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0" yWindow="0" windowWidth="20490" windowHeight="7740" activeTab="4"/>
  </bookViews>
  <sheets>
    <sheet name="DECLARACION" sheetId="11" r:id="rId1"/>
    <sheet name="DICIEMBRE" sheetId="1" r:id="rId2"/>
    <sheet name="RESUMEN" sheetId="2" r:id="rId3"/>
    <sheet name="EXPRESS 2707 VENTAS " sheetId="3" r:id="rId4"/>
    <sheet name="0201   RELDE ING TRIM 02-2020" sheetId="5" r:id="rId5"/>
    <sheet name="0202 ING TRIM HOYADA" sheetId="10" r:id="rId6"/>
    <sheet name="0204   RELDE ING TRIM 02-20" sheetId="9" r:id="rId7"/>
  </sheets>
  <externalReferences>
    <externalReference r:id="rId8"/>
    <externalReference r:id="rId9"/>
  </externalReferences>
  <definedNames>
    <definedName name="_xlnm._FilterDatabase" localSheetId="1" hidden="1">DICIEMBRE!$A$1:$AP$2878</definedName>
    <definedName name="_xlnm.Print_Area" localSheetId="4">'0201   RELDE ING TRIM 02-2020'!$A$1:$P$24</definedName>
    <definedName name="_xlnm.Print_Area" localSheetId="5">'0202 ING TRIM HOYADA'!$A$1:$L$23</definedName>
    <definedName name="_xlnm.Print_Area" localSheetId="6">'0204   RELDE ING TRIM 02-20'!$A$1:$P$24</definedName>
    <definedName name="_xlnm.Print_Area" localSheetId="3">'EXPRESS 2707 VENTAS '!$A$1:$L$26</definedName>
    <definedName name="NativeTimeline_Fecha">#N/A</definedName>
    <definedName name="SegmentaciónDeDatos_Fecha">#N/A</definedName>
    <definedName name="SegmentaciónDeDatos_Sucursal">#N/A</definedName>
  </definedNames>
  <calcPr calcId="144525"/>
  <pivotCaches>
    <pivotCache cacheId="1" r:id="rId10"/>
  </pivotCaches>
  <extLst>
    <ext xmlns:x14="http://schemas.microsoft.com/office/spreadsheetml/2009/9/main" uri="{BBE1A952-AA13-448e-AADC-164F8A28A991}">
      <x14:slicerCaches>
        <x14:slicerCache r:id="rId11"/>
        <x14:slicerCache r:id="rId12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2884" i="1" l="1"/>
  <c r="Q2887" i="1"/>
  <c r="Q2886" i="1"/>
  <c r="F16" i="11"/>
  <c r="G27" i="11"/>
  <c r="I25" i="3"/>
  <c r="D17" i="3"/>
  <c r="D16" i="3"/>
  <c r="F15" i="3"/>
  <c r="E15" i="3"/>
  <c r="D15" i="3"/>
  <c r="G30" i="11"/>
  <c r="G32" i="11" s="1"/>
  <c r="I26" i="3" s="1"/>
  <c r="E27" i="11"/>
  <c r="F27" i="11" s="1"/>
  <c r="J27" i="11"/>
  <c r="I28" i="11"/>
  <c r="I27" i="11"/>
  <c r="H28" i="11"/>
  <c r="H27" i="11"/>
  <c r="A28" i="11"/>
  <c r="C28" i="11"/>
  <c r="B28" i="11"/>
  <c r="C27" i="11"/>
  <c r="B27" i="11"/>
  <c r="A27" i="11"/>
  <c r="G28" i="11"/>
  <c r="H16" i="11"/>
  <c r="F10" i="11"/>
  <c r="E28" i="11" l="1"/>
  <c r="A4" i="10" l="1"/>
  <c r="Q2882" i="1" l="1"/>
  <c r="G12" i="11" l="1"/>
  <c r="H12" i="11"/>
  <c r="F11" i="11" s="1"/>
  <c r="F12" i="11" s="1"/>
  <c r="I12" i="11"/>
  <c r="J12" i="11"/>
  <c r="K12" i="11"/>
  <c r="L12" i="11"/>
  <c r="M12" i="11"/>
  <c r="J28" i="11"/>
  <c r="F28" i="11" l="1"/>
  <c r="A4" i="9" l="1"/>
  <c r="F9" i="3" l="1"/>
  <c r="A20" i="5" l="1"/>
  <c r="A17" i="10" s="1"/>
  <c r="A20" i="9" s="1"/>
  <c r="N8" i="3" l="1"/>
  <c r="L19" i="10"/>
  <c r="L18" i="10"/>
  <c r="C19" i="10" l="1"/>
  <c r="F19" i="10"/>
  <c r="G19" i="10"/>
  <c r="I19" i="10"/>
  <c r="B19" i="10"/>
  <c r="K19" i="10"/>
  <c r="D19" i="10"/>
  <c r="H19" i="10"/>
  <c r="J19" i="10"/>
  <c r="E19" i="10"/>
  <c r="C18" i="10"/>
  <c r="F18" i="10"/>
  <c r="B18" i="10"/>
  <c r="D18" i="10"/>
  <c r="J18" i="10"/>
  <c r="I18" i="10"/>
  <c r="K18" i="10"/>
  <c r="E18" i="10"/>
  <c r="G18" i="10"/>
  <c r="H18" i="10"/>
  <c r="G9" i="3" l="1"/>
  <c r="H9" i="3"/>
  <c r="J15" i="3" s="1"/>
  <c r="I9" i="3"/>
  <c r="J9" i="3"/>
  <c r="K15" i="3" s="1"/>
  <c r="K17" i="3" s="1"/>
  <c r="K9" i="3"/>
  <c r="L9" i="3"/>
  <c r="L15" i="3" s="1"/>
  <c r="L17" i="3" s="1"/>
  <c r="E9" i="3"/>
  <c r="D11" i="3" s="1"/>
  <c r="R2881" i="1"/>
  <c r="S2881" i="1"/>
  <c r="T2881" i="1"/>
  <c r="U2881" i="1"/>
  <c r="W2881" i="1"/>
  <c r="X2881" i="1"/>
  <c r="Z2881" i="1"/>
  <c r="AA2881" i="1"/>
  <c r="AB2881" i="1"/>
  <c r="AC2881" i="1"/>
  <c r="AD2881" i="1"/>
  <c r="AE2881" i="1"/>
  <c r="R2882" i="1"/>
  <c r="S2882" i="1"/>
  <c r="T2882" i="1"/>
  <c r="U2882" i="1"/>
  <c r="W2882" i="1"/>
  <c r="X2882" i="1"/>
  <c r="Z2882" i="1"/>
  <c r="AA2882" i="1"/>
  <c r="AB2882" i="1"/>
  <c r="AC2882" i="1"/>
  <c r="AD2882" i="1"/>
  <c r="AE2882" i="1"/>
  <c r="H23" i="3" l="1"/>
  <c r="J16" i="3"/>
  <c r="M16" i="3" s="1"/>
  <c r="G15" i="3"/>
  <c r="I23" i="3"/>
  <c r="M15" i="3"/>
  <c r="E17" i="3"/>
  <c r="F17" i="3" l="1"/>
  <c r="I24" i="3" s="1"/>
  <c r="L17" i="10"/>
  <c r="H24" i="3"/>
  <c r="P20" i="9"/>
  <c r="M17" i="3"/>
  <c r="J17" i="3"/>
  <c r="P22" i="9"/>
  <c r="P21" i="9"/>
  <c r="G17" i="10" l="1"/>
  <c r="B17" i="10"/>
  <c r="H20" i="9"/>
  <c r="G20" i="9"/>
  <c r="G23" i="9" s="1"/>
  <c r="G23" i="3"/>
  <c r="P20" i="5"/>
  <c r="G16" i="3"/>
  <c r="G17" i="3" s="1"/>
  <c r="G24" i="3"/>
  <c r="D17" i="10"/>
  <c r="D20" i="10" s="1"/>
  <c r="H17" i="10"/>
  <c r="H20" i="10" s="1"/>
  <c r="I17" i="10"/>
  <c r="I20" i="10" s="1"/>
  <c r="F17" i="10"/>
  <c r="F20" i="10" s="1"/>
  <c r="K17" i="10"/>
  <c r="K20" i="10" s="1"/>
  <c r="B20" i="10"/>
  <c r="C17" i="10"/>
  <c r="C20" i="10" s="1"/>
  <c r="G20" i="10"/>
  <c r="E17" i="10"/>
  <c r="E20" i="10" s="1"/>
  <c r="J17" i="10"/>
  <c r="J20" i="10" s="1"/>
  <c r="M21" i="9"/>
  <c r="D21" i="9"/>
  <c r="B21" i="9"/>
  <c r="G21" i="9"/>
  <c r="N22" i="9"/>
  <c r="D22" i="9"/>
  <c r="B22" i="9"/>
  <c r="G22" i="9"/>
  <c r="B20" i="9"/>
  <c r="B23" i="9" s="1"/>
  <c r="D20" i="9"/>
  <c r="D23" i="9" s="1"/>
  <c r="O21" i="9"/>
  <c r="F21" i="9"/>
  <c r="J21" i="9"/>
  <c r="K21" i="9"/>
  <c r="C22" i="9"/>
  <c r="O22" i="9"/>
  <c r="K22" i="9"/>
  <c r="L21" i="9"/>
  <c r="C21" i="9"/>
  <c r="H21" i="9"/>
  <c r="N21" i="9"/>
  <c r="H22" i="9"/>
  <c r="E22" i="9"/>
  <c r="I22" i="9"/>
  <c r="M22" i="9"/>
  <c r="L22" i="9"/>
  <c r="E21" i="9"/>
  <c r="I21" i="9"/>
  <c r="F22" i="9"/>
  <c r="J22" i="9"/>
  <c r="C20" i="5" l="1"/>
  <c r="I20" i="5"/>
  <c r="G20" i="5"/>
  <c r="H20" i="5"/>
  <c r="B20" i="5"/>
  <c r="L20" i="10"/>
  <c r="L21" i="10" s="1"/>
  <c r="O20" i="9"/>
  <c r="K20" i="9"/>
  <c r="C20" i="9"/>
  <c r="L20" i="9"/>
  <c r="N20" i="9"/>
  <c r="J20" i="9"/>
  <c r="F20" i="9"/>
  <c r="M20" i="9"/>
  <c r="I20" i="9"/>
  <c r="E20" i="9"/>
  <c r="E23" i="9" s="1"/>
  <c r="M23" i="9" l="1"/>
  <c r="N23" i="9"/>
  <c r="C23" i="9"/>
  <c r="F23" i="9"/>
  <c r="H23" i="9"/>
  <c r="K23" i="9"/>
  <c r="I23" i="9"/>
  <c r="J23" i="9"/>
  <c r="L23" i="9"/>
  <c r="O23" i="9"/>
  <c r="P23" i="9" l="1"/>
  <c r="P24" i="9" s="1"/>
  <c r="Y2881" i="1" l="1"/>
  <c r="Y2882" i="1"/>
  <c r="V2882" i="1"/>
  <c r="V2881" i="1"/>
  <c r="AE2884" i="1"/>
  <c r="AB2884" i="1"/>
  <c r="AC2884" i="1"/>
  <c r="AD2884" i="1"/>
  <c r="AA2884" i="1"/>
  <c r="Q2881" i="1" l="1"/>
  <c r="W2884" i="1"/>
  <c r="S2884" i="1" l="1"/>
  <c r="I30" i="3"/>
  <c r="L30" i="3"/>
  <c r="J30" i="3"/>
  <c r="H30" i="3"/>
  <c r="G30" i="3"/>
  <c r="K30" i="3"/>
  <c r="Z2884" i="1" l="1"/>
  <c r="V2884" i="1"/>
  <c r="T2884" i="1" l="1"/>
  <c r="E30" i="3"/>
  <c r="F30" i="3"/>
  <c r="R2884" i="1" l="1"/>
  <c r="X2884" i="1"/>
  <c r="AF2881" i="1" l="1"/>
  <c r="U2884" i="1"/>
  <c r="AF2882" i="1"/>
  <c r="Y2884" i="1" l="1"/>
  <c r="P22" i="5" l="1"/>
  <c r="P21" i="5"/>
  <c r="G21" i="5" l="1"/>
  <c r="D21" i="5"/>
  <c r="B21" i="5"/>
  <c r="E21" i="5"/>
  <c r="C21" i="5"/>
  <c r="M21" i="5"/>
  <c r="F21" i="5"/>
  <c r="I21" i="5"/>
  <c r="L21" i="5"/>
  <c r="O21" i="5"/>
  <c r="N21" i="5"/>
  <c r="K21" i="5"/>
  <c r="J21" i="5"/>
  <c r="H21" i="5"/>
  <c r="B22" i="5"/>
  <c r="D22" i="5"/>
  <c r="G22" i="5"/>
  <c r="C22" i="5"/>
  <c r="H22" i="5"/>
  <c r="L22" i="5"/>
  <c r="J22" i="5"/>
  <c r="I22" i="5"/>
  <c r="F22" i="5"/>
  <c r="E22" i="5"/>
  <c r="N22" i="5"/>
  <c r="O22" i="5"/>
  <c r="M22" i="5"/>
  <c r="K22" i="5"/>
  <c r="B23" i="5" l="1"/>
  <c r="F20" i="5"/>
  <c r="D20" i="5"/>
  <c r="L20" i="5"/>
  <c r="N20" i="5"/>
  <c r="M20" i="5"/>
  <c r="E20" i="5"/>
  <c r="O20" i="5"/>
  <c r="J20" i="5"/>
  <c r="K20" i="5"/>
  <c r="O23" i="5" l="1"/>
  <c r="M23" i="5"/>
  <c r="D23" i="5"/>
  <c r="H23" i="5"/>
  <c r="C23" i="5"/>
  <c r="F23" i="5"/>
  <c r="K23" i="5"/>
  <c r="E23" i="5"/>
  <c r="N23" i="5"/>
  <c r="G23" i="5"/>
  <c r="J23" i="5"/>
  <c r="I23" i="5"/>
  <c r="L23" i="5"/>
  <c r="P23" i="5" l="1"/>
  <c r="P24" i="5"/>
</calcChain>
</file>

<file path=xl/comments1.xml><?xml version="1.0" encoding="utf-8"?>
<comments xmlns="http://schemas.openxmlformats.org/spreadsheetml/2006/main">
  <authors>
    <author>CONTABILIDAD AUX</author>
    <author>Paola santa cruz</author>
  </authors>
  <commentList>
    <comment ref="H527" authorId="0">
      <text>
        <r>
          <rPr>
            <b/>
            <sz val="9"/>
            <color indexed="81"/>
            <rFont val="Tahoma"/>
            <family val="2"/>
          </rPr>
          <t>CONTABILIDAD AUX:</t>
        </r>
        <r>
          <rPr>
            <sz val="9"/>
            <color indexed="81"/>
            <rFont val="Tahoma"/>
            <family val="2"/>
          </rPr>
          <t xml:space="preserve">
esta Z no se encuentra en fisico, se declara coj el monto del sistema confirmado con ester de bobeda. </t>
        </r>
      </text>
    </comment>
    <comment ref="B698" authorId="0">
      <text>
        <r>
          <rPr>
            <b/>
            <sz val="9"/>
            <color indexed="81"/>
            <rFont val="Tahoma"/>
            <charset val="1"/>
          </rPr>
          <t>CONTABILIDAD AUX:</t>
        </r>
        <r>
          <rPr>
            <sz val="9"/>
            <color indexed="81"/>
            <rFont val="Tahoma"/>
            <charset val="1"/>
          </rPr>
          <t xml:space="preserve">
15/12/2020</t>
        </r>
      </text>
    </comment>
    <comment ref="B1189" authorId="0">
      <text>
        <r>
          <rPr>
            <b/>
            <sz val="9"/>
            <color indexed="81"/>
            <rFont val="Tahoma"/>
            <charset val="1"/>
          </rPr>
          <t>CONTABILIDAD AUX:</t>
        </r>
        <r>
          <rPr>
            <sz val="9"/>
            <color indexed="81"/>
            <rFont val="Tahoma"/>
            <charset val="1"/>
          </rPr>
          <t xml:space="preserve">
ESPERANDO SOPORTE DE LA Z 0225, HICIERON DOS CORTES EL DIA 26/12/2020</t>
        </r>
      </text>
    </comment>
    <comment ref="B2078" authorId="1">
      <text>
        <r>
          <rPr>
            <b/>
            <sz val="9"/>
            <color indexed="81"/>
            <rFont val="Tahoma"/>
            <family val="2"/>
          </rPr>
          <t>Paola santa cruz:</t>
        </r>
        <r>
          <rPr>
            <sz val="9"/>
            <color indexed="81"/>
            <rFont val="Tahoma"/>
            <family val="2"/>
          </rPr>
          <t xml:space="preserve">
ES DEL DIA 14/06/2020 `PERO POR EFECTOS DE LA DECLARACION SE METIO EN LA SEMANA SIGUIENDE </t>
        </r>
      </text>
    </comment>
    <comment ref="B2599" authorId="0">
      <text>
        <r>
          <rPr>
            <b/>
            <sz val="9"/>
            <color indexed="81"/>
            <rFont val="Tahoma"/>
            <family val="2"/>
          </rPr>
          <t>CONTABILIDAD AUX:</t>
        </r>
        <r>
          <rPr>
            <sz val="9"/>
            <color indexed="81"/>
            <rFont val="Tahoma"/>
            <family val="2"/>
          </rPr>
          <t xml:space="preserve">
ESTA FACTUR ES DEL 25/6/2020 SE DECLARO EN OTRA SEMANA, SE VAMBIA AQUÍ PARA QUE LA TABLA DINAMICA LA COLOQUE EN EL DIA QUE LE CORRESPONDE</t>
        </r>
      </text>
    </comment>
    <comment ref="B2600" authorId="0">
      <text>
        <r>
          <rPr>
            <b/>
            <sz val="9"/>
            <color indexed="81"/>
            <rFont val="Tahoma"/>
            <family val="2"/>
          </rPr>
          <t>CONTABILIDAD AUX:</t>
        </r>
        <r>
          <rPr>
            <sz val="9"/>
            <color indexed="81"/>
            <rFont val="Tahoma"/>
            <family val="2"/>
          </rPr>
          <t xml:space="preserve">
ESTA FACTUR ES DEL 25/6/2020 SE DECLARO EN OTRA SEMANA, SE VAMBIA AQUÍ PARA QUE LA TABLA DINAMICA LA COLOQUE EN EL DIA QUE LE CORRESPONDE</t>
        </r>
      </text>
    </comment>
    <comment ref="B2601" authorId="0">
      <text>
        <r>
          <rPr>
            <b/>
            <sz val="9"/>
            <color indexed="81"/>
            <rFont val="Tahoma"/>
            <family val="2"/>
          </rPr>
          <t>CONTABILIDAD AUX:</t>
        </r>
        <r>
          <rPr>
            <sz val="9"/>
            <color indexed="81"/>
            <rFont val="Tahoma"/>
            <family val="2"/>
          </rPr>
          <t xml:space="preserve">
ESTA FACTUR ES DEL 25/6/2020 SE DECLARO EN OTRA SEMANA, SE VAMBIA AQUÍ PARA QUE LA TABLA DINAMICA LA COLOQUE EN EL DIA QUE LE CORRESPONDE6
</t>
        </r>
      </text>
    </comment>
    <comment ref="B2602" authorId="0">
      <text>
        <r>
          <rPr>
            <b/>
            <sz val="9"/>
            <color indexed="81"/>
            <rFont val="Tahoma"/>
            <family val="2"/>
          </rPr>
          <t>CONTABILIDAD AUX:</t>
        </r>
        <r>
          <rPr>
            <sz val="9"/>
            <color indexed="81"/>
            <rFont val="Tahoma"/>
            <family val="2"/>
          </rPr>
          <t xml:space="preserve">
ESTA FACTUR ES DEL 27/6/2020 SE DECLARO EN OTRA SEMANA, SE VAMBIA AQUÍ PARA QUE LA TABLA DINAMICA LA COLOQUE EN EL DIA QUE LE CORRESPONDE</t>
        </r>
      </text>
    </comment>
    <comment ref="B2603" authorId="0">
      <text>
        <r>
          <rPr>
            <b/>
            <sz val="9"/>
            <color indexed="81"/>
            <rFont val="Tahoma"/>
            <family val="2"/>
          </rPr>
          <t>CONTABILIDAD AUX:</t>
        </r>
        <r>
          <rPr>
            <sz val="9"/>
            <color indexed="81"/>
            <rFont val="Tahoma"/>
            <family val="2"/>
          </rPr>
          <t xml:space="preserve">
ESTA FACTUR ES DEL 28/6/2020 SE DECLARO EN OTRA SEMANA, SE VAMBIA AQUÍ PARA QUE LA TABLA DINAMICA LA COLOQUE EN EL DIA QUE LE CORRESPONDE</t>
        </r>
      </text>
    </comment>
  </commentList>
</comments>
</file>

<file path=xl/comments2.xml><?xml version="1.0" encoding="utf-8"?>
<comments xmlns="http://schemas.openxmlformats.org/spreadsheetml/2006/main">
  <authors>
    <author>CONTABILIDAD AUX</author>
  </authors>
  <commentList>
    <comment ref="D17" authorId="0">
      <text/>
    </comment>
    <comment ref="D30" authorId="0">
      <text>
        <r>
          <rPr>
            <b/>
            <sz val="9"/>
            <color indexed="81"/>
            <rFont val="Tahoma"/>
            <family val="2"/>
          </rPr>
          <t>CONTABILIDAD AUX:</t>
        </r>
        <r>
          <rPr>
            <sz val="9"/>
            <color indexed="81"/>
            <rFont val="Tahoma"/>
            <family val="2"/>
          </rPr>
          <t xml:space="preserve">
SOLO DEBE UTILIZAR ESTA FORMULA, PARA UNICAR LOS MONTOS EN EL RESUMEN DE VENTAS (SE ENCUENTRA ARRIBA DE ESTE) </t>
        </r>
      </text>
    </comment>
  </commentList>
</comments>
</file>

<file path=xl/sharedStrings.xml><?xml version="1.0" encoding="utf-8"?>
<sst xmlns="http://schemas.openxmlformats.org/spreadsheetml/2006/main" count="35586" uniqueCount="3689">
  <si>
    <t>-</t>
  </si>
  <si>
    <t/>
  </si>
  <si>
    <t>VENTAS NO CONTRIBUYENTES</t>
  </si>
  <si>
    <t>FC</t>
  </si>
  <si>
    <t>Z1F0017848</t>
  </si>
  <si>
    <t>015</t>
  </si>
  <si>
    <t>0201</t>
  </si>
  <si>
    <t>014</t>
  </si>
  <si>
    <t>234</t>
  </si>
  <si>
    <t>16</t>
  </si>
  <si>
    <t>012</t>
  </si>
  <si>
    <t>233</t>
  </si>
  <si>
    <t>VEN</t>
  </si>
  <si>
    <t>NC</t>
  </si>
  <si>
    <t>011</t>
  </si>
  <si>
    <t>232</t>
  </si>
  <si>
    <t>231</t>
  </si>
  <si>
    <t>010</t>
  </si>
  <si>
    <t>230</t>
  </si>
  <si>
    <t>009</t>
  </si>
  <si>
    <t>229</t>
  </si>
  <si>
    <t>228</t>
  </si>
  <si>
    <t>007</t>
  </si>
  <si>
    <t>227</t>
  </si>
  <si>
    <t>006</t>
  </si>
  <si>
    <t>226</t>
  </si>
  <si>
    <t>005</t>
  </si>
  <si>
    <t>0204</t>
  </si>
  <si>
    <t>225</t>
  </si>
  <si>
    <t>224</t>
  </si>
  <si>
    <t>223</t>
  </si>
  <si>
    <t>222</t>
  </si>
  <si>
    <t>Z1F0017963</t>
  </si>
  <si>
    <t>004</t>
  </si>
  <si>
    <t>221</t>
  </si>
  <si>
    <t>0202</t>
  </si>
  <si>
    <t>220</t>
  </si>
  <si>
    <t>219</t>
  </si>
  <si>
    <t>003</t>
  </si>
  <si>
    <t>218</t>
  </si>
  <si>
    <t>217</t>
  </si>
  <si>
    <t>216</t>
  </si>
  <si>
    <t>002</t>
  </si>
  <si>
    <t>215</t>
  </si>
  <si>
    <t>214</t>
  </si>
  <si>
    <t>213</t>
  </si>
  <si>
    <t>212</t>
  </si>
  <si>
    <t>211</t>
  </si>
  <si>
    <t>210</t>
  </si>
  <si>
    <t>001</t>
  </si>
  <si>
    <t>209</t>
  </si>
  <si>
    <t>208</t>
  </si>
  <si>
    <t>207</t>
  </si>
  <si>
    <t>206</t>
  </si>
  <si>
    <t>205</t>
  </si>
  <si>
    <t>204</t>
  </si>
  <si>
    <t>203</t>
  </si>
  <si>
    <t>202</t>
  </si>
  <si>
    <t>201</t>
  </si>
  <si>
    <t>200</t>
  </si>
  <si>
    <t>199</t>
  </si>
  <si>
    <t>198</t>
  </si>
  <si>
    <t>197</t>
  </si>
  <si>
    <t>196</t>
  </si>
  <si>
    <t>195</t>
  </si>
  <si>
    <t>194</t>
  </si>
  <si>
    <t>193</t>
  </si>
  <si>
    <t>192</t>
  </si>
  <si>
    <t>191</t>
  </si>
  <si>
    <t>190</t>
  </si>
  <si>
    <t>189</t>
  </si>
  <si>
    <t>188</t>
  </si>
  <si>
    <t>187</t>
  </si>
  <si>
    <t>186</t>
  </si>
  <si>
    <t>185</t>
  </si>
  <si>
    <t>184</t>
  </si>
  <si>
    <t>183</t>
  </si>
  <si>
    <t>182</t>
  </si>
  <si>
    <t>181</t>
  </si>
  <si>
    <t>180</t>
  </si>
  <si>
    <t>179</t>
  </si>
  <si>
    <t>178</t>
  </si>
  <si>
    <t>177</t>
  </si>
  <si>
    <t>176</t>
  </si>
  <si>
    <t>175</t>
  </si>
  <si>
    <t>174</t>
  </si>
  <si>
    <t>173</t>
  </si>
  <si>
    <t>172</t>
  </si>
  <si>
    <t>171</t>
  </si>
  <si>
    <t>170</t>
  </si>
  <si>
    <t>169</t>
  </si>
  <si>
    <t>168</t>
  </si>
  <si>
    <t>167</t>
  </si>
  <si>
    <t>166</t>
  </si>
  <si>
    <t>165</t>
  </si>
  <si>
    <t>164</t>
  </si>
  <si>
    <t>163</t>
  </si>
  <si>
    <t>162</t>
  </si>
  <si>
    <t>CAJA SIN ACTIVIDAD</t>
  </si>
  <si>
    <t>161</t>
  </si>
  <si>
    <t>160</t>
  </si>
  <si>
    <t>159</t>
  </si>
  <si>
    <t>158</t>
  </si>
  <si>
    <t>157</t>
  </si>
  <si>
    <t>156</t>
  </si>
  <si>
    <t>155</t>
  </si>
  <si>
    <t>154</t>
  </si>
  <si>
    <t>153</t>
  </si>
  <si>
    <t>152</t>
  </si>
  <si>
    <t>151</t>
  </si>
  <si>
    <t>150</t>
  </si>
  <si>
    <t>149</t>
  </si>
  <si>
    <t>148</t>
  </si>
  <si>
    <t>147</t>
  </si>
  <si>
    <t>146</t>
  </si>
  <si>
    <t>145</t>
  </si>
  <si>
    <t>144</t>
  </si>
  <si>
    <t>143</t>
  </si>
  <si>
    <t>142</t>
  </si>
  <si>
    <t>141</t>
  </si>
  <si>
    <t>140</t>
  </si>
  <si>
    <t>139</t>
  </si>
  <si>
    <t>138</t>
  </si>
  <si>
    <t>137</t>
  </si>
  <si>
    <t>136</t>
  </si>
  <si>
    <t>135</t>
  </si>
  <si>
    <t>134</t>
  </si>
  <si>
    <t>133</t>
  </si>
  <si>
    <t>132</t>
  </si>
  <si>
    <t>131</t>
  </si>
  <si>
    <t>130</t>
  </si>
  <si>
    <t>129</t>
  </si>
  <si>
    <t>128</t>
  </si>
  <si>
    <t>127</t>
  </si>
  <si>
    <t>126</t>
  </si>
  <si>
    <t>125</t>
  </si>
  <si>
    <t>124</t>
  </si>
  <si>
    <t>123</t>
  </si>
  <si>
    <t>122</t>
  </si>
  <si>
    <t>121</t>
  </si>
  <si>
    <t>120</t>
  </si>
  <si>
    <t>119</t>
  </si>
  <si>
    <t>118</t>
  </si>
  <si>
    <t>117</t>
  </si>
  <si>
    <t>116</t>
  </si>
  <si>
    <t>115</t>
  </si>
  <si>
    <t>114</t>
  </si>
  <si>
    <t>113</t>
  </si>
  <si>
    <t>112</t>
  </si>
  <si>
    <t>111</t>
  </si>
  <si>
    <t>110</t>
  </si>
  <si>
    <t>109</t>
  </si>
  <si>
    <t>108</t>
  </si>
  <si>
    <t>107</t>
  </si>
  <si>
    <t>106</t>
  </si>
  <si>
    <t>105</t>
  </si>
  <si>
    <t>104</t>
  </si>
  <si>
    <t>103</t>
  </si>
  <si>
    <t>102</t>
  </si>
  <si>
    <t>101</t>
  </si>
  <si>
    <t>100</t>
  </si>
  <si>
    <t>99</t>
  </si>
  <si>
    <t>98</t>
  </si>
  <si>
    <t>97</t>
  </si>
  <si>
    <t>96</t>
  </si>
  <si>
    <t>95</t>
  </si>
  <si>
    <t>94</t>
  </si>
  <si>
    <t>93</t>
  </si>
  <si>
    <t>92</t>
  </si>
  <si>
    <t>91</t>
  </si>
  <si>
    <t>90</t>
  </si>
  <si>
    <t>89</t>
  </si>
  <si>
    <t>88</t>
  </si>
  <si>
    <t>87</t>
  </si>
  <si>
    <t>86</t>
  </si>
  <si>
    <t>Z1B8050356</t>
  </si>
  <si>
    <t>85</t>
  </si>
  <si>
    <t>84</t>
  </si>
  <si>
    <t>Z1B8038506</t>
  </si>
  <si>
    <t>83</t>
  </si>
  <si>
    <t>82</t>
  </si>
  <si>
    <t>Z1F0004616</t>
  </si>
  <si>
    <t>81</t>
  </si>
  <si>
    <t>Z1F0000341</t>
  </si>
  <si>
    <t>80</t>
  </si>
  <si>
    <t>Z1B8014458</t>
  </si>
  <si>
    <t>79</t>
  </si>
  <si>
    <t>78</t>
  </si>
  <si>
    <t>77</t>
  </si>
  <si>
    <t>76</t>
  </si>
  <si>
    <t>J-31124236-8</t>
  </si>
  <si>
    <t>LAEN ELECTRIC, C.A</t>
  </si>
  <si>
    <t>75</t>
  </si>
  <si>
    <t>74</t>
  </si>
  <si>
    <t>Z1B8050013</t>
  </si>
  <si>
    <t>73</t>
  </si>
  <si>
    <t>Z1B8044815</t>
  </si>
  <si>
    <t>72</t>
  </si>
  <si>
    <t>71</t>
  </si>
  <si>
    <t>70</t>
  </si>
  <si>
    <t>Z1B8050363</t>
  </si>
  <si>
    <t>69</t>
  </si>
  <si>
    <t>68</t>
  </si>
  <si>
    <t>67</t>
  </si>
  <si>
    <t>Z1B8050578</t>
  </si>
  <si>
    <t>66</t>
  </si>
  <si>
    <t>Z1B8050937</t>
  </si>
  <si>
    <t>65</t>
  </si>
  <si>
    <t>64</t>
  </si>
  <si>
    <t>63</t>
  </si>
  <si>
    <t>Z1F0008965</t>
  </si>
  <si>
    <t>62</t>
  </si>
  <si>
    <t>Z1B8051199</t>
  </si>
  <si>
    <t>61</t>
  </si>
  <si>
    <t>Z1F0017966</t>
  </si>
  <si>
    <t>60</t>
  </si>
  <si>
    <t>59</t>
  </si>
  <si>
    <t>Z1B8050149</t>
  </si>
  <si>
    <t>58</t>
  </si>
  <si>
    <t>Z1F0008858</t>
  </si>
  <si>
    <t>57</t>
  </si>
  <si>
    <t>Z1B8050002</t>
  </si>
  <si>
    <t>56</t>
  </si>
  <si>
    <t>Z1F0017854</t>
  </si>
  <si>
    <t>55</t>
  </si>
  <si>
    <t>54</t>
  </si>
  <si>
    <t>53</t>
  </si>
  <si>
    <t>52</t>
  </si>
  <si>
    <t>51</t>
  </si>
  <si>
    <t>50</t>
  </si>
  <si>
    <t>49</t>
  </si>
  <si>
    <t>48</t>
  </si>
  <si>
    <t>Z1F0000700</t>
  </si>
  <si>
    <t>47</t>
  </si>
  <si>
    <t>46</t>
  </si>
  <si>
    <t>45</t>
  </si>
  <si>
    <t>44</t>
  </si>
  <si>
    <t>43</t>
  </si>
  <si>
    <t>42</t>
  </si>
  <si>
    <t>41</t>
  </si>
  <si>
    <t>40</t>
  </si>
  <si>
    <t>39</t>
  </si>
  <si>
    <t>38</t>
  </si>
  <si>
    <t>37</t>
  </si>
  <si>
    <t>36</t>
  </si>
  <si>
    <t>35</t>
  </si>
  <si>
    <t>34</t>
  </si>
  <si>
    <t>33</t>
  </si>
  <si>
    <t>32</t>
  </si>
  <si>
    <t>31</t>
  </si>
  <si>
    <t>30</t>
  </si>
  <si>
    <t>29</t>
  </si>
  <si>
    <t>28</t>
  </si>
  <si>
    <t>Z1F0017998</t>
  </si>
  <si>
    <t>27</t>
  </si>
  <si>
    <t>26</t>
  </si>
  <si>
    <t>25</t>
  </si>
  <si>
    <t>24</t>
  </si>
  <si>
    <t>23</t>
  </si>
  <si>
    <t>22</t>
  </si>
  <si>
    <t>21</t>
  </si>
  <si>
    <t>20</t>
  </si>
  <si>
    <t>19</t>
  </si>
  <si>
    <t>18</t>
  </si>
  <si>
    <t>17</t>
  </si>
  <si>
    <t>15</t>
  </si>
  <si>
    <t>14</t>
  </si>
  <si>
    <t>13</t>
  </si>
  <si>
    <t>12</t>
  </si>
  <si>
    <t>11</t>
  </si>
  <si>
    <t>10</t>
  </si>
  <si>
    <t>9</t>
  </si>
  <si>
    <t>8</t>
  </si>
  <si>
    <t>7</t>
  </si>
  <si>
    <t>6</t>
  </si>
  <si>
    <t>5</t>
  </si>
  <si>
    <t>4</t>
  </si>
  <si>
    <t>3</t>
  </si>
  <si>
    <t>2</t>
  </si>
  <si>
    <t>1</t>
  </si>
  <si>
    <t>013</t>
  </si>
  <si>
    <t>Debito Reducido Fiscal no Contribuyentes</t>
  </si>
  <si>
    <t>Porc.Reducida No Con</t>
  </si>
  <si>
    <t>Base General Reducida no Contribuyentes</t>
  </si>
  <si>
    <t>Debito Reducido Fiscal Contribuyentes</t>
  </si>
  <si>
    <t>Porc.Reducida Con</t>
  </si>
  <si>
    <t>Base General Reducida Contribuyentes</t>
  </si>
  <si>
    <t>Debito General Fiscal no Contribuyentes</t>
  </si>
  <si>
    <t>Porc.General No Con</t>
  </si>
  <si>
    <t>Base General Imponible no Contribuyentes</t>
  </si>
  <si>
    <t>Debito General Fiscal Contribuyentes</t>
  </si>
  <si>
    <t>Porc.General Con</t>
  </si>
  <si>
    <t>Base General Imponible Contribuyentes</t>
  </si>
  <si>
    <t>Exento</t>
  </si>
  <si>
    <t>F.O.B</t>
  </si>
  <si>
    <t>Total</t>
  </si>
  <si>
    <t>Rif</t>
  </si>
  <si>
    <t>Descripcion</t>
  </si>
  <si>
    <t>Tipo Doc. Devuelto</t>
  </si>
  <si>
    <t>Monto Factura Devuelta</t>
  </si>
  <si>
    <t>Fecha Factura Devuelta</t>
  </si>
  <si>
    <t>Documento  Afectado</t>
  </si>
  <si>
    <t>No. Nota Debito</t>
  </si>
  <si>
    <t>No. Nota  Credito</t>
  </si>
  <si>
    <t>No. Factura</t>
  </si>
  <si>
    <t>Concepto</t>
  </si>
  <si>
    <t>No. (Z)</t>
  </si>
  <si>
    <t>Serial Fiscal</t>
  </si>
  <si>
    <t>Caja</t>
  </si>
  <si>
    <t>Sucursal</t>
  </si>
  <si>
    <t>Fecha</t>
  </si>
  <si>
    <t>Linea</t>
  </si>
  <si>
    <t>Etiquetas de fila</t>
  </si>
  <si>
    <t>Suma de Total</t>
  </si>
  <si>
    <t>Total general</t>
  </si>
  <si>
    <t>Suma de Exento</t>
  </si>
  <si>
    <t>Suma de Base General Imponible no Contribuyentes</t>
  </si>
  <si>
    <t>Suma de Debito General Fiscal no Contribuyentes</t>
  </si>
  <si>
    <t>Suma de Base General Imponible Contribuyentes</t>
  </si>
  <si>
    <t>Suma de Debito General Fiscal Contribuyentes</t>
  </si>
  <si>
    <t>DEBITO</t>
  </si>
  <si>
    <t>BASE IMP</t>
  </si>
  <si>
    <t>SEMANA</t>
  </si>
  <si>
    <t>RELACION DE VENTAS EXPRESS 2707, C.A.</t>
  </si>
  <si>
    <t>Suma de Base General Reducida Contribuyentes</t>
  </si>
  <si>
    <t>Suma de Debito Reducido Fiscal Contribuyentes</t>
  </si>
  <si>
    <t>Suma de Base General Reducida no Contribuyentes</t>
  </si>
  <si>
    <t>Suma de Debito Reducido Fiscal no Contribuyentes</t>
  </si>
  <si>
    <t>Nº</t>
  </si>
  <si>
    <t>MAYO</t>
  </si>
  <si>
    <t>JUNIO</t>
  </si>
  <si>
    <t>FÒRMULA</t>
  </si>
  <si>
    <t>SUMA</t>
  </si>
  <si>
    <t>SUBTOTALES</t>
  </si>
  <si>
    <t>TOTAL</t>
  </si>
  <si>
    <t>TOTALES</t>
  </si>
  <si>
    <t>totales</t>
  </si>
  <si>
    <t>MES</t>
  </si>
  <si>
    <t>REST, CAFÉ Y FUENTE DE SODA CON EXPENDIO DE CERVEZAS, VINOS Y LICORES</t>
  </si>
  <si>
    <t>DETAL DE BEBIDAS NO ALCOHOLICAS Y PASTEURIZADAS</t>
  </si>
  <si>
    <t>VENTA DE ARTICULOS Y PRODUCTOS PLASTICOS, DE ALUMINIO Y/O CARTON QUINCALLERIA EN GENERAL</t>
  </si>
  <si>
    <t>DETAL DE BEBIDAS ALCOHOLICAS EN ENVASES ORIGINALES ( LICORERIAS, SUPERMERCADOS Y SIMILARES)</t>
  </si>
  <si>
    <t>DETAL DE HELADOS, REFRESQUERIA, CAFETERIA, CONFITERIA Y SIMILARES (LONCHERIA)</t>
  </si>
  <si>
    <t>DETAL DE PESCADO Y MARISCOS (PESCADERIA)</t>
  </si>
  <si>
    <t>DETAL DE MUEBLES, ARTEFACTOS ELECTRICOS Y NO ELECTRICOS DE USO DOMESTICO</t>
  </si>
  <si>
    <t>DETAL DE CARNES Y AVES DE CORRAL (CARNICERIAS)</t>
  </si>
  <si>
    <t>PERFUMERIAS, COSMETICOS, ART DE LIMPIEZA Y PREPARADOS AFINES</t>
  </si>
  <si>
    <t>DETAL DE FRUTAS, VERDURAS Y HORTALIZAS</t>
  </si>
  <si>
    <t>DETAL DE ALIMENTOS, ACCESORIOS PARA ANIMALES Y SIMILARES</t>
  </si>
  <si>
    <t>SUPERMERCADOS Y AUTOMERCADOS</t>
  </si>
  <si>
    <t>DETAL DE HIELO Y AGUA MINERAL</t>
  </si>
  <si>
    <t>MAYOR DE BEBIDAS ALCOHOLICAS, LICORERIAS Y SIMILARES</t>
  </si>
  <si>
    <t>DESCRIPCION</t>
  </si>
  <si>
    <t>CODIGO</t>
  </si>
  <si>
    <t>RELACION DE INGRESOS BRUTOS</t>
  </si>
  <si>
    <t>J-40670082-7</t>
  </si>
  <si>
    <t>AUTOMERCADO EXPRESS 2707, C.A.</t>
  </si>
  <si>
    <t>TOTAL  MES</t>
  </si>
  <si>
    <t>GUIFEL CAFE</t>
  </si>
  <si>
    <t>J406087882</t>
  </si>
  <si>
    <t>HOTEL BOSQUE DORADO C.A</t>
  </si>
  <si>
    <t>J307028793</t>
  </si>
  <si>
    <t>FUNDAVIGEA</t>
  </si>
  <si>
    <t>J298180811</t>
  </si>
  <si>
    <t>Z1F0017787</t>
  </si>
  <si>
    <t>GRUPO CORPORATIVO MANUBER C.A</t>
  </si>
  <si>
    <t>0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</si>
  <si>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</si>
  <si>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</si>
  <si>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</si>
  <si>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</si>
  <si>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</si>
  <si>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</si>
  <si>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</si>
  <si>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</si>
  <si>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</si>
  <si>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1640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</si>
  <si>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</si>
  <si>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</si>
  <si>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</si>
  <si>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</si>
  <si>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</si>
  <si>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</si>
  <si>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</si>
  <si>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</si>
  <si>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</si>
  <si>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</si>
  <si>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</si>
  <si>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</si>
  <si>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</si>
  <si>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</si>
  <si>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</si>
  <si>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</si>
  <si>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</si>
  <si>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</si>
  <si>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SUC 0202</t>
  </si>
  <si>
    <t>SUC 0201</t>
  </si>
  <si>
    <t>SUC 0204</t>
  </si>
  <si>
    <t>HOYADA</t>
  </si>
  <si>
    <t>SUCURSAL 0201</t>
  </si>
  <si>
    <t>SUCURSAL 0202</t>
  </si>
  <si>
    <t>SUCURSAL 0204</t>
  </si>
  <si>
    <t>SAN ANTONIO</t>
  </si>
  <si>
    <t>PRINCIPAL</t>
  </si>
  <si>
    <t>1641</t>
  </si>
  <si>
    <t>1642</t>
  </si>
  <si>
    <t>1643</t>
  </si>
  <si>
    <t>1644</t>
  </si>
  <si>
    <t>OHSISALUD C.A</t>
  </si>
  <si>
    <t>1645</t>
  </si>
  <si>
    <t>1646</t>
  </si>
  <si>
    <t>(Varios elementos)</t>
  </si>
  <si>
    <t>SUCURSAL PRINCIPAL 0201</t>
  </si>
  <si>
    <t>SUCURSAL: SAN ANTONIO 0204</t>
  </si>
  <si>
    <t>AUTOMERCADO EXPRESS 2707, C.A. SUC LA HOYADA</t>
  </si>
  <si>
    <t>SUCURSAL: LA HOYADA 0202</t>
  </si>
  <si>
    <t>1648</t>
  </si>
  <si>
    <t>1649</t>
  </si>
  <si>
    <t>INVERSIONES ZOGA CA</t>
  </si>
  <si>
    <t xml:space="preserve">V402328753 </t>
  </si>
  <si>
    <t>INVERSIONES AGU AMARINEC.A</t>
  </si>
  <si>
    <t>J299380490</t>
  </si>
  <si>
    <t>J001177388</t>
  </si>
  <si>
    <t>1647</t>
  </si>
  <si>
    <t>EL DUO DE LA CARNE</t>
  </si>
  <si>
    <t>J408492636</t>
  </si>
  <si>
    <t>CROMOFTAL S.A.</t>
  </si>
  <si>
    <t>J300441040</t>
  </si>
  <si>
    <t>262</t>
  </si>
  <si>
    <t>263</t>
  </si>
  <si>
    <t>264</t>
  </si>
  <si>
    <t>265</t>
  </si>
  <si>
    <t>266</t>
  </si>
  <si>
    <t>267</t>
  </si>
  <si>
    <t>268</t>
  </si>
  <si>
    <t>269</t>
  </si>
  <si>
    <t>OH SI SALUD C.A</t>
  </si>
  <si>
    <t>J41151440-3</t>
  </si>
  <si>
    <t>J-41151440-3</t>
  </si>
  <si>
    <t>TURISMO DOÑA CARMEN</t>
  </si>
  <si>
    <t>J-30014727-4</t>
  </si>
  <si>
    <t>VIDA AGUA PURIFICADA</t>
  </si>
  <si>
    <t>J412413007</t>
  </si>
  <si>
    <t>1668</t>
  </si>
  <si>
    <t>CORPORACION JR 2628 C.A</t>
  </si>
  <si>
    <t>J411475270</t>
  </si>
  <si>
    <t>Z1B8050365</t>
  </si>
  <si>
    <t>1636</t>
  </si>
  <si>
    <t>1637</t>
  </si>
  <si>
    <t>1638</t>
  </si>
  <si>
    <t>1639</t>
  </si>
  <si>
    <t>COOPERATIVA ALF</t>
  </si>
  <si>
    <t>COOPERATIVA ALF, R.L.</t>
  </si>
  <si>
    <t>00000021</t>
  </si>
  <si>
    <t>MANTENIMIENTOS ARFERCA C.A</t>
  </si>
  <si>
    <t>J41073527-9</t>
  </si>
  <si>
    <t>1699</t>
  </si>
  <si>
    <t>1700</t>
  </si>
  <si>
    <t>1701</t>
  </si>
  <si>
    <t>1702</t>
  </si>
  <si>
    <t>1703</t>
  </si>
  <si>
    <t>MANTENIMIENTOS ARFERCA</t>
  </si>
  <si>
    <t>MONTO A DESCONTAR</t>
  </si>
  <si>
    <t>VENTAS MENSUAL AGOSTO 2020 - DESDE EL 03/08/2020 HASTA EL 30/08/2020</t>
  </si>
  <si>
    <t>MONTO DE  LA DECLARACIÓN</t>
  </si>
  <si>
    <t xml:space="preserve">TOTAL DE INGRESOS PERCIBIDOS </t>
  </si>
  <si>
    <t xml:space="preserve">TOTAL DE DEBITO  </t>
  </si>
  <si>
    <t>1704</t>
  </si>
  <si>
    <t>1660</t>
  </si>
  <si>
    <t>1705</t>
  </si>
  <si>
    <t>1661</t>
  </si>
  <si>
    <t>1706</t>
  </si>
  <si>
    <t>1662</t>
  </si>
  <si>
    <t>1707</t>
  </si>
  <si>
    <t>00000026</t>
  </si>
  <si>
    <t>1663</t>
  </si>
  <si>
    <t>1708</t>
  </si>
  <si>
    <t>1664</t>
  </si>
  <si>
    <t>1709</t>
  </si>
  <si>
    <t>1665</t>
  </si>
  <si>
    <t>1710</t>
  </si>
  <si>
    <t>1666</t>
  </si>
  <si>
    <t>J296108854</t>
  </si>
  <si>
    <t>0205</t>
  </si>
  <si>
    <t>1711</t>
  </si>
  <si>
    <t>1667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</si>
  <si>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</si>
  <si>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</si>
  <si>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</si>
  <si>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</si>
  <si>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</si>
  <si>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</si>
  <si>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</si>
  <si>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</si>
  <si>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</si>
  <si>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</si>
  <si>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</si>
  <si>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</si>
  <si>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</si>
  <si>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</si>
  <si>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</si>
  <si>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</si>
  <si>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</si>
  <si>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</si>
  <si>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</si>
  <si>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</si>
  <si>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0206</t>
  </si>
  <si>
    <t>290</t>
  </si>
  <si>
    <t>1712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</si>
  <si>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</si>
  <si>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</si>
  <si>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</si>
  <si>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</si>
  <si>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</si>
  <si>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</si>
  <si>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</si>
  <si>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</si>
  <si>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</si>
  <si>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</si>
  <si>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</si>
  <si>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</si>
  <si>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</si>
  <si>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</si>
  <si>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</si>
  <si>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</si>
  <si>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</si>
  <si>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</si>
  <si>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</si>
  <si>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</si>
  <si>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</si>
  <si>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</si>
  <si>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</si>
  <si>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</si>
  <si>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</si>
  <si>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</si>
  <si>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</si>
  <si>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</si>
  <si>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</si>
  <si>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</si>
  <si>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</si>
  <si>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</si>
  <si>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</si>
  <si>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</si>
  <si>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</si>
  <si>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0207</t>
  </si>
  <si>
    <t>326</t>
  </si>
  <si>
    <t>1713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</si>
  <si>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</si>
  <si>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</si>
  <si>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</si>
  <si>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</si>
  <si>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</si>
  <si>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</si>
  <si>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</si>
  <si>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</si>
  <si>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</si>
  <si>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</si>
  <si>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</si>
  <si>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</si>
  <si>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</si>
  <si>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</si>
  <si>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</si>
  <si>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</si>
  <si>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</si>
  <si>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</si>
  <si>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</si>
  <si>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</si>
  <si>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</si>
  <si>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</si>
  <si>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</si>
  <si>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</si>
  <si>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</si>
  <si>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</si>
  <si>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</si>
  <si>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</si>
  <si>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</si>
  <si>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</si>
  <si>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</si>
  <si>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</si>
  <si>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</si>
  <si>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0208</t>
  </si>
  <si>
    <t>360</t>
  </si>
  <si>
    <t>1714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</si>
  <si>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</si>
  <si>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</si>
  <si>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</si>
  <si>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</si>
  <si>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</si>
  <si>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</si>
  <si>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</si>
  <si>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</si>
  <si>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</si>
  <si>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</si>
  <si>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</si>
  <si>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</si>
  <si>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</si>
  <si>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</si>
  <si>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</si>
  <si>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</si>
  <si>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</si>
  <si>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</si>
  <si>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</si>
  <si>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</si>
  <si>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</si>
  <si>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</si>
  <si>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</si>
  <si>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</si>
  <si>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</si>
  <si>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</si>
  <si>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</si>
  <si>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</si>
  <si>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</si>
  <si>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</si>
  <si>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 xml:space="preserve">J-41151440-3 </t>
  </si>
  <si>
    <t>391</t>
  </si>
  <si>
    <t>392</t>
  </si>
  <si>
    <t>393</t>
  </si>
  <si>
    <t>394</t>
  </si>
  <si>
    <t>395</t>
  </si>
  <si>
    <t>0209</t>
  </si>
  <si>
    <t>396</t>
  </si>
  <si>
    <t>1715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</si>
  <si>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</si>
  <si>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</si>
  <si>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</si>
  <si>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</si>
  <si>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</si>
  <si>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</si>
  <si>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</si>
  <si>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</si>
  <si>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</si>
  <si>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</si>
  <si>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</si>
  <si>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</si>
  <si>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</si>
  <si>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</si>
  <si>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</si>
  <si>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</si>
  <si>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</si>
  <si>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</si>
  <si>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</si>
  <si>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</si>
  <si>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</si>
  <si>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</si>
  <si>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</si>
  <si>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</si>
  <si>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</si>
  <si>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</si>
  <si>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</si>
  <si>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</si>
  <si>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</si>
  <si>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</si>
  <si>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</si>
  <si>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</si>
  <si>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</si>
  <si>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</si>
  <si>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</si>
  <si>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</si>
  <si>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</si>
  <si>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</si>
  <si>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</si>
  <si>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</si>
  <si>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</si>
  <si>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</si>
  <si>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</si>
  <si>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</si>
  <si>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0210</t>
  </si>
  <si>
    <t>441</t>
  </si>
  <si>
    <t>442</t>
  </si>
  <si>
    <t>1716</t>
  </si>
  <si>
    <t>443</t>
  </si>
  <si>
    <t>444</t>
  </si>
  <si>
    <t>445</t>
  </si>
  <si>
    <t>446</t>
  </si>
  <si>
    <t>J-40982131-5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</si>
  <si>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</si>
  <si>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</si>
  <si>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</si>
  <si>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</si>
  <si>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</si>
  <si>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</si>
  <si>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</si>
  <si>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</si>
  <si>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</si>
  <si>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</si>
  <si>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</si>
  <si>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</si>
  <si>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</si>
  <si>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</si>
  <si>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</si>
  <si>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</si>
  <si>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</si>
  <si>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</si>
  <si>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</si>
  <si>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</si>
  <si>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</si>
  <si>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</si>
  <si>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</si>
  <si>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</si>
  <si>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</si>
  <si>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</si>
  <si>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</si>
  <si>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</si>
  <si>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0211</t>
  </si>
  <si>
    <t>475</t>
  </si>
  <si>
    <t>1717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</si>
  <si>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</si>
  <si>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</si>
  <si>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</si>
  <si>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</si>
  <si>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</si>
  <si>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</si>
  <si>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</si>
  <si>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</si>
  <si>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</si>
  <si>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</si>
  <si>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</si>
  <si>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</si>
  <si>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</si>
  <si>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</si>
  <si>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</si>
  <si>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</si>
  <si>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</si>
  <si>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</si>
  <si>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</si>
  <si>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</si>
  <si>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</si>
  <si>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</si>
  <si>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</si>
  <si>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</si>
  <si>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</si>
  <si>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</si>
  <si>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</si>
  <si>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</si>
  <si>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</si>
  <si>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</si>
  <si>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</si>
  <si>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</si>
  <si>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</si>
  <si>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</si>
  <si>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</si>
  <si>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</si>
  <si>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</si>
  <si>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</si>
  <si>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</si>
  <si>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</si>
  <si>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</si>
  <si>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</si>
  <si>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</si>
  <si>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1718</t>
  </si>
  <si>
    <t>519</t>
  </si>
  <si>
    <t>520</t>
  </si>
  <si>
    <t>521</t>
  </si>
  <si>
    <t>522</t>
  </si>
  <si>
    <t>523</t>
  </si>
  <si>
    <t>524</t>
  </si>
  <si>
    <t>00000029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</si>
  <si>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</si>
  <si>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</si>
  <si>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</si>
  <si>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</si>
  <si>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</si>
  <si>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</si>
  <si>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</si>
  <si>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</si>
  <si>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</si>
  <si>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</si>
  <si>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</si>
  <si>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</si>
  <si>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</si>
  <si>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</si>
  <si>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</si>
  <si>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</si>
  <si>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</si>
  <si>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</si>
  <si>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</si>
  <si>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</si>
  <si>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</si>
  <si>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</si>
  <si>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</si>
  <si>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</si>
  <si>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J412211897</t>
  </si>
  <si>
    <t>549</t>
  </si>
  <si>
    <t>550</t>
  </si>
  <si>
    <t>551</t>
  </si>
  <si>
    <t>552</t>
  </si>
  <si>
    <t>553</t>
  </si>
  <si>
    <t>554</t>
  </si>
  <si>
    <t>555</t>
  </si>
  <si>
    <t>556</t>
  </si>
  <si>
    <t>1719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</si>
  <si>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</si>
  <si>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</si>
  <si>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</si>
  <si>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</si>
  <si>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</si>
  <si>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</si>
  <si>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</si>
  <si>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</si>
  <si>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</si>
  <si>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</si>
  <si>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</si>
  <si>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</si>
  <si>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</si>
  <si>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</si>
  <si>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</si>
  <si>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</si>
  <si>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</si>
  <si>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</si>
  <si>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</si>
  <si>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</si>
  <si>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</si>
  <si>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</si>
  <si>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</si>
  <si>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</si>
  <si>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</si>
  <si>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</si>
  <si>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</si>
  <si>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1720</t>
  </si>
  <si>
    <t>FUNDACION CASA HOGAR PADRE MACHADO</t>
  </si>
  <si>
    <t>J-31162884-3</t>
  </si>
  <si>
    <t>1721</t>
  </si>
  <si>
    <t>ABDUL KADER</t>
  </si>
  <si>
    <t xml:space="preserve">V245246079 </t>
  </si>
  <si>
    <t>00000176</t>
  </si>
  <si>
    <t>00000030</t>
  </si>
  <si>
    <t>1727</t>
  </si>
  <si>
    <t>1728</t>
  </si>
  <si>
    <t>0223</t>
  </si>
  <si>
    <t>1729</t>
  </si>
  <si>
    <t>GALERIADECOMOBILIA.C.A</t>
  </si>
  <si>
    <t>J312806745</t>
  </si>
  <si>
    <t>1730</t>
  </si>
  <si>
    <t>1570</t>
  </si>
  <si>
    <t>1731</t>
  </si>
  <si>
    <t>1571</t>
  </si>
  <si>
    <t>CAFE RESTAURANT GOTA DULCE</t>
  </si>
  <si>
    <t>J306533176</t>
  </si>
  <si>
    <t>1732</t>
  </si>
  <si>
    <t>1572</t>
  </si>
  <si>
    <t>1733</t>
  </si>
  <si>
    <t>1573</t>
  </si>
  <si>
    <t>1734</t>
  </si>
  <si>
    <t>1574</t>
  </si>
  <si>
    <t>TOTAL DECLARACION</t>
  </si>
  <si>
    <t>DIFERENCIA</t>
  </si>
  <si>
    <t>DECLARADO S/LIBROS</t>
  </si>
  <si>
    <t>% Dism.</t>
  </si>
  <si>
    <t>DIF</t>
  </si>
  <si>
    <t>1ER PASO - COLOCAR LOS MONTOS DE LA DECLARACION POR SEMANA</t>
  </si>
  <si>
    <t>PASO 2 - AQUÍ SE RESUME</t>
  </si>
  <si>
    <t>0227</t>
  </si>
  <si>
    <t>0226</t>
  </si>
  <si>
    <t>0228</t>
  </si>
  <si>
    <t>0229</t>
  </si>
  <si>
    <t>1650</t>
  </si>
  <si>
    <t>1735</t>
  </si>
  <si>
    <t>1575</t>
  </si>
  <si>
    <t>INVERSIONES MINIMARKETREY C.A</t>
  </si>
  <si>
    <t>0230</t>
  </si>
  <si>
    <t>1651</t>
  </si>
  <si>
    <t>1736</t>
  </si>
  <si>
    <t>MVOAG SERVICES CA</t>
  </si>
  <si>
    <t>J297224246</t>
  </si>
  <si>
    <t>1576</t>
  </si>
  <si>
    <t>1652</t>
  </si>
  <si>
    <t>1577</t>
  </si>
  <si>
    <t>00000137</t>
  </si>
  <si>
    <t>1653</t>
  </si>
  <si>
    <t>1738</t>
  </si>
  <si>
    <t>1578</t>
  </si>
  <si>
    <t>IMVERCIONES 5X</t>
  </si>
  <si>
    <t>J-402577044</t>
  </si>
  <si>
    <t>00000165</t>
  </si>
  <si>
    <t>1654</t>
  </si>
  <si>
    <t>ABUBI</t>
  </si>
  <si>
    <t xml:space="preserve">E245246079 </t>
  </si>
  <si>
    <t>1739</t>
  </si>
  <si>
    <t>1579</t>
  </si>
  <si>
    <t>1655</t>
  </si>
  <si>
    <t>1740</t>
  </si>
  <si>
    <t>1580</t>
  </si>
  <si>
    <t>CORPORACION XDV C.A</t>
  </si>
  <si>
    <t>J-00361006-2</t>
  </si>
  <si>
    <t>1656</t>
  </si>
  <si>
    <t>1581</t>
  </si>
  <si>
    <t>SNG EVENTS 84 C.A</t>
  </si>
  <si>
    <t>J-41192935-2</t>
  </si>
  <si>
    <t>1657</t>
  </si>
  <si>
    <t>1582</t>
  </si>
  <si>
    <t>GLOBALCOPYPLOT, C.A</t>
  </si>
  <si>
    <t>00000177</t>
  </si>
  <si>
    <t>1658</t>
  </si>
  <si>
    <t>1583</t>
  </si>
  <si>
    <t>1659</t>
  </si>
  <si>
    <t>PPFAR,C.A</t>
  </si>
  <si>
    <t>J-29405191-0</t>
  </si>
  <si>
    <t>1737</t>
  </si>
  <si>
    <t>COLOR FANTASY C.A</t>
  </si>
  <si>
    <t>J310585130</t>
  </si>
  <si>
    <t>CORPORACION LENOTRE GOURMET C.A</t>
  </si>
  <si>
    <t>J317391004</t>
  </si>
  <si>
    <t>00000095</t>
  </si>
  <si>
    <t>1586</t>
  </si>
  <si>
    <t>00000103</t>
  </si>
  <si>
    <t>EMPORIO DEL FUMADOR</t>
  </si>
  <si>
    <t>J305238600</t>
  </si>
  <si>
    <t>UE 24 DE JULIO C.A</t>
  </si>
  <si>
    <t>J-30815766-0</t>
  </si>
  <si>
    <t>1587</t>
  </si>
  <si>
    <t>00000178</t>
  </si>
  <si>
    <t>1588</t>
  </si>
  <si>
    <t>1584</t>
  </si>
  <si>
    <t>1585</t>
  </si>
  <si>
    <t>INACHINI SOLUCIONES C.A</t>
  </si>
  <si>
    <t>CORPORACION JR2628 C.A</t>
  </si>
  <si>
    <t xml:space="preserve">J-41147527-0 </t>
  </si>
  <si>
    <t>Z1F0000338</t>
  </si>
  <si>
    <t>PRODUCTOS Y SERVICIOS DE LIMPIEZA BALVARO.C.A</t>
  </si>
  <si>
    <t>J-40795890-9</t>
  </si>
  <si>
    <t>INVERSIONES MINIMARKETREY</t>
  </si>
  <si>
    <t>00000104</t>
  </si>
  <si>
    <t>1752</t>
  </si>
  <si>
    <t>J-31724677-2</t>
  </si>
  <si>
    <t>1753</t>
  </si>
  <si>
    <t>1754</t>
  </si>
  <si>
    <t>00000032</t>
  </si>
  <si>
    <t>COMERCIAL FERRETERIA PIGOOM</t>
  </si>
  <si>
    <t xml:space="preserve">J-30626502-3 </t>
  </si>
  <si>
    <t>1755</t>
  </si>
  <si>
    <t>J-50029458-1</t>
  </si>
  <si>
    <t>000088125</t>
  </si>
  <si>
    <t>1756</t>
  </si>
  <si>
    <t>1757</t>
  </si>
  <si>
    <t>1758</t>
  </si>
  <si>
    <t>J-409821315</t>
  </si>
  <si>
    <t>1759</t>
  </si>
  <si>
    <t>OPTICA LA ANTIGUA II SRL</t>
  </si>
  <si>
    <t>J002894075</t>
  </si>
  <si>
    <t>CONFECCIONES MARMAR C.A</t>
  </si>
  <si>
    <t>J-31478336-0</t>
  </si>
  <si>
    <t>00000105</t>
  </si>
  <si>
    <t>1760</t>
  </si>
  <si>
    <t>1521</t>
  </si>
  <si>
    <t>00000096</t>
  </si>
  <si>
    <t>1761</t>
  </si>
  <si>
    <t>00000179</t>
  </si>
  <si>
    <t>1522</t>
  </si>
  <si>
    <t>1762</t>
  </si>
  <si>
    <t>1523</t>
  </si>
  <si>
    <t>00000033</t>
  </si>
  <si>
    <t>0244</t>
  </si>
  <si>
    <t>00000097</t>
  </si>
  <si>
    <t>1763</t>
  </si>
  <si>
    <t>1524</t>
  </si>
  <si>
    <t>PANADERIA Y DELICATESES KEIVERY PAN</t>
  </si>
  <si>
    <t>J-413044994</t>
  </si>
  <si>
    <t>1764</t>
  </si>
  <si>
    <t>1525</t>
  </si>
  <si>
    <t>ADMIN MARSALA 20 .CA</t>
  </si>
  <si>
    <t>J302905516</t>
  </si>
  <si>
    <t>1765</t>
  </si>
  <si>
    <t>ETNAGROUP C.A</t>
  </si>
  <si>
    <t>J500093926</t>
  </si>
  <si>
    <t>00000167</t>
  </si>
  <si>
    <t>INVERSIONES SI SE PUEDE</t>
  </si>
  <si>
    <t>J412775600</t>
  </si>
  <si>
    <t>MATADERO MAELLA</t>
  </si>
  <si>
    <t xml:space="preserve">J-00071382-0 </t>
  </si>
  <si>
    <t>00071709</t>
  </si>
  <si>
    <t>1526</t>
  </si>
  <si>
    <t xml:space="preserve"> DESDE EL 01/12/2020 HASTA EL 31/12/2020</t>
  </si>
  <si>
    <t>1375</t>
  </si>
  <si>
    <t>00108879-00108966</t>
  </si>
  <si>
    <t>00000223</t>
  </si>
  <si>
    <t>00108940</t>
  </si>
  <si>
    <t>1/12/2020</t>
  </si>
  <si>
    <t>ABRAHAM VARGAS</t>
  </si>
  <si>
    <t xml:space="preserve">V26498862 </t>
  </si>
  <si>
    <t>0280-0280</t>
  </si>
  <si>
    <t>00015481-00015505</t>
  </si>
  <si>
    <t>0280</t>
  </si>
  <si>
    <t>00015506</t>
  </si>
  <si>
    <t>00015507-00015525</t>
  </si>
  <si>
    <t>00160858</t>
  </si>
  <si>
    <t>DARWIN NUÑES</t>
  </si>
  <si>
    <t>V20114749</t>
  </si>
  <si>
    <t>00160859</t>
  </si>
  <si>
    <t>DISTRIBUIDORA MONTOVJ C.A</t>
  </si>
  <si>
    <t>J-40786379-7</t>
  </si>
  <si>
    <t>00160860-00160902</t>
  </si>
  <si>
    <t>00160903</t>
  </si>
  <si>
    <t>INVERSIONES VEN 2017</t>
  </si>
  <si>
    <t>J-41077679-0</t>
  </si>
  <si>
    <t>00160904-00160944</t>
  </si>
  <si>
    <t>1633</t>
  </si>
  <si>
    <t>00198940-00198992</t>
  </si>
  <si>
    <t>00001184</t>
  </si>
  <si>
    <t>0734</t>
  </si>
  <si>
    <t>00097738-00097843</t>
  </si>
  <si>
    <t>0277-0277</t>
  </si>
  <si>
    <t>00006059-00006073</t>
  </si>
  <si>
    <t>1797</t>
  </si>
  <si>
    <t>00186031-00186137</t>
  </si>
  <si>
    <t>0727</t>
  </si>
  <si>
    <t>00096035-00096235</t>
  </si>
  <si>
    <t>00012249-00012297</t>
  </si>
  <si>
    <t>0278</t>
  </si>
  <si>
    <t>00012298</t>
  </si>
  <si>
    <t>IMPRESOS KATALEX 2952 C.A</t>
  </si>
  <si>
    <t>J409233626</t>
  </si>
  <si>
    <t>0278-0278</t>
  </si>
  <si>
    <t>00012299-00012320</t>
  </si>
  <si>
    <t>0277</t>
  </si>
  <si>
    <t>00000035</t>
  </si>
  <si>
    <t>00012269</t>
  </si>
  <si>
    <t>HENRRY MALABE</t>
  </si>
  <si>
    <t>V21273188</t>
  </si>
  <si>
    <t>00154119</t>
  </si>
  <si>
    <t>00154120-00154182</t>
  </si>
  <si>
    <t>00006325-00006350</t>
  </si>
  <si>
    <t>1790</t>
  </si>
  <si>
    <t>00165788-00165810</t>
  </si>
  <si>
    <t>00165811</t>
  </si>
  <si>
    <t>PORTU HAMBURGUE.C.A</t>
  </si>
  <si>
    <t xml:space="preserve">J-40524537-9 </t>
  </si>
  <si>
    <t>00165812-00165871</t>
  </si>
  <si>
    <t>00165792</t>
  </si>
  <si>
    <t>EILYN MORENO</t>
  </si>
  <si>
    <t xml:space="preserve">V14215955 </t>
  </si>
  <si>
    <t>00165866</t>
  </si>
  <si>
    <t>BELLO JHONNY</t>
  </si>
  <si>
    <t xml:space="preserve">V12729407 </t>
  </si>
  <si>
    <t>0272-0272</t>
  </si>
  <si>
    <t>00008476-00008523</t>
  </si>
  <si>
    <t>00145850-00145925</t>
  </si>
  <si>
    <t>00145926</t>
  </si>
  <si>
    <t>00145927-00145975</t>
  </si>
  <si>
    <t>0244-0244</t>
  </si>
  <si>
    <t>00002155-00002176</t>
  </si>
  <si>
    <t>00002177</t>
  </si>
  <si>
    <t>INVERSIONES LAKHMI 2018</t>
  </si>
  <si>
    <t>00002178-00002192</t>
  </si>
  <si>
    <t>00000010</t>
  </si>
  <si>
    <t>00002175</t>
  </si>
  <si>
    <t>YUDIT BUENO</t>
  </si>
  <si>
    <t>V13476758</t>
  </si>
  <si>
    <t>00170668-00170679</t>
  </si>
  <si>
    <t>00170680</t>
  </si>
  <si>
    <t>OH SI SALUD C.A.</t>
  </si>
  <si>
    <t>J-411514403</t>
  </si>
  <si>
    <t>00170681-00170706</t>
  </si>
  <si>
    <t>1216</t>
  </si>
  <si>
    <t>00073026-00073134</t>
  </si>
  <si>
    <t>0610</t>
  </si>
  <si>
    <t>00083184-00083365</t>
  </si>
  <si>
    <t>1559</t>
  </si>
  <si>
    <t>00071521-00071542</t>
  </si>
  <si>
    <t>00140152-00140277</t>
  </si>
  <si>
    <t>1399</t>
  </si>
  <si>
    <t>00050704-00050788</t>
  </si>
  <si>
    <t>1532</t>
  </si>
  <si>
    <t>00086393</t>
  </si>
  <si>
    <t>1376</t>
  </si>
  <si>
    <t>00108967-00109004</t>
  </si>
  <si>
    <t>0281</t>
  </si>
  <si>
    <t>00015526</t>
  </si>
  <si>
    <t>ALBERTOTORRES</t>
  </si>
  <si>
    <t>V18738001</t>
  </si>
  <si>
    <t>00015527</t>
  </si>
  <si>
    <t>0281-0281</t>
  </si>
  <si>
    <t>00015528-00015603</t>
  </si>
  <si>
    <t>00160945-00161002</t>
  </si>
  <si>
    <t>1634</t>
  </si>
  <si>
    <t>00198993-00199040</t>
  </si>
  <si>
    <t>0735</t>
  </si>
  <si>
    <t>00097844-00097980</t>
  </si>
  <si>
    <t>00006074-00006106</t>
  </si>
  <si>
    <t>1798</t>
  </si>
  <si>
    <t>00186138-00186223</t>
  </si>
  <si>
    <t>0728</t>
  </si>
  <si>
    <t>00096236-00096366</t>
  </si>
  <si>
    <t>0279-0279</t>
  </si>
  <si>
    <t>00012321-00012338</t>
  </si>
  <si>
    <t>0279</t>
  </si>
  <si>
    <t>00012339</t>
  </si>
  <si>
    <t>ALIMENTOS SANTA DIABLA C.A</t>
  </si>
  <si>
    <t>J408070073</t>
  </si>
  <si>
    <t>00012340-00012394</t>
  </si>
  <si>
    <t>00012395</t>
  </si>
  <si>
    <t>00012396-00012397</t>
  </si>
  <si>
    <t>00154183-00154211</t>
  </si>
  <si>
    <t>00154212</t>
  </si>
  <si>
    <t>ALFREDO HERRERA LYNCH S.C</t>
  </si>
  <si>
    <t>J-00120722-8</t>
  </si>
  <si>
    <t>00154213-00154259</t>
  </si>
  <si>
    <t>00000158</t>
  </si>
  <si>
    <t>00154211</t>
  </si>
  <si>
    <t>2/12/2020</t>
  </si>
  <si>
    <t>ALFREDO HERRARA LYNCH S.C</t>
  </si>
  <si>
    <t>J-1207228</t>
  </si>
  <si>
    <t>00006351-00006391</t>
  </si>
  <si>
    <t>1791</t>
  </si>
  <si>
    <t>00165872-00165930</t>
  </si>
  <si>
    <t>0273-0274</t>
  </si>
  <si>
    <t>00008524-00008526</t>
  </si>
  <si>
    <t>00008527</t>
  </si>
  <si>
    <t>00008528-00008548</t>
  </si>
  <si>
    <t>00145976-00146079</t>
  </si>
  <si>
    <t>0245-0245</t>
  </si>
  <si>
    <t>00002193-00002214</t>
  </si>
  <si>
    <t>00170707-00170723</t>
  </si>
  <si>
    <t>00170724</t>
  </si>
  <si>
    <t xml:space="preserve">J-00120722-8 </t>
  </si>
  <si>
    <t>00170725-00170763</t>
  </si>
  <si>
    <t>00170764</t>
  </si>
  <si>
    <t>00170765</t>
  </si>
  <si>
    <t>ARMANDO FAGUNDEZ</t>
  </si>
  <si>
    <t>V16905321</t>
  </si>
  <si>
    <t>1707-1708</t>
  </si>
  <si>
    <t>00174788-00174828</t>
  </si>
  <si>
    <t>00174829</t>
  </si>
  <si>
    <t>00174830-00174852</t>
  </si>
  <si>
    <t>1217</t>
  </si>
  <si>
    <t>00073135-00073164</t>
  </si>
  <si>
    <t>0611</t>
  </si>
  <si>
    <t>00083366-00083456</t>
  </si>
  <si>
    <t>00083457</t>
  </si>
  <si>
    <t>00083458-00083489</t>
  </si>
  <si>
    <t>1560</t>
  </si>
  <si>
    <t>00071542</t>
  </si>
  <si>
    <t>00140278-00140285</t>
  </si>
  <si>
    <t>00140286</t>
  </si>
  <si>
    <t>00140287-00140416</t>
  </si>
  <si>
    <t>1400</t>
  </si>
  <si>
    <t>00050789-00050791</t>
  </si>
  <si>
    <t>00050792-00050823</t>
  </si>
  <si>
    <t>00050824</t>
  </si>
  <si>
    <t>BRAYAM</t>
  </si>
  <si>
    <t>V242238711</t>
  </si>
  <si>
    <t>00050825-00050856</t>
  </si>
  <si>
    <t>00000055</t>
  </si>
  <si>
    <t>00050814</t>
  </si>
  <si>
    <t>JOHANA GUERRERO</t>
  </si>
  <si>
    <t>V16887579</t>
  </si>
  <si>
    <t>1533</t>
  </si>
  <si>
    <t>1263</t>
  </si>
  <si>
    <t>1377</t>
  </si>
  <si>
    <t>00109005-00109051</t>
  </si>
  <si>
    <t>00109052</t>
  </si>
  <si>
    <t>LARATEQUES C.A</t>
  </si>
  <si>
    <t xml:space="preserve">J-30895848-4 </t>
  </si>
  <si>
    <t>0282-0282</t>
  </si>
  <si>
    <t>00015604-00015650</t>
  </si>
  <si>
    <t>00161003</t>
  </si>
  <si>
    <t>FUNDACION HAGAMOS EL BIEN</t>
  </si>
  <si>
    <t>J-41034991-3</t>
  </si>
  <si>
    <t>00161004-00161051</t>
  </si>
  <si>
    <t>00161052</t>
  </si>
  <si>
    <t>00161053-00161059</t>
  </si>
  <si>
    <t>1635</t>
  </si>
  <si>
    <t>00199041-00199090</t>
  </si>
  <si>
    <t>00001185</t>
  </si>
  <si>
    <t>0736</t>
  </si>
  <si>
    <t>00097981-00098121</t>
  </si>
  <si>
    <t>00000114</t>
  </si>
  <si>
    <t>00097508</t>
  </si>
  <si>
    <t>29/11/2020</t>
  </si>
  <si>
    <t>MARIBEL BERRA</t>
  </si>
  <si>
    <t xml:space="preserve">V6355869 </t>
  </si>
  <si>
    <t>00006107-00006124</t>
  </si>
  <si>
    <t>1799</t>
  </si>
  <si>
    <t>00186224-00186227</t>
  </si>
  <si>
    <t>00186228</t>
  </si>
  <si>
    <t>00186229-00186237</t>
  </si>
  <si>
    <t>00186238</t>
  </si>
  <si>
    <t>DELICATESES CAMINO REAL</t>
  </si>
  <si>
    <t xml:space="preserve">J-30398403-7 </t>
  </si>
  <si>
    <t>00186239-00186272</t>
  </si>
  <si>
    <t>00186273</t>
  </si>
  <si>
    <t>00186274-00186312</t>
  </si>
  <si>
    <t>0729</t>
  </si>
  <si>
    <t>00096367-00096393</t>
  </si>
  <si>
    <t>00096394</t>
  </si>
  <si>
    <t>REYNA UTRERA</t>
  </si>
  <si>
    <t xml:space="preserve">V148527292 </t>
  </si>
  <si>
    <t>00096395-00096486</t>
  </si>
  <si>
    <t>00012398-00012424</t>
  </si>
  <si>
    <t>00154260-00154290</t>
  </si>
  <si>
    <t>00000159</t>
  </si>
  <si>
    <t>00154279</t>
  </si>
  <si>
    <t>3/12/2020</t>
  </si>
  <si>
    <t>CARLOS ALEJANDRO</t>
  </si>
  <si>
    <t>V26938252</t>
  </si>
  <si>
    <t>00006392-00006424</t>
  </si>
  <si>
    <t>1792</t>
  </si>
  <si>
    <t>00165931-00165938</t>
  </si>
  <si>
    <t>00165939</t>
  </si>
  <si>
    <t>SAVA COSMETICS C.A</t>
  </si>
  <si>
    <t>J-31413911-8</t>
  </si>
  <si>
    <t>00165940</t>
  </si>
  <si>
    <t>INVERSIONES NVCS.CA</t>
  </si>
  <si>
    <t xml:space="preserve">J-410426819 </t>
  </si>
  <si>
    <t>00165941-00165948</t>
  </si>
  <si>
    <t>00165949</t>
  </si>
  <si>
    <t xml:space="preserve">J413044994 </t>
  </si>
  <si>
    <t>00165950-00165964</t>
  </si>
  <si>
    <t>00008549-00008610</t>
  </si>
  <si>
    <t>00146080-00146189</t>
  </si>
  <si>
    <t>0246-0246</t>
  </si>
  <si>
    <t>00002215-00002239</t>
  </si>
  <si>
    <t>0246</t>
  </si>
  <si>
    <t>00000011</t>
  </si>
  <si>
    <t>00012191</t>
  </si>
  <si>
    <t>30/11/2020</t>
  </si>
  <si>
    <t>NINOSKA RODRIGUEZ</t>
  </si>
  <si>
    <t>V13749483</t>
  </si>
  <si>
    <t>00170766-00170844</t>
  </si>
  <si>
    <t>00174853-00174896</t>
  </si>
  <si>
    <t>1218</t>
  </si>
  <si>
    <t>00073165-00073188</t>
  </si>
  <si>
    <t>00073189</t>
  </si>
  <si>
    <t>J41192935-2</t>
  </si>
  <si>
    <t>00073190-00073228</t>
  </si>
  <si>
    <t>0612</t>
  </si>
  <si>
    <t>00083490-00083631</t>
  </si>
  <si>
    <t>1561</t>
  </si>
  <si>
    <t>00140417-00140510</t>
  </si>
  <si>
    <t>1401</t>
  </si>
  <si>
    <t>00050857-00050914</t>
  </si>
  <si>
    <t>1534</t>
  </si>
  <si>
    <t>00086394-00086419</t>
  </si>
  <si>
    <t>1264</t>
  </si>
  <si>
    <t>000088126</t>
  </si>
  <si>
    <t>1378</t>
  </si>
  <si>
    <t>00109053-00109130</t>
  </si>
  <si>
    <t>0283-0283</t>
  </si>
  <si>
    <t>00015651-00015700</t>
  </si>
  <si>
    <t>00161060-00161115</t>
  </si>
  <si>
    <t>00199091-00199189</t>
  </si>
  <si>
    <t>00199186</t>
  </si>
  <si>
    <t>0737</t>
  </si>
  <si>
    <t>00098122-00098306</t>
  </si>
  <si>
    <t>00006125-00006153</t>
  </si>
  <si>
    <t>1800</t>
  </si>
  <si>
    <t>00186313-00186318</t>
  </si>
  <si>
    <t>00186319</t>
  </si>
  <si>
    <t>MULTISERVICIOS R.H C.A.</t>
  </si>
  <si>
    <t>J-407011901</t>
  </si>
  <si>
    <t>00186320-00186339</t>
  </si>
  <si>
    <t>00186340</t>
  </si>
  <si>
    <t>00186341-00186397</t>
  </si>
  <si>
    <t>00186388</t>
  </si>
  <si>
    <t>4/12/2020</t>
  </si>
  <si>
    <t>JESUS DELGADO</t>
  </si>
  <si>
    <t>V30542349</t>
  </si>
  <si>
    <t>0730</t>
  </si>
  <si>
    <t>00096487-00096658</t>
  </si>
  <si>
    <t>00012425</t>
  </si>
  <si>
    <t>00012426-00012510</t>
  </si>
  <si>
    <t>00154291-00154328</t>
  </si>
  <si>
    <t>00154329</t>
  </si>
  <si>
    <t>CHARCUTERIA Y VIVERES ISAMAR</t>
  </si>
  <si>
    <t xml:space="preserve">J-30548328-0 </t>
  </si>
  <si>
    <t>00154330-00154343</t>
  </si>
  <si>
    <t>00000160</t>
  </si>
  <si>
    <t>00154286</t>
  </si>
  <si>
    <t>CARMEN</t>
  </si>
  <si>
    <t>V9098466</t>
  </si>
  <si>
    <t>00006425-00006448</t>
  </si>
  <si>
    <t>1793</t>
  </si>
  <si>
    <t>00165965-00166059</t>
  </si>
  <si>
    <t>0275-0275</t>
  </si>
  <si>
    <t>00008611-00008665</t>
  </si>
  <si>
    <t>00146190-00146290</t>
  </si>
  <si>
    <t>0247-0247</t>
  </si>
  <si>
    <t>00002267-00002268</t>
  </si>
  <si>
    <t>00002240-00002266</t>
  </si>
  <si>
    <t>00170845-00170918</t>
  </si>
  <si>
    <t>00170919</t>
  </si>
  <si>
    <t>INVERSIONES LIFENASER C.A</t>
  </si>
  <si>
    <t>J500081049</t>
  </si>
  <si>
    <t>00170920-00170922</t>
  </si>
  <si>
    <t>00174897-00174979</t>
  </si>
  <si>
    <t>00000133</t>
  </si>
  <si>
    <t>00174962</t>
  </si>
  <si>
    <t>LUIS PRATO</t>
  </si>
  <si>
    <t>V25896126</t>
  </si>
  <si>
    <t>1219</t>
  </si>
  <si>
    <t>00073229-00073260</t>
  </si>
  <si>
    <t>00073261</t>
  </si>
  <si>
    <t>INVERSIONES MARIA ESTRELLA 2016</t>
  </si>
  <si>
    <t>J40846285-0</t>
  </si>
  <si>
    <t>00073262</t>
  </si>
  <si>
    <t>CARMEN HERNANDEZ</t>
  </si>
  <si>
    <t>V13109156</t>
  </si>
  <si>
    <t>0613</t>
  </si>
  <si>
    <t>00083632-00083810</t>
  </si>
  <si>
    <t>1562</t>
  </si>
  <si>
    <t>00071543-00071556</t>
  </si>
  <si>
    <t>00140511-00140657</t>
  </si>
  <si>
    <t>1402</t>
  </si>
  <si>
    <t>00050915-00050992</t>
  </si>
  <si>
    <t>00000056</t>
  </si>
  <si>
    <t>00050969</t>
  </si>
  <si>
    <t>WILMER DI DIO</t>
  </si>
  <si>
    <t>V13727791</t>
  </si>
  <si>
    <t>1535</t>
  </si>
  <si>
    <t>00086419</t>
  </si>
  <si>
    <t>1536</t>
  </si>
  <si>
    <t>00086420-00086460</t>
  </si>
  <si>
    <t>1379</t>
  </si>
  <si>
    <t>00109131-00109198</t>
  </si>
  <si>
    <t>00000224</t>
  </si>
  <si>
    <t>00109172</t>
  </si>
  <si>
    <t>5/12/2020</t>
  </si>
  <si>
    <t>AYANIRA GARCIA</t>
  </si>
  <si>
    <t>V16589531</t>
  </si>
  <si>
    <t>0284-0284</t>
  </si>
  <si>
    <t>00015701-00015779</t>
  </si>
  <si>
    <t>0284</t>
  </si>
  <si>
    <t>00015780</t>
  </si>
  <si>
    <t>00015781-00015790</t>
  </si>
  <si>
    <t>00161116-00161194</t>
  </si>
  <si>
    <t>00000136</t>
  </si>
  <si>
    <t>00161171</t>
  </si>
  <si>
    <t>GOMES GONCALVES</t>
  </si>
  <si>
    <t>V81187627</t>
  </si>
  <si>
    <t>00199190-00199271</t>
  </si>
  <si>
    <t>0738</t>
  </si>
  <si>
    <t>00098307-00098547</t>
  </si>
  <si>
    <t>00006154-00006178</t>
  </si>
  <si>
    <t>1801</t>
  </si>
  <si>
    <t>00186398-00186489</t>
  </si>
  <si>
    <t>0731</t>
  </si>
  <si>
    <t>00096659-00096806</t>
  </si>
  <si>
    <t>00012511-00012563</t>
  </si>
  <si>
    <t>0282</t>
  </si>
  <si>
    <t>00000036</t>
  </si>
  <si>
    <t>00012512</t>
  </si>
  <si>
    <t>PATRICIA</t>
  </si>
  <si>
    <t>V25231153</t>
  </si>
  <si>
    <t>00000037</t>
  </si>
  <si>
    <t>00012528</t>
  </si>
  <si>
    <t>MAYLEN PINILLO</t>
  </si>
  <si>
    <t>V19747084</t>
  </si>
  <si>
    <t>00154344-00154393</t>
  </si>
  <si>
    <t>00000161</t>
  </si>
  <si>
    <t>00154371</t>
  </si>
  <si>
    <t>ERNESTO ESTEBANOT</t>
  </si>
  <si>
    <t>V8679858</t>
  </si>
  <si>
    <t>00006449-00006479</t>
  </si>
  <si>
    <t>1794</t>
  </si>
  <si>
    <t>00166060-00166174</t>
  </si>
  <si>
    <t>0276-0276</t>
  </si>
  <si>
    <t>00008666-00008686</t>
  </si>
  <si>
    <t>00146291-00146364</t>
  </si>
  <si>
    <t>0248-0249</t>
  </si>
  <si>
    <t>00002269-00002299</t>
  </si>
  <si>
    <t>0249</t>
  </si>
  <si>
    <t>00000012</t>
  </si>
  <si>
    <t>00002273</t>
  </si>
  <si>
    <t>YUSBEIRY NOGUERA</t>
  </si>
  <si>
    <t>V17532694</t>
  </si>
  <si>
    <t>00170923-00170970</t>
  </si>
  <si>
    <t>00170971</t>
  </si>
  <si>
    <t>J-41073527-9</t>
  </si>
  <si>
    <t>00170972-00171013</t>
  </si>
  <si>
    <t>00174980-00174998</t>
  </si>
  <si>
    <t>00174999</t>
  </si>
  <si>
    <t>00175000-00175023</t>
  </si>
  <si>
    <t>00175024</t>
  </si>
  <si>
    <t>ALIMENTOS COMARCA C.A</t>
  </si>
  <si>
    <t>J-40706967-5</t>
  </si>
  <si>
    <t>00175025-00175054</t>
  </si>
  <si>
    <t>00175055</t>
  </si>
  <si>
    <t>FUNDACION RESTAURADORA DE PORTILLOS</t>
  </si>
  <si>
    <t>J-412941119</t>
  </si>
  <si>
    <t>00175056-00175070</t>
  </si>
  <si>
    <t>00175071</t>
  </si>
  <si>
    <t>J-40524537-9</t>
  </si>
  <si>
    <t>00175072-00175082</t>
  </si>
  <si>
    <t>1220</t>
  </si>
  <si>
    <t>00073263-00073355</t>
  </si>
  <si>
    <t>0614</t>
  </si>
  <si>
    <t>00083811-00083817</t>
  </si>
  <si>
    <t>00083818</t>
  </si>
  <si>
    <t>00083819-00083963</t>
  </si>
  <si>
    <t>00083851</t>
  </si>
  <si>
    <t>ALBERTO GARCIA</t>
  </si>
  <si>
    <t xml:space="preserve">V16208394 </t>
  </si>
  <si>
    <t>1563</t>
  </si>
  <si>
    <t>00071557-00071579</t>
  </si>
  <si>
    <t>00140658-00140806</t>
  </si>
  <si>
    <t>00140807</t>
  </si>
  <si>
    <t>00140808-00140831</t>
  </si>
  <si>
    <t>1403</t>
  </si>
  <si>
    <t>00050994-00051085</t>
  </si>
  <si>
    <t>1537</t>
  </si>
  <si>
    <t>00086460</t>
  </si>
  <si>
    <t>1380</t>
  </si>
  <si>
    <t>00109199-00109285</t>
  </si>
  <si>
    <t>0285-0285</t>
  </si>
  <si>
    <t>00015791-00015825</t>
  </si>
  <si>
    <t>00161195-00161226</t>
  </si>
  <si>
    <t>00161227</t>
  </si>
  <si>
    <t>00161228-00161255</t>
  </si>
  <si>
    <t>00199272-00199327</t>
  </si>
  <si>
    <t>0739</t>
  </si>
  <si>
    <t>00098548-00098641</t>
  </si>
  <si>
    <t>00098642</t>
  </si>
  <si>
    <t>PPFAR</t>
  </si>
  <si>
    <t>J29405191-0</t>
  </si>
  <si>
    <t>00098643-00098665</t>
  </si>
  <si>
    <t>00006179-00006204</t>
  </si>
  <si>
    <t>1802</t>
  </si>
  <si>
    <t>00186490-00186495</t>
  </si>
  <si>
    <t>00186496</t>
  </si>
  <si>
    <t>00186497-00186540</t>
  </si>
  <si>
    <t>0732</t>
  </si>
  <si>
    <t>00096807-00096873</t>
  </si>
  <si>
    <t>00096874</t>
  </si>
  <si>
    <t>INVERSIONES DACOSTA Y ACOSTA</t>
  </si>
  <si>
    <t xml:space="preserve">V412996223 </t>
  </si>
  <si>
    <t>00096875-00096902</t>
  </si>
  <si>
    <t>00012564-00012594</t>
  </si>
  <si>
    <t>0283</t>
  </si>
  <si>
    <t>00000038</t>
  </si>
  <si>
    <t>00006359</t>
  </si>
  <si>
    <t>ELISA LOPEZ</t>
  </si>
  <si>
    <t>V8177046</t>
  </si>
  <si>
    <t>00154394-00154445</t>
  </si>
  <si>
    <t>00006480-00006501</t>
  </si>
  <si>
    <t>1795</t>
  </si>
  <si>
    <t>00166175-00166272</t>
  </si>
  <si>
    <t>00008687-00008736</t>
  </si>
  <si>
    <t>00146365-00146405</t>
  </si>
  <si>
    <t>00146406</t>
  </si>
  <si>
    <t>00146407-00146469</t>
  </si>
  <si>
    <t>0250-0250</t>
  </si>
  <si>
    <t>00002300-00002319</t>
  </si>
  <si>
    <t>00171014-00171063</t>
  </si>
  <si>
    <t>00171064</t>
  </si>
  <si>
    <t>J-412331272</t>
  </si>
  <si>
    <t>00171065-00171085</t>
  </si>
  <si>
    <t>00175083-00175134</t>
  </si>
  <si>
    <t>1221</t>
  </si>
  <si>
    <t>00073356-00073426</t>
  </si>
  <si>
    <t>00073427</t>
  </si>
  <si>
    <t>00073428-00073463</t>
  </si>
  <si>
    <t>0615</t>
  </si>
  <si>
    <t>00083964-00084066</t>
  </si>
  <si>
    <t>1564</t>
  </si>
  <si>
    <t>00071580-00071602</t>
  </si>
  <si>
    <t>00140832-00140842</t>
  </si>
  <si>
    <t>00140843</t>
  </si>
  <si>
    <t>INVERSIONES JOHIL 5060</t>
  </si>
  <si>
    <t xml:space="preserve">J-408089009 </t>
  </si>
  <si>
    <t>00140844-00140961</t>
  </si>
  <si>
    <t>1404</t>
  </si>
  <si>
    <t>00051086-00051089</t>
  </si>
  <si>
    <t>00051090</t>
  </si>
  <si>
    <t>INVERSIONES FRESAS</t>
  </si>
  <si>
    <t>J402282982</t>
  </si>
  <si>
    <t>00051091-00051156</t>
  </si>
  <si>
    <t>00051157</t>
  </si>
  <si>
    <t>GLOBALCOPYPLOT</t>
  </si>
  <si>
    <t>J412331272</t>
  </si>
  <si>
    <t>00051158-00051186</t>
  </si>
  <si>
    <t>1538</t>
  </si>
  <si>
    <t>00086461-00086463</t>
  </si>
  <si>
    <t>1265</t>
  </si>
  <si>
    <t>1381</t>
  </si>
  <si>
    <t>00109286-00109371</t>
  </si>
  <si>
    <t>00109372</t>
  </si>
  <si>
    <t>00109373-00109377</t>
  </si>
  <si>
    <t>0286-0286</t>
  </si>
  <si>
    <t>00015826-00015868</t>
  </si>
  <si>
    <t>00161256-00161312</t>
  </si>
  <si>
    <t>00199328-00199374</t>
  </si>
  <si>
    <t>0740</t>
  </si>
  <si>
    <t>00098666-00098756</t>
  </si>
  <si>
    <t>00006205-00006224</t>
  </si>
  <si>
    <t>00000028</t>
  </si>
  <si>
    <t>00006205</t>
  </si>
  <si>
    <t>7/12/2020</t>
  </si>
  <si>
    <t>FELIX BARROSO</t>
  </si>
  <si>
    <t>V15506369</t>
  </si>
  <si>
    <t>1803</t>
  </si>
  <si>
    <t>00186541-00186557</t>
  </si>
  <si>
    <t>00186558</t>
  </si>
  <si>
    <t>CONSTRUCCIONES M.Y.R.H. C.A</t>
  </si>
  <si>
    <t>J305954852</t>
  </si>
  <si>
    <t>00186559-00186612</t>
  </si>
  <si>
    <t>00186613</t>
  </si>
  <si>
    <t>00186614-00186618</t>
  </si>
  <si>
    <t>0733</t>
  </si>
  <si>
    <t>00096903-00097014</t>
  </si>
  <si>
    <t>00012595-00012639</t>
  </si>
  <si>
    <t>00000039</t>
  </si>
  <si>
    <t>00012408</t>
  </si>
  <si>
    <t>GABRIEL SALGADO</t>
  </si>
  <si>
    <t>V17643319</t>
  </si>
  <si>
    <t>1644-1645</t>
  </si>
  <si>
    <t>00154446-00154453</t>
  </si>
  <si>
    <t>00154454</t>
  </si>
  <si>
    <t>INV.REPLAYS C.A</t>
  </si>
  <si>
    <t xml:space="preserve">J-403472645 </t>
  </si>
  <si>
    <t>00154455-00154484</t>
  </si>
  <si>
    <t>00006502-00006513</t>
  </si>
  <si>
    <t>00006514</t>
  </si>
  <si>
    <t>00006515</t>
  </si>
  <si>
    <t>ALEXANDRO BRUNO</t>
  </si>
  <si>
    <t>V3806859</t>
  </si>
  <si>
    <t>00006516</t>
  </si>
  <si>
    <t>00006517-00006523</t>
  </si>
  <si>
    <t>00006524</t>
  </si>
  <si>
    <t>00006525-00006527</t>
  </si>
  <si>
    <t>1796</t>
  </si>
  <si>
    <t>00166273-00166276</t>
  </si>
  <si>
    <t>00166277</t>
  </si>
  <si>
    <t>00166278-00166368</t>
  </si>
  <si>
    <t>00008737-00008779</t>
  </si>
  <si>
    <t>00000025</t>
  </si>
  <si>
    <t>00012613</t>
  </si>
  <si>
    <t>BETZABETH GUTIERREZ</t>
  </si>
  <si>
    <t>V16589184</t>
  </si>
  <si>
    <t>00146470-00146494</t>
  </si>
  <si>
    <t>00146495</t>
  </si>
  <si>
    <t>00146496-00146559</t>
  </si>
  <si>
    <t>0251-0251</t>
  </si>
  <si>
    <t>00002320-00002338</t>
  </si>
  <si>
    <t>00171086-00171127</t>
  </si>
  <si>
    <t>00000188</t>
  </si>
  <si>
    <t>00171039</t>
  </si>
  <si>
    <t>6/12/2020</t>
  </si>
  <si>
    <t>YENIFER PIÑERO</t>
  </si>
  <si>
    <t>V17058864</t>
  </si>
  <si>
    <t>00175135-00175155</t>
  </si>
  <si>
    <t>00000134</t>
  </si>
  <si>
    <t>00175084</t>
  </si>
  <si>
    <t>GABRIEL TORRES</t>
  </si>
  <si>
    <t>V6464832</t>
  </si>
  <si>
    <t>1222</t>
  </si>
  <si>
    <t>00073464-00073506</t>
  </si>
  <si>
    <t>0616</t>
  </si>
  <si>
    <t>00084067-00084068</t>
  </si>
  <si>
    <t>00084069</t>
  </si>
  <si>
    <t>00084070-00084207</t>
  </si>
  <si>
    <t>00084208</t>
  </si>
  <si>
    <t>00084209-00084224</t>
  </si>
  <si>
    <t>1565</t>
  </si>
  <si>
    <t>00071603-00071614</t>
  </si>
  <si>
    <t>1527</t>
  </si>
  <si>
    <t>00140962-00141071</t>
  </si>
  <si>
    <t>1405</t>
  </si>
  <si>
    <t>00051187-00051211</t>
  </si>
  <si>
    <t>00051212</t>
  </si>
  <si>
    <t>INVERSIONES ARLAY</t>
  </si>
  <si>
    <t>J405559080</t>
  </si>
  <si>
    <t>00051213-00051231</t>
  </si>
  <si>
    <t>1539</t>
  </si>
  <si>
    <t>1266</t>
  </si>
  <si>
    <t>1382</t>
  </si>
  <si>
    <t>00109378-00109464</t>
  </si>
  <si>
    <t>0287-0287</t>
  </si>
  <si>
    <t>00015869-00015901</t>
  </si>
  <si>
    <t>00161312</t>
  </si>
  <si>
    <t>00001187</t>
  </si>
  <si>
    <t>0741</t>
  </si>
  <si>
    <t>00098757-00098932</t>
  </si>
  <si>
    <t>00006225-00006236</t>
  </si>
  <si>
    <t>1804</t>
  </si>
  <si>
    <t>00186619-00186660</t>
  </si>
  <si>
    <t>00186661</t>
  </si>
  <si>
    <t>00186662-00186695</t>
  </si>
  <si>
    <t>00186696</t>
  </si>
  <si>
    <t>00186697</t>
  </si>
  <si>
    <t>INV. MILAUTOS VCK</t>
  </si>
  <si>
    <t>J-29511421-4</t>
  </si>
  <si>
    <t>00186698-00186703</t>
  </si>
  <si>
    <t>00097015-00097176</t>
  </si>
  <si>
    <t>00012640-00012701</t>
  </si>
  <si>
    <t>0285</t>
  </si>
  <si>
    <t>00012702</t>
  </si>
  <si>
    <t>00012703</t>
  </si>
  <si>
    <t>DEIBIS DIAZ</t>
  </si>
  <si>
    <t>V19763829</t>
  </si>
  <si>
    <t>00154485-00154511</t>
  </si>
  <si>
    <t>00154512</t>
  </si>
  <si>
    <t>FUNDACION SUEÑA VENEZUELA</t>
  </si>
  <si>
    <t>J-412712128</t>
  </si>
  <si>
    <t>00154513-00154556</t>
  </si>
  <si>
    <t>00006528-00006557</t>
  </si>
  <si>
    <t>00166369-00166372</t>
  </si>
  <si>
    <t>00166373</t>
  </si>
  <si>
    <t>00166374-00166493</t>
  </si>
  <si>
    <t>00008780-00008785</t>
  </si>
  <si>
    <t>00008786</t>
  </si>
  <si>
    <t>00008787-00008788</t>
  </si>
  <si>
    <t>00008789</t>
  </si>
  <si>
    <t>INVERSIONES DL2000</t>
  </si>
  <si>
    <t>J401044603</t>
  </si>
  <si>
    <t>00008790-00008815</t>
  </si>
  <si>
    <t>00008811</t>
  </si>
  <si>
    <t>8/12/2020</t>
  </si>
  <si>
    <t>IRMA DE RIERRA</t>
  </si>
  <si>
    <t>V3552957</t>
  </si>
  <si>
    <t>00146560-00146660</t>
  </si>
  <si>
    <t>0252-0252</t>
  </si>
  <si>
    <t>00002339-00002383</t>
  </si>
  <si>
    <t>00171128-00171148</t>
  </si>
  <si>
    <t>00171149</t>
  </si>
  <si>
    <t>00171150-00171154</t>
  </si>
  <si>
    <t>00171155</t>
  </si>
  <si>
    <t>00171156-00171167</t>
  </si>
  <si>
    <t>00171168</t>
  </si>
  <si>
    <t>UE PEDRO CAMEJO I CA</t>
  </si>
  <si>
    <t>J-29825341-0</t>
  </si>
  <si>
    <t>00171169-00171217</t>
  </si>
  <si>
    <t>00175156-00175185</t>
  </si>
  <si>
    <t>1223</t>
  </si>
  <si>
    <t>00073507-00073553</t>
  </si>
  <si>
    <t>0617</t>
  </si>
  <si>
    <t>00084225-00084390</t>
  </si>
  <si>
    <t>1566</t>
  </si>
  <si>
    <t>00071615-00071621</t>
  </si>
  <si>
    <t>1528</t>
  </si>
  <si>
    <t>00141072-00141229</t>
  </si>
  <si>
    <t>1406</t>
  </si>
  <si>
    <t>00051232-00051296</t>
  </si>
  <si>
    <t>1540</t>
  </si>
  <si>
    <t>1383</t>
  </si>
  <si>
    <t>00109465</t>
  </si>
  <si>
    <t>00109466-00109566</t>
  </si>
  <si>
    <t>0288</t>
  </si>
  <si>
    <t>00015902</t>
  </si>
  <si>
    <t>0288-0288</t>
  </si>
  <si>
    <t>00015903-00015975</t>
  </si>
  <si>
    <t>00161313-00161328</t>
  </si>
  <si>
    <t>00199375-00199454</t>
  </si>
  <si>
    <t>0742</t>
  </si>
  <si>
    <t>00098933-00098945</t>
  </si>
  <si>
    <t>00098946</t>
  </si>
  <si>
    <t>JUAN APONTE</t>
  </si>
  <si>
    <t xml:space="preserve">V102763465 </t>
  </si>
  <si>
    <t>00098947-00099089</t>
  </si>
  <si>
    <t>00000115</t>
  </si>
  <si>
    <t>00099075</t>
  </si>
  <si>
    <t>9/12/2020</t>
  </si>
  <si>
    <t>JORGE MENDEZ</t>
  </si>
  <si>
    <t xml:space="preserve">V6109492 </t>
  </si>
  <si>
    <t>00006237-00006278</t>
  </si>
  <si>
    <t>1805</t>
  </si>
  <si>
    <t>00186704-00186705</t>
  </si>
  <si>
    <t>00186706</t>
  </si>
  <si>
    <t>00186707-00186817</t>
  </si>
  <si>
    <t>00097177-00097183</t>
  </si>
  <si>
    <t>00097184</t>
  </si>
  <si>
    <t>00097185-00097264</t>
  </si>
  <si>
    <t>00097265</t>
  </si>
  <si>
    <t>00097266-00097303</t>
  </si>
  <si>
    <t>00012704-00012720</t>
  </si>
  <si>
    <t>00154557-00154605</t>
  </si>
  <si>
    <t>00154606</t>
  </si>
  <si>
    <t>J-30398403-7</t>
  </si>
  <si>
    <t>00154607</t>
  </si>
  <si>
    <t>JUAN ACEVEDO</t>
  </si>
  <si>
    <t>V4681074</t>
  </si>
  <si>
    <t>00006558-00006578</t>
  </si>
  <si>
    <t>00166494-00166506</t>
  </si>
  <si>
    <t>00166507</t>
  </si>
  <si>
    <t>DISTRIBUIDORA LUARA</t>
  </si>
  <si>
    <t xml:space="preserve">J-317173031 </t>
  </si>
  <si>
    <t>00166508-00166530</t>
  </si>
  <si>
    <t>00008816-00008861</t>
  </si>
  <si>
    <t>00146661</t>
  </si>
  <si>
    <t>TRIGO DELYS, C.A</t>
  </si>
  <si>
    <t xml:space="preserve">J410982411 </t>
  </si>
  <si>
    <t>00146662-00146772</t>
  </si>
  <si>
    <t>00000185</t>
  </si>
  <si>
    <t>00146771</t>
  </si>
  <si>
    <t>JOSHUE NIEVES</t>
  </si>
  <si>
    <t>V27916828</t>
  </si>
  <si>
    <t>0253-0253</t>
  </si>
  <si>
    <t>00002384-00002427</t>
  </si>
  <si>
    <t>00171218-00171295</t>
  </si>
  <si>
    <t>00171296</t>
  </si>
  <si>
    <t>INV EL MANA MILAGROSO C.A</t>
  </si>
  <si>
    <t>J-41141324-0</t>
  </si>
  <si>
    <t>00171297-00171307</t>
  </si>
  <si>
    <t>00175186-00175227</t>
  </si>
  <si>
    <t>1224</t>
  </si>
  <si>
    <t>00073555-00073582</t>
  </si>
  <si>
    <t>00073583</t>
  </si>
  <si>
    <t>INVERCIONES MARI</t>
  </si>
  <si>
    <t>J-408462850</t>
  </si>
  <si>
    <t>00073584-00073623</t>
  </si>
  <si>
    <t>00000142</t>
  </si>
  <si>
    <t>00073579</t>
  </si>
  <si>
    <t>CARLENI LUCAS</t>
  </si>
  <si>
    <t>V21469252</t>
  </si>
  <si>
    <t>0618</t>
  </si>
  <si>
    <t>00084391-00084585</t>
  </si>
  <si>
    <t>1567</t>
  </si>
  <si>
    <t>1529</t>
  </si>
  <si>
    <t>00141230-00141349</t>
  </si>
  <si>
    <t>1407</t>
  </si>
  <si>
    <t>00051297-00051358</t>
  </si>
  <si>
    <t>1541</t>
  </si>
  <si>
    <t>1384</t>
  </si>
  <si>
    <t>00109567</t>
  </si>
  <si>
    <t>00109568-00109639</t>
  </si>
  <si>
    <t>00109640</t>
  </si>
  <si>
    <t>J-296108854</t>
  </si>
  <si>
    <t>00109641-00109660</t>
  </si>
  <si>
    <t>0289</t>
  </si>
  <si>
    <t>00015976</t>
  </si>
  <si>
    <t>HEYDI ROJAS</t>
  </si>
  <si>
    <t>V14128580</t>
  </si>
  <si>
    <t>00015977</t>
  </si>
  <si>
    <t>0289-0289</t>
  </si>
  <si>
    <t>00015978-00015982</t>
  </si>
  <si>
    <t>00015983</t>
  </si>
  <si>
    <t>MORUMBI MERCARTIL C.A</t>
  </si>
  <si>
    <t xml:space="preserve"> J300988317</t>
  </si>
  <si>
    <t>00015984-00016024</t>
  </si>
  <si>
    <t>00016025</t>
  </si>
  <si>
    <t>00016026-00016028</t>
  </si>
  <si>
    <t>00161329-00161331</t>
  </si>
  <si>
    <t>00161332</t>
  </si>
  <si>
    <t xml:space="preserve">J-00361006-2 </t>
  </si>
  <si>
    <t>00161333-00161369</t>
  </si>
  <si>
    <t>00199455-00199498</t>
  </si>
  <si>
    <t>0743</t>
  </si>
  <si>
    <t>00099090-00099146</t>
  </si>
  <si>
    <t>00099147</t>
  </si>
  <si>
    <t>CASA DE AGUSTIN C.A.</t>
  </si>
  <si>
    <t xml:space="preserve">J-30553502-7 </t>
  </si>
  <si>
    <t>00099148-00099255</t>
  </si>
  <si>
    <t>00099256</t>
  </si>
  <si>
    <t>00099257-00099285</t>
  </si>
  <si>
    <t>00006279-00006309</t>
  </si>
  <si>
    <t>1806</t>
  </si>
  <si>
    <t>00186818-00186829</t>
  </si>
  <si>
    <t>00186830</t>
  </si>
  <si>
    <t>00186831-00186921</t>
  </si>
  <si>
    <t>00097304-00097449</t>
  </si>
  <si>
    <t>00097450</t>
  </si>
  <si>
    <t>00097451-00097493</t>
  </si>
  <si>
    <t>00012721-00012741</t>
  </si>
  <si>
    <t>0287</t>
  </si>
  <si>
    <t>00012742</t>
  </si>
  <si>
    <t>PRODUCTOS ARTESANALES DEFRUVEG C.A.</t>
  </si>
  <si>
    <t>J412502662</t>
  </si>
  <si>
    <t>00012743-00012759</t>
  </si>
  <si>
    <t>00012760</t>
  </si>
  <si>
    <t>00012761-00012767</t>
  </si>
  <si>
    <t>00154608-00154664</t>
  </si>
  <si>
    <t>00154665</t>
  </si>
  <si>
    <t>00154666-00154687</t>
  </si>
  <si>
    <t>0286-0287</t>
  </si>
  <si>
    <t>00006579-00006599</t>
  </si>
  <si>
    <t>00166531-00166633</t>
  </si>
  <si>
    <t>00008862-00008882</t>
  </si>
  <si>
    <t>00008883</t>
  </si>
  <si>
    <t>00008884-00008909</t>
  </si>
  <si>
    <t>00008910</t>
  </si>
  <si>
    <t>JESUS GUERRERO</t>
  </si>
  <si>
    <t>V177424435</t>
  </si>
  <si>
    <t>00008911-00008913</t>
  </si>
  <si>
    <t>00146773-00146776</t>
  </si>
  <si>
    <t>0254-0254</t>
  </si>
  <si>
    <t>00002428-00002441</t>
  </si>
  <si>
    <t>00171308-00171376</t>
  </si>
  <si>
    <t>00171377</t>
  </si>
  <si>
    <t>JAIM MAYIM C.A.</t>
  </si>
  <si>
    <t>J-41013777-0</t>
  </si>
  <si>
    <t>00171378-00171383</t>
  </si>
  <si>
    <t>00171384</t>
  </si>
  <si>
    <t>00171385-00171406</t>
  </si>
  <si>
    <t>1225</t>
  </si>
  <si>
    <t>00073624-00073700</t>
  </si>
  <si>
    <t>0619</t>
  </si>
  <si>
    <t>00084586-00084749</t>
  </si>
  <si>
    <t>00084750</t>
  </si>
  <si>
    <t>00084751-00084789</t>
  </si>
  <si>
    <t>00084628</t>
  </si>
  <si>
    <t>6/12/2019</t>
  </si>
  <si>
    <t>ARIANNY ESQUEDA</t>
  </si>
  <si>
    <t xml:space="preserve">V15519122 </t>
  </si>
  <si>
    <t>1568</t>
  </si>
  <si>
    <t>1530</t>
  </si>
  <si>
    <t>00141350-00141480</t>
  </si>
  <si>
    <t>1408</t>
  </si>
  <si>
    <t>00051359-00051419</t>
  </si>
  <si>
    <t>1542</t>
  </si>
  <si>
    <t>1267</t>
  </si>
  <si>
    <t>000088126-00088153</t>
  </si>
  <si>
    <t>1385</t>
  </si>
  <si>
    <t>00109661-00109746</t>
  </si>
  <si>
    <t>0290-0290</t>
  </si>
  <si>
    <t>00016029-00016062</t>
  </si>
  <si>
    <t>0290</t>
  </si>
  <si>
    <t>00000058</t>
  </si>
  <si>
    <t>00016055</t>
  </si>
  <si>
    <t>11/12/2020</t>
  </si>
  <si>
    <t>DEISY FEIJO</t>
  </si>
  <si>
    <t>V19153602</t>
  </si>
  <si>
    <t>00161370-00161423</t>
  </si>
  <si>
    <t>00199499-00199568</t>
  </si>
  <si>
    <t>0744</t>
  </si>
  <si>
    <t>00099286-00099500</t>
  </si>
  <si>
    <t>00006310-00006346</t>
  </si>
  <si>
    <t>00006347</t>
  </si>
  <si>
    <t>00006348-00006362</t>
  </si>
  <si>
    <t>1807</t>
  </si>
  <si>
    <t>00186922-00186956</t>
  </si>
  <si>
    <t>00186957</t>
  </si>
  <si>
    <t>INVERSIONES KISS QUEEN, C.A.</t>
  </si>
  <si>
    <t xml:space="preserve">J-40949380-6 </t>
  </si>
  <si>
    <t>00186958-00186971</t>
  </si>
  <si>
    <t>00186972</t>
  </si>
  <si>
    <t>CORPORACION JR 2628</t>
  </si>
  <si>
    <t>J-411475270</t>
  </si>
  <si>
    <t>00186973-00186993</t>
  </si>
  <si>
    <t>00097494-00097593</t>
  </si>
  <si>
    <t>00097594</t>
  </si>
  <si>
    <t>00097595-00097660</t>
  </si>
  <si>
    <t>00012768-00012773</t>
  </si>
  <si>
    <t>00012774</t>
  </si>
  <si>
    <t>00012775-00012783</t>
  </si>
  <si>
    <t>00012784</t>
  </si>
  <si>
    <t>CHICHARRONERA BRISAS DEL GUAYABO</t>
  </si>
  <si>
    <t>J002825618</t>
  </si>
  <si>
    <t>00012785-00012816</t>
  </si>
  <si>
    <t>00154688-00154762</t>
  </si>
  <si>
    <t>00154763</t>
  </si>
  <si>
    <t>EDDY DELGADO</t>
  </si>
  <si>
    <t>V296833087</t>
  </si>
  <si>
    <t>00154764-00154770</t>
  </si>
  <si>
    <t>00006600-00006626</t>
  </si>
  <si>
    <t>00166634-00166689</t>
  </si>
  <si>
    <t>00166664</t>
  </si>
  <si>
    <t>ARGENIS RODRIGUEZ</t>
  </si>
  <si>
    <t>V11043264</t>
  </si>
  <si>
    <t>00166618</t>
  </si>
  <si>
    <t>10/12/2020</t>
  </si>
  <si>
    <t>JULIO MARCANO</t>
  </si>
  <si>
    <t>V16146348</t>
  </si>
  <si>
    <t>00008914-00008953</t>
  </si>
  <si>
    <t>00008954</t>
  </si>
  <si>
    <t>00008955-00008967</t>
  </si>
  <si>
    <t>00146777-00146864</t>
  </si>
  <si>
    <t>0255-0255</t>
  </si>
  <si>
    <t>00002442-00002469</t>
  </si>
  <si>
    <t>00171407-00171483</t>
  </si>
  <si>
    <t>1716-1717</t>
  </si>
  <si>
    <t>00175228-00175286</t>
  </si>
  <si>
    <t>1226</t>
  </si>
  <si>
    <t>00073701-00073749</t>
  </si>
  <si>
    <t>00073750</t>
  </si>
  <si>
    <t>ALIMENTOS COMARCA</t>
  </si>
  <si>
    <t>J-407069675</t>
  </si>
  <si>
    <t>00073751-00073764</t>
  </si>
  <si>
    <t>0620</t>
  </si>
  <si>
    <t>00084790-00084970</t>
  </si>
  <si>
    <t>1569</t>
  </si>
  <si>
    <t>00071622-00071640</t>
  </si>
  <si>
    <t>1531</t>
  </si>
  <si>
    <t>00141481-00141560</t>
  </si>
  <si>
    <t>1409</t>
  </si>
  <si>
    <t>00051420-00051478</t>
  </si>
  <si>
    <t>00051479</t>
  </si>
  <si>
    <t>00051480</t>
  </si>
  <si>
    <t>JONATHAN ESCALONA</t>
  </si>
  <si>
    <t>V13727847</t>
  </si>
  <si>
    <t>00051481</t>
  </si>
  <si>
    <t>00051482-00051503</t>
  </si>
  <si>
    <t>00000057</t>
  </si>
  <si>
    <t>00051466</t>
  </si>
  <si>
    <t>GENESIS ZERPA</t>
  </si>
  <si>
    <t>V20748924</t>
  </si>
  <si>
    <t>1543</t>
  </si>
  <si>
    <t>1268</t>
  </si>
  <si>
    <t>00088153</t>
  </si>
  <si>
    <t>1386</t>
  </si>
  <si>
    <t>00109747-00109759</t>
  </si>
  <si>
    <t>00109760</t>
  </si>
  <si>
    <t>00109761-00109779</t>
  </si>
  <si>
    <t>00109780</t>
  </si>
  <si>
    <t>00109781-00109822</t>
  </si>
  <si>
    <t>00109823</t>
  </si>
  <si>
    <t>INVERSIONES MERILITA 1980</t>
  </si>
  <si>
    <t>J409054896</t>
  </si>
  <si>
    <t>00109824-00109840</t>
  </si>
  <si>
    <t>0291-0291</t>
  </si>
  <si>
    <t>00016063-00016080</t>
  </si>
  <si>
    <t>0291</t>
  </si>
  <si>
    <t>00016081</t>
  </si>
  <si>
    <t>00016082-00016131</t>
  </si>
  <si>
    <t>00016132</t>
  </si>
  <si>
    <t>00016133-00016134</t>
  </si>
  <si>
    <t>1722</t>
  </si>
  <si>
    <t>00161424-00161474</t>
  </si>
  <si>
    <t>00199569-00199691</t>
  </si>
  <si>
    <t>00001188</t>
  </si>
  <si>
    <t>0745</t>
  </si>
  <si>
    <t>00099501-00099661</t>
  </si>
  <si>
    <t>00000116</t>
  </si>
  <si>
    <t>00099618</t>
  </si>
  <si>
    <t>12/12/2020</t>
  </si>
  <si>
    <t>BRAYAN ALDANA</t>
  </si>
  <si>
    <t xml:space="preserve">V20748274 </t>
  </si>
  <si>
    <t>00006363-00006381</t>
  </si>
  <si>
    <t>1808</t>
  </si>
  <si>
    <t>00186994-00187053</t>
  </si>
  <si>
    <t>00187054</t>
  </si>
  <si>
    <t>YENIFER LARA</t>
  </si>
  <si>
    <t>V196999617</t>
  </si>
  <si>
    <t>00187055-00187077</t>
  </si>
  <si>
    <t>00097661-00097750</t>
  </si>
  <si>
    <t>00097751</t>
  </si>
  <si>
    <t>00097752-00097822</t>
  </si>
  <si>
    <t>00012817-00012861</t>
  </si>
  <si>
    <t>00154771-00154860</t>
  </si>
  <si>
    <t>00006627-00006635</t>
  </si>
  <si>
    <t>00006636</t>
  </si>
  <si>
    <t>00006637-00006647</t>
  </si>
  <si>
    <t>00166690-00166786</t>
  </si>
  <si>
    <t>00008968-00009002</t>
  </si>
  <si>
    <t>00146865-00146965</t>
  </si>
  <si>
    <t>0256-0256</t>
  </si>
  <si>
    <t>00002470-00002513</t>
  </si>
  <si>
    <t>0256</t>
  </si>
  <si>
    <t>00002514</t>
  </si>
  <si>
    <t>00002515-00002528</t>
  </si>
  <si>
    <t>00000013</t>
  </si>
  <si>
    <t>00002482</t>
  </si>
  <si>
    <t>RAFAEL MEZONES</t>
  </si>
  <si>
    <t>V3122010</t>
  </si>
  <si>
    <t>00171484-00171493</t>
  </si>
  <si>
    <t>00171494</t>
  </si>
  <si>
    <t>00171495-00171562</t>
  </si>
  <si>
    <t>00171563</t>
  </si>
  <si>
    <t>J-00071382-0</t>
  </si>
  <si>
    <t>00171564-00171579</t>
  </si>
  <si>
    <t>00175287-00175299</t>
  </si>
  <si>
    <t>00175300</t>
  </si>
  <si>
    <t>00175301-00175332</t>
  </si>
  <si>
    <t>00000135</t>
  </si>
  <si>
    <t>00175187</t>
  </si>
  <si>
    <t>MARIA  SUAREZ</t>
  </si>
  <si>
    <t>V17533095</t>
  </si>
  <si>
    <t>1227</t>
  </si>
  <si>
    <t>00073765-00073864</t>
  </si>
  <si>
    <t>0621</t>
  </si>
  <si>
    <t>00084971-00085155</t>
  </si>
  <si>
    <t>00071641-00071663</t>
  </si>
  <si>
    <t>00000073</t>
  </si>
  <si>
    <t>00071655</t>
  </si>
  <si>
    <t>ANMY PEREZ</t>
  </si>
  <si>
    <t xml:space="preserve">V14134881 </t>
  </si>
  <si>
    <t>00141561-00141707</t>
  </si>
  <si>
    <t>1413</t>
  </si>
  <si>
    <t>00051504-00051599</t>
  </si>
  <si>
    <t>1544</t>
  </si>
  <si>
    <t>00086464-00086493</t>
  </si>
  <si>
    <t>1387</t>
  </si>
  <si>
    <t>00109841-00109903</t>
  </si>
  <si>
    <t>0292-0292</t>
  </si>
  <si>
    <t>00016135-00016180</t>
  </si>
  <si>
    <t>1723</t>
  </si>
  <si>
    <t>00161475-00161510</t>
  </si>
  <si>
    <t>00161511</t>
  </si>
  <si>
    <t>INVERSIONES REPLAYS.CA</t>
  </si>
  <si>
    <t>J403472645</t>
  </si>
  <si>
    <t>584</t>
  </si>
  <si>
    <t>00161512-00161528</t>
  </si>
  <si>
    <t>585</t>
  </si>
  <si>
    <t>00199692-00199741</t>
  </si>
  <si>
    <t>586</t>
  </si>
  <si>
    <t>0746</t>
  </si>
  <si>
    <t>00099662-00099691</t>
  </si>
  <si>
    <t>587</t>
  </si>
  <si>
    <t>00099692</t>
  </si>
  <si>
    <t>KEYLA FLOREZ</t>
  </si>
  <si>
    <t xml:space="preserve">V227847374 </t>
  </si>
  <si>
    <t>588</t>
  </si>
  <si>
    <t>00099693-00099765</t>
  </si>
  <si>
    <t>589</t>
  </si>
  <si>
    <t>00006382-00006456</t>
  </si>
  <si>
    <t>590</t>
  </si>
  <si>
    <t>1809</t>
  </si>
  <si>
    <t>00187078-00187093</t>
  </si>
  <si>
    <t>591</t>
  </si>
  <si>
    <t>00187094</t>
  </si>
  <si>
    <t>MARIA RODRIGUEZ</t>
  </si>
  <si>
    <t xml:space="preserve">J-412725190 </t>
  </si>
  <si>
    <t>592</t>
  </si>
  <si>
    <t>00187095-00187163</t>
  </si>
  <si>
    <t>593</t>
  </si>
  <si>
    <t>00097823-00097902</t>
  </si>
  <si>
    <t>594</t>
  </si>
  <si>
    <t>00012862-00012907</t>
  </si>
  <si>
    <t>595</t>
  </si>
  <si>
    <t>00154861-00154881</t>
  </si>
  <si>
    <t>596</t>
  </si>
  <si>
    <t>00154882</t>
  </si>
  <si>
    <t>597</t>
  </si>
  <si>
    <t>00154883-00154892</t>
  </si>
  <si>
    <t>598</t>
  </si>
  <si>
    <t>00154893</t>
  </si>
  <si>
    <t>599</t>
  </si>
  <si>
    <t>00154894-00154912</t>
  </si>
  <si>
    <t>600</t>
  </si>
  <si>
    <t>00006648-00006673</t>
  </si>
  <si>
    <t>601</t>
  </si>
  <si>
    <t>00166787-00166855</t>
  </si>
  <si>
    <t>602</t>
  </si>
  <si>
    <t>00009003-00009018</t>
  </si>
  <si>
    <t>603</t>
  </si>
  <si>
    <t>00146966-00147047</t>
  </si>
  <si>
    <t>604</t>
  </si>
  <si>
    <t>0257-0257</t>
  </si>
  <si>
    <t>00002529-00002545</t>
  </si>
  <si>
    <t>605</t>
  </si>
  <si>
    <t>00171580</t>
  </si>
  <si>
    <t>DE CAMARA MARIA</t>
  </si>
  <si>
    <t>V8681848</t>
  </si>
  <si>
    <t>606</t>
  </si>
  <si>
    <t>00171581</t>
  </si>
  <si>
    <t>607</t>
  </si>
  <si>
    <t>00171582-00171637</t>
  </si>
  <si>
    <t>608</t>
  </si>
  <si>
    <t>00175333-00175350</t>
  </si>
  <si>
    <t>609</t>
  </si>
  <si>
    <t>00175351</t>
  </si>
  <si>
    <t>610</t>
  </si>
  <si>
    <t>00175352-00175384</t>
  </si>
  <si>
    <t>611</t>
  </si>
  <si>
    <t>1228</t>
  </si>
  <si>
    <t>00073865-00073934</t>
  </si>
  <si>
    <t>612</t>
  </si>
  <si>
    <t>0622</t>
  </si>
  <si>
    <t>00085156-00085157</t>
  </si>
  <si>
    <t>613</t>
  </si>
  <si>
    <t>00085158</t>
  </si>
  <si>
    <t>INVERSION HOYSS</t>
  </si>
  <si>
    <t xml:space="preserve">V298713968 </t>
  </si>
  <si>
    <t>614</t>
  </si>
  <si>
    <t>00085159-00085259</t>
  </si>
  <si>
    <t>615</t>
  </si>
  <si>
    <t>00071664-00071683</t>
  </si>
  <si>
    <t>616</t>
  </si>
  <si>
    <t>00141708-00141763</t>
  </si>
  <si>
    <t>617</t>
  </si>
  <si>
    <t>00051600-00051694</t>
  </si>
  <si>
    <t>618</t>
  </si>
  <si>
    <t>1545</t>
  </si>
  <si>
    <t>00086494</t>
  </si>
  <si>
    <t>DANIELA RENTROIA</t>
  </si>
  <si>
    <t xml:space="preserve">V22440104 </t>
  </si>
  <si>
    <t>619</t>
  </si>
  <si>
    <t>1388</t>
  </si>
  <si>
    <t>00109904-00109961</t>
  </si>
  <si>
    <t>620</t>
  </si>
  <si>
    <t>0293-0294</t>
  </si>
  <si>
    <t>00016181-00016232</t>
  </si>
  <si>
    <t>621</t>
  </si>
  <si>
    <t>00016233</t>
  </si>
  <si>
    <t>622</t>
  </si>
  <si>
    <t>00016234-00016243</t>
  </si>
  <si>
    <t>623</t>
  </si>
  <si>
    <t>00199742-00199777</t>
  </si>
  <si>
    <t>624</t>
  </si>
  <si>
    <t>0747</t>
  </si>
  <si>
    <t>00099766-00099836</t>
  </si>
  <si>
    <t>625</t>
  </si>
  <si>
    <t>00099837</t>
  </si>
  <si>
    <t>626</t>
  </si>
  <si>
    <t>00099838-00099871</t>
  </si>
  <si>
    <t>627</t>
  </si>
  <si>
    <t>00006457-00006487</t>
  </si>
  <si>
    <t>628</t>
  </si>
  <si>
    <t>1810</t>
  </si>
  <si>
    <t>00187164-00187226</t>
  </si>
  <si>
    <t>629</t>
  </si>
  <si>
    <t>00187227</t>
  </si>
  <si>
    <t>DISTRIBUIDORA DON JUAN- SHOP C.A</t>
  </si>
  <si>
    <t>J-50058844-5</t>
  </si>
  <si>
    <t>630</t>
  </si>
  <si>
    <t>00187228-00187248</t>
  </si>
  <si>
    <t>631</t>
  </si>
  <si>
    <t>00097903-00098014</t>
  </si>
  <si>
    <t>632</t>
  </si>
  <si>
    <t>00012908-00012947</t>
  </si>
  <si>
    <t>633</t>
  </si>
  <si>
    <t>00154913-00154991</t>
  </si>
  <si>
    <t>634</t>
  </si>
  <si>
    <t>00006674-00006703</t>
  </si>
  <si>
    <t>635</t>
  </si>
  <si>
    <t>00166856-00166882</t>
  </si>
  <si>
    <t>636</t>
  </si>
  <si>
    <t>00166883</t>
  </si>
  <si>
    <t>637</t>
  </si>
  <si>
    <t>00166884-00166939</t>
  </si>
  <si>
    <t>638</t>
  </si>
  <si>
    <t>00009019-00009057</t>
  </si>
  <si>
    <t>639</t>
  </si>
  <si>
    <t>00009058</t>
  </si>
  <si>
    <t>640</t>
  </si>
  <si>
    <t>00009059-00009063</t>
  </si>
  <si>
    <t>641</t>
  </si>
  <si>
    <t>00147048-00147125</t>
  </si>
  <si>
    <t>642</t>
  </si>
  <si>
    <t>00171638-00171671</t>
  </si>
  <si>
    <t>643</t>
  </si>
  <si>
    <t>00175385-00175388</t>
  </si>
  <si>
    <t>644</t>
  </si>
  <si>
    <t>00175389</t>
  </si>
  <si>
    <t>645</t>
  </si>
  <si>
    <t>00175390-00175421</t>
  </si>
  <si>
    <t>646</t>
  </si>
  <si>
    <t>1229</t>
  </si>
  <si>
    <t>00073935-00073952</t>
  </si>
  <si>
    <t>647</t>
  </si>
  <si>
    <t>0623</t>
  </si>
  <si>
    <t>00085260-00085382</t>
  </si>
  <si>
    <t>648</t>
  </si>
  <si>
    <t>00071684-00071693</t>
  </si>
  <si>
    <t>649</t>
  </si>
  <si>
    <t>00141764-00141832</t>
  </si>
  <si>
    <t>650</t>
  </si>
  <si>
    <t>00051695-00051748</t>
  </si>
  <si>
    <t>651</t>
  </si>
  <si>
    <t>1546</t>
  </si>
  <si>
    <t>652</t>
  </si>
  <si>
    <t>1269</t>
  </si>
  <si>
    <t>653</t>
  </si>
  <si>
    <t>1389</t>
  </si>
  <si>
    <t>00109962-00110023</t>
  </si>
  <si>
    <t>654</t>
  </si>
  <si>
    <t>0295-0295</t>
  </si>
  <si>
    <t>00016244-00016267</t>
  </si>
  <si>
    <t>655</t>
  </si>
  <si>
    <t>0295</t>
  </si>
  <si>
    <t>00016268</t>
  </si>
  <si>
    <t>PABLO ANTONIO DA SILVA PATUDA</t>
  </si>
  <si>
    <t>V6877384</t>
  </si>
  <si>
    <t>656</t>
  </si>
  <si>
    <t>00016269-00016307</t>
  </si>
  <si>
    <t>657</t>
  </si>
  <si>
    <t>1724-1725</t>
  </si>
  <si>
    <t>00161529</t>
  </si>
  <si>
    <t>FRANCIA VELARDE</t>
  </si>
  <si>
    <t xml:space="preserve">V6317892 </t>
  </si>
  <si>
    <t>658</t>
  </si>
  <si>
    <t>00161530</t>
  </si>
  <si>
    <t>659</t>
  </si>
  <si>
    <t>00161531-00161594</t>
  </si>
  <si>
    <t>660</t>
  </si>
  <si>
    <t>00199742-00199818</t>
  </si>
  <si>
    <t>661</t>
  </si>
  <si>
    <t>0748</t>
  </si>
  <si>
    <t>00099872-00100024</t>
  </si>
  <si>
    <t>662</t>
  </si>
  <si>
    <t>00006488-00006506</t>
  </si>
  <si>
    <t>663</t>
  </si>
  <si>
    <t>1811</t>
  </si>
  <si>
    <t>00187249-00187337</t>
  </si>
  <si>
    <t>664</t>
  </si>
  <si>
    <t>00000168</t>
  </si>
  <si>
    <t>00187172</t>
  </si>
  <si>
    <t>14/12/2020</t>
  </si>
  <si>
    <t>MARIA MEDINA</t>
  </si>
  <si>
    <t>V12026201</t>
  </si>
  <si>
    <t>665</t>
  </si>
  <si>
    <t>00098015-00098131</t>
  </si>
  <si>
    <t>666</t>
  </si>
  <si>
    <t>00012948-00012982</t>
  </si>
  <si>
    <t>667</t>
  </si>
  <si>
    <t>0292</t>
  </si>
  <si>
    <t>00012983</t>
  </si>
  <si>
    <t>668</t>
  </si>
  <si>
    <t>00012984-00012986</t>
  </si>
  <si>
    <t>669</t>
  </si>
  <si>
    <t>00154992-00155085</t>
  </si>
  <si>
    <t>670</t>
  </si>
  <si>
    <t>00141833-00141903</t>
  </si>
  <si>
    <t>671</t>
  </si>
  <si>
    <t>00141904</t>
  </si>
  <si>
    <t>INVERSIONES ANGEL GOURMET</t>
  </si>
  <si>
    <t xml:space="preserve">J-41029504-0 </t>
  </si>
  <si>
    <t>672</t>
  </si>
  <si>
    <t>00141905-00141932</t>
  </si>
  <si>
    <t>673</t>
  </si>
  <si>
    <t>00141839</t>
  </si>
  <si>
    <t>8/6/2019</t>
  </si>
  <si>
    <t>ALBA AZUAJE</t>
  </si>
  <si>
    <t xml:space="preserve">V15800965 </t>
  </si>
  <si>
    <t>674</t>
  </si>
  <si>
    <t>00006704-00006725</t>
  </si>
  <si>
    <t>675</t>
  </si>
  <si>
    <t>00006726</t>
  </si>
  <si>
    <t>676</t>
  </si>
  <si>
    <t>00006727-00006737</t>
  </si>
  <si>
    <t>677</t>
  </si>
  <si>
    <t>00166940-00166971</t>
  </si>
  <si>
    <t>678</t>
  </si>
  <si>
    <t>00009064-00009077</t>
  </si>
  <si>
    <t>679</t>
  </si>
  <si>
    <t>0286</t>
  </si>
  <si>
    <t>00009078</t>
  </si>
  <si>
    <t>680</t>
  </si>
  <si>
    <t>00009079-00009097</t>
  </si>
  <si>
    <t>681</t>
  </si>
  <si>
    <t>00009098</t>
  </si>
  <si>
    <t>CORPORACION TRANSCLEAN SERVICE 2021.C.A</t>
  </si>
  <si>
    <t>J412625653</t>
  </si>
  <si>
    <t>682</t>
  </si>
  <si>
    <t>00009099-00009120</t>
  </si>
  <si>
    <t>683</t>
  </si>
  <si>
    <t>00147126-00147130</t>
  </si>
  <si>
    <t>684</t>
  </si>
  <si>
    <t>00147131</t>
  </si>
  <si>
    <t>685</t>
  </si>
  <si>
    <t>00147132-00147199</t>
  </si>
  <si>
    <t>686</t>
  </si>
  <si>
    <t>0258-0258</t>
  </si>
  <si>
    <t>00002546-00002565</t>
  </si>
  <si>
    <t>687</t>
  </si>
  <si>
    <t>1766</t>
  </si>
  <si>
    <t>00171672</t>
  </si>
  <si>
    <t>LUIS TOVAR</t>
  </si>
  <si>
    <t>V25579556</t>
  </si>
  <si>
    <t>688</t>
  </si>
  <si>
    <t>00171673</t>
  </si>
  <si>
    <t>689</t>
  </si>
  <si>
    <t>00171674-00171696</t>
  </si>
  <si>
    <t>690</t>
  </si>
  <si>
    <t>00175422-00175440</t>
  </si>
  <si>
    <t>691</t>
  </si>
  <si>
    <t>1230</t>
  </si>
  <si>
    <t>00073953-00073988</t>
  </si>
  <si>
    <t>692</t>
  </si>
  <si>
    <t>0624</t>
  </si>
  <si>
    <t>00085383-00085509</t>
  </si>
  <si>
    <t>693</t>
  </si>
  <si>
    <t>00071694-00071709</t>
  </si>
  <si>
    <t>694</t>
  </si>
  <si>
    <t>00051749-00051796</t>
  </si>
  <si>
    <t>695</t>
  </si>
  <si>
    <t>1547</t>
  </si>
  <si>
    <t>Z7C0004030</t>
  </si>
  <si>
    <t>0041</t>
  </si>
  <si>
    <t>00002948-00002949</t>
  </si>
  <si>
    <t>0296</t>
  </si>
  <si>
    <t>00016328-00016350</t>
  </si>
  <si>
    <t>00016327</t>
  </si>
  <si>
    <t>MANHATTAN PLAZA</t>
  </si>
  <si>
    <t>J304488955</t>
  </si>
  <si>
    <t>00016308-00016326</t>
  </si>
  <si>
    <t>1390</t>
  </si>
  <si>
    <t>00110119-00110139</t>
  </si>
  <si>
    <t>00110118</t>
  </si>
  <si>
    <t>00110024-00110117</t>
  </si>
  <si>
    <t>1270</t>
  </si>
  <si>
    <t>00006548-00006563</t>
  </si>
  <si>
    <t>00006547</t>
  </si>
  <si>
    <t>JESUS NAVA</t>
  </si>
  <si>
    <t>V401726011</t>
  </si>
  <si>
    <t>00006507-00006546</t>
  </si>
  <si>
    <t>0749</t>
  </si>
  <si>
    <t>00000119</t>
  </si>
  <si>
    <t>00100023</t>
  </si>
  <si>
    <t>15/12/2020</t>
  </si>
  <si>
    <t>JORMAN MORALES</t>
  </si>
  <si>
    <t xml:space="preserve">V24101046 </t>
  </si>
  <si>
    <t>00000118</t>
  </si>
  <si>
    <t>00100127</t>
  </si>
  <si>
    <t>16/12/2020</t>
  </si>
  <si>
    <t>LUCINDA MONTILVA</t>
  </si>
  <si>
    <t xml:space="preserve">V6876925 </t>
  </si>
  <si>
    <t>00000117</t>
  </si>
  <si>
    <t>00100031</t>
  </si>
  <si>
    <t>CARRILLO OABLO</t>
  </si>
  <si>
    <t xml:space="preserve">V18609813 </t>
  </si>
  <si>
    <t>00100025-00100163</t>
  </si>
  <si>
    <t>00199819-00199880</t>
  </si>
  <si>
    <t>1726</t>
  </si>
  <si>
    <t>00161595-00161618</t>
  </si>
  <si>
    <t>0293</t>
  </si>
  <si>
    <t>00013033-00013049</t>
  </si>
  <si>
    <t>00013032</t>
  </si>
  <si>
    <t>00013031</t>
  </si>
  <si>
    <t>00012987-00013030</t>
  </si>
  <si>
    <t>00098132-00098234</t>
  </si>
  <si>
    <t>1812</t>
  </si>
  <si>
    <t>00187375-00187445</t>
  </si>
  <si>
    <t>00187374</t>
  </si>
  <si>
    <t>SUMINISTRO DESCART MEDIC C.A</t>
  </si>
  <si>
    <t>J407085530</t>
  </si>
  <si>
    <t>00187338-00187373</t>
  </si>
  <si>
    <t>00006738-00006781</t>
  </si>
  <si>
    <t>00155116-00155147</t>
  </si>
  <si>
    <t>00155115</t>
  </si>
  <si>
    <t>00155086-00155114</t>
  </si>
  <si>
    <t>00009142-00009162</t>
  </si>
  <si>
    <t>00009141</t>
  </si>
  <si>
    <t>00009121-00009140</t>
  </si>
  <si>
    <t>00167014-00167098</t>
  </si>
  <si>
    <t>00167013</t>
  </si>
  <si>
    <t>FRANCISCO BARBELLA INV</t>
  </si>
  <si>
    <t>V06461870-5</t>
  </si>
  <si>
    <t>00166972-00167012</t>
  </si>
  <si>
    <t>0259</t>
  </si>
  <si>
    <t>00002579-00002580</t>
  </si>
  <si>
    <t>00002578</t>
  </si>
  <si>
    <t>00002566-00002577</t>
  </si>
  <si>
    <t>00147200-00147226</t>
  </si>
  <si>
    <t>1767</t>
  </si>
  <si>
    <t>00000189</t>
  </si>
  <si>
    <t>00171736</t>
  </si>
  <si>
    <t>KERKIRA ALIZO</t>
  </si>
  <si>
    <t xml:space="preserve">V20435515 </t>
  </si>
  <si>
    <t>00171697-00171750</t>
  </si>
  <si>
    <t>00175441-00175454</t>
  </si>
  <si>
    <t>1231</t>
  </si>
  <si>
    <t>00073989-00074081</t>
  </si>
  <si>
    <t>0625</t>
  </si>
  <si>
    <t>00085630-00085673</t>
  </si>
  <si>
    <t>00085629</t>
  </si>
  <si>
    <t>00085510-00085628</t>
  </si>
  <si>
    <t>00141933-00142045</t>
  </si>
  <si>
    <t>1414</t>
  </si>
  <si>
    <t>00051797-00051869</t>
  </si>
  <si>
    <t>1548</t>
  </si>
  <si>
    <t>A165</t>
  </si>
  <si>
    <t>ANULADA</t>
  </si>
  <si>
    <t>A164</t>
  </si>
  <si>
    <t>A163</t>
  </si>
  <si>
    <t>A162</t>
  </si>
  <si>
    <t>A161</t>
  </si>
  <si>
    <t>A160</t>
  </si>
  <si>
    <t>0297</t>
  </si>
  <si>
    <t>00016351-00016395</t>
  </si>
  <si>
    <t>1391</t>
  </si>
  <si>
    <t>00110167-00110235</t>
  </si>
  <si>
    <t>00110166</t>
  </si>
  <si>
    <t>00110140-00110165</t>
  </si>
  <si>
    <t>00006564-00006585</t>
  </si>
  <si>
    <t>0750</t>
  </si>
  <si>
    <t>00100172-00100342</t>
  </si>
  <si>
    <t>00100171</t>
  </si>
  <si>
    <t>MINIMARKETREY</t>
  </si>
  <si>
    <t xml:space="preserve">J-500294581 </t>
  </si>
  <si>
    <t>00100164-00100170</t>
  </si>
  <si>
    <t>00199881-00199928</t>
  </si>
  <si>
    <t>00161619-00161649</t>
  </si>
  <si>
    <t>0294</t>
  </si>
  <si>
    <t>00013063-00013127</t>
  </si>
  <si>
    <t>00013062</t>
  </si>
  <si>
    <t>ALEJANDRO MENDEZ</t>
  </si>
  <si>
    <t>V207455592</t>
  </si>
  <si>
    <t>00013050-00013061</t>
  </si>
  <si>
    <t>00098235-00098328</t>
  </si>
  <si>
    <t>1813</t>
  </si>
  <si>
    <t>00187545-00187577</t>
  </si>
  <si>
    <t>00187544</t>
  </si>
  <si>
    <t>INVERSIONES SHALAMA C.A</t>
  </si>
  <si>
    <t>J-312380020</t>
  </si>
  <si>
    <t>00187489-00187543</t>
  </si>
  <si>
    <t>00187488</t>
  </si>
  <si>
    <t>KEN,S.A</t>
  </si>
  <si>
    <t xml:space="preserve">J-29987998-3 </t>
  </si>
  <si>
    <t>00187448-00187487</t>
  </si>
  <si>
    <t>00187447</t>
  </si>
  <si>
    <t xml:space="preserve">J-40786379-7 </t>
  </si>
  <si>
    <t>00187446</t>
  </si>
  <si>
    <t>JOSE GUILLEN</t>
  </si>
  <si>
    <t xml:space="preserve">V6841957 </t>
  </si>
  <si>
    <t>00006782-00006835</t>
  </si>
  <si>
    <t>00155170-00155202</t>
  </si>
  <si>
    <t>00155169</t>
  </si>
  <si>
    <t>00155167-00155168</t>
  </si>
  <si>
    <t>00155166</t>
  </si>
  <si>
    <t>CORPORACION  SERVITRACK</t>
  </si>
  <si>
    <t xml:space="preserve">J-405593164 </t>
  </si>
  <si>
    <t>00155157-00155165</t>
  </si>
  <si>
    <t>00155156</t>
  </si>
  <si>
    <t>INV. DELICATESES2019 DE SOUSA</t>
  </si>
  <si>
    <t xml:space="preserve">J-41303133-7 </t>
  </si>
  <si>
    <t>00155155</t>
  </si>
  <si>
    <t>00155148-00155154</t>
  </si>
  <si>
    <t>00009196-00009211</t>
  </si>
  <si>
    <t>00009195</t>
  </si>
  <si>
    <t>INVERSIONES MITAMI HER C.A</t>
  </si>
  <si>
    <t>J406251875</t>
  </si>
  <si>
    <t>00009175-00009194</t>
  </si>
  <si>
    <t>00009174</t>
  </si>
  <si>
    <t>00009163-00009173</t>
  </si>
  <si>
    <t>00167099-00167157</t>
  </si>
  <si>
    <t>0260-0260</t>
  </si>
  <si>
    <t>00002593-00002605</t>
  </si>
  <si>
    <t>0260</t>
  </si>
  <si>
    <t>00002592</t>
  </si>
  <si>
    <t>00002581-00002591</t>
  </si>
  <si>
    <t>00147227-00147346</t>
  </si>
  <si>
    <t>1768</t>
  </si>
  <si>
    <t>00171751-00171776</t>
  </si>
  <si>
    <t>00175455-00175536</t>
  </si>
  <si>
    <t>1232</t>
  </si>
  <si>
    <t>00000143</t>
  </si>
  <si>
    <t>00074127</t>
  </si>
  <si>
    <t>17/12/2020</t>
  </si>
  <si>
    <t>JAQUELINE CARASQUEL</t>
  </si>
  <si>
    <t>V11027048</t>
  </si>
  <si>
    <t>00074090-00074129</t>
  </si>
  <si>
    <t>00074089</t>
  </si>
  <si>
    <t>LUIS URDANETA</t>
  </si>
  <si>
    <t>V129095884</t>
  </si>
  <si>
    <t>00074082-00074088</t>
  </si>
  <si>
    <t>0626</t>
  </si>
  <si>
    <t>00085778-00085827</t>
  </si>
  <si>
    <t>00085777</t>
  </si>
  <si>
    <t>00085674-00085776</t>
  </si>
  <si>
    <t>00142046-00142139</t>
  </si>
  <si>
    <t>1415</t>
  </si>
  <si>
    <t>00051870-00051944</t>
  </si>
  <si>
    <t>1549</t>
  </si>
  <si>
    <t>0298-0298</t>
  </si>
  <si>
    <t>00016396-00016470</t>
  </si>
  <si>
    <t>1392</t>
  </si>
  <si>
    <t>00110236-00110288</t>
  </si>
  <si>
    <t>0294-0294</t>
  </si>
  <si>
    <t>00006627-00006637</t>
  </si>
  <si>
    <t>00006626</t>
  </si>
  <si>
    <t>00006599-00006625</t>
  </si>
  <si>
    <t>00006598</t>
  </si>
  <si>
    <t>CONJUNTO RESIDENCIAL TREBOL COUNTRY 1</t>
  </si>
  <si>
    <t xml:space="preserve"> J311696733</t>
  </si>
  <si>
    <t>00006586-00006597</t>
  </si>
  <si>
    <t>0751</t>
  </si>
  <si>
    <t>00100343-00100482</t>
  </si>
  <si>
    <t>00199929-00200005</t>
  </si>
  <si>
    <t>00161650-00161736</t>
  </si>
  <si>
    <t>00013149-00013198</t>
  </si>
  <si>
    <t>00013148</t>
  </si>
  <si>
    <t>00013147</t>
  </si>
  <si>
    <t>EDUAR GRIMAN</t>
  </si>
  <si>
    <t xml:space="preserve"> V29557045</t>
  </si>
  <si>
    <t>00013146</t>
  </si>
  <si>
    <t>00013128-00013145</t>
  </si>
  <si>
    <t>00098329-00098453</t>
  </si>
  <si>
    <t>1814</t>
  </si>
  <si>
    <t>00187655-00187663</t>
  </si>
  <si>
    <t>00187654</t>
  </si>
  <si>
    <t>00187606-00187653</t>
  </si>
  <si>
    <t>00187605</t>
  </si>
  <si>
    <t>J-40949380-6</t>
  </si>
  <si>
    <t>00187578-00187604</t>
  </si>
  <si>
    <t>00006855-00006872</t>
  </si>
  <si>
    <t>00006854</t>
  </si>
  <si>
    <t>J406252875</t>
  </si>
  <si>
    <t>00006836-00006853</t>
  </si>
  <si>
    <t>00155203-00155294</t>
  </si>
  <si>
    <t>00009231-00009264</t>
  </si>
  <si>
    <t>00009230</t>
  </si>
  <si>
    <t>00009212-00009229</t>
  </si>
  <si>
    <t>00167224-00167246</t>
  </si>
  <si>
    <t>00167223</t>
  </si>
  <si>
    <t>00167158-00167222</t>
  </si>
  <si>
    <t>0261-0261</t>
  </si>
  <si>
    <t>00002606-00002615</t>
  </si>
  <si>
    <t>00147357-00147425</t>
  </si>
  <si>
    <t>00147356</t>
  </si>
  <si>
    <t>00147347-00147355</t>
  </si>
  <si>
    <t>1769</t>
  </si>
  <si>
    <t>00171777-00171846</t>
  </si>
  <si>
    <t>1724</t>
  </si>
  <si>
    <t>00175546</t>
  </si>
  <si>
    <t>18/12/2020</t>
  </si>
  <si>
    <t>VIRGINIA CARABALLO</t>
  </si>
  <si>
    <t>V17482799</t>
  </si>
  <si>
    <t>00175537-00175586</t>
  </si>
  <si>
    <t>1233</t>
  </si>
  <si>
    <t>00074130-00074189</t>
  </si>
  <si>
    <t>0627</t>
  </si>
  <si>
    <t>00085954-00085961</t>
  </si>
  <si>
    <t>00085953</t>
  </si>
  <si>
    <t>00085828-00085952</t>
  </si>
  <si>
    <t>00071710-00071747</t>
  </si>
  <si>
    <t>00142140-00142220</t>
  </si>
  <si>
    <t>1416</t>
  </si>
  <si>
    <t>00052012-00052025</t>
  </si>
  <si>
    <t>00052011</t>
  </si>
  <si>
    <t>00051945-00052010</t>
  </si>
  <si>
    <t>1550</t>
  </si>
  <si>
    <t>00086495-00086512</t>
  </si>
  <si>
    <t>A166</t>
  </si>
  <si>
    <t>PROVEGRAM C.A.</t>
  </si>
  <si>
    <t>A159</t>
  </si>
  <si>
    <t>0299-0299</t>
  </si>
  <si>
    <t>00016505-00016557</t>
  </si>
  <si>
    <t>0299</t>
  </si>
  <si>
    <t>00016504</t>
  </si>
  <si>
    <t>00016471-00016503</t>
  </si>
  <si>
    <t>1393</t>
  </si>
  <si>
    <t>00000226</t>
  </si>
  <si>
    <t>00110328</t>
  </si>
  <si>
    <t>19/12/2020</t>
  </si>
  <si>
    <t>JIMENEZ JEANETTE</t>
  </si>
  <si>
    <t>V6966264</t>
  </si>
  <si>
    <t>00000225</t>
  </si>
  <si>
    <t>00109803</t>
  </si>
  <si>
    <t>ALEXANDER LEDEZMA</t>
  </si>
  <si>
    <t>V12878918</t>
  </si>
  <si>
    <t>00110289-00110362</t>
  </si>
  <si>
    <t>1271</t>
  </si>
  <si>
    <t>00006665-00006668</t>
  </si>
  <si>
    <t>00006664</t>
  </si>
  <si>
    <t>00006656-00006663</t>
  </si>
  <si>
    <t>00006655</t>
  </si>
  <si>
    <t>00006654</t>
  </si>
  <si>
    <t>00006638-00006653</t>
  </si>
  <si>
    <t>0752</t>
  </si>
  <si>
    <t>00100483-00100642</t>
  </si>
  <si>
    <t>00200006-00200741</t>
  </si>
  <si>
    <t>00161737-00161823</t>
  </si>
  <si>
    <t>0296-0296</t>
  </si>
  <si>
    <t>00013208-00013261</t>
  </si>
  <si>
    <t>00013207</t>
  </si>
  <si>
    <t>00013199-00013206</t>
  </si>
  <si>
    <t>00098454-00098619</t>
  </si>
  <si>
    <t>1815</t>
  </si>
  <si>
    <t>00000169</t>
  </si>
  <si>
    <t>00187746</t>
  </si>
  <si>
    <t>VICTOR DE ALBA</t>
  </si>
  <si>
    <t>V18011558</t>
  </si>
  <si>
    <t>00187726-00187761</t>
  </si>
  <si>
    <t>00187725</t>
  </si>
  <si>
    <t>J-41147527-0</t>
  </si>
  <si>
    <t>00187685-00187724</t>
  </si>
  <si>
    <t>00187684</t>
  </si>
  <si>
    <t>00187664-00187683</t>
  </si>
  <si>
    <t>00006873-00006918</t>
  </si>
  <si>
    <t>00155317-00155362</t>
  </si>
  <si>
    <t>00155316</t>
  </si>
  <si>
    <t>FRIOS CAPITAL 452 C.A</t>
  </si>
  <si>
    <t>J-50043285-2</t>
  </si>
  <si>
    <t>00155295-00155315</t>
  </si>
  <si>
    <t>00009265-00009282</t>
  </si>
  <si>
    <t>00167247-00167353</t>
  </si>
  <si>
    <t>0262</t>
  </si>
  <si>
    <t>00002616-00002641</t>
  </si>
  <si>
    <t>00147514</t>
  </si>
  <si>
    <t>00147426-00147513</t>
  </si>
  <si>
    <t>1770</t>
  </si>
  <si>
    <t>00171861-00171911</t>
  </si>
  <si>
    <t>00171860</t>
  </si>
  <si>
    <t>00171849-00171859</t>
  </si>
  <si>
    <t>00171848</t>
  </si>
  <si>
    <t>00171847</t>
  </si>
  <si>
    <t>VICENTE LATONA</t>
  </si>
  <si>
    <t xml:space="preserve">V5450214 </t>
  </si>
  <si>
    <t>1725</t>
  </si>
  <si>
    <t>00175587-00175691</t>
  </si>
  <si>
    <t>1234</t>
  </si>
  <si>
    <t>00074210-00074282</t>
  </si>
  <si>
    <t>00074209</t>
  </si>
  <si>
    <t>CLUB DE CAMPO GOURMET C.A</t>
  </si>
  <si>
    <t xml:space="preserve">J409424812 </t>
  </si>
  <si>
    <t>00074199-00074208</t>
  </si>
  <si>
    <t>00074198</t>
  </si>
  <si>
    <t>00074190-00074197</t>
  </si>
  <si>
    <t>0628</t>
  </si>
  <si>
    <t>00086100-00086107</t>
  </si>
  <si>
    <t>00086099</t>
  </si>
  <si>
    <t>00085974-00086098</t>
  </si>
  <si>
    <t>00085962-00085973</t>
  </si>
  <si>
    <t>00071748-00071767</t>
  </si>
  <si>
    <t>00142221-00142320</t>
  </si>
  <si>
    <t>1417</t>
  </si>
  <si>
    <t>00052026-00052115</t>
  </si>
  <si>
    <t>1551</t>
  </si>
  <si>
    <t>00086528-00086546</t>
  </si>
  <si>
    <t>00086527</t>
  </si>
  <si>
    <t>ADLER ALFREDO PUERTA</t>
  </si>
  <si>
    <t>V-05813760-6</t>
  </si>
  <si>
    <t>00086513-00086526</t>
  </si>
  <si>
    <t>0300-0300</t>
  </si>
  <si>
    <t>00016575-00016609</t>
  </si>
  <si>
    <t>0300</t>
  </si>
  <si>
    <t>00016574</t>
  </si>
  <si>
    <t>00016558-00016573</t>
  </si>
  <si>
    <t>1394</t>
  </si>
  <si>
    <t>00000227</t>
  </si>
  <si>
    <t>00110352</t>
  </si>
  <si>
    <t>RASHEL LOZANO</t>
  </si>
  <si>
    <t>V28413708</t>
  </si>
  <si>
    <t>00110363-00110439</t>
  </si>
  <si>
    <t>00006669-00006716</t>
  </si>
  <si>
    <t>0753</t>
  </si>
  <si>
    <t>00100643-00100763</t>
  </si>
  <si>
    <t>00200742-00200127</t>
  </si>
  <si>
    <t>00161824-00161886</t>
  </si>
  <si>
    <t>0297-0297</t>
  </si>
  <si>
    <t>00013262-00013289</t>
  </si>
  <si>
    <t>00098620-00098733</t>
  </si>
  <si>
    <t>1816</t>
  </si>
  <si>
    <t>00187762-00187828</t>
  </si>
  <si>
    <t>00006941</t>
  </si>
  <si>
    <t>JOSE ROJAS</t>
  </si>
  <si>
    <t>V17744596</t>
  </si>
  <si>
    <t>00006940</t>
  </si>
  <si>
    <t>CLEIDYS HILARRAZA</t>
  </si>
  <si>
    <t>V120138363</t>
  </si>
  <si>
    <t>00006920-00006939</t>
  </si>
  <si>
    <t>00006919</t>
  </si>
  <si>
    <t>00000163</t>
  </si>
  <si>
    <t>00155344</t>
  </si>
  <si>
    <t>ROJAS YESNAIRA</t>
  </si>
  <si>
    <t>V11820103</t>
  </si>
  <si>
    <t>00000162</t>
  </si>
  <si>
    <t>00155377</t>
  </si>
  <si>
    <t>20/12/2020</t>
  </si>
  <si>
    <t>CARLOS JIMENEZ</t>
  </si>
  <si>
    <t>V6868703</t>
  </si>
  <si>
    <t>00155365-00155423</t>
  </si>
  <si>
    <t>00155364</t>
  </si>
  <si>
    <t>INVERCIONES DELICATESES 2019 DE SOUSA</t>
  </si>
  <si>
    <t>J-413031337</t>
  </si>
  <si>
    <t>00155363</t>
  </si>
  <si>
    <t>SILVIA ESCOBAR</t>
  </si>
  <si>
    <t>V11041452</t>
  </si>
  <si>
    <t>00009283-00009314</t>
  </si>
  <si>
    <t>00167354-00167446</t>
  </si>
  <si>
    <t>0263-0263</t>
  </si>
  <si>
    <t>00002651-00002684</t>
  </si>
  <si>
    <t>0263</t>
  </si>
  <si>
    <t>00002650</t>
  </si>
  <si>
    <t>00002642-00002649</t>
  </si>
  <si>
    <t>00147559-00147595</t>
  </si>
  <si>
    <t>00147558</t>
  </si>
  <si>
    <t>00147542-00147557</t>
  </si>
  <si>
    <t>00147541</t>
  </si>
  <si>
    <t>JOSE BELLO</t>
  </si>
  <si>
    <t xml:space="preserve">V102794997 </t>
  </si>
  <si>
    <t>00147515-00147540</t>
  </si>
  <si>
    <t>1771</t>
  </si>
  <si>
    <t>00171912-00171976</t>
  </si>
  <si>
    <t>00175692-00175786</t>
  </si>
  <si>
    <t>1235</t>
  </si>
  <si>
    <t>00000144</t>
  </si>
  <si>
    <t>00074315</t>
  </si>
  <si>
    <t>YENNY VERDUZ</t>
  </si>
  <si>
    <t xml:space="preserve">V10500644 </t>
  </si>
  <si>
    <t>00074283-00074352</t>
  </si>
  <si>
    <t>0629</t>
  </si>
  <si>
    <t>11/12/2019</t>
  </si>
  <si>
    <t>00086143-00086194</t>
  </si>
  <si>
    <t>00086142</t>
  </si>
  <si>
    <t>00086108-00086141</t>
  </si>
  <si>
    <t>00071768-00071798</t>
  </si>
  <si>
    <t>00142321-00142404</t>
  </si>
  <si>
    <t>1418</t>
  </si>
  <si>
    <t>00052136-00052188</t>
  </si>
  <si>
    <t>00052135</t>
  </si>
  <si>
    <t>PANADERIA LA TEQUENCIA</t>
  </si>
  <si>
    <t>J305005702</t>
  </si>
  <si>
    <t>00052116-00052134</t>
  </si>
  <si>
    <t>1552</t>
  </si>
  <si>
    <t>00086547-00086594</t>
  </si>
  <si>
    <t>0301</t>
  </si>
  <si>
    <t>00000059</t>
  </si>
  <si>
    <t>00016662</t>
  </si>
  <si>
    <t>21/12/2020</t>
  </si>
  <si>
    <t>MARIANGI ALMEA</t>
  </si>
  <si>
    <t>V21120880</t>
  </si>
  <si>
    <t>0301-0301</t>
  </si>
  <si>
    <t>00016614-00016679</t>
  </si>
  <si>
    <t>00016613</t>
  </si>
  <si>
    <t>00016610-00016612</t>
  </si>
  <si>
    <t>1395</t>
  </si>
  <si>
    <t>00110440-00110483</t>
  </si>
  <si>
    <t>00006936</t>
  </si>
  <si>
    <t>JEAN RUIZ</t>
  </si>
  <si>
    <t xml:space="preserve"> V13813179</t>
  </si>
  <si>
    <t>00006733-00006750</t>
  </si>
  <si>
    <t>00006732</t>
  </si>
  <si>
    <t>00006717-00006731</t>
  </si>
  <si>
    <t>0754</t>
  </si>
  <si>
    <t>00100764-00100898</t>
  </si>
  <si>
    <t>00200128-00200177</t>
  </si>
  <si>
    <t>00161898-00161928</t>
  </si>
  <si>
    <t>00161897</t>
  </si>
  <si>
    <t>J410982411</t>
  </si>
  <si>
    <t>00161887-00161896</t>
  </si>
  <si>
    <t>00013290-00013326</t>
  </si>
  <si>
    <t>00098821-00098860</t>
  </si>
  <si>
    <t>00098820</t>
  </si>
  <si>
    <t>00098734-00098819</t>
  </si>
  <si>
    <t>1817</t>
  </si>
  <si>
    <t>00187881-00187939</t>
  </si>
  <si>
    <t>00187880</t>
  </si>
  <si>
    <t>TRIGODELYS</t>
  </si>
  <si>
    <t>J-41098241-1</t>
  </si>
  <si>
    <t>00187833-00187879</t>
  </si>
  <si>
    <t>00187832</t>
  </si>
  <si>
    <t>MARKET 19 APRIL C.A</t>
  </si>
  <si>
    <t xml:space="preserve">J411545252 </t>
  </si>
  <si>
    <t>00187829-00187831</t>
  </si>
  <si>
    <t>00006943-00006961</t>
  </si>
  <si>
    <t>0298</t>
  </si>
  <si>
    <t>00006942</t>
  </si>
  <si>
    <t>00155424-00155503</t>
  </si>
  <si>
    <t>00000027</t>
  </si>
  <si>
    <t>00009330</t>
  </si>
  <si>
    <t>ROSANA ROJAS</t>
  </si>
  <si>
    <t>V18270832</t>
  </si>
  <si>
    <t>00009376-00009398</t>
  </si>
  <si>
    <t>00009375</t>
  </si>
  <si>
    <t>00009315-00009374</t>
  </si>
  <si>
    <t>00000181</t>
  </si>
  <si>
    <t>00167388</t>
  </si>
  <si>
    <t>JOSE GONCALVES</t>
  </si>
  <si>
    <t>V6896544</t>
  </si>
  <si>
    <t>00000180</t>
  </si>
  <si>
    <t>00167518</t>
  </si>
  <si>
    <t>FRANCY CONTRERAS</t>
  </si>
  <si>
    <t>V11818507</t>
  </si>
  <si>
    <t>00167447-00167576</t>
  </si>
  <si>
    <t>0264-0264</t>
  </si>
  <si>
    <t>00002685-00002711</t>
  </si>
  <si>
    <t>00147596-00147679</t>
  </si>
  <si>
    <t>1772</t>
  </si>
  <si>
    <t>00171977-00172035</t>
  </si>
  <si>
    <t>00175787-00175851</t>
  </si>
  <si>
    <t>1236</t>
  </si>
  <si>
    <t>00000145</t>
  </si>
  <si>
    <t>00074302</t>
  </si>
  <si>
    <t>ROBERTO RINCON</t>
  </si>
  <si>
    <t xml:space="preserve">V11820428 </t>
  </si>
  <si>
    <t>00074353-00074427</t>
  </si>
  <si>
    <t>0630</t>
  </si>
  <si>
    <t>00086195-00086334</t>
  </si>
  <si>
    <t>00000074</t>
  </si>
  <si>
    <t>00071729</t>
  </si>
  <si>
    <t>OSCAR</t>
  </si>
  <si>
    <t xml:space="preserve">V28148383 </t>
  </si>
  <si>
    <t>00071799-00071819</t>
  </si>
  <si>
    <t>00142405-00142502</t>
  </si>
  <si>
    <t>1419</t>
  </si>
  <si>
    <t>00052189-00052235</t>
  </si>
  <si>
    <t>1553</t>
  </si>
  <si>
    <t>0302-0302</t>
  </si>
  <si>
    <t>00016680-00016718</t>
  </si>
  <si>
    <t>1396</t>
  </si>
  <si>
    <t>00110484-00110537</t>
  </si>
  <si>
    <t>1272</t>
  </si>
  <si>
    <t>00006752</t>
  </si>
  <si>
    <t>22/12/2020</t>
  </si>
  <si>
    <t>PABLO DA SILVA</t>
  </si>
  <si>
    <t>V19378241</t>
  </si>
  <si>
    <t>00006755-00006808</t>
  </si>
  <si>
    <t>00006754</t>
  </si>
  <si>
    <t>00006751-00006753</t>
  </si>
  <si>
    <t>0755</t>
  </si>
  <si>
    <t>00101027-00101063</t>
  </si>
  <si>
    <t>00101026</t>
  </si>
  <si>
    <t>00100928-00101025</t>
  </si>
  <si>
    <t>00100927</t>
  </si>
  <si>
    <t xml:space="preserve">V500294581 </t>
  </si>
  <si>
    <t>00100899-00100926</t>
  </si>
  <si>
    <t>00200178-00200237</t>
  </si>
  <si>
    <t>00161929-00161982</t>
  </si>
  <si>
    <t>00013333-00013388</t>
  </si>
  <si>
    <t>00013332</t>
  </si>
  <si>
    <t>00013327-00013331</t>
  </si>
  <si>
    <t>00000102</t>
  </si>
  <si>
    <t>00099027</t>
  </si>
  <si>
    <t>JOSE GARCIA</t>
  </si>
  <si>
    <t xml:space="preserve">V11042714 </t>
  </si>
  <si>
    <t>00098861-00099029</t>
  </si>
  <si>
    <t>1818</t>
  </si>
  <si>
    <t>00187940-00188036</t>
  </si>
  <si>
    <t>00006988-00007009</t>
  </si>
  <si>
    <t>00006987</t>
  </si>
  <si>
    <t>INVERSIONES  MADOYUAL  C.A</t>
  </si>
  <si>
    <t>J003488334</t>
  </si>
  <si>
    <t>00006962-00006986</t>
  </si>
  <si>
    <t>00155508-00155569</t>
  </si>
  <si>
    <t>00155507</t>
  </si>
  <si>
    <t>00155504-00155506</t>
  </si>
  <si>
    <t>0293-0293</t>
  </si>
  <si>
    <t>00009424-00009433</t>
  </si>
  <si>
    <t>00009423</t>
  </si>
  <si>
    <t>CORPORACION TRANSCLEAN2021C.A</t>
  </si>
  <si>
    <t>J412626353</t>
  </si>
  <si>
    <t>00009399-00009422</t>
  </si>
  <si>
    <t>00000182</t>
  </si>
  <si>
    <t>00167676</t>
  </si>
  <si>
    <t>MARIANA GONCALVES</t>
  </si>
  <si>
    <t>V29850620</t>
  </si>
  <si>
    <t>00167577-00167692</t>
  </si>
  <si>
    <t>0265-0265</t>
  </si>
  <si>
    <t>00002715-00002734</t>
  </si>
  <si>
    <t>0265</t>
  </si>
  <si>
    <t>00002714</t>
  </si>
  <si>
    <t>REPRESTACIONES DOSCA C.A</t>
  </si>
  <si>
    <t>J300628310</t>
  </si>
  <si>
    <t>00002712-00002713</t>
  </si>
  <si>
    <t>00000186</t>
  </si>
  <si>
    <t>00147698</t>
  </si>
  <si>
    <t>V22440104</t>
  </si>
  <si>
    <t>00147731-00147789</t>
  </si>
  <si>
    <t>00147730</t>
  </si>
  <si>
    <t>00147680-00147729</t>
  </si>
  <si>
    <t>1773</t>
  </si>
  <si>
    <t>00172036-00172069</t>
  </si>
  <si>
    <t>00175852-00175909</t>
  </si>
  <si>
    <t>1237</t>
  </si>
  <si>
    <t>00074428-00074509</t>
  </si>
  <si>
    <t>0631</t>
  </si>
  <si>
    <t>00000098</t>
  </si>
  <si>
    <t>00086477</t>
  </si>
  <si>
    <t>ORTIZ</t>
  </si>
  <si>
    <t xml:space="preserve">V25231632 </t>
  </si>
  <si>
    <t>00086335-00086522</t>
  </si>
  <si>
    <t>00071820-00071827</t>
  </si>
  <si>
    <t>00142644</t>
  </si>
  <si>
    <t>15/6/2019</t>
  </si>
  <si>
    <t>LAUDEY PADILLA</t>
  </si>
  <si>
    <t xml:space="preserve">V14850721 </t>
  </si>
  <si>
    <t>00142503-00142665</t>
  </si>
  <si>
    <t>1420</t>
  </si>
  <si>
    <t>00052236-00052290</t>
  </si>
  <si>
    <t>1554</t>
  </si>
  <si>
    <t>00086595</t>
  </si>
  <si>
    <t>YURIBEL FLORES</t>
  </si>
  <si>
    <t>V24285477</t>
  </si>
  <si>
    <t>00086595-00086619</t>
  </si>
  <si>
    <t>0303</t>
  </si>
  <si>
    <t>00000060</t>
  </si>
  <si>
    <t>00016765</t>
  </si>
  <si>
    <t>23/12/2020</t>
  </si>
  <si>
    <t>DOUGLAS ROJAS</t>
  </si>
  <si>
    <t>V17168924</t>
  </si>
  <si>
    <t>0303-0303</t>
  </si>
  <si>
    <t>00016719-00016789</t>
  </si>
  <si>
    <t>1397</t>
  </si>
  <si>
    <t>00110556-00110615</t>
  </si>
  <si>
    <t>00110555</t>
  </si>
  <si>
    <t>00110543-00110554</t>
  </si>
  <si>
    <t>1273</t>
  </si>
  <si>
    <t>00000031</t>
  </si>
  <si>
    <t>00016749</t>
  </si>
  <si>
    <t>JOHEBET SANGRONIS</t>
  </si>
  <si>
    <t xml:space="preserve"> V13023259</t>
  </si>
  <si>
    <t>00006843-00006845</t>
  </si>
  <si>
    <t>00006842</t>
  </si>
  <si>
    <t>MADALE EL RECREO 2016 C.A</t>
  </si>
  <si>
    <t>J408465833</t>
  </si>
  <si>
    <t>00006837-00006841</t>
  </si>
  <si>
    <t>00006836</t>
  </si>
  <si>
    <t>00006809-00006835</t>
  </si>
  <si>
    <t>0756</t>
  </si>
  <si>
    <t>00101136-00101286</t>
  </si>
  <si>
    <t>00101135</t>
  </si>
  <si>
    <t>00101064-00101134</t>
  </si>
  <si>
    <t>00200238-00200301</t>
  </si>
  <si>
    <t>00162018-00162072</t>
  </si>
  <si>
    <t>00162017</t>
  </si>
  <si>
    <t>00161986-00162016</t>
  </si>
  <si>
    <t>00161985</t>
  </si>
  <si>
    <t>00161983-00161984</t>
  </si>
  <si>
    <t>00013397-00013462</t>
  </si>
  <si>
    <t>00013396</t>
  </si>
  <si>
    <t>00013389-00013395</t>
  </si>
  <si>
    <t>GENESIS FLORES</t>
  </si>
  <si>
    <t xml:space="preserve">V19931140 </t>
  </si>
  <si>
    <t>00099030-00099192</t>
  </si>
  <si>
    <t>1819</t>
  </si>
  <si>
    <t>00188037-00188154</t>
  </si>
  <si>
    <t>00007027-00007035</t>
  </si>
  <si>
    <t>00007026</t>
  </si>
  <si>
    <t>HOGARES DE LA ESPERANZA</t>
  </si>
  <si>
    <t>J294934471</t>
  </si>
  <si>
    <t>00007010-00007025</t>
  </si>
  <si>
    <t>00000164</t>
  </si>
  <si>
    <t>00155604</t>
  </si>
  <si>
    <t>V6859376</t>
  </si>
  <si>
    <t>00155607-00155651</t>
  </si>
  <si>
    <t>00155606</t>
  </si>
  <si>
    <t>00155570-00155605</t>
  </si>
  <si>
    <t>00009475-00009486</t>
  </si>
  <si>
    <t>00009474</t>
  </si>
  <si>
    <t>00009434-00009473</t>
  </si>
  <si>
    <t>00167731-00167772</t>
  </si>
  <si>
    <t>00167730</t>
  </si>
  <si>
    <t>00167693-00167729</t>
  </si>
  <si>
    <t>0266-0266</t>
  </si>
  <si>
    <t>00002735-00002760</t>
  </si>
  <si>
    <t>00147866-00147887</t>
  </si>
  <si>
    <t>00147865</t>
  </si>
  <si>
    <t>J413044994</t>
  </si>
  <si>
    <t>00147806-00147864</t>
  </si>
  <si>
    <t>00147805</t>
  </si>
  <si>
    <t>MADERERA 18 DE MAYO C.A</t>
  </si>
  <si>
    <t xml:space="preserve">J-403148104 </t>
  </si>
  <si>
    <t>00147790-00147804</t>
  </si>
  <si>
    <t>1774</t>
  </si>
  <si>
    <t>00172070-00172164</t>
  </si>
  <si>
    <t>00175910-00175995</t>
  </si>
  <si>
    <t>1238</t>
  </si>
  <si>
    <t>00074510-00074615</t>
  </si>
  <si>
    <t>0632</t>
  </si>
  <si>
    <t>00086523-00086727</t>
  </si>
  <si>
    <t>00071828-00071851</t>
  </si>
  <si>
    <t>00142672-00142878</t>
  </si>
  <si>
    <t>00142671</t>
  </si>
  <si>
    <t>INVERSIONES ZOGA C.A</t>
  </si>
  <si>
    <t xml:space="preserve">J-40232875-3 </t>
  </si>
  <si>
    <t>00142666-00142670</t>
  </si>
  <si>
    <t>1421</t>
  </si>
  <si>
    <t>00052291-00052355</t>
  </si>
  <si>
    <t>1555</t>
  </si>
  <si>
    <t>00086620-00086706</t>
  </si>
  <si>
    <t>016</t>
  </si>
  <si>
    <t>Z1F0000490</t>
  </si>
  <si>
    <t>00002856-00002858</t>
  </si>
  <si>
    <t>00002859-00002864</t>
  </si>
  <si>
    <t>00002865-00002867</t>
  </si>
  <si>
    <t>00002868-00002882</t>
  </si>
  <si>
    <t>0304-0304</t>
  </si>
  <si>
    <t>001016826-001016864</t>
  </si>
  <si>
    <t>00016843-00016864</t>
  </si>
  <si>
    <t>0304</t>
  </si>
  <si>
    <t>00016827</t>
  </si>
  <si>
    <t>00016790-00016826</t>
  </si>
  <si>
    <t>1398</t>
  </si>
  <si>
    <t>00000228</t>
  </si>
  <si>
    <t>00110686</t>
  </si>
  <si>
    <t>24/12/2020</t>
  </si>
  <si>
    <t>ALEXANDRA LIRA</t>
  </si>
  <si>
    <t>V21118360</t>
  </si>
  <si>
    <t>00110616-00110755</t>
  </si>
  <si>
    <t>00013504</t>
  </si>
  <si>
    <t>PEDRO HERRERA</t>
  </si>
  <si>
    <t>V19885278</t>
  </si>
  <si>
    <t>00006846-00006900</t>
  </si>
  <si>
    <t>0757</t>
  </si>
  <si>
    <t>00000120</t>
  </si>
  <si>
    <t>00101239</t>
  </si>
  <si>
    <t>LUIS TORRES</t>
  </si>
  <si>
    <t xml:space="preserve">V646888 </t>
  </si>
  <si>
    <t>00101414-00101495</t>
  </si>
  <si>
    <t>00101413</t>
  </si>
  <si>
    <t>PANADERIA VIRGEN DEL CARMEN</t>
  </si>
  <si>
    <t xml:space="preserve">J-305515352 </t>
  </si>
  <si>
    <t>00101287-00101412</t>
  </si>
  <si>
    <t>00200302-00200364</t>
  </si>
  <si>
    <t>00162073-00162199</t>
  </si>
  <si>
    <t>00013549-00013572</t>
  </si>
  <si>
    <t>00013548</t>
  </si>
  <si>
    <t>00013517-00013547</t>
  </si>
  <si>
    <t>00013516</t>
  </si>
  <si>
    <t>INV CARIMAR C.A.</t>
  </si>
  <si>
    <t>J297418954</t>
  </si>
  <si>
    <t>00013463-00013515</t>
  </si>
  <si>
    <t>00099376-00099386</t>
  </si>
  <si>
    <t>00099375</t>
  </si>
  <si>
    <t>COMERCIAL</t>
  </si>
  <si>
    <t xml:space="preserve">V299225401 </t>
  </si>
  <si>
    <t>00099193-00099374</t>
  </si>
  <si>
    <t>1820</t>
  </si>
  <si>
    <t>00000170</t>
  </si>
  <si>
    <t>00188267</t>
  </si>
  <si>
    <t>ALEJANDRINA VILLAROEL</t>
  </si>
  <si>
    <t>V8677633</t>
  </si>
  <si>
    <t>00188155-00188280</t>
  </si>
  <si>
    <t>00007036-00007089</t>
  </si>
  <si>
    <t>Z1F0002472</t>
  </si>
  <si>
    <t>00032990</t>
  </si>
  <si>
    <t>ROSA RIVAS</t>
  </si>
  <si>
    <t>V22036674</t>
  </si>
  <si>
    <t>00032989</t>
  </si>
  <si>
    <t>WILSON RODRIGUEZ</t>
  </si>
  <si>
    <t>V312716215</t>
  </si>
  <si>
    <t>00032757-00032988</t>
  </si>
  <si>
    <t>00032756</t>
  </si>
  <si>
    <t>SANOFRE BAR, C.A.</t>
  </si>
  <si>
    <t xml:space="preserve">J001194479 </t>
  </si>
  <si>
    <t>00032725-00032755</t>
  </si>
  <si>
    <t>00155652-00155763</t>
  </si>
  <si>
    <t>00009487-00009549</t>
  </si>
  <si>
    <t>00167773-00167898</t>
  </si>
  <si>
    <t>0267-0267</t>
  </si>
  <si>
    <t>00002761-00002779</t>
  </si>
  <si>
    <t>00147888-00148002</t>
  </si>
  <si>
    <t>1775</t>
  </si>
  <si>
    <t>00172189-00172258</t>
  </si>
  <si>
    <t>00172188</t>
  </si>
  <si>
    <t>00172165-00172187</t>
  </si>
  <si>
    <t>00176061-00176124</t>
  </si>
  <si>
    <t>00176060</t>
  </si>
  <si>
    <t>LEONARDO SOTILLO</t>
  </si>
  <si>
    <t>V185395454</t>
  </si>
  <si>
    <t>00175996-00176059</t>
  </si>
  <si>
    <t>1239</t>
  </si>
  <si>
    <t>00074616-00074711</t>
  </si>
  <si>
    <t>0633</t>
  </si>
  <si>
    <t>00086728-00086933</t>
  </si>
  <si>
    <t>00071852-00071915</t>
  </si>
  <si>
    <t>00142879-00143087</t>
  </si>
  <si>
    <t>1422</t>
  </si>
  <si>
    <t>00052356-00052442</t>
  </si>
  <si>
    <t>1556</t>
  </si>
  <si>
    <t>00086777</t>
  </si>
  <si>
    <t>ELOIDA FERRER</t>
  </si>
  <si>
    <t>V17182947</t>
  </si>
  <si>
    <t>00086651</t>
  </si>
  <si>
    <t>FRANKLIN MORALES</t>
  </si>
  <si>
    <t>V11821819</t>
  </si>
  <si>
    <t>00086715-00086807</t>
  </si>
  <si>
    <t>00086714</t>
  </si>
  <si>
    <t>INVERSIONES YOCSANYI</t>
  </si>
  <si>
    <t xml:space="preserve">J-41149534-4 </t>
  </si>
  <si>
    <t>00086711-00086713</t>
  </si>
  <si>
    <t>00086710</t>
  </si>
  <si>
    <t>00086707-00086709</t>
  </si>
  <si>
    <t>00002883-00002890</t>
  </si>
  <si>
    <t>00002891-00002892</t>
  </si>
  <si>
    <t>00002893-00002898</t>
  </si>
  <si>
    <t>00002899-00002901</t>
  </si>
  <si>
    <t>00002902-00002918</t>
  </si>
  <si>
    <t>00002919-00002943</t>
  </si>
  <si>
    <t>0305-0305</t>
  </si>
  <si>
    <t>00016917-00016926</t>
  </si>
  <si>
    <t>0305</t>
  </si>
  <si>
    <t>00016916</t>
  </si>
  <si>
    <t>SERSUBECA C.A.</t>
  </si>
  <si>
    <t>J410219530</t>
  </si>
  <si>
    <t>00016903-00016915</t>
  </si>
  <si>
    <t>00016902</t>
  </si>
  <si>
    <t>00016865-00016901</t>
  </si>
  <si>
    <t>00110756-00110842</t>
  </si>
  <si>
    <t>00006903-00006917</t>
  </si>
  <si>
    <t>00006902</t>
  </si>
  <si>
    <t>PRAGA ALIMENTOS C.A</t>
  </si>
  <si>
    <t>J405959843</t>
  </si>
  <si>
    <t>00006901</t>
  </si>
  <si>
    <t>EDGAR SEIJAS</t>
  </si>
  <si>
    <t>V16923379</t>
  </si>
  <si>
    <t>0758</t>
  </si>
  <si>
    <t>00000121</t>
  </si>
  <si>
    <t>00098568</t>
  </si>
  <si>
    <t xml:space="preserve">V3726596 </t>
  </si>
  <si>
    <t>00101496-00101626</t>
  </si>
  <si>
    <t>00200365-00200409</t>
  </si>
  <si>
    <t>00162200-00162253</t>
  </si>
  <si>
    <t>00013573-00013627</t>
  </si>
  <si>
    <t>00099387-00099510</t>
  </si>
  <si>
    <t>1821</t>
  </si>
  <si>
    <t>00188281-00188357</t>
  </si>
  <si>
    <t>00007090-00007114</t>
  </si>
  <si>
    <t>00155764-00155811</t>
  </si>
  <si>
    <t>0224-0225</t>
  </si>
  <si>
    <t>00032991-00033057</t>
  </si>
  <si>
    <t>00009583-00009584</t>
  </si>
  <si>
    <t>00009582</t>
  </si>
  <si>
    <t>URBAN SPORT</t>
  </si>
  <si>
    <t>J297504320</t>
  </si>
  <si>
    <t>00009550-00009581</t>
  </si>
  <si>
    <t>00167899-00167944</t>
  </si>
  <si>
    <t>0268-0268</t>
  </si>
  <si>
    <t>00002788-00002799</t>
  </si>
  <si>
    <t>0268</t>
  </si>
  <si>
    <t>00002787</t>
  </si>
  <si>
    <t>00002780-00002786</t>
  </si>
  <si>
    <t>00148003-00148076</t>
  </si>
  <si>
    <t>1776</t>
  </si>
  <si>
    <t>00000190</t>
  </si>
  <si>
    <t>00172256</t>
  </si>
  <si>
    <t>OMAR CERRANO</t>
  </si>
  <si>
    <t>V15207798</t>
  </si>
  <si>
    <t>00172282-00172286</t>
  </si>
  <si>
    <t>00172281</t>
  </si>
  <si>
    <t>INVERSIONES AZANGRA. C.A.</t>
  </si>
  <si>
    <t>J-40139754-9</t>
  </si>
  <si>
    <t>00172259-00172280</t>
  </si>
  <si>
    <t>00176125-00176201</t>
  </si>
  <si>
    <t>1240</t>
  </si>
  <si>
    <t>00074712-00074759</t>
  </si>
  <si>
    <t>0634</t>
  </si>
  <si>
    <t>00087004-00087054</t>
  </si>
  <si>
    <t>00087003</t>
  </si>
  <si>
    <t>INVERSIONES DEI</t>
  </si>
  <si>
    <t xml:space="preserve">V402319231 </t>
  </si>
  <si>
    <t>00086996-00087002</t>
  </si>
  <si>
    <t>00086995</t>
  </si>
  <si>
    <t>00086934-00086994</t>
  </si>
  <si>
    <t>00000075</t>
  </si>
  <si>
    <t>00071859</t>
  </si>
  <si>
    <t>MILAGROS CONTRERAS</t>
  </si>
  <si>
    <t xml:space="preserve">V21571499 </t>
  </si>
  <si>
    <t>00071916-00071938</t>
  </si>
  <si>
    <t>00143098-00143170</t>
  </si>
  <si>
    <t>00143097</t>
  </si>
  <si>
    <t>DELIA CUBATE</t>
  </si>
  <si>
    <t xml:space="preserve">V119734360 </t>
  </si>
  <si>
    <t>00143088-00143096</t>
  </si>
  <si>
    <t>1423</t>
  </si>
  <si>
    <t>00052443-00052530</t>
  </si>
  <si>
    <t>1557</t>
  </si>
  <si>
    <t>00086808-00086815</t>
  </si>
  <si>
    <t>00002944-00002957</t>
  </si>
  <si>
    <t>00002958-00002959</t>
  </si>
  <si>
    <t>00002960-00002967</t>
  </si>
  <si>
    <t>00002968-00002969</t>
  </si>
  <si>
    <t>00002970-00002972</t>
  </si>
  <si>
    <t>00002973-00002974</t>
  </si>
  <si>
    <t>00002975-00002976</t>
  </si>
  <si>
    <t>00002977-00002983</t>
  </si>
  <si>
    <t>00002984</t>
  </si>
  <si>
    <t>ALEXANDER PITA</t>
  </si>
  <si>
    <t>V15519918</t>
  </si>
  <si>
    <t>00002985-00002992</t>
  </si>
  <si>
    <t>00002993</t>
  </si>
  <si>
    <t>FREMIOT MALDONADO</t>
  </si>
  <si>
    <t xml:space="preserve">V4818340 </t>
  </si>
  <si>
    <t>00002994-00002996</t>
  </si>
  <si>
    <t>00000000</t>
  </si>
  <si>
    <t>00002995</t>
  </si>
  <si>
    <t>26/12/2020</t>
  </si>
  <si>
    <t>JENNY SANCHEZ</t>
  </si>
  <si>
    <t>V18341407</t>
  </si>
  <si>
    <t>00002997-00002999</t>
  </si>
  <si>
    <t>00003000</t>
  </si>
  <si>
    <t>LEDA PIÑERO</t>
  </si>
  <si>
    <t>V11041235</t>
  </si>
  <si>
    <t>00003001</t>
  </si>
  <si>
    <t>JOSE CORREA</t>
  </si>
  <si>
    <t>V5887935</t>
  </si>
  <si>
    <t>00003002-00003011</t>
  </si>
  <si>
    <t>00003012-00003013</t>
  </si>
  <si>
    <t>00003014-00003015</t>
  </si>
  <si>
    <t>0306-0306</t>
  </si>
  <si>
    <t>00016927-00016966</t>
  </si>
  <si>
    <t>00110843-00110914</t>
  </si>
  <si>
    <t>0302</t>
  </si>
  <si>
    <t>00006946</t>
  </si>
  <si>
    <t>27/12/2020</t>
  </si>
  <si>
    <t>RICARDO GRECIANO</t>
  </si>
  <si>
    <t>V9970036</t>
  </si>
  <si>
    <t>00006918-00006956</t>
  </si>
  <si>
    <t>0759</t>
  </si>
  <si>
    <t>00101627-00101739</t>
  </si>
  <si>
    <t>00200410-00200468</t>
  </si>
  <si>
    <t>00162251</t>
  </si>
  <si>
    <t>ARGENIS MENA</t>
  </si>
  <si>
    <t>V10279367</t>
  </si>
  <si>
    <t>00162254-00162321</t>
  </si>
  <si>
    <t>00013649-00013675</t>
  </si>
  <si>
    <t>00013648</t>
  </si>
  <si>
    <t>NOVEDADES CRISVIVIAN</t>
  </si>
  <si>
    <t>J311978453</t>
  </si>
  <si>
    <t>00013628-00013647</t>
  </si>
  <si>
    <t>00099511-00099631</t>
  </si>
  <si>
    <t>1822</t>
  </si>
  <si>
    <t>00188358-00188463</t>
  </si>
  <si>
    <t>0303-0304</t>
  </si>
  <si>
    <t>00007115-00007136</t>
  </si>
  <si>
    <t>00033107-00033167</t>
  </si>
  <si>
    <t>00033106</t>
  </si>
  <si>
    <t>CREACIONES ANGEL C.A</t>
  </si>
  <si>
    <t xml:space="preserve">J304224508 </t>
  </si>
  <si>
    <t>00033058-00033105</t>
  </si>
  <si>
    <t>00155812-00155882</t>
  </si>
  <si>
    <t>00009622-00009630</t>
  </si>
  <si>
    <t>00009621</t>
  </si>
  <si>
    <t>TRANSPORTE EJECUTIVO MILLENIUM</t>
  </si>
  <si>
    <t>J314312510</t>
  </si>
  <si>
    <t>00009601-00009620</t>
  </si>
  <si>
    <t>00009600</t>
  </si>
  <si>
    <t>00009585-00009599</t>
  </si>
  <si>
    <t>00000183</t>
  </si>
  <si>
    <t>00110893</t>
  </si>
  <si>
    <t>EDUARDO RODRIGUEZ</t>
  </si>
  <si>
    <t xml:space="preserve">V10354271 </t>
  </si>
  <si>
    <t>00167945-00168022</t>
  </si>
  <si>
    <t>0269-0269</t>
  </si>
  <si>
    <t>00002800-00002821</t>
  </si>
  <si>
    <t>00000187</t>
  </si>
  <si>
    <t>00148103</t>
  </si>
  <si>
    <t>INES ALARCON</t>
  </si>
  <si>
    <t>V21467938</t>
  </si>
  <si>
    <t>00148077-00148175</t>
  </si>
  <si>
    <t>1777</t>
  </si>
  <si>
    <t>00172287-00172346</t>
  </si>
  <si>
    <t>00176236-00176272</t>
  </si>
  <si>
    <t>00176235</t>
  </si>
  <si>
    <t>DISTRIBUIDORA JMORGAH C.A.</t>
  </si>
  <si>
    <t>J-41236934-2</t>
  </si>
  <si>
    <t>00176229-00176234</t>
  </si>
  <si>
    <t>00176228</t>
  </si>
  <si>
    <t>CREDIVEN</t>
  </si>
  <si>
    <t>J-314858947</t>
  </si>
  <si>
    <t>00176202-00176227</t>
  </si>
  <si>
    <t>1241</t>
  </si>
  <si>
    <t>00074792-00074807</t>
  </si>
  <si>
    <t>00074791</t>
  </si>
  <si>
    <t>00074760-00074790</t>
  </si>
  <si>
    <t>0635</t>
  </si>
  <si>
    <t>00087066-00087170</t>
  </si>
  <si>
    <t>00087065</t>
  </si>
  <si>
    <t>GEORGE AGUILAR</t>
  </si>
  <si>
    <t>J138145219</t>
  </si>
  <si>
    <t>00087055-00087064</t>
  </si>
  <si>
    <t>00071939-00071957</t>
  </si>
  <si>
    <t>00143171-00143265</t>
  </si>
  <si>
    <t>1424</t>
  </si>
  <si>
    <t>00052542-00052630</t>
  </si>
  <si>
    <t>00052541</t>
  </si>
  <si>
    <t>JOSE ZERPA</t>
  </si>
  <si>
    <t>V179807374</t>
  </si>
  <si>
    <t>00052531-00052540</t>
  </si>
  <si>
    <t>1558</t>
  </si>
  <si>
    <t>00086816-00086827</t>
  </si>
  <si>
    <t>00003015</t>
  </si>
  <si>
    <t>0307-0307</t>
  </si>
  <si>
    <t>00016967-00017026</t>
  </si>
  <si>
    <t>00110950-00111011</t>
  </si>
  <si>
    <t>00110949</t>
  </si>
  <si>
    <t>JHON RAMIREZ</t>
  </si>
  <si>
    <t xml:space="preserve">J-317304497 </t>
  </si>
  <si>
    <t>00110939-00110948</t>
  </si>
  <si>
    <t>00110938</t>
  </si>
  <si>
    <t>INV FRESAS Y MELOCOTONES</t>
  </si>
  <si>
    <t xml:space="preserve">J-402282982 </t>
  </si>
  <si>
    <t>00110915-00110937</t>
  </si>
  <si>
    <t>1274</t>
  </si>
  <si>
    <t>00006957-00006986</t>
  </si>
  <si>
    <t>0760</t>
  </si>
  <si>
    <t>00101807-00101906</t>
  </si>
  <si>
    <t>00101806</t>
  </si>
  <si>
    <t>ESTILO CANELITA Y DERRISES</t>
  </si>
  <si>
    <t xml:space="preserve">J-31479674-7 </t>
  </si>
  <si>
    <t>00101740-00101805</t>
  </si>
  <si>
    <t>00200469-00200514</t>
  </si>
  <si>
    <t>00162364-00162373</t>
  </si>
  <si>
    <t>00162363</t>
  </si>
  <si>
    <t>00162322-00162362</t>
  </si>
  <si>
    <t>00013748-00013754</t>
  </si>
  <si>
    <t>00013747</t>
  </si>
  <si>
    <t>00013676-00013746</t>
  </si>
  <si>
    <t>00099632-00099770</t>
  </si>
  <si>
    <t>1823</t>
  </si>
  <si>
    <t>00188497-00188561</t>
  </si>
  <si>
    <t>00188496</t>
  </si>
  <si>
    <t>INVESIONES RAMIGUASH</t>
  </si>
  <si>
    <t xml:space="preserve">J-31730449-7 </t>
  </si>
  <si>
    <t>00188464-00188495</t>
  </si>
  <si>
    <t>00007137-00007168</t>
  </si>
  <si>
    <t>00033168-00033314</t>
  </si>
  <si>
    <t>00155884-00155901</t>
  </si>
  <si>
    <t>00155883</t>
  </si>
  <si>
    <t>FRIOS CAPITAL452 C.A</t>
  </si>
  <si>
    <t>J-500432852</t>
  </si>
  <si>
    <t>00009631-00009636</t>
  </si>
  <si>
    <t>00168023-00168079</t>
  </si>
  <si>
    <t>0270-0270</t>
  </si>
  <si>
    <t>00002822-00002836</t>
  </si>
  <si>
    <t>00145315</t>
  </si>
  <si>
    <t>24/11/2020</t>
  </si>
  <si>
    <t>TALAVERA GIOVANNI</t>
  </si>
  <si>
    <t>V8676097</t>
  </si>
  <si>
    <t>00148216-00148264</t>
  </si>
  <si>
    <t>00148215</t>
  </si>
  <si>
    <t>00148176-00148214</t>
  </si>
  <si>
    <t>1778</t>
  </si>
  <si>
    <t>00172347-00172410</t>
  </si>
  <si>
    <t>00176272</t>
  </si>
  <si>
    <t>1242</t>
  </si>
  <si>
    <t>00074808-00074877</t>
  </si>
  <si>
    <t>0636</t>
  </si>
  <si>
    <t>00000099</t>
  </si>
  <si>
    <t>00087189</t>
  </si>
  <si>
    <t>14/12/2019</t>
  </si>
  <si>
    <t>YELISABEL GONZALEZ</t>
  </si>
  <si>
    <t xml:space="preserve">V13476866 </t>
  </si>
  <si>
    <t>00087171-00087329</t>
  </si>
  <si>
    <t>00071958-00071965</t>
  </si>
  <si>
    <t>00143329-00143378</t>
  </si>
  <si>
    <t>00143266-00143327</t>
  </si>
  <si>
    <t>1425</t>
  </si>
  <si>
    <t>00052692-00052699</t>
  </si>
  <si>
    <t>00052691</t>
  </si>
  <si>
    <t>MIRENAL</t>
  </si>
  <si>
    <t>V412753754</t>
  </si>
  <si>
    <t>00052631-00052690</t>
  </si>
  <si>
    <t>00086827</t>
  </si>
  <si>
    <t>00003096-00003097</t>
  </si>
  <si>
    <t>00003090-00003095</t>
  </si>
  <si>
    <t>00003088-00003089</t>
  </si>
  <si>
    <t>00003084-00003087</t>
  </si>
  <si>
    <t>00003070-00003083</t>
  </si>
  <si>
    <t>00003068-00003069</t>
  </si>
  <si>
    <t>00003049-00003067</t>
  </si>
  <si>
    <t>00003045-00003048</t>
  </si>
  <si>
    <t>00003033-00003044</t>
  </si>
  <si>
    <t>00003023-00003032</t>
  </si>
  <si>
    <t>00003022</t>
  </si>
  <si>
    <t>INVERCIONES TAMBORE</t>
  </si>
  <si>
    <t>J-31706167-5</t>
  </si>
  <si>
    <t>00003021</t>
  </si>
  <si>
    <t>00003020</t>
  </si>
  <si>
    <t xml:space="preserve">J-31706167-5 </t>
  </si>
  <si>
    <t>00003016-00003019</t>
  </si>
  <si>
    <t>0308-0308</t>
  </si>
  <si>
    <t>00017027-00017093</t>
  </si>
  <si>
    <t>00111044-00111140</t>
  </si>
  <si>
    <t>00111043</t>
  </si>
  <si>
    <t>00111012-00111042</t>
  </si>
  <si>
    <t>00006987-00007026</t>
  </si>
  <si>
    <t>0761</t>
  </si>
  <si>
    <t>00101995-00102120</t>
  </si>
  <si>
    <t>00101994</t>
  </si>
  <si>
    <t>CORPORACION XDV C.A.</t>
  </si>
  <si>
    <t>00101907-00101993</t>
  </si>
  <si>
    <t>00200515-00200560</t>
  </si>
  <si>
    <t>00162374-00162392</t>
  </si>
  <si>
    <t>00013773-00013797</t>
  </si>
  <si>
    <t>00013772</t>
  </si>
  <si>
    <t>00013755-00013771</t>
  </si>
  <si>
    <t>00099876</t>
  </si>
  <si>
    <t>29/12/2020</t>
  </si>
  <si>
    <t>REPUEZA YUSMELY</t>
  </si>
  <si>
    <t xml:space="preserve">V16479430 </t>
  </si>
  <si>
    <t>00099771-00099925</t>
  </si>
  <si>
    <t>1824</t>
  </si>
  <si>
    <t>00188562-00188687</t>
  </si>
  <si>
    <t>00007169-00007210</t>
  </si>
  <si>
    <t>00033315-00033485</t>
  </si>
  <si>
    <t>00155902-00156027</t>
  </si>
  <si>
    <t>00009687-00009701</t>
  </si>
  <si>
    <t>00009686</t>
  </si>
  <si>
    <t>00009682-00009685</t>
  </si>
  <si>
    <t>00009681</t>
  </si>
  <si>
    <t>00009656-00009680</t>
  </si>
  <si>
    <t>00009655</t>
  </si>
  <si>
    <t>00009637-00009654</t>
  </si>
  <si>
    <t>00168080-00168194</t>
  </si>
  <si>
    <t>0271</t>
  </si>
  <si>
    <t>00002868</t>
  </si>
  <si>
    <t>LUIS PEROSO</t>
  </si>
  <si>
    <t>V15204062</t>
  </si>
  <si>
    <t>00002867</t>
  </si>
  <si>
    <t>ING Y CONSTRUCCIONES VMB C.A</t>
  </si>
  <si>
    <t>J295907613</t>
  </si>
  <si>
    <t>0271-0271</t>
  </si>
  <si>
    <t>00002837-00002866</t>
  </si>
  <si>
    <t>00148265-00148375</t>
  </si>
  <si>
    <t>1779</t>
  </si>
  <si>
    <t>00172411-00172527</t>
  </si>
  <si>
    <t>00176273-00176290</t>
  </si>
  <si>
    <t>1243</t>
  </si>
  <si>
    <t>00074877</t>
  </si>
  <si>
    <t>0637</t>
  </si>
  <si>
    <t>00000100</t>
  </si>
  <si>
    <t>00087256</t>
  </si>
  <si>
    <t>ROMMEL LOPEZ</t>
  </si>
  <si>
    <t xml:space="preserve">V20116090 </t>
  </si>
  <si>
    <t>00087433-00087518</t>
  </si>
  <si>
    <t>00087432</t>
  </si>
  <si>
    <t>LILIANA DELGADO</t>
  </si>
  <si>
    <t xml:space="preserve">V128807937 </t>
  </si>
  <si>
    <t>00087330-00087431</t>
  </si>
  <si>
    <t>00071966-00071988</t>
  </si>
  <si>
    <t>00143380-00143540</t>
  </si>
  <si>
    <t>1426</t>
  </si>
  <si>
    <t>00052701-00052776</t>
  </si>
  <si>
    <t>0003097</t>
  </si>
  <si>
    <t>0309-0309</t>
  </si>
  <si>
    <t>00017173-00017192</t>
  </si>
  <si>
    <t>0309</t>
  </si>
  <si>
    <t>00017172</t>
  </si>
  <si>
    <t>RAFAEL BURGOS</t>
  </si>
  <si>
    <t>V025896080</t>
  </si>
  <si>
    <t>00017128-00017171</t>
  </si>
  <si>
    <t>00017127</t>
  </si>
  <si>
    <t>00017094-00017126</t>
  </si>
  <si>
    <t>00000229</t>
  </si>
  <si>
    <t>00111236</t>
  </si>
  <si>
    <t>30/12/2020</t>
  </si>
  <si>
    <t>JENIFFER PACHECO</t>
  </si>
  <si>
    <t>V16887849</t>
  </si>
  <si>
    <t>00111222-00111258</t>
  </si>
  <si>
    <t>00111221</t>
  </si>
  <si>
    <t>SNG EVENTS 84 CA</t>
  </si>
  <si>
    <t>J411929352</t>
  </si>
  <si>
    <t>696</t>
  </si>
  <si>
    <t>00111141-00111220</t>
  </si>
  <si>
    <t>697</t>
  </si>
  <si>
    <t>1275</t>
  </si>
  <si>
    <t>698</t>
  </si>
  <si>
    <t>00007027-00007068</t>
  </si>
  <si>
    <t>699</t>
  </si>
  <si>
    <t>0762</t>
  </si>
  <si>
    <t>00102311-00102362</t>
  </si>
  <si>
    <t>700</t>
  </si>
  <si>
    <t>00102310</t>
  </si>
  <si>
    <t>DAYANA ORTIS</t>
  </si>
  <si>
    <t xml:space="preserve">V165859831 </t>
  </si>
  <si>
    <t>701</t>
  </si>
  <si>
    <t>00102259-00102309</t>
  </si>
  <si>
    <t>702</t>
  </si>
  <si>
    <t>00102258</t>
  </si>
  <si>
    <t>ANGELICA</t>
  </si>
  <si>
    <t xml:space="preserve">V268252114 </t>
  </si>
  <si>
    <t>703</t>
  </si>
  <si>
    <t>00102164-00102256</t>
  </si>
  <si>
    <t>704</t>
  </si>
  <si>
    <t>00102121-00102162</t>
  </si>
  <si>
    <t>705</t>
  </si>
  <si>
    <t>00001190</t>
  </si>
  <si>
    <t>NOTA DE CREDITO</t>
  </si>
  <si>
    <t>706</t>
  </si>
  <si>
    <t>00200561-00200634</t>
  </si>
  <si>
    <t>707</t>
  </si>
  <si>
    <t>00162393-00162512</t>
  </si>
  <si>
    <t>708</t>
  </si>
  <si>
    <t>00013839-00013849</t>
  </si>
  <si>
    <t>709</t>
  </si>
  <si>
    <t>0306</t>
  </si>
  <si>
    <t>00013838</t>
  </si>
  <si>
    <t>710</t>
  </si>
  <si>
    <t>00013798-00013837</t>
  </si>
  <si>
    <t>711</t>
  </si>
  <si>
    <t>00099993</t>
  </si>
  <si>
    <t>VARIADOS</t>
  </si>
  <si>
    <t xml:space="preserve">V </t>
  </si>
  <si>
    <t>712</t>
  </si>
  <si>
    <t>00099926-00100131</t>
  </si>
  <si>
    <t>713</t>
  </si>
  <si>
    <t>1825</t>
  </si>
  <si>
    <t>00188688-00188785</t>
  </si>
  <si>
    <t>714</t>
  </si>
  <si>
    <t>00007211-00007276</t>
  </si>
  <si>
    <t>715</t>
  </si>
  <si>
    <t>00033486-00033685</t>
  </si>
  <si>
    <t>716</t>
  </si>
  <si>
    <t>00156031-00156121</t>
  </si>
  <si>
    <t>717</t>
  </si>
  <si>
    <t>00156030</t>
  </si>
  <si>
    <t>718</t>
  </si>
  <si>
    <t>00156028-00156029</t>
  </si>
  <si>
    <t>719</t>
  </si>
  <si>
    <t>00009702-00009735</t>
  </si>
  <si>
    <t>720</t>
  </si>
  <si>
    <t>00168195-00168298</t>
  </si>
  <si>
    <t>721</t>
  </si>
  <si>
    <t>00002869-00002904</t>
  </si>
  <si>
    <t>722</t>
  </si>
  <si>
    <t>00148376-00148501</t>
  </si>
  <si>
    <t>723</t>
  </si>
  <si>
    <t>1780</t>
  </si>
  <si>
    <t>00000191</t>
  </si>
  <si>
    <t>00172219</t>
  </si>
  <si>
    <t>GONZALEZ VALERIA</t>
  </si>
  <si>
    <t>V27402974</t>
  </si>
  <si>
    <t>724</t>
  </si>
  <si>
    <t>00172567-00172656</t>
  </si>
  <si>
    <t>725</t>
  </si>
  <si>
    <t>00172566</t>
  </si>
  <si>
    <t>726</t>
  </si>
  <si>
    <t>00172565</t>
  </si>
  <si>
    <t>JESUA MARVINE</t>
  </si>
  <si>
    <t>V6877653</t>
  </si>
  <si>
    <t>727</t>
  </si>
  <si>
    <t>00172564</t>
  </si>
  <si>
    <t>J-317304497</t>
  </si>
  <si>
    <t>728</t>
  </si>
  <si>
    <t>00172528-00172563</t>
  </si>
  <si>
    <t>729</t>
  </si>
  <si>
    <t>00176291-00176357</t>
  </si>
  <si>
    <t>730</t>
  </si>
  <si>
    <t>1244</t>
  </si>
  <si>
    <t>00074878-00075012</t>
  </si>
  <si>
    <t>731</t>
  </si>
  <si>
    <t>0638</t>
  </si>
  <si>
    <t>00087519-00087710</t>
  </si>
  <si>
    <t>732</t>
  </si>
  <si>
    <t>00071989-00072006</t>
  </si>
  <si>
    <t>733</t>
  </si>
  <si>
    <t>00143541-00143724</t>
  </si>
  <si>
    <t>734</t>
  </si>
  <si>
    <t>1427</t>
  </si>
  <si>
    <t>00052777-00052863</t>
  </si>
  <si>
    <t>735</t>
  </si>
  <si>
    <t>00086828-00086850</t>
  </si>
  <si>
    <t>736</t>
  </si>
  <si>
    <t>00003158-00003162</t>
  </si>
  <si>
    <t>737</t>
  </si>
  <si>
    <t>00003157</t>
  </si>
  <si>
    <t>CARLOS GARCIA</t>
  </si>
  <si>
    <t xml:space="preserve">V6227347 </t>
  </si>
  <si>
    <t>738</t>
  </si>
  <si>
    <t>00003156</t>
  </si>
  <si>
    <t>NELSON BASTIDAS</t>
  </si>
  <si>
    <t xml:space="preserve">V11920759 </t>
  </si>
  <si>
    <t>739</t>
  </si>
  <si>
    <t>00003155</t>
  </si>
  <si>
    <t>ANA CHAPARRO</t>
  </si>
  <si>
    <t xml:space="preserve">V6104681 </t>
  </si>
  <si>
    <t>740</t>
  </si>
  <si>
    <t>00003151-00003154</t>
  </si>
  <si>
    <t>741</t>
  </si>
  <si>
    <t>00003138-00003150</t>
  </si>
  <si>
    <t>742</t>
  </si>
  <si>
    <t>00003122-00003137</t>
  </si>
  <si>
    <t>743</t>
  </si>
  <si>
    <t>00003114-00003121</t>
  </si>
  <si>
    <t>744</t>
  </si>
  <si>
    <t>00003110-00003113</t>
  </si>
  <si>
    <t>745</t>
  </si>
  <si>
    <t>00003109</t>
  </si>
  <si>
    <t>WLADIMIR GARCIA</t>
  </si>
  <si>
    <t xml:space="preserve">V12112658 </t>
  </si>
  <si>
    <t>746</t>
  </si>
  <si>
    <t>00003105-00003108</t>
  </si>
  <si>
    <t>747</t>
  </si>
  <si>
    <t>00003104</t>
  </si>
  <si>
    <t>JOSE BOLIVAR</t>
  </si>
  <si>
    <t>V4679586</t>
  </si>
  <si>
    <t>748</t>
  </si>
  <si>
    <t>00003103</t>
  </si>
  <si>
    <t>ALEXIS GONZALES</t>
  </si>
  <si>
    <t xml:space="preserve">V11043545 </t>
  </si>
  <si>
    <t>749</t>
  </si>
  <si>
    <t>00003098-00003102</t>
  </si>
  <si>
    <t>750</t>
  </si>
  <si>
    <t>0310-0311</t>
  </si>
  <si>
    <t>00017193-00017270</t>
  </si>
  <si>
    <t>751</t>
  </si>
  <si>
    <t>00000230</t>
  </si>
  <si>
    <t>00111359</t>
  </si>
  <si>
    <t>31/12/2020</t>
  </si>
  <si>
    <t>KLEIVER ARREDONDO</t>
  </si>
  <si>
    <t>V26296217</t>
  </si>
  <si>
    <t>752</t>
  </si>
  <si>
    <t>00111259-00111394</t>
  </si>
  <si>
    <t>753</t>
  </si>
  <si>
    <t>00007069-00007116</t>
  </si>
  <si>
    <t>754</t>
  </si>
  <si>
    <t>0763</t>
  </si>
  <si>
    <t>00102363-00102617</t>
  </si>
  <si>
    <t>755</t>
  </si>
  <si>
    <t>00200635-00200715</t>
  </si>
  <si>
    <t>756</t>
  </si>
  <si>
    <t>00162513-00162637</t>
  </si>
  <si>
    <t>757</t>
  </si>
  <si>
    <t>0307</t>
  </si>
  <si>
    <t>00013941</t>
  </si>
  <si>
    <t>GINO MARTINEZ</t>
  </si>
  <si>
    <t>V19931649</t>
  </si>
  <si>
    <t>758</t>
  </si>
  <si>
    <t>00013940</t>
  </si>
  <si>
    <t>759</t>
  </si>
  <si>
    <t>00013897-00013939</t>
  </si>
  <si>
    <t>760</t>
  </si>
  <si>
    <t>00013896</t>
  </si>
  <si>
    <t>761</t>
  </si>
  <si>
    <t>00013889-00013895</t>
  </si>
  <si>
    <t>762</t>
  </si>
  <si>
    <t>00013888</t>
  </si>
  <si>
    <t>763</t>
  </si>
  <si>
    <t>00013850-00013887</t>
  </si>
  <si>
    <t>764</t>
  </si>
  <si>
    <t>00100339</t>
  </si>
  <si>
    <t>JORGE BORGES</t>
  </si>
  <si>
    <t xml:space="preserve">V13231399 </t>
  </si>
  <si>
    <t>765</t>
  </si>
  <si>
    <t>00100338</t>
  </si>
  <si>
    <t>DIOGENES JAIMES</t>
  </si>
  <si>
    <t xml:space="preserve">V129731172 </t>
  </si>
  <si>
    <t>766</t>
  </si>
  <si>
    <t>00100187-00100337</t>
  </si>
  <si>
    <t>767</t>
  </si>
  <si>
    <t>00100186</t>
  </si>
  <si>
    <t>ABASTO CHARCUTERA</t>
  </si>
  <si>
    <t xml:space="preserve">V404149570 </t>
  </si>
  <si>
    <t>768</t>
  </si>
  <si>
    <t>00100132-00100185</t>
  </si>
  <si>
    <t>769</t>
  </si>
  <si>
    <t>1826</t>
  </si>
  <si>
    <t>00188786-00188909</t>
  </si>
  <si>
    <t>770</t>
  </si>
  <si>
    <t>0308</t>
  </si>
  <si>
    <t>00007277-00007332</t>
  </si>
  <si>
    <t>771</t>
  </si>
  <si>
    <t>00033685-00033891</t>
  </si>
  <si>
    <t>772</t>
  </si>
  <si>
    <t>00156123</t>
  </si>
  <si>
    <t>MILFRE</t>
  </si>
  <si>
    <t>V19847278</t>
  </si>
  <si>
    <t>773</t>
  </si>
  <si>
    <t>00156122-00156248</t>
  </si>
  <si>
    <t>774</t>
  </si>
  <si>
    <t>00009755</t>
  </si>
  <si>
    <t>MANAURE RIVAS</t>
  </si>
  <si>
    <t>V20799787</t>
  </si>
  <si>
    <t>775</t>
  </si>
  <si>
    <t>00009771-00009819</t>
  </si>
  <si>
    <t>776</t>
  </si>
  <si>
    <t>00009770</t>
  </si>
  <si>
    <t>777</t>
  </si>
  <si>
    <t>00009746-00009769</t>
  </si>
  <si>
    <t>778</t>
  </si>
  <si>
    <t>00009745</t>
  </si>
  <si>
    <t>JOSE GREGORIO DIAZ</t>
  </si>
  <si>
    <t>V061159580</t>
  </si>
  <si>
    <t>779</t>
  </si>
  <si>
    <t>00009736-00009744</t>
  </si>
  <si>
    <t>780</t>
  </si>
  <si>
    <t>00168357-00168421</t>
  </si>
  <si>
    <t>781</t>
  </si>
  <si>
    <t>00168356</t>
  </si>
  <si>
    <t>SERVICIOS FUNERARIOS CHACON C.A.</t>
  </si>
  <si>
    <t xml:space="preserve">J-40632250-4 </t>
  </si>
  <si>
    <t>782</t>
  </si>
  <si>
    <t>00168304-00168355</t>
  </si>
  <si>
    <t>783</t>
  </si>
  <si>
    <t>00168303</t>
  </si>
  <si>
    <t>784</t>
  </si>
  <si>
    <t>00168299-00168302</t>
  </si>
  <si>
    <t>785</t>
  </si>
  <si>
    <t>0273-0273</t>
  </si>
  <si>
    <t>00002905-00002957</t>
  </si>
  <si>
    <t>786</t>
  </si>
  <si>
    <t>00148508</t>
  </si>
  <si>
    <t>WILMER MENDEZ</t>
  </si>
  <si>
    <t>V17979706</t>
  </si>
  <si>
    <t>787</t>
  </si>
  <si>
    <t>00148502-00148604</t>
  </si>
  <si>
    <t>788</t>
  </si>
  <si>
    <t>1781</t>
  </si>
  <si>
    <t>00172657-00172771</t>
  </si>
  <si>
    <t>789</t>
  </si>
  <si>
    <t>00176358-00176437</t>
  </si>
  <si>
    <t>790</t>
  </si>
  <si>
    <t>1245</t>
  </si>
  <si>
    <t>00075101-00075122</t>
  </si>
  <si>
    <t>791</t>
  </si>
  <si>
    <t>00075100</t>
  </si>
  <si>
    <t>792</t>
  </si>
  <si>
    <t>00075033-00075099</t>
  </si>
  <si>
    <t>793</t>
  </si>
  <si>
    <t>00075032</t>
  </si>
  <si>
    <t>794</t>
  </si>
  <si>
    <t>00075013-00075031</t>
  </si>
  <si>
    <t>795</t>
  </si>
  <si>
    <t>0639</t>
  </si>
  <si>
    <t>00087711-00087886</t>
  </si>
  <si>
    <t>796</t>
  </si>
  <si>
    <t>00000076</t>
  </si>
  <si>
    <t>00071834</t>
  </si>
  <si>
    <t>ALMENAR MARIA</t>
  </si>
  <si>
    <t xml:space="preserve">V5006346 </t>
  </si>
  <si>
    <t>797</t>
  </si>
  <si>
    <t>00072007-00072083</t>
  </si>
  <si>
    <t>798</t>
  </si>
  <si>
    <t>00143725-00143880</t>
  </si>
  <si>
    <t>799</t>
  </si>
  <si>
    <t>1428</t>
  </si>
  <si>
    <t>00052865-00052930</t>
  </si>
  <si>
    <t>800</t>
  </si>
  <si>
    <t>00086851-00086965</t>
  </si>
  <si>
    <t>801</t>
  </si>
  <si>
    <t>00003225</t>
  </si>
  <si>
    <t>CARLOTA GIL</t>
  </si>
  <si>
    <t xml:space="preserve">V14215597 </t>
  </si>
  <si>
    <t>802</t>
  </si>
  <si>
    <t>00003163-0003246</t>
  </si>
  <si>
    <t>12.1</t>
  </si>
  <si>
    <t>12.2</t>
  </si>
  <si>
    <t>IVA DECLARADO</t>
  </si>
  <si>
    <t>DIC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</si>
</sst>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_-* #,##0.00\ _€_-;\-* #,##0.00\ _€_-;_-* &quot;-&quot;??\ _€_-;_-@_-"/>
    <numFmt numFmtId="165" formatCode="###,###,###,###,##0.00"/>
    <numFmt numFmtId="166" formatCode="yyyy\-mm\-dd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color indexed="8"/>
      <name val="Calibri"/>
      <family val="2"/>
    </font>
    <font>
      <b/>
      <sz val="9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indexed="81"/>
      <name val="Tahoma"/>
      <charset val="1"/>
    </font>
    <font>
      <sz val="9"/>
      <color indexed="81"/>
      <name val="Tahoma"/>
      <charset val="1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9">
    <xf numFmtId="0" fontId="0" fillId="0" borderId="0" xfId="0"/>
    <xf numFmtId="165" fontId="0" fillId="2" borderId="1" xfId="0" applyNumberFormat="1" applyFill="1" applyBorder="1"/>
    <xf numFmtId="49" fontId="0" fillId="2" borderId="1" xfId="0" applyNumberFormat="1" applyFill="1" applyBorder="1"/>
    <xf numFmtId="43" fontId="0" fillId="2" borderId="1" xfId="1" applyFont="1" applyFill="1" applyBorder="1"/>
    <xf numFmtId="0" fontId="0" fillId="2" borderId="0" xfId="0" applyFill="1"/>
    <xf numFmtId="43" fontId="0" fillId="2" borderId="0" xfId="1" applyFont="1" applyFill="1"/>
    <xf numFmtId="164" fontId="0" fillId="2" borderId="0" xfId="0" applyNumberFormat="1" applyFill="1"/>
    <xf numFmtId="4" fontId="0" fillId="2" borderId="0" xfId="0" applyNumberFormat="1" applyFill="1"/>
    <xf numFmtId="4" fontId="0" fillId="2" borderId="1" xfId="0" applyNumberFormat="1" applyFill="1" applyBorder="1"/>
    <xf numFmtId="4" fontId="4" fillId="2" borderId="1" xfId="0" applyNumberFormat="1" applyFont="1" applyFill="1" applyBorder="1"/>
    <xf numFmtId="4" fontId="0" fillId="2" borderId="0" xfId="0" applyNumberFormat="1" applyFill="1" applyAlignment="1">
      <alignment horizontal="center" vertical="center"/>
    </xf>
    <xf numFmtId="4" fontId="3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43" fontId="0" fillId="2" borderId="0" xfId="0" applyNumberFormat="1" applyFill="1"/>
    <xf numFmtId="0" fontId="0" fillId="2" borderId="0" xfId="0" applyFill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/>
    </xf>
    <xf numFmtId="4" fontId="5" fillId="2" borderId="1" xfId="0" applyNumberFormat="1" applyFont="1" applyFill="1" applyBorder="1"/>
    <xf numFmtId="4" fontId="3" fillId="2" borderId="0" xfId="0" applyNumberFormat="1" applyFont="1" applyFill="1" applyAlignment="1">
      <alignment horizontal="left" vertical="center"/>
    </xf>
    <xf numFmtId="4" fontId="0" fillId="2" borderId="0" xfId="0" applyNumberFormat="1" applyFill="1" applyAlignment="1">
      <alignment textRotation="255"/>
    </xf>
    <xf numFmtId="165" fontId="3" fillId="2" borderId="0" xfId="0" applyNumberFormat="1" applyFont="1" applyFill="1"/>
    <xf numFmtId="43" fontId="6" fillId="2" borderId="0" xfId="1" applyFont="1" applyFill="1"/>
    <xf numFmtId="43" fontId="3" fillId="2" borderId="0" xfId="1" applyFont="1" applyFill="1"/>
    <xf numFmtId="43" fontId="3" fillId="2" borderId="0" xfId="1" applyFont="1" applyFill="1" applyAlignment="1">
      <alignment horizontal="left"/>
    </xf>
    <xf numFmtId="43" fontId="0" fillId="2" borderId="0" xfId="1" applyFont="1" applyFill="1" applyAlignment="1">
      <alignment horizontal="center" vertical="center" wrapText="1"/>
    </xf>
    <xf numFmtId="0" fontId="0" fillId="2" borderId="0" xfId="0" applyFill="1" applyAlignment="1">
      <alignment horizontal="left"/>
    </xf>
    <xf numFmtId="4" fontId="3" fillId="2" borderId="0" xfId="0" applyNumberFormat="1" applyFont="1" applyFill="1"/>
    <xf numFmtId="0" fontId="7" fillId="2" borderId="0" xfId="0" applyFont="1" applyFill="1" applyAlignment="1">
      <alignment horizontal="center"/>
    </xf>
    <xf numFmtId="0" fontId="7" fillId="2" borderId="0" xfId="0" applyFont="1" applyFill="1" applyAlignment="1"/>
    <xf numFmtId="0" fontId="0" fillId="2" borderId="0" xfId="0" applyFill="1" applyAlignment="1">
      <alignment horizontal="center"/>
    </xf>
    <xf numFmtId="0" fontId="3" fillId="2" borderId="0" xfId="0" applyFont="1" applyFill="1" applyAlignment="1">
      <alignment horizontal="left"/>
    </xf>
    <xf numFmtId="0" fontId="7" fillId="2" borderId="1" xfId="0" applyFont="1" applyFill="1" applyBorder="1"/>
    <xf numFmtId="4" fontId="8" fillId="2" borderId="1" xfId="0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10" fontId="0" fillId="2" borderId="0" xfId="0" applyNumberFormat="1" applyFill="1" applyAlignment="1">
      <alignment horizontal="center"/>
    </xf>
    <xf numFmtId="10" fontId="7" fillId="2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left"/>
    </xf>
    <xf numFmtId="0" fontId="9" fillId="2" borderId="0" xfId="0" applyFont="1" applyFill="1" applyAlignment="1">
      <alignment horizontal="center"/>
    </xf>
    <xf numFmtId="0" fontId="9" fillId="2" borderId="0" xfId="0" applyFont="1" applyFill="1" applyAlignment="1"/>
    <xf numFmtId="4" fontId="0" fillId="2" borderId="0" xfId="0" applyNumberFormat="1" applyFill="1" applyBorder="1"/>
    <xf numFmtId="4" fontId="0" fillId="3" borderId="1" xfId="0" applyNumberFormat="1" applyFill="1" applyBorder="1"/>
    <xf numFmtId="4" fontId="10" fillId="2" borderId="0" xfId="0" applyNumberFormat="1" applyFont="1" applyFill="1" applyAlignment="1"/>
    <xf numFmtId="0" fontId="7" fillId="2" borderId="3" xfId="0" applyFont="1" applyFill="1" applyBorder="1" applyAlignment="1">
      <alignment horizontal="center"/>
    </xf>
    <xf numFmtId="10" fontId="7" fillId="2" borderId="3" xfId="0" applyNumberFormat="1" applyFont="1" applyFill="1" applyBorder="1" applyAlignment="1">
      <alignment horizontal="center"/>
    </xf>
    <xf numFmtId="4" fontId="10" fillId="2" borderId="0" xfId="0" applyNumberFormat="1" applyFont="1" applyFill="1" applyAlignment="1">
      <alignment horizontal="center" vertical="center"/>
    </xf>
    <xf numFmtId="49" fontId="0" fillId="2" borderId="0" xfId="0" applyNumberFormat="1" applyFill="1" applyBorder="1"/>
    <xf numFmtId="0" fontId="0" fillId="2" borderId="1" xfId="0" applyFill="1" applyBorder="1"/>
    <xf numFmtId="14" fontId="0" fillId="2" borderId="1" xfId="0" applyNumberFormat="1" applyFill="1" applyBorder="1" applyAlignment="1">
      <alignment horizontal="right"/>
    </xf>
    <xf numFmtId="14" fontId="0" fillId="2" borderId="1" xfId="0" applyNumberFormat="1" applyFill="1" applyBorder="1"/>
    <xf numFmtId="166" fontId="0" fillId="2" borderId="1" xfId="0" applyNumberFormat="1" applyFill="1" applyBorder="1"/>
    <xf numFmtId="165" fontId="0" fillId="2" borderId="0" xfId="0" applyNumberFormat="1" applyFill="1" applyBorder="1"/>
    <xf numFmtId="43" fontId="3" fillId="2" borderId="0" xfId="1" applyFont="1" applyFill="1" applyAlignment="1">
      <alignment horizontal="right"/>
    </xf>
    <xf numFmtId="14" fontId="0" fillId="2" borderId="0" xfId="0" applyNumberFormat="1" applyFill="1" applyAlignment="1">
      <alignment horizontal="right"/>
    </xf>
    <xf numFmtId="164" fontId="3" fillId="2" borderId="4" xfId="0" applyNumberFormat="1" applyFont="1" applyFill="1" applyBorder="1"/>
    <xf numFmtId="0" fontId="2" fillId="2" borderId="0" xfId="0" applyFont="1" applyFill="1" applyAlignment="1">
      <alignment horizontal="center"/>
    </xf>
    <xf numFmtId="43" fontId="0" fillId="2" borderId="1" xfId="1" applyFont="1" applyFill="1" applyBorder="1" applyAlignment="1">
      <alignment horizontal="left"/>
    </xf>
    <xf numFmtId="165" fontId="0" fillId="2" borderId="2" xfId="0" applyNumberFormat="1" applyFill="1" applyBorder="1"/>
    <xf numFmtId="49" fontId="0" fillId="2" borderId="2" xfId="0" applyNumberFormat="1" applyFill="1" applyBorder="1"/>
    <xf numFmtId="4" fontId="3" fillId="2" borderId="0" xfId="0" applyNumberFormat="1" applyFont="1" applyFill="1" applyAlignment="1">
      <alignment horizontal="center"/>
    </xf>
    <xf numFmtId="0" fontId="5" fillId="2" borderId="0" xfId="0" applyFont="1" applyFill="1"/>
    <xf numFmtId="0" fontId="9" fillId="2" borderId="0" xfId="0" applyFont="1" applyFill="1" applyAlignment="1">
      <alignment horizontal="center"/>
    </xf>
    <xf numFmtId="14" fontId="0" fillId="2" borderId="0" xfId="0" applyNumberFormat="1" applyFill="1" applyBorder="1"/>
    <xf numFmtId="4" fontId="3" fillId="2" borderId="1" xfId="0" applyNumberFormat="1" applyFont="1" applyFill="1" applyBorder="1" applyAlignment="1">
      <alignment horizontal="center" vertical="center"/>
    </xf>
    <xf numFmtId="4" fontId="4" fillId="2" borderId="1" xfId="0" applyNumberFormat="1" applyFont="1" applyFill="1" applyBorder="1" applyAlignment="1">
      <alignment horizontal="center" vertical="center"/>
    </xf>
    <xf numFmtId="166" fontId="0" fillId="2" borderId="0" xfId="0" applyNumberFormat="1" applyFill="1"/>
    <xf numFmtId="49" fontId="0" fillId="2" borderId="0" xfId="0" applyNumberFormat="1" applyFill="1"/>
    <xf numFmtId="166" fontId="0" fillId="2" borderId="0" xfId="0" applyNumberFormat="1" applyFill="1" applyBorder="1"/>
    <xf numFmtId="14" fontId="5" fillId="2" borderId="1" xfId="0" applyNumberFormat="1" applyFont="1" applyFill="1" applyBorder="1"/>
    <xf numFmtId="49" fontId="5" fillId="2" borderId="1" xfId="0" applyNumberFormat="1" applyFont="1" applyFill="1" applyBorder="1"/>
    <xf numFmtId="165" fontId="5" fillId="2" borderId="1" xfId="0" applyNumberFormat="1" applyFont="1" applyFill="1" applyBorder="1"/>
    <xf numFmtId="166" fontId="5" fillId="2" borderId="0" xfId="0" applyNumberFormat="1" applyFont="1" applyFill="1" applyBorder="1"/>
    <xf numFmtId="49" fontId="5" fillId="2" borderId="0" xfId="0" applyNumberFormat="1" applyFont="1" applyFill="1" applyBorder="1"/>
    <xf numFmtId="166" fontId="5" fillId="2" borderId="1" xfId="0" applyNumberFormat="1" applyFont="1" applyFill="1" applyBorder="1"/>
    <xf numFmtId="166" fontId="0" fillId="2" borderId="2" xfId="0" applyNumberFormat="1" applyFill="1" applyBorder="1"/>
    <xf numFmtId="166" fontId="0" fillId="2" borderId="6" xfId="0" applyNumberFormat="1" applyFill="1" applyBorder="1"/>
    <xf numFmtId="49" fontId="0" fillId="2" borderId="6" xfId="0" applyNumberFormat="1" applyFill="1" applyBorder="1"/>
    <xf numFmtId="43" fontId="7" fillId="2" borderId="0" xfId="1" applyFont="1" applyFill="1" applyAlignment="1"/>
    <xf numFmtId="43" fontId="7" fillId="2" borderId="3" xfId="1" applyFont="1" applyFill="1" applyBorder="1" applyAlignment="1"/>
    <xf numFmtId="4" fontId="3" fillId="2" borderId="11" xfId="0" applyNumberFormat="1" applyFont="1" applyFill="1" applyBorder="1" applyAlignment="1">
      <alignment horizontal="center" vertical="center"/>
    </xf>
    <xf numFmtId="4" fontId="3" fillId="4" borderId="11" xfId="0" applyNumberFormat="1" applyFont="1" applyFill="1" applyBorder="1" applyAlignment="1">
      <alignment horizontal="center" vertical="center"/>
    </xf>
    <xf numFmtId="4" fontId="3" fillId="7" borderId="11" xfId="0" applyNumberFormat="1" applyFont="1" applyFill="1" applyBorder="1" applyAlignment="1">
      <alignment horizontal="center" vertical="center"/>
    </xf>
    <xf numFmtId="4" fontId="3" fillId="2" borderId="11" xfId="0" applyNumberFormat="1" applyFont="1" applyFill="1" applyBorder="1"/>
    <xf numFmtId="4" fontId="3" fillId="2" borderId="14" xfId="0" applyNumberFormat="1" applyFont="1" applyFill="1" applyBorder="1"/>
    <xf numFmtId="4" fontId="3" fillId="2" borderId="18" xfId="0" applyNumberFormat="1" applyFont="1" applyFill="1" applyBorder="1"/>
    <xf numFmtId="4" fontId="3" fillId="2" borderId="15" xfId="0" applyNumberFormat="1" applyFont="1" applyFill="1" applyBorder="1"/>
    <xf numFmtId="4" fontId="3" fillId="2" borderId="14" xfId="0" applyNumberFormat="1" applyFont="1" applyFill="1" applyBorder="1" applyAlignment="1">
      <alignment horizontal="center" vertical="center"/>
    </xf>
    <xf numFmtId="0" fontId="3" fillId="6" borderId="19" xfId="0" applyFont="1" applyFill="1" applyBorder="1" applyAlignment="1">
      <alignment horizontal="center" vertical="center"/>
    </xf>
    <xf numFmtId="14" fontId="0" fillId="2" borderId="7" xfId="0" applyNumberFormat="1" applyFill="1" applyBorder="1" applyAlignment="1">
      <alignment horizontal="center" vertical="center"/>
    </xf>
    <xf numFmtId="14" fontId="0" fillId="2" borderId="8" xfId="0" applyNumberFormat="1" applyFill="1" applyBorder="1" applyAlignment="1">
      <alignment horizontal="center"/>
    </xf>
    <xf numFmtId="14" fontId="0" fillId="2" borderId="9" xfId="0" applyNumberFormat="1" applyFill="1" applyBorder="1" applyAlignment="1">
      <alignment horizontal="center"/>
    </xf>
    <xf numFmtId="14" fontId="0" fillId="2" borderId="10" xfId="0" applyNumberFormat="1" applyFill="1" applyBorder="1" applyAlignment="1">
      <alignment horizontal="center"/>
    </xf>
    <xf numFmtId="43" fontId="5" fillId="2" borderId="7" xfId="1" applyFont="1" applyFill="1" applyBorder="1"/>
    <xf numFmtId="43" fontId="5" fillId="2" borderId="8" xfId="1" applyFont="1" applyFill="1" applyBorder="1"/>
    <xf numFmtId="43" fontId="5" fillId="5" borderId="7" xfId="1" applyFont="1" applyFill="1" applyBorder="1"/>
    <xf numFmtId="43" fontId="5" fillId="8" borderId="8" xfId="1" applyFont="1" applyFill="1" applyBorder="1"/>
    <xf numFmtId="43" fontId="5" fillId="2" borderId="9" xfId="1" applyFont="1" applyFill="1" applyBorder="1"/>
    <xf numFmtId="43" fontId="5" fillId="2" borderId="10" xfId="1" applyFont="1" applyFill="1" applyBorder="1"/>
    <xf numFmtId="43" fontId="5" fillId="5" borderId="9" xfId="1" applyFont="1" applyFill="1" applyBorder="1"/>
    <xf numFmtId="43" fontId="5" fillId="8" borderId="10" xfId="1" applyFont="1" applyFill="1" applyBorder="1"/>
    <xf numFmtId="0" fontId="3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0" fillId="9" borderId="0" xfId="0" applyFill="1" applyAlignment="1">
      <alignment horizontal="center" vertical="center" wrapText="1"/>
    </xf>
    <xf numFmtId="4" fontId="3" fillId="9" borderId="11" xfId="0" applyNumberFormat="1" applyFont="1" applyFill="1" applyBorder="1" applyAlignment="1">
      <alignment horizontal="center" vertical="center"/>
    </xf>
    <xf numFmtId="9" fontId="7" fillId="2" borderId="0" xfId="0" applyNumberFormat="1" applyFont="1" applyFill="1" applyAlignment="1">
      <alignment horizontal="center"/>
    </xf>
    <xf numFmtId="4" fontId="0" fillId="2" borderId="1" xfId="0" applyNumberFormat="1" applyFill="1" applyBorder="1" applyAlignment="1">
      <alignment horizontal="center"/>
    </xf>
    <xf numFmtId="0" fontId="0" fillId="10" borderId="0" xfId="0" applyFill="1" applyAlignment="1">
      <alignment horizontal="center" vertical="center" wrapText="1"/>
    </xf>
    <xf numFmtId="4" fontId="7" fillId="11" borderId="1" xfId="0" applyNumberFormat="1" applyFont="1" applyFill="1" applyBorder="1"/>
    <xf numFmtId="4" fontId="8" fillId="11" borderId="1" xfId="0" applyNumberFormat="1" applyFont="1" applyFill="1" applyBorder="1" applyAlignment="1">
      <alignment horizontal="center"/>
    </xf>
    <xf numFmtId="4" fontId="0" fillId="11" borderId="1" xfId="0" applyNumberFormat="1" applyFill="1" applyBorder="1"/>
    <xf numFmtId="0" fontId="0" fillId="11" borderId="0" xfId="0" applyFill="1"/>
    <xf numFmtId="49" fontId="15" fillId="2" borderId="1" xfId="0" applyNumberFormat="1" applyFont="1" applyFill="1" applyBorder="1" applyAlignment="1" applyProtection="1"/>
    <xf numFmtId="166" fontId="15" fillId="2" borderId="1" xfId="0" applyNumberFormat="1" applyFont="1" applyFill="1" applyBorder="1" applyAlignment="1" applyProtection="1"/>
    <xf numFmtId="49" fontId="2" fillId="2" borderId="1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14" fontId="2" fillId="2" borderId="1" xfId="0" applyNumberFormat="1" applyFont="1" applyFill="1" applyBorder="1" applyAlignment="1">
      <alignment horizontal="center" vertical="center"/>
    </xf>
    <xf numFmtId="43" fontId="0" fillId="2" borderId="11" xfId="1" applyFont="1" applyFill="1" applyBorder="1" applyAlignment="1">
      <alignment horizontal="center" vertical="center"/>
    </xf>
    <xf numFmtId="4" fontId="3" fillId="2" borderId="0" xfId="0" applyNumberFormat="1" applyFont="1" applyFill="1" applyBorder="1"/>
    <xf numFmtId="4" fontId="0" fillId="2" borderId="1" xfId="0" applyNumberFormat="1" applyFill="1" applyBorder="1" applyAlignment="1">
      <alignment horizontal="center" vertical="center"/>
    </xf>
    <xf numFmtId="4" fontId="3" fillId="2" borderId="1" xfId="0" applyNumberFormat="1" applyFont="1" applyFill="1" applyBorder="1" applyAlignment="1">
      <alignment vertical="center"/>
    </xf>
    <xf numFmtId="4" fontId="16" fillId="2" borderId="1" xfId="0" applyNumberFormat="1" applyFont="1" applyFill="1" applyBorder="1" applyAlignment="1">
      <alignment horizontal="center" vertical="center" wrapText="1"/>
    </xf>
    <xf numFmtId="43" fontId="0" fillId="2" borderId="1" xfId="1" applyFont="1" applyFill="1" applyBorder="1" applyAlignment="1">
      <alignment horizontal="center" vertical="center"/>
    </xf>
    <xf numFmtId="43" fontId="3" fillId="2" borderId="1" xfId="1" applyFont="1" applyFill="1" applyBorder="1" applyAlignment="1">
      <alignment vertical="center"/>
    </xf>
    <xf numFmtId="43" fontId="4" fillId="2" borderId="1" xfId="1" applyFont="1" applyFill="1" applyBorder="1" applyAlignment="1">
      <alignment horizontal="center" vertical="center"/>
    </xf>
    <xf numFmtId="0" fontId="3" fillId="2" borderId="0" xfId="0" applyFont="1" applyFill="1" applyAlignment="1">
      <alignment horizontal="right"/>
    </xf>
    <xf numFmtId="165" fontId="2" fillId="2" borderId="0" xfId="0" applyNumberFormat="1" applyFont="1" applyFill="1"/>
    <xf numFmtId="165" fontId="0" fillId="2" borderId="0" xfId="0" applyNumberFormat="1" applyFill="1"/>
    <xf numFmtId="43" fontId="2" fillId="2" borderId="0" xfId="1" applyFont="1" applyFill="1"/>
    <xf numFmtId="49" fontId="3" fillId="2" borderId="0" xfId="0" applyNumberFormat="1" applyFont="1" applyFill="1" applyAlignment="1">
      <alignment horizontal="right"/>
    </xf>
    <xf numFmtId="9" fontId="0" fillId="2" borderId="0" xfId="2" applyFont="1" applyFill="1"/>
    <xf numFmtId="43" fontId="1" fillId="2" borderId="1" xfId="1" applyFont="1" applyFill="1" applyBorder="1"/>
    <xf numFmtId="43" fontId="4" fillId="2" borderId="1" xfId="0" applyNumberFormat="1" applyFont="1" applyFill="1" applyBorder="1"/>
    <xf numFmtId="9" fontId="0" fillId="2" borderId="1" xfId="2" applyFont="1" applyFill="1" applyBorder="1"/>
    <xf numFmtId="14" fontId="0" fillId="2" borderId="1" xfId="0" applyNumberForma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17" fillId="13" borderId="1" xfId="0" applyFont="1" applyFill="1" applyBorder="1" applyAlignment="1">
      <alignment horizontal="center" vertical="center" wrapText="1"/>
    </xf>
    <xf numFmtId="0" fontId="18" fillId="2" borderId="0" xfId="0" applyFont="1" applyFill="1"/>
    <xf numFmtId="165" fontId="13" fillId="2" borderId="1" xfId="0" applyNumberFormat="1" applyFont="1" applyFill="1" applyBorder="1"/>
    <xf numFmtId="9" fontId="5" fillId="2" borderId="0" xfId="2" applyFont="1" applyFill="1"/>
    <xf numFmtId="43" fontId="0" fillId="2" borderId="1" xfId="0" applyNumberFormat="1" applyFont="1" applyFill="1" applyBorder="1"/>
    <xf numFmtId="0" fontId="17" fillId="9" borderId="1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/>
    </xf>
    <xf numFmtId="4" fontId="3" fillId="2" borderId="0" xfId="0" applyNumberFormat="1" applyFont="1" applyFill="1" applyAlignment="1">
      <alignment horizontal="right" vertical="center"/>
    </xf>
    <xf numFmtId="165" fontId="5" fillId="2" borderId="0" xfId="0" applyNumberFormat="1" applyFont="1" applyFill="1" applyBorder="1"/>
    <xf numFmtId="0" fontId="14" fillId="2" borderId="0" xfId="0" applyFont="1" applyFill="1" applyAlignment="1">
      <alignment horizontal="center"/>
    </xf>
    <xf numFmtId="165" fontId="14" fillId="2" borderId="1" xfId="0" applyNumberFormat="1" applyFont="1" applyFill="1" applyBorder="1" applyAlignment="1">
      <alignment horizontal="center"/>
    </xf>
    <xf numFmtId="49" fontId="14" fillId="2" borderId="1" xfId="0" applyNumberFormat="1" applyFont="1" applyFill="1" applyBorder="1" applyAlignment="1">
      <alignment horizontal="center"/>
    </xf>
    <xf numFmtId="43" fontId="5" fillId="2" borderId="1" xfId="1" applyFont="1" applyFill="1" applyBorder="1"/>
    <xf numFmtId="0" fontId="14" fillId="2" borderId="1" xfId="0" applyFont="1" applyFill="1" applyBorder="1" applyAlignment="1">
      <alignment horizontal="center"/>
    </xf>
    <xf numFmtId="43" fontId="13" fillId="2" borderId="0" xfId="1" applyFont="1" applyFill="1"/>
    <xf numFmtId="43" fontId="13" fillId="2" borderId="0" xfId="1" applyFont="1" applyFill="1" applyAlignment="1">
      <alignment horizontal="right"/>
    </xf>
    <xf numFmtId="43" fontId="13" fillId="2" borderId="0" xfId="1" applyFont="1" applyFill="1" applyAlignment="1">
      <alignment horizontal="left"/>
    </xf>
    <xf numFmtId="164" fontId="13" fillId="2" borderId="5" xfId="0" applyNumberFormat="1" applyFont="1" applyFill="1" applyBorder="1"/>
    <xf numFmtId="0" fontId="2" fillId="2" borderId="0" xfId="0" applyFont="1" applyFill="1" applyAlignment="1">
      <alignment horizontal="center" vertical="center" wrapText="1"/>
    </xf>
    <xf numFmtId="0" fontId="5" fillId="2" borderId="1" xfId="0" applyFont="1" applyFill="1" applyBorder="1"/>
    <xf numFmtId="43" fontId="0" fillId="2" borderId="1" xfId="0" applyNumberFormat="1" applyFill="1" applyBorder="1"/>
    <xf numFmtId="0" fontId="17" fillId="13" borderId="21" xfId="0" applyFont="1" applyFill="1" applyBorder="1" applyAlignment="1">
      <alignment horizontal="center" vertical="center" wrapText="1"/>
    </xf>
    <xf numFmtId="0" fontId="17" fillId="13" borderId="20" xfId="0" applyFont="1" applyFill="1" applyBorder="1" applyAlignment="1">
      <alignment horizontal="center" vertical="center" wrapText="1"/>
    </xf>
    <xf numFmtId="4" fontId="0" fillId="2" borderId="12" xfId="0" applyNumberFormat="1" applyFill="1" applyBorder="1" applyAlignment="1">
      <alignment horizontal="center" vertical="center" textRotation="90"/>
    </xf>
    <xf numFmtId="4" fontId="0" fillId="2" borderId="13" xfId="0" applyNumberFormat="1" applyFill="1" applyBorder="1" applyAlignment="1">
      <alignment horizontal="center" vertical="center" textRotation="90"/>
    </xf>
    <xf numFmtId="4" fontId="0" fillId="2" borderId="16" xfId="0" applyNumberFormat="1" applyFill="1" applyBorder="1" applyAlignment="1">
      <alignment horizontal="center" vertical="center"/>
    </xf>
    <xf numFmtId="4" fontId="0" fillId="2" borderId="17" xfId="0" applyNumberFormat="1" applyFill="1" applyBorder="1" applyAlignment="1">
      <alignment horizontal="center" vertical="center"/>
    </xf>
    <xf numFmtId="4" fontId="3" fillId="2" borderId="14" xfId="0" applyNumberFormat="1" applyFont="1" applyFill="1" applyBorder="1" applyAlignment="1">
      <alignment horizontal="center" vertical="center"/>
    </xf>
    <xf numFmtId="4" fontId="3" fillId="2" borderId="15" xfId="0" applyNumberFormat="1" applyFont="1" applyFill="1" applyBorder="1" applyAlignment="1">
      <alignment horizontal="center" vertical="center"/>
    </xf>
    <xf numFmtId="4" fontId="3" fillId="2" borderId="18" xfId="0" applyNumberFormat="1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/>
    </xf>
    <xf numFmtId="43" fontId="3" fillId="14" borderId="1" xfId="1" applyFont="1" applyFill="1" applyBorder="1" applyAlignment="1">
      <alignment vertical="center"/>
    </xf>
    <xf numFmtId="43" fontId="4" fillId="14" borderId="1" xfId="1" applyFont="1" applyFill="1" applyBorder="1" applyAlignment="1">
      <alignment horizontal="center" vertical="center"/>
    </xf>
    <xf numFmtId="4" fontId="4" fillId="14" borderId="1" xfId="0" applyNumberFormat="1" applyFont="1" applyFill="1" applyBorder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22">
    <dxf>
      <fill>
        <patternFill>
          <bgColor theme="3" tint="0.39997558519241921"/>
        </patternFill>
      </fill>
    </dxf>
    <dxf>
      <fill>
        <patternFill>
          <bgColor theme="3" tint="0.39997558519241921"/>
        </patternFill>
      </fill>
    </dxf>
    <dxf>
      <numFmt numFmtId="35" formatCode="_ * #,##0.00_ ;_ * \-#,##0.00_ ;_ * &quot;-&quot;??_ ;_ @_ "/>
    </dxf>
    <dxf>
      <fill>
        <patternFill>
          <bgColor theme="6" tint="0.39997558519241921"/>
        </patternFill>
      </fill>
    </dxf>
    <dxf>
      <fill>
        <patternFill>
          <bgColor theme="6" tint="0.39997558519241921"/>
        </patternFill>
      </fill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alignment horizont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numFmt numFmtId="35" formatCode="_ * #,##0.00_ ;_ * \-#,##0.00_ ;_ * &quot;-&quot;??_ ;_ @_ "/>
    </dxf>
    <dxf>
      <numFmt numFmtId="35" formatCode="_ * #,##0.00_ ;_ * \-#,##0.00_ ;_ * &quot;-&quot;??_ ;_ @_ "/>
    </dxf>
    <dxf>
      <alignment vertical="center" readingOrder="0"/>
    </dxf>
    <dxf>
      <alignment wrapText="1" readingOrder="0"/>
    </dxf>
    <dxf>
      <alignment horizontal="center" readingOrder="0"/>
    </dxf>
    <dxf>
      <alignment wrapText="1" readingOrder="0"/>
    </dxf>
    <dxf>
      <alignment horizontal="center" vertical="center" wrapText="1" readingOrder="0"/>
    </dxf>
    <dxf>
      <alignment wrapText="1" readingOrder="0"/>
    </dxf>
    <dxf>
      <alignment vertical="center" readingOrder="0"/>
    </dxf>
    <dxf>
      <alignment horizontal="center" readingOrder="0"/>
    </dxf>
    <dxf>
      <numFmt numFmtId="167" formatCode="dd/m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57150</xdr:rowOff>
    </xdr:from>
    <xdr:to>
      <xdr:col>4</xdr:col>
      <xdr:colOff>219075</xdr:colOff>
      <xdr:row>13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Fecha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ech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3975" y="57150"/>
              <a:ext cx="3990975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VE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19051</xdr:colOff>
      <xdr:row>0</xdr:row>
      <xdr:rowOff>57151</xdr:rowOff>
    </xdr:from>
    <xdr:to>
      <xdr:col>6</xdr:col>
      <xdr:colOff>457201</xdr:colOff>
      <xdr:row>7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ucursal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ucursal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838826" y="57151"/>
              <a:ext cx="1828800" cy="1428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VE" sz="1100"/>
                <a:t>Esta forma representa una segmentación de datos. La segmentación de datos se puede usar al menos en Excel 2010.
Si la forma se modificó en una versión anterior de Excel, o si el libro se guardó en Excel 2003 o anterior, no se puede usar la segmentaciones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UTOMERCADO%20EXPRESS%202707,%20C.A\LIBRO%20DE%20VENTAS%202020\12.1%20LIBRO%20DE%20VENTAS%20DEL%20AUTOMERCADO%20EXPRES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AUTOMERCADO%20EXPRESS%202707,%20C.A\LIBRO%20DE%20VENTAS%202020\12.2%20LIBRO%20DE%20VENTAS%20DEL%2016-12-2020%20HASTA%20EL%2031-12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.1"/>
      <sheetName val="RESUMEN "/>
      <sheetName val="para la proxima declaracio agg"/>
    </sheetNames>
    <sheetDataSet>
      <sheetData sheetId="0">
        <row r="721">
          <cell r="J721">
            <v>101841227654.44556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.2"/>
      <sheetName val="RESUMEN "/>
      <sheetName val="para la proxima declaracio agg"/>
    </sheetNames>
    <sheetDataSet>
      <sheetData sheetId="0">
        <row r="831">
          <cell r="P831"/>
        </row>
      </sheetData>
      <sheetData sheetId="1"/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ONTABILIDAD AUX" refreshedDate="44201.465453009259" createdVersion="4" refreshedVersion="4" minRefreshableVersion="3" recordCount="2877">
  <cacheSource type="worksheet">
    <worksheetSource ref="A1:AE2878" sheet="DICIEMBRE"/>
  </cacheSource>
  <cacheFields count="31">
    <cacheField name="Linea" numFmtId="49">
      <sharedItems containsBlank="1"/>
    </cacheField>
    <cacheField name="Fecha" numFmtId="14">
      <sharedItems containsNonDate="0" containsDate="1" containsString="0" containsBlank="1" minDate="2020-04-06T00:00:00" maxDate="2021-01-01T00:00:00" count="240">
        <d v="2020-12-01T00:00:00"/>
        <d v="2020-12-02T00:00:00"/>
        <d v="2020-12-03T00:00:00"/>
        <d v="2020-12-04T00:00:00"/>
        <d v="2020-12-05T00:00:00"/>
        <d v="2020-12-06T00:00:00"/>
        <d v="2020-12-07T00:00:00"/>
        <d v="2020-12-08T00:00:00"/>
        <d v="2020-12-09T00:00:00"/>
        <d v="2020-12-10T00:00:00"/>
        <d v="2020-12-11T00:00:00"/>
        <d v="2020-12-12T00:00:00"/>
        <d v="2020-12-13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6T00:00:00"/>
        <d v="2020-12-27T00:00:00"/>
        <d v="2020-12-28T00:00:00"/>
        <d v="2020-12-29T00:00:00"/>
        <d v="2020-12-30T00:00:00"/>
        <d v="2020-12-31T00:00:00"/>
        <m/>
        <d v="2020-06-24T00:00:00" u="1"/>
        <d v="2020-08-15T00:00:00" u="1"/>
        <d v="2020-10-06T00:00:00" u="1"/>
        <d v="2020-04-07T00:00:00" u="1"/>
        <d v="2020-07-29T00:00:00" u="1"/>
        <d v="2020-09-20T00:00:00" u="1"/>
        <d v="2020-05-12T00:00:00" u="1"/>
        <d v="2020-07-03T00:00:00" u="1"/>
        <d v="2020-10-25T00:00:00" u="1"/>
        <d v="2020-04-26T00:00:00" u="1"/>
        <d v="2020-06-17T00:00:00" u="1"/>
        <d v="2020-08-08T00:00:00" u="1"/>
        <d v="2020-05-31T00:00:00" u="1"/>
        <d v="2020-07-22T00:00:00" u="1"/>
        <d v="2020-09-13T00:00:00" u="1"/>
        <d v="2020-05-05T00:00:00" u="1"/>
        <d v="2020-08-27T00:00:00" u="1"/>
        <d v="2020-10-18T00:00:00" u="1"/>
        <d v="2020-04-19T00:00:00" u="1"/>
        <d v="2020-06-10T00:00:00" u="1"/>
        <d v="2020-08-01T00:00:00" u="1"/>
        <d v="2020-05-24T00:00:00" u="1"/>
        <d v="2020-07-15T00:00:00" u="1"/>
        <d v="2020-09-06T00:00:00" u="1"/>
        <d v="2020-06-29T00:00:00" u="1"/>
        <d v="2020-08-20T00:00:00" u="1"/>
        <d v="2020-10-11T00:00:00" u="1"/>
        <d v="2020-04-12T00:00:00" u="1"/>
        <d v="2020-06-03T00:00:00" u="1"/>
        <d v="2020-09-25T00:00:00" u="1"/>
        <d v="2020-05-17T00:00:00" u="1"/>
        <d v="2020-07-08T00:00:00" u="1"/>
        <d v="2020-10-30T00:00:00" u="1"/>
        <d v="2020-06-22T00:00:00" u="1"/>
        <d v="2020-08-13T00:00:00" u="1"/>
        <d v="2020-10-04T00:00:00" u="1"/>
        <d v="2020-07-27T00:00:00" u="1"/>
        <d v="2020-09-18T00:00:00" u="1"/>
        <d v="2020-05-10T00:00:00" u="1"/>
        <d v="2020-07-01T00:00:00" u="1"/>
        <d v="2020-10-23T00:00:00" u="1"/>
        <d v="2020-04-24T00:00:00" u="1"/>
        <d v="2020-06-15T00:00:00" u="1"/>
        <d v="2020-08-06T00:00:00" u="1"/>
        <d v="2020-05-29T00:00:00" u="1"/>
        <d v="2020-07-20T00:00:00" u="1"/>
        <d v="2020-09-11T00:00:00" u="1"/>
        <d v="2020-05-03T00:00:00" u="1"/>
        <d v="2020-08-25T00:00:00" u="1"/>
        <d v="2020-10-16T00:00:00" u="1"/>
        <d v="2020-04-17T00:00:00" u="1"/>
        <d v="2020-06-08T00:00:00" u="1"/>
        <d v="2020-09-30T00:00:00" u="1"/>
        <d v="2020-05-22T00:00:00" u="1"/>
        <d v="2020-07-13T00:00:00" u="1"/>
        <d v="2020-09-04T00:00:00" u="1"/>
        <d v="2020-06-27T00:00:00" u="1"/>
        <d v="2020-08-18T00:00:00" u="1"/>
        <d v="2020-10-09T00:00:00" u="1"/>
        <d v="2020-04-10T00:00:00" u="1"/>
        <d v="2020-06-01T00:00:00" u="1"/>
        <d v="2020-09-23T00:00:00" u="1"/>
        <d v="2020-05-15T00:00:00" u="1"/>
        <d v="2020-07-06T00:00:00" u="1"/>
        <d v="2020-10-28T00:00:00" u="1"/>
        <d v="2020-04-29T00:00:00" u="1"/>
        <d v="2020-06-20T00:00:00" u="1"/>
        <d v="2020-08-11T00:00:00" u="1"/>
        <d v="2020-10-02T00:00:00" u="1"/>
        <d v="2020-07-25T00:00:00" u="1"/>
        <d v="2020-09-16T00:00:00" u="1"/>
        <d v="2020-05-08T00:00:00" u="1"/>
        <d v="2020-08-30T00:00:00" u="1"/>
        <d v="2020-10-21T00:00:00" u="1"/>
        <d v="2020-04-22T00:00:00" u="1"/>
        <d v="2020-06-13T00:00:00" u="1"/>
        <d v="2020-08-04T00:00:00" u="1"/>
        <d v="2020-05-27T00:00:00" u="1"/>
        <d v="2020-07-18T00:00:00" u="1"/>
        <d v="2020-09-09T00:00:00" u="1"/>
        <d v="2020-05-01T00:00:00" u="1"/>
        <d v="2020-08-23T00:00:00" u="1"/>
        <d v="2020-10-14T00:00:00" u="1"/>
        <d v="2020-04-15T00:00:00" u="1"/>
        <d v="2020-06-06T00:00:00" u="1"/>
        <d v="2020-09-28T00:00:00" u="1"/>
        <d v="2020-05-20T00:00:00" u="1"/>
        <d v="2020-07-11T00:00:00" u="1"/>
        <d v="2020-09-02T00:00:00" u="1"/>
        <d v="2020-06-25T00:00:00" u="1"/>
        <d v="2020-08-16T00:00:00" u="1"/>
        <d v="2020-10-07T00:00:00" u="1"/>
        <d v="2020-04-08T00:00:00" u="1"/>
        <d v="2020-07-30T00:00:00" u="1"/>
        <d v="2020-09-21T00:00:00" u="1"/>
        <d v="2020-05-13T00:00:00" u="1"/>
        <d v="2020-07-04T00:00:00" u="1"/>
        <d v="2020-10-26T00:00:00" u="1"/>
        <d v="2020-04-27T00:00:00" u="1"/>
        <d v="2020-06-18T00:00:00" u="1"/>
        <d v="2020-08-09T00:00:00" u="1"/>
        <d v="2020-07-23T00:00:00" u="1"/>
        <d v="2020-09-14T00:00:00" u="1"/>
        <d v="2020-05-06T00:00:00" u="1"/>
        <d v="2020-08-28T00:00:00" u="1"/>
        <d v="2020-10-19T00:00:00" u="1"/>
        <d v="2020-04-20T00:00:00" u="1"/>
        <d v="2020-06-11T00:00:00" u="1"/>
        <d v="2020-08-02T00:00:00" u="1"/>
        <d v="2020-05-25T00:00:00" u="1"/>
        <d v="2020-07-16T00:00:00" u="1"/>
        <d v="2020-09-07T00:00:00" u="1"/>
        <d v="2020-06-30T00:00:00" u="1"/>
        <d v="2020-08-21T00:00:00" u="1"/>
        <d v="2020-10-12T00:00:00" u="1"/>
        <d v="2020-04-13T00:00:00" u="1"/>
        <d v="2020-06-04T00:00:00" u="1"/>
        <d v="2020-09-26T00:00:00" u="1"/>
        <d v="2020-05-18T00:00:00" u="1"/>
        <d v="2020-07-09T00:00:00" u="1"/>
        <d v="2020-10-31T00:00:00" u="1"/>
        <d v="2020-06-23T00:00:00" u="1"/>
        <d v="2020-08-14T00:00:00" u="1"/>
        <d v="2020-10-05T00:00:00" u="1"/>
        <d v="2020-04-06T00:00:00" u="1"/>
        <d v="2020-07-28T00:00:00" u="1"/>
        <d v="2020-09-19T00:00:00" u="1"/>
        <d v="2020-05-11T00:00:00" u="1"/>
        <d v="2020-07-02T00:00:00" u="1"/>
        <d v="2020-10-24T00:00:00" u="1"/>
        <d v="2020-04-25T00:00:00" u="1"/>
        <d v="2020-06-16T00:00:00" u="1"/>
        <d v="2020-08-07T00:00:00" u="1"/>
        <d v="2020-05-30T00:00:00" u="1"/>
        <d v="2020-07-21T00:00:00" u="1"/>
        <d v="2020-09-12T00:00:00" u="1"/>
        <d v="2020-05-04T00:00:00" u="1"/>
        <d v="2020-08-26T00:00:00" u="1"/>
        <d v="2020-10-17T00:00:00" u="1"/>
        <d v="2020-04-18T00:00:00" u="1"/>
        <d v="2020-06-09T00:00:00" u="1"/>
        <d v="2020-05-23T00:00:00" u="1"/>
        <d v="2020-07-14T00:00:00" u="1"/>
        <d v="2020-09-05T00:00:00" u="1"/>
        <d v="2020-06-28T00:00:00" u="1"/>
        <d v="2020-08-19T00:00:00" u="1"/>
        <d v="2020-10-10T00:00:00" u="1"/>
        <d v="2020-04-11T00:00:00" u="1"/>
        <d v="2020-06-02T00:00:00" u="1"/>
        <d v="2020-09-24T00:00:00" u="1"/>
        <d v="2020-05-16T00:00:00" u="1"/>
        <d v="2020-07-07T00:00:00" u="1"/>
        <d v="2020-10-29T00:00:00" u="1"/>
        <d v="2020-04-30T00:00:00" u="1"/>
        <d v="2020-06-21T00:00:00" u="1"/>
        <d v="2020-08-12T00:00:00" u="1"/>
        <d v="2020-10-03T00:00:00" u="1"/>
        <d v="2020-07-26T00:00:00" u="1"/>
        <d v="2020-09-17T00:00:00" u="1"/>
        <d v="2020-05-09T00:00:00" u="1"/>
        <d v="2020-08-31T00:00:00" u="1"/>
        <d v="2020-10-22T00:00:00" u="1"/>
        <d v="2020-04-23T00:00:00" u="1"/>
        <d v="2020-06-14T00:00:00" u="1"/>
        <d v="2020-08-05T00:00:00" u="1"/>
        <d v="2020-05-28T00:00:00" u="1"/>
        <d v="2020-07-19T00:00:00" u="1"/>
        <d v="2020-09-10T00:00:00" u="1"/>
        <d v="2020-05-02T00:00:00" u="1"/>
        <d v="2020-08-24T00:00:00" u="1"/>
        <d v="2020-10-15T00:00:00" u="1"/>
        <d v="2020-04-16T00:00:00" u="1"/>
        <d v="2020-06-07T00:00:00" u="1"/>
        <d v="2020-09-29T00:00:00" u="1"/>
        <d v="2020-05-21T00:00:00" u="1"/>
        <d v="2020-07-12T00:00:00" u="1"/>
        <d v="2020-09-03T00:00:00" u="1"/>
        <d v="2020-06-26T00:00:00" u="1"/>
        <d v="2020-08-17T00:00:00" u="1"/>
        <d v="2020-10-08T00:00:00" u="1"/>
        <d v="2020-04-09T00:00:00" u="1"/>
        <d v="2020-07-31T00:00:00" u="1"/>
        <d v="2020-09-22T00:00:00" u="1"/>
        <d v="2020-05-14T00:00:00" u="1"/>
        <d v="2020-07-05T00:00:00" u="1"/>
        <d v="2020-10-27T00:00:00" u="1"/>
        <d v="2020-04-28T00:00:00" u="1"/>
        <d v="2020-06-19T00:00:00" u="1"/>
        <d v="2020-08-10T00:00:00" u="1"/>
        <d v="2020-10-01T00:00:00" u="1"/>
        <d v="2020-07-24T00:00:00" u="1"/>
        <d v="2020-09-15T00:00:00" u="1"/>
        <d v="2020-05-07T00:00:00" u="1"/>
        <d v="2020-08-29T00:00:00" u="1"/>
        <d v="2020-10-20T00:00:00" u="1"/>
        <d v="2020-04-21T00:00:00" u="1"/>
        <d v="2020-06-12T00:00:00" u="1"/>
        <d v="2020-08-03T00:00:00" u="1"/>
        <d v="2020-05-26T00:00:00" u="1"/>
        <d v="2020-07-17T00:00:00" u="1"/>
        <d v="2020-09-08T00:00:00" u="1"/>
        <d v="2020-08-22T00:00:00" u="1"/>
        <d v="2020-10-13T00:00:00" u="1"/>
        <d v="2020-04-14T00:00:00" u="1"/>
        <d v="2020-06-05T00:00:00" u="1"/>
        <d v="2020-09-27T00:00:00" u="1"/>
        <d v="2020-05-19T00:00:00" u="1"/>
        <d v="2020-07-10T00:00:00" u="1"/>
        <d v="2020-09-01T00:00:00" u="1"/>
      </sharedItems>
    </cacheField>
    <cacheField name="Sucursal" numFmtId="0">
      <sharedItems containsBlank="1" count="6">
        <s v="0201"/>
        <s v="0204"/>
        <s v="0202"/>
        <m/>
        <s v="Sucursal" u="1"/>
        <s v="0203" u="1"/>
      </sharedItems>
    </cacheField>
    <cacheField name="Caja" numFmtId="0">
      <sharedItems containsBlank="1"/>
    </cacheField>
    <cacheField name="Serial Fiscal" numFmtId="0">
      <sharedItems containsBlank="1"/>
    </cacheField>
    <cacheField name="No. (Z)" numFmtId="49">
      <sharedItems containsBlank="1"/>
    </cacheField>
    <cacheField name="Concepto" numFmtId="0">
      <sharedItems containsBlank="1"/>
    </cacheField>
    <cacheField name="No. Factura" numFmtId="0">
      <sharedItems containsBlank="1"/>
    </cacheField>
    <cacheField name="No. Nota  Credito" numFmtId="0">
      <sharedItems containsBlank="1"/>
    </cacheField>
    <cacheField name="No. Nota Debito" numFmtId="0">
      <sharedItems containsBlank="1"/>
    </cacheField>
    <cacheField name="Documento  Afectado" numFmtId="0">
      <sharedItems containsBlank="1"/>
    </cacheField>
    <cacheField name="Fecha Factura Devuelta" numFmtId="0">
      <sharedItems containsBlank="1"/>
    </cacheField>
    <cacheField name="Monto Factura Devuelta" numFmtId="0">
      <sharedItems containsString="0" containsBlank="1" containsNumber="1" minValue="0" maxValue="216168756.72"/>
    </cacheField>
    <cacheField name="Tipo Doc. Devuelto" numFmtId="0">
      <sharedItems containsBlank="1"/>
    </cacheField>
    <cacheField name="Descripcion" numFmtId="0">
      <sharedItems containsBlank="1"/>
    </cacheField>
    <cacheField name="Rif" numFmtId="0">
      <sharedItems containsBlank="1"/>
    </cacheField>
    <cacheField name="Total" numFmtId="0">
      <sharedItems containsString="0" containsBlank="1" containsNumber="1" minValue="-70414000" maxValue="1919911263.158"/>
    </cacheField>
    <cacheField name="F.O.B" numFmtId="165">
      <sharedItems containsString="0" containsBlank="1" containsNumber="1" containsInteger="1" minValue="0" maxValue="0"/>
    </cacheField>
    <cacheField name="Exento" numFmtId="165">
      <sharedItems containsString="0" containsBlank="1" containsNumber="1" minValue="-70414000" maxValue="1512260927.25"/>
    </cacheField>
    <cacheField name="Base General Imponible Contribuyentes" numFmtId="165">
      <sharedItems containsString="0" containsBlank="1" containsNumber="1" minValue="0" maxValue="194264900"/>
    </cacheField>
    <cacheField name="Porc.General Con" numFmtId="0">
      <sharedItems containsBlank="1"/>
    </cacheField>
    <cacheField name="Debito General Fiscal Contribuyentes" numFmtId="165">
      <sharedItems containsString="0" containsBlank="1" containsNumber="1" minValue="0" maxValue="31082384"/>
    </cacheField>
    <cacheField name="Base General Imponible no Contribuyentes" numFmtId="0">
      <sharedItems containsString="0" containsBlank="1" containsNumber="1" minValue="-6309797" maxValue="444207498.6500001"/>
    </cacheField>
    <cacheField name="Porc.General No Con" numFmtId="0">
      <sharedItems containsBlank="1"/>
    </cacheField>
    <cacheField name="Debito General Fiscal no Contribuyentes" numFmtId="165">
      <sharedItems containsString="0" containsBlank="1" containsNumber="1" minValue="-1009567.52" maxValue="71073199.783999994"/>
    </cacheField>
    <cacheField name="Base General Reducida Contribuyentes" numFmtId="0">
      <sharedItems containsString="0" containsBlank="1" containsNumber="1" containsInteger="1" minValue="0" maxValue="0"/>
    </cacheField>
    <cacheField name="Porc.Reducida Con" numFmtId="0">
      <sharedItems containsBlank="1"/>
    </cacheField>
    <cacheField name="Debito Reducido Fiscal Contribuyentes" numFmtId="0">
      <sharedItems containsString="0" containsBlank="1" containsNumber="1" containsInteger="1" minValue="0" maxValue="0"/>
    </cacheField>
    <cacheField name="Base General Reducida no Contribuyentes" numFmtId="0">
      <sharedItems containsString="0" containsBlank="1" containsNumber="1" containsInteger="1" minValue="0" maxValue="105616000"/>
    </cacheField>
    <cacheField name="Porc.Reducida No Con" numFmtId="0">
      <sharedItems containsBlank="1"/>
    </cacheField>
    <cacheField name="Debito Reducido Fiscal no Contribuyentes" numFmtId="0">
      <sharedItems containsString="0" containsBlank="1" containsNumber="1" minValue="0" maxValue="8449280"/>
    </cacheField>
  </cacheFields>
  <extLst>
    <ext xmlns:x14="http://schemas.microsoft.com/office/spreadsheetml/2009/9/main" uri="{725AE2AE-9491-48be-B2B4-4EB974FC3084}">
      <x14:pivotCacheDefinition pivotCacheId="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77">
  <r>
    <s v="1"/>
    <x v="0"/>
    <x v="0"/>
    <s v="001"/>
    <s v="Z1F0000700"/>
    <s v="1375"/>
    <s v="FC"/>
    <s v="00108879-00108966"/>
    <s v=""/>
    <s v=""/>
    <s v=""/>
    <s v=""/>
    <n v="0"/>
    <s v=""/>
    <s v="VENTAS NO CONTRIBUYENTES"/>
    <s v=""/>
    <n v="761658182.01839995"/>
    <n v="0"/>
    <n v="515473236"/>
    <n v="0"/>
    <s v="-"/>
    <n v="0"/>
    <n v="212228401.74000001"/>
    <s v="-"/>
    <n v="33956544.278399996"/>
    <n v="0"/>
    <s v="-"/>
    <n v="0"/>
    <n v="0"/>
    <s v="-"/>
    <n v="0"/>
  </r>
  <r>
    <s v="2"/>
    <x v="0"/>
    <x v="0"/>
    <s v="001"/>
    <s v="Z1F0000700"/>
    <s v="1375"/>
    <s v="NC"/>
    <s v=""/>
    <s v="00000223"/>
    <s v=""/>
    <s v="00108940"/>
    <s v="1/12/2020"/>
    <n v="8343982.5"/>
    <s v="VEN"/>
    <s v="ABRAHAM VARGAS"/>
    <s v="V26498862 "/>
    <n v="-8343982.5"/>
    <n v="0"/>
    <n v="-4434202.5"/>
    <n v="0"/>
    <s v="-"/>
    <n v="0"/>
    <n v="-3370500"/>
    <s v="16"/>
    <n v="-539280"/>
    <n v="0"/>
    <s v="-"/>
    <n v="0"/>
    <n v="0"/>
    <s v="-"/>
    <n v="0"/>
  </r>
  <r>
    <s v="3"/>
    <x v="0"/>
    <x v="1"/>
    <s v="001"/>
    <s v="Z1F0017854"/>
    <s v="0280-0280"/>
    <s v="FC"/>
    <s v="00015481-00015505"/>
    <s v=""/>
    <s v=""/>
    <s v=""/>
    <s v=""/>
    <n v="0"/>
    <s v=""/>
    <s v="VENTAS NO CONTRIBUYENTES"/>
    <s v=""/>
    <n v="162786798.0492"/>
    <n v="0"/>
    <n v="121903170.07999998"/>
    <n v="0"/>
    <s v="-"/>
    <n v="0"/>
    <n v="35244506.870000005"/>
    <s v="16"/>
    <n v="5639121.0992000001"/>
    <n v="0"/>
    <s v="-"/>
    <n v="0"/>
    <n v="0"/>
    <s v="-"/>
    <n v="0"/>
  </r>
  <r>
    <s v="4"/>
    <x v="0"/>
    <x v="1"/>
    <s v="001"/>
    <s v="Z1F0017854"/>
    <s v="0280"/>
    <s v="FC"/>
    <s v="00015506"/>
    <s v=""/>
    <s v=""/>
    <s v=""/>
    <s v=""/>
    <n v="0"/>
    <s v=""/>
    <s v="VIDA AGUA PURIFICADA"/>
    <s v="J412413007"/>
    <n v="3307500"/>
    <n v="0"/>
    <n v="3307500"/>
    <n v="0"/>
    <s v="-"/>
    <n v="0"/>
    <n v="0"/>
    <s v="-"/>
    <n v="0"/>
    <n v="0"/>
    <s v="-"/>
    <n v="0"/>
    <n v="0"/>
    <s v="-"/>
    <n v="0"/>
  </r>
  <r>
    <s v="5"/>
    <x v="0"/>
    <x v="1"/>
    <s v="001"/>
    <s v="Z1F0017854"/>
    <s v="0280-0280"/>
    <s v="FC"/>
    <s v="00015507-00015525"/>
    <s v=""/>
    <s v=""/>
    <s v=""/>
    <s v=""/>
    <n v="0"/>
    <s v=""/>
    <s v="VENTAS NO CONTRIBUYENTES"/>
    <s v=""/>
    <n v="101162859.618"/>
    <n v="0"/>
    <n v="30625807.5"/>
    <n v="0"/>
    <s v="-"/>
    <n v="0"/>
    <n v="60807803.549999997"/>
    <s v="-"/>
    <n v="9729248.568"/>
    <n v="0"/>
    <s v="-"/>
    <n v="0"/>
    <n v="0"/>
    <s v="-"/>
    <n v="0"/>
  </r>
  <r>
    <s v="6"/>
    <x v="0"/>
    <x v="0"/>
    <s v="002"/>
    <s v="Z1B8050002"/>
    <s v="1711"/>
    <s v="FC"/>
    <s v="00160858"/>
    <s v=""/>
    <s v=""/>
    <s v=""/>
    <s v=""/>
    <n v="0"/>
    <s v=""/>
    <s v="DARWIN NUÑES"/>
    <s v="V20114749"/>
    <n v="8048040"/>
    <n v="0"/>
    <n v="8011500"/>
    <n v="0"/>
    <s v="-"/>
    <n v="0"/>
    <n v="31500"/>
    <s v="16"/>
    <n v="5040"/>
    <n v="0"/>
    <s v="-"/>
    <n v="0"/>
    <n v="0"/>
    <s v="-"/>
    <n v="0"/>
  </r>
  <r>
    <s v="7"/>
    <x v="0"/>
    <x v="0"/>
    <s v="002"/>
    <s v="Z1B8050002"/>
    <s v="1711"/>
    <s v="FC"/>
    <s v="00160859"/>
    <s v=""/>
    <s v=""/>
    <s v=""/>
    <s v=""/>
    <n v="0"/>
    <s v=""/>
    <s v="DISTRIBUIDORA MONTOVJ C.A"/>
    <s v="J-40786379-7"/>
    <n v="10411380"/>
    <n v="0"/>
    <n v="10374840"/>
    <n v="31500"/>
    <s v="16"/>
    <n v="5040"/>
    <n v="0"/>
    <s v="-"/>
    <n v="0"/>
    <n v="0"/>
    <s v="-"/>
    <n v="0"/>
    <n v="0"/>
    <s v="-"/>
    <n v="0"/>
  </r>
  <r>
    <s v="8"/>
    <x v="0"/>
    <x v="0"/>
    <s v="002"/>
    <s v="Z1B8050002"/>
    <s v="1711"/>
    <s v="FC"/>
    <s v="00160860-00160902"/>
    <s v=""/>
    <s v=""/>
    <s v=""/>
    <s v=""/>
    <n v="0"/>
    <s v=""/>
    <s v="VENTAS NO CONTRIBUYENTES"/>
    <s v=""/>
    <n v="332686710.76120001"/>
    <n v="0"/>
    <n v="277997664.75"/>
    <n v="0"/>
    <s v="-"/>
    <n v="0"/>
    <n v="47145729.32"/>
    <s v="-"/>
    <n v="7543316.6911999993"/>
    <n v="0"/>
    <s v="-"/>
    <n v="0"/>
    <n v="0"/>
    <s v="-"/>
    <n v="0"/>
  </r>
  <r>
    <s v="9"/>
    <x v="0"/>
    <x v="0"/>
    <s v="002"/>
    <s v="Z1B8050002"/>
    <s v="1711"/>
    <s v="FC"/>
    <s v="00160903"/>
    <s v=""/>
    <s v=""/>
    <s v=""/>
    <s v=""/>
    <n v="0"/>
    <s v=""/>
    <s v="INVERSIONES VEN 2017"/>
    <s v="J-41077679-0"/>
    <n v="26227300"/>
    <n v="0"/>
    <n v="16406566"/>
    <n v="8466150"/>
    <s v="16"/>
    <n v="1354584"/>
    <n v="0"/>
    <s v="-"/>
    <n v="0"/>
    <n v="0"/>
    <s v="-"/>
    <n v="0"/>
    <n v="0"/>
    <s v="-"/>
    <n v="0"/>
  </r>
  <r>
    <s v="10"/>
    <x v="0"/>
    <x v="0"/>
    <s v="002"/>
    <s v="Z1B8050002"/>
    <s v="1711"/>
    <s v="FC"/>
    <s v="00160904-00160944"/>
    <s v=""/>
    <s v=""/>
    <s v=""/>
    <s v=""/>
    <n v="0"/>
    <s v=""/>
    <s v="VENTAS NO CONTRIBUYENTES"/>
    <s v=""/>
    <n v="459203094.48680007"/>
    <n v="0"/>
    <n v="391099467.25"/>
    <n v="0"/>
    <s v="-"/>
    <n v="0"/>
    <n v="58710023.480000004"/>
    <s v="-"/>
    <n v="9393603.7568000015"/>
    <n v="0"/>
    <s v="-"/>
    <n v="0"/>
    <n v="0"/>
    <s v="-"/>
    <n v="0"/>
  </r>
  <r>
    <s v="11"/>
    <x v="0"/>
    <x v="0"/>
    <s v="002"/>
    <s v="Z1B8050149"/>
    <s v="1633"/>
    <s v="FC"/>
    <s v="00198940-00198992"/>
    <m/>
    <m/>
    <m/>
    <m/>
    <n v="0"/>
    <m/>
    <s v="VENTAS NO CONTRIBUYENTES"/>
    <m/>
    <n v="204796010.30000001"/>
    <n v="0"/>
    <n v="204796010.30000001"/>
    <n v="0"/>
    <s v="-"/>
    <n v="0"/>
    <n v="0"/>
    <s v="-"/>
    <n v="0"/>
    <n v="0"/>
    <s v="-"/>
    <n v="0"/>
    <n v="0"/>
    <s v="-"/>
    <n v="0"/>
  </r>
  <r>
    <s v="12"/>
    <x v="0"/>
    <x v="0"/>
    <s v="002"/>
    <s v="Z1B8050149"/>
    <s v="1633"/>
    <s v="NC"/>
    <s v="00001184"/>
    <m/>
    <m/>
    <m/>
    <m/>
    <n v="0"/>
    <m/>
    <s v="VENTAS NO CONTRIBUYENTES"/>
    <m/>
    <n v="-3736800"/>
    <n v="0"/>
    <n v="-3736800"/>
    <n v="0"/>
    <s v="-"/>
    <n v="0"/>
    <n v="0"/>
    <s v="-"/>
    <n v="0"/>
    <n v="0"/>
    <s v="-"/>
    <n v="0"/>
    <n v="0"/>
    <s v="-"/>
    <n v="0"/>
  </r>
  <r>
    <s v="13"/>
    <x v="0"/>
    <x v="2"/>
    <s v="002"/>
    <s v="Z1F0008858"/>
    <s v="0734"/>
    <s v="FC"/>
    <s v="00097738-00097843"/>
    <s v=""/>
    <s v=""/>
    <s v=""/>
    <s v=""/>
    <n v="0"/>
    <s v=""/>
    <s v="VENTAS NO CONTRIBUYENTES"/>
    <s v=""/>
    <n v="204726903"/>
    <n v="0"/>
    <n v="192003675"/>
    <n v="0"/>
    <s v="-"/>
    <n v="0"/>
    <n v="10968300"/>
    <s v="-"/>
    <n v="1754928"/>
    <n v="0"/>
    <s v="-"/>
    <n v="0"/>
    <n v="0"/>
    <s v="-"/>
    <n v="0"/>
  </r>
  <r>
    <s v="14"/>
    <x v="0"/>
    <x v="1"/>
    <s v="002"/>
    <s v="Z1F0017966"/>
    <s v="0277-0277"/>
    <s v="FC"/>
    <s v="00006059-00006073"/>
    <s v=""/>
    <s v=""/>
    <s v=""/>
    <s v=""/>
    <n v="0"/>
    <s v=""/>
    <s v="VENTAS NO CONTRIBUYENTES"/>
    <s v=""/>
    <n v="46728172.409199998"/>
    <n v="0"/>
    <n v="33190548.000000004"/>
    <n v="0"/>
    <s v="-"/>
    <n v="0"/>
    <n v="11670365.870000001"/>
    <s v="-"/>
    <n v="1867258.5392"/>
    <n v="0"/>
    <s v="-"/>
    <n v="0"/>
    <n v="0"/>
    <s v="-"/>
    <n v="0"/>
  </r>
  <r>
    <s v="15"/>
    <x v="0"/>
    <x v="0"/>
    <s v="003"/>
    <s v="Z1B8051199"/>
    <s v="1797"/>
    <s v="FC"/>
    <s v="00186031-00186137"/>
    <s v=""/>
    <s v=""/>
    <s v=""/>
    <s v=""/>
    <n v="0"/>
    <s v=""/>
    <s v="VENTAS NO CONTRIBUYENTES"/>
    <s v=""/>
    <n v="849225441.25160003"/>
    <n v="0"/>
    <n v="684177928"/>
    <n v="0"/>
    <s v="-"/>
    <n v="0"/>
    <n v="142282339.00999999"/>
    <s v="16"/>
    <n v="22765174.241599999"/>
    <n v="0"/>
    <s v="-"/>
    <n v="0"/>
    <n v="0"/>
    <s v="-"/>
    <n v="0"/>
  </r>
  <r>
    <s v="16"/>
    <x v="0"/>
    <x v="2"/>
    <s v="003"/>
    <s v="Z1F0008965"/>
    <s v="0727"/>
    <s v="FC"/>
    <s v="00096035-00096235"/>
    <s v=""/>
    <s v=""/>
    <s v=""/>
    <s v=""/>
    <n v="0"/>
    <s v=""/>
    <s v="VENTAS NO CONTRIBUYENTES"/>
    <s v=""/>
    <n v="339429657.75"/>
    <n v="0"/>
    <n v="326789462.55000001"/>
    <n v="0"/>
    <s v="-"/>
    <n v="0"/>
    <n v="10896720"/>
    <s v="-"/>
    <n v="1743475.2"/>
    <n v="0"/>
    <s v="-"/>
    <n v="0"/>
    <n v="0"/>
    <s v="-"/>
    <n v="0"/>
  </r>
  <r>
    <s v="17"/>
    <x v="0"/>
    <x v="1"/>
    <s v="003"/>
    <s v="Z1F0017848"/>
    <s v="0277-0277"/>
    <s v="FC"/>
    <s v="00012249-00012297"/>
    <s v=""/>
    <s v=""/>
    <s v=""/>
    <m/>
    <n v="0"/>
    <s v=""/>
    <s v="VENTAS NO CONTRIBUYENTES"/>
    <s v=""/>
    <n v="199417121.65920001"/>
    <n v="0"/>
    <n v="133662916.5"/>
    <n v="0"/>
    <s v="-"/>
    <n v="0"/>
    <n v="56684659.619999997"/>
    <s v="-"/>
    <n v="9069545.5392000005"/>
    <n v="0"/>
    <s v="-"/>
    <n v="0"/>
    <n v="0"/>
    <s v="-"/>
    <n v="0"/>
  </r>
  <r>
    <s v="18"/>
    <x v="0"/>
    <x v="1"/>
    <s v="003"/>
    <s v="Z1F0017848"/>
    <s v="0278"/>
    <s v="FC"/>
    <s v="00012298"/>
    <s v=""/>
    <s v=""/>
    <s v=""/>
    <s v=""/>
    <n v="0"/>
    <s v=""/>
    <s v="IMPRESOS KATALEX 2952 C.A"/>
    <s v="J409233626"/>
    <n v="8014440"/>
    <n v="0"/>
    <n v="0"/>
    <n v="6909000"/>
    <s v="16"/>
    <n v="1105440"/>
    <n v="0"/>
    <s v="-"/>
    <n v="0"/>
    <n v="0"/>
    <s v="-"/>
    <n v="0"/>
    <n v="0"/>
    <s v="-"/>
    <n v="0"/>
  </r>
  <r>
    <s v="19"/>
    <x v="0"/>
    <x v="1"/>
    <s v="003"/>
    <s v="Z1F0017848"/>
    <s v="0278-0278"/>
    <s v="FC"/>
    <s v="00012299-00012320"/>
    <s v=""/>
    <s v=""/>
    <s v=""/>
    <s v=""/>
    <n v="0"/>
    <s v=""/>
    <s v="VENTAS NO CONTRIBUYENTES"/>
    <s v=""/>
    <n v="159241495.97999999"/>
    <n v="0"/>
    <n v="122423962.5"/>
    <n v="0"/>
    <s v="-"/>
    <n v="0"/>
    <n v="31739253"/>
    <s v="16"/>
    <n v="5078280.4800000004"/>
    <n v="0"/>
    <s v="-"/>
    <n v="0"/>
    <n v="0"/>
    <s v="-"/>
    <n v="0"/>
  </r>
  <r>
    <s v="20"/>
    <x v="0"/>
    <x v="1"/>
    <s v="003"/>
    <s v="Z1F0017848"/>
    <s v="0277"/>
    <s v="NC"/>
    <s v=""/>
    <s v="00000035"/>
    <s v=""/>
    <s v="00012269"/>
    <s v="1/12/2020"/>
    <n v="5163492.3600000003"/>
    <s v="VEN"/>
    <s v="HENRRY MALABE"/>
    <s v="V21273188"/>
    <n v="-1305696"/>
    <n v="0"/>
    <n v="0"/>
    <n v="0"/>
    <s v="-"/>
    <n v="0"/>
    <n v="-1125600"/>
    <s v="16"/>
    <n v="-180096"/>
    <n v="0"/>
    <s v="-"/>
    <n v="0"/>
    <n v="0"/>
    <s v="-"/>
    <n v="0"/>
  </r>
  <r>
    <s v="21"/>
    <x v="0"/>
    <x v="0"/>
    <s v="004"/>
    <s v="Z1B8050937"/>
    <s v="1638"/>
    <s v="FC"/>
    <s v="00154119"/>
    <s v=""/>
    <s v=""/>
    <s v=""/>
    <s v=""/>
    <n v="0"/>
    <s v=""/>
    <s v="DISTRIBUIDORA MONTOVJ C.A"/>
    <s v="J-40786379-7"/>
    <n v="3304800"/>
    <n v="0"/>
    <n v="3304800"/>
    <n v="0"/>
    <s v="-"/>
    <n v="0"/>
    <n v="0"/>
    <s v="-"/>
    <n v="0"/>
    <n v="0"/>
    <s v="-"/>
    <n v="0"/>
    <n v="0"/>
    <s v="-"/>
    <n v="0"/>
  </r>
  <r>
    <s v="22"/>
    <x v="0"/>
    <x v="0"/>
    <s v="004"/>
    <s v="Z1B8050937"/>
    <s v="1638"/>
    <s v="FC"/>
    <s v="00154120-00154182"/>
    <s v=""/>
    <s v=""/>
    <s v=""/>
    <s v=""/>
    <n v="0"/>
    <s v=""/>
    <s v="VENTAS NO CONTRIBUYENTES"/>
    <s v=""/>
    <n v="633181035.57480013"/>
    <n v="0"/>
    <n v="555422494.25"/>
    <n v="0"/>
    <s v="-"/>
    <n v="0"/>
    <n v="67033225.280000001"/>
    <s v="16"/>
    <n v="10725316.044800002"/>
    <n v="0"/>
    <s v="-"/>
    <n v="0"/>
    <n v="0"/>
    <s v="-"/>
    <n v="0"/>
  </r>
  <r>
    <s v="23"/>
    <x v="0"/>
    <x v="1"/>
    <s v="004"/>
    <s v="Z1F0017963"/>
    <s v="0277-0277"/>
    <s v="FC"/>
    <s v="00006325-00006350"/>
    <s v=""/>
    <s v=""/>
    <s v=""/>
    <s v=""/>
    <n v="0"/>
    <s v=""/>
    <s v="VENTAS NO CONTRIBUYENTES"/>
    <s v=""/>
    <n v="114789284.88"/>
    <n v="0"/>
    <n v="72394094.400000006"/>
    <n v="0"/>
    <s v="-"/>
    <n v="0"/>
    <n v="36547578"/>
    <s v="-"/>
    <n v="5847612.4800000004"/>
    <n v="0"/>
    <s v="-"/>
    <n v="0"/>
    <n v="0"/>
    <s v="-"/>
    <n v="0"/>
  </r>
  <r>
    <s v="24"/>
    <x v="0"/>
    <x v="0"/>
    <s v="005"/>
    <s v="Z1B8050363"/>
    <s v="1790"/>
    <s v="FC"/>
    <s v="00165788-00165810"/>
    <s v=""/>
    <s v=""/>
    <s v=""/>
    <s v=""/>
    <n v="0"/>
    <s v=""/>
    <s v="VENTAS NO CONTRIBUYENTES"/>
    <s v=""/>
    <n v="151621273.8732"/>
    <n v="0"/>
    <n v="116267978.50000001"/>
    <n v="0"/>
    <s v="-"/>
    <n v="0"/>
    <n v="30476978.77"/>
    <s v="-"/>
    <n v="4876316.6031999998"/>
    <n v="0"/>
    <s v="-"/>
    <n v="0"/>
    <n v="0"/>
    <s v="-"/>
    <n v="0"/>
  </r>
  <r>
    <s v="25"/>
    <x v="0"/>
    <x v="0"/>
    <s v="005"/>
    <s v="Z1B8050363"/>
    <s v="1790"/>
    <s v="FC"/>
    <s v="00165811"/>
    <s v=""/>
    <s v=""/>
    <s v=""/>
    <s v=""/>
    <n v="0"/>
    <s v=""/>
    <s v="PORTU HAMBURGUE.C.A"/>
    <s v="J-40524537-9 "/>
    <n v="16902900"/>
    <n v="0"/>
    <n v="16902900"/>
    <n v="0"/>
    <s v="-"/>
    <n v="0"/>
    <n v="0"/>
    <s v="-"/>
    <n v="0"/>
    <n v="0"/>
    <s v="-"/>
    <n v="0"/>
    <n v="0"/>
    <s v="-"/>
    <n v="0"/>
  </r>
  <r>
    <s v="26"/>
    <x v="0"/>
    <x v="0"/>
    <s v="005"/>
    <s v="Z1B8050363"/>
    <s v="1790"/>
    <s v="FC"/>
    <s v="00165812-00165871"/>
    <s v=""/>
    <s v=""/>
    <s v=""/>
    <s v=""/>
    <n v="0"/>
    <s v=""/>
    <s v="VENTAS NO CONTRIBUYENTES"/>
    <s v=""/>
    <n v="428166163.79600006"/>
    <n v="0"/>
    <n v="322163024.25"/>
    <n v="0"/>
    <s v="-"/>
    <n v="0"/>
    <n v="91382016.849999994"/>
    <s v="-"/>
    <n v="14621122.695999999"/>
    <n v="0"/>
    <s v="-"/>
    <n v="0"/>
    <n v="0"/>
    <s v="-"/>
    <n v="0"/>
  </r>
  <r>
    <s v="27"/>
    <x v="0"/>
    <x v="0"/>
    <s v="005"/>
    <s v="Z1B8050363"/>
    <s v="1790"/>
    <s v="NC"/>
    <s v=""/>
    <s v="00000176"/>
    <s v=""/>
    <s v="00165792"/>
    <s v="1/12/2020"/>
    <n v="20790441"/>
    <s v="VEN"/>
    <s v="EILYN MORENO"/>
    <s v="V14215955 "/>
    <n v="-20790441"/>
    <n v="0"/>
    <n v="-18358095"/>
    <n v="0"/>
    <s v="-"/>
    <n v="0"/>
    <n v="-2096850"/>
    <s v="16"/>
    <n v="-335496"/>
    <n v="0"/>
    <s v="-"/>
    <n v="0"/>
    <n v="0"/>
    <s v="-"/>
    <n v="0"/>
  </r>
  <r>
    <s v="28"/>
    <x v="0"/>
    <x v="0"/>
    <s v="005"/>
    <s v="Z1B8050363"/>
    <s v="1790"/>
    <s v="NC"/>
    <s v=""/>
    <s v="00000177"/>
    <s v=""/>
    <s v="00165866"/>
    <s v="1/12/2020"/>
    <n v="14528703"/>
    <s v="VEN"/>
    <s v="BELLO JHONNY"/>
    <s v="V12729407 "/>
    <n v="-75075"/>
    <n v="0"/>
    <n v="-75075"/>
    <n v="0"/>
    <s v="-"/>
    <n v="0"/>
    <n v="0"/>
    <s v="-"/>
    <n v="0"/>
    <n v="0"/>
    <s v="-"/>
    <n v="0"/>
    <n v="0"/>
    <s v="-"/>
    <n v="0"/>
  </r>
  <r>
    <s v="29"/>
    <x v="0"/>
    <x v="1"/>
    <s v="005"/>
    <s v="Z1F0017998"/>
    <s v="0272-0272"/>
    <s v="FC"/>
    <s v="00008476-00008523"/>
    <s v=""/>
    <s v=""/>
    <s v=""/>
    <s v=""/>
    <n v="0"/>
    <s v=""/>
    <s v="VENTAS NO CONTRIBUYENTES"/>
    <s v=""/>
    <n v="315555346.21960002"/>
    <n v="0"/>
    <n v="187843760.52999997"/>
    <n v="0"/>
    <s v="-"/>
    <n v="0"/>
    <n v="110096194.56"/>
    <s v="16"/>
    <n v="17615391.129600003"/>
    <n v="0"/>
    <s v="-"/>
    <n v="0"/>
    <n v="0"/>
    <s v="-"/>
    <n v="0"/>
  </r>
  <r>
    <s v="30"/>
    <x v="0"/>
    <x v="0"/>
    <s v="006"/>
    <s v="Z1B8044815"/>
    <s v="1699"/>
    <s v="FC"/>
    <s v="00145850-00145925"/>
    <s v=""/>
    <s v=""/>
    <s v=""/>
    <s v=""/>
    <n v="0"/>
    <s v=""/>
    <s v="VENTAS NO CONTRIBUYENTES"/>
    <s v=""/>
    <n v="631435890.56000006"/>
    <n v="0"/>
    <n v="520012992.75"/>
    <n v="0"/>
    <s v="-"/>
    <n v="0"/>
    <n v="96054222.25"/>
    <s v="16"/>
    <n v="15368675.560000001"/>
    <n v="0"/>
    <s v="-"/>
    <n v="0"/>
    <n v="0"/>
    <s v="-"/>
    <n v="0"/>
  </r>
  <r>
    <s v="31"/>
    <x v="0"/>
    <x v="0"/>
    <s v="006"/>
    <s v="Z1B8044815"/>
    <s v="1699"/>
    <s v="FC"/>
    <s v="00145926"/>
    <s v=""/>
    <s v=""/>
    <s v=""/>
    <s v=""/>
    <n v="0"/>
    <s v=""/>
    <s v="GRUPO CORPORATIVO MANUBER C.A"/>
    <s v="J-40982131-5"/>
    <n v="7105770"/>
    <n v="0"/>
    <n v="7105770"/>
    <n v="0"/>
    <s v="-"/>
    <n v="0"/>
    <n v="0"/>
    <s v="-"/>
    <n v="0"/>
    <n v="0"/>
    <s v="-"/>
    <n v="0"/>
    <n v="0"/>
    <s v="-"/>
    <n v="0"/>
  </r>
  <r>
    <s v="32"/>
    <x v="0"/>
    <x v="0"/>
    <s v="006"/>
    <s v="Z1B8044815"/>
    <s v="1699"/>
    <s v="FC"/>
    <s v="00145927-00145975"/>
    <s v=""/>
    <s v=""/>
    <s v=""/>
    <s v=""/>
    <n v="0"/>
    <s v=""/>
    <s v="VENTAS NO CONTRIBUYENTES"/>
    <s v=""/>
    <n v="297712444.70360005"/>
    <n v="0"/>
    <n v="229471391.99999997"/>
    <n v="0"/>
    <s v="-"/>
    <n v="0"/>
    <n v="58828493.710000001"/>
    <s v="16"/>
    <n v="9412558.9935999997"/>
    <n v="0"/>
    <s v="-"/>
    <n v="0"/>
    <n v="0"/>
    <s v="-"/>
    <n v="0"/>
  </r>
  <r>
    <s v="33"/>
    <x v="0"/>
    <x v="1"/>
    <s v="006"/>
    <s v="Z1F0017787"/>
    <s v="0244-0244"/>
    <s v="FC"/>
    <s v="00002155-00002176"/>
    <s v=""/>
    <s v=""/>
    <s v=""/>
    <s v=""/>
    <n v="0"/>
    <s v=""/>
    <s v="VENTAS NO CONTRIBUYENTES"/>
    <s v=""/>
    <n v="147794337.36400002"/>
    <n v="0"/>
    <n v="91837935"/>
    <n v="0"/>
    <s v="-"/>
    <n v="0"/>
    <n v="48238277.899999999"/>
    <s v="-"/>
    <n v="7718124.4640000006"/>
    <n v="0"/>
    <s v="-"/>
    <n v="0"/>
    <n v="0"/>
    <s v="-"/>
    <n v="0"/>
  </r>
  <r>
    <s v="34"/>
    <x v="0"/>
    <x v="1"/>
    <s v="006"/>
    <s v="Z1F0017787"/>
    <s v="0244"/>
    <s v="FC"/>
    <s v="00002177"/>
    <s v=""/>
    <s v=""/>
    <s v=""/>
    <s v=""/>
    <n v="0"/>
    <s v=""/>
    <s v="INVERSIONES LAKHMI 2018"/>
    <s v="J412211897"/>
    <n v="10101000"/>
    <n v="0"/>
    <n v="10101000"/>
    <n v="0"/>
    <s v="-"/>
    <n v="0"/>
    <n v="0"/>
    <s v="-"/>
    <n v="0"/>
    <n v="0"/>
    <s v="-"/>
    <n v="0"/>
    <n v="0"/>
    <s v="-"/>
    <n v="0"/>
  </r>
  <r>
    <s v="35"/>
    <x v="0"/>
    <x v="1"/>
    <s v="006"/>
    <s v="Z1F0017787"/>
    <s v="0244-0244"/>
    <s v="FC"/>
    <s v="00002178-00002192"/>
    <s v=""/>
    <s v=""/>
    <s v=""/>
    <s v=""/>
    <n v="0"/>
    <s v=""/>
    <s v="VENTAS NO CONTRIBUYENTES"/>
    <s v=""/>
    <n v="67386247.109999999"/>
    <n v="0"/>
    <n v="53262142.5"/>
    <n v="0"/>
    <s v="-"/>
    <n v="0"/>
    <n v="12175952.25"/>
    <s v="-"/>
    <n v="1948152.3599999999"/>
    <n v="0"/>
    <s v="-"/>
    <n v="0"/>
    <n v="0"/>
    <s v="-"/>
    <n v="0"/>
  </r>
  <r>
    <s v="36"/>
    <x v="0"/>
    <x v="1"/>
    <s v="006"/>
    <s v="Z1F0017787"/>
    <s v="0244"/>
    <s v="NC"/>
    <s v=""/>
    <s v="00000010"/>
    <s v=""/>
    <s v="00002175"/>
    <s v="1/12/2020"/>
    <n v="2752575"/>
    <s v="VEN"/>
    <s v="YUDIT BUENO"/>
    <s v="V13476758"/>
    <n v="-1576575"/>
    <n v="0"/>
    <n v="-1576575"/>
    <n v="0"/>
    <s v="-"/>
    <n v="0"/>
    <n v="0"/>
    <s v="-"/>
    <n v="0"/>
    <n v="0"/>
    <s v="-"/>
    <n v="0"/>
    <n v="0"/>
    <s v="-"/>
    <n v="0"/>
  </r>
  <r>
    <s v="37"/>
    <x v="0"/>
    <x v="0"/>
    <s v="007"/>
    <s v="Z1B8050013"/>
    <s v="1752"/>
    <s v="FC"/>
    <s v="00170668-00170679"/>
    <s v=""/>
    <s v=""/>
    <s v=""/>
    <s v=""/>
    <n v="0"/>
    <s v=""/>
    <s v="VENTAS NO CONTRIBUYENTES"/>
    <s v=""/>
    <n v="114472505"/>
    <n v="0"/>
    <n v="96962537"/>
    <n v="0"/>
    <s v="-"/>
    <n v="0"/>
    <n v="15094800"/>
    <s v="16"/>
    <n v="2415168"/>
    <n v="0"/>
    <s v="-"/>
    <n v="0"/>
    <n v="0"/>
    <s v="-"/>
    <n v="0"/>
  </r>
  <r>
    <s v="38"/>
    <x v="0"/>
    <x v="0"/>
    <s v="007"/>
    <s v="Z1B8050013"/>
    <s v="1752"/>
    <s v="FC"/>
    <s v="00170680"/>
    <s v=""/>
    <s v=""/>
    <s v=""/>
    <s v=""/>
    <n v="0"/>
    <s v=""/>
    <s v="OH SI SALUD C.A."/>
    <s v="J-411514403"/>
    <n v="2853570.72"/>
    <n v="0"/>
    <n v="1253070"/>
    <n v="1379742"/>
    <s v="16"/>
    <n v="220758.72"/>
    <n v="0"/>
    <s v="-"/>
    <n v="0"/>
    <n v="0"/>
    <s v="-"/>
    <n v="0"/>
    <n v="0"/>
    <s v="-"/>
    <n v="0"/>
  </r>
  <r>
    <s v="39"/>
    <x v="0"/>
    <x v="0"/>
    <s v="007"/>
    <s v="Z1B8050013"/>
    <s v="1752"/>
    <s v="FC"/>
    <s v="00170681-00170706"/>
    <s v=""/>
    <s v=""/>
    <s v=""/>
    <s v=""/>
    <n v="0"/>
    <s v=""/>
    <s v="VENTAS NO CONTRIBUYENTES"/>
    <s v=""/>
    <n v="295886530.30000001"/>
    <n v="0"/>
    <n v="245278813"/>
    <n v="0"/>
    <s v="-"/>
    <n v="0"/>
    <n v="43627342.5"/>
    <s v="16"/>
    <n v="6980374.7999999998"/>
    <n v="0"/>
    <s v="-"/>
    <n v="0"/>
    <n v="0"/>
    <s v="-"/>
    <n v="0"/>
  </r>
  <r>
    <s v="40"/>
    <x v="0"/>
    <x v="0"/>
    <s v="010"/>
    <s v="Z1F0000341"/>
    <s v="1216"/>
    <s v="FC"/>
    <s v="00073026-00073134"/>
    <s v=""/>
    <s v=""/>
    <s v=""/>
    <s v=""/>
    <n v="0"/>
    <s v=""/>
    <s v="VENTAS NO CONTRIBUYENTES"/>
    <s v=""/>
    <n v="725824370.66279995"/>
    <n v="0"/>
    <n v="580099107.24999988"/>
    <n v="0"/>
    <s v="-"/>
    <n v="0"/>
    <n v="125625227.08000001"/>
    <s v="-"/>
    <n v="20100036.332800001"/>
    <n v="0"/>
    <s v="-"/>
    <n v="0"/>
    <n v="0"/>
    <s v="-"/>
    <n v="0"/>
  </r>
  <r>
    <s v="41"/>
    <x v="0"/>
    <x v="0"/>
    <s v="011"/>
    <s v="Z1F0004616"/>
    <s v="0610"/>
    <s v="FC"/>
    <s v="00083184-00083365"/>
    <s v=""/>
    <s v=""/>
    <s v=""/>
    <s v=""/>
    <n v="0"/>
    <s v=""/>
    <s v="VENTAS NO CONTRIBUYENTES"/>
    <s v=""/>
    <n v="310204776.30000001"/>
    <n v="0"/>
    <n v="295484863.5"/>
    <n v="0"/>
    <s v="-"/>
    <n v="0"/>
    <n v="12689580"/>
    <s v="-"/>
    <n v="2030332.8"/>
    <n v="0"/>
    <s v="-"/>
    <n v="0"/>
    <n v="0"/>
    <s v="-"/>
    <n v="0"/>
  </r>
  <r>
    <s v="42"/>
    <x v="0"/>
    <x v="0"/>
    <s v="012"/>
    <s v="Z1B8038506"/>
    <s v="1559"/>
    <s v="FC"/>
    <s v="00071521-00071542"/>
    <s v=""/>
    <s v=""/>
    <s v=""/>
    <s v=""/>
    <n v="0"/>
    <s v=""/>
    <s v="VENTAS NO CONTRIBUYENTES"/>
    <s v=""/>
    <n v="78205162.811199993"/>
    <n v="0"/>
    <n v="33574499.999999993"/>
    <n v="0"/>
    <s v="-"/>
    <n v="0"/>
    <n v="38474709.32"/>
    <s v="16"/>
    <n v="6155953.4912"/>
    <n v="0"/>
    <s v="-"/>
    <n v="0"/>
    <n v="0"/>
    <s v="-"/>
    <n v="0"/>
  </r>
  <r>
    <s v="43"/>
    <x v="0"/>
    <x v="0"/>
    <s v="013"/>
    <s v="Z1B8050578"/>
    <s v="1521"/>
    <s v="FC"/>
    <s v="00140152-00140277"/>
    <s v=""/>
    <s v=""/>
    <s v=""/>
    <s v=""/>
    <n v="0"/>
    <s v=""/>
    <s v="VENTAS NO CONTRIBUYENTES"/>
    <s v=""/>
    <n v="242731253.914"/>
    <n v="0"/>
    <n v="215949309.75"/>
    <n v="0"/>
    <s v="-"/>
    <n v="0"/>
    <n v="23087882.899999999"/>
    <s v="-"/>
    <n v="3694061.264"/>
    <n v="0"/>
    <s v="-"/>
    <n v="0"/>
    <n v="0"/>
    <s v="-"/>
    <n v="0"/>
  </r>
  <r>
    <s v="44"/>
    <x v="0"/>
    <x v="0"/>
    <s v="014"/>
    <s v="Z1F0000338"/>
    <s v="1399"/>
    <s v="FC"/>
    <s v="00050704-00050788"/>
    <s v=""/>
    <s v=""/>
    <s v=""/>
    <s v=""/>
    <n v="0"/>
    <s v=""/>
    <s v="VENTAS NO CONTRIBUYENTES"/>
    <s v=""/>
    <n v="142610958"/>
    <n v="0"/>
    <n v="118669950"/>
    <n v="0"/>
    <s v="-"/>
    <n v="0"/>
    <n v="20638800"/>
    <s v="16"/>
    <n v="3302208"/>
    <n v="0"/>
    <s v="-"/>
    <n v="0"/>
    <n v="0"/>
    <s v="-"/>
    <n v="0"/>
  </r>
  <r>
    <s v="45"/>
    <x v="0"/>
    <x v="0"/>
    <s v="015"/>
    <s v="Z1B8050356"/>
    <s v="1532"/>
    <s v="FC"/>
    <s v="00086393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46"/>
    <x v="1"/>
    <x v="0"/>
    <s v="001"/>
    <s v="Z1F0000700"/>
    <s v="1376"/>
    <s v="FC"/>
    <s v="00108967-00109004"/>
    <s v=""/>
    <s v=""/>
    <s v=""/>
    <s v=""/>
    <n v="0"/>
    <s v=""/>
    <s v="VENTAS NO CONTRIBUYENTES"/>
    <s v=""/>
    <n v="300955628.8272"/>
    <n v="0"/>
    <n v="237491139.19999999"/>
    <n v="0"/>
    <s v="-"/>
    <n v="0"/>
    <n v="54710766.920000002"/>
    <s v="-"/>
    <n v="8753722.7072000001"/>
    <n v="0"/>
    <s v="-"/>
    <n v="0"/>
    <n v="0"/>
    <s v="-"/>
    <n v="0"/>
  </r>
  <r>
    <s v="47"/>
    <x v="1"/>
    <x v="1"/>
    <s v="001"/>
    <s v="Z1F0017854"/>
    <s v="0281"/>
    <s v="FC"/>
    <s v="00015526"/>
    <s v=""/>
    <s v=""/>
    <s v=""/>
    <s v=""/>
    <n v="0"/>
    <s v=""/>
    <s v="ALBERTOTORRES"/>
    <s v="V18738001"/>
    <n v="1549600"/>
    <n v="0"/>
    <n v="1549600"/>
    <n v="0"/>
    <s v="-"/>
    <n v="0"/>
    <n v="0"/>
    <s v="-"/>
    <n v="0"/>
    <n v="0"/>
    <s v="-"/>
    <n v="0"/>
    <n v="0"/>
    <s v="-"/>
    <n v="0"/>
  </r>
  <r>
    <s v="48"/>
    <x v="1"/>
    <x v="1"/>
    <s v="001"/>
    <s v="Z1F0017854"/>
    <s v="0281"/>
    <s v="FC"/>
    <s v="00015527"/>
    <s v=""/>
    <s v=""/>
    <s v=""/>
    <s v=""/>
    <n v="0"/>
    <s v=""/>
    <s v="FUNDAVIGEA"/>
    <s v="J298180811"/>
    <n v="5199584"/>
    <n v="0"/>
    <n v="0"/>
    <n v="4482400"/>
    <s v="16"/>
    <n v="717184"/>
    <n v="0"/>
    <s v="-"/>
    <n v="0"/>
    <n v="0"/>
    <s v="-"/>
    <n v="0"/>
    <n v="0"/>
    <s v="-"/>
    <n v="0"/>
  </r>
  <r>
    <s v="49"/>
    <x v="1"/>
    <x v="1"/>
    <s v="001"/>
    <s v="Z1F0017854"/>
    <s v="0281-0281"/>
    <s v="FC"/>
    <s v="00015528-00015603"/>
    <s v=""/>
    <s v=""/>
    <s v=""/>
    <s v=""/>
    <n v="0"/>
    <s v=""/>
    <s v="VENTAS NO CONTRIBUYENTES"/>
    <s v=""/>
    <n v="362378431.19040006"/>
    <n v="0"/>
    <n v="239823789.20000005"/>
    <n v="0"/>
    <s v="-"/>
    <n v="0"/>
    <n v="105650553.44"/>
    <s v="16"/>
    <n v="16904088.550399996"/>
    <n v="0"/>
    <s v="-"/>
    <n v="0"/>
    <n v="0"/>
    <s v="-"/>
    <n v="0"/>
  </r>
  <r>
    <s v="50"/>
    <x v="1"/>
    <x v="0"/>
    <s v="002"/>
    <s v="Z1B8050002"/>
    <s v="1712"/>
    <s v="FC"/>
    <s v="00160945-00161002"/>
    <s v=""/>
    <s v=""/>
    <s v=""/>
    <s v=""/>
    <n v="0"/>
    <s v=""/>
    <s v="VENTAS NO CONTRIBUYENTES"/>
    <s v=""/>
    <n v="520804093.08239996"/>
    <n v="0"/>
    <n v="400471554.39999986"/>
    <n v="0"/>
    <s v="-"/>
    <n v="0"/>
    <n v="103734947.14000002"/>
    <s v="-"/>
    <n v="16597591.542400002"/>
    <n v="0"/>
    <s v="-"/>
    <n v="0"/>
    <n v="0"/>
    <s v="-"/>
    <n v="0"/>
  </r>
  <r>
    <s v="51"/>
    <x v="1"/>
    <x v="0"/>
    <s v="002"/>
    <s v="Z1B8050149"/>
    <s v="1634"/>
    <s v="FC"/>
    <s v="00198993-00199040"/>
    <m/>
    <m/>
    <m/>
    <m/>
    <n v="0"/>
    <m/>
    <s v="VENTAS NO CONTRIBUYENTES"/>
    <m/>
    <n v="162933842.59999999"/>
    <n v="0"/>
    <n v="162933842.59999999"/>
    <n v="0"/>
    <s v="-"/>
    <n v="0"/>
    <n v="0"/>
    <s v="-"/>
    <n v="0"/>
    <n v="0"/>
    <s v="-"/>
    <n v="0"/>
    <n v="0"/>
    <s v="-"/>
    <n v="0"/>
  </r>
  <r>
    <s v="52"/>
    <x v="1"/>
    <x v="2"/>
    <s v="002"/>
    <s v="Z1F0008858"/>
    <s v="0735"/>
    <s v="FC"/>
    <s v="00097844-00097980"/>
    <s v=""/>
    <s v=""/>
    <s v=""/>
    <s v=""/>
    <n v="0"/>
    <s v=""/>
    <s v="VENTAS NO CONTRIBUYENTES"/>
    <s v=""/>
    <n v="220473800.88"/>
    <n v="0"/>
    <n v="212105064.40000001"/>
    <n v="0"/>
    <s v="-"/>
    <n v="0"/>
    <n v="7214428"/>
    <s v="-"/>
    <n v="1154308.48"/>
    <n v="0"/>
    <s v="-"/>
    <n v="0"/>
    <n v="0"/>
    <s v="-"/>
    <n v="0"/>
  </r>
  <r>
    <s v="53"/>
    <x v="1"/>
    <x v="1"/>
    <s v="002"/>
    <s v="Z1F0017966"/>
    <s v="0278-0278"/>
    <s v="FC"/>
    <s v="00006074-00006106"/>
    <s v=""/>
    <s v=""/>
    <s v=""/>
    <s v=""/>
    <n v="0"/>
    <s v=""/>
    <s v="VENTAS NO CONTRIBUYENTES"/>
    <s v=""/>
    <n v="188203387.204"/>
    <n v="0"/>
    <n v="134888514.80000001"/>
    <n v="0"/>
    <s v="-"/>
    <n v="0"/>
    <n v="45961096.899999999"/>
    <s v="-"/>
    <n v="7353775.5039999997"/>
    <n v="0"/>
    <s v="-"/>
    <n v="0"/>
    <n v="0"/>
    <s v="-"/>
    <n v="0"/>
  </r>
  <r>
    <s v="54"/>
    <x v="1"/>
    <x v="0"/>
    <s v="003"/>
    <s v="Z1B8051199"/>
    <s v="1798"/>
    <s v="FC"/>
    <s v="00186138-00186223"/>
    <s v=""/>
    <s v=""/>
    <s v=""/>
    <s v=""/>
    <n v="0"/>
    <s v=""/>
    <s v="VENTAS NO CONTRIBUYENTES"/>
    <s v=""/>
    <n v="570939162.69400012"/>
    <n v="0"/>
    <n v="421430054.60000002"/>
    <n v="0"/>
    <s v="-"/>
    <n v="0"/>
    <n v="128887162.14999999"/>
    <s v="16"/>
    <n v="20621945.944000002"/>
    <n v="0"/>
    <s v="-"/>
    <n v="0"/>
    <n v="0"/>
    <s v="-"/>
    <n v="0"/>
  </r>
  <r>
    <s v="55"/>
    <x v="1"/>
    <x v="2"/>
    <s v="003"/>
    <s v="Z1F0008965"/>
    <s v="0728"/>
    <s v="FC"/>
    <s v="00096236-00096366"/>
    <s v=""/>
    <s v=""/>
    <s v=""/>
    <s v=""/>
    <n v="0"/>
    <s v=""/>
    <s v="VENTAS NO CONTRIBUYENTES"/>
    <s v=""/>
    <n v="191957788"/>
    <n v="0"/>
    <n v="178850252"/>
    <n v="0"/>
    <s v="-"/>
    <n v="0"/>
    <n v="11299600"/>
    <s v="-"/>
    <n v="1807936"/>
    <n v="0"/>
    <s v="-"/>
    <n v="0"/>
    <n v="0"/>
    <s v="-"/>
    <n v="0"/>
  </r>
  <r>
    <s v="56"/>
    <x v="1"/>
    <x v="1"/>
    <s v="003"/>
    <s v="Z1F0017848"/>
    <s v="0279-0279"/>
    <s v="FC"/>
    <s v="00012321-00012338"/>
    <s v=""/>
    <s v=""/>
    <s v=""/>
    <s v=""/>
    <n v="0"/>
    <s v=""/>
    <s v="VENTAS NO CONTRIBUYENTES"/>
    <s v=""/>
    <n v="83729299.118399993"/>
    <n v="0"/>
    <n v="51458447.999999993"/>
    <n v="0"/>
    <s v="-"/>
    <n v="0"/>
    <n v="27819699.240000002"/>
    <s v="16"/>
    <n v="4451151.8783999998"/>
    <n v="0"/>
    <s v="-"/>
    <n v="0"/>
    <n v="0"/>
    <s v="-"/>
    <n v="0"/>
  </r>
  <r>
    <s v="57"/>
    <x v="1"/>
    <x v="1"/>
    <s v="003"/>
    <s v="Z1F0017848"/>
    <s v="0279"/>
    <s v="FC"/>
    <s v="00012339"/>
    <s v=""/>
    <s v=""/>
    <s v=""/>
    <s v=""/>
    <n v="0"/>
    <s v=""/>
    <s v="ALIMENTOS SANTA DIABLA C.A"/>
    <s v="J408070073"/>
    <n v="41765152"/>
    <n v="0"/>
    <n v="40040000"/>
    <n v="1487200"/>
    <s v="16"/>
    <n v="237952"/>
    <n v="0"/>
    <s v="-"/>
    <n v="0"/>
    <n v="0"/>
    <s v="-"/>
    <n v="0"/>
    <n v="0"/>
    <s v="-"/>
    <n v="0"/>
  </r>
  <r>
    <s v="58"/>
    <x v="1"/>
    <x v="1"/>
    <s v="003"/>
    <s v="Z1F0017848"/>
    <s v="0279-0279"/>
    <s v="FC"/>
    <s v="00012340-00012394"/>
    <s v=""/>
    <s v=""/>
    <s v=""/>
    <s v=""/>
    <n v="0"/>
    <s v=""/>
    <s v="VENTAS NO CONTRIBUYENTES"/>
    <s v=""/>
    <n v="608569348.72080004"/>
    <n v="0"/>
    <n v="447656137.38999999"/>
    <n v="0"/>
    <s v="-"/>
    <n v="0"/>
    <n v="138718285.63"/>
    <s v="16"/>
    <n v="22194925.700800002"/>
    <n v="0"/>
    <s v="-"/>
    <n v="0"/>
    <n v="0"/>
    <s v="-"/>
    <n v="0"/>
  </r>
  <r>
    <s v="59"/>
    <x v="1"/>
    <x v="1"/>
    <s v="003"/>
    <s v="Z1F0017848"/>
    <s v="0279"/>
    <s v="FC"/>
    <s v="00012395"/>
    <s v=""/>
    <s v=""/>
    <s v=""/>
    <s v=""/>
    <n v="0"/>
    <s v=""/>
    <s v="IMPRESOS KATALEX 2952 C.A"/>
    <s v="J409233626"/>
    <n v="23529771.199999999"/>
    <n v="0"/>
    <n v="13307944"/>
    <n v="8811920"/>
    <s v="16"/>
    <n v="1409907.2"/>
    <n v="0"/>
    <s v="-"/>
    <n v="0"/>
    <n v="0"/>
    <s v="-"/>
    <n v="0"/>
    <n v="0"/>
    <s v="-"/>
    <n v="0"/>
  </r>
  <r>
    <s v="60"/>
    <x v="1"/>
    <x v="1"/>
    <s v="003"/>
    <s v="Z1F0017848"/>
    <s v="0279-0279"/>
    <s v="FC"/>
    <s v="00012396-00012397"/>
    <s v=""/>
    <s v=""/>
    <s v=""/>
    <s v=""/>
    <n v="0"/>
    <s v=""/>
    <s v="VENTAS NO CONTRIBUYENTES"/>
    <s v=""/>
    <n v="13885387.225199999"/>
    <n v="0"/>
    <n v="8599240"/>
    <n v="0"/>
    <s v="-"/>
    <n v="0"/>
    <n v="4557023.47"/>
    <s v="16"/>
    <n v="729123.75520000001"/>
    <n v="0"/>
    <s v="-"/>
    <n v="0"/>
    <n v="0"/>
    <s v="-"/>
    <n v="0"/>
  </r>
  <r>
    <s v="61"/>
    <x v="1"/>
    <x v="0"/>
    <s v="004"/>
    <s v="Z1B8050937"/>
    <s v="1639"/>
    <s v="FC"/>
    <s v="00154183-00154211"/>
    <s v=""/>
    <s v=""/>
    <s v=""/>
    <s v=""/>
    <n v="0"/>
    <s v=""/>
    <s v="VENTAS NO CONTRIBUYENTES"/>
    <s v=""/>
    <n v="205815566.57600001"/>
    <n v="0"/>
    <n v="178515380"/>
    <n v="0"/>
    <s v="-"/>
    <n v="0"/>
    <n v="23534643.600000001"/>
    <s v="-"/>
    <n v="3765542.9760000003"/>
    <n v="0"/>
    <s v="-"/>
    <n v="0"/>
    <n v="0"/>
    <s v="-"/>
    <n v="0"/>
  </r>
  <r>
    <s v="62"/>
    <x v="1"/>
    <x v="0"/>
    <s v="004"/>
    <s v="Z1B8050937"/>
    <s v="1639"/>
    <s v="FC"/>
    <s v="00154212"/>
    <s v=""/>
    <s v=""/>
    <s v=""/>
    <s v=""/>
    <n v="0"/>
    <s v=""/>
    <s v="ALFREDO HERRERA LYNCH S.C"/>
    <s v="J-00120722-8"/>
    <n v="8474544"/>
    <n v="0"/>
    <n v="8474544"/>
    <n v="0"/>
    <s v="-"/>
    <n v="0"/>
    <n v="0"/>
    <s v="-"/>
    <n v="0"/>
    <n v="0"/>
    <s v="-"/>
    <n v="0"/>
    <n v="0"/>
    <s v="-"/>
    <n v="0"/>
  </r>
  <r>
    <s v="63"/>
    <x v="1"/>
    <x v="0"/>
    <s v="004"/>
    <s v="Z1B8050937"/>
    <s v="1639"/>
    <s v="FC"/>
    <s v="00154213-00154259"/>
    <s v=""/>
    <s v=""/>
    <s v=""/>
    <s v=""/>
    <n v="0"/>
    <s v=""/>
    <s v="VENTAS NO CONTRIBUYENTES"/>
    <s v=""/>
    <n v="394152475.84080005"/>
    <n v="0"/>
    <n v="301999361"/>
    <n v="0"/>
    <s v="-"/>
    <n v="0"/>
    <n v="79442340.38000001"/>
    <s v="16"/>
    <n v="12710774.460799998"/>
    <n v="0"/>
    <s v="-"/>
    <n v="0"/>
    <n v="0"/>
    <s v="-"/>
    <n v="0"/>
  </r>
  <r>
    <s v="64"/>
    <x v="1"/>
    <x v="0"/>
    <s v="004"/>
    <s v="Z1B8050937"/>
    <s v="1639"/>
    <s v="NC"/>
    <s v=""/>
    <s v="00000158"/>
    <s v=""/>
    <s v="00154211"/>
    <s v="2/12/2020"/>
    <n v="8661744"/>
    <s v="VEN"/>
    <s v="ALFREDO HERRARA LYNCH S.C"/>
    <s v="J-1207228"/>
    <n v="-8661744"/>
    <n v="0"/>
    <n v="-8661744"/>
    <n v="0"/>
    <s v="-"/>
    <n v="0"/>
    <n v="0"/>
    <s v="-"/>
    <n v="0"/>
    <n v="0"/>
    <s v="-"/>
    <n v="0"/>
    <n v="0"/>
    <s v="-"/>
    <n v="0"/>
  </r>
  <r>
    <s v="65"/>
    <x v="1"/>
    <x v="1"/>
    <s v="004"/>
    <s v="Z1F0017963"/>
    <s v="0278-0278"/>
    <s v="FC"/>
    <s v="00006351-00006391"/>
    <s v=""/>
    <s v=""/>
    <s v=""/>
    <s v=""/>
    <n v="0"/>
    <s v=""/>
    <s v="VENTAS NO CONTRIBUYENTES"/>
    <s v=""/>
    <n v="320748036.20799994"/>
    <n v="0"/>
    <n v="199621646.98999995"/>
    <n v="0"/>
    <s v="-"/>
    <n v="0"/>
    <n v="104419301.05"/>
    <s v="16"/>
    <n v="16707088.168"/>
    <n v="0"/>
    <s v="-"/>
    <n v="0"/>
    <n v="0"/>
    <s v="-"/>
    <n v="0"/>
  </r>
  <r>
    <s v="66"/>
    <x v="1"/>
    <x v="0"/>
    <s v="005"/>
    <s v="Z1B8050363"/>
    <s v="1791"/>
    <s v="FC"/>
    <s v="00165872-00165930"/>
    <s v=""/>
    <s v=""/>
    <s v=""/>
    <s v=""/>
    <n v="0"/>
    <s v=""/>
    <s v="VENTAS NO CONTRIBUYENTES"/>
    <s v=""/>
    <n v="537863160.05400002"/>
    <n v="0"/>
    <n v="305150968.60000002"/>
    <n v="0"/>
    <s v="-"/>
    <n v="0"/>
    <n v="200613958.15000001"/>
    <s v="16"/>
    <n v="32098233.304000001"/>
    <n v="0"/>
    <s v="-"/>
    <n v="0"/>
    <n v="0"/>
    <s v="-"/>
    <n v="0"/>
  </r>
  <r>
    <s v="67"/>
    <x v="1"/>
    <x v="1"/>
    <s v="005"/>
    <s v="Z1F0017998"/>
    <s v="0273-0274"/>
    <s v="FC"/>
    <s v="00008524-00008526"/>
    <s v=""/>
    <s v=""/>
    <s v=""/>
    <s v=""/>
    <n v="0"/>
    <s v=""/>
    <s v="VENTAS NO CONTRIBUYENTES"/>
    <s v=""/>
    <n v="8428872.4796000011"/>
    <n v="0"/>
    <n v="5530720"/>
    <n v="0"/>
    <s v="-"/>
    <n v="0"/>
    <n v="2498407.31"/>
    <s v="16"/>
    <n v="399745.16960000002"/>
    <n v="0"/>
    <s v="-"/>
    <n v="0"/>
    <n v="0"/>
    <s v="-"/>
    <n v="0"/>
  </r>
  <r>
    <s v="68"/>
    <x v="1"/>
    <x v="1"/>
    <s v="005"/>
    <s v="Z1F0017998"/>
    <s v="0273-0274"/>
    <s v="FC"/>
    <s v="00008527"/>
    <s v=""/>
    <s v=""/>
    <s v=""/>
    <s v=""/>
    <n v="0"/>
    <s v=""/>
    <s v="GUIFEL CAFE"/>
    <s v="J406087882"/>
    <n v="6233344"/>
    <n v="0"/>
    <n v="4773600"/>
    <n v="1258400"/>
    <s v="16"/>
    <n v="201344"/>
    <n v="0"/>
    <s v="-"/>
    <n v="0"/>
    <n v="0"/>
    <s v="-"/>
    <n v="0"/>
    <n v="0"/>
    <s v="-"/>
    <n v="0"/>
  </r>
  <r>
    <s v="69"/>
    <x v="1"/>
    <x v="1"/>
    <s v="005"/>
    <s v="Z1F0017998"/>
    <s v="0273-0274"/>
    <s v="FC"/>
    <s v="00008528-00008548"/>
    <s v=""/>
    <s v=""/>
    <s v=""/>
    <s v=""/>
    <n v="0"/>
    <s v=""/>
    <s v="VENTAS NO CONTRIBUYENTES"/>
    <s v=""/>
    <n v="160670864.13600001"/>
    <n v="0"/>
    <n v="109435932.40000001"/>
    <n v="0"/>
    <s v="-"/>
    <n v="0"/>
    <n v="44168044.600000001"/>
    <s v="-"/>
    <n v="7066887.1359999999"/>
    <n v="0"/>
    <s v="-"/>
    <n v="0"/>
    <n v="0"/>
    <s v="-"/>
    <n v="0"/>
  </r>
  <r>
    <s v="70"/>
    <x v="1"/>
    <x v="0"/>
    <s v="006"/>
    <s v="Z1B8044815"/>
    <s v="1700"/>
    <s v="FC"/>
    <s v="00145976-00146079"/>
    <s v=""/>
    <s v=""/>
    <s v=""/>
    <s v=""/>
    <n v="0"/>
    <s v=""/>
    <s v="VENTAS NO CONTRIBUYENTES"/>
    <s v=""/>
    <n v="842406791.17640007"/>
    <n v="0"/>
    <n v="599649827.80000007"/>
    <n v="0"/>
    <s v="-"/>
    <n v="0"/>
    <n v="209273244.28999999"/>
    <s v="-"/>
    <n v="33483719.086400002"/>
    <n v="0"/>
    <s v="-"/>
    <n v="0"/>
    <n v="0"/>
    <s v="-"/>
    <n v="0"/>
  </r>
  <r>
    <s v="71"/>
    <x v="1"/>
    <x v="1"/>
    <s v="006"/>
    <s v="Z1F0017787"/>
    <s v="0245-0245"/>
    <s v="FC"/>
    <s v="00002193-00002214"/>
    <s v=""/>
    <s v=""/>
    <s v=""/>
    <s v=""/>
    <n v="0"/>
    <s v=""/>
    <s v="VENTAS NO CONTRIBUYENTES"/>
    <s v=""/>
    <n v="163957391.33719999"/>
    <n v="0"/>
    <n v="116425371.79000001"/>
    <n v="0"/>
    <s v="-"/>
    <n v="0"/>
    <n v="40975878.920000002"/>
    <s v="-"/>
    <n v="6556140.6272"/>
    <n v="0"/>
    <s v="-"/>
    <n v="0"/>
    <n v="0"/>
    <s v="-"/>
    <n v="0"/>
  </r>
  <r>
    <s v="72"/>
    <x v="1"/>
    <x v="0"/>
    <s v="007"/>
    <s v="Z1B8050013"/>
    <s v="1753"/>
    <s v="FC"/>
    <s v="00170707-00170723"/>
    <s v=""/>
    <s v=""/>
    <s v=""/>
    <s v=""/>
    <n v="0"/>
    <s v=""/>
    <s v="VENTAS NO CONTRIBUYENTES"/>
    <s v=""/>
    <n v="172694618"/>
    <n v="0"/>
    <n v="163230410"/>
    <n v="0"/>
    <s v="-"/>
    <n v="0"/>
    <n v="8158800"/>
    <s v="-"/>
    <n v="1305408"/>
    <n v="0"/>
    <s v="-"/>
    <n v="0"/>
    <n v="0"/>
    <s v="-"/>
    <n v="0"/>
  </r>
  <r>
    <s v="73"/>
    <x v="1"/>
    <x v="0"/>
    <s v="007"/>
    <s v="Z1B8050013"/>
    <s v="1753"/>
    <s v="FC"/>
    <s v="00170724"/>
    <s v=""/>
    <s v=""/>
    <s v=""/>
    <s v=""/>
    <n v="0"/>
    <s v=""/>
    <s v="ALFREDO HERRERA LYNCH S.C"/>
    <s v="J-00120722-8 "/>
    <n v="911612"/>
    <n v="0"/>
    <n v="911612"/>
    <n v="0"/>
    <s v="-"/>
    <n v="0"/>
    <n v="0"/>
    <s v="-"/>
    <n v="0"/>
    <n v="0"/>
    <s v="-"/>
    <n v="0"/>
    <n v="0"/>
    <s v="-"/>
    <n v="0"/>
  </r>
  <r>
    <s v="74"/>
    <x v="1"/>
    <x v="0"/>
    <s v="007"/>
    <s v="Z1B8050013"/>
    <s v="1753"/>
    <s v="FC"/>
    <s v="00170725-00170763"/>
    <s v=""/>
    <s v=""/>
    <s v=""/>
    <s v=""/>
    <n v="0"/>
    <s v=""/>
    <s v="VENTAS NO CONTRIBUYENTES"/>
    <s v=""/>
    <n v="215656657.72799999"/>
    <n v="0"/>
    <n v="170789109.60000002"/>
    <n v="0"/>
    <s v="-"/>
    <n v="0"/>
    <n v="38678920.799999997"/>
    <s v="-"/>
    <n v="6188627.3280000007"/>
    <n v="0"/>
    <s v="-"/>
    <n v="0"/>
    <n v="0"/>
    <s v="-"/>
    <n v="0"/>
  </r>
  <r>
    <s v="75"/>
    <x v="1"/>
    <x v="0"/>
    <s v="007"/>
    <s v="Z1B8050013"/>
    <s v="1753"/>
    <s v="FC"/>
    <s v="00170764"/>
    <s v=""/>
    <s v=""/>
    <s v=""/>
    <s v=""/>
    <n v="0"/>
    <s v=""/>
    <s v="PRODUCTOS Y SERVICIOS DE LIMPIEZA BALVARO.C.A"/>
    <s v="J-40795890-9"/>
    <n v="38472262.399999999"/>
    <n v="0"/>
    <n v="26087360"/>
    <n v="10676640"/>
    <s v="16"/>
    <n v="1708262.3999999999"/>
    <n v="0"/>
    <s v="-"/>
    <n v="0"/>
    <n v="0"/>
    <s v="-"/>
    <n v="0"/>
    <n v="0"/>
    <s v="-"/>
    <n v="0"/>
  </r>
  <r>
    <s v="76"/>
    <x v="1"/>
    <x v="0"/>
    <s v="007"/>
    <s v="Z1B8050013"/>
    <s v="1753"/>
    <s v="FC"/>
    <s v="00170765"/>
    <s v=""/>
    <s v=""/>
    <s v=""/>
    <s v=""/>
    <n v="0"/>
    <s v=""/>
    <s v="ARMANDO FAGUNDEZ"/>
    <s v="V16905321"/>
    <n v="7632768"/>
    <n v="0"/>
    <n v="5678400"/>
    <n v="0"/>
    <s v="-"/>
    <n v="0"/>
    <n v="1684800"/>
    <s v="16"/>
    <n v="269568"/>
    <n v="0"/>
    <s v="-"/>
    <n v="0"/>
    <n v="0"/>
    <s v="-"/>
    <n v="0"/>
  </r>
  <r>
    <s v="77"/>
    <x v="1"/>
    <x v="0"/>
    <s v="009"/>
    <s v="Z1B8014458"/>
    <s v="1707-1708"/>
    <s v="FC"/>
    <s v="00174788-00174828"/>
    <s v=""/>
    <s v=""/>
    <s v=""/>
    <s v=""/>
    <n v="0"/>
    <s v=""/>
    <s v="VENTAS NO CONTRIBUYENTES"/>
    <s v=""/>
    <n v="268681692.54640001"/>
    <n v="0"/>
    <n v="196124490.00000003"/>
    <n v="0"/>
    <s v="-"/>
    <n v="0"/>
    <n v="62549312.539999999"/>
    <s v="-"/>
    <n v="10007890.0064"/>
    <n v="0"/>
    <s v="-"/>
    <n v="0"/>
    <n v="0"/>
    <s v="-"/>
    <n v="0"/>
  </r>
  <r>
    <s v="78"/>
    <x v="1"/>
    <x v="0"/>
    <s v="009"/>
    <s v="Z1B8014458"/>
    <s v="1707-1708"/>
    <s v="FC"/>
    <s v="00174829"/>
    <s v=""/>
    <s v=""/>
    <s v=""/>
    <s v=""/>
    <n v="0"/>
    <s v=""/>
    <s v="CORPORACION JR 2628 C.A"/>
    <s v="J411475270"/>
    <n v="53569741"/>
    <n v="0"/>
    <n v="28313757"/>
    <n v="21772400"/>
    <s v="16"/>
    <n v="3483584"/>
    <n v="0"/>
    <s v="-"/>
    <n v="0"/>
    <n v="0"/>
    <s v="-"/>
    <n v="0"/>
    <n v="0"/>
    <s v="-"/>
    <n v="0"/>
  </r>
  <r>
    <s v="79"/>
    <x v="1"/>
    <x v="0"/>
    <s v="009"/>
    <s v="Z1B8014458"/>
    <s v="1707-1708"/>
    <s v="FC"/>
    <s v="00174830-00174852"/>
    <s v=""/>
    <s v=""/>
    <s v=""/>
    <s v=""/>
    <n v="0"/>
    <s v=""/>
    <s v="VENTAS NO CONTRIBUYENTES"/>
    <s v=""/>
    <n v="139320634.19600001"/>
    <n v="0"/>
    <n v="94856177.600000009"/>
    <n v="0"/>
    <s v="-"/>
    <n v="0"/>
    <n v="38331428.099999994"/>
    <s v="16"/>
    <n v="6133028.4960000003"/>
    <n v="0"/>
    <s v="-"/>
    <n v="0"/>
    <n v="0"/>
    <s v="-"/>
    <n v="0"/>
  </r>
  <r>
    <s v="80"/>
    <x v="1"/>
    <x v="0"/>
    <s v="010"/>
    <s v="Z1F0000341"/>
    <s v="1217"/>
    <s v="FC"/>
    <s v="00073135-00073164"/>
    <s v=""/>
    <s v=""/>
    <s v=""/>
    <s v=""/>
    <n v="0"/>
    <s v=""/>
    <s v="VENTAS NO CONTRIBUYENTES"/>
    <s v=""/>
    <n v="234010127.37840003"/>
    <n v="0"/>
    <n v="166512316.80000001"/>
    <n v="0"/>
    <s v="-"/>
    <n v="0"/>
    <n v="58187767.739999995"/>
    <s v="-"/>
    <n v="9310042.8384000007"/>
    <n v="0"/>
    <s v="-"/>
    <n v="0"/>
    <n v="0"/>
    <s v="-"/>
    <n v="0"/>
  </r>
  <r>
    <s v="81"/>
    <x v="1"/>
    <x v="0"/>
    <s v="011"/>
    <s v="Z1F0004616"/>
    <s v="0611"/>
    <s v="FC"/>
    <s v="00083366-00083456"/>
    <s v=""/>
    <s v=""/>
    <s v=""/>
    <s v=""/>
    <n v="0"/>
    <s v=""/>
    <s v="VENTAS NO CONTRIBUYENTES"/>
    <s v=""/>
    <n v="201116054"/>
    <n v="0"/>
    <n v="182605354"/>
    <n v="0"/>
    <s v="-"/>
    <n v="0"/>
    <n v="15957500"/>
    <s v="-"/>
    <n v="2553200"/>
    <n v="0"/>
    <s v="-"/>
    <n v="0"/>
    <n v="0"/>
    <s v="-"/>
    <n v="0"/>
  </r>
  <r>
    <s v="82"/>
    <x v="1"/>
    <x v="0"/>
    <s v="011"/>
    <s v="Z1F0004616"/>
    <s v="0611"/>
    <s v="FC"/>
    <s v="00083457"/>
    <s v=""/>
    <s v=""/>
    <s v=""/>
    <s v=""/>
    <n v="0"/>
    <s v=""/>
    <s v="ABDUL KADER"/>
    <s v="V245246079 "/>
    <n v="2427152"/>
    <n v="0"/>
    <n v="2390960"/>
    <n v="31200"/>
    <s v="16"/>
    <n v="4992"/>
    <n v="0"/>
    <s v="-"/>
    <n v="0"/>
    <n v="0"/>
    <s v="-"/>
    <n v="0"/>
    <n v="0"/>
    <s v="-"/>
    <n v="0"/>
  </r>
  <r>
    <s v="83"/>
    <x v="1"/>
    <x v="0"/>
    <s v="011"/>
    <s v="Z1F0004616"/>
    <s v="0611"/>
    <s v="FC"/>
    <s v="00083458-00083489"/>
    <s v=""/>
    <s v=""/>
    <s v=""/>
    <s v=""/>
    <n v="0"/>
    <s v=""/>
    <s v="VENTAS NO CONTRIBUYENTES"/>
    <s v=""/>
    <n v="54700920"/>
    <n v="0"/>
    <n v="54495832"/>
    <n v="0"/>
    <s v="-"/>
    <n v="0"/>
    <n v="176800"/>
    <s v="-"/>
    <n v="28288"/>
    <n v="0"/>
    <s v="-"/>
    <n v="0"/>
    <n v="0"/>
    <s v="-"/>
    <n v="0"/>
  </r>
  <r>
    <s v="84"/>
    <x v="1"/>
    <x v="0"/>
    <s v="012"/>
    <s v="Z1B8038506"/>
    <s v="1560"/>
    <s v="FC"/>
    <s v="00071542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85"/>
    <x v="1"/>
    <x v="0"/>
    <s v="013"/>
    <s v="Z1B8050578"/>
    <s v="1522"/>
    <s v="FC"/>
    <s v="00140278-00140285"/>
    <s v=""/>
    <s v=""/>
    <s v=""/>
    <s v=""/>
    <n v="0"/>
    <s v=""/>
    <s v="VENTAS NO CONTRIBUYENTES"/>
    <s v=""/>
    <n v="21715690"/>
    <n v="0"/>
    <n v="20790010"/>
    <n v="0"/>
    <s v="-"/>
    <n v="0"/>
    <n v="798000"/>
    <s v="-"/>
    <n v="127680"/>
    <n v="0"/>
    <s v="-"/>
    <n v="0"/>
    <n v="0"/>
    <s v="-"/>
    <n v="0"/>
  </r>
  <r>
    <s v="86"/>
    <x v="1"/>
    <x v="0"/>
    <s v="013"/>
    <s v="Z1B8050578"/>
    <s v="1522"/>
    <s v="FC"/>
    <s v="00140286"/>
    <s v=""/>
    <s v=""/>
    <s v=""/>
    <s v=""/>
    <n v="0"/>
    <s v=""/>
    <s v="COMERCIAL FERRETERIA PIGOOM"/>
    <s v="J-30626502-3 "/>
    <n v="2654080"/>
    <n v="0"/>
    <n v="2654080"/>
    <n v="0"/>
    <s v="-"/>
    <n v="0"/>
    <n v="0"/>
    <s v="-"/>
    <n v="0"/>
    <n v="0"/>
    <s v="-"/>
    <n v="0"/>
    <n v="0"/>
    <s v="-"/>
    <n v="0"/>
  </r>
  <r>
    <s v="87"/>
    <x v="1"/>
    <x v="0"/>
    <s v="013"/>
    <s v="Z1B8050578"/>
    <s v="1522"/>
    <s v="FC"/>
    <s v="00140287-00140416"/>
    <s v=""/>
    <s v=""/>
    <s v=""/>
    <s v=""/>
    <n v="0"/>
    <s v=""/>
    <s v="VENTAS NO CONTRIBUYENTES"/>
    <s v=""/>
    <n v="317197157.36400008"/>
    <n v="0"/>
    <n v="268547856"/>
    <n v="0"/>
    <s v="-"/>
    <n v="0"/>
    <n v="41939052.899999999"/>
    <s v="16"/>
    <n v="6710248.4639999997"/>
    <n v="0"/>
    <s v="-"/>
    <n v="0"/>
    <n v="0"/>
    <s v="-"/>
    <n v="0"/>
  </r>
  <r>
    <s v="88"/>
    <x v="1"/>
    <x v="0"/>
    <s v="014"/>
    <s v="Z1F0000338"/>
    <s v="1400"/>
    <s v="FC"/>
    <s v="00050789-00050791"/>
    <s v=""/>
    <s v=""/>
    <s v=""/>
    <s v=""/>
    <n v="0"/>
    <s v=""/>
    <s v="VENTAS NO CONTRIBUYENTES"/>
    <s v=""/>
    <n v="7707523.2000000002"/>
    <n v="0"/>
    <n v="2444000"/>
    <n v="0"/>
    <s v="-"/>
    <n v="0"/>
    <n v="4537520"/>
    <s v="-"/>
    <n v="726003.19999999995"/>
    <n v="0"/>
    <s v="-"/>
    <n v="0"/>
    <n v="0"/>
    <s v="-"/>
    <n v="0"/>
  </r>
  <r>
    <s v="89"/>
    <x v="1"/>
    <x v="0"/>
    <s v="014"/>
    <s v="Z1F0000338"/>
    <s v="1400"/>
    <s v="FC"/>
    <s v="00050792-00050823"/>
    <s v=""/>
    <s v=""/>
    <s v=""/>
    <s v=""/>
    <n v="0"/>
    <s v=""/>
    <s v="VENTAS NO CONTRIBUYENTES"/>
    <s v=""/>
    <n v="59875462.399999999"/>
    <n v="0"/>
    <n v="55754400"/>
    <n v="0"/>
    <s v="-"/>
    <n v="0"/>
    <n v="3552640"/>
    <s v="-"/>
    <n v="568422.40000000002"/>
    <n v="0"/>
    <s v="-"/>
    <n v="0"/>
    <n v="0"/>
    <s v="-"/>
    <n v="0"/>
  </r>
  <r>
    <s v="90"/>
    <x v="1"/>
    <x v="0"/>
    <s v="014"/>
    <s v="Z1F0000338"/>
    <s v="1400"/>
    <s v="FC"/>
    <s v="00050824"/>
    <s v=""/>
    <s v=""/>
    <s v=""/>
    <s v=""/>
    <n v="0"/>
    <s v=""/>
    <s v="BRAYAM"/>
    <s v="V242238711"/>
    <n v="2184000"/>
    <n v="0"/>
    <n v="2184000"/>
    <n v="0"/>
    <s v="-"/>
    <n v="0"/>
    <n v="0"/>
    <s v="-"/>
    <n v="0"/>
    <n v="0"/>
    <s v="-"/>
    <n v="0"/>
    <n v="0"/>
    <s v="-"/>
    <n v="0"/>
  </r>
  <r>
    <s v="91"/>
    <x v="1"/>
    <x v="0"/>
    <s v="014"/>
    <s v="Z1F0000338"/>
    <s v="1400"/>
    <s v="FC"/>
    <s v="00050825-00050856"/>
    <s v=""/>
    <s v=""/>
    <s v=""/>
    <s v=""/>
    <n v="0"/>
    <s v=""/>
    <s v="VENTAS NO CONTRIBUYENTES"/>
    <s v=""/>
    <n v="46179827.199999996"/>
    <n v="0"/>
    <n v="41537600"/>
    <n v="0"/>
    <s v="-"/>
    <n v="0"/>
    <n v="4001920"/>
    <s v="-"/>
    <n v="640307.20000000007"/>
    <n v="0"/>
    <s v="-"/>
    <n v="0"/>
    <n v="0"/>
    <s v="-"/>
    <n v="0"/>
  </r>
  <r>
    <s v="92"/>
    <x v="1"/>
    <x v="0"/>
    <s v="014"/>
    <s v="Z1F0000338"/>
    <s v="1400"/>
    <s v="NC"/>
    <s v=""/>
    <s v="00000055"/>
    <s v=""/>
    <s v="00050814"/>
    <s v="2/12/2020"/>
    <n v="288704"/>
    <s v="VEN"/>
    <s v="JOHANA GUERRERO"/>
    <s v="V16887579"/>
    <n v="-156000"/>
    <n v="0"/>
    <n v="-156000"/>
    <n v="0"/>
    <s v="-"/>
    <n v="0"/>
    <n v="0"/>
    <s v="-"/>
    <n v="0"/>
    <n v="0"/>
    <s v="-"/>
    <n v="0"/>
    <n v="0"/>
    <s v="-"/>
    <n v="0"/>
  </r>
  <r>
    <s v="93"/>
    <x v="1"/>
    <x v="0"/>
    <s v="015"/>
    <s v="Z1B8050356"/>
    <s v="1533"/>
    <s v="FC"/>
    <s v="00086393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94"/>
    <x v="2"/>
    <x v="0"/>
    <s v="001"/>
    <s v="Z1B8050365"/>
    <s v="1263"/>
    <s v="FC"/>
    <s v="000088125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95"/>
    <x v="2"/>
    <x v="0"/>
    <s v="001"/>
    <s v="Z1F0000700"/>
    <s v="1377"/>
    <s v="FC"/>
    <s v="00109005-00109051"/>
    <s v=""/>
    <s v=""/>
    <s v=""/>
    <s v=""/>
    <n v="0"/>
    <s v=""/>
    <s v="VENTAS NO CONTRIBUYENTES"/>
    <s v=""/>
    <n v="364304932.13800001"/>
    <n v="0"/>
    <n v="280326932.75999999"/>
    <n v="0"/>
    <s v="-"/>
    <n v="0"/>
    <n v="72394827.049999997"/>
    <s v="-"/>
    <n v="11583172.327999998"/>
    <n v="0"/>
    <s v="-"/>
    <n v="0"/>
    <n v="0"/>
    <s v="-"/>
    <n v="0"/>
  </r>
  <r>
    <s v="96"/>
    <x v="2"/>
    <x v="0"/>
    <s v="001"/>
    <s v="Z1F0000700"/>
    <s v="1377"/>
    <s v="FC"/>
    <s v="00109052"/>
    <s v=""/>
    <s v=""/>
    <s v=""/>
    <s v=""/>
    <n v="0"/>
    <s v=""/>
    <s v="LARATEQUES C.A"/>
    <s v="J-30895848-4 "/>
    <n v="64628000"/>
    <n v="0"/>
    <n v="64628000"/>
    <n v="0"/>
    <s v="-"/>
    <n v="0"/>
    <n v="0"/>
    <s v="-"/>
    <n v="0"/>
    <n v="0"/>
    <s v="-"/>
    <n v="0"/>
    <n v="0"/>
    <s v="-"/>
    <n v="0"/>
  </r>
  <r>
    <s v="97"/>
    <x v="2"/>
    <x v="1"/>
    <s v="001"/>
    <s v="Z1F0017854"/>
    <s v="0282-0282"/>
    <s v="FC"/>
    <s v="00015604-00015650"/>
    <s v=""/>
    <s v=""/>
    <s v=""/>
    <s v=""/>
    <n v="0"/>
    <s v=""/>
    <s v="VENTAS NO CONTRIBUYENTES"/>
    <s v=""/>
    <n v="414452091.59640002"/>
    <n v="0"/>
    <n v="281744296.89999998"/>
    <n v="0"/>
    <s v="-"/>
    <n v="0"/>
    <n v="114403271.28999999"/>
    <s v="16"/>
    <n v="18304523.406399999"/>
    <n v="0"/>
    <s v="-"/>
    <n v="0"/>
    <n v="0"/>
    <s v="-"/>
    <n v="0"/>
  </r>
  <r>
    <s v="98"/>
    <x v="2"/>
    <x v="0"/>
    <s v="002"/>
    <s v="Z1B8050002"/>
    <s v="1713"/>
    <s v="FC"/>
    <s v="00161003"/>
    <s v=""/>
    <s v=""/>
    <s v=""/>
    <s v=""/>
    <n v="0"/>
    <s v=""/>
    <s v="FUNDACION HAGAMOS EL BIEN"/>
    <s v="J-41034991-3"/>
    <n v="45432880.5"/>
    <n v="0"/>
    <n v="39246832.5"/>
    <n v="5332800"/>
    <s v="16"/>
    <n v="853248"/>
    <n v="0"/>
    <s v="-"/>
    <n v="0"/>
    <n v="0"/>
    <s v="-"/>
    <n v="0"/>
    <n v="0"/>
    <s v="-"/>
    <n v="0"/>
  </r>
  <r>
    <s v="99"/>
    <x v="2"/>
    <x v="0"/>
    <s v="002"/>
    <s v="Z1B8050002"/>
    <s v="1713"/>
    <s v="FC"/>
    <s v="00161004-00161051"/>
    <s v=""/>
    <s v=""/>
    <s v=""/>
    <s v=""/>
    <n v="0"/>
    <s v=""/>
    <s v="VENTAS NO CONTRIBUYENTES"/>
    <s v=""/>
    <n v="588297353.68200004"/>
    <n v="0"/>
    <n v="479914760.25000006"/>
    <n v="0"/>
    <s v="-"/>
    <n v="0"/>
    <n v="93433270.200000003"/>
    <s v="-"/>
    <n v="14949323.231999999"/>
    <n v="0"/>
    <s v="-"/>
    <n v="0"/>
    <n v="0"/>
    <s v="-"/>
    <n v="0"/>
  </r>
  <r>
    <s v="100"/>
    <x v="2"/>
    <x v="0"/>
    <s v="002"/>
    <s v="Z1B8050002"/>
    <s v="1713"/>
    <s v="FC"/>
    <s v="00161052"/>
    <s v=""/>
    <s v=""/>
    <s v=""/>
    <s v=""/>
    <n v="0"/>
    <s v=""/>
    <s v="GRUPO CORPORATIVO MANUBER C.A"/>
    <s v="J-409821315"/>
    <n v="3058060"/>
    <n v="0"/>
    <n v="1444500"/>
    <n v="1391000"/>
    <s v="16"/>
    <n v="222560"/>
    <n v="0"/>
    <s v="-"/>
    <n v="0"/>
    <n v="0"/>
    <s v="-"/>
    <n v="0"/>
    <n v="0"/>
    <s v="-"/>
    <n v="0"/>
  </r>
  <r>
    <s v="101"/>
    <x v="2"/>
    <x v="0"/>
    <s v="002"/>
    <s v="Z1B8050002"/>
    <s v="1713"/>
    <s v="FC"/>
    <s v="00161053-00161059"/>
    <s v=""/>
    <s v=""/>
    <s v=""/>
    <s v=""/>
    <n v="0"/>
    <s v=""/>
    <s v="VENTAS NO CONTRIBUYENTES"/>
    <s v=""/>
    <n v="54009493.100000001"/>
    <n v="0"/>
    <n v="50933799.5"/>
    <n v="0"/>
    <s v="-"/>
    <n v="0"/>
    <n v="2651460"/>
    <s v="16"/>
    <n v="424233.6"/>
    <n v="0"/>
    <s v="-"/>
    <n v="0"/>
    <n v="0"/>
    <s v="-"/>
    <n v="0"/>
  </r>
  <r>
    <s v="102"/>
    <x v="2"/>
    <x v="0"/>
    <s v="002"/>
    <s v="Z1B8050149"/>
    <s v="1635"/>
    <s v="FC"/>
    <s v="00199041-00199090"/>
    <m/>
    <m/>
    <m/>
    <m/>
    <n v="0"/>
    <m/>
    <s v="VENTAS NO CONTRIBUYENTES"/>
    <m/>
    <n v="177647391.19999999"/>
    <n v="0"/>
    <n v="177647391.19999999"/>
    <n v="0"/>
    <s v="-"/>
    <n v="0"/>
    <n v="0"/>
    <s v="-"/>
    <n v="0"/>
    <n v="0"/>
    <s v="-"/>
    <n v="0"/>
    <n v="0"/>
    <s v="-"/>
    <n v="0"/>
  </r>
  <r>
    <s v="103"/>
    <x v="2"/>
    <x v="0"/>
    <s v="002"/>
    <s v="Z1B8050149"/>
    <s v="1635"/>
    <s v="NC"/>
    <s v="00001185"/>
    <m/>
    <m/>
    <m/>
    <m/>
    <n v="0"/>
    <m/>
    <s v="VENTAS NO CONTRIBUYENTES"/>
    <m/>
    <n v="-5296500"/>
    <n v="0"/>
    <n v="-5296500"/>
    <n v="0"/>
    <s v="-"/>
    <n v="0"/>
    <n v="0"/>
    <s v="-"/>
    <n v="0"/>
    <n v="0"/>
    <s v="-"/>
    <n v="0"/>
    <n v="0"/>
    <s v="-"/>
    <n v="0"/>
  </r>
  <r>
    <s v="104"/>
    <x v="2"/>
    <x v="2"/>
    <s v="002"/>
    <s v="Z1F0008858"/>
    <s v="0736"/>
    <s v="FC"/>
    <s v="00097981-00098121"/>
    <s v=""/>
    <s v=""/>
    <s v=""/>
    <s v=""/>
    <n v="0"/>
    <s v=""/>
    <s v="VENTAS NO CONTRIBUYENTES"/>
    <s v=""/>
    <n v="249557497.65000001"/>
    <n v="0"/>
    <n v="237131229.65000001"/>
    <n v="0"/>
    <s v="-"/>
    <n v="0"/>
    <n v="10712300"/>
    <s v="-"/>
    <n v="1713968"/>
    <n v="0"/>
    <s v="-"/>
    <n v="0"/>
    <n v="0"/>
    <s v="-"/>
    <n v="0"/>
  </r>
  <r>
    <s v="105"/>
    <x v="2"/>
    <x v="2"/>
    <s v="002"/>
    <s v="Z1F0008858"/>
    <s v="0736"/>
    <s v="NC"/>
    <s v=""/>
    <s v="00000114"/>
    <s v=""/>
    <s v="00097508"/>
    <s v="29/11/2020"/>
    <n v="7043716.7999999998"/>
    <s v="VEN"/>
    <s v="MARIBEL BERRA"/>
    <s v="V6355869 "/>
    <n v="-1576972.8"/>
    <n v="0"/>
    <n v="-1576972.8"/>
    <n v="0"/>
    <s v="-"/>
    <n v="0"/>
    <n v="0"/>
    <s v="-"/>
    <n v="0"/>
    <n v="0"/>
    <s v="-"/>
    <n v="0"/>
    <n v="0"/>
    <s v="-"/>
    <n v="0"/>
  </r>
  <r>
    <s v="106"/>
    <x v="2"/>
    <x v="1"/>
    <s v="002"/>
    <s v="Z1F0017966"/>
    <s v="0279-0279"/>
    <s v="FC"/>
    <s v="00006107-00006124"/>
    <s v=""/>
    <s v=""/>
    <s v=""/>
    <s v=""/>
    <n v="0"/>
    <s v=""/>
    <s v="VENTAS NO CONTRIBUYENTES"/>
    <s v=""/>
    <n v="231085132.46000001"/>
    <n v="0"/>
    <n v="161313013.40000001"/>
    <n v="0"/>
    <s v="-"/>
    <n v="0"/>
    <n v="60148378.5"/>
    <s v="-"/>
    <n v="9623740.5599999987"/>
    <n v="0"/>
    <s v="-"/>
    <n v="0"/>
    <n v="0"/>
    <s v="-"/>
    <n v="0"/>
  </r>
  <r>
    <s v="107"/>
    <x v="2"/>
    <x v="0"/>
    <s v="003"/>
    <s v="Z1B8051199"/>
    <s v="1799"/>
    <s v="FC"/>
    <s v="00186224-00186227"/>
    <s v=""/>
    <s v=""/>
    <s v=""/>
    <s v=""/>
    <n v="0"/>
    <s v=""/>
    <s v="VENTAS NO CONTRIBUYENTES"/>
    <s v=""/>
    <n v="3360588.5"/>
    <n v="0"/>
    <n v="3360588.5"/>
    <n v="0"/>
    <s v="-"/>
    <n v="0"/>
    <n v="0"/>
    <s v="-"/>
    <n v="0"/>
    <n v="0"/>
    <s v="-"/>
    <n v="0"/>
    <n v="0"/>
    <s v="-"/>
    <n v="0"/>
  </r>
  <r>
    <s v="108"/>
    <x v="2"/>
    <x v="0"/>
    <s v="003"/>
    <s v="Z1B8051199"/>
    <s v="1799"/>
    <s v="FC"/>
    <s v="00186228"/>
    <s v=""/>
    <s v=""/>
    <s v=""/>
    <s v=""/>
    <n v="0"/>
    <s v=""/>
    <s v="DISTRIBUIDORA MONTOVJ C.A"/>
    <s v="J-40786379-7"/>
    <n v="14519046.738"/>
    <n v="0"/>
    <n v="8227343.8500000006"/>
    <n v="5423881.7999999998"/>
    <s v="16"/>
    <n v="867821.08799999999"/>
    <n v="0"/>
    <s v="-"/>
    <n v="0"/>
    <n v="0"/>
    <s v="-"/>
    <n v="0"/>
    <n v="0"/>
    <s v="-"/>
    <n v="0"/>
  </r>
  <r>
    <s v="109"/>
    <x v="2"/>
    <x v="0"/>
    <s v="003"/>
    <s v="Z1B8051199"/>
    <s v="1799"/>
    <s v="FC"/>
    <s v="00186229-00186237"/>
    <s v=""/>
    <s v=""/>
    <s v=""/>
    <s v=""/>
    <n v="0"/>
    <s v=""/>
    <s v="VENTAS NO CONTRIBUYENTES"/>
    <s v=""/>
    <n v="160579415.19999999"/>
    <n v="0"/>
    <n v="49450812"/>
    <n v="0"/>
    <s v="-"/>
    <n v="0"/>
    <n v="95800520"/>
    <s v="16"/>
    <n v="15328083.199999999"/>
    <n v="0"/>
    <s v="-"/>
    <n v="0"/>
    <n v="0"/>
    <s v="-"/>
    <n v="0"/>
  </r>
  <r>
    <s v="110"/>
    <x v="2"/>
    <x v="0"/>
    <s v="003"/>
    <s v="Z1B8051199"/>
    <s v="1799"/>
    <s v="FC"/>
    <s v="00186238"/>
    <s v=""/>
    <s v=""/>
    <s v=""/>
    <s v=""/>
    <n v="0"/>
    <s v=""/>
    <s v="DELICATESES CAMINO REAL"/>
    <s v="J-30398403-7 "/>
    <n v="35653000"/>
    <n v="0"/>
    <n v="35653000"/>
    <n v="0"/>
    <s v="-"/>
    <n v="0"/>
    <n v="0"/>
    <s v="-"/>
    <n v="0"/>
    <n v="0"/>
    <s v="-"/>
    <n v="0"/>
    <n v="0"/>
    <s v="-"/>
    <n v="0"/>
  </r>
  <r>
    <s v="111"/>
    <x v="2"/>
    <x v="0"/>
    <s v="003"/>
    <s v="Z1B8051199"/>
    <s v="1799"/>
    <s v="FC"/>
    <s v="00186239-00186272"/>
    <s v=""/>
    <s v=""/>
    <s v=""/>
    <s v=""/>
    <n v="0"/>
    <s v=""/>
    <s v="VENTAS NO CONTRIBUYENTES"/>
    <s v=""/>
    <n v="303377748.72320002"/>
    <n v="0"/>
    <n v="191548397.91000003"/>
    <n v="0"/>
    <s v="-"/>
    <n v="0"/>
    <n v="96404612.769999996"/>
    <s v="16"/>
    <n v="15424738.043200001"/>
    <n v="0"/>
    <s v="-"/>
    <n v="0"/>
    <n v="0"/>
    <s v="-"/>
    <n v="0"/>
  </r>
  <r>
    <s v="112"/>
    <x v="2"/>
    <x v="0"/>
    <s v="003"/>
    <s v="Z1B8051199"/>
    <s v="1799"/>
    <s v="FC"/>
    <s v="00186273"/>
    <s v=""/>
    <s v=""/>
    <s v=""/>
    <s v=""/>
    <n v="0"/>
    <s v=""/>
    <s v="MATADERO MAELLA"/>
    <s v="J-00071382-0 "/>
    <n v="191517848.384"/>
    <n v="0"/>
    <n v="42588345.599999994"/>
    <n v="128387502.40000001"/>
    <s v="16"/>
    <n v="20542000.384"/>
    <n v="0"/>
    <s v="-"/>
    <n v="0"/>
    <n v="0"/>
    <s v="-"/>
    <n v="0"/>
    <n v="0"/>
    <s v="-"/>
    <n v="0"/>
  </r>
  <r>
    <s v="113"/>
    <x v="2"/>
    <x v="0"/>
    <s v="003"/>
    <s v="Z1B8051199"/>
    <s v="1799"/>
    <s v="FC"/>
    <s v="00186274-00186312"/>
    <s v=""/>
    <s v=""/>
    <s v=""/>
    <s v=""/>
    <n v="0"/>
    <s v=""/>
    <s v="VENTAS NO CONTRIBUYENTES"/>
    <s v=""/>
    <n v="187544326.68000001"/>
    <n v="0"/>
    <n v="154475950.90000001"/>
    <n v="0"/>
    <s v="-"/>
    <n v="0"/>
    <n v="28507220.5"/>
    <s v="-"/>
    <n v="4561155.28"/>
    <n v="0"/>
    <s v="-"/>
    <n v="0"/>
    <n v="0"/>
    <s v="-"/>
    <n v="0"/>
  </r>
  <r>
    <s v="114"/>
    <x v="2"/>
    <x v="2"/>
    <s v="003"/>
    <s v="Z1F0008965"/>
    <s v="0729"/>
    <s v="FC"/>
    <s v="00096367-00096393"/>
    <s v=""/>
    <s v=""/>
    <s v=""/>
    <s v=""/>
    <n v="0"/>
    <s v=""/>
    <s v="VENTAS NO CONTRIBUYENTES"/>
    <s v=""/>
    <n v="44128018.100000001"/>
    <n v="0"/>
    <n v="40506602.5"/>
    <n v="0"/>
    <s v="-"/>
    <n v="0"/>
    <n v="3121910"/>
    <s v="-"/>
    <n v="499505.6"/>
    <n v="0"/>
    <s v="-"/>
    <n v="0"/>
    <n v="0"/>
    <s v="-"/>
    <n v="0"/>
  </r>
  <r>
    <s v="115"/>
    <x v="2"/>
    <x v="2"/>
    <s v="003"/>
    <s v="Z1F0008965"/>
    <s v="0729"/>
    <s v="FC"/>
    <s v="00096394"/>
    <s v=""/>
    <s v=""/>
    <s v=""/>
    <s v=""/>
    <n v="0"/>
    <s v=""/>
    <s v="REYNA UTRERA"/>
    <s v="V148527292 "/>
    <n v="1737200"/>
    <n v="0"/>
    <n v="1737200"/>
    <n v="0"/>
    <s v="-"/>
    <n v="0"/>
    <n v="0"/>
    <s v="-"/>
    <n v="0"/>
    <n v="0"/>
    <s v="-"/>
    <n v="0"/>
    <n v="0"/>
    <s v="-"/>
    <n v="0"/>
  </r>
  <r>
    <s v="116"/>
    <x v="2"/>
    <x v="2"/>
    <s v="003"/>
    <s v="Z1F0008965"/>
    <s v="0729"/>
    <s v="FC"/>
    <s v="00096395-00096486"/>
    <s v=""/>
    <s v=""/>
    <s v=""/>
    <s v=""/>
    <n v="0"/>
    <s v=""/>
    <s v="VENTAS NO CONTRIBUYENTES"/>
    <s v=""/>
    <n v="196382996.11399999"/>
    <n v="0"/>
    <n v="183497677.94999999"/>
    <n v="0"/>
    <s v="-"/>
    <n v="0"/>
    <n v="11108032.9"/>
    <s v="-"/>
    <n v="1777285.264"/>
    <n v="0"/>
    <s v="-"/>
    <n v="0"/>
    <n v="0"/>
    <s v="-"/>
    <n v="0"/>
  </r>
  <r>
    <s v="117"/>
    <x v="2"/>
    <x v="1"/>
    <s v="003"/>
    <s v="Z1F0017848"/>
    <s v="0280-0280"/>
    <s v="FC"/>
    <s v="00012398-00012424"/>
    <s v=""/>
    <s v=""/>
    <s v=""/>
    <s v=""/>
    <n v="0"/>
    <s v=""/>
    <s v="VENTAS NO CONTRIBUYENTES"/>
    <s v=""/>
    <n v="356261816.77640003"/>
    <n v="0"/>
    <n v="237975947.69999999"/>
    <n v="0"/>
    <s v="-"/>
    <n v="0"/>
    <n v="101970576.79000001"/>
    <s v="16"/>
    <n v="16315292.2864"/>
    <n v="0"/>
    <s v="-"/>
    <n v="0"/>
    <n v="0"/>
    <s v="-"/>
    <n v="0"/>
  </r>
  <r>
    <s v="118"/>
    <x v="2"/>
    <x v="0"/>
    <s v="004"/>
    <s v="Z1B8050937"/>
    <s v="1640"/>
    <s v="FC"/>
    <s v="00154260-00154290"/>
    <s v=""/>
    <s v=""/>
    <s v=""/>
    <s v=""/>
    <n v="0"/>
    <s v=""/>
    <s v="VENTAS NO CONTRIBUYENTES"/>
    <s v=""/>
    <n v="198835801.20000002"/>
    <n v="0"/>
    <n v="169318752.66"/>
    <n v="0"/>
    <s v="-"/>
    <n v="0"/>
    <n v="25445731.5"/>
    <s v="-"/>
    <n v="4071317.04"/>
    <n v="0"/>
    <s v="-"/>
    <n v="0"/>
    <n v="0"/>
    <s v="-"/>
    <n v="0"/>
  </r>
  <r>
    <s v="119"/>
    <x v="2"/>
    <x v="0"/>
    <s v="004"/>
    <s v="Z1B8050937"/>
    <s v="1640"/>
    <s v="NC"/>
    <s v=""/>
    <s v="00000159"/>
    <s v=""/>
    <s v="00154279"/>
    <s v="3/12/2020"/>
    <n v="3015278"/>
    <s v="VEN"/>
    <s v="CARLOS ALEJANDRO"/>
    <s v="V26938252"/>
    <n v="-112778"/>
    <n v="0"/>
    <n v="-112778"/>
    <n v="0"/>
    <s v="-"/>
    <n v="0"/>
    <n v="0"/>
    <s v="-"/>
    <n v="0"/>
    <n v="0"/>
    <s v="-"/>
    <n v="0"/>
    <n v="0"/>
    <s v="-"/>
    <n v="0"/>
  </r>
  <r>
    <s v="120"/>
    <x v="2"/>
    <x v="1"/>
    <s v="004"/>
    <s v="Z1F0017963"/>
    <s v="0279-0279"/>
    <s v="FC"/>
    <s v="00006392-00006424"/>
    <s v=""/>
    <s v=""/>
    <s v=""/>
    <s v=""/>
    <n v="0"/>
    <s v=""/>
    <s v="VENTAS NO CONTRIBUYENTES"/>
    <s v=""/>
    <n v="193530314.5492"/>
    <n v="0"/>
    <n v="128233800.15000001"/>
    <n v="0"/>
    <s v="-"/>
    <n v="0"/>
    <n v="56290098.619999997"/>
    <s v="-"/>
    <n v="9006415.7792000007"/>
    <n v="0"/>
    <s v="-"/>
    <n v="0"/>
    <n v="0"/>
    <s v="-"/>
    <n v="0"/>
  </r>
  <r>
    <s v="121"/>
    <x v="2"/>
    <x v="0"/>
    <s v="005"/>
    <s v="Z1B8050363"/>
    <s v="1792"/>
    <s v="FC"/>
    <s v="00165931-00165938"/>
    <s v=""/>
    <s v=""/>
    <s v=""/>
    <s v=""/>
    <n v="0"/>
    <s v=""/>
    <s v="VENTAS NO CONTRIBUYENTES"/>
    <s v=""/>
    <n v="66046344.5"/>
    <n v="0"/>
    <n v="59860296.5"/>
    <n v="0"/>
    <s v="-"/>
    <n v="0"/>
    <n v="5332800"/>
    <s v="-"/>
    <n v="853248"/>
    <n v="0"/>
    <s v="-"/>
    <n v="0"/>
    <n v="0"/>
    <s v="-"/>
    <n v="0"/>
  </r>
  <r>
    <s v="122"/>
    <x v="2"/>
    <x v="0"/>
    <s v="005"/>
    <s v="Z1B8050363"/>
    <s v="1792"/>
    <s v="FC"/>
    <s v="00165939"/>
    <s v=""/>
    <s v=""/>
    <s v=""/>
    <s v=""/>
    <n v="0"/>
    <s v=""/>
    <s v="SAVA COSMETICS C.A"/>
    <s v="J-31413911-8"/>
    <n v="16164565.199999999"/>
    <n v="0"/>
    <n v="13707720"/>
    <n v="2117970"/>
    <s v="16"/>
    <n v="338875.2"/>
    <n v="0"/>
    <s v="-"/>
    <n v="0"/>
    <n v="0"/>
    <s v="-"/>
    <n v="0"/>
    <n v="0"/>
    <s v="-"/>
    <n v="0"/>
  </r>
  <r>
    <s v="123"/>
    <x v="2"/>
    <x v="0"/>
    <s v="005"/>
    <s v="Z1B8050363"/>
    <s v="1792"/>
    <s v="FC"/>
    <s v="00165940"/>
    <s v=""/>
    <s v=""/>
    <s v=""/>
    <s v=""/>
    <n v="0"/>
    <s v=""/>
    <s v="INVERSIONES NVCS.CA"/>
    <s v="J-410426819 "/>
    <n v="35069169.5"/>
    <n v="0"/>
    <n v="35069169.5"/>
    <n v="0"/>
    <s v="-"/>
    <n v="0"/>
    <n v="0"/>
    <s v="-"/>
    <n v="0"/>
    <n v="0"/>
    <s v="-"/>
    <n v="0"/>
    <n v="0"/>
    <s v="-"/>
    <n v="0"/>
  </r>
  <r>
    <s v="124"/>
    <x v="2"/>
    <x v="0"/>
    <s v="005"/>
    <s v="Z1B8050363"/>
    <s v="1792"/>
    <s v="FC"/>
    <s v="00165941-00165948"/>
    <s v=""/>
    <s v=""/>
    <s v=""/>
    <s v=""/>
    <n v="0"/>
    <s v=""/>
    <s v="VENTAS NO CONTRIBUYENTES"/>
    <s v=""/>
    <n v="41830425.700000003"/>
    <n v="0"/>
    <n v="28061782.5"/>
    <n v="0"/>
    <s v="-"/>
    <n v="0"/>
    <n v="11869520"/>
    <s v="-"/>
    <n v="1899123.2000000002"/>
    <n v="0"/>
    <s v="-"/>
    <n v="0"/>
    <n v="0"/>
    <s v="-"/>
    <n v="0"/>
  </r>
  <r>
    <s v="125"/>
    <x v="2"/>
    <x v="0"/>
    <s v="005"/>
    <s v="Z1B8050363"/>
    <s v="1792"/>
    <s v="FC"/>
    <s v="00165949"/>
    <s v=""/>
    <s v=""/>
    <s v=""/>
    <s v=""/>
    <n v="0"/>
    <s v=""/>
    <s v="PANADERIA Y DELICATESES KEIVERY PAN"/>
    <s v="J413044994 "/>
    <n v="20250500"/>
    <n v="0"/>
    <n v="20250500"/>
    <n v="0"/>
    <s v="-"/>
    <n v="0"/>
    <n v="0"/>
    <s v="-"/>
    <n v="0"/>
    <n v="0"/>
    <s v="-"/>
    <n v="0"/>
    <n v="0"/>
    <s v="-"/>
    <n v="0"/>
  </r>
  <r>
    <s v="126"/>
    <x v="2"/>
    <x v="0"/>
    <s v="005"/>
    <s v="Z1B8050363"/>
    <s v="1792"/>
    <s v="FC"/>
    <s v="00165950-00165964"/>
    <s v=""/>
    <s v=""/>
    <s v=""/>
    <s v=""/>
    <n v="0"/>
    <s v=""/>
    <s v="VENTAS NO CONTRIBUYENTES"/>
    <s v=""/>
    <n v="179898976.39320001"/>
    <n v="0"/>
    <n v="139667192.56"/>
    <n v="0"/>
    <s v="-"/>
    <n v="0"/>
    <n v="34682572.269999996"/>
    <s v="-"/>
    <n v="5549211.5631999997"/>
    <n v="0"/>
    <s v="-"/>
    <n v="0"/>
    <n v="0"/>
    <s v="-"/>
    <n v="0"/>
  </r>
  <r>
    <s v="127"/>
    <x v="2"/>
    <x v="1"/>
    <s v="005"/>
    <s v="Z1F0017998"/>
    <s v="0273-0274"/>
    <s v="FC"/>
    <s v="00008549-00008610"/>
    <s v=""/>
    <s v=""/>
    <s v=""/>
    <s v=""/>
    <n v="0"/>
    <s v=""/>
    <s v="VENTAS NO CONTRIBUYENTES"/>
    <s v=""/>
    <n v="392022700.71039999"/>
    <n v="0"/>
    <n v="288009201.47000003"/>
    <n v="0"/>
    <s v="-"/>
    <n v="0"/>
    <n v="89666809.689999998"/>
    <s v="16"/>
    <n v="14346689.5504"/>
    <n v="0"/>
    <s v="-"/>
    <n v="0"/>
    <n v="0"/>
    <s v="-"/>
    <n v="0"/>
  </r>
  <r>
    <s v="128"/>
    <x v="2"/>
    <x v="0"/>
    <s v="006"/>
    <s v="Z1B8044815"/>
    <s v="1701"/>
    <s v="FC"/>
    <s v="00146080-00146189"/>
    <s v=""/>
    <s v=""/>
    <s v=""/>
    <s v=""/>
    <n v="0"/>
    <s v=""/>
    <s v="VENTAS NO CONTRIBUYENTES"/>
    <s v=""/>
    <n v="803880651.35760009"/>
    <n v="0"/>
    <n v="634930914.80999994"/>
    <n v="0"/>
    <s v="-"/>
    <n v="0"/>
    <n v="145646324.61000001"/>
    <s v="-"/>
    <n v="23303411.937599998"/>
    <n v="0"/>
    <s v="-"/>
    <n v="0"/>
    <n v="0"/>
    <s v="-"/>
    <n v="0"/>
  </r>
  <r>
    <s v="129"/>
    <x v="2"/>
    <x v="1"/>
    <s v="006"/>
    <s v="Z1F0017787"/>
    <s v="0246-0246"/>
    <s v="FC"/>
    <s v="00002215-00002239"/>
    <s v=""/>
    <s v=""/>
    <s v=""/>
    <s v=""/>
    <n v="0"/>
    <s v=""/>
    <s v="VENTAS NO CONTRIBUYENTES"/>
    <s v=""/>
    <n v="162753649.1832"/>
    <n v="0"/>
    <n v="111661429.15000001"/>
    <n v="0"/>
    <s v="-"/>
    <n v="0"/>
    <n v="44045017.270000003"/>
    <s v="16"/>
    <n v="7047202.7632000009"/>
    <n v="0"/>
    <s v="-"/>
    <n v="0"/>
    <n v="0"/>
    <s v="-"/>
    <n v="0"/>
  </r>
  <r>
    <s v="130"/>
    <x v="2"/>
    <x v="1"/>
    <s v="006"/>
    <s v="Z1F0017787"/>
    <s v="0246"/>
    <s v="NC"/>
    <s v=""/>
    <s v="00000011"/>
    <s v=""/>
    <s v="00012191"/>
    <s v="30/11/2020"/>
    <n v="2007364.45"/>
    <s v="VEN"/>
    <s v="NINOSKA RODRIGUEZ"/>
    <s v="V13749483"/>
    <n v="-1718194.45"/>
    <n v="0"/>
    <n v="-1718194.45"/>
    <n v="0"/>
    <s v="-"/>
    <n v="0"/>
    <n v="0"/>
    <s v="-"/>
    <n v="0"/>
    <n v="0"/>
    <s v="-"/>
    <n v="0"/>
    <n v="0"/>
    <s v="-"/>
    <n v="0"/>
  </r>
  <r>
    <s v="131"/>
    <x v="2"/>
    <x v="0"/>
    <s v="007"/>
    <s v="Z1B8050013"/>
    <s v="1754"/>
    <s v="FC"/>
    <s v="00170766-00170844"/>
    <s v=""/>
    <s v=""/>
    <s v=""/>
    <s v=""/>
    <n v="0"/>
    <s v=""/>
    <s v="VENTAS NO CONTRIBUYENTES"/>
    <s v=""/>
    <n v="701507247.20239997"/>
    <n v="0"/>
    <n v="545048362.19999993"/>
    <n v="0"/>
    <s v="-"/>
    <n v="0"/>
    <n v="134878349.13999999"/>
    <s v="16"/>
    <n v="21580535.862399995"/>
    <n v="0"/>
    <s v="-"/>
    <n v="0"/>
    <n v="0"/>
    <s v="-"/>
    <n v="0"/>
  </r>
  <r>
    <s v="132"/>
    <x v="2"/>
    <x v="0"/>
    <s v="009"/>
    <s v="Z1B8014458"/>
    <s v="1709"/>
    <s v="FC"/>
    <s v="00174853-00174896"/>
    <s v=""/>
    <s v=""/>
    <s v=""/>
    <s v=""/>
    <n v="0"/>
    <s v=""/>
    <s v="VENTAS NO CONTRIBUYENTES"/>
    <s v=""/>
    <n v="387924290.28039998"/>
    <n v="0"/>
    <n v="240402263.59000003"/>
    <n v="0"/>
    <s v="-"/>
    <n v="0"/>
    <n v="127174160.94"/>
    <s v="-"/>
    <n v="20347865.750399999"/>
    <n v="0"/>
    <s v="-"/>
    <n v="0"/>
    <n v="0"/>
    <s v="-"/>
    <n v="0"/>
  </r>
  <r>
    <s v="133"/>
    <x v="2"/>
    <x v="0"/>
    <s v="010"/>
    <s v="Z1F0000341"/>
    <s v="1218"/>
    <s v="FC"/>
    <s v="00073165-00073188"/>
    <s v=""/>
    <s v=""/>
    <s v=""/>
    <s v=""/>
    <n v="0"/>
    <s v=""/>
    <s v="VENTAS NO CONTRIBUYENTES"/>
    <s v=""/>
    <n v="127915247.66399999"/>
    <n v="0"/>
    <n v="123835689.59999999"/>
    <n v="0"/>
    <s v="-"/>
    <n v="0"/>
    <n v="3516860.4"/>
    <s v="-"/>
    <n v="562697.66399999999"/>
    <n v="0"/>
    <s v="-"/>
    <n v="0"/>
    <n v="0"/>
    <s v="-"/>
    <n v="0"/>
  </r>
  <r>
    <s v="134"/>
    <x v="2"/>
    <x v="0"/>
    <s v="010"/>
    <s v="Z1F0000341"/>
    <s v="1218"/>
    <s v="FC"/>
    <s v="00073189"/>
    <s v=""/>
    <s v=""/>
    <s v=""/>
    <s v=""/>
    <n v="0"/>
    <s v=""/>
    <s v="SNG EVENTS 84 C.A"/>
    <s v="J41192935-2"/>
    <n v="15686307"/>
    <n v="0"/>
    <n v="2231699"/>
    <n v="11598800"/>
    <s v="16"/>
    <n v="1855808"/>
    <n v="0"/>
    <s v="-"/>
    <n v="0"/>
    <n v="0"/>
    <s v="-"/>
    <n v="0"/>
    <n v="0"/>
    <s v="-"/>
    <n v="0"/>
  </r>
  <r>
    <s v="135"/>
    <x v="2"/>
    <x v="0"/>
    <s v="010"/>
    <s v="Z1F0000341"/>
    <s v="1218"/>
    <s v="FC"/>
    <s v="00073190-00073228"/>
    <s v=""/>
    <s v=""/>
    <s v=""/>
    <s v=""/>
    <n v="0"/>
    <s v=""/>
    <s v="VENTAS NO CONTRIBUYENTES"/>
    <s v=""/>
    <n v="211059207.102"/>
    <n v="0"/>
    <n v="177640101.89999998"/>
    <n v="0"/>
    <s v="-"/>
    <n v="0"/>
    <n v="28809573.449999999"/>
    <s v="16"/>
    <n v="4609531.7520000003"/>
    <n v="0"/>
    <s v="-"/>
    <n v="0"/>
    <n v="0"/>
    <s v="-"/>
    <n v="0"/>
  </r>
  <r>
    <s v="136"/>
    <x v="2"/>
    <x v="0"/>
    <s v="011"/>
    <s v="Z1F0004616"/>
    <s v="0612"/>
    <s v="FC"/>
    <s v="00083490-00083631"/>
    <s v=""/>
    <s v=""/>
    <s v=""/>
    <s v=""/>
    <n v="0"/>
    <s v=""/>
    <s v="VENTAS NO CONTRIBUYENTES"/>
    <s v=""/>
    <n v="304231219.19999999"/>
    <n v="0"/>
    <n v="294680046"/>
    <n v="0"/>
    <s v="-"/>
    <n v="0"/>
    <n v="8233770"/>
    <s v="-"/>
    <n v="1317403.2"/>
    <n v="0"/>
    <s v="-"/>
    <n v="0"/>
    <n v="0"/>
    <s v="-"/>
    <n v="0"/>
  </r>
  <r>
    <s v="137"/>
    <x v="2"/>
    <x v="0"/>
    <s v="012"/>
    <s v="Z1B8038506"/>
    <s v="1561"/>
    <s v="FC"/>
    <s v="00071542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138"/>
    <x v="2"/>
    <x v="0"/>
    <s v="013"/>
    <s v="Z1B8050578"/>
    <s v="1523"/>
    <s v="FC"/>
    <s v="00140417-00140510"/>
    <s v=""/>
    <s v=""/>
    <s v=""/>
    <s v=""/>
    <n v="0"/>
    <s v=""/>
    <s v="VENTAS NO CONTRIBUYENTES"/>
    <s v=""/>
    <n v="201884397.40000004"/>
    <n v="0"/>
    <n v="198621085.40000004"/>
    <n v="0"/>
    <s v="-"/>
    <n v="0"/>
    <n v="2813200"/>
    <s v="-"/>
    <n v="450112"/>
    <n v="0"/>
    <s v="-"/>
    <n v="0"/>
    <n v="0"/>
    <s v="-"/>
    <n v="0"/>
  </r>
  <r>
    <s v="139"/>
    <x v="2"/>
    <x v="0"/>
    <s v="014"/>
    <s v="Z1F0000338"/>
    <s v="1401"/>
    <s v="FC"/>
    <s v="00050857-00050914"/>
    <s v=""/>
    <s v=""/>
    <s v=""/>
    <s v=""/>
    <n v="0"/>
    <s v=""/>
    <s v="VENTAS NO CONTRIBUYENTES"/>
    <s v=""/>
    <n v="100611074.40000001"/>
    <n v="0"/>
    <n v="94044500"/>
    <n v="0"/>
    <s v="-"/>
    <n v="0"/>
    <n v="5660840"/>
    <s v="-"/>
    <n v="905734.4"/>
    <n v="0"/>
    <s v="-"/>
    <n v="0"/>
    <n v="0"/>
    <s v="-"/>
    <n v="0"/>
  </r>
  <r>
    <s v="140"/>
    <x v="2"/>
    <x v="0"/>
    <s v="015"/>
    <s v="Z1B8050356"/>
    <s v="1534"/>
    <s v="FC"/>
    <s v="00086394-00086419"/>
    <s v=""/>
    <s v=""/>
    <s v=""/>
    <s v=""/>
    <n v="0"/>
    <s v=""/>
    <s v="VENTAS NO CONTRIBUYENTES"/>
    <s v=""/>
    <n v="228722480.71999997"/>
    <n v="0"/>
    <n v="181561753.30000001"/>
    <n v="0"/>
    <s v="-"/>
    <n v="0"/>
    <n v="40655799.5"/>
    <s v="16"/>
    <n v="6504927.9199999999"/>
    <n v="0"/>
    <s v="-"/>
    <n v="0"/>
    <n v="0"/>
    <s v="-"/>
    <n v="0"/>
  </r>
  <r>
    <s v="141"/>
    <x v="3"/>
    <x v="0"/>
    <s v="001"/>
    <s v="Z1B8050365"/>
    <s v="1264"/>
    <s v="FC"/>
    <s v="000088126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142"/>
    <x v="3"/>
    <x v="0"/>
    <s v="001"/>
    <s v="Z1F0000700"/>
    <s v="1378"/>
    <s v="FC"/>
    <s v="00109053-00109130"/>
    <s v=""/>
    <s v=""/>
    <s v=""/>
    <s v=""/>
    <n v="0"/>
    <s v=""/>
    <s v="VENTAS NO CONTRIBUYENTES"/>
    <s v=""/>
    <n v="597206678.01279998"/>
    <n v="0"/>
    <n v="494862338.85999995"/>
    <n v="0"/>
    <s v="-"/>
    <n v="0"/>
    <n v="88227878.579999998"/>
    <s v="-"/>
    <n v="14116460.572799999"/>
    <n v="0"/>
    <s v="-"/>
    <n v="0"/>
    <n v="0"/>
    <s v="-"/>
    <n v="0"/>
  </r>
  <r>
    <s v="143"/>
    <x v="3"/>
    <x v="1"/>
    <s v="001"/>
    <s v="Z1F0017854"/>
    <s v="0283-0283"/>
    <s v="FC"/>
    <s v="00015651-00015700"/>
    <s v=""/>
    <s v=""/>
    <s v=""/>
    <s v=""/>
    <n v="0"/>
    <s v=""/>
    <s v="VENTAS NO CONTRIBUYENTES"/>
    <s v=""/>
    <n v="309574527.49720001"/>
    <n v="0"/>
    <n v="209108835.50000003"/>
    <n v="0"/>
    <s v="-"/>
    <n v="0"/>
    <n v="86608355.169999987"/>
    <s v="-"/>
    <n v="13857336.827200001"/>
    <n v="0"/>
    <s v="-"/>
    <n v="0"/>
    <n v="0"/>
    <s v="-"/>
    <n v="0"/>
  </r>
  <r>
    <s v="144"/>
    <x v="3"/>
    <x v="0"/>
    <s v="002"/>
    <s v="Z1B8050002"/>
    <s v="1714"/>
    <s v="FC"/>
    <s v="00161060-00161115"/>
    <s v=""/>
    <s v=""/>
    <s v=""/>
    <s v=""/>
    <n v="0"/>
    <s v=""/>
    <s v="VENTAS NO CONTRIBUYENTES"/>
    <s v=""/>
    <n v="506764313.53120005"/>
    <n v="0"/>
    <n v="364111555.75999993"/>
    <n v="0"/>
    <s v="-"/>
    <n v="0"/>
    <n v="122976515.32000001"/>
    <s v="-"/>
    <n v="19676242.451200005"/>
    <n v="0"/>
    <s v="-"/>
    <n v="0"/>
    <n v="0"/>
    <s v="-"/>
    <n v="0"/>
  </r>
  <r>
    <s v="145"/>
    <x v="3"/>
    <x v="0"/>
    <s v="002"/>
    <s v="Z1B8050149"/>
    <s v="1636"/>
    <s v="FC"/>
    <s v="00199091-00199189"/>
    <m/>
    <m/>
    <m/>
    <m/>
    <n v="0"/>
    <m/>
    <s v="VENTAS NO CONTRIBUYENTES"/>
    <m/>
    <n v="382160032"/>
    <n v="0"/>
    <n v="382160032"/>
    <n v="0"/>
    <s v="-"/>
    <n v="0"/>
    <n v="0"/>
    <s v="-"/>
    <n v="0"/>
    <n v="0"/>
    <s v="-"/>
    <n v="0"/>
    <n v="0"/>
    <s v="-"/>
    <n v="0"/>
  </r>
  <r>
    <s v="146"/>
    <x v="3"/>
    <x v="0"/>
    <s v="002"/>
    <s v="Z1B8050149"/>
    <s v="1636"/>
    <s v="NC"/>
    <s v="00199186"/>
    <m/>
    <m/>
    <m/>
    <m/>
    <n v="0"/>
    <m/>
    <s v="VENTAS NO CONTRIBUYENTES"/>
    <m/>
    <n v="-631300"/>
    <n v="0"/>
    <n v="-631300"/>
    <n v="0"/>
    <s v="-"/>
    <n v="0"/>
    <n v="0"/>
    <s v="-"/>
    <n v="0"/>
    <n v="0"/>
    <s v="-"/>
    <n v="0"/>
    <n v="0"/>
    <s v="-"/>
    <n v="0"/>
  </r>
  <r>
    <s v="147"/>
    <x v="3"/>
    <x v="2"/>
    <s v="002"/>
    <s v="Z1F0008858"/>
    <s v="0737"/>
    <s v="FC"/>
    <s v="00098122-00098306"/>
    <s v=""/>
    <s v=""/>
    <s v=""/>
    <s v=""/>
    <n v="0"/>
    <s v=""/>
    <s v="VENTAS NO CONTRIBUYENTES"/>
    <s v=""/>
    <n v="459570416.43000001"/>
    <n v="0"/>
    <n v="438320175.75"/>
    <n v="0"/>
    <s v="-"/>
    <n v="0"/>
    <n v="18319173"/>
    <s v="16"/>
    <n v="2931067.6799999997"/>
    <n v="0"/>
    <s v="-"/>
    <n v="0"/>
    <n v="0"/>
    <s v="-"/>
    <n v="0"/>
  </r>
  <r>
    <s v="148"/>
    <x v="3"/>
    <x v="1"/>
    <s v="002"/>
    <s v="Z1F0017966"/>
    <s v="0280-0280"/>
    <s v="FC"/>
    <s v="00006125-00006153"/>
    <s v=""/>
    <s v=""/>
    <s v=""/>
    <s v=""/>
    <n v="0"/>
    <s v=""/>
    <s v="VENTAS NO CONTRIBUYENTES"/>
    <s v=""/>
    <n v="87134093.017199993"/>
    <n v="0"/>
    <n v="63043935.499999985"/>
    <n v="0"/>
    <s v="-"/>
    <n v="0"/>
    <n v="20767377.170000002"/>
    <s v="16"/>
    <n v="3322780.3471999997"/>
    <n v="0"/>
    <s v="-"/>
    <n v="0"/>
    <n v="0"/>
    <s v="-"/>
    <n v="0"/>
  </r>
  <r>
    <s v="149"/>
    <x v="3"/>
    <x v="0"/>
    <s v="003"/>
    <s v="Z1B8051199"/>
    <s v="1800"/>
    <s v="FC"/>
    <s v="00186313-00186318"/>
    <s v=""/>
    <s v=""/>
    <s v=""/>
    <s v=""/>
    <n v="0"/>
    <s v=""/>
    <s v="VENTAS NO CONTRIBUYENTES"/>
    <s v=""/>
    <n v="44709966.450000003"/>
    <n v="0"/>
    <n v="33605506.850000001"/>
    <n v="0"/>
    <s v="-"/>
    <n v="0"/>
    <n v="9572810"/>
    <s v="-"/>
    <n v="1531649.6"/>
    <n v="0"/>
    <s v="-"/>
    <n v="0"/>
    <n v="0"/>
    <s v="-"/>
    <n v="0"/>
  </r>
  <r>
    <s v="150"/>
    <x v="3"/>
    <x v="0"/>
    <s v="003"/>
    <s v="Z1B8051199"/>
    <s v="1800"/>
    <s v="FC"/>
    <s v="00186319"/>
    <s v=""/>
    <s v=""/>
    <s v=""/>
    <s v=""/>
    <n v="0"/>
    <s v=""/>
    <s v="MULTISERVICIOS R.H C.A."/>
    <s v="J-407011901"/>
    <n v="7699824"/>
    <n v="0"/>
    <n v="1129700"/>
    <n v="5663900"/>
    <s v="16"/>
    <n v="906224"/>
    <n v="0"/>
    <s v="-"/>
    <n v="0"/>
    <n v="0"/>
    <s v="-"/>
    <n v="0"/>
    <n v="0"/>
    <s v="-"/>
    <n v="0"/>
  </r>
  <r>
    <s v="151"/>
    <x v="3"/>
    <x v="0"/>
    <s v="003"/>
    <s v="Z1B8051199"/>
    <s v="1800"/>
    <s v="FC"/>
    <s v="00186320-00186339"/>
    <s v=""/>
    <s v=""/>
    <s v=""/>
    <s v=""/>
    <n v="0"/>
    <s v=""/>
    <s v="VENTAS NO CONTRIBUYENTES"/>
    <s v=""/>
    <n v="125388766.204"/>
    <n v="0"/>
    <n v="96496923.560000002"/>
    <n v="0"/>
    <s v="-"/>
    <n v="0"/>
    <n v="24906760.899999999"/>
    <s v="-"/>
    <n v="3985081.7439999999"/>
    <n v="0"/>
    <s v="-"/>
    <n v="0"/>
    <n v="0"/>
    <s v="-"/>
    <n v="0"/>
  </r>
  <r>
    <s v="152"/>
    <x v="3"/>
    <x v="0"/>
    <s v="003"/>
    <s v="Z1B8051199"/>
    <s v="1800"/>
    <s v="FC"/>
    <s v="00186340"/>
    <s v=""/>
    <s v=""/>
    <s v=""/>
    <s v=""/>
    <n v="0"/>
    <s v=""/>
    <s v="DISTRIBUIDORA MONTOVJ C.A"/>
    <s v="J-40786379-7"/>
    <n v="19604920.5"/>
    <n v="0"/>
    <n v="16772200.5"/>
    <n v="2442000"/>
    <s v="16"/>
    <n v="390720"/>
    <n v="0"/>
    <s v="-"/>
    <n v="0"/>
    <n v="0"/>
    <s v="-"/>
    <n v="0"/>
    <n v="0"/>
    <s v="-"/>
    <n v="0"/>
  </r>
  <r>
    <s v="153"/>
    <x v="3"/>
    <x v="0"/>
    <s v="003"/>
    <s v="Z1B8051199"/>
    <s v="1800"/>
    <s v="FC"/>
    <s v="00186341-00186397"/>
    <s v=""/>
    <s v=""/>
    <s v=""/>
    <s v=""/>
    <n v="0"/>
    <s v=""/>
    <s v="VENTAS NO CONTRIBUYENTES"/>
    <s v=""/>
    <n v="361703046.5223999"/>
    <n v="0"/>
    <n v="250522973.95999995"/>
    <n v="0"/>
    <s v="-"/>
    <n v="0"/>
    <n v="95844890.140000015"/>
    <s v="-"/>
    <n v="15335182.422400001"/>
    <n v="0"/>
    <s v="-"/>
    <n v="0"/>
    <n v="0"/>
    <s v="-"/>
    <n v="0"/>
  </r>
  <r>
    <s v="154"/>
    <x v="3"/>
    <x v="0"/>
    <s v="003"/>
    <s v="Z1B8051199"/>
    <s v="1800"/>
    <s v="NC"/>
    <s v=""/>
    <s v="00000167"/>
    <s v=""/>
    <s v="00186388"/>
    <s v="4/12/2020"/>
    <n v="16627504.199999999"/>
    <s v="VEN"/>
    <s v="JESUS DELGADO"/>
    <s v="V30542349"/>
    <n v="-1140000"/>
    <n v="0"/>
    <n v="-1140000"/>
    <n v="0"/>
    <s v="-"/>
    <n v="0"/>
    <n v="0"/>
    <s v="-"/>
    <n v="0"/>
    <n v="0"/>
    <s v="-"/>
    <n v="0"/>
    <n v="0"/>
    <s v="-"/>
    <n v="0"/>
  </r>
  <r>
    <s v="155"/>
    <x v="3"/>
    <x v="2"/>
    <s v="003"/>
    <s v="Z1F0008965"/>
    <s v="0730"/>
    <s v="FC"/>
    <s v="00096487-00096658"/>
    <s v=""/>
    <s v=""/>
    <s v=""/>
    <s v=""/>
    <n v="0"/>
    <s v=""/>
    <s v="VENTAS NO CONTRIBUYENTES"/>
    <s v=""/>
    <n v="404747714.26399994"/>
    <n v="0"/>
    <n v="376757340.0999999"/>
    <n v="0"/>
    <s v="-"/>
    <n v="0"/>
    <n v="24129632.899999999"/>
    <s v="-"/>
    <n v="3860741.264"/>
    <n v="0"/>
    <s v="-"/>
    <n v="0"/>
    <n v="0"/>
    <s v="-"/>
    <n v="0"/>
  </r>
  <r>
    <s v="156"/>
    <x v="3"/>
    <x v="1"/>
    <s v="003"/>
    <s v="Z1F0017848"/>
    <s v="0281"/>
    <s v="FC"/>
    <s v="00012425"/>
    <s v=""/>
    <s v=""/>
    <s v=""/>
    <s v=""/>
    <n v="0"/>
    <s v=""/>
    <s v="INVERSIONES AGU AMARINEC.A"/>
    <s v="J299380490"/>
    <n v="25380400"/>
    <n v="0"/>
    <n v="20415600"/>
    <n v="4280000"/>
    <s v="16"/>
    <n v="684800"/>
    <n v="0"/>
    <s v="-"/>
    <n v="0"/>
    <n v="0"/>
    <s v="-"/>
    <n v="0"/>
    <n v="0"/>
    <s v="-"/>
    <n v="0"/>
  </r>
  <r>
    <s v="157"/>
    <x v="3"/>
    <x v="1"/>
    <s v="003"/>
    <s v="Z1F0017848"/>
    <s v="0281-0281"/>
    <s v="FC"/>
    <s v="00012426-00012510"/>
    <s v=""/>
    <s v=""/>
    <s v=""/>
    <s v=""/>
    <n v="0"/>
    <s v=""/>
    <s v="VENTAS NO CONTRIBUYENTES"/>
    <s v=""/>
    <n v="762608855.96600008"/>
    <n v="0"/>
    <n v="524938899.0999999"/>
    <n v="0"/>
    <s v="-"/>
    <n v="0"/>
    <n v="204887893.85000002"/>
    <s v="16"/>
    <n v="32782063.015999999"/>
    <n v="0"/>
    <s v="-"/>
    <n v="0"/>
    <n v="0"/>
    <s v="-"/>
    <n v="0"/>
  </r>
  <r>
    <s v="158"/>
    <x v="3"/>
    <x v="0"/>
    <s v="004"/>
    <s v="Z1B8050937"/>
    <s v="1641"/>
    <s v="FC"/>
    <s v="00154291-00154328"/>
    <s v=""/>
    <s v=""/>
    <s v=""/>
    <s v=""/>
    <n v="0"/>
    <s v=""/>
    <s v="VENTAS NO CONTRIBUYENTES"/>
    <s v=""/>
    <n v="396614380.36000001"/>
    <n v="0"/>
    <n v="361876120.19999999"/>
    <n v="0"/>
    <s v="-"/>
    <n v="0"/>
    <n v="29946776"/>
    <s v="-"/>
    <n v="4791484.16"/>
    <n v="0"/>
    <s v="-"/>
    <n v="0"/>
    <n v="0"/>
    <s v="-"/>
    <n v="0"/>
  </r>
  <r>
    <s v="159"/>
    <x v="3"/>
    <x v="0"/>
    <s v="004"/>
    <s v="Z1B8050937"/>
    <s v="1641"/>
    <s v="FC"/>
    <s v="00154329"/>
    <s v=""/>
    <s v=""/>
    <s v=""/>
    <s v=""/>
    <n v="0"/>
    <s v=""/>
    <s v="CHARCUTERIA Y VIVERES ISAMAR"/>
    <s v="J-30548328-0 "/>
    <n v="29986000"/>
    <n v="0"/>
    <n v="0"/>
    <n v="25850000"/>
    <s v="16"/>
    <n v="4136000"/>
    <n v="0"/>
    <s v="-"/>
    <n v="0"/>
    <n v="0"/>
    <s v="-"/>
    <n v="0"/>
    <n v="0"/>
    <s v="-"/>
    <n v="0"/>
  </r>
  <r>
    <s v="160"/>
    <x v="3"/>
    <x v="0"/>
    <s v="004"/>
    <s v="Z1B8050937"/>
    <s v="1641"/>
    <s v="FC"/>
    <s v="00154330-00154343"/>
    <s v=""/>
    <s v=""/>
    <s v=""/>
    <s v=""/>
    <n v="0"/>
    <s v=""/>
    <s v="VENTAS NO CONTRIBUYENTES"/>
    <s v=""/>
    <n v="234763258.25400001"/>
    <n v="0"/>
    <n v="159770362.40000001"/>
    <n v="0"/>
    <s v="-"/>
    <n v="0"/>
    <n v="64649048.150000006"/>
    <s v="16"/>
    <n v="10343847.704"/>
    <n v="0"/>
    <s v="-"/>
    <n v="0"/>
    <n v="0"/>
    <s v="-"/>
    <n v="0"/>
  </r>
  <r>
    <s v="161"/>
    <x v="3"/>
    <x v="0"/>
    <s v="004"/>
    <s v="Z1B8050937"/>
    <s v="1641"/>
    <s v="NC"/>
    <s v=""/>
    <s v="00000160"/>
    <s v=""/>
    <s v="00154286"/>
    <s v="3/12/2020"/>
    <n v="20199066.239999998"/>
    <s v="VEN"/>
    <s v="CARMEN"/>
    <s v="V9098466"/>
    <n v="-1952407.6"/>
    <n v="0"/>
    <n v="0"/>
    <n v="0"/>
    <s v="-"/>
    <n v="0"/>
    <n v="-1683110"/>
    <s v="16"/>
    <n v="-269297.59999999998"/>
    <n v="0"/>
    <s v="-"/>
    <n v="0"/>
    <n v="0"/>
    <s v="-"/>
    <n v="0"/>
  </r>
  <r>
    <s v="162"/>
    <x v="3"/>
    <x v="1"/>
    <s v="004"/>
    <s v="Z1F0017963"/>
    <s v="0280-0280"/>
    <s v="FC"/>
    <s v="00006425-00006448"/>
    <s v=""/>
    <s v=""/>
    <s v=""/>
    <s v=""/>
    <n v="0"/>
    <s v=""/>
    <s v="VENTAS NO CONTRIBUYENTES"/>
    <s v=""/>
    <n v="111189353.498"/>
    <n v="0"/>
    <n v="70081089"/>
    <n v="0"/>
    <s v="-"/>
    <n v="0"/>
    <n v="35438159.050000004"/>
    <s v="-"/>
    <n v="5670105.4479999999"/>
    <n v="0"/>
    <s v="-"/>
    <n v="0"/>
    <n v="0"/>
    <s v="-"/>
    <n v="0"/>
  </r>
  <r>
    <s v="163"/>
    <x v="3"/>
    <x v="0"/>
    <s v="005"/>
    <s v="Z1B8050363"/>
    <s v="1793"/>
    <s v="FC"/>
    <s v="00165965-00166059"/>
    <s v=""/>
    <s v=""/>
    <s v=""/>
    <s v=""/>
    <n v="0"/>
    <s v=""/>
    <s v="VENTAS NO CONTRIBUYENTES"/>
    <s v=""/>
    <n v="871028216.8288002"/>
    <n v="0"/>
    <n v="684808436.16000009"/>
    <n v="0"/>
    <s v="-"/>
    <n v="0"/>
    <n v="160534293.68000001"/>
    <s v="16"/>
    <n v="25685486.988800004"/>
    <n v="0"/>
    <s v="-"/>
    <n v="0"/>
    <n v="0"/>
    <s v="-"/>
    <n v="0"/>
  </r>
  <r>
    <s v="164"/>
    <x v="3"/>
    <x v="1"/>
    <s v="005"/>
    <s v="Z1F0017998"/>
    <s v="0275-0275"/>
    <s v="FC"/>
    <s v="00008611-00008665"/>
    <s v=""/>
    <s v=""/>
    <s v=""/>
    <s v=""/>
    <n v="0"/>
    <s v=""/>
    <s v="VENTAS NO CONTRIBUYENTES"/>
    <s v=""/>
    <n v="485476521.05800003"/>
    <n v="0"/>
    <n v="309470266.20000005"/>
    <n v="0"/>
    <s v="-"/>
    <n v="0"/>
    <n v="151729530.04999998"/>
    <s v="16"/>
    <n v="24276724.807999998"/>
    <n v="0"/>
    <s v="-"/>
    <n v="0"/>
    <n v="0"/>
    <s v="-"/>
    <n v="0"/>
  </r>
  <r>
    <s v="165"/>
    <x v="3"/>
    <x v="0"/>
    <s v="006"/>
    <s v="Z1B8044815"/>
    <s v="1702"/>
    <s v="FC"/>
    <s v="00146190-00146290"/>
    <s v=""/>
    <s v=""/>
    <s v=""/>
    <s v=""/>
    <n v="0"/>
    <s v=""/>
    <s v="VENTAS NO CONTRIBUYENTES"/>
    <s v=""/>
    <n v="669227440.43120015"/>
    <n v="0"/>
    <n v="539090734.37000012"/>
    <n v="0"/>
    <s v="-"/>
    <n v="0"/>
    <n v="112186815.57000001"/>
    <s v="16"/>
    <n v="17949890.4912"/>
    <n v="0"/>
    <s v="-"/>
    <n v="0"/>
    <n v="0"/>
    <s v="-"/>
    <n v="0"/>
  </r>
  <r>
    <s v="166"/>
    <x v="3"/>
    <x v="1"/>
    <s v="006"/>
    <s v="Z1F0017787"/>
    <s v="0247-0247"/>
    <s v="FC"/>
    <s v="00002267-00002268"/>
    <s v=""/>
    <s v=""/>
    <s v=""/>
    <s v=""/>
    <n v="0"/>
    <s v=""/>
    <s v="VENTAS NO CONTRIBUYENTES"/>
    <s v=""/>
    <n v="40164239.688000001"/>
    <n v="0"/>
    <n v="21088460.999999996"/>
    <n v="0"/>
    <s v="-"/>
    <n v="0"/>
    <n v="16444636.800000001"/>
    <s v="16"/>
    <n v="2631141.8880000003"/>
    <n v="0"/>
    <s v="-"/>
    <n v="0"/>
    <n v="0"/>
    <s v="-"/>
    <n v="0"/>
  </r>
  <r>
    <s v="167"/>
    <x v="3"/>
    <x v="1"/>
    <s v="006"/>
    <s v="Z1F0017787"/>
    <s v="0247-0247"/>
    <s v="FC"/>
    <s v="00002240-00002266"/>
    <s v=""/>
    <s v=""/>
    <s v=""/>
    <s v=""/>
    <n v="0"/>
    <s v=""/>
    <s v="VENTAS NO CONTRIBUYENTES"/>
    <s v=""/>
    <n v="294216401.48159999"/>
    <n v="0"/>
    <n v="207851982"/>
    <n v="0"/>
    <s v="-"/>
    <n v="0"/>
    <n v="74452085.760000005"/>
    <s v="16"/>
    <n v="11912333.7216"/>
    <n v="0"/>
    <s v="-"/>
    <n v="0"/>
    <n v="0"/>
    <s v="-"/>
    <n v="0"/>
  </r>
  <r>
    <s v="168"/>
    <x v="3"/>
    <x v="0"/>
    <s v="007"/>
    <s v="Z1B8050013"/>
    <s v="1755"/>
    <s v="FC"/>
    <s v="00170845-00170918"/>
    <s v=""/>
    <s v=""/>
    <s v=""/>
    <s v=""/>
    <n v="0"/>
    <s v=""/>
    <s v="VENTAS NO CONTRIBUYENTES"/>
    <s v=""/>
    <n v="527163102.46359998"/>
    <n v="0"/>
    <n v="367235802.30000001"/>
    <n v="0"/>
    <s v="-"/>
    <n v="0"/>
    <n v="137868362.20999998"/>
    <s v="16"/>
    <n v="22058937.953600008"/>
    <n v="0"/>
    <s v="-"/>
    <n v="0"/>
    <n v="0"/>
    <s v="-"/>
    <n v="0"/>
  </r>
  <r>
    <s v="169"/>
    <x v="3"/>
    <x v="0"/>
    <s v="007"/>
    <s v="Z1B8050013"/>
    <s v="1755"/>
    <s v="FC"/>
    <s v="00170919"/>
    <s v=""/>
    <s v=""/>
    <s v=""/>
    <s v=""/>
    <n v="0"/>
    <s v=""/>
    <s v="INVERSIONES LIFENASER C.A"/>
    <s v="J500081049"/>
    <n v="5412502.0800000001"/>
    <n v="0"/>
    <n v="2352900"/>
    <n v="2637588"/>
    <s v="16"/>
    <n v="422014.08"/>
    <n v="0"/>
    <s v="-"/>
    <n v="0"/>
    <n v="0"/>
    <s v="-"/>
    <n v="0"/>
    <n v="0"/>
    <s v="-"/>
    <n v="0"/>
  </r>
  <r>
    <s v="170"/>
    <x v="3"/>
    <x v="0"/>
    <s v="007"/>
    <s v="Z1B8050013"/>
    <s v="1755"/>
    <s v="FC"/>
    <s v="00170920-00170922"/>
    <s v=""/>
    <s v=""/>
    <s v=""/>
    <s v=""/>
    <n v="0"/>
    <s v=""/>
    <s v="VENTAS NO CONTRIBUYENTES"/>
    <s v=""/>
    <n v="18701289.600000001"/>
    <n v="0"/>
    <n v="15897801.600000001"/>
    <n v="0"/>
    <s v="-"/>
    <n v="0"/>
    <n v="2416800"/>
    <s v="16"/>
    <n v="386688"/>
    <n v="0"/>
    <s v="-"/>
    <n v="0"/>
    <n v="0"/>
    <s v="-"/>
    <n v="0"/>
  </r>
  <r>
    <s v="171"/>
    <x v="3"/>
    <x v="0"/>
    <s v="009"/>
    <s v="Z1B8014458"/>
    <s v="1710"/>
    <s v="FC"/>
    <s v="00174897-00174979"/>
    <s v=""/>
    <s v=""/>
    <s v=""/>
    <s v=""/>
    <n v="0"/>
    <s v=""/>
    <s v="VENTAS NO CONTRIBUYENTES"/>
    <s v=""/>
    <n v="852498832.82359982"/>
    <n v="0"/>
    <n v="640966315.11999989"/>
    <n v="0"/>
    <s v="-"/>
    <n v="0"/>
    <n v="182355618.71000001"/>
    <s v="16"/>
    <n v="29176898.9936"/>
    <n v="0"/>
    <s v="-"/>
    <n v="0"/>
    <n v="0"/>
    <s v="-"/>
    <n v="0"/>
  </r>
  <r>
    <s v="172"/>
    <x v="3"/>
    <x v="0"/>
    <s v="009"/>
    <s v="Z1B8014458"/>
    <s v="1710"/>
    <s v="NC"/>
    <s v=""/>
    <s v="00000133"/>
    <s v=""/>
    <s v="00174962"/>
    <s v="4/12/2020"/>
    <n v="14671344"/>
    <s v="VEN"/>
    <s v="LUIS PRATO"/>
    <s v="V25896126"/>
    <n v="-14671344"/>
    <n v="0"/>
    <n v="-14592000"/>
    <n v="0"/>
    <s v="-"/>
    <n v="0"/>
    <n v="-68400"/>
    <s v="16"/>
    <n v="-10944"/>
    <n v="0"/>
    <s v="-"/>
    <n v="0"/>
    <n v="0"/>
    <s v="-"/>
    <n v="0"/>
  </r>
  <r>
    <s v="173"/>
    <x v="3"/>
    <x v="0"/>
    <s v="010"/>
    <s v="Z1F0000341"/>
    <s v="1219"/>
    <s v="FC"/>
    <s v="00073229-00073260"/>
    <s v=""/>
    <s v=""/>
    <s v=""/>
    <s v=""/>
    <n v="0"/>
    <s v=""/>
    <s v="VENTAS NO CONTRIBUYENTES"/>
    <s v=""/>
    <n v="432996846.96399999"/>
    <n v="0"/>
    <n v="354676457.75999999"/>
    <n v="0"/>
    <s v="-"/>
    <n v="0"/>
    <n v="67517576.900000006"/>
    <s v="-"/>
    <n v="10802812.304000001"/>
    <n v="0"/>
    <s v="-"/>
    <n v="0"/>
    <n v="0"/>
    <s v="-"/>
    <n v="0"/>
  </r>
  <r>
    <s v="174"/>
    <x v="3"/>
    <x v="0"/>
    <s v="010"/>
    <s v="Z1F0000341"/>
    <s v="1219"/>
    <s v="FC"/>
    <s v="00073261"/>
    <s v=""/>
    <s v=""/>
    <s v=""/>
    <s v=""/>
    <n v="0"/>
    <s v=""/>
    <s v="INVERSIONES MARIA ESTRELLA 2016"/>
    <s v="J40846285-0"/>
    <n v="19760760"/>
    <n v="0"/>
    <n v="18240000"/>
    <n v="1311000"/>
    <s v="16"/>
    <n v="209760"/>
    <n v="0"/>
    <s v="-"/>
    <n v="0"/>
    <n v="0"/>
    <s v="-"/>
    <n v="0"/>
    <n v="0"/>
    <s v="-"/>
    <n v="0"/>
  </r>
  <r>
    <s v="175"/>
    <x v="3"/>
    <x v="0"/>
    <s v="010"/>
    <s v="Z1F0000341"/>
    <s v="1219"/>
    <s v="FC"/>
    <s v="00073262"/>
    <s v=""/>
    <s v=""/>
    <s v=""/>
    <s v=""/>
    <n v="0"/>
    <s v=""/>
    <s v="CARMEN HERNANDEZ"/>
    <s v="V13109156"/>
    <n v="9260220"/>
    <n v="0"/>
    <n v="9260220"/>
    <n v="0"/>
    <s v="-"/>
    <n v="0"/>
    <n v="0"/>
    <s v="-"/>
    <n v="0"/>
    <n v="0"/>
    <s v="-"/>
    <n v="0"/>
    <n v="0"/>
    <s v="-"/>
    <n v="0"/>
  </r>
  <r>
    <s v="176"/>
    <x v="3"/>
    <x v="0"/>
    <s v="011"/>
    <s v="Z1F0004616"/>
    <s v="0613"/>
    <s v="FC"/>
    <s v="00083632-00083810"/>
    <s v=""/>
    <s v=""/>
    <s v=""/>
    <s v=""/>
    <n v="0"/>
    <s v=""/>
    <s v="VENTAS NO CONTRIBUYENTES"/>
    <s v=""/>
    <n v="422101357.93999994"/>
    <n v="0"/>
    <n v="391473531.09999996"/>
    <n v="0"/>
    <s v="-"/>
    <n v="0"/>
    <n v="26403299"/>
    <s v="16"/>
    <n v="4224527.84"/>
    <n v="0"/>
    <s v="-"/>
    <n v="0"/>
    <n v="0"/>
    <s v="-"/>
    <n v="0"/>
  </r>
  <r>
    <s v="177"/>
    <x v="3"/>
    <x v="0"/>
    <s v="012"/>
    <s v="Z1B8038506"/>
    <s v="1562"/>
    <s v="FC"/>
    <s v="00071543-00071556"/>
    <s v=""/>
    <s v=""/>
    <s v=""/>
    <s v=""/>
    <n v="0"/>
    <s v=""/>
    <s v="VENTAS NO CONTRIBUYENTES"/>
    <s v=""/>
    <n v="77138989.900000006"/>
    <n v="0"/>
    <n v="70421920"/>
    <n v="0"/>
    <s v="-"/>
    <n v="0"/>
    <n v="5790577.5"/>
    <s v="16"/>
    <n v="926492.39999999991"/>
    <n v="0"/>
    <s v="-"/>
    <n v="0"/>
    <n v="0"/>
    <s v="-"/>
    <n v="0"/>
  </r>
  <r>
    <s v="178"/>
    <x v="3"/>
    <x v="0"/>
    <s v="013"/>
    <s v="Z1B8050578"/>
    <s v="1524"/>
    <s v="FC"/>
    <s v="00140511-00140657"/>
    <s v=""/>
    <s v=""/>
    <s v=""/>
    <s v=""/>
    <n v="0"/>
    <s v=""/>
    <s v="VENTAS NO CONTRIBUYENTES"/>
    <s v=""/>
    <n v="380958319.22400004"/>
    <n v="0"/>
    <n v="311873372.10000002"/>
    <n v="0"/>
    <s v="-"/>
    <n v="0"/>
    <n v="59555988.899999999"/>
    <s v="16"/>
    <n v="9528958.2239999995"/>
    <n v="0"/>
    <s v="-"/>
    <n v="0"/>
    <n v="0"/>
    <s v="-"/>
    <n v="0"/>
  </r>
  <r>
    <s v="179"/>
    <x v="3"/>
    <x v="0"/>
    <s v="014"/>
    <s v="Z1F0000338"/>
    <s v="1402"/>
    <s v="FC"/>
    <s v="00050915-00050992"/>
    <s v=""/>
    <s v=""/>
    <s v=""/>
    <s v=""/>
    <n v="0"/>
    <s v=""/>
    <s v="VENTAS NO CONTRIBUYENTES"/>
    <s v=""/>
    <n v="139141601.59999999"/>
    <n v="0"/>
    <n v="107305100"/>
    <n v="0"/>
    <s v="-"/>
    <n v="0"/>
    <n v="27445260"/>
    <s v="-"/>
    <n v="4391241.5999999996"/>
    <n v="0"/>
    <s v="-"/>
    <n v="0"/>
    <n v="0"/>
    <s v="-"/>
    <n v="0"/>
  </r>
  <r>
    <s v="180"/>
    <x v="3"/>
    <x v="0"/>
    <s v="014"/>
    <s v="Z1F0000338"/>
    <s v="1402"/>
    <s v="NC"/>
    <s v=""/>
    <s v="00000056"/>
    <s v=""/>
    <s v="00050969"/>
    <s v="4/12/2020"/>
    <n v="2565000"/>
    <s v="VEN"/>
    <s v="WILMER DI DIO"/>
    <s v="V13727791"/>
    <n v="-2565000"/>
    <n v="0"/>
    <n v="-2565000"/>
    <n v="0"/>
    <s v="-"/>
    <n v="0"/>
    <n v="0"/>
    <s v="-"/>
    <n v="0"/>
    <n v="0"/>
    <s v="-"/>
    <n v="0"/>
    <n v="0"/>
    <s v="-"/>
    <n v="0"/>
  </r>
  <r>
    <s v="181"/>
    <x v="3"/>
    <x v="0"/>
    <s v="015"/>
    <s v="Z1B8050356"/>
    <s v="1535"/>
    <s v="FC"/>
    <s v="00086419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182"/>
    <x v="3"/>
    <x v="0"/>
    <s v="015"/>
    <s v="Z1B8050356"/>
    <s v="1536"/>
    <s v="FC"/>
    <s v="00086420-00086460"/>
    <s v=""/>
    <s v=""/>
    <s v=""/>
    <s v=""/>
    <n v="0"/>
    <s v=""/>
    <s v="VENTAS NO CONTRIBUYENTES"/>
    <s v=""/>
    <n v="384939801.90000004"/>
    <n v="0"/>
    <n v="269168896.10000002"/>
    <n v="0"/>
    <s v="-"/>
    <n v="0"/>
    <n v="99802505"/>
    <s v="-"/>
    <n v="15968400.799999999"/>
    <n v="0"/>
    <s v="-"/>
    <n v="0"/>
    <n v="0"/>
    <s v="-"/>
    <n v="0"/>
  </r>
  <r>
    <s v="183"/>
    <x v="4"/>
    <x v="0"/>
    <s v="001"/>
    <s v="Z1F0000700"/>
    <s v="1379"/>
    <s v="FC"/>
    <s v="00109131-00109198"/>
    <s v=""/>
    <s v=""/>
    <s v=""/>
    <s v=""/>
    <n v="0"/>
    <s v=""/>
    <s v="VENTAS NO CONTRIBUYENTES"/>
    <s v=""/>
    <n v="726899301.66069984"/>
    <n v="0"/>
    <n v="533147349.56119996"/>
    <n v="0"/>
    <s v="-"/>
    <n v="0"/>
    <n v="167027544.91339999"/>
    <s v="16"/>
    <n v="26724407.186100002"/>
    <n v="0"/>
    <s v="-"/>
    <n v="0"/>
    <n v="0"/>
    <s v="-"/>
    <n v="0"/>
  </r>
  <r>
    <s v="184"/>
    <x v="4"/>
    <x v="0"/>
    <s v="001"/>
    <s v="Z1F0000700"/>
    <s v="1379"/>
    <s v="NC"/>
    <s v=""/>
    <s v="00000224"/>
    <s v=""/>
    <s v="00109172"/>
    <s v="5/12/2020"/>
    <n v="2349540.0299999998"/>
    <s v="VEN"/>
    <s v="AYANIRA GARCIA"/>
    <s v="V16589531"/>
    <n v="-1566360.02"/>
    <n v="0"/>
    <n v="-1566360.02"/>
    <n v="0"/>
    <s v="-"/>
    <n v="0"/>
    <n v="0"/>
    <s v="-"/>
    <n v="0"/>
    <n v="0"/>
    <s v="-"/>
    <n v="0"/>
    <n v="0"/>
    <s v="-"/>
    <n v="0"/>
  </r>
  <r>
    <s v="185"/>
    <x v="4"/>
    <x v="1"/>
    <s v="001"/>
    <s v="Z1F0017854"/>
    <s v="0284-0284"/>
    <s v="FC"/>
    <s v="00015701-00015779"/>
    <s v=""/>
    <s v=""/>
    <s v=""/>
    <s v=""/>
    <n v="0"/>
    <s v=""/>
    <s v="VENTAS NO CONTRIBUYENTES"/>
    <s v=""/>
    <n v="729675447.61220002"/>
    <n v="0"/>
    <n v="577382143.14180005"/>
    <n v="0"/>
    <s v="-"/>
    <n v="0"/>
    <n v="131287331.44000003"/>
    <s v="-"/>
    <n v="21005973.030400001"/>
    <n v="0"/>
    <s v="-"/>
    <n v="0"/>
    <n v="0"/>
    <s v="-"/>
    <n v="0"/>
  </r>
  <r>
    <s v="186"/>
    <x v="4"/>
    <x v="1"/>
    <s v="001"/>
    <s v="Z1F0017854"/>
    <s v="0284"/>
    <s v="FC"/>
    <s v="00015780"/>
    <s v=""/>
    <s v=""/>
    <s v=""/>
    <s v=""/>
    <n v="0"/>
    <s v=""/>
    <s v="IMPRESOS KATALEX 2952 C.A"/>
    <s v="J409233626"/>
    <n v="31908891.84"/>
    <n v="0"/>
    <n v="7528332"/>
    <n v="21017724"/>
    <s v="16"/>
    <n v="3362835.84"/>
    <n v="0"/>
    <s v="-"/>
    <n v="0"/>
    <n v="0"/>
    <s v="-"/>
    <n v="0"/>
    <n v="0"/>
    <s v="-"/>
    <n v="0"/>
  </r>
  <r>
    <s v="187"/>
    <x v="4"/>
    <x v="1"/>
    <s v="001"/>
    <s v="Z1F0017854"/>
    <s v="0284-0284"/>
    <s v="FC"/>
    <s v="00015781-00015790"/>
    <s v=""/>
    <s v=""/>
    <s v=""/>
    <s v=""/>
    <n v="0"/>
    <s v=""/>
    <s v="VENTAS NO CONTRIBUYENTES"/>
    <s v=""/>
    <n v="109683974.4348"/>
    <n v="0"/>
    <n v="90915969"/>
    <n v="0"/>
    <s v="-"/>
    <n v="0"/>
    <n v="16179315.030000001"/>
    <s v="16"/>
    <n v="2588690.4047999997"/>
    <n v="0"/>
    <s v="-"/>
    <n v="0"/>
    <n v="0"/>
    <s v="-"/>
    <n v="0"/>
  </r>
  <r>
    <s v="188"/>
    <x v="4"/>
    <x v="0"/>
    <s v="002"/>
    <s v="Z1B8050002"/>
    <s v="1715"/>
    <s v="FC"/>
    <s v="00161116-00161194"/>
    <s v=""/>
    <s v=""/>
    <s v=""/>
    <s v=""/>
    <n v="0"/>
    <s v=""/>
    <s v="VENTAS NO CONTRIBUYENTES"/>
    <s v=""/>
    <n v="987276507.27944994"/>
    <n v="0"/>
    <n v="738268486.92475009"/>
    <n v="0"/>
    <s v="-"/>
    <n v="0"/>
    <n v="214662086.51270002"/>
    <s v="-"/>
    <n v="34345933.841999993"/>
    <n v="0"/>
    <s v="-"/>
    <n v="0"/>
    <n v="0"/>
    <s v="-"/>
    <n v="0"/>
  </r>
  <r>
    <s v="189"/>
    <x v="4"/>
    <x v="0"/>
    <s v="002"/>
    <s v="Z1B8050002"/>
    <s v="1715"/>
    <s v="NC"/>
    <s v=""/>
    <s v="00000136"/>
    <s v=""/>
    <s v="00161171"/>
    <s v="5/12/2020"/>
    <n v="44596800"/>
    <s v="VEN"/>
    <s v="GOMES GONCALVES"/>
    <s v="V81187627"/>
    <n v="-44596800"/>
    <n v="0"/>
    <n v="-44596800"/>
    <n v="0"/>
    <s v="-"/>
    <n v="0"/>
    <n v="0"/>
    <s v="-"/>
    <n v="0"/>
    <n v="0"/>
    <s v="-"/>
    <n v="0"/>
    <n v="0"/>
    <s v="-"/>
    <n v="0"/>
  </r>
  <r>
    <s v="190"/>
    <x v="4"/>
    <x v="0"/>
    <s v="002"/>
    <s v="Z1B8050149"/>
    <s v="1637"/>
    <s v="FC"/>
    <s v="00199190-00199271"/>
    <m/>
    <m/>
    <m/>
    <m/>
    <n v="0"/>
    <m/>
    <s v="VENTAS NO CONTRIBUYENTES"/>
    <m/>
    <n v="451422974"/>
    <n v="0"/>
    <n v="451422974"/>
    <n v="0"/>
    <s v="-"/>
    <n v="0"/>
    <n v="0"/>
    <s v="-"/>
    <n v="0"/>
    <n v="0"/>
    <s v="-"/>
    <n v="0"/>
    <n v="0"/>
    <s v="-"/>
    <n v="0"/>
  </r>
  <r>
    <s v="191"/>
    <x v="4"/>
    <x v="2"/>
    <s v="002"/>
    <s v="Z1F0008858"/>
    <s v="0738"/>
    <s v="FC"/>
    <s v="00098307-00098547"/>
    <s v=""/>
    <s v=""/>
    <s v=""/>
    <s v=""/>
    <n v="0"/>
    <s v=""/>
    <s v="VENTAS NO CONTRIBUYENTES"/>
    <s v=""/>
    <n v="581996827.6552999"/>
    <n v="0"/>
    <n v="542590243.89129996"/>
    <n v="0"/>
    <s v="-"/>
    <n v="0"/>
    <n v="33971192.899999999"/>
    <s v="-"/>
    <n v="5435390.8640000001"/>
    <n v="0"/>
    <s v="-"/>
    <n v="0"/>
    <n v="0"/>
    <s v="-"/>
    <n v="0"/>
  </r>
  <r>
    <s v="192"/>
    <x v="4"/>
    <x v="1"/>
    <s v="002"/>
    <s v="Z1F0017966"/>
    <s v="0281-0281"/>
    <s v="FC"/>
    <s v="00006154-00006178"/>
    <s v=""/>
    <s v=""/>
    <s v=""/>
    <s v=""/>
    <n v="0"/>
    <s v=""/>
    <s v="VENTAS NO CONTRIBUYENTES"/>
    <s v=""/>
    <n v="362368224.18230003"/>
    <n v="0"/>
    <n v="234660267.26270002"/>
    <n v="0"/>
    <s v="-"/>
    <n v="0"/>
    <n v="110093066.31"/>
    <s v="-"/>
    <n v="17614890.6096"/>
    <n v="0"/>
    <s v="-"/>
    <n v="0"/>
    <n v="0"/>
    <s v="-"/>
    <n v="0"/>
  </r>
  <r>
    <s v="193"/>
    <x v="4"/>
    <x v="0"/>
    <s v="003"/>
    <s v="Z1B8051199"/>
    <s v="1801"/>
    <s v="FC"/>
    <s v="00186398-00186489"/>
    <s v=""/>
    <s v=""/>
    <s v=""/>
    <s v=""/>
    <n v="0"/>
    <s v=""/>
    <s v="VENTAS NO CONTRIBUYENTES"/>
    <s v=""/>
    <n v="1285091167.8819499"/>
    <n v="0"/>
    <n v="967701793.00969958"/>
    <n v="0"/>
    <s v="-"/>
    <n v="0"/>
    <n v="273611530.06234998"/>
    <s v="-"/>
    <n v="43777844.809899978"/>
    <n v="0"/>
    <s v="-"/>
    <n v="0"/>
    <n v="0"/>
    <s v="-"/>
    <n v="0"/>
  </r>
  <r>
    <s v="194"/>
    <x v="4"/>
    <x v="2"/>
    <s v="003"/>
    <s v="Z1F0008965"/>
    <s v="0731"/>
    <s v="FC"/>
    <s v="00096659-00096806"/>
    <s v=""/>
    <s v=""/>
    <s v=""/>
    <s v=""/>
    <n v="0"/>
    <s v=""/>
    <s v="VENTAS NO CONTRIBUYENTES"/>
    <s v=""/>
    <n v="318358552.53999996"/>
    <n v="0"/>
    <n v="303974807.73999995"/>
    <n v="0"/>
    <s v="-"/>
    <n v="0"/>
    <n v="12399780"/>
    <s v="16"/>
    <n v="1983964.7999999998"/>
    <n v="0"/>
    <s v="-"/>
    <n v="0"/>
    <n v="0"/>
    <s v="-"/>
    <n v="0"/>
  </r>
  <r>
    <s v="195"/>
    <x v="4"/>
    <x v="1"/>
    <s v="003"/>
    <s v="Z1F0017848"/>
    <s v="0282-0282"/>
    <s v="FC"/>
    <s v="00012511-00012563"/>
    <s v=""/>
    <s v=""/>
    <s v=""/>
    <s v=""/>
    <n v="0"/>
    <s v=""/>
    <s v="VENTAS NO CONTRIBUYENTES"/>
    <s v=""/>
    <n v="696337113.1595999"/>
    <n v="0"/>
    <n v="494846724.61999983"/>
    <n v="0"/>
    <s v="-"/>
    <n v="0"/>
    <n v="173698610.81"/>
    <s v="-"/>
    <n v="27791777.729599997"/>
    <n v="0"/>
    <s v="-"/>
    <n v="0"/>
    <n v="0"/>
    <s v="-"/>
    <n v="0"/>
  </r>
  <r>
    <s v="196"/>
    <x v="4"/>
    <x v="1"/>
    <s v="003"/>
    <s v="Z1F0017848"/>
    <s v="0282"/>
    <s v="NC"/>
    <s v=""/>
    <s v="00000036"/>
    <s v=""/>
    <s v="00012512"/>
    <s v="5/12/2020"/>
    <n v="2547387"/>
    <s v="VEN"/>
    <s v="PATRICIA"/>
    <s v="V25231153"/>
    <n v="-278388"/>
    <n v="0"/>
    <n v="-278388"/>
    <n v="0"/>
    <s v="-"/>
    <n v="0"/>
    <n v="0"/>
    <s v="-"/>
    <n v="0"/>
    <n v="0"/>
    <s v="-"/>
    <n v="0"/>
    <n v="0"/>
    <s v="-"/>
    <n v="0"/>
  </r>
  <r>
    <s v="197"/>
    <x v="4"/>
    <x v="1"/>
    <s v="003"/>
    <s v="Z1F0017848"/>
    <s v="0282"/>
    <s v="NC"/>
    <s v=""/>
    <s v="00000037"/>
    <s v=""/>
    <s v="00012528"/>
    <s v="5/12/2020"/>
    <n v="11810308.800000001"/>
    <s v="VEN"/>
    <s v="MAYLEN PINILLO"/>
    <s v="V19747084"/>
    <n v="-855855"/>
    <n v="0"/>
    <n v="-855855"/>
    <n v="0"/>
    <s v="-"/>
    <n v="0"/>
    <n v="0"/>
    <s v="-"/>
    <n v="0"/>
    <n v="0"/>
    <s v="-"/>
    <n v="0"/>
    <n v="0"/>
    <s v="-"/>
    <n v="0"/>
  </r>
  <r>
    <s v="198"/>
    <x v="4"/>
    <x v="0"/>
    <s v="004"/>
    <s v="Z1B8050937"/>
    <s v="1642"/>
    <s v="FC"/>
    <s v="00154344-00154393"/>
    <s v=""/>
    <s v=""/>
    <s v=""/>
    <s v=""/>
    <n v="0"/>
    <s v=""/>
    <s v="VENTAS NO CONTRIBUYENTES"/>
    <s v=""/>
    <n v="677911958.84920001"/>
    <n v="0"/>
    <n v="447185582.15999997"/>
    <n v="0"/>
    <s v="-"/>
    <n v="0"/>
    <n v="198902048.87"/>
    <s v="16"/>
    <n v="31824327.819199998"/>
    <n v="0"/>
    <s v="-"/>
    <n v="0"/>
    <n v="0"/>
    <s v="-"/>
    <n v="0"/>
  </r>
  <r>
    <s v="199"/>
    <x v="4"/>
    <x v="0"/>
    <s v="004"/>
    <s v="Z1B8050937"/>
    <s v="1642"/>
    <s v="NC"/>
    <s v=""/>
    <s v="00000161"/>
    <s v=""/>
    <s v="00154371"/>
    <s v="5/12/2020"/>
    <n v="17193651"/>
    <s v="VEN"/>
    <s v="ERNESTO ESTEBANOT"/>
    <s v="V8679858"/>
    <n v="-2089620"/>
    <n v="0"/>
    <n v="-2089620"/>
    <n v="0"/>
    <s v="-"/>
    <n v="0"/>
    <n v="0"/>
    <s v="-"/>
    <n v="0"/>
    <n v="0"/>
    <s v="-"/>
    <n v="0"/>
    <n v="0"/>
    <s v="-"/>
    <n v="0"/>
  </r>
  <r>
    <s v="200"/>
    <x v="4"/>
    <x v="1"/>
    <s v="004"/>
    <s v="Z1F0017963"/>
    <s v="0281-0281"/>
    <s v="FC"/>
    <s v="00006449-00006479"/>
    <s v=""/>
    <s v=""/>
    <s v=""/>
    <s v=""/>
    <n v="0"/>
    <s v=""/>
    <s v="VENTAS NO CONTRIBUYENTES"/>
    <s v=""/>
    <n v="299492155.2392"/>
    <n v="0"/>
    <n v="227186738.11680001"/>
    <n v="0"/>
    <s v="-"/>
    <n v="0"/>
    <n v="62332256.139999993"/>
    <s v="16"/>
    <n v="9973160.9824000001"/>
    <n v="0"/>
    <s v="-"/>
    <n v="0"/>
    <n v="0"/>
    <s v="-"/>
    <n v="0"/>
  </r>
  <r>
    <s v="201"/>
    <x v="4"/>
    <x v="0"/>
    <s v="005"/>
    <s v="Z1B8050363"/>
    <s v="1794"/>
    <s v="FC"/>
    <s v="00166060-00166174"/>
    <s v=""/>
    <s v=""/>
    <s v=""/>
    <s v=""/>
    <n v="0"/>
    <s v=""/>
    <s v="VENTAS NO CONTRIBUYENTES"/>
    <s v=""/>
    <n v="1384087307.9214499"/>
    <n v="0"/>
    <n v="1068875574.2674497"/>
    <n v="0"/>
    <s v="-"/>
    <n v="0"/>
    <n v="271734253.14999998"/>
    <s v="-"/>
    <n v="43477480.503999993"/>
    <n v="0"/>
    <s v="-"/>
    <n v="0"/>
    <n v="0"/>
    <s v="-"/>
    <n v="0"/>
  </r>
  <r>
    <s v="202"/>
    <x v="4"/>
    <x v="1"/>
    <s v="005"/>
    <s v="Z1F0017998"/>
    <s v="0276-0276"/>
    <s v="FC"/>
    <s v="00008666-00008686"/>
    <s v=""/>
    <s v=""/>
    <s v=""/>
    <s v=""/>
    <n v="0"/>
    <s v=""/>
    <s v="VENTAS NO CONTRIBUYENTES"/>
    <s v=""/>
    <n v="218678869.9772"/>
    <n v="0"/>
    <n v="177184013.30000001"/>
    <n v="0"/>
    <s v="-"/>
    <n v="0"/>
    <n v="35771428.170000002"/>
    <s v="-"/>
    <n v="5723428.5071999999"/>
    <n v="0"/>
    <s v="-"/>
    <n v="0"/>
    <n v="0"/>
    <s v="-"/>
    <n v="0"/>
  </r>
  <r>
    <s v="203"/>
    <x v="4"/>
    <x v="0"/>
    <s v="006"/>
    <s v="Z1B8044815"/>
    <s v="1703"/>
    <s v="FC"/>
    <s v="00146291-00146364"/>
    <s v=""/>
    <s v=""/>
    <s v=""/>
    <s v=""/>
    <n v="0"/>
    <s v=""/>
    <s v="VENTAS NO CONTRIBUYENTES"/>
    <s v=""/>
    <n v="710376607.04149985"/>
    <n v="0"/>
    <n v="579920644.84549999"/>
    <n v="0"/>
    <s v="-"/>
    <n v="0"/>
    <n v="112462036.3759"/>
    <s v="-"/>
    <n v="17993925.820100002"/>
    <n v="0"/>
    <s v="-"/>
    <n v="0"/>
    <n v="0"/>
    <s v="-"/>
    <n v="0"/>
  </r>
  <r>
    <s v="204"/>
    <x v="4"/>
    <x v="1"/>
    <s v="006"/>
    <s v="Z1F0017787"/>
    <s v="0248-0249"/>
    <s v="FC"/>
    <s v="00002269-00002299"/>
    <s v=""/>
    <s v=""/>
    <s v=""/>
    <s v=""/>
    <n v="0"/>
    <s v=""/>
    <s v="VENTAS NO CONTRIBUYENTES"/>
    <s v=""/>
    <n v="348141495.296"/>
    <n v="0"/>
    <n v="241191939.29999995"/>
    <n v="0"/>
    <s v="-"/>
    <n v="0"/>
    <n v="92197893.100000009"/>
    <s v="-"/>
    <n v="14751662.896"/>
    <n v="0"/>
    <s v="-"/>
    <n v="0"/>
    <n v="0"/>
    <s v="-"/>
    <n v="0"/>
  </r>
  <r>
    <s v="205"/>
    <x v="4"/>
    <x v="1"/>
    <s v="006"/>
    <s v="Z1F0017787"/>
    <s v="0249"/>
    <s v="NC"/>
    <s v=""/>
    <s v="00000012"/>
    <s v=""/>
    <s v="00002273"/>
    <s v="5/12/2020"/>
    <n v="5587824"/>
    <s v="VEN"/>
    <s v="YUSBEIRY NOGUERA"/>
    <s v="V17532694"/>
    <n v="-1255824"/>
    <n v="0"/>
    <n v="-1255824"/>
    <n v="0"/>
    <s v="-"/>
    <n v="0"/>
    <n v="0"/>
    <s v="-"/>
    <n v="0"/>
    <n v="0"/>
    <s v="-"/>
    <n v="0"/>
    <n v="0"/>
    <s v="-"/>
    <n v="0"/>
  </r>
  <r>
    <s v="206"/>
    <x v="4"/>
    <x v="0"/>
    <s v="007"/>
    <s v="Z1B8050013"/>
    <s v="1756"/>
    <s v="FC"/>
    <s v="00170923-00170970"/>
    <s v=""/>
    <s v=""/>
    <s v=""/>
    <s v=""/>
    <n v="0"/>
    <s v=""/>
    <s v="VENTAS NO CONTRIBUYENTES"/>
    <s v=""/>
    <n v="982670066.78200006"/>
    <n v="0"/>
    <n v="701710994.16919994"/>
    <n v="0"/>
    <s v="-"/>
    <n v="0"/>
    <n v="242206097.08000001"/>
    <s v="-"/>
    <n v="38752975.532799996"/>
    <n v="0"/>
    <s v="-"/>
    <n v="0"/>
    <n v="0"/>
    <s v="-"/>
    <n v="0"/>
  </r>
  <r>
    <s v="207"/>
    <x v="4"/>
    <x v="0"/>
    <s v="007"/>
    <s v="Z1B8050013"/>
    <s v="1756"/>
    <s v="FC"/>
    <s v="00170971"/>
    <s v=""/>
    <s v=""/>
    <s v=""/>
    <s v=""/>
    <n v="0"/>
    <s v=""/>
    <s v="MANTENIMIENTOS ARFERCA"/>
    <s v="J-41073527-9"/>
    <n v="11585991.07"/>
    <n v="0"/>
    <n v="11546319.07"/>
    <n v="34200"/>
    <s v="16"/>
    <n v="5472"/>
    <n v="0"/>
    <s v="-"/>
    <n v="0"/>
    <n v="0"/>
    <s v="-"/>
    <n v="0"/>
    <n v="0"/>
    <s v="-"/>
    <n v="0"/>
  </r>
  <r>
    <s v="208"/>
    <x v="4"/>
    <x v="0"/>
    <s v="007"/>
    <s v="Z1B8050013"/>
    <s v="1756"/>
    <s v="FC"/>
    <s v="00170972-00171013"/>
    <s v=""/>
    <s v=""/>
    <s v=""/>
    <s v=""/>
    <n v="0"/>
    <s v=""/>
    <s v="VENTAS NO CONTRIBUYENTES"/>
    <s v=""/>
    <n v="425083868.62394994"/>
    <n v="0"/>
    <n v="283418356.68430001"/>
    <n v="0"/>
    <s v="-"/>
    <n v="0"/>
    <n v="122125441.32725"/>
    <s v="16"/>
    <n v="19540070.612399999"/>
    <n v="0"/>
    <s v="-"/>
    <n v="0"/>
    <n v="0"/>
    <s v="-"/>
    <n v="0"/>
  </r>
  <r>
    <s v="209"/>
    <x v="4"/>
    <x v="0"/>
    <s v="009"/>
    <s v="Z1B8014458"/>
    <s v="1711"/>
    <s v="FC"/>
    <s v="00174980-00174998"/>
    <s v=""/>
    <s v=""/>
    <s v=""/>
    <s v=""/>
    <n v="0"/>
    <s v=""/>
    <s v="VENTAS NO CONTRIBUYENTES"/>
    <s v=""/>
    <n v="329277248.24800003"/>
    <n v="0"/>
    <n v="254885104.61999995"/>
    <n v="0"/>
    <s v="-"/>
    <n v="0"/>
    <n v="64131158.299999997"/>
    <s v="16"/>
    <n v="10260985.328000002"/>
    <n v="0"/>
    <s v="-"/>
    <n v="0"/>
    <n v="0"/>
    <s v="-"/>
    <n v="0"/>
  </r>
  <r>
    <s v="210"/>
    <x v="4"/>
    <x v="0"/>
    <s v="009"/>
    <s v="Z1B8014458"/>
    <s v="1711"/>
    <s v="FC"/>
    <s v="00174999"/>
    <s v=""/>
    <s v=""/>
    <s v=""/>
    <s v=""/>
    <n v="0"/>
    <s v=""/>
    <s v="SNG EVENTS 84 C.A"/>
    <s v="J-41192935-2"/>
    <n v="21991512"/>
    <n v="0"/>
    <n v="0"/>
    <n v="18958200"/>
    <s v="16"/>
    <n v="3033312"/>
    <n v="0"/>
    <s v="-"/>
    <n v="0"/>
    <n v="0"/>
    <s v="-"/>
    <n v="0"/>
    <n v="0"/>
    <s v="-"/>
    <n v="0"/>
  </r>
  <r>
    <s v="211"/>
    <x v="4"/>
    <x v="0"/>
    <s v="009"/>
    <s v="Z1B8014458"/>
    <s v="1711"/>
    <s v="FC"/>
    <s v="00175000-00175023"/>
    <s v=""/>
    <s v=""/>
    <s v=""/>
    <s v=""/>
    <n v="0"/>
    <s v=""/>
    <s v="VENTAS NO CONTRIBUYENTES"/>
    <s v=""/>
    <n v="296063439.27199996"/>
    <n v="0"/>
    <n v="231345133.16000003"/>
    <n v="0"/>
    <s v="-"/>
    <n v="0"/>
    <n v="55791643.200000003"/>
    <s v="16"/>
    <n v="8926662.9120000005"/>
    <n v="0"/>
    <s v="-"/>
    <n v="0"/>
    <n v="0"/>
    <s v="-"/>
    <n v="0"/>
  </r>
  <r>
    <s v="212"/>
    <x v="4"/>
    <x v="0"/>
    <s v="009"/>
    <s v="Z1B8014458"/>
    <s v="1711"/>
    <s v="FC"/>
    <s v="00175024"/>
    <s v=""/>
    <s v=""/>
    <s v=""/>
    <s v=""/>
    <n v="0"/>
    <s v=""/>
    <s v="ALIMENTOS COMARCA C.A"/>
    <s v="J-40706967-5"/>
    <n v="237354586.53479999"/>
    <n v="0"/>
    <n v="150610262.09999999"/>
    <n v="74779590.030000001"/>
    <s v="16"/>
    <n v="11964734.4048"/>
    <n v="0"/>
    <s v="-"/>
    <n v="0"/>
    <n v="0"/>
    <s v="-"/>
    <n v="0"/>
    <n v="0"/>
    <s v="-"/>
    <n v="0"/>
  </r>
  <r>
    <s v="213"/>
    <x v="4"/>
    <x v="0"/>
    <s v="009"/>
    <s v="Z1B8014458"/>
    <s v="1711"/>
    <s v="FC"/>
    <s v="00175025-00175054"/>
    <s v=""/>
    <s v=""/>
    <s v=""/>
    <s v=""/>
    <n v="0"/>
    <s v=""/>
    <s v="VENTAS NO CONTRIBUYENTES"/>
    <s v=""/>
    <n v="367690392.78064996"/>
    <n v="0"/>
    <n v="247700835.65265"/>
    <n v="0"/>
    <s v="-"/>
    <n v="0"/>
    <n v="103439273.3862"/>
    <s v="16"/>
    <n v="16550283.741799999"/>
    <n v="0"/>
    <s v="-"/>
    <n v="0"/>
    <n v="0"/>
    <s v="-"/>
    <n v="0"/>
  </r>
  <r>
    <s v="214"/>
    <x v="4"/>
    <x v="0"/>
    <s v="009"/>
    <s v="Z1B8014458"/>
    <s v="1711"/>
    <s v="FC"/>
    <s v="00175055"/>
    <s v=""/>
    <s v=""/>
    <s v=""/>
    <s v=""/>
    <n v="0"/>
    <s v=""/>
    <s v="FUNDACION RESTAURADORA DE PORTILLOS"/>
    <s v="J-412941119"/>
    <n v="3383884.8"/>
    <n v="0"/>
    <n v="1596000"/>
    <n v="1541280"/>
    <s v="16"/>
    <n v="246604.79999999999"/>
    <n v="0"/>
    <s v="-"/>
    <n v="0"/>
    <n v="0"/>
    <s v="-"/>
    <n v="0"/>
    <n v="0"/>
    <s v="-"/>
    <n v="0"/>
  </r>
  <r>
    <s v="215"/>
    <x v="4"/>
    <x v="0"/>
    <s v="009"/>
    <s v="Z1B8014458"/>
    <s v="1711"/>
    <s v="FC"/>
    <s v="00175056-00175070"/>
    <s v=""/>
    <s v=""/>
    <s v=""/>
    <s v=""/>
    <n v="0"/>
    <s v=""/>
    <s v="VENTAS NO CONTRIBUYENTES"/>
    <s v=""/>
    <n v="146928837.93479997"/>
    <n v="0"/>
    <n v="93841907.700000018"/>
    <n v="0"/>
    <s v="-"/>
    <n v="0"/>
    <n v="45764595.030000001"/>
    <s v="16"/>
    <n v="7322335.2047999995"/>
    <n v="0"/>
    <s v="-"/>
    <n v="0"/>
    <n v="0"/>
    <s v="-"/>
    <n v="0"/>
  </r>
  <r>
    <s v="216"/>
    <x v="4"/>
    <x v="0"/>
    <s v="009"/>
    <s v="Z1B8014458"/>
    <s v="1711"/>
    <s v="FC"/>
    <s v="00175071"/>
    <s v=""/>
    <s v=""/>
    <s v=""/>
    <s v=""/>
    <n v="0"/>
    <s v=""/>
    <s v="PORTU HAMBURGUE.C.A"/>
    <s v="J-40524537-9"/>
    <n v="2109000"/>
    <n v="0"/>
    <n v="2109000"/>
    <n v="0"/>
    <s v="-"/>
    <n v="0"/>
    <n v="0"/>
    <s v="-"/>
    <n v="0"/>
    <n v="0"/>
    <s v="-"/>
    <n v="0"/>
    <n v="0"/>
    <s v="-"/>
    <n v="0"/>
  </r>
  <r>
    <s v="217"/>
    <x v="4"/>
    <x v="0"/>
    <s v="009"/>
    <s v="Z1B8014458"/>
    <s v="1711"/>
    <s v="FC"/>
    <s v="00175072-00175082"/>
    <s v=""/>
    <s v=""/>
    <s v=""/>
    <s v=""/>
    <n v="0"/>
    <s v=""/>
    <s v="VENTAS NO CONTRIBUYENTES"/>
    <s v=""/>
    <n v="125316674.94"/>
    <n v="0"/>
    <n v="60296779.5"/>
    <n v="0"/>
    <s v="-"/>
    <n v="0"/>
    <n v="56051634"/>
    <s v="-"/>
    <n v="8968261.4400000013"/>
    <n v="0"/>
    <s v="-"/>
    <n v="0"/>
    <n v="0"/>
    <s v="-"/>
    <n v="0"/>
  </r>
  <r>
    <s v="218"/>
    <x v="4"/>
    <x v="0"/>
    <s v="010"/>
    <s v="Z1F0000341"/>
    <s v="1220"/>
    <s v="FC"/>
    <s v="00073263-00073355"/>
    <s v=""/>
    <s v=""/>
    <s v=""/>
    <s v=""/>
    <n v="0"/>
    <s v=""/>
    <s v="VENTAS NO CONTRIBUYENTES"/>
    <s v=""/>
    <n v="1065391135.9616002"/>
    <n v="0"/>
    <n v="764549596.43999994"/>
    <n v="0"/>
    <s v="-"/>
    <n v="0"/>
    <n v="259346154.76000002"/>
    <s v="16"/>
    <n v="41495384.761599995"/>
    <n v="0"/>
    <s v="-"/>
    <n v="0"/>
    <n v="0"/>
    <s v="-"/>
    <n v="0"/>
  </r>
  <r>
    <s v="219"/>
    <x v="4"/>
    <x v="0"/>
    <s v="011"/>
    <s v="Z1F0004616"/>
    <s v="0614"/>
    <s v="FC"/>
    <s v="00083811-00083817"/>
    <s v=""/>
    <s v=""/>
    <s v=""/>
    <s v=""/>
    <n v="0"/>
    <s v=""/>
    <s v="VENTAS NO CONTRIBUYENTES"/>
    <s v=""/>
    <n v="12535461.6"/>
    <n v="0"/>
    <n v="12535461.6"/>
    <n v="0"/>
    <s v="-"/>
    <n v="0"/>
    <n v="0"/>
    <s v="-"/>
    <n v="0"/>
    <n v="0"/>
    <s v="-"/>
    <n v="0"/>
    <n v="0"/>
    <s v="-"/>
    <n v="0"/>
  </r>
  <r>
    <s v="220"/>
    <x v="4"/>
    <x v="0"/>
    <s v="011"/>
    <s v="Z1F0004616"/>
    <s v="0614"/>
    <s v="FC"/>
    <s v="00083818"/>
    <s v=""/>
    <s v=""/>
    <s v=""/>
    <s v=""/>
    <n v="0"/>
    <s v=""/>
    <s v="INVERSIONES ZOGA CA"/>
    <s v="V402328753 "/>
    <n v="1767000"/>
    <n v="0"/>
    <n v="1767000"/>
    <n v="0"/>
    <s v="-"/>
    <n v="0"/>
    <n v="0"/>
    <s v="-"/>
    <n v="0"/>
    <n v="0"/>
    <s v="-"/>
    <n v="0"/>
    <n v="0"/>
    <s v="-"/>
    <n v="0"/>
  </r>
  <r>
    <s v="221"/>
    <x v="4"/>
    <x v="0"/>
    <s v="011"/>
    <s v="Z1F0004616"/>
    <s v="0614"/>
    <s v="FC"/>
    <s v="00083819-00083963"/>
    <s v=""/>
    <s v=""/>
    <s v=""/>
    <s v=""/>
    <n v="0"/>
    <s v=""/>
    <s v="VENTAS NO CONTRIBUYENTES"/>
    <s v=""/>
    <n v="440269849.49200004"/>
    <n v="0"/>
    <n v="410959789.67000002"/>
    <n v="0"/>
    <s v="-"/>
    <n v="0"/>
    <n v="25267292.949999999"/>
    <s v="-"/>
    <n v="4042766.8720000004"/>
    <n v="0"/>
    <s v="-"/>
    <n v="0"/>
    <n v="0"/>
    <s v="-"/>
    <n v="0"/>
  </r>
  <r>
    <s v="222"/>
    <x v="4"/>
    <x v="0"/>
    <s v="011"/>
    <s v="Z1F0004616"/>
    <s v="0614"/>
    <s v="NC"/>
    <s v=""/>
    <s v="00000095"/>
    <s v=""/>
    <s v="00083851"/>
    <s v="5/12/2020"/>
    <n v="4740120"/>
    <s v="VEN"/>
    <s v="ALBERTO GARCIA"/>
    <s v="V16208394 "/>
    <n v="-2910420"/>
    <n v="0"/>
    <n v="-2910420"/>
    <n v="0"/>
    <s v="-"/>
    <n v="0"/>
    <n v="0"/>
    <s v="-"/>
    <n v="0"/>
    <n v="0"/>
    <s v="-"/>
    <n v="0"/>
    <n v="0"/>
    <s v="-"/>
    <n v="0"/>
  </r>
  <r>
    <s v="223"/>
    <x v="4"/>
    <x v="0"/>
    <s v="012"/>
    <s v="Z1B8038506"/>
    <s v="1563"/>
    <s v="FC"/>
    <s v="00071557-00071579"/>
    <s v=""/>
    <s v=""/>
    <s v=""/>
    <s v=""/>
    <n v="0"/>
    <s v=""/>
    <s v="VENTAS NO CONTRIBUYENTES"/>
    <s v=""/>
    <n v="89099937.751199991"/>
    <n v="0"/>
    <n v="49785970.509999998"/>
    <n v="0"/>
    <s v="-"/>
    <n v="0"/>
    <n v="33891351.07"/>
    <s v="16"/>
    <n v="5422616.1711999997"/>
    <n v="0"/>
    <s v="-"/>
    <n v="0"/>
    <n v="0"/>
    <s v="-"/>
    <n v="0"/>
  </r>
  <r>
    <s v="224"/>
    <x v="4"/>
    <x v="0"/>
    <s v="013"/>
    <s v="Z1B8050578"/>
    <s v="1525"/>
    <s v="FC"/>
    <s v="00140658-00140806"/>
    <s v=""/>
    <s v=""/>
    <s v=""/>
    <s v=""/>
    <n v="0"/>
    <s v=""/>
    <s v="VENTAS NO CONTRIBUYENTES"/>
    <s v=""/>
    <n v="340598154.46739984"/>
    <n v="0"/>
    <n v="312750846.4441998"/>
    <n v="0"/>
    <s v="-"/>
    <n v="0"/>
    <n v="24006300.02"/>
    <s v="-"/>
    <n v="3841008.0032000002"/>
    <n v="0"/>
    <s v="-"/>
    <n v="0"/>
    <n v="0"/>
    <s v="-"/>
    <n v="0"/>
  </r>
  <r>
    <s v="225"/>
    <x v="4"/>
    <x v="0"/>
    <s v="013"/>
    <s v="Z1B8050578"/>
    <s v="1525"/>
    <s v="FC"/>
    <s v="00140807"/>
    <s v=""/>
    <s v=""/>
    <s v=""/>
    <s v=""/>
    <n v="0"/>
    <s v=""/>
    <s v="ABDUL KADER"/>
    <s v="V245246079 "/>
    <n v="592800.05000000005"/>
    <n v="0"/>
    <n v="592800.05000000005"/>
    <n v="0"/>
    <s v="-"/>
    <n v="0"/>
    <n v="0"/>
    <s v="-"/>
    <n v="0"/>
    <n v="0"/>
    <s v="-"/>
    <n v="0"/>
    <n v="0"/>
    <s v="-"/>
    <n v="0"/>
  </r>
  <r>
    <s v="226"/>
    <x v="4"/>
    <x v="0"/>
    <s v="013"/>
    <s v="Z1B8050578"/>
    <s v="1525"/>
    <s v="FC"/>
    <s v="00140808-00140831"/>
    <s v=""/>
    <s v=""/>
    <s v=""/>
    <s v=""/>
    <n v="0"/>
    <s v=""/>
    <s v="VENTAS NO CONTRIBUYENTES"/>
    <s v=""/>
    <n v="96868603.199999988"/>
    <n v="0"/>
    <n v="87704371.200000003"/>
    <n v="0"/>
    <s v="-"/>
    <n v="0"/>
    <n v="7900200"/>
    <s v="16"/>
    <n v="1264032"/>
    <n v="0"/>
    <s v="-"/>
    <n v="0"/>
    <n v="0"/>
    <s v="-"/>
    <n v="0"/>
  </r>
  <r>
    <s v="227"/>
    <x v="4"/>
    <x v="0"/>
    <s v="014"/>
    <s v="Z1F0000338"/>
    <s v="1403"/>
    <s v="FC"/>
    <s v="00050994-00051085"/>
    <s v=""/>
    <s v=""/>
    <s v=""/>
    <s v=""/>
    <n v="0"/>
    <s v=""/>
    <s v="VENTAS NO CONTRIBUYENTES"/>
    <s v=""/>
    <n v="189905902.78000009"/>
    <n v="0"/>
    <n v="160572425.98000008"/>
    <n v="0"/>
    <s v="-"/>
    <n v="0"/>
    <n v="25287480"/>
    <s v="16"/>
    <n v="4045996.8000000003"/>
    <n v="0"/>
    <s v="-"/>
    <n v="0"/>
    <n v="0"/>
    <s v="-"/>
    <n v="0"/>
  </r>
  <r>
    <s v="228"/>
    <x v="4"/>
    <x v="0"/>
    <s v="015"/>
    <s v="Z1B8050356"/>
    <s v="1537"/>
    <s v="FC"/>
    <s v="00086460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229"/>
    <x v="5"/>
    <x v="0"/>
    <s v="001"/>
    <s v="Z1F0000700"/>
    <s v="1380"/>
    <s v="FC"/>
    <s v="00109199-00109285"/>
    <s v=""/>
    <s v=""/>
    <s v=""/>
    <s v=""/>
    <n v="0"/>
    <s v=""/>
    <s v="VENTAS NO CONTRIBUYENTES"/>
    <s v=""/>
    <n v="857403128.90439999"/>
    <n v="0"/>
    <n v="708502199.60000014"/>
    <n v="0"/>
    <s v="-"/>
    <n v="0"/>
    <n v="128362870.08999999"/>
    <s v="-"/>
    <n v="20538059.214400001"/>
    <n v="0"/>
    <s v="-"/>
    <n v="0"/>
    <n v="0"/>
    <s v="-"/>
    <n v="0"/>
  </r>
  <r>
    <s v="230"/>
    <x v="5"/>
    <x v="1"/>
    <s v="001"/>
    <s v="Z1F0017854"/>
    <s v="0285-0285"/>
    <s v="FC"/>
    <s v="00015791-00015825"/>
    <s v=""/>
    <s v=""/>
    <s v=""/>
    <s v=""/>
    <n v="0"/>
    <s v=""/>
    <s v="VENTAS NO CONTRIBUYENTES"/>
    <s v=""/>
    <n v="354190423.97439998"/>
    <n v="0"/>
    <n v="219914739.00000003"/>
    <n v="0"/>
    <s v="-"/>
    <n v="0"/>
    <n v="115754900.84"/>
    <s v="-"/>
    <n v="18520784.134399999"/>
    <n v="0"/>
    <s v="-"/>
    <n v="0"/>
    <n v="0"/>
    <s v="-"/>
    <n v="0"/>
  </r>
  <r>
    <s v="231"/>
    <x v="5"/>
    <x v="0"/>
    <s v="002"/>
    <s v="Z1B8050002"/>
    <s v="1716"/>
    <s v="FC"/>
    <s v="00161195-00161226"/>
    <s v=""/>
    <s v=""/>
    <s v=""/>
    <s v=""/>
    <n v="0"/>
    <s v=""/>
    <s v="VENTAS NO CONTRIBUYENTES"/>
    <s v=""/>
    <n v="487676478.47759998"/>
    <n v="0"/>
    <n v="365286297.89999998"/>
    <n v="0"/>
    <s v="-"/>
    <n v="0"/>
    <n v="105508776.36"/>
    <s v="16"/>
    <n v="16881404.217600003"/>
    <n v="0"/>
    <s v="-"/>
    <n v="0"/>
    <n v="0"/>
    <s v="-"/>
    <n v="0"/>
  </r>
  <r>
    <s v="232"/>
    <x v="5"/>
    <x v="0"/>
    <s v="002"/>
    <s v="Z1B8050002"/>
    <s v="1716"/>
    <s v="FC"/>
    <s v="00161227"/>
    <s v=""/>
    <s v=""/>
    <s v=""/>
    <s v=""/>
    <n v="0"/>
    <s v=""/>
    <s v="SNG EVENTS 84 C.A"/>
    <s v="J41192935-2"/>
    <n v="78657310.599999994"/>
    <n v="0"/>
    <n v="78486721"/>
    <n v="147060"/>
    <s v="16"/>
    <n v="23529.599999999999"/>
    <n v="0"/>
    <s v="-"/>
    <n v="0"/>
    <n v="0"/>
    <s v="-"/>
    <n v="0"/>
    <n v="0"/>
    <s v="-"/>
    <n v="0"/>
  </r>
  <r>
    <s v="233"/>
    <x v="5"/>
    <x v="0"/>
    <s v="002"/>
    <s v="Z1B8050002"/>
    <s v="1716"/>
    <s v="FC"/>
    <s v="00161228-00161255"/>
    <s v=""/>
    <s v=""/>
    <s v=""/>
    <s v=""/>
    <n v="0"/>
    <s v=""/>
    <s v="VENTAS NO CONTRIBUYENTES"/>
    <s v=""/>
    <n v="363109925.22000003"/>
    <n v="0"/>
    <n v="222609709.06"/>
    <n v="0"/>
    <s v="-"/>
    <n v="0"/>
    <n v="121120876"/>
    <s v="16"/>
    <n v="19379340.160000004"/>
    <n v="0"/>
    <s v="-"/>
    <n v="0"/>
    <n v="0"/>
    <s v="-"/>
    <n v="0"/>
  </r>
  <r>
    <s v="234"/>
    <x v="5"/>
    <x v="0"/>
    <s v="002"/>
    <s v="Z1B8050149"/>
    <s v="1638"/>
    <s v="FC"/>
    <s v="00199272-00199327"/>
    <m/>
    <m/>
    <m/>
    <m/>
    <n v="0"/>
    <m/>
    <s v="VENTAS NO CONTRIBUYENTES"/>
    <m/>
    <n v="311547856"/>
    <n v="0"/>
    <n v="311547856"/>
    <n v="0"/>
    <s v="-"/>
    <n v="0"/>
    <n v="0"/>
    <s v="-"/>
    <n v="0"/>
    <n v="0"/>
    <s v="-"/>
    <n v="0"/>
    <n v="0"/>
    <s v="-"/>
    <n v="0"/>
  </r>
  <r>
    <s v="235"/>
    <x v="5"/>
    <x v="2"/>
    <s v="002"/>
    <s v="Z1F0008858"/>
    <s v="0739"/>
    <s v="FC"/>
    <s v="00098548-00098641"/>
    <s v=""/>
    <s v=""/>
    <s v=""/>
    <s v=""/>
    <n v="0"/>
    <s v=""/>
    <s v="VENTAS NO CONTRIBUYENTES"/>
    <s v=""/>
    <n v="203882181.66399997"/>
    <n v="0"/>
    <n v="189351264.29999998"/>
    <n v="0"/>
    <s v="-"/>
    <n v="0"/>
    <n v="12526652.9"/>
    <s v="-"/>
    <n v="2004264.4639999999"/>
    <n v="0"/>
    <s v="-"/>
    <n v="0"/>
    <n v="0"/>
    <s v="-"/>
    <n v="0"/>
  </r>
  <r>
    <s v="236"/>
    <x v="5"/>
    <x v="2"/>
    <s v="002"/>
    <s v="Z1F0008858"/>
    <s v="0739"/>
    <s v="FC"/>
    <s v="00098642"/>
    <s v=""/>
    <s v=""/>
    <s v=""/>
    <s v=""/>
    <n v="0"/>
    <s v=""/>
    <s v="PPFAR"/>
    <s v="J29405191-0"/>
    <n v="2824635"/>
    <n v="0"/>
    <n v="2824635"/>
    <n v="0"/>
    <s v="-"/>
    <n v="0"/>
    <n v="0"/>
    <s v="-"/>
    <n v="0"/>
    <n v="0"/>
    <s v="-"/>
    <n v="0"/>
    <n v="0"/>
    <s v="-"/>
    <n v="0"/>
  </r>
  <r>
    <s v="237"/>
    <x v="5"/>
    <x v="2"/>
    <s v="002"/>
    <s v="Z1F0008858"/>
    <s v="0739"/>
    <s v="FC"/>
    <s v="00098643-00098665"/>
    <s v=""/>
    <s v=""/>
    <s v=""/>
    <s v=""/>
    <n v="0"/>
    <s v=""/>
    <s v="VENTAS NO CONTRIBUYENTES"/>
    <s v=""/>
    <n v="79836444.300000012"/>
    <n v="0"/>
    <n v="76582017.900000006"/>
    <n v="0"/>
    <s v="-"/>
    <n v="0"/>
    <n v="2805540"/>
    <s v="-"/>
    <n v="448886.4"/>
    <n v="0"/>
    <s v="-"/>
    <n v="0"/>
    <n v="0"/>
    <s v="-"/>
    <n v="0"/>
  </r>
  <r>
    <s v="238"/>
    <x v="5"/>
    <x v="1"/>
    <s v="002"/>
    <s v="Z1F0017966"/>
    <s v="0282-0282"/>
    <s v="FC"/>
    <s v="00006179-00006204"/>
    <s v=""/>
    <s v=""/>
    <s v=""/>
    <s v=""/>
    <n v="0"/>
    <s v=""/>
    <s v="VENTAS NO CONTRIBUYENTES"/>
    <s v=""/>
    <n v="212675631.93400002"/>
    <n v="0"/>
    <n v="139406138.79999998"/>
    <n v="0"/>
    <s v="-"/>
    <n v="0"/>
    <n v="63163356.149999999"/>
    <s v="16"/>
    <n v="10106136.984000001"/>
    <n v="0"/>
    <s v="-"/>
    <n v="0"/>
    <n v="0"/>
    <s v="-"/>
    <n v="0"/>
  </r>
  <r>
    <s v="239"/>
    <x v="5"/>
    <x v="0"/>
    <s v="003"/>
    <s v="Z1B8051199"/>
    <s v="1802"/>
    <s v="FC"/>
    <s v="00186490-00186495"/>
    <s v=""/>
    <s v=""/>
    <s v=""/>
    <s v=""/>
    <n v="0"/>
    <s v=""/>
    <s v="VENTAS NO CONTRIBUYENTES"/>
    <s v=""/>
    <n v="13160160"/>
    <n v="0"/>
    <n v="11002003.199999999"/>
    <n v="0"/>
    <s v="-"/>
    <n v="0"/>
    <n v="1860480"/>
    <s v="-"/>
    <n v="297676.79999999999"/>
    <n v="0"/>
    <s v="-"/>
    <n v="0"/>
    <n v="0"/>
    <s v="-"/>
    <n v="0"/>
  </r>
  <r>
    <s v="240"/>
    <x v="5"/>
    <x v="0"/>
    <s v="003"/>
    <s v="Z1B8051199"/>
    <s v="1802"/>
    <s v="FC"/>
    <s v="00186496"/>
    <s v=""/>
    <s v=""/>
    <s v=""/>
    <s v=""/>
    <n v="0"/>
    <s v=""/>
    <s v="SNG EVENTS 84 C.A"/>
    <s v="J-41192935-2"/>
    <n v="78486720"/>
    <n v="0"/>
    <n v="78486720"/>
    <n v="0"/>
    <s v="-"/>
    <n v="0"/>
    <n v="0"/>
    <s v="-"/>
    <n v="0"/>
    <n v="0"/>
    <s v="-"/>
    <n v="0"/>
    <n v="0"/>
    <s v="-"/>
    <n v="0"/>
  </r>
  <r>
    <s v="241"/>
    <x v="5"/>
    <x v="0"/>
    <s v="003"/>
    <s v="Z1B8051199"/>
    <s v="1802"/>
    <s v="FC"/>
    <s v="00186497-00186540"/>
    <s v=""/>
    <s v=""/>
    <s v=""/>
    <s v=""/>
    <n v="0"/>
    <s v=""/>
    <s v="VENTAS NO CONTRIBUYENTES"/>
    <s v=""/>
    <n v="329700751.51999998"/>
    <n v="0"/>
    <n v="273026654.71999997"/>
    <n v="0"/>
    <s v="-"/>
    <n v="0"/>
    <n v="48856980"/>
    <s v="-"/>
    <n v="7817116.7999999998"/>
    <n v="0"/>
    <s v="-"/>
    <n v="0"/>
    <n v="0"/>
    <s v="-"/>
    <n v="0"/>
  </r>
  <r>
    <s v="242"/>
    <x v="5"/>
    <x v="2"/>
    <s v="003"/>
    <s v="Z1F0008965"/>
    <s v="0732"/>
    <s v="FC"/>
    <s v="00096807-00096873"/>
    <s v=""/>
    <s v=""/>
    <s v=""/>
    <s v=""/>
    <n v="0"/>
    <s v=""/>
    <s v="VENTAS NO CONTRIBUYENTES"/>
    <s v=""/>
    <n v="129658188.80000001"/>
    <n v="0"/>
    <n v="123495804.80000001"/>
    <n v="0"/>
    <s v="-"/>
    <n v="0"/>
    <n v="5312400"/>
    <s v="16"/>
    <n v="849984"/>
    <n v="0"/>
    <s v="-"/>
    <n v="0"/>
    <n v="0"/>
    <s v="-"/>
    <n v="0"/>
  </r>
  <r>
    <s v="243"/>
    <x v="5"/>
    <x v="2"/>
    <s v="003"/>
    <s v="Z1F0008965"/>
    <s v="0732"/>
    <s v="FC"/>
    <s v="00096874"/>
    <s v=""/>
    <s v=""/>
    <s v=""/>
    <s v=""/>
    <n v="0"/>
    <s v=""/>
    <s v="INVERSIONES DACOSTA Y ACOSTA"/>
    <s v="V412996223 "/>
    <n v="2867670"/>
    <n v="0"/>
    <n v="2867670"/>
    <n v="0"/>
    <s v="-"/>
    <n v="0"/>
    <n v="0"/>
    <s v="-"/>
    <n v="0"/>
    <n v="0"/>
    <s v="-"/>
    <n v="0"/>
    <n v="0"/>
    <s v="-"/>
    <n v="0"/>
  </r>
  <r>
    <s v="244"/>
    <x v="5"/>
    <x v="2"/>
    <s v="003"/>
    <s v="Z1F0008965"/>
    <s v="0732"/>
    <s v="FC"/>
    <s v="00096875-00096902"/>
    <s v=""/>
    <s v=""/>
    <s v=""/>
    <s v=""/>
    <n v="0"/>
    <s v=""/>
    <s v="VENTAS NO CONTRIBUYENTES"/>
    <s v=""/>
    <n v="51721256"/>
    <n v="0"/>
    <n v="42799023.200000003"/>
    <n v="0"/>
    <s v="-"/>
    <n v="0"/>
    <n v="7691580"/>
    <s v="-"/>
    <n v="1230652.8"/>
    <n v="0"/>
    <s v="-"/>
    <n v="0"/>
    <n v="0"/>
    <s v="-"/>
    <n v="0"/>
  </r>
  <r>
    <s v="245"/>
    <x v="5"/>
    <x v="1"/>
    <s v="003"/>
    <s v="Z1F0017848"/>
    <s v="0283-0283"/>
    <s v="FC"/>
    <s v="00012564-00012594"/>
    <s v=""/>
    <s v=""/>
    <s v=""/>
    <s v=""/>
    <n v="0"/>
    <s v=""/>
    <s v="VENTAS NO CONTRIBUYENTES"/>
    <s v=""/>
    <n v="330147027.78600001"/>
    <n v="0"/>
    <n v="230652959.70000002"/>
    <n v="0"/>
    <s v="-"/>
    <n v="0"/>
    <n v="85770748.349999994"/>
    <s v="16"/>
    <n v="13723319.736"/>
    <n v="0"/>
    <s v="-"/>
    <n v="0"/>
    <n v="0"/>
    <s v="-"/>
    <n v="0"/>
  </r>
  <r>
    <s v="246"/>
    <x v="5"/>
    <x v="1"/>
    <s v="003"/>
    <s v="Z1F0017848"/>
    <s v="0283"/>
    <s v="NC"/>
    <s v=""/>
    <s v="00000038"/>
    <s v=""/>
    <s v="00006359"/>
    <s v="2/12/2020"/>
    <n v="17950400"/>
    <s v="VEN"/>
    <s v="ELISA LOPEZ"/>
    <s v="V8177046"/>
    <n v="-5054400"/>
    <n v="0"/>
    <n v="-5054400"/>
    <n v="0"/>
    <s v="-"/>
    <n v="0"/>
    <n v="0"/>
    <s v="-"/>
    <n v="0"/>
    <n v="0"/>
    <s v="-"/>
    <n v="0"/>
    <n v="0"/>
    <s v="-"/>
    <n v="0"/>
  </r>
  <r>
    <s v="247"/>
    <x v="5"/>
    <x v="0"/>
    <s v="004"/>
    <s v="Z1B8050937"/>
    <s v="1643"/>
    <s v="FC"/>
    <s v="00154394-00154445"/>
    <s v=""/>
    <s v=""/>
    <s v=""/>
    <s v=""/>
    <n v="0"/>
    <s v=""/>
    <s v="VENTAS NO CONTRIBUYENTES"/>
    <s v=""/>
    <n v="876444174.3579998"/>
    <n v="0"/>
    <n v="622807854.29999995"/>
    <n v="0"/>
    <s v="-"/>
    <n v="0"/>
    <n v="218652000.04999998"/>
    <s v="-"/>
    <n v="34984320.008000001"/>
    <n v="0"/>
    <s v="-"/>
    <n v="0"/>
    <n v="0"/>
    <s v="-"/>
    <n v="0"/>
  </r>
  <r>
    <s v="248"/>
    <x v="5"/>
    <x v="1"/>
    <s v="004"/>
    <s v="Z1F0017963"/>
    <s v="0282-0282"/>
    <s v="FC"/>
    <s v="00006480-00006501"/>
    <s v=""/>
    <s v=""/>
    <s v=""/>
    <s v=""/>
    <n v="0"/>
    <s v=""/>
    <s v="VENTAS NO CONTRIBUYENTES"/>
    <s v=""/>
    <n v="310516337.36079997"/>
    <n v="0"/>
    <n v="209919275.69999999"/>
    <n v="0"/>
    <s v="-"/>
    <n v="0"/>
    <n v="86721604.88000001"/>
    <s v="-"/>
    <n v="13875456.7808"/>
    <n v="0"/>
    <s v="-"/>
    <n v="0"/>
    <n v="0"/>
    <s v="-"/>
    <n v="0"/>
  </r>
  <r>
    <s v="249"/>
    <x v="5"/>
    <x v="0"/>
    <s v="005"/>
    <s v="Z1B8050363"/>
    <s v="1795"/>
    <s v="FC"/>
    <s v="00166175-00166272"/>
    <s v=""/>
    <s v=""/>
    <s v=""/>
    <s v=""/>
    <n v="0"/>
    <s v=""/>
    <s v="VENTAS NO CONTRIBUYENTES"/>
    <s v=""/>
    <n v="884824445.5352"/>
    <n v="0"/>
    <n v="686681741.11999989"/>
    <n v="0"/>
    <s v="-"/>
    <n v="0"/>
    <n v="170812676.22000003"/>
    <s v="16"/>
    <n v="27330028.195199996"/>
    <n v="0"/>
    <s v="-"/>
    <n v="0"/>
    <n v="0"/>
    <s v="-"/>
    <n v="0"/>
  </r>
  <r>
    <s v="250"/>
    <x v="5"/>
    <x v="1"/>
    <s v="005"/>
    <s v="Z1F0017998"/>
    <s v="0277-0277"/>
    <s v="FC"/>
    <s v="00008687-00008736"/>
    <s v=""/>
    <s v=""/>
    <s v=""/>
    <s v=""/>
    <n v="0"/>
    <s v=""/>
    <s v="VENTAS NO CONTRIBUYENTES"/>
    <s v=""/>
    <n v="487429820.22079998"/>
    <n v="0"/>
    <n v="303396521"/>
    <n v="0"/>
    <s v="-"/>
    <n v="0"/>
    <n v="158649395.88000003"/>
    <s v="16"/>
    <n v="25383903.340799998"/>
    <n v="0"/>
    <s v="-"/>
    <n v="0"/>
    <n v="0"/>
    <s v="-"/>
    <n v="0"/>
  </r>
  <r>
    <s v="251"/>
    <x v="5"/>
    <x v="0"/>
    <s v="006"/>
    <s v="Z1B8044815"/>
    <s v="1704"/>
    <s v="FC"/>
    <s v="00146365-00146405"/>
    <s v=""/>
    <s v=""/>
    <s v=""/>
    <s v=""/>
    <n v="0"/>
    <s v=""/>
    <s v="VENTAS NO CONTRIBUYENTES"/>
    <s v=""/>
    <n v="330047346.88799995"/>
    <n v="0"/>
    <n v="250072810.56"/>
    <n v="0"/>
    <s v="-"/>
    <n v="0"/>
    <n v="68943565.799999997"/>
    <s v="-"/>
    <n v="11030970.527999999"/>
    <n v="0"/>
    <s v="-"/>
    <n v="0"/>
    <n v="0"/>
    <s v="-"/>
    <n v="0"/>
  </r>
  <r>
    <s v="252"/>
    <x v="5"/>
    <x v="0"/>
    <s v="006"/>
    <s v="Z1B8044815"/>
    <s v="1704"/>
    <s v="FC"/>
    <s v="00146406"/>
    <s v=""/>
    <s v=""/>
    <s v=""/>
    <s v=""/>
    <n v="0"/>
    <s v=""/>
    <s v="GRUPO CORPORATIVO MANUBER C.A"/>
    <s v="J-40982131-5"/>
    <n v="8360416.7999999998"/>
    <n v="0"/>
    <n v="8360416.7999999998"/>
    <n v="0"/>
    <s v="-"/>
    <n v="0"/>
    <n v="0"/>
    <s v="-"/>
    <n v="0"/>
    <n v="0"/>
    <s v="-"/>
    <n v="0"/>
    <n v="0"/>
    <s v="-"/>
    <n v="0"/>
  </r>
  <r>
    <s v="253"/>
    <x v="5"/>
    <x v="0"/>
    <s v="006"/>
    <s v="Z1B8044815"/>
    <s v="1704"/>
    <s v="FC"/>
    <s v="00146407-00146469"/>
    <s v=""/>
    <s v=""/>
    <s v=""/>
    <s v=""/>
    <n v="0"/>
    <s v=""/>
    <s v="VENTAS NO CONTRIBUYENTES"/>
    <s v=""/>
    <n v="608075578.67719996"/>
    <n v="0"/>
    <n v="451354320.77999991"/>
    <n v="0"/>
    <s v="-"/>
    <n v="0"/>
    <n v="135104532.67000002"/>
    <s v="16"/>
    <n v="21616725.227199998"/>
    <n v="0"/>
    <s v="-"/>
    <n v="0"/>
    <n v="0"/>
    <s v="-"/>
    <n v="0"/>
  </r>
  <r>
    <s v="254"/>
    <x v="5"/>
    <x v="1"/>
    <s v="006"/>
    <s v="Z1F0017787"/>
    <s v="0250-0250"/>
    <s v="FC"/>
    <s v="00002300-00002319"/>
    <s v=""/>
    <s v=""/>
    <s v=""/>
    <s v=""/>
    <n v="0"/>
    <s v=""/>
    <s v="VENTAS NO CONTRIBUYENTES"/>
    <s v=""/>
    <n v="148451228.36600003"/>
    <n v="0"/>
    <n v="85594846.200000018"/>
    <n v="0"/>
    <s v="-"/>
    <n v="0"/>
    <n v="54186536.350000001"/>
    <s v="-"/>
    <n v="8669845.8159999996"/>
    <n v="0"/>
    <s v="-"/>
    <n v="0"/>
    <n v="0"/>
    <s v="-"/>
    <n v="0"/>
  </r>
  <r>
    <s v="255"/>
    <x v="5"/>
    <x v="0"/>
    <s v="007"/>
    <s v="Z1B8050013"/>
    <s v="1757"/>
    <s v="FC"/>
    <s v="00171014-00171063"/>
    <s v=""/>
    <s v=""/>
    <s v=""/>
    <s v=""/>
    <n v="0"/>
    <s v=""/>
    <s v="VENTAS NO CONTRIBUYENTES"/>
    <s v=""/>
    <n v="921891263.45000005"/>
    <n v="0"/>
    <n v="704955197.15999997"/>
    <n v="0"/>
    <s v="-"/>
    <n v="0"/>
    <n v="187013850.25"/>
    <s v="16"/>
    <n v="29922216.040000003"/>
    <n v="0"/>
    <s v="-"/>
    <n v="0"/>
    <n v="0"/>
    <s v="-"/>
    <n v="0"/>
  </r>
  <r>
    <s v="256"/>
    <x v="5"/>
    <x v="0"/>
    <s v="007"/>
    <s v="Z1B8050013"/>
    <s v="1757"/>
    <s v="FC"/>
    <s v="00171064"/>
    <s v=""/>
    <s v=""/>
    <s v=""/>
    <s v=""/>
    <n v="0"/>
    <s v=""/>
    <s v="GLOBALCOPYPLOT, C.A"/>
    <s v="J-412331272"/>
    <n v="1967355"/>
    <n v="0"/>
    <n v="1967355"/>
    <n v="0"/>
    <s v="-"/>
    <n v="0"/>
    <n v="0"/>
    <s v="-"/>
    <n v="0"/>
    <n v="0"/>
    <s v="-"/>
    <n v="0"/>
    <n v="0"/>
    <s v="-"/>
    <n v="0"/>
  </r>
  <r>
    <s v="257"/>
    <x v="5"/>
    <x v="0"/>
    <s v="007"/>
    <s v="Z1B8050013"/>
    <s v="1757"/>
    <s v="FC"/>
    <s v="00171065-00171085"/>
    <s v=""/>
    <s v=""/>
    <s v=""/>
    <s v=""/>
    <n v="0"/>
    <s v=""/>
    <s v="VENTAS NO CONTRIBUYENTES"/>
    <s v=""/>
    <n v="144213547.36000001"/>
    <n v="0"/>
    <n v="107380211.20000002"/>
    <n v="0"/>
    <s v="-"/>
    <n v="0"/>
    <n v="31752876"/>
    <s v="-"/>
    <n v="5080460.16"/>
    <n v="0"/>
    <s v="-"/>
    <n v="0"/>
    <n v="0"/>
    <s v="-"/>
    <n v="0"/>
  </r>
  <r>
    <s v="258"/>
    <x v="5"/>
    <x v="0"/>
    <s v="009"/>
    <s v="Z1B8014458"/>
    <s v="1712"/>
    <s v="FC"/>
    <s v="00175083-00175134"/>
    <s v=""/>
    <s v=""/>
    <s v=""/>
    <s v=""/>
    <n v="0"/>
    <s v=""/>
    <s v="VENTAS NO CONTRIBUYENTES"/>
    <s v=""/>
    <n v="515263365.38879997"/>
    <n v="0"/>
    <n v="379113925.63999993"/>
    <n v="0"/>
    <s v="-"/>
    <n v="0"/>
    <n v="117370206.68000001"/>
    <s v="16"/>
    <n v="18779233.068799999"/>
    <n v="0"/>
    <s v="-"/>
    <n v="0"/>
    <n v="0"/>
    <s v="-"/>
    <n v="0"/>
  </r>
  <r>
    <s v="259"/>
    <x v="5"/>
    <x v="0"/>
    <s v="010"/>
    <s v="Z1F0000341"/>
    <s v="1221"/>
    <s v="FC"/>
    <s v="00073356-00073426"/>
    <s v=""/>
    <s v=""/>
    <s v=""/>
    <s v=""/>
    <n v="0"/>
    <s v=""/>
    <s v="VENTAS NO CONTRIBUYENTES"/>
    <s v=""/>
    <n v="863590291.09959984"/>
    <n v="0"/>
    <n v="646376747.51999998"/>
    <n v="0"/>
    <s v="-"/>
    <n v="0"/>
    <n v="187253054.81"/>
    <s v="16"/>
    <n v="29960488.769599997"/>
    <n v="0"/>
    <s v="-"/>
    <n v="0"/>
    <n v="0"/>
    <s v="-"/>
    <n v="0"/>
  </r>
  <r>
    <s v="260"/>
    <x v="5"/>
    <x v="0"/>
    <s v="010"/>
    <s v="Z1F0000341"/>
    <s v="1221"/>
    <s v="FC"/>
    <s v="00073427"/>
    <s v=""/>
    <s v=""/>
    <s v=""/>
    <s v=""/>
    <n v="0"/>
    <s v=""/>
    <s v="PPFAR,C.A"/>
    <s v="J-29405191-0"/>
    <n v="2684449.2"/>
    <n v="0"/>
    <n v="1979610"/>
    <n v="607620"/>
    <s v="16"/>
    <n v="97219.199999999997"/>
    <n v="0"/>
    <s v="-"/>
    <n v="0"/>
    <n v="0"/>
    <s v="-"/>
    <n v="0"/>
    <n v="0"/>
    <s v="-"/>
    <n v="0"/>
  </r>
  <r>
    <s v="261"/>
    <x v="5"/>
    <x v="0"/>
    <s v="010"/>
    <s v="Z1F0000341"/>
    <s v="1221"/>
    <s v="FC"/>
    <s v="00073428-00073463"/>
    <s v=""/>
    <s v=""/>
    <s v=""/>
    <s v=""/>
    <n v="0"/>
    <s v=""/>
    <s v="VENTAS NO CONTRIBUYENTES"/>
    <s v=""/>
    <n v="317081951.39480001"/>
    <n v="0"/>
    <n v="234118104.08000001"/>
    <n v="0"/>
    <s v="-"/>
    <n v="0"/>
    <n v="71520558.030000001"/>
    <s v="16"/>
    <n v="11443289.284799999"/>
    <n v="0"/>
    <s v="-"/>
    <n v="0"/>
    <n v="0"/>
    <s v="-"/>
    <n v="0"/>
  </r>
  <r>
    <s v="262"/>
    <x v="5"/>
    <x v="0"/>
    <s v="011"/>
    <s v="Z1F0004616"/>
    <s v="0615"/>
    <s v="FC"/>
    <s v="00083964-00084066"/>
    <s v=""/>
    <s v=""/>
    <s v=""/>
    <s v=""/>
    <n v="0"/>
    <s v=""/>
    <s v="VENTAS NO CONTRIBUYENTES"/>
    <s v=""/>
    <n v="229930555.5"/>
    <n v="0"/>
    <n v="214947763.5"/>
    <n v="0"/>
    <s v="-"/>
    <n v="0"/>
    <n v="12916200"/>
    <s v="16"/>
    <n v="2066592"/>
    <n v="0"/>
    <s v="-"/>
    <n v="0"/>
    <n v="0"/>
    <s v="-"/>
    <n v="0"/>
  </r>
  <r>
    <s v="263"/>
    <x v="5"/>
    <x v="0"/>
    <s v="012"/>
    <s v="Z1B8038506"/>
    <s v="1564"/>
    <s v="FC"/>
    <s v="00071580-00071602"/>
    <s v=""/>
    <s v=""/>
    <s v=""/>
    <s v=""/>
    <n v="0"/>
    <s v=""/>
    <s v="VENTAS NO CONTRIBUYENTES"/>
    <s v=""/>
    <n v="88771435"/>
    <n v="0"/>
    <n v="41483803"/>
    <n v="0"/>
    <s v="-"/>
    <n v="0"/>
    <n v="40765200"/>
    <s v="16"/>
    <n v="6522432"/>
    <n v="0"/>
    <s v="-"/>
    <n v="0"/>
    <n v="0"/>
    <s v="-"/>
    <n v="0"/>
  </r>
  <r>
    <s v="264"/>
    <x v="5"/>
    <x v="0"/>
    <s v="013"/>
    <s v="Z1B8050578"/>
    <s v="1526"/>
    <s v="FC"/>
    <s v="00140832-00140842"/>
    <s v=""/>
    <s v=""/>
    <s v=""/>
    <s v=""/>
    <n v="0"/>
    <s v=""/>
    <s v="VENTAS NO CONTRIBUYENTES"/>
    <s v=""/>
    <n v="19337677.5"/>
    <n v="0"/>
    <n v="18511177.5"/>
    <n v="0"/>
    <s v="-"/>
    <n v="0"/>
    <n v="712500"/>
    <s v="16"/>
    <n v="114000"/>
    <n v="0"/>
    <s v="-"/>
    <n v="0"/>
    <n v="0"/>
    <s v="-"/>
    <n v="0"/>
  </r>
  <r>
    <s v="265"/>
    <x v="5"/>
    <x v="0"/>
    <s v="013"/>
    <s v="Z1B8050578"/>
    <s v="1526"/>
    <s v="FC"/>
    <s v="00140843"/>
    <s v=""/>
    <s v=""/>
    <s v=""/>
    <s v=""/>
    <n v="0"/>
    <s v=""/>
    <s v="INVERSIONES JOHIL 5060"/>
    <s v="J-408089009 "/>
    <n v="7353000"/>
    <n v="0"/>
    <n v="7353000"/>
    <n v="0"/>
    <s v="-"/>
    <n v="0"/>
    <n v="0"/>
    <s v="-"/>
    <n v="0"/>
    <n v="0"/>
    <s v="-"/>
    <n v="0"/>
    <n v="0"/>
    <s v="-"/>
    <n v="0"/>
  </r>
  <r>
    <s v="266"/>
    <x v="5"/>
    <x v="0"/>
    <s v="013"/>
    <s v="Z1B8050578"/>
    <s v="1526"/>
    <s v="FC"/>
    <s v="00140844-00140961"/>
    <s v=""/>
    <s v=""/>
    <s v=""/>
    <s v=""/>
    <n v="0"/>
    <s v=""/>
    <s v="VENTAS NO CONTRIBUYENTES"/>
    <s v=""/>
    <n v="236324351.014"/>
    <n v="0"/>
    <n v="208340658.45000002"/>
    <n v="0"/>
    <s v="-"/>
    <n v="0"/>
    <n v="24123872.899999999"/>
    <s v="16"/>
    <n v="3859819.6640000003"/>
    <n v="0"/>
    <s v="-"/>
    <n v="0"/>
    <n v="0"/>
    <s v="-"/>
    <n v="0"/>
  </r>
  <r>
    <s v="267"/>
    <x v="5"/>
    <x v="0"/>
    <s v="014"/>
    <s v="Z1F0000338"/>
    <s v="1404"/>
    <s v="FC"/>
    <s v="00051086-00051089"/>
    <s v=""/>
    <s v=""/>
    <s v=""/>
    <s v=""/>
    <n v="0"/>
    <s v=""/>
    <s v="VENTAS NO CONTRIBUYENTES"/>
    <s v=""/>
    <n v="4377600.3800000008"/>
    <n v="0"/>
    <n v="4377600.3800000008"/>
    <n v="0"/>
    <s v="-"/>
    <n v="0"/>
    <n v="0"/>
    <s v="-"/>
    <n v="0"/>
    <n v="0"/>
    <s v="-"/>
    <n v="0"/>
    <n v="0"/>
    <s v="-"/>
    <n v="0"/>
  </r>
  <r>
    <s v="268"/>
    <x v="5"/>
    <x v="0"/>
    <s v="014"/>
    <s v="Z1F0000338"/>
    <s v="1404"/>
    <s v="FC"/>
    <s v="00051090"/>
    <s v=""/>
    <s v=""/>
    <s v=""/>
    <s v=""/>
    <n v="0"/>
    <s v=""/>
    <s v="INVERSIONES FRESAS"/>
    <s v="J402282982"/>
    <n v="528960"/>
    <n v="0"/>
    <n v="0"/>
    <n v="456000"/>
    <s v="16"/>
    <n v="72960"/>
    <n v="0"/>
    <s v="-"/>
    <n v="0"/>
    <n v="0"/>
    <s v="-"/>
    <n v="0"/>
    <n v="0"/>
    <s v="-"/>
    <n v="0"/>
  </r>
  <r>
    <s v="269"/>
    <x v="5"/>
    <x v="0"/>
    <s v="014"/>
    <s v="Z1F0000338"/>
    <s v="1404"/>
    <s v="FC"/>
    <s v="00051091-00051156"/>
    <s v=""/>
    <s v=""/>
    <s v=""/>
    <s v=""/>
    <n v="0"/>
    <s v=""/>
    <s v="VENTAS NO CONTRIBUYENTES"/>
    <s v=""/>
    <n v="130498636.03999998"/>
    <n v="0"/>
    <n v="115915208.84"/>
    <n v="0"/>
    <s v="-"/>
    <n v="0"/>
    <n v="12571920"/>
    <s v="-"/>
    <n v="2011507.2000000004"/>
    <n v="0"/>
    <s v="-"/>
    <n v="0"/>
    <n v="0"/>
    <s v="-"/>
    <n v="0"/>
  </r>
  <r>
    <s v="270"/>
    <x v="5"/>
    <x v="0"/>
    <s v="014"/>
    <s v="Z1F0000338"/>
    <s v="1404"/>
    <s v="FC"/>
    <s v="00051157"/>
    <s v=""/>
    <s v=""/>
    <s v=""/>
    <s v=""/>
    <n v="0"/>
    <s v=""/>
    <s v="GLOBALCOPYPLOT"/>
    <s v="J412331272"/>
    <n v="5700000.5"/>
    <n v="0"/>
    <n v="5700000.5"/>
    <n v="0"/>
    <s v="-"/>
    <n v="0"/>
    <n v="0"/>
    <s v="-"/>
    <n v="0"/>
    <n v="0"/>
    <s v="-"/>
    <n v="0"/>
    <n v="0"/>
    <s v="-"/>
    <n v="0"/>
  </r>
  <r>
    <s v="271"/>
    <x v="5"/>
    <x v="0"/>
    <s v="014"/>
    <s v="Z1F0000338"/>
    <s v="1404"/>
    <s v="FC"/>
    <s v="00051158-00051186"/>
    <s v=""/>
    <s v=""/>
    <s v=""/>
    <s v=""/>
    <n v="0"/>
    <s v=""/>
    <s v="VENTAS NO CONTRIBUYENTES"/>
    <s v=""/>
    <n v="70920636.879999995"/>
    <n v="0"/>
    <n v="66804005.679999977"/>
    <n v="0"/>
    <s v="-"/>
    <n v="0"/>
    <n v="3548820"/>
    <s v="-"/>
    <n v="567811.19999999995"/>
    <n v="0"/>
    <s v="-"/>
    <n v="0"/>
    <n v="0"/>
    <s v="-"/>
    <n v="0"/>
  </r>
  <r>
    <s v="272"/>
    <x v="5"/>
    <x v="0"/>
    <s v="015"/>
    <s v="Z1B8050356"/>
    <s v="1538"/>
    <s v="FC"/>
    <s v="00086461-00086463"/>
    <s v=""/>
    <s v=""/>
    <s v=""/>
    <s v=""/>
    <n v="0"/>
    <s v=""/>
    <s v="VENTAS NO CONTRIBUYENTES"/>
    <s v=""/>
    <n v="335748751.63200003"/>
    <n v="0"/>
    <n v="209683295.10000002"/>
    <n v="0"/>
    <s v="-"/>
    <n v="0"/>
    <n v="108677117.7"/>
    <s v="-"/>
    <n v="17388338.831999999"/>
    <n v="0"/>
    <s v="-"/>
    <n v="0"/>
    <n v="0"/>
    <s v="-"/>
    <n v="0"/>
  </r>
  <r>
    <s v="273"/>
    <x v="6"/>
    <x v="0"/>
    <s v="001"/>
    <s v="Z1B8050365"/>
    <s v="1265"/>
    <s v="FC"/>
    <s v="000088126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274"/>
    <x v="6"/>
    <x v="0"/>
    <s v="001"/>
    <s v="Z1F0000700"/>
    <s v="1381"/>
    <s v="FC"/>
    <s v="00109286-00109371"/>
    <s v=""/>
    <s v=""/>
    <s v=""/>
    <s v=""/>
    <n v="0"/>
    <s v=""/>
    <s v="VENTAS NO CONTRIBUYENTES"/>
    <s v=""/>
    <n v="577674274.03119981"/>
    <n v="0"/>
    <n v="444746326.95999992"/>
    <n v="0"/>
    <s v="-"/>
    <n v="0"/>
    <n v="114593057.82000002"/>
    <s v="16"/>
    <n v="18334889.251199998"/>
    <n v="0"/>
    <s v="-"/>
    <n v="0"/>
    <n v="0"/>
    <s v="-"/>
    <n v="0"/>
  </r>
  <r>
    <s v="275"/>
    <x v="6"/>
    <x v="0"/>
    <s v="001"/>
    <s v="Z1F0000700"/>
    <s v="1381"/>
    <s v="FC"/>
    <s v="00109372"/>
    <s v=""/>
    <s v=""/>
    <s v=""/>
    <s v=""/>
    <n v="0"/>
    <s v=""/>
    <s v="INACHINI SOLUCIONES C.A"/>
    <s v="J-31724677-2"/>
    <n v="52013977.439999998"/>
    <n v="0"/>
    <n v="27045941.399999999"/>
    <n v="21524169"/>
    <s v="16"/>
    <n v="3443867.04"/>
    <n v="0"/>
    <s v="-"/>
    <n v="0"/>
    <n v="0"/>
    <s v="-"/>
    <n v="0"/>
    <n v="0"/>
    <s v="-"/>
    <n v="0"/>
  </r>
  <r>
    <s v="276"/>
    <x v="6"/>
    <x v="0"/>
    <s v="001"/>
    <s v="Z1F0000700"/>
    <s v="1381"/>
    <s v="FC"/>
    <s v="00109373-00109377"/>
    <s v=""/>
    <s v=""/>
    <s v=""/>
    <s v=""/>
    <n v="0"/>
    <s v=""/>
    <s v="VENTAS NO CONTRIBUYENTES"/>
    <s v=""/>
    <n v="22384965.759999998"/>
    <n v="0"/>
    <n v="20940045.399999999"/>
    <n v="0"/>
    <s v="-"/>
    <n v="0"/>
    <n v="1245621"/>
    <s v="-"/>
    <n v="199299.36"/>
    <n v="0"/>
    <s v="-"/>
    <n v="0"/>
    <n v="0"/>
    <s v="-"/>
    <n v="0"/>
  </r>
  <r>
    <s v="277"/>
    <x v="6"/>
    <x v="1"/>
    <s v="001"/>
    <s v="Z1F0017854"/>
    <s v="0286-0286"/>
    <s v="FC"/>
    <s v="00015826-00015868"/>
    <s v=""/>
    <s v=""/>
    <s v=""/>
    <s v=""/>
    <n v="0"/>
    <s v=""/>
    <s v="VENTAS NO CONTRIBUYENTES"/>
    <s v=""/>
    <n v="272421431.69599998"/>
    <n v="0"/>
    <n v="168198090.59"/>
    <n v="0"/>
    <s v="-"/>
    <n v="0"/>
    <n v="89847707.849999994"/>
    <s v="-"/>
    <n v="14375633.256000001"/>
    <n v="0"/>
    <s v="-"/>
    <n v="0"/>
    <n v="0"/>
    <s v="-"/>
    <n v="0"/>
  </r>
  <r>
    <s v="278"/>
    <x v="6"/>
    <x v="0"/>
    <s v="002"/>
    <s v="Z1B8050002"/>
    <s v="1717"/>
    <s v="FC"/>
    <s v="00161256-00161312"/>
    <s v=""/>
    <s v=""/>
    <s v=""/>
    <s v=""/>
    <n v="0"/>
    <s v=""/>
    <s v="VENTAS NO CONTRIBUYENTES"/>
    <s v=""/>
    <n v="982887313.29519999"/>
    <n v="0"/>
    <n v="681455284.51999998"/>
    <n v="0"/>
    <s v="-"/>
    <n v="0"/>
    <n v="259855197.21999997"/>
    <s v="16"/>
    <n v="41576831.555199996"/>
    <n v="0"/>
    <s v="-"/>
    <n v="0"/>
    <n v="0"/>
    <s v="-"/>
    <n v="0"/>
  </r>
  <r>
    <s v="279"/>
    <x v="6"/>
    <x v="0"/>
    <s v="002"/>
    <s v="Z1B8050149"/>
    <s v="1639"/>
    <s v="FC"/>
    <s v="00199328-00199374"/>
    <m/>
    <m/>
    <m/>
    <m/>
    <n v="0"/>
    <m/>
    <s v="VENTAS NO CONTRIBUYENTES"/>
    <m/>
    <n v="194619980.00119999"/>
    <n v="0"/>
    <n v="179799980"/>
    <n v="0"/>
    <s v="-"/>
    <n v="0"/>
    <n v="12775862.07"/>
    <s v="16"/>
    <n v="2044137.9312"/>
    <n v="0"/>
    <s v="-"/>
    <n v="0"/>
    <n v="0"/>
    <s v="-"/>
    <n v="0"/>
  </r>
  <r>
    <s v="280"/>
    <x v="6"/>
    <x v="2"/>
    <s v="002"/>
    <s v="Z1F0008858"/>
    <s v="0740"/>
    <s v="FC"/>
    <s v="00098666-00098756"/>
    <s v=""/>
    <s v=""/>
    <s v=""/>
    <s v=""/>
    <n v="0"/>
    <s v=""/>
    <s v="VENTAS NO CONTRIBUYENTES"/>
    <s v=""/>
    <n v="218211982.22999999"/>
    <n v="0"/>
    <n v="203067857.42999998"/>
    <n v="0"/>
    <s v="-"/>
    <n v="0"/>
    <n v="13055280"/>
    <s v="-"/>
    <n v="2088844.8"/>
    <n v="0"/>
    <s v="-"/>
    <n v="0"/>
    <n v="0"/>
    <s v="-"/>
    <n v="0"/>
  </r>
  <r>
    <s v="281"/>
    <x v="6"/>
    <x v="1"/>
    <s v="002"/>
    <s v="Z1F0017966"/>
    <s v="0283-0283"/>
    <s v="FC"/>
    <s v="00006205-00006224"/>
    <s v=""/>
    <s v=""/>
    <s v=""/>
    <s v=""/>
    <n v="0"/>
    <s v=""/>
    <s v="VENTAS NO CONTRIBUYENTES"/>
    <s v=""/>
    <n v="149015470.74000001"/>
    <n v="0"/>
    <n v="111404298.90000001"/>
    <n v="0"/>
    <s v="-"/>
    <n v="0"/>
    <n v="32423424"/>
    <s v="-"/>
    <n v="5187747.8399999999"/>
    <n v="0"/>
    <s v="-"/>
    <n v="0"/>
    <n v="0"/>
    <s v="-"/>
    <n v="0"/>
  </r>
  <r>
    <s v="282"/>
    <x v="6"/>
    <x v="1"/>
    <s v="002"/>
    <s v="Z1F0017966"/>
    <s v="0283"/>
    <s v="NC"/>
    <s v=""/>
    <s v="00000028"/>
    <s v=""/>
    <s v="00006205"/>
    <s v="7/12/2020"/>
    <n v="1315788"/>
    <s v="VEN"/>
    <s v="FELIX BARROSO"/>
    <s v="V15506369"/>
    <n v="-588468"/>
    <n v="0"/>
    <n v="0"/>
    <n v="0"/>
    <s v="-"/>
    <n v="0"/>
    <n v="-507300"/>
    <s v="16"/>
    <n v="-81168"/>
    <n v="0"/>
    <s v="-"/>
    <n v="0"/>
    <n v="0"/>
    <s v="-"/>
    <n v="0"/>
  </r>
  <r>
    <s v="283"/>
    <x v="6"/>
    <x v="0"/>
    <s v="003"/>
    <s v="Z1B8051199"/>
    <s v="1803"/>
    <s v="FC"/>
    <s v="00186541-00186557"/>
    <s v=""/>
    <s v=""/>
    <s v=""/>
    <s v=""/>
    <n v="0"/>
    <s v=""/>
    <s v="VENTAS NO CONTRIBUYENTES"/>
    <s v=""/>
    <n v="105623289.80000001"/>
    <n v="0"/>
    <n v="98295871.400000006"/>
    <n v="0"/>
    <s v="-"/>
    <n v="0"/>
    <n v="6316740"/>
    <s v="-"/>
    <n v="1010678.3999999999"/>
    <n v="0"/>
    <s v="-"/>
    <n v="0"/>
    <n v="0"/>
    <s v="-"/>
    <n v="0"/>
  </r>
  <r>
    <s v="284"/>
    <x v="6"/>
    <x v="0"/>
    <s v="003"/>
    <s v="Z1B8051199"/>
    <s v="1803"/>
    <s v="FC"/>
    <s v="00186558"/>
    <s v=""/>
    <s v=""/>
    <s v=""/>
    <s v=""/>
    <n v="0"/>
    <s v=""/>
    <s v="CONSTRUCCIONES M.Y.R.H. C.A"/>
    <s v="J305954852"/>
    <n v="92501953.871999994"/>
    <n v="0"/>
    <n v="35627804.399999991"/>
    <n v="49029439.200000003"/>
    <s v="16"/>
    <n v="7844710.2719999999"/>
    <n v="0"/>
    <s v="-"/>
    <n v="0"/>
    <n v="0"/>
    <s v="-"/>
    <n v="0"/>
    <n v="0"/>
    <s v="-"/>
    <n v="0"/>
  </r>
  <r>
    <s v="285"/>
    <x v="6"/>
    <x v="0"/>
    <s v="003"/>
    <s v="Z1B8051199"/>
    <s v="1803"/>
    <s v="FC"/>
    <s v="00186559-00186612"/>
    <s v=""/>
    <s v=""/>
    <s v=""/>
    <s v=""/>
    <n v="0"/>
    <s v=""/>
    <s v="VENTAS NO CONTRIBUYENTES"/>
    <s v=""/>
    <n v="348161525.03600001"/>
    <n v="0"/>
    <n v="287478883.39999998"/>
    <n v="0"/>
    <s v="-"/>
    <n v="0"/>
    <n v="52312622.100000001"/>
    <s v="16"/>
    <n v="8370019.5360000003"/>
    <n v="0"/>
    <s v="-"/>
    <n v="0"/>
    <n v="0"/>
    <s v="-"/>
    <n v="0"/>
  </r>
  <r>
    <s v="286"/>
    <x v="6"/>
    <x v="0"/>
    <s v="003"/>
    <s v="Z1B8051199"/>
    <s v="1803"/>
    <s v="FC"/>
    <s v="00186613"/>
    <s v=""/>
    <s v=""/>
    <s v=""/>
    <s v=""/>
    <n v="0"/>
    <s v=""/>
    <s v="INVERSIONES MINIMARKETREY C.A"/>
    <s v="J-50029458-1"/>
    <n v="23390520"/>
    <n v="0"/>
    <n v="23390520"/>
    <n v="0"/>
    <s v="-"/>
    <n v="0"/>
    <n v="0"/>
    <s v="-"/>
    <n v="0"/>
    <n v="0"/>
    <s v="-"/>
    <n v="0"/>
    <n v="0"/>
    <s v="-"/>
    <n v="0"/>
  </r>
  <r>
    <s v="287"/>
    <x v="6"/>
    <x v="0"/>
    <s v="003"/>
    <s v="Z1B8051199"/>
    <s v="1803"/>
    <s v="FC"/>
    <s v="00186614-00186618"/>
    <s v=""/>
    <s v=""/>
    <s v=""/>
    <s v=""/>
    <n v="0"/>
    <s v=""/>
    <s v="VENTAS NO CONTRIBUYENTES"/>
    <s v=""/>
    <n v="42139703.280000001"/>
    <n v="0"/>
    <n v="23646005.399999999"/>
    <n v="0"/>
    <s v="-"/>
    <n v="0"/>
    <n v="15942843"/>
    <s v="-"/>
    <n v="2550854.88"/>
    <n v="0"/>
    <s v="-"/>
    <n v="0"/>
    <n v="0"/>
    <s v="-"/>
    <n v="0"/>
  </r>
  <r>
    <s v="288"/>
    <x v="6"/>
    <x v="2"/>
    <s v="003"/>
    <s v="Z1F0008965"/>
    <s v="0733"/>
    <s v="FC"/>
    <s v="00096903-00097014"/>
    <s v=""/>
    <s v=""/>
    <s v=""/>
    <s v=""/>
    <n v="0"/>
    <s v=""/>
    <s v="VENTAS NO CONTRIBUYENTES"/>
    <s v=""/>
    <n v="293535920.99999994"/>
    <n v="0"/>
    <n v="278124671.39999998"/>
    <n v="0"/>
    <s v="-"/>
    <n v="0"/>
    <n v="13285560"/>
    <s v="-"/>
    <n v="2125689.6"/>
    <n v="0"/>
    <s v="-"/>
    <n v="0"/>
    <n v="0"/>
    <s v="-"/>
    <n v="0"/>
  </r>
  <r>
    <s v="289"/>
    <x v="6"/>
    <x v="1"/>
    <s v="003"/>
    <s v="Z1F0017848"/>
    <s v="0284-0284"/>
    <s v="FC"/>
    <s v="00012595-00012639"/>
    <s v=""/>
    <s v=""/>
    <s v=""/>
    <s v=""/>
    <n v="0"/>
    <s v=""/>
    <s v="VENTAS NO CONTRIBUYENTES"/>
    <s v=""/>
    <n v="388134257.13599998"/>
    <n v="0"/>
    <n v="208573142.19999999"/>
    <n v="0"/>
    <s v="-"/>
    <n v="0"/>
    <n v="154794064.59999999"/>
    <s v="16"/>
    <n v="24767050.336000003"/>
    <n v="0"/>
    <s v="-"/>
    <n v="0"/>
    <n v="0"/>
    <s v="-"/>
    <n v="0"/>
  </r>
  <r>
    <s v="290"/>
    <x v="6"/>
    <x v="1"/>
    <s v="003"/>
    <s v="Z1F0017848"/>
    <s v="0284"/>
    <s v="NC"/>
    <s v=""/>
    <s v="00000039"/>
    <s v=""/>
    <s v="00012408"/>
    <s v="3/12/2020"/>
    <n v="9086732"/>
    <s v="VEN"/>
    <s v="GABRIEL SALGADO"/>
    <s v="V17643319"/>
    <n v="-729000"/>
    <n v="0"/>
    <n v="-729000"/>
    <n v="0"/>
    <s v="-"/>
    <n v="0"/>
    <n v="0"/>
    <s v="-"/>
    <n v="0"/>
    <n v="0"/>
    <s v="-"/>
    <n v="0"/>
    <n v="0"/>
    <s v="-"/>
    <n v="0"/>
  </r>
  <r>
    <s v="291"/>
    <x v="6"/>
    <x v="0"/>
    <s v="004"/>
    <s v="Z1B8050937"/>
    <s v="1644-1645"/>
    <s v="FC"/>
    <s v="00154446-00154453"/>
    <s v=""/>
    <s v=""/>
    <s v=""/>
    <s v=""/>
    <n v="0"/>
    <s v=""/>
    <s v="VENTAS NO CONTRIBUYENTES"/>
    <s v=""/>
    <n v="61558492.920000002"/>
    <n v="0"/>
    <n v="22032221.399999999"/>
    <n v="0"/>
    <s v="-"/>
    <n v="0"/>
    <n v="34074372"/>
    <s v="-"/>
    <n v="5451899.5199999996"/>
    <n v="0"/>
    <s v="-"/>
    <n v="0"/>
    <n v="0"/>
    <s v="-"/>
    <n v="0"/>
  </r>
  <r>
    <s v="292"/>
    <x v="6"/>
    <x v="0"/>
    <s v="004"/>
    <s v="Z1B8050937"/>
    <s v="1644-1645"/>
    <s v="FC"/>
    <s v="00154454"/>
    <s v=""/>
    <s v=""/>
    <s v=""/>
    <s v=""/>
    <n v="0"/>
    <s v=""/>
    <s v="INV.REPLAYS C.A"/>
    <s v="J-403472645 "/>
    <n v="65691360"/>
    <n v="0"/>
    <n v="8071200"/>
    <n v="0"/>
    <s v="-"/>
    <n v="0"/>
    <n v="0"/>
    <s v="-"/>
    <n v="0"/>
    <n v="0"/>
    <s v="-"/>
    <n v="0"/>
    <n v="53352000"/>
    <s v="8"/>
    <n v="4268160"/>
  </r>
  <r>
    <s v="293"/>
    <x v="6"/>
    <x v="0"/>
    <s v="004"/>
    <s v="Z1B8050937"/>
    <s v="1644-1645"/>
    <s v="FC"/>
    <s v="00154455-00154484"/>
    <s v=""/>
    <s v=""/>
    <s v=""/>
    <s v=""/>
    <n v="0"/>
    <s v=""/>
    <s v="VENTAS NO CONTRIBUYENTES"/>
    <s v=""/>
    <n v="179440450.79519999"/>
    <n v="0"/>
    <n v="133669876.40000001"/>
    <n v="0"/>
    <s v="-"/>
    <n v="0"/>
    <n v="39457391.719999999"/>
    <s v="16"/>
    <n v="6313182.6752000004"/>
    <n v="0"/>
    <s v="-"/>
    <n v="0"/>
    <n v="0"/>
    <s v="-"/>
    <n v="0"/>
  </r>
  <r>
    <s v="294"/>
    <x v="6"/>
    <x v="1"/>
    <s v="004"/>
    <s v="Z1F0017963"/>
    <s v="0283-0283"/>
    <s v="FC"/>
    <s v="00006502-00006513"/>
    <s v=""/>
    <s v=""/>
    <s v=""/>
    <s v=""/>
    <n v="0"/>
    <s v=""/>
    <s v="VENTAS NO CONTRIBUYENTES"/>
    <s v=""/>
    <n v="139112946"/>
    <n v="0"/>
    <n v="119177766"/>
    <n v="0"/>
    <s v="-"/>
    <n v="0"/>
    <n v="17185500"/>
    <s v="-"/>
    <n v="2749680"/>
    <n v="0"/>
    <s v="-"/>
    <n v="0"/>
    <n v="0"/>
    <s v="-"/>
    <n v="0"/>
  </r>
  <r>
    <s v="295"/>
    <x v="6"/>
    <x v="1"/>
    <s v="004"/>
    <s v="Z1F0017963"/>
    <s v="0283"/>
    <s v="FC"/>
    <s v="00006514"/>
    <s v=""/>
    <s v=""/>
    <s v=""/>
    <s v=""/>
    <n v="0"/>
    <s v=""/>
    <s v="VIDA AGUA PURIFICADA"/>
    <s v="J412413007"/>
    <n v="9087396"/>
    <n v="0"/>
    <n v="8928708"/>
    <n v="136800"/>
    <s v="16"/>
    <n v="21888"/>
    <n v="0"/>
    <s v="-"/>
    <n v="0"/>
    <n v="0"/>
    <s v="-"/>
    <n v="0"/>
    <n v="0"/>
    <s v="-"/>
    <n v="0"/>
  </r>
  <r>
    <s v="296"/>
    <x v="6"/>
    <x v="1"/>
    <s v="004"/>
    <s v="Z1F0017963"/>
    <s v="0283"/>
    <s v="FC"/>
    <s v="00006515"/>
    <s v=""/>
    <s v=""/>
    <s v=""/>
    <s v=""/>
    <n v="0"/>
    <s v=""/>
    <s v="ALEXANDRO BRUNO"/>
    <s v="V3806859"/>
    <n v="2129064"/>
    <n v="0"/>
    <n v="0"/>
    <n v="0"/>
    <s v="-"/>
    <n v="0"/>
    <n v="1835400"/>
    <s v="16"/>
    <n v="293664"/>
    <n v="0"/>
    <s v="-"/>
    <n v="0"/>
    <n v="0"/>
    <s v="-"/>
    <n v="0"/>
  </r>
  <r>
    <s v="297"/>
    <x v="6"/>
    <x v="1"/>
    <s v="004"/>
    <s v="Z1F0017963"/>
    <s v="0283"/>
    <s v="FC"/>
    <s v="00006516"/>
    <s v=""/>
    <s v=""/>
    <s v=""/>
    <s v=""/>
    <n v="0"/>
    <s v=""/>
    <s v="VIDA AGUA PURIFICADA"/>
    <s v="J412413007"/>
    <n v="1300512"/>
    <n v="0"/>
    <n v="1300512"/>
    <n v="0"/>
    <s v="-"/>
    <n v="0"/>
    <n v="0"/>
    <s v="-"/>
    <n v="0"/>
    <n v="0"/>
    <s v="-"/>
    <n v="0"/>
    <n v="0"/>
    <s v="-"/>
    <n v="0"/>
  </r>
  <r>
    <s v="298"/>
    <x v="6"/>
    <x v="1"/>
    <s v="004"/>
    <s v="Z1F0017963"/>
    <s v="0283-0283"/>
    <s v="FC"/>
    <s v="00006517-00006523"/>
    <s v=""/>
    <s v=""/>
    <s v=""/>
    <s v=""/>
    <n v="0"/>
    <s v=""/>
    <s v="VENTAS NO CONTRIBUYENTES"/>
    <s v=""/>
    <n v="74567356.679999992"/>
    <n v="0"/>
    <n v="60274593"/>
    <n v="0"/>
    <s v="-"/>
    <n v="0"/>
    <n v="12321348"/>
    <s v="-"/>
    <n v="1971415.68"/>
    <n v="0"/>
    <s v="-"/>
    <n v="0"/>
    <n v="0"/>
    <s v="-"/>
    <n v="0"/>
  </r>
  <r>
    <s v="299"/>
    <x v="6"/>
    <x v="1"/>
    <s v="004"/>
    <s v="Z1F0017963"/>
    <s v="0283"/>
    <s v="FC"/>
    <s v="00006524"/>
    <s v=""/>
    <s v=""/>
    <s v=""/>
    <s v=""/>
    <n v="0"/>
    <s v=""/>
    <s v="ETNAGROUP C.A"/>
    <s v="J500093926"/>
    <n v="12588621"/>
    <n v="0"/>
    <n v="1344915"/>
    <n v="9692850"/>
    <s v="16"/>
    <n v="1550856"/>
    <n v="0"/>
    <s v="-"/>
    <n v="0"/>
    <n v="0"/>
    <s v="-"/>
    <n v="0"/>
    <n v="0"/>
    <s v="-"/>
    <n v="0"/>
  </r>
  <r>
    <s v="300"/>
    <x v="6"/>
    <x v="1"/>
    <s v="004"/>
    <s v="Z1F0017963"/>
    <s v="0283-0283"/>
    <s v="FC"/>
    <s v="00006525-00006527"/>
    <s v=""/>
    <s v=""/>
    <s v=""/>
    <s v=""/>
    <n v="0"/>
    <s v=""/>
    <s v="VENTAS NO CONTRIBUYENTES"/>
    <s v=""/>
    <n v="29944694.640000001"/>
    <n v="0"/>
    <n v="18534234"/>
    <n v="0"/>
    <s v="-"/>
    <n v="0"/>
    <n v="9836604"/>
    <s v="16"/>
    <n v="1573856.6400000001"/>
    <n v="0"/>
    <s v="-"/>
    <n v="0"/>
    <n v="0"/>
    <s v="-"/>
    <n v="0"/>
  </r>
  <r>
    <s v="301"/>
    <x v="6"/>
    <x v="1"/>
    <s v="004"/>
    <s v="Z1F0017963"/>
    <s v="0283"/>
    <s v="NC"/>
    <s v=""/>
    <s v="00000021"/>
    <s v=""/>
    <s v="00006514"/>
    <s v="7/12/2020"/>
    <n v="9087396"/>
    <s v="VEN"/>
    <s v="VIDA AGUA PURIFICADA"/>
    <s v="J412413007"/>
    <n v="-954636"/>
    <n v="0"/>
    <n v="-954636"/>
    <n v="0"/>
    <s v="-"/>
    <n v="0"/>
    <n v="0"/>
    <s v="-"/>
    <n v="0"/>
    <n v="0"/>
    <s v="-"/>
    <n v="0"/>
    <n v="0"/>
    <s v="-"/>
    <n v="0"/>
  </r>
  <r>
    <s v="302"/>
    <x v="6"/>
    <x v="0"/>
    <s v="005"/>
    <s v="Z1B8050363"/>
    <s v="1796"/>
    <s v="FC"/>
    <s v="00166273-00166276"/>
    <s v=""/>
    <s v=""/>
    <s v=""/>
    <s v=""/>
    <n v="0"/>
    <s v=""/>
    <s v="VENTAS NO CONTRIBUYENTES"/>
    <s v=""/>
    <n v="50817061.799999997"/>
    <n v="0"/>
    <n v="42311385"/>
    <n v="0"/>
    <s v="-"/>
    <n v="0"/>
    <n v="7332480"/>
    <s v="-"/>
    <n v="1173196.8"/>
    <n v="0"/>
    <s v="-"/>
    <n v="0"/>
    <n v="0"/>
    <s v="-"/>
    <n v="0"/>
  </r>
  <r>
    <s v="303"/>
    <x v="6"/>
    <x v="0"/>
    <s v="005"/>
    <s v="Z1B8050363"/>
    <s v="1796"/>
    <s v="FC"/>
    <s v="00166277"/>
    <s v=""/>
    <s v=""/>
    <s v=""/>
    <s v=""/>
    <n v="0"/>
    <s v=""/>
    <s v="DISTRIBUIDORA MONTOVJ C.A"/>
    <s v="J-40786379-7"/>
    <n v="10304676.6"/>
    <n v="0"/>
    <n v="10225332.6"/>
    <n v="68400"/>
    <s v="16"/>
    <n v="10944"/>
    <n v="0"/>
    <s v="-"/>
    <n v="0"/>
    <n v="0"/>
    <s v="-"/>
    <n v="0"/>
    <n v="0"/>
    <s v="-"/>
    <n v="0"/>
  </r>
  <r>
    <s v="304"/>
    <x v="6"/>
    <x v="0"/>
    <s v="005"/>
    <s v="Z1B8050363"/>
    <s v="1796"/>
    <s v="FC"/>
    <s v="00166278-00166368"/>
    <s v=""/>
    <s v=""/>
    <s v=""/>
    <s v=""/>
    <n v="0"/>
    <s v=""/>
    <s v="VENTAS NO CONTRIBUYENTES"/>
    <s v=""/>
    <n v="816025489.56519973"/>
    <n v="0"/>
    <n v="635491675.33999991"/>
    <n v="0"/>
    <s v="-"/>
    <n v="0"/>
    <n v="155632598.47"/>
    <s v="-"/>
    <n v="24901215.755200002"/>
    <n v="0"/>
    <s v="-"/>
    <n v="0"/>
    <n v="0"/>
    <s v="-"/>
    <n v="0"/>
  </r>
  <r>
    <s v="305"/>
    <x v="6"/>
    <x v="1"/>
    <s v="005"/>
    <s v="Z1F0017998"/>
    <s v="0278-0278"/>
    <s v="FC"/>
    <s v="00008737-00008779"/>
    <s v=""/>
    <s v=""/>
    <s v=""/>
    <s v=""/>
    <n v="0"/>
    <s v=""/>
    <s v="VENTAS NO CONTRIBUYENTES"/>
    <s v=""/>
    <n v="388159649.56959993"/>
    <n v="0"/>
    <n v="261584698"/>
    <n v="0"/>
    <s v="-"/>
    <n v="0"/>
    <n v="109116337.56"/>
    <s v="-"/>
    <n v="17458614.009599999"/>
    <n v="0"/>
    <s v="-"/>
    <n v="0"/>
    <n v="0"/>
    <s v="-"/>
    <n v="0"/>
  </r>
  <r>
    <s v="306"/>
    <x v="6"/>
    <x v="1"/>
    <s v="005"/>
    <s v="Z1F0017998"/>
    <s v="0278"/>
    <s v="NC"/>
    <s v=""/>
    <s v="00000025"/>
    <s v=""/>
    <s v="00012613"/>
    <s v="7/12/2020"/>
    <n v="1671696"/>
    <s v="VEN"/>
    <s v="BETZABETH GUTIERREZ"/>
    <s v="V16589184"/>
    <n v="-1375296"/>
    <n v="0"/>
    <n v="0"/>
    <n v="0"/>
    <s v="-"/>
    <n v="0"/>
    <n v="-1185600"/>
    <s v="16"/>
    <n v="-189696"/>
    <n v="0"/>
    <s v="-"/>
    <n v="0"/>
    <n v="0"/>
    <s v="-"/>
    <n v="0"/>
  </r>
  <r>
    <s v="307"/>
    <x v="6"/>
    <x v="0"/>
    <s v="006"/>
    <s v="Z1B8044815"/>
    <s v="1705"/>
    <s v="FC"/>
    <s v="00146470-00146494"/>
    <s v=""/>
    <s v=""/>
    <s v=""/>
    <s v=""/>
    <n v="0"/>
    <s v=""/>
    <s v="VENTAS NO CONTRIBUYENTES"/>
    <s v=""/>
    <n v="337750321.50319999"/>
    <n v="0"/>
    <n v="236275403.00000006"/>
    <n v="0"/>
    <s v="-"/>
    <n v="0"/>
    <n v="87478378.019999996"/>
    <s v="16"/>
    <n v="13996540.483200001"/>
    <n v="0"/>
    <s v="-"/>
    <n v="0"/>
    <n v="0"/>
    <s v="-"/>
    <n v="0"/>
  </r>
  <r>
    <s v="308"/>
    <x v="6"/>
    <x v="0"/>
    <s v="006"/>
    <s v="Z1B8044815"/>
    <s v="1705"/>
    <s v="FC"/>
    <s v="00146495"/>
    <s v=""/>
    <s v=""/>
    <s v=""/>
    <s v=""/>
    <n v="0"/>
    <s v=""/>
    <s v="INV.REPLAYS C.A"/>
    <s v="J-403472645 "/>
    <n v="39844140"/>
    <n v="0"/>
    <n v="39844140"/>
    <n v="0"/>
    <s v="-"/>
    <n v="0"/>
    <n v="0"/>
    <s v="-"/>
    <n v="0"/>
    <n v="0"/>
    <s v="-"/>
    <n v="0"/>
    <n v="0"/>
    <s v="-"/>
    <n v="0"/>
  </r>
  <r>
    <s v="309"/>
    <x v="6"/>
    <x v="0"/>
    <s v="006"/>
    <s v="Z1B8044815"/>
    <s v="1705"/>
    <s v="FC"/>
    <s v="00146496-00146559"/>
    <s v=""/>
    <s v=""/>
    <s v=""/>
    <s v=""/>
    <n v="0"/>
    <s v=""/>
    <s v="VENTAS NO CONTRIBUYENTES"/>
    <s v=""/>
    <n v="728310718.24399984"/>
    <n v="0"/>
    <n v="519090779.21999991"/>
    <n v="0"/>
    <s v="-"/>
    <n v="0"/>
    <n v="180362016.40000001"/>
    <s v="-"/>
    <n v="28857922.623999994"/>
    <n v="0"/>
    <s v="-"/>
    <n v="0"/>
    <n v="0"/>
    <s v="-"/>
    <n v="0"/>
  </r>
  <r>
    <s v="310"/>
    <x v="6"/>
    <x v="1"/>
    <s v="006"/>
    <s v="Z1F0017787"/>
    <s v="0251-0251"/>
    <s v="FC"/>
    <s v="00002320-00002338"/>
    <s v=""/>
    <s v=""/>
    <s v=""/>
    <s v=""/>
    <n v="0"/>
    <s v=""/>
    <s v="VENTAS NO CONTRIBUYENTES"/>
    <s v=""/>
    <n v="145545234.83559999"/>
    <n v="0"/>
    <n v="85155543.299999982"/>
    <n v="0"/>
    <s v="-"/>
    <n v="0"/>
    <n v="52060078.909999996"/>
    <s v="-"/>
    <n v="8329612.6255999999"/>
    <n v="0"/>
    <s v="-"/>
    <n v="0"/>
    <n v="0"/>
    <s v="-"/>
    <n v="0"/>
  </r>
  <r>
    <s v="311"/>
    <x v="6"/>
    <x v="0"/>
    <s v="007"/>
    <s v="Z1B8050013"/>
    <s v="1758"/>
    <s v="FC"/>
    <s v="00171086-00171127"/>
    <s v=""/>
    <s v=""/>
    <s v=""/>
    <s v=""/>
    <n v="0"/>
    <s v=""/>
    <s v="VENTAS NO CONTRIBUYENTES"/>
    <s v=""/>
    <n v="569484417.50400007"/>
    <n v="0"/>
    <n v="414827112.54000008"/>
    <n v="0"/>
    <s v="-"/>
    <n v="0"/>
    <n v="133325262.90000001"/>
    <s v="16"/>
    <n v="21332042.064000007"/>
    <n v="0"/>
    <s v="-"/>
    <n v="0"/>
    <n v="0"/>
    <s v="-"/>
    <n v="0"/>
  </r>
  <r>
    <s v="312"/>
    <x v="6"/>
    <x v="0"/>
    <s v="007"/>
    <s v="Z1B8050013"/>
    <s v="1758"/>
    <s v="NC"/>
    <s v=""/>
    <s v="00000188"/>
    <s v=""/>
    <s v="00171039"/>
    <s v="6/12/2020"/>
    <n v="46909163.159999996"/>
    <s v="VEN"/>
    <s v="YENIFER PIÑERO"/>
    <s v="V17058864"/>
    <n v="-2608320"/>
    <n v="0"/>
    <n v="-2608320"/>
    <n v="0"/>
    <s v="-"/>
    <n v="0"/>
    <n v="0"/>
    <s v="-"/>
    <n v="0"/>
    <n v="0"/>
    <s v="-"/>
    <n v="0"/>
    <n v="0"/>
    <s v="-"/>
    <n v="0"/>
  </r>
  <r>
    <s v="313"/>
    <x v="6"/>
    <x v="0"/>
    <s v="009"/>
    <s v="Z1B8014458"/>
    <s v="1713"/>
    <s v="FC"/>
    <s v="00175135-00175155"/>
    <s v=""/>
    <s v=""/>
    <s v=""/>
    <s v=""/>
    <n v="0"/>
    <s v=""/>
    <s v="VENTAS NO CONTRIBUYENTES"/>
    <s v=""/>
    <n v="349877194.72960007"/>
    <n v="0"/>
    <n v="266291962.06"/>
    <n v="0"/>
    <s v="-"/>
    <n v="0"/>
    <n v="72056235.060000002"/>
    <s v="16"/>
    <n v="11528997.6096"/>
    <n v="0"/>
    <s v="-"/>
    <n v="0"/>
    <n v="0"/>
    <s v="-"/>
    <n v="0"/>
  </r>
  <r>
    <s v="314"/>
    <x v="6"/>
    <x v="0"/>
    <s v="009"/>
    <s v="Z1B8014458"/>
    <s v="1713"/>
    <s v="NC"/>
    <s v=""/>
    <s v="00000134"/>
    <s v=""/>
    <s v="00175084"/>
    <s v="6/12/2020"/>
    <n v="17943942"/>
    <s v="VEN"/>
    <s v="GABRIEL TORRES"/>
    <s v="V6464832"/>
    <n v="-3420000"/>
    <n v="0"/>
    <n v="-3420000"/>
    <n v="0"/>
    <s v="-"/>
    <n v="0"/>
    <n v="0"/>
    <s v="-"/>
    <n v="0"/>
    <n v="0"/>
    <s v="-"/>
    <n v="0"/>
    <n v="0"/>
    <s v="-"/>
    <n v="0"/>
  </r>
  <r>
    <s v="315"/>
    <x v="6"/>
    <x v="0"/>
    <s v="010"/>
    <s v="Z1F0000341"/>
    <s v="1222"/>
    <s v="FC"/>
    <s v="00073464-00073506"/>
    <s v=""/>
    <s v=""/>
    <s v=""/>
    <s v=""/>
    <n v="0"/>
    <s v=""/>
    <s v="VENTAS NO CONTRIBUYENTES"/>
    <s v=""/>
    <n v="183678683.90000001"/>
    <n v="0"/>
    <n v="144840622.40000004"/>
    <n v="0"/>
    <s v="-"/>
    <n v="0"/>
    <n v="33481087.5"/>
    <s v="-"/>
    <n v="5356974"/>
    <n v="0"/>
    <s v="-"/>
    <n v="0"/>
    <n v="0"/>
    <s v="-"/>
    <n v="0"/>
  </r>
  <r>
    <s v="316"/>
    <x v="6"/>
    <x v="0"/>
    <s v="011"/>
    <s v="Z1F0004616"/>
    <s v="0616"/>
    <s v="FC"/>
    <s v="00084067-00084068"/>
    <s v=""/>
    <s v=""/>
    <s v=""/>
    <s v=""/>
    <n v="0"/>
    <s v=""/>
    <s v="VENTAS NO CONTRIBUYENTES"/>
    <s v=""/>
    <n v="1288200"/>
    <n v="0"/>
    <n v="1288200"/>
    <n v="0"/>
    <s v="-"/>
    <n v="0"/>
    <n v="0"/>
    <s v="-"/>
    <n v="0"/>
    <n v="0"/>
    <s v="-"/>
    <n v="0"/>
    <n v="0"/>
    <s v="-"/>
    <n v="0"/>
  </r>
  <r>
    <s v="317"/>
    <x v="6"/>
    <x v="0"/>
    <s v="011"/>
    <s v="Z1F0004616"/>
    <s v="0616"/>
    <s v="FC"/>
    <s v="00084069"/>
    <s v=""/>
    <s v=""/>
    <s v=""/>
    <s v=""/>
    <n v="0"/>
    <s v=""/>
    <s v="INVERSIONES ZOGA CA"/>
    <s v="V402328753 "/>
    <n v="720000"/>
    <n v="0"/>
    <n v="720000"/>
    <n v="0"/>
    <s v="-"/>
    <n v="0"/>
    <n v="0"/>
    <s v="-"/>
    <n v="0"/>
    <n v="0"/>
    <s v="-"/>
    <n v="0"/>
    <n v="0"/>
    <s v="-"/>
    <n v="0"/>
  </r>
  <r>
    <s v="318"/>
    <x v="6"/>
    <x v="0"/>
    <s v="011"/>
    <s v="Z1F0004616"/>
    <s v="0616"/>
    <s v="FC"/>
    <s v="00084070-00084207"/>
    <s v=""/>
    <s v=""/>
    <s v=""/>
    <s v=""/>
    <n v="0"/>
    <s v=""/>
    <s v="VENTAS NO CONTRIBUYENTES"/>
    <s v=""/>
    <n v="300485294.52399999"/>
    <n v="0"/>
    <n v="289641228.36000001"/>
    <n v="0"/>
    <s v="-"/>
    <n v="0"/>
    <n v="9348332.9000000004"/>
    <s v="-"/>
    <n v="1495733.264"/>
    <n v="0"/>
    <s v="-"/>
    <n v="0"/>
    <n v="0"/>
    <s v="-"/>
    <n v="0"/>
  </r>
  <r>
    <s v="319"/>
    <x v="6"/>
    <x v="0"/>
    <s v="011"/>
    <s v="Z1F0004616"/>
    <s v="0616"/>
    <s v="FC"/>
    <s v="00084208"/>
    <s v=""/>
    <s v=""/>
    <s v=""/>
    <s v=""/>
    <n v="0"/>
    <s v=""/>
    <s v="INVERSIONES ZOGA CA"/>
    <s v="V402328753 "/>
    <n v="2034900"/>
    <n v="0"/>
    <n v="2034900"/>
    <n v="0"/>
    <s v="-"/>
    <n v="0"/>
    <n v="0"/>
    <s v="-"/>
    <n v="0"/>
    <n v="0"/>
    <s v="-"/>
    <n v="0"/>
    <n v="0"/>
    <s v="-"/>
    <n v="0"/>
  </r>
  <r>
    <s v="320"/>
    <x v="6"/>
    <x v="0"/>
    <s v="011"/>
    <s v="Z1F0004616"/>
    <s v="0616"/>
    <s v="FC"/>
    <s v="00084209-00084224"/>
    <s v=""/>
    <s v=""/>
    <s v=""/>
    <s v=""/>
    <n v="0"/>
    <s v=""/>
    <s v="VENTAS NO CONTRIBUYENTES"/>
    <s v=""/>
    <n v="35494386.599999994"/>
    <n v="0"/>
    <n v="29683761"/>
    <n v="0"/>
    <s v="-"/>
    <n v="0"/>
    <n v="5009160"/>
    <s v="-"/>
    <n v="801465.60000000009"/>
    <n v="0"/>
    <s v="-"/>
    <n v="0"/>
    <n v="0"/>
    <s v="-"/>
    <n v="0"/>
  </r>
  <r>
    <s v="321"/>
    <x v="6"/>
    <x v="0"/>
    <s v="012"/>
    <s v="Z1B8038506"/>
    <s v="1565"/>
    <s v="FC"/>
    <s v="00071603-00071614"/>
    <s v=""/>
    <s v=""/>
    <s v=""/>
    <s v=""/>
    <n v="0"/>
    <s v=""/>
    <s v="VENTAS NO CONTRIBUYENTES"/>
    <s v=""/>
    <n v="28256424"/>
    <n v="0"/>
    <n v="7664220"/>
    <n v="0"/>
    <s v="-"/>
    <n v="0"/>
    <n v="17751900"/>
    <s v="16"/>
    <n v="2840304"/>
    <n v="0"/>
    <s v="-"/>
    <n v="0"/>
    <n v="0"/>
    <s v="-"/>
    <n v="0"/>
  </r>
  <r>
    <s v="322"/>
    <x v="6"/>
    <x v="0"/>
    <s v="013"/>
    <s v="Z1B8050578"/>
    <s v="1527"/>
    <s v="FC"/>
    <s v="00140962-00141071"/>
    <s v=""/>
    <s v=""/>
    <s v=""/>
    <s v=""/>
    <n v="0"/>
    <s v=""/>
    <s v="VENTAS NO CONTRIBUYENTES"/>
    <s v=""/>
    <n v="306378759.89999998"/>
    <n v="0"/>
    <n v="271366897.5"/>
    <n v="0"/>
    <s v="-"/>
    <n v="0"/>
    <n v="30182640"/>
    <s v="-"/>
    <n v="4829222.4000000004"/>
    <n v="0"/>
    <s v="-"/>
    <n v="0"/>
    <n v="0"/>
    <s v="-"/>
    <n v="0"/>
  </r>
  <r>
    <s v="323"/>
    <x v="6"/>
    <x v="0"/>
    <s v="014"/>
    <s v="Z1F0000338"/>
    <s v="1405"/>
    <s v="FC"/>
    <s v="00051187-00051211"/>
    <s v=""/>
    <s v=""/>
    <s v=""/>
    <s v=""/>
    <n v="0"/>
    <s v=""/>
    <s v="VENTAS NO CONTRIBUYENTES"/>
    <s v=""/>
    <n v="51667126.100000001"/>
    <n v="0"/>
    <n v="41062800.5"/>
    <n v="0"/>
    <s v="-"/>
    <n v="0"/>
    <n v="9141660"/>
    <s v="16"/>
    <n v="1462665.5999999999"/>
    <n v="0"/>
    <s v="-"/>
    <n v="0"/>
    <n v="0"/>
    <s v="-"/>
    <n v="0"/>
  </r>
  <r>
    <s v="324"/>
    <x v="6"/>
    <x v="0"/>
    <s v="014"/>
    <s v="Z1F0000338"/>
    <s v="1405"/>
    <s v="FC"/>
    <s v="00051212"/>
    <s v=""/>
    <s v=""/>
    <s v=""/>
    <s v=""/>
    <n v="0"/>
    <s v=""/>
    <s v="INVERSIONES ARLAY"/>
    <s v="J405559080"/>
    <n v="1938000"/>
    <n v="0"/>
    <n v="1938000"/>
    <n v="0"/>
    <s v="-"/>
    <n v="0"/>
    <n v="0"/>
    <s v="-"/>
    <n v="0"/>
    <n v="0"/>
    <s v="-"/>
    <n v="0"/>
    <n v="0"/>
    <s v="-"/>
    <n v="0"/>
  </r>
  <r>
    <s v="325"/>
    <x v="6"/>
    <x v="0"/>
    <s v="014"/>
    <s v="Z1F0000338"/>
    <s v="1405"/>
    <s v="FC"/>
    <s v="00051213-00051231"/>
    <s v=""/>
    <s v=""/>
    <s v=""/>
    <s v=""/>
    <n v="0"/>
    <s v=""/>
    <s v="VENTAS NO CONTRIBUYENTES"/>
    <s v=""/>
    <n v="27595569.599999998"/>
    <n v="0"/>
    <n v="21705600"/>
    <n v="0"/>
    <s v="-"/>
    <n v="0"/>
    <n v="5077560"/>
    <s v="16"/>
    <n v="812409.60000000009"/>
    <n v="0"/>
    <s v="-"/>
    <n v="0"/>
    <n v="0"/>
    <s v="-"/>
    <n v="0"/>
  </r>
  <r>
    <s v="326"/>
    <x v="6"/>
    <x v="0"/>
    <s v="015"/>
    <s v="Z1B8050356"/>
    <s v="1539"/>
    <s v="FC"/>
    <s v="00086393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327"/>
    <x v="7"/>
    <x v="0"/>
    <s v="001"/>
    <s v="Z1B8050365"/>
    <s v="1266"/>
    <s v="FC"/>
    <s v="000088126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328"/>
    <x v="7"/>
    <x v="0"/>
    <s v="001"/>
    <s v="Z1F0000700"/>
    <s v="1382"/>
    <s v="FC"/>
    <s v="00109378-00109464"/>
    <s v=""/>
    <s v=""/>
    <s v=""/>
    <s v=""/>
    <n v="0"/>
    <s v=""/>
    <s v="VENTAS NO CONTRIBUYENTES"/>
    <s v=""/>
    <n v="733087595.26999986"/>
    <n v="0"/>
    <n v="586985594.4000001"/>
    <n v="0"/>
    <s v="-"/>
    <n v="0"/>
    <n v="125950000.75"/>
    <s v="-"/>
    <n v="20152000.120000001"/>
    <n v="0"/>
    <s v="-"/>
    <n v="0"/>
    <n v="0"/>
    <s v="-"/>
    <n v="0"/>
  </r>
  <r>
    <s v="329"/>
    <x v="7"/>
    <x v="1"/>
    <s v="001"/>
    <s v="Z1F0017854"/>
    <s v="0287-0287"/>
    <s v="FC"/>
    <s v="00015869-00015901"/>
    <s v=""/>
    <s v=""/>
    <s v=""/>
    <s v=""/>
    <n v="0"/>
    <s v=""/>
    <s v="VENTAS NO CONTRIBUYENTES"/>
    <s v=""/>
    <n v="251213197.11320001"/>
    <n v="0"/>
    <n v="219475322.74999997"/>
    <n v="0"/>
    <s v="-"/>
    <n v="0"/>
    <n v="27360236.520000003"/>
    <s v="-"/>
    <n v="4377637.8432"/>
    <n v="0"/>
    <s v="-"/>
    <n v="0"/>
    <n v="0"/>
    <s v="-"/>
    <n v="0"/>
  </r>
  <r>
    <s v="330"/>
    <x v="7"/>
    <x v="0"/>
    <s v="002"/>
    <s v="Z1B8050002"/>
    <s v="1718"/>
    <s v="FC"/>
    <s v="00161312"/>
    <s v=""/>
    <s v=""/>
    <s v=""/>
    <s v=""/>
    <n v="0"/>
    <s v=""/>
    <s v="VENTAS NO CONTRIBUYENTES"/>
    <s v=""/>
    <n v="0"/>
    <n v="0"/>
    <n v="0"/>
    <n v="0"/>
    <s v="-"/>
    <n v="0"/>
    <n v="0"/>
    <s v="-"/>
    <n v="0"/>
    <n v="0"/>
    <s v="-"/>
    <n v="0"/>
    <n v="0"/>
    <s v="-"/>
    <n v="0"/>
  </r>
  <r>
    <s v="331"/>
    <x v="7"/>
    <x v="0"/>
    <s v="002"/>
    <s v="Z1B8050149"/>
    <s v="1640"/>
    <s v="FC"/>
    <s v="00199328-00199374"/>
    <m/>
    <m/>
    <m/>
    <m/>
    <n v="0"/>
    <m/>
    <s v="VENTAS NO CONTRIBUYENTES"/>
    <m/>
    <n v="210603164.00119999"/>
    <n v="0"/>
    <n v="195783164"/>
    <n v="0"/>
    <s v="-"/>
    <n v="0"/>
    <n v="12775862.07"/>
    <s v="16"/>
    <n v="2044137.9312"/>
    <n v="0"/>
    <s v="-"/>
    <n v="0"/>
    <n v="0"/>
    <s v="-"/>
    <n v="0"/>
  </r>
  <r>
    <s v="332"/>
    <x v="7"/>
    <x v="0"/>
    <s v="002"/>
    <s v="Z1B8050149"/>
    <s v="1640"/>
    <s v="NC"/>
    <s v="00001187"/>
    <m/>
    <m/>
    <m/>
    <m/>
    <n v="0"/>
    <m/>
    <s v="VENTAS NO CONTRIBUYENTES"/>
    <m/>
    <n v="-2508000"/>
    <n v="0"/>
    <n v="-2508000"/>
    <n v="0"/>
    <s v="-"/>
    <n v="0"/>
    <n v="0"/>
    <s v="-"/>
    <n v="0"/>
    <n v="0"/>
    <s v="-"/>
    <n v="0"/>
    <n v="0"/>
    <s v="-"/>
    <n v="0"/>
  </r>
  <r>
    <s v="333"/>
    <x v="7"/>
    <x v="2"/>
    <s v="002"/>
    <s v="Z1F0008858"/>
    <s v="0741"/>
    <s v="FC"/>
    <s v="00098757-00098932"/>
    <s v=""/>
    <s v=""/>
    <s v=""/>
    <s v=""/>
    <n v="0"/>
    <s v=""/>
    <s v="VENTAS NO CONTRIBUYENTES"/>
    <s v=""/>
    <n v="453180825.07499993"/>
    <n v="0"/>
    <n v="416468721.67499995"/>
    <n v="0"/>
    <s v="-"/>
    <n v="0"/>
    <n v="31648365"/>
    <s v="16"/>
    <n v="5063738.4000000004"/>
    <n v="0"/>
    <s v="-"/>
    <n v="0"/>
    <n v="0"/>
    <s v="-"/>
    <n v="0"/>
  </r>
  <r>
    <s v="334"/>
    <x v="7"/>
    <x v="1"/>
    <s v="002"/>
    <s v="Z1F0017966"/>
    <s v="0284-0284"/>
    <s v="FC"/>
    <s v="00006225-00006236"/>
    <s v=""/>
    <s v=""/>
    <s v=""/>
    <s v=""/>
    <n v="0"/>
    <s v=""/>
    <s v="VENTAS NO CONTRIBUYENTES"/>
    <s v=""/>
    <n v="39486561.75"/>
    <n v="0"/>
    <n v="34011651.75"/>
    <n v="0"/>
    <s v="-"/>
    <n v="0"/>
    <n v="4719750"/>
    <s v="16"/>
    <n v="755160"/>
    <n v="0"/>
    <s v="-"/>
    <n v="0"/>
    <n v="0"/>
    <s v="-"/>
    <n v="0"/>
  </r>
  <r>
    <s v="335"/>
    <x v="7"/>
    <x v="0"/>
    <s v="003"/>
    <s v="Z1B8051199"/>
    <s v="1804"/>
    <s v="FC"/>
    <s v="00186619-00186660"/>
    <s v=""/>
    <s v=""/>
    <s v=""/>
    <s v=""/>
    <n v="0"/>
    <s v=""/>
    <s v="VENTAS NO CONTRIBUYENTES"/>
    <s v=""/>
    <n v="262664849.33219999"/>
    <n v="0"/>
    <n v="233006892.495"/>
    <n v="0"/>
    <s v="-"/>
    <n v="0"/>
    <n v="25567204.170000002"/>
    <s v="-"/>
    <n v="4090752.6672"/>
    <n v="0"/>
    <s v="-"/>
    <n v="0"/>
    <n v="0"/>
    <s v="-"/>
    <n v="0"/>
  </r>
  <r>
    <s v="336"/>
    <x v="7"/>
    <x v="0"/>
    <s v="003"/>
    <s v="Z1B8051199"/>
    <s v="1804"/>
    <s v="FC"/>
    <s v="00186661"/>
    <s v=""/>
    <s v=""/>
    <s v=""/>
    <s v=""/>
    <n v="0"/>
    <s v=""/>
    <s v="UE 24 DE JULIO C.A"/>
    <s v="J-30815766-0"/>
    <n v="19374657.295000002"/>
    <n v="0"/>
    <n v="6087365.375"/>
    <n v="11454562"/>
    <s v="16"/>
    <n v="1832729.92"/>
    <n v="0"/>
    <s v="-"/>
    <n v="0"/>
    <n v="0"/>
    <s v="-"/>
    <n v="0"/>
    <n v="0"/>
    <s v="-"/>
    <n v="0"/>
  </r>
  <r>
    <s v="337"/>
    <x v="7"/>
    <x v="0"/>
    <s v="003"/>
    <s v="Z1B8051199"/>
    <s v="1804"/>
    <s v="FC"/>
    <s v="00186662-00186695"/>
    <s v=""/>
    <s v=""/>
    <s v=""/>
    <s v=""/>
    <n v="0"/>
    <s v=""/>
    <s v="VENTAS NO CONTRIBUYENTES"/>
    <s v=""/>
    <n v="206942577.51999998"/>
    <n v="0"/>
    <n v="172253736.55000001"/>
    <n v="0"/>
    <s v="-"/>
    <n v="0"/>
    <n v="29904173.25"/>
    <s v="-"/>
    <n v="4784667.72"/>
    <n v="0"/>
    <s v="-"/>
    <n v="0"/>
    <n v="0"/>
    <s v="-"/>
    <n v="0"/>
  </r>
  <r>
    <s v="338"/>
    <x v="7"/>
    <x v="0"/>
    <s v="003"/>
    <s v="Z1B8051199"/>
    <s v="1804"/>
    <s v="FC"/>
    <s v="00186696"/>
    <s v=""/>
    <s v=""/>
    <s v=""/>
    <s v=""/>
    <n v="0"/>
    <s v=""/>
    <s v="MANTENIMIENTOS ARFERCA"/>
    <s v="J-41073527-9"/>
    <n v="37429300.335000001"/>
    <n v="0"/>
    <n v="31551827.125"/>
    <n v="5066787.25"/>
    <s v="16"/>
    <n v="810685.96"/>
    <n v="0"/>
    <s v="-"/>
    <n v="0"/>
    <n v="0"/>
    <s v="-"/>
    <n v="0"/>
    <n v="0"/>
    <s v="-"/>
    <n v="0"/>
  </r>
  <r>
    <s v="339"/>
    <x v="7"/>
    <x v="0"/>
    <s v="003"/>
    <s v="Z1B8051199"/>
    <s v="1804"/>
    <s v="FC"/>
    <s v="00186697"/>
    <s v=""/>
    <s v=""/>
    <s v=""/>
    <s v=""/>
    <n v="0"/>
    <s v=""/>
    <s v="INV. MILAUTOS VCK"/>
    <s v="J-29511421-4"/>
    <n v="82106156.111000001"/>
    <n v="0"/>
    <n v="34839892.499999993"/>
    <n v="40746778.975000001"/>
    <s v="16"/>
    <n v="6519484.6359999999"/>
    <n v="0"/>
    <s v="-"/>
    <n v="0"/>
    <n v="0"/>
    <s v="-"/>
    <n v="0"/>
    <n v="0"/>
    <s v="-"/>
    <n v="0"/>
  </r>
  <r>
    <s v="340"/>
    <x v="7"/>
    <x v="0"/>
    <s v="003"/>
    <s v="Z1B8051199"/>
    <s v="1804"/>
    <s v="FC"/>
    <s v="00186698-00186703"/>
    <s v=""/>
    <s v=""/>
    <s v=""/>
    <s v=""/>
    <n v="0"/>
    <s v=""/>
    <s v="VENTAS NO CONTRIBUYENTES"/>
    <s v=""/>
    <n v="131978928.45"/>
    <n v="0"/>
    <n v="131781328.25"/>
    <n v="0"/>
    <s v="-"/>
    <n v="0"/>
    <n v="170345"/>
    <s v="-"/>
    <n v="27255.200000000001"/>
    <n v="0"/>
    <s v="-"/>
    <n v="0"/>
    <n v="0"/>
    <s v="-"/>
    <n v="0"/>
  </r>
  <r>
    <s v="341"/>
    <x v="7"/>
    <x v="2"/>
    <s v="003"/>
    <s v="Z1F0008965"/>
    <s v="0734"/>
    <s v="FC"/>
    <s v="00097015-00097176"/>
    <s v=""/>
    <s v=""/>
    <s v=""/>
    <s v=""/>
    <n v="0"/>
    <s v=""/>
    <s v="VENTAS NO CONTRIBUYENTES"/>
    <s v=""/>
    <n v="348777880.82499993"/>
    <n v="0"/>
    <n v="335765215.42500001"/>
    <n v="0"/>
    <s v="-"/>
    <n v="0"/>
    <n v="11217815"/>
    <s v="16"/>
    <n v="1794850.4000000001"/>
    <n v="0"/>
    <s v="-"/>
    <n v="0"/>
    <n v="0"/>
    <s v="-"/>
    <n v="0"/>
  </r>
  <r>
    <s v="342"/>
    <x v="7"/>
    <x v="1"/>
    <s v="003"/>
    <s v="Z1F0017848"/>
    <s v="0285-0285"/>
    <s v="FC"/>
    <s v="00012640-00012701"/>
    <s v=""/>
    <s v=""/>
    <s v=""/>
    <s v=""/>
    <n v="0"/>
    <s v=""/>
    <s v="VENTAS NO CONTRIBUYENTES"/>
    <s v=""/>
    <n v="612499134.03619993"/>
    <n v="0"/>
    <n v="389389514.02500004"/>
    <n v="0"/>
    <s v="-"/>
    <n v="0"/>
    <n v="192335879.31999999"/>
    <s v="16"/>
    <n v="30773740.691200003"/>
    <n v="0"/>
    <s v="-"/>
    <n v="0"/>
    <n v="0"/>
    <s v="-"/>
    <n v="0"/>
  </r>
  <r>
    <s v="343"/>
    <x v="7"/>
    <x v="1"/>
    <s v="003"/>
    <s v="Z1F0017848"/>
    <s v="0285"/>
    <s v="FC"/>
    <s v="00012702"/>
    <s v=""/>
    <s v=""/>
    <s v=""/>
    <s v=""/>
    <n v="0"/>
    <s v=""/>
    <s v="ETNAGROUP C.A"/>
    <s v="J500093926"/>
    <n v="14790680.939999999"/>
    <n v="0"/>
    <n v="6184500"/>
    <n v="7419121.5"/>
    <s v="16"/>
    <n v="1187059.44"/>
    <n v="0"/>
    <s v="-"/>
    <n v="0"/>
    <n v="0"/>
    <s v="-"/>
    <n v="0"/>
    <n v="0"/>
    <s v="-"/>
    <n v="0"/>
  </r>
  <r>
    <s v="344"/>
    <x v="7"/>
    <x v="1"/>
    <s v="003"/>
    <s v="Z1F0017848"/>
    <s v="0285"/>
    <s v="FC"/>
    <s v="00012703"/>
    <s v=""/>
    <s v=""/>
    <s v=""/>
    <s v=""/>
    <n v="0"/>
    <s v=""/>
    <s v="DEIBIS DIAZ"/>
    <s v="V19763829"/>
    <n v="7489066.676"/>
    <n v="0"/>
    <n v="2950982.9999999995"/>
    <n v="0"/>
    <s v="-"/>
    <n v="0"/>
    <n v="3912141.1"/>
    <s v="16"/>
    <n v="625942.576"/>
    <n v="0"/>
    <s v="-"/>
    <n v="0"/>
    <n v="0"/>
    <s v="-"/>
    <n v="0"/>
  </r>
  <r>
    <s v="345"/>
    <x v="7"/>
    <x v="0"/>
    <s v="004"/>
    <s v="Z1B8050937"/>
    <s v="1646"/>
    <s v="FC"/>
    <s v="00154485-00154511"/>
    <s v=""/>
    <s v=""/>
    <s v=""/>
    <s v=""/>
    <n v="0"/>
    <s v=""/>
    <s v="VENTAS NO CONTRIBUYENTES"/>
    <s v=""/>
    <n v="164052876.13799998"/>
    <n v="0"/>
    <n v="146447478.64999998"/>
    <n v="0"/>
    <s v="-"/>
    <n v="0"/>
    <n v="15177066.800000001"/>
    <s v="16"/>
    <n v="2428330.6880000001"/>
    <n v="0"/>
    <s v="-"/>
    <n v="0"/>
    <n v="0"/>
    <s v="-"/>
    <n v="0"/>
  </r>
  <r>
    <s v="346"/>
    <x v="7"/>
    <x v="0"/>
    <s v="004"/>
    <s v="Z1B8050937"/>
    <s v="1646"/>
    <s v="FC"/>
    <s v="00154512"/>
    <s v=""/>
    <s v=""/>
    <s v=""/>
    <s v=""/>
    <n v="0"/>
    <s v=""/>
    <s v="FUNDACION SUEÑA VENEZUELA"/>
    <s v="J-412712128"/>
    <n v="22250536.399999999"/>
    <n v="0"/>
    <n v="22099504.399999999"/>
    <n v="130200"/>
    <s v="16"/>
    <n v="20832"/>
    <n v="0"/>
    <s v="-"/>
    <n v="0"/>
    <n v="0"/>
    <s v="-"/>
    <n v="0"/>
    <n v="0"/>
    <s v="-"/>
    <n v="0"/>
  </r>
  <r>
    <s v="347"/>
    <x v="7"/>
    <x v="0"/>
    <s v="004"/>
    <s v="Z1B8050937"/>
    <s v="1646"/>
    <s v="FC"/>
    <s v="00154513-00154556"/>
    <s v=""/>
    <s v=""/>
    <s v=""/>
    <s v=""/>
    <n v="0"/>
    <s v=""/>
    <s v="VENTAS NO CONTRIBUYENTES"/>
    <s v=""/>
    <n v="405097793.70120001"/>
    <n v="0"/>
    <n v="316368842.91000003"/>
    <n v="0"/>
    <s v="-"/>
    <n v="0"/>
    <n v="76490474.819999993"/>
    <s v="-"/>
    <n v="12238475.971200002"/>
    <n v="0"/>
    <s v="-"/>
    <n v="0"/>
    <n v="0"/>
    <s v="-"/>
    <n v="0"/>
  </r>
  <r>
    <s v="348"/>
    <x v="7"/>
    <x v="1"/>
    <s v="004"/>
    <s v="Z1F0017963"/>
    <s v="0284-0284"/>
    <s v="FC"/>
    <s v="00006528-00006557"/>
    <s v=""/>
    <s v=""/>
    <s v=""/>
    <s v=""/>
    <n v="0"/>
    <s v=""/>
    <s v="VENTAS NO CONTRIBUYENTES"/>
    <s v=""/>
    <n v="265736769.558"/>
    <n v="0"/>
    <n v="193401214"/>
    <n v="0"/>
    <s v="-"/>
    <n v="0"/>
    <n v="62358237.549999997"/>
    <s v="16"/>
    <n v="9977318.0080000013"/>
    <n v="0"/>
    <s v="-"/>
    <n v="0"/>
    <n v="0"/>
    <s v="-"/>
    <n v="0"/>
  </r>
  <r>
    <s v="349"/>
    <x v="7"/>
    <x v="0"/>
    <s v="005"/>
    <s v="Z1B8050363"/>
    <s v="1797"/>
    <s v="FC"/>
    <s v="00166369-00166372"/>
    <s v=""/>
    <s v=""/>
    <s v=""/>
    <s v=""/>
    <n v="0"/>
    <s v=""/>
    <s v="VENTAS NO CONTRIBUYENTES"/>
    <s v=""/>
    <n v="15341791.5"/>
    <n v="0"/>
    <n v="15341791.5"/>
    <n v="0"/>
    <s v="-"/>
    <n v="0"/>
    <n v="0"/>
    <s v="-"/>
    <n v="0"/>
    <n v="0"/>
    <s v="-"/>
    <n v="0"/>
    <n v="0"/>
    <s v="-"/>
    <n v="0"/>
  </r>
  <r>
    <s v="350"/>
    <x v="7"/>
    <x v="0"/>
    <s v="005"/>
    <s v="Z1B8050363"/>
    <s v="1797"/>
    <s v="FC"/>
    <s v="00166373"/>
    <s v=""/>
    <s v=""/>
    <s v=""/>
    <s v=""/>
    <n v="0"/>
    <s v=""/>
    <s v="DISTRIBUIDORA MONTOVJ C.A"/>
    <s v="J-40786379-7"/>
    <n v="3571678.06"/>
    <n v="0"/>
    <n v="3571678.06"/>
    <n v="0"/>
    <s v="-"/>
    <n v="0"/>
    <n v="0"/>
    <s v="-"/>
    <n v="0"/>
    <n v="0"/>
    <s v="-"/>
    <n v="0"/>
    <n v="0"/>
    <s v="-"/>
    <n v="0"/>
  </r>
  <r>
    <s v="351"/>
    <x v="7"/>
    <x v="0"/>
    <s v="005"/>
    <s v="Z1B8050363"/>
    <s v="1797"/>
    <s v="FC"/>
    <s v="00166374-00166493"/>
    <s v=""/>
    <s v=""/>
    <s v=""/>
    <s v=""/>
    <n v="0"/>
    <s v=""/>
    <s v="VENTAS NO CONTRIBUYENTES"/>
    <s v=""/>
    <n v="899551211.9052"/>
    <n v="0"/>
    <n v="721004801.9000001"/>
    <n v="0"/>
    <s v="-"/>
    <n v="0"/>
    <n v="153919318.96999997"/>
    <s v="16"/>
    <n v="24627091.0352"/>
    <n v="0"/>
    <s v="-"/>
    <n v="0"/>
    <n v="0"/>
    <s v="-"/>
    <n v="0"/>
  </r>
  <r>
    <s v="352"/>
    <x v="7"/>
    <x v="1"/>
    <s v="005"/>
    <s v="Z1F0017998"/>
    <s v="0279-0279"/>
    <s v="FC"/>
    <s v="00008780-00008785"/>
    <s v=""/>
    <s v=""/>
    <s v=""/>
    <s v=""/>
    <n v="0"/>
    <s v=""/>
    <s v="VENTAS NO CONTRIBUYENTES"/>
    <s v=""/>
    <n v="27075307"/>
    <n v="0"/>
    <n v="7359338"/>
    <n v="0"/>
    <s v="-"/>
    <n v="0"/>
    <n v="16996525"/>
    <s v="16"/>
    <n v="2719444"/>
    <n v="0"/>
    <s v="-"/>
    <n v="0"/>
    <n v="0"/>
    <s v="-"/>
    <n v="0"/>
  </r>
  <r>
    <s v="353"/>
    <x v="7"/>
    <x v="1"/>
    <s v="005"/>
    <s v="Z1F0017998"/>
    <s v="0279"/>
    <s v="FC"/>
    <s v="00008786"/>
    <s v=""/>
    <s v=""/>
    <s v=""/>
    <s v=""/>
    <n v="0"/>
    <s v=""/>
    <s v="COLOR FANTASY C.A"/>
    <s v="J310585130"/>
    <n v="20701800"/>
    <n v="0"/>
    <n v="20701800"/>
    <n v="0"/>
    <s v="-"/>
    <n v="0"/>
    <n v="0"/>
    <s v="-"/>
    <n v="0"/>
    <n v="0"/>
    <s v="-"/>
    <n v="0"/>
    <n v="0"/>
    <s v="-"/>
    <n v="0"/>
  </r>
  <r>
    <s v="354"/>
    <x v="7"/>
    <x v="1"/>
    <s v="005"/>
    <s v="Z1F0017998"/>
    <s v="0279-0279"/>
    <s v="FC"/>
    <s v="00008787-00008788"/>
    <s v=""/>
    <s v=""/>
    <s v=""/>
    <s v=""/>
    <n v="0"/>
    <s v=""/>
    <s v="VENTAS NO CONTRIBUYENTES"/>
    <s v=""/>
    <n v="11310281.955"/>
    <n v="0"/>
    <n v="5609075.6750000007"/>
    <n v="0"/>
    <s v="-"/>
    <n v="0"/>
    <n v="4914833"/>
    <s v="-"/>
    <n v="786373.28"/>
    <n v="0"/>
    <s v="-"/>
    <n v="0"/>
    <n v="0"/>
    <s v="-"/>
    <n v="0"/>
  </r>
  <r>
    <s v="355"/>
    <x v="7"/>
    <x v="1"/>
    <s v="005"/>
    <s v="Z1F0017998"/>
    <s v="0279"/>
    <s v="FC"/>
    <s v="00008789"/>
    <s v=""/>
    <s v=""/>
    <s v=""/>
    <s v=""/>
    <n v="0"/>
    <s v=""/>
    <s v="INVERSIONES DL2000"/>
    <s v="J401044603"/>
    <n v="9848762"/>
    <n v="0"/>
    <n v="2334920"/>
    <n v="6477450"/>
    <s v="16"/>
    <n v="1036392"/>
    <n v="0"/>
    <s v="-"/>
    <n v="0"/>
    <n v="0"/>
    <s v="-"/>
    <n v="0"/>
    <n v="0"/>
    <s v="-"/>
    <n v="0"/>
  </r>
  <r>
    <s v="356"/>
    <x v="7"/>
    <x v="1"/>
    <s v="005"/>
    <s v="Z1F0017998"/>
    <s v="0279-0279"/>
    <s v="FC"/>
    <s v="00008790-00008815"/>
    <s v=""/>
    <s v=""/>
    <s v=""/>
    <s v=""/>
    <n v="0"/>
    <s v=""/>
    <s v="VENTAS NO CONTRIBUYENTES"/>
    <s v=""/>
    <n v="171228162.8312"/>
    <n v="0"/>
    <n v="140392339.5"/>
    <n v="0"/>
    <s v="-"/>
    <n v="0"/>
    <n v="26582606.32"/>
    <s v="16"/>
    <n v="4253217.0112000005"/>
    <n v="0"/>
    <s v="-"/>
    <n v="0"/>
    <n v="0"/>
    <s v="-"/>
    <n v="0"/>
  </r>
  <r>
    <s v="357"/>
    <x v="7"/>
    <x v="1"/>
    <s v="005"/>
    <s v="Z1F0017998"/>
    <s v="0279"/>
    <s v="NC"/>
    <s v=""/>
    <s v="00000026"/>
    <s v=""/>
    <s v="00008811"/>
    <s v="8/12/2020"/>
    <n v="32607288"/>
    <s v="VEN"/>
    <s v="IRMA DE RIERRA"/>
    <s v="V3552957"/>
    <n v="-32607288"/>
    <n v="0"/>
    <n v="-28227360"/>
    <n v="0"/>
    <s v="-"/>
    <n v="0"/>
    <n v="-3775800"/>
    <s v="16"/>
    <n v="-604128"/>
    <n v="0"/>
    <s v="-"/>
    <n v="0"/>
    <n v="0"/>
    <s v="-"/>
    <n v="0"/>
  </r>
  <r>
    <s v="358"/>
    <x v="7"/>
    <x v="0"/>
    <s v="006"/>
    <s v="Z1B8044815"/>
    <s v="1706"/>
    <s v="FC"/>
    <s v="00146560-00146660"/>
    <s v=""/>
    <s v=""/>
    <s v=""/>
    <s v=""/>
    <n v="0"/>
    <s v=""/>
    <s v="VENTAS NO CONTRIBUYENTES"/>
    <s v=""/>
    <n v="767679096.33500004"/>
    <n v="0"/>
    <n v="618742364.17000008"/>
    <n v="0"/>
    <s v="-"/>
    <n v="0"/>
    <n v="128393734.625"/>
    <s v="16"/>
    <n v="20542997.540000003"/>
    <n v="0"/>
    <s v="-"/>
    <n v="0"/>
    <n v="0"/>
    <s v="-"/>
    <n v="0"/>
  </r>
  <r>
    <s v="359"/>
    <x v="7"/>
    <x v="1"/>
    <s v="006"/>
    <s v="Z1F0017787"/>
    <s v="0252-0252"/>
    <s v="FC"/>
    <s v="00002339-00002383"/>
    <s v=""/>
    <s v=""/>
    <s v=""/>
    <s v=""/>
    <n v="0"/>
    <s v=""/>
    <s v="VENTAS NO CONTRIBUYENTES"/>
    <s v=""/>
    <n v="314637482.05400002"/>
    <n v="0"/>
    <n v="243652580.49999997"/>
    <n v="0"/>
    <s v="-"/>
    <n v="0"/>
    <n v="61193880.649999999"/>
    <s v="-"/>
    <n v="9791020.9039999992"/>
    <n v="0"/>
    <s v="-"/>
    <n v="0"/>
    <n v="0"/>
    <s v="-"/>
    <n v="0"/>
  </r>
  <r>
    <s v="360"/>
    <x v="7"/>
    <x v="0"/>
    <s v="007"/>
    <s v="Z1B8050013"/>
    <s v="1759"/>
    <s v="FC"/>
    <s v="00171128-00171148"/>
    <s v=""/>
    <s v=""/>
    <s v=""/>
    <s v=""/>
    <n v="0"/>
    <s v=""/>
    <s v="VENTAS NO CONTRIBUYENTES"/>
    <s v=""/>
    <n v="191779416.655"/>
    <n v="0"/>
    <n v="178523463.875"/>
    <n v="0"/>
    <s v="-"/>
    <n v="0"/>
    <n v="11427545.5"/>
    <s v="-"/>
    <n v="1828407.2799999998"/>
    <n v="0"/>
    <s v="-"/>
    <n v="0"/>
    <n v="0"/>
    <s v="-"/>
    <n v="0"/>
  </r>
  <r>
    <s v="361"/>
    <x v="7"/>
    <x v="0"/>
    <s v="007"/>
    <s v="Z1B8050013"/>
    <s v="1759"/>
    <s v="FC"/>
    <s v="00171149"/>
    <s v=""/>
    <s v=""/>
    <s v=""/>
    <s v=""/>
    <n v="0"/>
    <s v=""/>
    <s v="OHSISALUD C.A"/>
    <s v="J-41151440-3"/>
    <n v="4667485.55"/>
    <n v="0"/>
    <n v="2867687.55"/>
    <n v="1551550"/>
    <s v="16"/>
    <n v="248248"/>
    <n v="0"/>
    <s v="-"/>
    <n v="0"/>
    <n v="0"/>
    <s v="-"/>
    <n v="0"/>
    <n v="0"/>
    <s v="-"/>
    <n v="0"/>
  </r>
  <r>
    <s v="362"/>
    <x v="7"/>
    <x v="0"/>
    <s v="007"/>
    <s v="Z1B8050013"/>
    <s v="1759"/>
    <s v="FC"/>
    <s v="00171150-00171154"/>
    <s v=""/>
    <s v=""/>
    <s v=""/>
    <s v=""/>
    <n v="0"/>
    <s v=""/>
    <s v="VENTAS NO CONTRIBUYENTES"/>
    <s v=""/>
    <n v="50044303.385000005"/>
    <n v="0"/>
    <n v="29529941.475000001"/>
    <n v="0"/>
    <s v="-"/>
    <n v="0"/>
    <n v="17684794.75"/>
    <s v="16"/>
    <n v="2829567.16"/>
    <n v="0"/>
    <s v="-"/>
    <n v="0"/>
    <n v="0"/>
    <s v="-"/>
    <n v="0"/>
  </r>
  <r>
    <s v="363"/>
    <x v="7"/>
    <x v="0"/>
    <s v="007"/>
    <s v="Z1B8050013"/>
    <s v="1759"/>
    <s v="FC"/>
    <s v="00171155"/>
    <s v=""/>
    <s v=""/>
    <s v=""/>
    <s v=""/>
    <n v="0"/>
    <s v=""/>
    <s v="TURISMO DOÑA CARMEN"/>
    <s v="J-30014727-4"/>
    <n v="20639130.399999999"/>
    <n v="0"/>
    <n v="20181000"/>
    <n v="394940"/>
    <s v="16"/>
    <n v="63190.400000000001"/>
    <n v="0"/>
    <s v="-"/>
    <n v="0"/>
    <n v="0"/>
    <s v="-"/>
    <n v="0"/>
    <n v="0"/>
    <s v="-"/>
    <n v="0"/>
  </r>
  <r>
    <s v="364"/>
    <x v="7"/>
    <x v="0"/>
    <s v="007"/>
    <s v="Z1B8050013"/>
    <s v="1759"/>
    <s v="FC"/>
    <s v="00171156-00171167"/>
    <s v=""/>
    <s v=""/>
    <s v=""/>
    <s v=""/>
    <n v="0"/>
    <s v=""/>
    <s v="VENTAS NO CONTRIBUYENTES"/>
    <s v=""/>
    <n v="53929705.700000003"/>
    <n v="0"/>
    <n v="46613778.549999997"/>
    <n v="0"/>
    <s v="-"/>
    <n v="0"/>
    <n v="6306833.75"/>
    <s v="16"/>
    <n v="1009093.3999999999"/>
    <n v="0"/>
    <s v="-"/>
    <n v="0"/>
    <n v="0"/>
    <s v="-"/>
    <n v="0"/>
  </r>
  <r>
    <s v="365"/>
    <x v="7"/>
    <x v="0"/>
    <s v="007"/>
    <s v="Z1B8050013"/>
    <s v="1759"/>
    <s v="FC"/>
    <s v="00171168"/>
    <s v=""/>
    <s v=""/>
    <s v=""/>
    <s v=""/>
    <n v="0"/>
    <s v=""/>
    <s v="UE PEDRO CAMEJO I CA"/>
    <s v="J-29825341-0"/>
    <n v="9343564.3000000007"/>
    <n v="0"/>
    <n v="3355145.5"/>
    <n v="5162430"/>
    <s v="16"/>
    <n v="825988.8"/>
    <n v="0"/>
    <s v="-"/>
    <n v="0"/>
    <n v="0"/>
    <s v="-"/>
    <n v="0"/>
    <n v="0"/>
    <s v="-"/>
    <n v="0"/>
  </r>
  <r>
    <s v="366"/>
    <x v="7"/>
    <x v="0"/>
    <s v="007"/>
    <s v="Z1B8050013"/>
    <s v="1759"/>
    <s v="FC"/>
    <s v="00171169-00171217"/>
    <s v=""/>
    <s v=""/>
    <s v=""/>
    <s v=""/>
    <n v="0"/>
    <s v=""/>
    <s v="VENTAS NO CONTRIBUYENTES"/>
    <s v=""/>
    <n v="544541541.78899992"/>
    <n v="0"/>
    <n v="430021225.72500002"/>
    <n v="0"/>
    <s v="-"/>
    <n v="0"/>
    <n v="98724410.400000006"/>
    <s v="-"/>
    <n v="15795905.664000001"/>
    <n v="0"/>
    <s v="-"/>
    <n v="0"/>
    <n v="0"/>
    <s v="-"/>
    <n v="0"/>
  </r>
  <r>
    <s v="367"/>
    <x v="7"/>
    <x v="0"/>
    <s v="009"/>
    <s v="Z1B8014458"/>
    <s v="1714"/>
    <s v="FC"/>
    <s v="00175156-00175185"/>
    <s v=""/>
    <s v=""/>
    <s v=""/>
    <s v=""/>
    <n v="0"/>
    <s v=""/>
    <s v="VENTAS NO CONTRIBUYENTES"/>
    <s v=""/>
    <n v="225138311.04999998"/>
    <n v="0"/>
    <n v="182481336.41000003"/>
    <n v="0"/>
    <s v="-"/>
    <n v="0"/>
    <n v="36773254"/>
    <s v="-"/>
    <n v="5883720.6399999997"/>
    <n v="0"/>
    <s v="-"/>
    <n v="0"/>
    <n v="0"/>
    <s v="-"/>
    <n v="0"/>
  </r>
  <r>
    <s v="368"/>
    <x v="7"/>
    <x v="0"/>
    <s v="010"/>
    <s v="Z1F0000341"/>
    <s v="1223"/>
    <s v="FC"/>
    <s v="00073507-00073553"/>
    <s v=""/>
    <s v=""/>
    <s v=""/>
    <s v=""/>
    <n v="0"/>
    <s v=""/>
    <s v="VENTAS NO CONTRIBUYENTES"/>
    <s v=""/>
    <n v="244296594.23999998"/>
    <n v="0"/>
    <n v="195096630.17500001"/>
    <n v="0"/>
    <s v="-"/>
    <n v="0"/>
    <n v="42413762.125"/>
    <s v="16"/>
    <n v="6786201.9400000004"/>
    <n v="0"/>
    <s v="-"/>
    <n v="0"/>
    <n v="0"/>
    <s v="-"/>
    <n v="0"/>
  </r>
  <r>
    <s v="369"/>
    <x v="7"/>
    <x v="0"/>
    <s v="011"/>
    <s v="Z1F0004616"/>
    <s v="0617"/>
    <s v="FC"/>
    <s v="00084225-00084390"/>
    <s v=""/>
    <s v=""/>
    <s v=""/>
    <s v=""/>
    <n v="0"/>
    <s v=""/>
    <s v="VENTAS NO CONTRIBUYENTES"/>
    <s v=""/>
    <n v="374287139.79499996"/>
    <n v="0"/>
    <n v="350930103.92500001"/>
    <n v="0"/>
    <s v="-"/>
    <n v="0"/>
    <n v="20135375.75"/>
    <s v="-"/>
    <n v="3221660.12"/>
    <n v="0"/>
    <s v="-"/>
    <n v="0"/>
    <n v="0"/>
    <s v="-"/>
    <n v="0"/>
  </r>
  <r>
    <s v="370"/>
    <x v="7"/>
    <x v="0"/>
    <s v="012"/>
    <s v="Z1B8038506"/>
    <s v="1566"/>
    <s v="FC"/>
    <s v="00071615-00071621"/>
    <s v=""/>
    <s v=""/>
    <s v=""/>
    <s v=""/>
    <n v="0"/>
    <s v=""/>
    <s v="VENTAS NO CONTRIBUYENTES"/>
    <s v=""/>
    <n v="49623544.372400001"/>
    <n v="0"/>
    <n v="32574683.75"/>
    <n v="0"/>
    <s v="-"/>
    <n v="0"/>
    <n v="14697293.640000001"/>
    <s v="16"/>
    <n v="2351566.9824000001"/>
    <n v="0"/>
    <s v="-"/>
    <n v="0"/>
    <n v="0"/>
    <s v="-"/>
    <n v="0"/>
  </r>
  <r>
    <s v="371"/>
    <x v="7"/>
    <x v="0"/>
    <s v="013"/>
    <s v="Z1B8050578"/>
    <s v="1528"/>
    <s v="FC"/>
    <s v="00141072-00141229"/>
    <s v=""/>
    <s v=""/>
    <s v=""/>
    <s v=""/>
    <n v="0"/>
    <s v=""/>
    <s v="VENTAS NO CONTRIBUYENTES"/>
    <s v=""/>
    <n v="391670055.69999993"/>
    <n v="0"/>
    <n v="359500239.69999999"/>
    <n v="0"/>
    <s v="-"/>
    <n v="0"/>
    <n v="27732600"/>
    <s v="-"/>
    <n v="4437216"/>
    <n v="0"/>
    <s v="-"/>
    <n v="0"/>
    <n v="0"/>
    <s v="-"/>
    <n v="0"/>
  </r>
  <r>
    <s v="372"/>
    <x v="7"/>
    <x v="0"/>
    <s v="014"/>
    <s v="Z1F0000338"/>
    <s v="1406"/>
    <s v="FC"/>
    <s v="00051232-00051296"/>
    <s v=""/>
    <s v=""/>
    <s v=""/>
    <s v=""/>
    <n v="0"/>
    <s v=""/>
    <s v="VENTAS NO CONTRIBUYENTES"/>
    <s v=""/>
    <n v="137473640.59999999"/>
    <n v="0"/>
    <n v="117813050"/>
    <n v="0"/>
    <s v="-"/>
    <n v="0"/>
    <n v="16948785"/>
    <s v="16"/>
    <n v="2711805.6"/>
    <n v="0"/>
    <s v="-"/>
    <n v="0"/>
    <n v="0"/>
    <s v="-"/>
    <n v="0"/>
  </r>
  <r>
    <s v="373"/>
    <x v="7"/>
    <x v="0"/>
    <s v="015"/>
    <s v="Z1B8050356"/>
    <s v="1540"/>
    <s v="FC"/>
    <s v="00086393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374"/>
    <x v="8"/>
    <x v="0"/>
    <s v="001"/>
    <s v="Z1F0000700"/>
    <s v="1383"/>
    <s v="FC"/>
    <s v="00109465"/>
    <s v=""/>
    <s v=""/>
    <s v=""/>
    <s v=""/>
    <n v="0"/>
    <s v=""/>
    <s v="INVERSIONES MINIMARKETREY C.A"/>
    <s v="J-50029458-1"/>
    <n v="38267400"/>
    <n v="0"/>
    <n v="38267400"/>
    <n v="0"/>
    <s v="-"/>
    <n v="0"/>
    <n v="0"/>
    <s v="-"/>
    <n v="0"/>
    <n v="0"/>
    <s v="-"/>
    <n v="0"/>
    <n v="0"/>
    <s v="-"/>
    <n v="0"/>
  </r>
  <r>
    <s v="375"/>
    <x v="8"/>
    <x v="0"/>
    <s v="001"/>
    <s v="Z1F0000700"/>
    <s v="1383"/>
    <s v="FC"/>
    <s v="00109466-00109566"/>
    <s v=""/>
    <s v=""/>
    <s v=""/>
    <s v=""/>
    <n v="0"/>
    <s v=""/>
    <s v="VENTAS NO CONTRIBUYENTES"/>
    <s v=""/>
    <n v="893731473.03279996"/>
    <n v="0"/>
    <n v="711108208.67999983"/>
    <n v="0"/>
    <s v="-"/>
    <n v="0"/>
    <n v="157433848.57999998"/>
    <s v="16"/>
    <n v="25189415.772800002"/>
    <n v="0"/>
    <s v="-"/>
    <n v="0"/>
    <n v="0"/>
    <s v="-"/>
    <n v="0"/>
  </r>
  <r>
    <s v="376"/>
    <x v="8"/>
    <x v="1"/>
    <s v="001"/>
    <s v="Z1F0017854"/>
    <s v="0288"/>
    <s v="FC"/>
    <s v="00015902"/>
    <s v=""/>
    <s v=""/>
    <s v=""/>
    <s v=""/>
    <n v="0"/>
    <s v=""/>
    <s v="GALERIADECOMOBILIA.C.A"/>
    <s v="J312806745"/>
    <n v="6922300"/>
    <n v="0"/>
    <n v="0"/>
    <n v="5967500"/>
    <s v="16"/>
    <n v="954800"/>
    <n v="0"/>
    <s v="-"/>
    <n v="0"/>
    <n v="0"/>
    <s v="-"/>
    <n v="0"/>
    <n v="0"/>
    <s v="-"/>
    <n v="0"/>
  </r>
  <r>
    <s v="377"/>
    <x v="8"/>
    <x v="1"/>
    <s v="001"/>
    <s v="Z1F0017854"/>
    <s v="0288-0288"/>
    <s v="FC"/>
    <s v="00015903-00015975"/>
    <s v=""/>
    <s v=""/>
    <s v=""/>
    <s v=""/>
    <n v="0"/>
    <s v=""/>
    <s v="VENTAS NO CONTRIBUYENTES"/>
    <s v=""/>
    <n v="412069794.16840005"/>
    <n v="0"/>
    <n v="298293094.11500001"/>
    <n v="0"/>
    <s v="-"/>
    <n v="0"/>
    <n v="98083362.114999995"/>
    <s v="-"/>
    <n v="15693337.938400002"/>
    <n v="0"/>
    <s v="-"/>
    <n v="0"/>
    <n v="0"/>
    <s v="-"/>
    <n v="0"/>
  </r>
  <r>
    <s v="378"/>
    <x v="8"/>
    <x v="0"/>
    <s v="002"/>
    <s v="Z1B8050002"/>
    <s v="1719"/>
    <s v="FC"/>
    <s v="00161313-00161328"/>
    <s v=""/>
    <s v=""/>
    <s v=""/>
    <s v=""/>
    <n v="0"/>
    <s v=""/>
    <s v="VENTAS NO CONTRIBUYENTES"/>
    <s v=""/>
    <n v="303756294.10700005"/>
    <n v="0"/>
    <n v="229176458.82500005"/>
    <n v="0"/>
    <s v="-"/>
    <n v="0"/>
    <n v="64292961.449999996"/>
    <s v="16"/>
    <n v="10286873.831999999"/>
    <n v="0"/>
    <s v="-"/>
    <n v="0"/>
    <n v="0"/>
    <s v="-"/>
    <n v="0"/>
  </r>
  <r>
    <s v="379"/>
    <x v="8"/>
    <x v="0"/>
    <s v="002"/>
    <s v="Z1B8050149"/>
    <s v="1641"/>
    <s v="FC"/>
    <s v="00199375-00199454"/>
    <m/>
    <m/>
    <m/>
    <m/>
    <n v="0"/>
    <m/>
    <s v="VENTAS NO CONTRIBUYENTES"/>
    <m/>
    <n v="152380812"/>
    <n v="0"/>
    <n v="152380812"/>
    <n v="0"/>
    <s v="-"/>
    <n v="0"/>
    <n v="0"/>
    <s v="-"/>
    <n v="0"/>
    <n v="0"/>
    <s v="-"/>
    <n v="0"/>
    <n v="0"/>
    <s v="-"/>
    <n v="0"/>
  </r>
  <r>
    <s v="380"/>
    <x v="8"/>
    <x v="2"/>
    <s v="002"/>
    <s v="Z1F0008858"/>
    <s v="0742"/>
    <s v="FC"/>
    <s v="00098933-00098945"/>
    <s v=""/>
    <s v=""/>
    <s v=""/>
    <s v=""/>
    <n v="0"/>
    <s v=""/>
    <s v="VENTAS NO CONTRIBUYENTES"/>
    <s v=""/>
    <n v="46713521.899999999"/>
    <n v="0"/>
    <n v="46638284.299999997"/>
    <n v="0"/>
    <s v="-"/>
    <n v="0"/>
    <n v="64860"/>
    <s v="16"/>
    <n v="10377.6"/>
    <n v="0"/>
    <s v="-"/>
    <n v="0"/>
    <n v="0"/>
    <s v="-"/>
    <n v="0"/>
  </r>
  <r>
    <s v="381"/>
    <x v="8"/>
    <x v="2"/>
    <s v="002"/>
    <s v="Z1F0008858"/>
    <s v="0742"/>
    <s v="FC"/>
    <s v="00098946"/>
    <s v=""/>
    <s v=""/>
    <s v=""/>
    <s v=""/>
    <n v="0"/>
    <s v=""/>
    <s v="JUAN APONTE"/>
    <s v="V102763465 "/>
    <n v="2843030"/>
    <n v="0"/>
    <n v="2843030"/>
    <n v="0"/>
    <s v="-"/>
    <n v="0"/>
    <n v="0"/>
    <s v="-"/>
    <n v="0"/>
    <n v="0"/>
    <s v="-"/>
    <n v="0"/>
    <n v="0"/>
    <s v="-"/>
    <n v="0"/>
  </r>
  <r>
    <s v="382"/>
    <x v="8"/>
    <x v="2"/>
    <s v="002"/>
    <s v="Z1F0008858"/>
    <s v="0742"/>
    <s v="FC"/>
    <s v="00098947-00099089"/>
    <s v=""/>
    <s v=""/>
    <s v=""/>
    <s v=""/>
    <n v="0"/>
    <s v=""/>
    <s v="VENTAS NO CONTRIBUYENTES"/>
    <s v=""/>
    <n v="314575735.84000003"/>
    <n v="0"/>
    <n v="298283033.56000006"/>
    <n v="0"/>
    <s v="-"/>
    <n v="0"/>
    <n v="14045433"/>
    <s v="-"/>
    <n v="2247269.2799999993"/>
    <n v="0"/>
    <s v="-"/>
    <n v="0"/>
    <n v="0"/>
    <s v="-"/>
    <n v="0"/>
  </r>
  <r>
    <s v="383"/>
    <x v="8"/>
    <x v="2"/>
    <s v="002"/>
    <s v="Z1F0008858"/>
    <s v="0742"/>
    <s v="NC"/>
    <s v=""/>
    <s v="00000115"/>
    <s v=""/>
    <s v="00099075"/>
    <s v="9/12/2020"/>
    <n v="2638612.9"/>
    <s v="VEN"/>
    <s v="JORGE MENDEZ"/>
    <s v="V6109492 "/>
    <n v="-551742.4"/>
    <n v="0"/>
    <n v="0"/>
    <n v="0"/>
    <s v="-"/>
    <n v="0"/>
    <n v="-475640"/>
    <s v="16"/>
    <n v="-76102.399999999994"/>
    <n v="0"/>
    <s v="-"/>
    <n v="0"/>
    <n v="0"/>
    <s v="-"/>
    <n v="0"/>
  </r>
  <r>
    <s v="384"/>
    <x v="8"/>
    <x v="1"/>
    <s v="002"/>
    <s v="Z1F0017966"/>
    <s v="0285-0285"/>
    <s v="FC"/>
    <s v="00006237-00006278"/>
    <s v=""/>
    <s v=""/>
    <s v=""/>
    <s v=""/>
    <n v="0"/>
    <s v=""/>
    <s v="VENTAS NO CONTRIBUYENTES"/>
    <s v=""/>
    <n v="508403131.77579999"/>
    <n v="0"/>
    <n v="354008704.87500006"/>
    <n v="0"/>
    <s v="-"/>
    <n v="0"/>
    <n v="133098643.88"/>
    <s v="-"/>
    <n v="21295783.020800002"/>
    <n v="0"/>
    <s v="-"/>
    <n v="0"/>
    <n v="0"/>
    <s v="-"/>
    <n v="0"/>
  </r>
  <r>
    <s v="385"/>
    <x v="8"/>
    <x v="0"/>
    <s v="003"/>
    <s v="Z1B8051199"/>
    <s v="1805"/>
    <s v="FC"/>
    <s v="00186704-00186705"/>
    <s v=""/>
    <s v=""/>
    <s v=""/>
    <s v=""/>
    <n v="0"/>
    <s v=""/>
    <s v="VENTAS NO CONTRIBUYENTES"/>
    <s v=""/>
    <n v="5001075"/>
    <n v="0"/>
    <n v="5001075"/>
    <n v="0"/>
    <s v="-"/>
    <n v="0"/>
    <n v="0"/>
    <s v="-"/>
    <n v="0"/>
    <n v="0"/>
    <s v="-"/>
    <n v="0"/>
    <n v="0"/>
    <s v="-"/>
    <n v="0"/>
  </r>
  <r>
    <s v="386"/>
    <x v="8"/>
    <x v="0"/>
    <s v="003"/>
    <s v="Z1B8051199"/>
    <s v="1805"/>
    <s v="FC"/>
    <s v="00186706"/>
    <s v=""/>
    <s v=""/>
    <s v=""/>
    <s v=""/>
    <n v="0"/>
    <s v=""/>
    <s v="DISTRIBUIDORA MONTOVJ C.A"/>
    <s v="J-40786379-7"/>
    <n v="10227157.4"/>
    <n v="0"/>
    <n v="6019008"/>
    <n v="3627715"/>
    <s v="16"/>
    <n v="580434.4"/>
    <n v="0"/>
    <s v="-"/>
    <n v="0"/>
    <n v="0"/>
    <s v="-"/>
    <n v="0"/>
    <n v="0"/>
    <s v="-"/>
    <n v="0"/>
  </r>
  <r>
    <s v="387"/>
    <x v="8"/>
    <x v="0"/>
    <s v="003"/>
    <s v="Z1B8051199"/>
    <s v="1805"/>
    <s v="FC"/>
    <s v="00186707-00186817"/>
    <s v=""/>
    <s v=""/>
    <s v=""/>
    <s v=""/>
    <n v="0"/>
    <s v=""/>
    <s v="VENTAS NO CONTRIBUYENTES"/>
    <s v=""/>
    <n v="811058001.87879968"/>
    <n v="0"/>
    <n v="663058530.94499993"/>
    <n v="0"/>
    <s v="-"/>
    <n v="0"/>
    <n v="127585750.80500001"/>
    <s v="16"/>
    <n v="20413720.128800001"/>
    <n v="0"/>
    <s v="-"/>
    <n v="0"/>
    <n v="0"/>
    <s v="-"/>
    <n v="0"/>
  </r>
  <r>
    <s v="388"/>
    <x v="8"/>
    <x v="2"/>
    <s v="003"/>
    <s v="Z1F0008965"/>
    <s v="0735"/>
    <s v="FC"/>
    <s v="00097177-00097183"/>
    <s v=""/>
    <s v=""/>
    <s v=""/>
    <s v=""/>
    <n v="0"/>
    <s v=""/>
    <s v="VENTAS NO CONTRIBUYENTES"/>
    <s v=""/>
    <n v="13896526.85"/>
    <n v="0"/>
    <n v="13116473.25"/>
    <n v="0"/>
    <s v="-"/>
    <n v="0"/>
    <n v="672460"/>
    <s v="-"/>
    <n v="107593.60000000001"/>
    <n v="0"/>
    <s v="-"/>
    <n v="0"/>
    <n v="0"/>
    <s v="-"/>
    <n v="0"/>
  </r>
  <r>
    <s v="389"/>
    <x v="8"/>
    <x v="2"/>
    <s v="003"/>
    <s v="Z1F0008965"/>
    <s v="0735"/>
    <s v="FC"/>
    <s v="00097184"/>
    <s v=""/>
    <s v=""/>
    <s v=""/>
    <s v=""/>
    <n v="0"/>
    <s v=""/>
    <s v="INVERSIONES ZOGA CA"/>
    <s v="V402328753 "/>
    <n v="12896382.800000001"/>
    <n v="0"/>
    <n v="12858764"/>
    <n v="32430"/>
    <s v="16"/>
    <n v="5188.8"/>
    <n v="0"/>
    <s v="-"/>
    <n v="0"/>
    <n v="0"/>
    <s v="-"/>
    <n v="0"/>
    <n v="0"/>
    <s v="-"/>
    <n v="0"/>
  </r>
  <r>
    <s v="390"/>
    <x v="8"/>
    <x v="2"/>
    <s v="003"/>
    <s v="Z1F0008965"/>
    <s v="0735"/>
    <s v="FC"/>
    <s v="00097185-00097264"/>
    <s v=""/>
    <s v=""/>
    <s v=""/>
    <s v=""/>
    <n v="0"/>
    <s v=""/>
    <s v="VENTAS NO CONTRIBUYENTES"/>
    <s v=""/>
    <n v="157658019.36000001"/>
    <n v="0"/>
    <n v="155086147.40000001"/>
    <n v="0"/>
    <s v="-"/>
    <n v="0"/>
    <n v="2217131"/>
    <s v="-"/>
    <n v="354740.96"/>
    <n v="0"/>
    <s v="-"/>
    <n v="0"/>
    <n v="0"/>
    <s v="-"/>
    <n v="0"/>
  </r>
  <r>
    <s v="391"/>
    <x v="8"/>
    <x v="2"/>
    <s v="003"/>
    <s v="Z1F0008965"/>
    <s v="0735"/>
    <s v="FC"/>
    <s v="00097265"/>
    <s v=""/>
    <s v=""/>
    <s v=""/>
    <s v=""/>
    <n v="0"/>
    <s v=""/>
    <s v="ABDUL KADER"/>
    <s v="V245246079 "/>
    <n v="756700"/>
    <n v="0"/>
    <n v="756700"/>
    <n v="0"/>
    <s v="-"/>
    <n v="0"/>
    <n v="0"/>
    <s v="-"/>
    <n v="0"/>
    <n v="0"/>
    <s v="-"/>
    <n v="0"/>
    <n v="0"/>
    <s v="-"/>
    <n v="0"/>
  </r>
  <r>
    <s v="392"/>
    <x v="8"/>
    <x v="2"/>
    <s v="003"/>
    <s v="Z1F0008965"/>
    <s v="0735"/>
    <s v="FC"/>
    <s v="00097266-00097303"/>
    <s v=""/>
    <s v=""/>
    <s v=""/>
    <s v=""/>
    <n v="0"/>
    <s v=""/>
    <s v="VENTAS NO CONTRIBUYENTES"/>
    <s v=""/>
    <n v="76815370.799999997"/>
    <n v="0"/>
    <n v="67517257.400000006"/>
    <n v="0"/>
    <s v="-"/>
    <n v="0"/>
    <n v="8015615"/>
    <s v="-"/>
    <n v="1282498.4000000004"/>
    <n v="0"/>
    <s v="-"/>
    <n v="0"/>
    <n v="0"/>
    <s v="-"/>
    <n v="0"/>
  </r>
  <r>
    <s v="393"/>
    <x v="8"/>
    <x v="1"/>
    <s v="003"/>
    <s v="Z1F0017848"/>
    <s v="0286-0286"/>
    <s v="FC"/>
    <s v="00012704-00012720"/>
    <s v=""/>
    <s v=""/>
    <s v=""/>
    <s v=""/>
    <n v="0"/>
    <s v=""/>
    <s v="VENTAS NO CONTRIBUYENTES"/>
    <s v=""/>
    <n v="102869317.56720001"/>
    <n v="0"/>
    <n v="72458818.849999994"/>
    <n v="0"/>
    <s v="-"/>
    <n v="0"/>
    <n v="26215947.170000002"/>
    <s v="-"/>
    <n v="4194551.5471999999"/>
    <n v="0"/>
    <s v="-"/>
    <n v="0"/>
    <n v="0"/>
    <s v="-"/>
    <n v="0"/>
  </r>
  <r>
    <s v="394"/>
    <x v="8"/>
    <x v="0"/>
    <s v="004"/>
    <s v="Z1B8050937"/>
    <s v="1647"/>
    <s v="FC"/>
    <s v="00154557-00154605"/>
    <s v=""/>
    <s v=""/>
    <s v=""/>
    <s v=""/>
    <n v="0"/>
    <s v=""/>
    <s v="VENTAS NO CONTRIBUYENTES"/>
    <s v=""/>
    <n v="436579326.19579995"/>
    <n v="0"/>
    <n v="329419056.88999993"/>
    <n v="0"/>
    <s v="-"/>
    <n v="0"/>
    <n v="92379542.50500001"/>
    <s v="-"/>
    <n v="14780726.800799999"/>
    <n v="0"/>
    <s v="-"/>
    <n v="0"/>
    <n v="0"/>
    <s v="-"/>
    <n v="0"/>
  </r>
  <r>
    <s v="395"/>
    <x v="8"/>
    <x v="0"/>
    <s v="004"/>
    <s v="Z1B8050937"/>
    <s v="1647"/>
    <s v="FC"/>
    <s v="00154606"/>
    <s v=""/>
    <s v=""/>
    <s v=""/>
    <s v=""/>
    <n v="0"/>
    <s v=""/>
    <s v="DELICATESES CAMINO REAL"/>
    <s v="J-30398403-7"/>
    <n v="65292400"/>
    <n v="0"/>
    <n v="65292400"/>
    <n v="0"/>
    <s v="-"/>
    <n v="0"/>
    <n v="0"/>
    <s v="-"/>
    <n v="0"/>
    <n v="0"/>
    <s v="-"/>
    <n v="0"/>
    <n v="0"/>
    <s v="-"/>
    <n v="0"/>
  </r>
  <r>
    <s v="396"/>
    <x v="8"/>
    <x v="0"/>
    <s v="004"/>
    <s v="Z1B8050937"/>
    <s v="1647"/>
    <s v="FC"/>
    <s v="00154607"/>
    <s v=""/>
    <s v=""/>
    <s v=""/>
    <s v=""/>
    <n v="0"/>
    <s v=""/>
    <s v="JUAN ACEVEDO"/>
    <s v="V4681074"/>
    <n v="23548667.4254"/>
    <n v="0"/>
    <n v="19354654"/>
    <n v="0"/>
    <s v="-"/>
    <n v="0"/>
    <n v="3615528.8149999999"/>
    <s v="16"/>
    <n v="578484.61040000001"/>
    <n v="0"/>
    <s v="-"/>
    <n v="0"/>
    <n v="0"/>
    <s v="-"/>
    <n v="0"/>
  </r>
  <r>
    <s v="397"/>
    <x v="8"/>
    <x v="1"/>
    <s v="004"/>
    <s v="Z1F0017963"/>
    <s v="0285-0285"/>
    <s v="FC"/>
    <s v="00006558-00006578"/>
    <s v=""/>
    <s v=""/>
    <s v=""/>
    <s v=""/>
    <n v="0"/>
    <s v=""/>
    <s v="VENTAS NO CONTRIBUYENTES"/>
    <s v=""/>
    <n v="279760628.68419999"/>
    <n v="0"/>
    <n v="179221808.16999996"/>
    <n v="0"/>
    <s v="-"/>
    <n v="0"/>
    <n v="86671396.995000005"/>
    <s v="-"/>
    <n v="13867423.519200001"/>
    <n v="0"/>
    <s v="-"/>
    <n v="0"/>
    <n v="0"/>
    <s v="-"/>
    <n v="0"/>
  </r>
  <r>
    <s v="398"/>
    <x v="8"/>
    <x v="0"/>
    <s v="005"/>
    <s v="Z1B8050363"/>
    <s v="1798"/>
    <s v="FC"/>
    <s v="00166494-00166506"/>
    <s v=""/>
    <s v=""/>
    <s v=""/>
    <s v=""/>
    <n v="0"/>
    <s v=""/>
    <s v="VENTAS NO CONTRIBUYENTES"/>
    <s v=""/>
    <n v="195891201"/>
    <n v="0"/>
    <n v="159886527.08000001"/>
    <n v="0"/>
    <s v="-"/>
    <n v="0"/>
    <n v="31038512"/>
    <s v="16"/>
    <n v="4966161.92"/>
    <n v="0"/>
    <s v="-"/>
    <n v="0"/>
    <n v="0"/>
    <s v="-"/>
    <n v="0"/>
  </r>
  <r>
    <s v="399"/>
    <x v="8"/>
    <x v="0"/>
    <s v="005"/>
    <s v="Z1B8050363"/>
    <s v="1798"/>
    <s v="FC"/>
    <s v="00166507"/>
    <s v=""/>
    <s v=""/>
    <s v=""/>
    <s v=""/>
    <n v="0"/>
    <s v=""/>
    <s v="DISTRIBUIDORA LUARA"/>
    <s v="J-317173031 "/>
    <n v="19976880"/>
    <n v="0"/>
    <n v="19976880"/>
    <n v="0"/>
    <s v="-"/>
    <n v="0"/>
    <n v="0"/>
    <s v="-"/>
    <n v="0"/>
    <n v="0"/>
    <s v="-"/>
    <n v="0"/>
    <n v="0"/>
    <s v="-"/>
    <n v="0"/>
  </r>
  <r>
    <s v="400"/>
    <x v="8"/>
    <x v="0"/>
    <s v="005"/>
    <s v="Z1B8050363"/>
    <s v="1798"/>
    <s v="FC"/>
    <s v="00166508-00166530"/>
    <s v=""/>
    <s v=""/>
    <s v=""/>
    <s v=""/>
    <n v="0"/>
    <s v=""/>
    <s v="VENTAS NO CONTRIBUYENTES"/>
    <s v=""/>
    <n v="436750428.88319987"/>
    <n v="0"/>
    <n v="322812588.69999993"/>
    <n v="0"/>
    <s v="-"/>
    <n v="0"/>
    <n v="98222276.020000011"/>
    <s v="16"/>
    <n v="15715564.163200002"/>
    <n v="0"/>
    <s v="-"/>
    <n v="0"/>
    <n v="0"/>
    <s v="-"/>
    <n v="0"/>
  </r>
  <r>
    <s v="401"/>
    <x v="8"/>
    <x v="1"/>
    <s v="005"/>
    <s v="Z1F0017998"/>
    <s v="0280-0280"/>
    <s v="FC"/>
    <s v="00008816-00008861"/>
    <s v=""/>
    <s v=""/>
    <s v=""/>
    <s v=""/>
    <n v="0"/>
    <s v=""/>
    <s v="VENTAS NO CONTRIBUYENTES"/>
    <s v=""/>
    <n v="543628805.24980009"/>
    <n v="0"/>
    <n v="376494927.86500001"/>
    <n v="0"/>
    <s v="-"/>
    <n v="0"/>
    <n v="144080928.77999997"/>
    <s v="16"/>
    <n v="23052948.604800001"/>
    <n v="0"/>
    <s v="-"/>
    <n v="0"/>
    <n v="0"/>
    <s v="-"/>
    <n v="0"/>
  </r>
  <r>
    <s v="402"/>
    <x v="8"/>
    <x v="0"/>
    <s v="006"/>
    <s v="Z1B8044815"/>
    <s v="1707"/>
    <s v="FC"/>
    <s v="00146661"/>
    <s v=""/>
    <s v=""/>
    <s v=""/>
    <s v=""/>
    <n v="0"/>
    <s v=""/>
    <s v="TRIGO DELYS, C.A"/>
    <s v="J410982411 "/>
    <n v="226439232"/>
    <n v="0"/>
    <n v="226439232"/>
    <n v="0"/>
    <s v="-"/>
    <n v="0"/>
    <n v="0"/>
    <s v="-"/>
    <n v="0"/>
    <n v="0"/>
    <s v="-"/>
    <n v="0"/>
    <n v="0"/>
    <s v="-"/>
    <n v="0"/>
  </r>
  <r>
    <s v="403"/>
    <x v="8"/>
    <x v="0"/>
    <s v="006"/>
    <s v="Z1B8044815"/>
    <s v="1707"/>
    <s v="FC"/>
    <s v="00146662-00146772"/>
    <s v=""/>
    <s v=""/>
    <s v=""/>
    <s v=""/>
    <n v="0"/>
    <s v=""/>
    <s v="VENTAS NO CONTRIBUYENTES"/>
    <s v=""/>
    <n v="823002010.31879985"/>
    <n v="0"/>
    <n v="658007037.61999989"/>
    <n v="0"/>
    <s v="-"/>
    <n v="0"/>
    <n v="142237045.43000001"/>
    <s v="16"/>
    <n v="22757927.268800002"/>
    <n v="0"/>
    <s v="-"/>
    <n v="0"/>
    <n v="0"/>
    <s v="-"/>
    <n v="0"/>
  </r>
  <r>
    <s v="404"/>
    <x v="8"/>
    <x v="0"/>
    <s v="006"/>
    <s v="Z1B8044815"/>
    <s v="1707"/>
    <s v="NC"/>
    <s v=""/>
    <s v="00000185"/>
    <s v=""/>
    <s v="00146771"/>
    <s v="9/12/2020"/>
    <n v="19550122.77"/>
    <s v="VEN"/>
    <s v="JOSHUE NIEVES"/>
    <s v="V27916828"/>
    <n v="-19550122.77"/>
    <n v="0"/>
    <n v="-12230758.25"/>
    <n v="0"/>
    <s v="-"/>
    <n v="0"/>
    <n v="-6309797"/>
    <s v="16"/>
    <n v="-1009567.52"/>
    <n v="0"/>
    <s v="-"/>
    <n v="0"/>
    <n v="0"/>
    <s v="-"/>
    <n v="0"/>
  </r>
  <r>
    <s v="405"/>
    <x v="8"/>
    <x v="1"/>
    <s v="006"/>
    <s v="Z1F0017787"/>
    <s v="0253-0253"/>
    <s v="FC"/>
    <s v="00002384-00002427"/>
    <s v=""/>
    <s v=""/>
    <s v=""/>
    <s v=""/>
    <n v="0"/>
    <s v=""/>
    <s v="VENTAS NO CONTRIBUYENTES"/>
    <s v=""/>
    <n v="412847403.16460001"/>
    <n v="0"/>
    <n v="281952619.27999997"/>
    <n v="0"/>
    <s v="-"/>
    <n v="0"/>
    <n v="112840330.935"/>
    <s v="-"/>
    <n v="18054452.9496"/>
    <n v="0"/>
    <s v="-"/>
    <n v="0"/>
    <n v="0"/>
    <s v="-"/>
    <n v="0"/>
  </r>
  <r>
    <s v="406"/>
    <x v="8"/>
    <x v="0"/>
    <s v="007"/>
    <s v="Z1B8050013"/>
    <s v="1760"/>
    <s v="FC"/>
    <s v="00171218-00171295"/>
    <s v=""/>
    <s v=""/>
    <s v=""/>
    <s v=""/>
    <n v="0"/>
    <s v=""/>
    <s v="VENTAS NO CONTRIBUYENTES"/>
    <s v=""/>
    <n v="714397709.95740008"/>
    <n v="0"/>
    <n v="545001147.17499983"/>
    <n v="0"/>
    <s v="-"/>
    <n v="0"/>
    <n v="146031519.63999999"/>
    <s v="16"/>
    <n v="23365043.142400004"/>
    <n v="0"/>
    <s v="-"/>
    <n v="0"/>
    <n v="0"/>
    <s v="-"/>
    <n v="0"/>
  </r>
  <r>
    <s v="407"/>
    <x v="8"/>
    <x v="0"/>
    <s v="007"/>
    <s v="Z1B8050013"/>
    <s v="1760"/>
    <s v="FC"/>
    <s v="00171296"/>
    <s v=""/>
    <s v=""/>
    <s v=""/>
    <s v=""/>
    <n v="0"/>
    <s v=""/>
    <s v="INV EL MANA MILAGROSO C.A"/>
    <s v="J-41141324-0"/>
    <n v="153633880.70280001"/>
    <n v="0"/>
    <n v="48988812.049999997"/>
    <n v="90211266.079999998"/>
    <s v="16"/>
    <n v="14433802.572799999"/>
    <n v="0"/>
    <s v="-"/>
    <n v="0"/>
    <n v="0"/>
    <s v="-"/>
    <n v="0"/>
    <n v="0"/>
    <s v="-"/>
    <n v="0"/>
  </r>
  <r>
    <s v="408"/>
    <x v="8"/>
    <x v="0"/>
    <s v="007"/>
    <s v="Z1B8050013"/>
    <s v="1760"/>
    <s v="FC"/>
    <s v="00171297-00171307"/>
    <s v=""/>
    <s v=""/>
    <s v=""/>
    <s v=""/>
    <n v="0"/>
    <s v=""/>
    <s v="VENTAS NO CONTRIBUYENTES"/>
    <s v=""/>
    <n v="96727981.614000008"/>
    <n v="0"/>
    <n v="72486238.799999982"/>
    <n v="0"/>
    <s v="-"/>
    <n v="0"/>
    <n v="20898054.149999999"/>
    <s v="16"/>
    <n v="3343688.6640000003"/>
    <n v="0"/>
    <s v="-"/>
    <n v="0"/>
    <n v="0"/>
    <s v="-"/>
    <n v="0"/>
  </r>
  <r>
    <s v="409"/>
    <x v="8"/>
    <x v="0"/>
    <s v="009"/>
    <s v="Z1B8014458"/>
    <s v="1715"/>
    <s v="FC"/>
    <s v="00175186-00175227"/>
    <s v=""/>
    <s v=""/>
    <s v=""/>
    <s v=""/>
    <n v="0"/>
    <s v=""/>
    <s v="VENTAS NO CONTRIBUYENTES"/>
    <s v=""/>
    <n v="630542554.04420006"/>
    <n v="0"/>
    <n v="502786262.75500011"/>
    <n v="0"/>
    <s v="-"/>
    <n v="0"/>
    <n v="110134733.87"/>
    <s v="16"/>
    <n v="17621557.419199999"/>
    <n v="0"/>
    <s v="-"/>
    <n v="0"/>
    <n v="0"/>
    <s v="-"/>
    <n v="0"/>
  </r>
  <r>
    <s v="410"/>
    <x v="8"/>
    <x v="0"/>
    <s v="010"/>
    <s v="Z1F0000341"/>
    <s v="1224"/>
    <s v="FC"/>
    <s v="00073555-00073582"/>
    <s v=""/>
    <s v=""/>
    <s v=""/>
    <s v=""/>
    <n v="0"/>
    <s v=""/>
    <s v="VENTAS NO CONTRIBUYENTES"/>
    <s v=""/>
    <n v="267884810.48499995"/>
    <n v="0"/>
    <n v="203154141.32499999"/>
    <n v="0"/>
    <s v="-"/>
    <n v="0"/>
    <n v="55802301"/>
    <s v="-"/>
    <n v="8928368.1600000001"/>
    <n v="0"/>
    <s v="-"/>
    <n v="0"/>
    <n v="0"/>
    <s v="-"/>
    <n v="0"/>
  </r>
  <r>
    <s v="411"/>
    <x v="8"/>
    <x v="0"/>
    <s v="010"/>
    <s v="Z1F0000341"/>
    <s v="1224"/>
    <s v="FC"/>
    <s v="00073583"/>
    <s v=""/>
    <s v=""/>
    <s v=""/>
    <s v=""/>
    <n v="0"/>
    <s v=""/>
    <s v="INVERCIONES MARI"/>
    <s v="J-408462850"/>
    <n v="25896781.920000002"/>
    <n v="0"/>
    <n v="0"/>
    <n v="22324812"/>
    <s v="16"/>
    <n v="3571969.92"/>
    <n v="0"/>
    <s v="-"/>
    <n v="0"/>
    <n v="0"/>
    <s v="-"/>
    <n v="0"/>
    <n v="0"/>
    <s v="-"/>
    <n v="0"/>
  </r>
  <r>
    <s v="412"/>
    <x v="8"/>
    <x v="0"/>
    <s v="010"/>
    <s v="Z1F0000341"/>
    <s v="1224"/>
    <s v="FC"/>
    <s v="00073584-00073623"/>
    <s v=""/>
    <s v=""/>
    <s v=""/>
    <s v=""/>
    <n v="0"/>
    <s v=""/>
    <s v="VENTAS NO CONTRIBUYENTES"/>
    <s v=""/>
    <n v="244112701.4576"/>
    <n v="0"/>
    <n v="171640635.00000003"/>
    <n v="0"/>
    <s v="-"/>
    <n v="0"/>
    <n v="62475919.359999992"/>
    <s v="16"/>
    <n v="9996147.0976"/>
    <n v="0"/>
    <s v="-"/>
    <n v="0"/>
    <n v="0"/>
    <s v="-"/>
    <n v="0"/>
  </r>
  <r>
    <s v="413"/>
    <x v="8"/>
    <x v="0"/>
    <s v="010"/>
    <s v="Z1F0000341"/>
    <s v="1224"/>
    <s v="NC"/>
    <s v=""/>
    <s v="00000142"/>
    <s v=""/>
    <s v="00073579"/>
    <s v="9/12/2020"/>
    <n v="37365846"/>
    <s v="VEN"/>
    <s v="CARLENI LUCAS"/>
    <s v="V21469252"/>
    <n v="-3513250"/>
    <n v="0"/>
    <n v="-3513250"/>
    <n v="0"/>
    <s v="-"/>
    <n v="0"/>
    <n v="0"/>
    <s v="-"/>
    <n v="0"/>
    <n v="0"/>
    <s v="-"/>
    <n v="0"/>
    <n v="0"/>
    <s v="-"/>
    <n v="0"/>
  </r>
  <r>
    <s v="414"/>
    <x v="8"/>
    <x v="0"/>
    <s v="011"/>
    <s v="Z1F0004616"/>
    <s v="0618"/>
    <s v="FC"/>
    <s v="00084391-00084585"/>
    <s v=""/>
    <s v=""/>
    <s v=""/>
    <s v=""/>
    <n v="0"/>
    <s v=""/>
    <s v="VENTAS NO CONTRIBUYENTES"/>
    <s v=""/>
    <n v="466794042.19900006"/>
    <n v="0"/>
    <n v="449676359.63500005"/>
    <n v="0"/>
    <s v="-"/>
    <n v="0"/>
    <n v="14756622.9"/>
    <s v="-"/>
    <n v="2361059.6640000003"/>
    <n v="0"/>
    <s v="-"/>
    <n v="0"/>
    <n v="0"/>
    <s v="-"/>
    <n v="0"/>
  </r>
  <r>
    <s v="415"/>
    <x v="8"/>
    <x v="0"/>
    <s v="012"/>
    <s v="Z1B8038506"/>
    <s v="1567"/>
    <s v="FC"/>
    <s v="00071542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416"/>
    <x v="8"/>
    <x v="0"/>
    <s v="013"/>
    <s v="Z1B8050578"/>
    <s v="1529"/>
    <s v="FC"/>
    <s v="00141230-00141349"/>
    <s v=""/>
    <s v=""/>
    <s v=""/>
    <s v=""/>
    <n v="0"/>
    <s v=""/>
    <s v="VENTAS NO CONTRIBUYENTES"/>
    <s v=""/>
    <n v="296849086.80500001"/>
    <n v="0"/>
    <n v="263809748.72499996"/>
    <n v="0"/>
    <s v="-"/>
    <n v="0"/>
    <n v="28482188"/>
    <s v="16"/>
    <n v="4557150.08"/>
    <n v="0"/>
    <s v="-"/>
    <n v="0"/>
    <n v="0"/>
    <s v="-"/>
    <n v="0"/>
  </r>
  <r>
    <s v="417"/>
    <x v="8"/>
    <x v="0"/>
    <s v="014"/>
    <s v="Z1F0000338"/>
    <s v="1407"/>
    <s v="FC"/>
    <s v="00051297-00051358"/>
    <s v=""/>
    <s v=""/>
    <s v=""/>
    <s v=""/>
    <n v="0"/>
    <s v=""/>
    <s v="VENTAS NO CONTRIBUYENTES"/>
    <s v=""/>
    <n v="130373053.72"/>
    <n v="0"/>
    <n v="103592230"/>
    <n v="0"/>
    <s v="-"/>
    <n v="0"/>
    <n v="23086917"/>
    <s v="16"/>
    <n v="3693906.7199999993"/>
    <n v="0"/>
    <s v="-"/>
    <n v="0"/>
    <n v="0"/>
    <s v="-"/>
    <n v="0"/>
  </r>
  <r>
    <s v="418"/>
    <x v="8"/>
    <x v="0"/>
    <s v="015"/>
    <s v="Z1B8050356"/>
    <s v="1541"/>
    <s v="FC"/>
    <s v="00086393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419"/>
    <x v="9"/>
    <x v="0"/>
    <s v="001"/>
    <s v="Z1F0000700"/>
    <s v="1384"/>
    <s v="FC"/>
    <s v="00109567"/>
    <s v=""/>
    <s v=""/>
    <s v=""/>
    <s v=""/>
    <n v="0"/>
    <s v=""/>
    <s v="CORPORACION XDV C.A"/>
    <s v="J-00361006-2"/>
    <n v="3433917.5"/>
    <n v="0"/>
    <n v="3433917.5"/>
    <n v="0"/>
    <s v="-"/>
    <n v="0"/>
    <n v="0"/>
    <s v="-"/>
    <n v="0"/>
    <n v="0"/>
    <s v="-"/>
    <n v="0"/>
    <n v="0"/>
    <s v="-"/>
    <n v="0"/>
  </r>
  <r>
    <s v="420"/>
    <x v="9"/>
    <x v="0"/>
    <s v="001"/>
    <s v="Z1F0000700"/>
    <s v="1384"/>
    <s v="FC"/>
    <s v="00109568-00109639"/>
    <s v=""/>
    <s v=""/>
    <s v=""/>
    <s v=""/>
    <n v="0"/>
    <s v=""/>
    <s v="VENTAS NO CONTRIBUYENTES"/>
    <s v=""/>
    <n v="643970261.08999991"/>
    <n v="0"/>
    <n v="471125807.85000002"/>
    <n v="0"/>
    <s v="-"/>
    <n v="0"/>
    <n v="149003839"/>
    <s v="16"/>
    <n v="23840614.239999998"/>
    <n v="0"/>
    <s v="-"/>
    <n v="0"/>
    <n v="0"/>
    <s v="-"/>
    <n v="0"/>
  </r>
  <r>
    <s v="421"/>
    <x v="9"/>
    <x v="0"/>
    <s v="001"/>
    <s v="Z1F0000700"/>
    <s v="1384"/>
    <s v="FC"/>
    <s v="00109640"/>
    <s v=""/>
    <s v=""/>
    <s v=""/>
    <s v=""/>
    <n v="0"/>
    <s v=""/>
    <s v="COOPERATIVA ALF"/>
    <s v="J-296108854"/>
    <n v="3768248"/>
    <n v="0"/>
    <n v="3132800"/>
    <n v="547800"/>
    <s v="16"/>
    <n v="87648"/>
    <n v="0"/>
    <s v="-"/>
    <n v="0"/>
    <n v="0"/>
    <s v="-"/>
    <n v="0"/>
    <n v="0"/>
    <s v="-"/>
    <n v="0"/>
  </r>
  <r>
    <s v="422"/>
    <x v="9"/>
    <x v="0"/>
    <s v="001"/>
    <s v="Z1F0000700"/>
    <s v="1384"/>
    <s v="FC"/>
    <s v="00109641-00109660"/>
    <s v=""/>
    <s v=""/>
    <s v=""/>
    <s v=""/>
    <n v="0"/>
    <s v=""/>
    <s v="VENTAS NO CONTRIBUYENTES"/>
    <s v=""/>
    <n v="88655944.799999997"/>
    <n v="0"/>
    <n v="77542240"/>
    <n v="0"/>
    <s v="-"/>
    <n v="0"/>
    <n v="9580780"/>
    <s v="-"/>
    <n v="1532924.8"/>
    <n v="0"/>
    <s v="-"/>
    <n v="0"/>
    <n v="0"/>
    <s v="-"/>
    <n v="0"/>
  </r>
  <r>
    <s v="423"/>
    <x v="9"/>
    <x v="1"/>
    <s v="001"/>
    <s v="Z1F0017854"/>
    <s v="0289"/>
    <s v="FC"/>
    <s v="00015976"/>
    <s v=""/>
    <s v=""/>
    <s v=""/>
    <s v=""/>
    <n v="0"/>
    <s v=""/>
    <s v="HEYDI ROJAS"/>
    <s v="V14128580"/>
    <n v="1199440"/>
    <n v="0"/>
    <n v="0"/>
    <n v="0"/>
    <s v="-"/>
    <n v="0"/>
    <n v="1034000"/>
    <s v="16"/>
    <n v="165440"/>
    <n v="0"/>
    <s v="-"/>
    <n v="0"/>
    <n v="0"/>
    <s v="-"/>
    <n v="0"/>
  </r>
  <r>
    <s v="424"/>
    <x v="9"/>
    <x v="1"/>
    <s v="001"/>
    <s v="Z1F0017854"/>
    <s v="0289"/>
    <s v="FC"/>
    <s v="00015977"/>
    <s v=""/>
    <s v=""/>
    <s v=""/>
    <s v=""/>
    <n v="0"/>
    <s v=""/>
    <s v="EMPORIO DEL FUMADOR"/>
    <s v="J305238600"/>
    <n v="1449558"/>
    <n v="0"/>
    <n v="450450"/>
    <n v="861300"/>
    <s v="16"/>
    <n v="137808"/>
    <n v="0"/>
    <s v="-"/>
    <n v="0"/>
    <n v="0"/>
    <s v="-"/>
    <n v="0"/>
    <n v="0"/>
    <s v="-"/>
    <n v="0"/>
  </r>
  <r>
    <s v="425"/>
    <x v="9"/>
    <x v="1"/>
    <s v="001"/>
    <s v="Z1F0017854"/>
    <s v="0289-0289"/>
    <s v="FC"/>
    <s v="00015978-00015982"/>
    <s v=""/>
    <s v=""/>
    <s v=""/>
    <s v=""/>
    <n v="0"/>
    <s v=""/>
    <s v="VENTAS NO CONTRIBUYENTES"/>
    <s v=""/>
    <n v="33242836"/>
    <n v="0"/>
    <n v="13852740"/>
    <n v="0"/>
    <s v="-"/>
    <n v="0"/>
    <n v="16715600"/>
    <s v="16"/>
    <n v="2674496"/>
    <n v="0"/>
    <s v="-"/>
    <n v="0"/>
    <n v="0"/>
    <s v="-"/>
    <n v="0"/>
  </r>
  <r>
    <s v="426"/>
    <x v="9"/>
    <x v="1"/>
    <s v="001"/>
    <s v="Z1F0017854"/>
    <s v="0289"/>
    <s v="FC"/>
    <s v="00015983"/>
    <s v=""/>
    <s v=""/>
    <s v=""/>
    <s v=""/>
    <n v="0"/>
    <s v=""/>
    <s v="MORUMBI MERCARTIL C.A"/>
    <s v=" J300988317"/>
    <n v="2200000"/>
    <n v="0"/>
    <n v="1817200"/>
    <n v="330000"/>
    <s v="16"/>
    <n v="52800"/>
    <n v="0"/>
    <s v="-"/>
    <n v="0"/>
    <n v="0"/>
    <s v="-"/>
    <n v="0"/>
    <n v="0"/>
    <s v="-"/>
    <n v="0"/>
  </r>
  <r>
    <s v="427"/>
    <x v="9"/>
    <x v="1"/>
    <s v="001"/>
    <s v="Z1F0017854"/>
    <s v="0289-0289"/>
    <s v="FC"/>
    <s v="00015984-00016024"/>
    <s v=""/>
    <s v=""/>
    <s v=""/>
    <s v=""/>
    <n v="0"/>
    <s v=""/>
    <s v="VENTAS NO CONTRIBUYENTES"/>
    <s v=""/>
    <n v="291945488.57999998"/>
    <n v="0"/>
    <n v="177630939"/>
    <n v="0"/>
    <s v="-"/>
    <n v="0"/>
    <n v="98547025.5"/>
    <s v="-"/>
    <n v="15767524.08"/>
    <n v="0"/>
    <s v="-"/>
    <n v="0"/>
    <n v="0"/>
    <s v="-"/>
    <n v="0"/>
  </r>
  <r>
    <s v="428"/>
    <x v="9"/>
    <x v="1"/>
    <s v="001"/>
    <s v="Z1F0017854"/>
    <s v="0289"/>
    <s v="FC"/>
    <s v="00016025"/>
    <s v=""/>
    <s v=""/>
    <s v=""/>
    <s v=""/>
    <n v="0"/>
    <s v=""/>
    <s v="CAFE RESTAURANT GOTA DULCE"/>
    <s v="J306533176"/>
    <n v="5461280"/>
    <n v="0"/>
    <n v="0"/>
    <n v="4708000"/>
    <s v="16"/>
    <n v="753280"/>
    <n v="0"/>
    <s v="-"/>
    <n v="0"/>
    <n v="0"/>
    <s v="-"/>
    <n v="0"/>
    <n v="0"/>
    <s v="-"/>
    <n v="0"/>
  </r>
  <r>
    <s v="429"/>
    <x v="9"/>
    <x v="1"/>
    <s v="001"/>
    <s v="Z1F0017854"/>
    <s v="0289-0289"/>
    <s v="FC"/>
    <s v="00016026-00016028"/>
    <s v=""/>
    <s v=""/>
    <s v=""/>
    <s v=""/>
    <n v="0"/>
    <s v=""/>
    <s v="VENTAS NO CONTRIBUYENTES"/>
    <s v=""/>
    <n v="14319288.5"/>
    <n v="0"/>
    <n v="5484264.5"/>
    <n v="0"/>
    <s v="-"/>
    <n v="0"/>
    <n v="7616400"/>
    <s v="-"/>
    <n v="1218624"/>
    <n v="0"/>
    <s v="-"/>
    <n v="0"/>
    <n v="0"/>
    <s v="-"/>
    <n v="0"/>
  </r>
  <r>
    <s v="430"/>
    <x v="9"/>
    <x v="0"/>
    <s v="002"/>
    <s v="Z1B8050002"/>
    <s v="1720"/>
    <s v="FC"/>
    <s v="00161329-00161331"/>
    <s v=""/>
    <s v=""/>
    <s v=""/>
    <s v=""/>
    <n v="0"/>
    <s v=""/>
    <s v="VENTAS NO CONTRIBUYENTES"/>
    <s v=""/>
    <n v="7474489.7000000002"/>
    <n v="0"/>
    <n v="7474489.7000000002"/>
    <n v="0"/>
    <s v="-"/>
    <n v="0"/>
    <n v="0"/>
    <s v="-"/>
    <n v="0"/>
    <n v="0"/>
    <s v="-"/>
    <n v="0"/>
    <n v="0"/>
    <s v="-"/>
    <n v="0"/>
  </r>
  <r>
    <s v="431"/>
    <x v="9"/>
    <x v="0"/>
    <s v="002"/>
    <s v="Z1B8050002"/>
    <s v="1720"/>
    <s v="FC"/>
    <s v="00161332"/>
    <s v=""/>
    <s v=""/>
    <s v=""/>
    <s v=""/>
    <n v="0"/>
    <s v=""/>
    <s v="CORPORACION XDV C.A"/>
    <s v="J-00361006-2 "/>
    <n v="5330260"/>
    <n v="0"/>
    <n v="5330260"/>
    <n v="0"/>
    <s v="-"/>
    <n v="0"/>
    <n v="0"/>
    <s v="-"/>
    <n v="0"/>
    <n v="0"/>
    <s v="-"/>
    <n v="0"/>
    <n v="0"/>
    <s v="-"/>
    <n v="0"/>
  </r>
  <r>
    <s v="432"/>
    <x v="9"/>
    <x v="0"/>
    <s v="002"/>
    <s v="Z1B8050002"/>
    <s v="1720"/>
    <s v="FC"/>
    <s v="00161333-00161369"/>
    <s v=""/>
    <s v=""/>
    <s v=""/>
    <s v=""/>
    <n v="0"/>
    <s v=""/>
    <s v="VENTAS NO CONTRIBUYENTES"/>
    <s v=""/>
    <n v="407111893.83999997"/>
    <n v="0"/>
    <n v="341520913"/>
    <n v="0"/>
    <s v="-"/>
    <n v="0"/>
    <n v="56543949"/>
    <s v="-"/>
    <n v="9047031.8399999999"/>
    <n v="0"/>
    <s v="-"/>
    <n v="0"/>
    <n v="0"/>
    <s v="-"/>
    <n v="0"/>
  </r>
  <r>
    <s v="433"/>
    <x v="9"/>
    <x v="0"/>
    <s v="002"/>
    <s v="Z1B8050149"/>
    <s v="1642"/>
    <s v="FC"/>
    <s v="00199455-00199498"/>
    <m/>
    <m/>
    <m/>
    <m/>
    <n v="0"/>
    <m/>
    <s v="VENTAS NO CONTRIBUYENTES"/>
    <m/>
    <n v="200684980"/>
    <n v="0"/>
    <n v="200684980"/>
    <n v="0"/>
    <s v="-"/>
    <n v="0"/>
    <n v="0"/>
    <s v="-"/>
    <n v="0"/>
    <n v="0"/>
    <s v="-"/>
    <n v="0"/>
    <n v="0"/>
    <s v="-"/>
    <n v="0"/>
  </r>
  <r>
    <s v="434"/>
    <x v="9"/>
    <x v="2"/>
    <s v="002"/>
    <s v="Z1F0008858"/>
    <s v="0743"/>
    <s v="FC"/>
    <s v="00099090-00099146"/>
    <s v=""/>
    <s v=""/>
    <s v=""/>
    <s v=""/>
    <n v="0"/>
    <s v=""/>
    <s v="VENTAS NO CONTRIBUYENTES"/>
    <s v=""/>
    <n v="109751340.40000001"/>
    <n v="0"/>
    <n v="108654195"/>
    <n v="0"/>
    <s v="-"/>
    <n v="0"/>
    <n v="945815"/>
    <s v="-"/>
    <n v="151330.40000000002"/>
    <n v="0"/>
    <s v="-"/>
    <n v="0"/>
    <n v="0"/>
    <s v="-"/>
    <n v="0"/>
  </r>
  <r>
    <s v="435"/>
    <x v="9"/>
    <x v="2"/>
    <s v="002"/>
    <s v="Z1F0008858"/>
    <s v="0743"/>
    <s v="FC"/>
    <s v="00099147"/>
    <s v=""/>
    <s v=""/>
    <s v=""/>
    <s v=""/>
    <n v="0"/>
    <s v=""/>
    <s v="CASA DE AGUSTIN C.A."/>
    <s v="J-30553502-7 "/>
    <n v="2750000"/>
    <n v="0"/>
    <n v="2750000"/>
    <n v="0"/>
    <s v="-"/>
    <n v="0"/>
    <n v="0"/>
    <s v="-"/>
    <n v="0"/>
    <n v="0"/>
    <s v="-"/>
    <n v="0"/>
    <n v="0"/>
    <s v="-"/>
    <n v="0"/>
  </r>
  <r>
    <s v="436"/>
    <x v="9"/>
    <x v="2"/>
    <s v="002"/>
    <s v="Z1F0008858"/>
    <s v="0743"/>
    <s v="FC"/>
    <s v="00099148-00099255"/>
    <s v=""/>
    <s v=""/>
    <s v=""/>
    <s v=""/>
    <n v="0"/>
    <s v=""/>
    <s v="VENTAS NO CONTRIBUYENTES"/>
    <s v=""/>
    <n v="232520148"/>
    <n v="0"/>
    <n v="222567348"/>
    <n v="0"/>
    <s v="-"/>
    <n v="0"/>
    <n v="8580000"/>
    <s v="-"/>
    <n v="1372800"/>
    <n v="0"/>
    <s v="-"/>
    <n v="0"/>
    <n v="0"/>
    <s v="-"/>
    <n v="0"/>
  </r>
  <r>
    <s v="437"/>
    <x v="9"/>
    <x v="2"/>
    <s v="002"/>
    <s v="Z1F0008858"/>
    <s v="0743"/>
    <s v="FC"/>
    <s v="00099256"/>
    <s v=""/>
    <s v=""/>
    <s v=""/>
    <s v=""/>
    <n v="0"/>
    <s v=""/>
    <s v="ABDUL KADER"/>
    <s v="V245246079 "/>
    <n v="517000"/>
    <n v="0"/>
    <n v="517000"/>
    <n v="0"/>
    <s v="-"/>
    <n v="0"/>
    <n v="0"/>
    <s v="-"/>
    <n v="0"/>
    <n v="0"/>
    <s v="-"/>
    <n v="0"/>
    <n v="0"/>
    <s v="-"/>
    <n v="0"/>
  </r>
  <r>
    <s v="438"/>
    <x v="9"/>
    <x v="2"/>
    <s v="002"/>
    <s v="Z1F0008858"/>
    <s v="0743"/>
    <s v="FC"/>
    <s v="00099257-00099285"/>
    <s v=""/>
    <s v=""/>
    <s v=""/>
    <s v=""/>
    <n v="0"/>
    <s v=""/>
    <s v="VENTAS NO CONTRIBUYENTES"/>
    <s v=""/>
    <n v="48463100"/>
    <n v="0"/>
    <n v="45490020"/>
    <n v="0"/>
    <s v="-"/>
    <n v="0"/>
    <n v="2563000"/>
    <s v="-"/>
    <n v="410080"/>
    <n v="0"/>
    <s v="-"/>
    <n v="0"/>
    <n v="0"/>
    <s v="-"/>
    <n v="0"/>
  </r>
  <r>
    <s v="439"/>
    <x v="9"/>
    <x v="1"/>
    <s v="002"/>
    <s v="Z1F0017966"/>
    <s v="0286-0286"/>
    <s v="FC"/>
    <s v="00006279-00006309"/>
    <s v=""/>
    <s v=""/>
    <s v=""/>
    <s v=""/>
    <n v="0"/>
    <s v=""/>
    <s v="VENTAS NO CONTRIBUYENTES"/>
    <s v=""/>
    <n v="275765742.10000002"/>
    <n v="0"/>
    <n v="174465410"/>
    <n v="0"/>
    <s v="-"/>
    <n v="0"/>
    <n v="87327872.5"/>
    <s v="16"/>
    <n v="13972459.6"/>
    <n v="0"/>
    <s v="-"/>
    <n v="0"/>
    <n v="0"/>
    <s v="-"/>
    <n v="0"/>
  </r>
  <r>
    <s v="440"/>
    <x v="9"/>
    <x v="0"/>
    <s v="003"/>
    <s v="Z1B8051199"/>
    <s v="1806"/>
    <s v="FC"/>
    <s v="00186818-00186829"/>
    <s v=""/>
    <s v=""/>
    <s v=""/>
    <s v=""/>
    <n v="0"/>
    <s v=""/>
    <s v="VENTAS NO CONTRIBUYENTES"/>
    <s v=""/>
    <n v="134173023.93439999"/>
    <n v="0"/>
    <n v="88356791.799999997"/>
    <n v="0"/>
    <s v="-"/>
    <n v="0"/>
    <n v="39496751.840000004"/>
    <s v="-"/>
    <n v="6319480.2944"/>
    <n v="0"/>
    <s v="-"/>
    <n v="0"/>
    <n v="0"/>
    <s v="-"/>
    <n v="0"/>
  </r>
  <r>
    <s v="441"/>
    <x v="9"/>
    <x v="0"/>
    <s v="003"/>
    <s v="Z1B8051199"/>
    <s v="1806"/>
    <s v="FC"/>
    <s v="00186830"/>
    <s v=""/>
    <s v=""/>
    <s v=""/>
    <s v=""/>
    <n v="0"/>
    <s v=""/>
    <s v="PANADERIA Y DELICATESES KEIVERY PAN"/>
    <s v="J-413044994"/>
    <n v="19470000"/>
    <n v="0"/>
    <n v="19470000"/>
    <n v="0"/>
    <s v="-"/>
    <n v="0"/>
    <n v="0"/>
    <s v="-"/>
    <n v="0"/>
    <n v="0"/>
    <s v="-"/>
    <n v="0"/>
    <n v="0"/>
    <s v="-"/>
    <n v="0"/>
  </r>
  <r>
    <s v="442"/>
    <x v="9"/>
    <x v="0"/>
    <s v="003"/>
    <s v="Z1B8051199"/>
    <s v="1806"/>
    <s v="FC"/>
    <s v="00186831-00186921"/>
    <s v=""/>
    <s v=""/>
    <s v=""/>
    <s v=""/>
    <n v="0"/>
    <s v=""/>
    <s v="VENTAS NO CONTRIBUYENTES"/>
    <s v=""/>
    <n v="829961505.91399992"/>
    <n v="0"/>
    <n v="600124077.5"/>
    <n v="0"/>
    <s v="-"/>
    <n v="0"/>
    <n v="198135714.14999998"/>
    <s v="16"/>
    <n v="31701714.263999999"/>
    <n v="0"/>
    <s v="-"/>
    <n v="0"/>
    <n v="0"/>
    <s v="-"/>
    <n v="0"/>
  </r>
  <r>
    <s v="443"/>
    <x v="9"/>
    <x v="2"/>
    <s v="003"/>
    <s v="Z1F0008965"/>
    <s v="0736"/>
    <s v="FC"/>
    <s v="00097304-00097449"/>
    <s v=""/>
    <s v=""/>
    <s v=""/>
    <s v=""/>
    <n v="0"/>
    <s v=""/>
    <s v="VENTAS NO CONTRIBUYENTES"/>
    <s v=""/>
    <n v="317279022.82499999"/>
    <n v="0"/>
    <n v="304558578.82499999"/>
    <n v="0"/>
    <s v="-"/>
    <n v="0"/>
    <n v="10965900"/>
    <s v="-"/>
    <n v="1754544"/>
    <n v="0"/>
    <s v="-"/>
    <n v="0"/>
    <n v="0"/>
    <s v="-"/>
    <n v="0"/>
  </r>
  <r>
    <s v="444"/>
    <x v="9"/>
    <x v="2"/>
    <s v="003"/>
    <s v="Z1F0008965"/>
    <s v="0736"/>
    <s v="FC"/>
    <s v="00097450"/>
    <s v=""/>
    <s v=""/>
    <s v=""/>
    <s v=""/>
    <n v="0"/>
    <s v=""/>
    <s v="ABDUL KADER"/>
    <s v="V245246079 "/>
    <n v="1089000"/>
    <n v="0"/>
    <n v="1089000"/>
    <n v="0"/>
    <s v="-"/>
    <n v="0"/>
    <n v="0"/>
    <s v="-"/>
    <n v="0"/>
    <n v="0"/>
    <s v="-"/>
    <n v="0"/>
    <n v="0"/>
    <s v="-"/>
    <n v="0"/>
  </r>
  <r>
    <s v="445"/>
    <x v="9"/>
    <x v="2"/>
    <s v="003"/>
    <s v="Z1F0008965"/>
    <s v="0736"/>
    <s v="FC"/>
    <s v="00097451-00097493"/>
    <s v=""/>
    <s v=""/>
    <s v=""/>
    <s v=""/>
    <n v="0"/>
    <s v=""/>
    <s v="VENTAS NO CONTRIBUYENTES"/>
    <s v=""/>
    <n v="79737820"/>
    <n v="0"/>
    <n v="74104280"/>
    <n v="0"/>
    <s v="-"/>
    <n v="0"/>
    <n v="4856500"/>
    <s v="-"/>
    <n v="777040"/>
    <n v="0"/>
    <s v="-"/>
    <n v="0"/>
    <n v="0"/>
    <s v="-"/>
    <n v="0"/>
  </r>
  <r>
    <s v="446"/>
    <x v="9"/>
    <x v="1"/>
    <s v="003"/>
    <s v="Z1F0017848"/>
    <s v="0287-0287"/>
    <s v="FC"/>
    <s v="00012721-00012741"/>
    <s v=""/>
    <s v=""/>
    <s v=""/>
    <s v=""/>
    <n v="0"/>
    <s v=""/>
    <s v="VENTAS NO CONTRIBUYENTES"/>
    <s v=""/>
    <n v="87368852.890000001"/>
    <n v="0"/>
    <n v="50657394.450000003"/>
    <n v="0"/>
    <s v="-"/>
    <n v="0"/>
    <n v="31647809"/>
    <s v="-"/>
    <n v="5063649.4399999995"/>
    <n v="0"/>
    <s v="-"/>
    <n v="0"/>
    <n v="0"/>
    <s v="-"/>
    <n v="0"/>
  </r>
  <r>
    <s v="447"/>
    <x v="9"/>
    <x v="1"/>
    <s v="003"/>
    <s v="Z1F0017848"/>
    <s v="0287"/>
    <s v="FC"/>
    <s v="00012742"/>
    <s v=""/>
    <s v=""/>
    <s v=""/>
    <s v=""/>
    <n v="0"/>
    <s v=""/>
    <s v="PRODUCTOS ARTESANALES DEFRUVEG C.A."/>
    <s v="J412502662"/>
    <n v="8800000"/>
    <n v="0"/>
    <n v="8800000"/>
    <n v="0"/>
    <s v="-"/>
    <n v="0"/>
    <n v="0"/>
    <s v="-"/>
    <n v="0"/>
    <n v="0"/>
    <s v="-"/>
    <n v="0"/>
    <n v="0"/>
    <s v="-"/>
    <n v="0"/>
  </r>
  <r>
    <s v="448"/>
    <x v="9"/>
    <x v="1"/>
    <s v="003"/>
    <s v="Z1F0017848"/>
    <s v="0287-0287"/>
    <s v="FC"/>
    <s v="00012743-00012759"/>
    <s v=""/>
    <s v=""/>
    <s v=""/>
    <s v=""/>
    <n v="0"/>
    <s v=""/>
    <s v="VENTAS NO CONTRIBUYENTES"/>
    <s v=""/>
    <n v="166498155"/>
    <n v="0"/>
    <n v="127076135"/>
    <n v="0"/>
    <s v="-"/>
    <n v="0"/>
    <n v="33984500"/>
    <s v="16"/>
    <n v="5437520"/>
    <n v="0"/>
    <s v="-"/>
    <n v="0"/>
    <n v="0"/>
    <s v="-"/>
    <n v="0"/>
  </r>
  <r>
    <s v="449"/>
    <x v="9"/>
    <x v="1"/>
    <s v="003"/>
    <s v="Z1F0017848"/>
    <s v="0287"/>
    <s v="FC"/>
    <s v="00012760"/>
    <s v=""/>
    <s v=""/>
    <s v=""/>
    <s v=""/>
    <n v="0"/>
    <s v=""/>
    <s v="COLOR FANTASY C.A"/>
    <s v="J310585130"/>
    <n v="2924592"/>
    <n v="0"/>
    <n v="0"/>
    <n v="2521200"/>
    <s v="16"/>
    <n v="403392"/>
    <n v="0"/>
    <s v="-"/>
    <n v="0"/>
    <n v="0"/>
    <s v="-"/>
    <n v="0"/>
    <n v="0"/>
    <s v="-"/>
    <n v="0"/>
  </r>
  <r>
    <s v="450"/>
    <x v="9"/>
    <x v="1"/>
    <s v="003"/>
    <s v="Z1F0017848"/>
    <s v="0287-0287"/>
    <s v="FC"/>
    <s v="00012761-00012767"/>
    <s v=""/>
    <s v=""/>
    <s v=""/>
    <s v=""/>
    <n v="0"/>
    <s v=""/>
    <s v="VENTAS NO CONTRIBUYENTES"/>
    <s v=""/>
    <n v="26016888.259999998"/>
    <n v="0"/>
    <n v="12067165"/>
    <n v="0"/>
    <s v="-"/>
    <n v="0"/>
    <n v="12025623.5"/>
    <s v="16"/>
    <n v="1924099.76"/>
    <n v="0"/>
    <s v="-"/>
    <n v="0"/>
    <n v="0"/>
    <s v="-"/>
    <n v="0"/>
  </r>
  <r>
    <s v="451"/>
    <x v="9"/>
    <x v="0"/>
    <s v="004"/>
    <s v="Z1B8050937"/>
    <s v="1648"/>
    <s v="FC"/>
    <s v="00154608-00154664"/>
    <s v=""/>
    <s v=""/>
    <s v=""/>
    <s v=""/>
    <n v="0"/>
    <s v=""/>
    <s v="VENTAS NO CONTRIBUYENTES"/>
    <s v=""/>
    <n v="616032327.5"/>
    <n v="0"/>
    <n v="446729298"/>
    <n v="0"/>
    <s v="-"/>
    <n v="0"/>
    <n v="145950887.5"/>
    <s v="16"/>
    <n v="23352142.000000004"/>
    <n v="0"/>
    <s v="-"/>
    <n v="0"/>
    <n v="0"/>
    <s v="-"/>
    <n v="0"/>
  </r>
  <r>
    <s v="452"/>
    <x v="9"/>
    <x v="0"/>
    <s v="004"/>
    <s v="Z1B8050937"/>
    <s v="1648"/>
    <s v="FC"/>
    <s v="00154665"/>
    <s v=""/>
    <s v=""/>
    <s v=""/>
    <s v=""/>
    <n v="0"/>
    <s v=""/>
    <s v="MANTENIMIENTOS ARFERCA"/>
    <s v="J-41073527-9"/>
    <n v="18197520"/>
    <n v="0"/>
    <n v="12430000"/>
    <n v="4972000"/>
    <s v="16"/>
    <n v="795520"/>
    <n v="0"/>
    <s v="-"/>
    <n v="0"/>
    <n v="0"/>
    <s v="-"/>
    <n v="0"/>
    <n v="0"/>
    <s v="-"/>
    <n v="0"/>
  </r>
  <r>
    <s v="453"/>
    <x v="9"/>
    <x v="0"/>
    <s v="004"/>
    <s v="Z1B8050937"/>
    <s v="1648"/>
    <s v="FC"/>
    <s v="00154666-00154687"/>
    <s v=""/>
    <s v=""/>
    <s v=""/>
    <s v=""/>
    <n v="0"/>
    <s v=""/>
    <s v="VENTAS NO CONTRIBUYENTES"/>
    <s v=""/>
    <n v="254720750.33119997"/>
    <n v="0"/>
    <n v="149774513.5"/>
    <n v="0"/>
    <s v="-"/>
    <n v="0"/>
    <n v="90470893.819999993"/>
    <s v="-"/>
    <n v="14475343.0112"/>
    <n v="0"/>
    <s v="-"/>
    <n v="0"/>
    <n v="0"/>
    <s v="-"/>
    <n v="0"/>
  </r>
  <r>
    <s v="454"/>
    <x v="9"/>
    <x v="1"/>
    <s v="004"/>
    <s v="Z1F0017963"/>
    <s v="0286-0287"/>
    <s v="FC"/>
    <s v="00006579-00006599"/>
    <s v=""/>
    <s v=""/>
    <s v=""/>
    <s v=""/>
    <n v="0"/>
    <s v=""/>
    <s v="VENTAS NO CONTRIBUYENTES"/>
    <s v=""/>
    <n v="337161701.96000004"/>
    <n v="0"/>
    <n v="255883105"/>
    <n v="0"/>
    <s v="-"/>
    <n v="0"/>
    <n v="70067756"/>
    <s v="16"/>
    <n v="11210840.960000001"/>
    <n v="0"/>
    <s v="-"/>
    <n v="0"/>
    <n v="0"/>
    <s v="-"/>
    <n v="0"/>
  </r>
  <r>
    <s v="455"/>
    <x v="9"/>
    <x v="0"/>
    <s v="005"/>
    <s v="Z1B8050363"/>
    <s v="1799"/>
    <s v="FC"/>
    <s v="00166531-00166633"/>
    <s v=""/>
    <s v=""/>
    <s v=""/>
    <s v=""/>
    <n v="0"/>
    <s v=""/>
    <s v="VENTAS NO CONTRIBUYENTES"/>
    <s v=""/>
    <n v="845592553.87119997"/>
    <n v="0"/>
    <n v="656522964.5"/>
    <n v="0"/>
    <s v="-"/>
    <n v="0"/>
    <n v="162991025.31999999"/>
    <s v="16"/>
    <n v="26078564.051199999"/>
    <n v="0"/>
    <s v="-"/>
    <n v="0"/>
    <n v="0"/>
    <s v="-"/>
    <n v="0"/>
  </r>
  <r>
    <s v="456"/>
    <x v="9"/>
    <x v="1"/>
    <s v="005"/>
    <s v="Z1F0017998"/>
    <s v="0281-0281"/>
    <s v="FC"/>
    <s v="00008862-00008882"/>
    <s v=""/>
    <s v=""/>
    <s v=""/>
    <s v=""/>
    <n v="0"/>
    <s v=""/>
    <s v="VENTAS NO CONTRIBUYENTES"/>
    <s v=""/>
    <n v="150708620.03999999"/>
    <n v="0"/>
    <n v="121220847"/>
    <n v="0"/>
    <s v="-"/>
    <n v="0"/>
    <n v="25420494"/>
    <s v="16"/>
    <n v="4067279.04"/>
    <n v="0"/>
    <s v="-"/>
    <n v="0"/>
    <n v="0"/>
    <s v="-"/>
    <n v="0"/>
  </r>
  <r>
    <s v="457"/>
    <x v="9"/>
    <x v="1"/>
    <s v="005"/>
    <s v="Z1F0017998"/>
    <s v="0281"/>
    <s v="FC"/>
    <s v="00008883"/>
    <s v=""/>
    <s v=""/>
    <s v=""/>
    <s v=""/>
    <n v="0"/>
    <s v=""/>
    <s v="CORPORACION LENOTRE GOURMET C.A"/>
    <s v="J317391004"/>
    <n v="13285712"/>
    <n v="0"/>
    <n v="0"/>
    <n v="11453200"/>
    <s v="16"/>
    <n v="1832512"/>
    <n v="0"/>
    <s v="-"/>
    <n v="0"/>
    <n v="0"/>
    <s v="-"/>
    <n v="0"/>
    <n v="0"/>
    <s v="-"/>
    <n v="0"/>
  </r>
  <r>
    <s v="458"/>
    <x v="9"/>
    <x v="1"/>
    <s v="005"/>
    <s v="Z1F0017998"/>
    <s v="0281-0281"/>
    <s v="FC"/>
    <s v="00008884-00008909"/>
    <s v=""/>
    <s v=""/>
    <s v=""/>
    <s v=""/>
    <n v="0"/>
    <s v=""/>
    <s v="VENTAS NO CONTRIBUYENTES"/>
    <s v=""/>
    <n v="123540958.64"/>
    <n v="0"/>
    <n v="66467214"/>
    <n v="0"/>
    <s v="-"/>
    <n v="0"/>
    <n v="49201504"/>
    <s v="16"/>
    <n v="7872240.6400000006"/>
    <n v="0"/>
    <s v="-"/>
    <n v="0"/>
    <n v="0"/>
    <s v="-"/>
    <n v="0"/>
  </r>
  <r>
    <s v="459"/>
    <x v="9"/>
    <x v="1"/>
    <s v="005"/>
    <s v="Z1F0017998"/>
    <s v="0281"/>
    <s v="FC"/>
    <s v="00008910"/>
    <s v=""/>
    <s v=""/>
    <s v=""/>
    <s v=""/>
    <n v="0"/>
    <s v=""/>
    <s v="JESUS GUERRERO"/>
    <s v="V177424435"/>
    <n v="10500953.32"/>
    <n v="0"/>
    <n v="3337400"/>
    <n v="6175477"/>
    <s v="16"/>
    <n v="988076.32"/>
    <n v="0"/>
    <s v="-"/>
    <n v="0"/>
    <n v="0"/>
    <s v="-"/>
    <n v="0"/>
    <n v="0"/>
    <s v="-"/>
    <n v="0"/>
  </r>
  <r>
    <s v="460"/>
    <x v="9"/>
    <x v="1"/>
    <s v="005"/>
    <s v="Z1F0017998"/>
    <s v="0281-0281"/>
    <s v="FC"/>
    <s v="00008911-00008913"/>
    <s v=""/>
    <s v=""/>
    <s v=""/>
    <s v=""/>
    <n v="0"/>
    <s v=""/>
    <s v="VENTAS NO CONTRIBUYENTES"/>
    <s v=""/>
    <n v="25797460.48"/>
    <n v="0"/>
    <n v="17186400"/>
    <n v="0"/>
    <s v="-"/>
    <n v="0"/>
    <n v="7423328"/>
    <s v="16"/>
    <n v="1187732.48"/>
    <n v="0"/>
    <s v="-"/>
    <n v="0"/>
    <n v="0"/>
    <s v="-"/>
    <n v="0"/>
  </r>
  <r>
    <s v="461"/>
    <x v="9"/>
    <x v="0"/>
    <s v="006"/>
    <s v="Z1B8044815"/>
    <s v="1708"/>
    <s v="FC"/>
    <s v="00146773-00146776"/>
    <s v=""/>
    <s v=""/>
    <s v=""/>
    <s v=""/>
    <n v="0"/>
    <s v=""/>
    <s v="VENTAS NO CONTRIBUYENTES"/>
    <s v=""/>
    <n v="13975127.6"/>
    <n v="0"/>
    <n v="8910875"/>
    <n v="0"/>
    <s v="-"/>
    <n v="0"/>
    <n v="4365735"/>
    <s v="16"/>
    <n v="698517.6"/>
    <n v="0"/>
    <s v="-"/>
    <n v="0"/>
    <n v="0"/>
    <s v="-"/>
    <n v="0"/>
  </r>
  <r>
    <s v="462"/>
    <x v="9"/>
    <x v="1"/>
    <s v="006"/>
    <s v="Z1F0017787"/>
    <s v="0254-0254"/>
    <s v="FC"/>
    <s v="00002428-00002441"/>
    <s v=""/>
    <s v=""/>
    <s v=""/>
    <s v=""/>
    <n v="0"/>
    <s v=""/>
    <s v="VENTAS NO CONTRIBUYENTES"/>
    <s v=""/>
    <n v="197405465.34"/>
    <n v="0"/>
    <n v="151884891.5"/>
    <n v="0"/>
    <s v="-"/>
    <n v="0"/>
    <n v="39241874"/>
    <s v="16"/>
    <n v="6278699.8399999999"/>
    <n v="0"/>
    <s v="-"/>
    <n v="0"/>
    <n v="0"/>
    <s v="-"/>
    <n v="0"/>
  </r>
  <r>
    <s v="463"/>
    <x v="9"/>
    <x v="0"/>
    <s v="007"/>
    <s v="Z1B8050013"/>
    <s v="1761"/>
    <s v="FC"/>
    <s v="00171308-00171376"/>
    <s v=""/>
    <s v=""/>
    <s v=""/>
    <s v=""/>
    <n v="0"/>
    <s v=""/>
    <s v="VENTAS NO CONTRIBUYENTES"/>
    <s v=""/>
    <n v="551994840.83120012"/>
    <n v="0"/>
    <n v="459297565.99999994"/>
    <n v="0"/>
    <s v="-"/>
    <n v="0"/>
    <n v="79911443.819999993"/>
    <s v="-"/>
    <n v="12785831.0112"/>
    <n v="0"/>
    <s v="-"/>
    <n v="0"/>
    <n v="0"/>
    <s v="-"/>
    <n v="0"/>
  </r>
  <r>
    <s v="464"/>
    <x v="9"/>
    <x v="0"/>
    <s v="007"/>
    <s v="Z1B8050013"/>
    <s v="1761"/>
    <s v="FC"/>
    <s v="00171377"/>
    <s v=""/>
    <s v=""/>
    <s v=""/>
    <s v=""/>
    <n v="0"/>
    <s v=""/>
    <s v="JAIM MAYIM C.A."/>
    <s v="J-41013777-0"/>
    <n v="71002800"/>
    <n v="0"/>
    <n v="71002800"/>
    <n v="0"/>
    <s v="-"/>
    <n v="0"/>
    <n v="0"/>
    <s v="-"/>
    <n v="0"/>
    <n v="0"/>
    <s v="-"/>
    <n v="0"/>
    <n v="0"/>
    <s v="-"/>
    <n v="0"/>
  </r>
  <r>
    <s v="465"/>
    <x v="9"/>
    <x v="0"/>
    <s v="007"/>
    <s v="Z1B8050013"/>
    <s v="1761"/>
    <s v="FC"/>
    <s v="00171378-00171383"/>
    <s v=""/>
    <s v=""/>
    <s v=""/>
    <s v=""/>
    <n v="0"/>
    <s v=""/>
    <s v="VENTAS NO CONTRIBUYENTES"/>
    <s v=""/>
    <n v="57952202"/>
    <n v="0"/>
    <n v="40513110"/>
    <n v="0"/>
    <s v="-"/>
    <n v="0"/>
    <n v="15033700"/>
    <s v="16"/>
    <n v="2405392"/>
    <n v="0"/>
    <s v="-"/>
    <n v="0"/>
    <n v="0"/>
    <s v="-"/>
    <n v="0"/>
  </r>
  <r>
    <s v="466"/>
    <x v="9"/>
    <x v="0"/>
    <s v="007"/>
    <s v="Z1B8050013"/>
    <s v="1761"/>
    <s v="FC"/>
    <s v="00171384"/>
    <s v=""/>
    <s v=""/>
    <s v=""/>
    <s v=""/>
    <n v="0"/>
    <s v=""/>
    <s v="ALFREDO HERRERA LYNCH S.C"/>
    <s v="J-00120722-8"/>
    <n v="59016529"/>
    <n v="0"/>
    <n v="56076625"/>
    <n v="2534400"/>
    <s v="16"/>
    <n v="405504"/>
    <n v="0"/>
    <s v="-"/>
    <n v="0"/>
    <n v="0"/>
    <s v="-"/>
    <n v="0"/>
    <n v="0"/>
    <s v="-"/>
    <n v="0"/>
  </r>
  <r>
    <s v="467"/>
    <x v="9"/>
    <x v="0"/>
    <s v="007"/>
    <s v="Z1B8050013"/>
    <s v="1761"/>
    <s v="FC"/>
    <s v="00171385-00171406"/>
    <s v=""/>
    <s v=""/>
    <s v=""/>
    <s v=""/>
    <n v="0"/>
    <s v=""/>
    <s v="VENTAS NO CONTRIBUYENTES"/>
    <s v=""/>
    <n v="179878971.84"/>
    <n v="0"/>
    <n v="141805888"/>
    <n v="0"/>
    <s v="-"/>
    <n v="0"/>
    <n v="32821624"/>
    <s v="16"/>
    <n v="5251459.84"/>
    <n v="0"/>
    <s v="-"/>
    <n v="0"/>
    <n v="0"/>
    <s v="-"/>
    <n v="0"/>
  </r>
  <r>
    <s v="468"/>
    <x v="9"/>
    <x v="0"/>
    <s v="010"/>
    <s v="Z1F0000341"/>
    <s v="1225"/>
    <s v="FC"/>
    <s v="00073624-00073700"/>
    <s v=""/>
    <s v=""/>
    <s v=""/>
    <s v=""/>
    <n v="0"/>
    <s v=""/>
    <s v="VENTAS NO CONTRIBUYENTES"/>
    <s v=""/>
    <n v="482532494.05999994"/>
    <n v="0"/>
    <n v="377633849.5"/>
    <n v="0"/>
    <s v="-"/>
    <n v="0"/>
    <n v="90429866"/>
    <s v="-"/>
    <n v="14468778.559999999"/>
    <n v="0"/>
    <s v="-"/>
    <n v="0"/>
    <n v="0"/>
    <s v="-"/>
    <n v="0"/>
  </r>
  <r>
    <s v="469"/>
    <x v="9"/>
    <x v="0"/>
    <s v="011"/>
    <s v="Z1F0004616"/>
    <s v="0619"/>
    <s v="FC"/>
    <s v="00084586-00084749"/>
    <s v=""/>
    <s v=""/>
    <s v=""/>
    <s v=""/>
    <n v="0"/>
    <s v=""/>
    <s v="VENTAS NO CONTRIBUYENTES"/>
    <s v=""/>
    <n v="305810802.69999999"/>
    <n v="0"/>
    <n v="283791601.5"/>
    <n v="0"/>
    <s v="-"/>
    <n v="0"/>
    <n v="18982070"/>
    <s v="-"/>
    <n v="3037131.2"/>
    <n v="0"/>
    <s v="-"/>
    <n v="0"/>
    <n v="0"/>
    <s v="-"/>
    <n v="0"/>
  </r>
  <r>
    <s v="470"/>
    <x v="9"/>
    <x v="0"/>
    <s v="011"/>
    <s v="Z1F0004616"/>
    <s v="0619"/>
    <s v="FC"/>
    <s v="00084750"/>
    <s v=""/>
    <s v=""/>
    <s v=""/>
    <s v=""/>
    <n v="0"/>
    <s v=""/>
    <s v="ABDUL KADER"/>
    <s v="V245246079 "/>
    <n v="517000"/>
    <n v="0"/>
    <n v="517000"/>
    <n v="0"/>
    <s v="-"/>
    <n v="0"/>
    <n v="0"/>
    <s v="-"/>
    <n v="0"/>
    <n v="0"/>
    <s v="-"/>
    <n v="0"/>
    <n v="0"/>
    <s v="-"/>
    <n v="0"/>
  </r>
  <r>
    <s v="471"/>
    <x v="9"/>
    <x v="0"/>
    <s v="011"/>
    <s v="Z1F0004616"/>
    <s v="0619"/>
    <s v="FC"/>
    <s v="00084751-00084789"/>
    <s v=""/>
    <s v=""/>
    <s v=""/>
    <s v=""/>
    <n v="0"/>
    <s v=""/>
    <s v="VENTAS NO CONTRIBUYENTES"/>
    <s v=""/>
    <n v="78807812"/>
    <n v="0"/>
    <n v="75251600"/>
    <n v="0"/>
    <s v="-"/>
    <n v="0"/>
    <n v="3065700"/>
    <s v="-"/>
    <n v="490512"/>
    <n v="0"/>
    <s v="-"/>
    <n v="0"/>
    <n v="0"/>
    <s v="-"/>
    <n v="0"/>
  </r>
  <r>
    <s v="472"/>
    <x v="9"/>
    <x v="0"/>
    <s v="011"/>
    <s v="Z1F0004616"/>
    <s v="0619"/>
    <s v="NC"/>
    <s v=""/>
    <s v="00000096"/>
    <s v=""/>
    <s v="00084628"/>
    <s v="6/12/2019"/>
    <n v="51551.15"/>
    <s v="VEN"/>
    <s v="ARIANNY ESQUEDA"/>
    <s v="V15519122 "/>
    <n v="-1648625"/>
    <n v="0"/>
    <n v="-1648625"/>
    <n v="0"/>
    <s v="-"/>
    <n v="0"/>
    <n v="0"/>
    <s v="-"/>
    <n v="0"/>
    <n v="0"/>
    <s v="-"/>
    <n v="0"/>
    <n v="0"/>
    <s v="-"/>
    <n v="0"/>
  </r>
  <r>
    <s v="473"/>
    <x v="9"/>
    <x v="0"/>
    <s v="012"/>
    <s v="Z1B8038506"/>
    <s v="1568"/>
    <s v="FC"/>
    <s v="00071542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474"/>
    <x v="9"/>
    <x v="0"/>
    <s v="013"/>
    <s v="Z1B8050578"/>
    <s v="1530"/>
    <s v="FC"/>
    <s v="00141350-00141480"/>
    <s v=""/>
    <s v=""/>
    <s v=""/>
    <s v=""/>
    <n v="0"/>
    <s v=""/>
    <s v="VENTAS NO CONTRIBUYENTES"/>
    <s v=""/>
    <n v="263687157.19999999"/>
    <n v="0"/>
    <n v="239131761"/>
    <n v="0"/>
    <s v="-"/>
    <n v="0"/>
    <n v="21168445"/>
    <s v="16"/>
    <n v="3386951.2"/>
    <n v="0"/>
    <s v="-"/>
    <n v="0"/>
    <n v="0"/>
    <s v="-"/>
    <n v="0"/>
  </r>
  <r>
    <s v="475"/>
    <x v="9"/>
    <x v="0"/>
    <s v="014"/>
    <s v="Z1F0000338"/>
    <s v="1408"/>
    <s v="FC"/>
    <s v="00051359-00051419"/>
    <s v=""/>
    <s v=""/>
    <s v=""/>
    <s v=""/>
    <n v="0"/>
    <s v=""/>
    <s v="VENTAS NO CONTRIBUYENTES"/>
    <s v=""/>
    <n v="116526212"/>
    <n v="0"/>
    <n v="107515100"/>
    <n v="0"/>
    <s v="-"/>
    <n v="0"/>
    <n v="7768200"/>
    <s v="-"/>
    <n v="1242912"/>
    <n v="0"/>
    <s v="-"/>
    <n v="0"/>
    <n v="0"/>
    <s v="-"/>
    <n v="0"/>
  </r>
  <r>
    <s v="476"/>
    <x v="9"/>
    <x v="0"/>
    <s v="015"/>
    <s v="Z1B8050356"/>
    <s v="1542"/>
    <s v="FC"/>
    <s v="00086393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477"/>
    <x v="10"/>
    <x v="0"/>
    <s v="001"/>
    <s v="Z1B8050365"/>
    <s v="1267"/>
    <s v="FC"/>
    <s v="000088126-00088153"/>
    <m/>
    <m/>
    <m/>
    <m/>
    <n v="0"/>
    <m/>
    <s v="CAJA SIN ACTIVIDAD"/>
    <m/>
    <n v="213142692.71000001"/>
    <n v="0"/>
    <n v="213142692.71000001"/>
    <n v="0"/>
    <s v="-"/>
    <n v="0"/>
    <n v="0"/>
    <s v="-"/>
    <n v="0"/>
    <n v="0"/>
    <s v="-"/>
    <n v="0"/>
    <n v="0"/>
    <s v="-"/>
    <n v="0"/>
  </r>
  <r>
    <s v="478"/>
    <x v="10"/>
    <x v="0"/>
    <s v="001"/>
    <s v="Z1F0000700"/>
    <s v="1385"/>
    <s v="FC"/>
    <s v="00109661-00109746"/>
    <s v=""/>
    <s v=""/>
    <s v=""/>
    <s v=""/>
    <n v="0"/>
    <s v=""/>
    <s v="VENTAS NO CONTRIBUYENTES"/>
    <s v=""/>
    <n v="749695386.92000008"/>
    <n v="0"/>
    <n v="633579808"/>
    <n v="0"/>
    <s v="-"/>
    <n v="0"/>
    <n v="100099637"/>
    <s v="-"/>
    <n v="16015941.92"/>
    <n v="0"/>
    <s v="-"/>
    <n v="0"/>
    <n v="0"/>
    <s v="-"/>
    <n v="0"/>
  </r>
  <r>
    <s v="479"/>
    <x v="10"/>
    <x v="1"/>
    <s v="001"/>
    <s v="Z1F0017854"/>
    <s v="0290-0290"/>
    <s v="FC"/>
    <s v="00016029-00016062"/>
    <s v=""/>
    <s v=""/>
    <s v=""/>
    <s v=""/>
    <n v="0"/>
    <s v=""/>
    <s v="VENTAS NO CONTRIBUYENTES"/>
    <s v=""/>
    <n v="312418338.72000003"/>
    <n v="0"/>
    <n v="209995220"/>
    <n v="0"/>
    <s v="-"/>
    <n v="0"/>
    <n v="88295792"/>
    <s v="16"/>
    <n v="14127326.720000001"/>
    <n v="0"/>
    <s v="-"/>
    <n v="0"/>
    <n v="0"/>
    <s v="-"/>
    <n v="0"/>
  </r>
  <r>
    <s v="480"/>
    <x v="10"/>
    <x v="1"/>
    <s v="001"/>
    <s v="Z1F0017854"/>
    <s v="0290"/>
    <s v="NC"/>
    <s v=""/>
    <s v="00000058"/>
    <s v=""/>
    <s v="00016055"/>
    <s v="11/12/2020"/>
    <n v="12950608"/>
    <s v="VEN"/>
    <s v="DEISY FEIJO"/>
    <s v="V19153602"/>
    <n v="-5499560"/>
    <n v="0"/>
    <n v="0"/>
    <n v="0"/>
    <s v="-"/>
    <n v="0"/>
    <n v="-4741000"/>
    <s v="16"/>
    <n v="-758560"/>
    <n v="0"/>
    <s v="-"/>
    <n v="0"/>
    <n v="0"/>
    <s v="-"/>
    <n v="0"/>
  </r>
  <r>
    <s v="481"/>
    <x v="10"/>
    <x v="0"/>
    <s v="002"/>
    <s v="Z1B8050002"/>
    <s v="1721"/>
    <s v="FC"/>
    <s v="00161370-00161423"/>
    <s v=""/>
    <s v=""/>
    <s v=""/>
    <s v=""/>
    <n v="0"/>
    <s v=""/>
    <s v="VENTAS NO CONTRIBUYENTES"/>
    <s v=""/>
    <n v="557973221.63999987"/>
    <n v="0"/>
    <n v="411272120.5"/>
    <n v="0"/>
    <s v="-"/>
    <n v="0"/>
    <n v="126466466.5"/>
    <s v="16"/>
    <n v="20234634.640000004"/>
    <n v="0"/>
    <s v="-"/>
    <n v="0"/>
    <n v="0"/>
    <s v="-"/>
    <n v="0"/>
  </r>
  <r>
    <s v="482"/>
    <x v="10"/>
    <x v="0"/>
    <s v="002"/>
    <s v="Z1B8050149"/>
    <s v="1643"/>
    <s v="FC"/>
    <s v="00199499-00199568"/>
    <m/>
    <m/>
    <m/>
    <m/>
    <n v="0"/>
    <m/>
    <s v="VENTAS NO CONTRIBUYENTES"/>
    <m/>
    <n v="469652122.04000002"/>
    <n v="0"/>
    <n v="469652122.04000002"/>
    <n v="0"/>
    <s v="-"/>
    <n v="0"/>
    <n v="0"/>
    <s v="-"/>
    <n v="0"/>
    <n v="0"/>
    <s v="-"/>
    <n v="0"/>
    <n v="0"/>
    <s v="-"/>
    <n v="0"/>
  </r>
  <r>
    <s v="483"/>
    <x v="10"/>
    <x v="2"/>
    <s v="002"/>
    <s v="Z1F0008858"/>
    <s v="0744"/>
    <s v="FC"/>
    <s v="00099286-00099500"/>
    <s v=""/>
    <s v=""/>
    <s v=""/>
    <s v=""/>
    <n v="0"/>
    <s v=""/>
    <s v="VENTAS NO CONTRIBUYENTES"/>
    <s v=""/>
    <n v="401357001.60000002"/>
    <n v="0"/>
    <n v="380152944"/>
    <n v="0"/>
    <s v="-"/>
    <n v="0"/>
    <n v="18279360"/>
    <s v="-"/>
    <n v="2924697.6000000001"/>
    <n v="0"/>
    <s v="-"/>
    <n v="0"/>
    <n v="0"/>
    <s v="-"/>
    <n v="0"/>
  </r>
  <r>
    <s v="484"/>
    <x v="10"/>
    <x v="1"/>
    <s v="002"/>
    <s v="Z1F0017966"/>
    <s v="0287-0287"/>
    <s v="FC"/>
    <s v="00006310-00006346"/>
    <s v=""/>
    <s v=""/>
    <s v=""/>
    <s v=""/>
    <n v="0"/>
    <s v=""/>
    <s v="VENTAS NO CONTRIBUYENTES"/>
    <s v=""/>
    <n v="239575300.45840001"/>
    <n v="0"/>
    <n v="132303867.5"/>
    <n v="0"/>
    <s v="-"/>
    <n v="0"/>
    <n v="92475373.24000001"/>
    <s v="16"/>
    <n v="14796059.7184"/>
    <n v="0"/>
    <s v="-"/>
    <n v="0"/>
    <n v="0"/>
    <s v="-"/>
    <n v="0"/>
  </r>
  <r>
    <s v="485"/>
    <x v="10"/>
    <x v="1"/>
    <s v="002"/>
    <s v="Z1F0017966"/>
    <s v="0287"/>
    <s v="FC"/>
    <s v="00006347"/>
    <s v=""/>
    <s v=""/>
    <s v=""/>
    <s v=""/>
    <n v="0"/>
    <s v=""/>
    <s v="OPTICA LA ANTIGUA II SRL"/>
    <s v="J002894075"/>
    <n v="110009196"/>
    <n v="0"/>
    <n v="59660150"/>
    <n v="43404350"/>
    <s v="16"/>
    <n v="6944696"/>
    <n v="0"/>
    <s v="-"/>
    <n v="0"/>
    <n v="0"/>
    <s v="-"/>
    <n v="0"/>
    <n v="0"/>
    <s v="-"/>
    <n v="0"/>
  </r>
  <r>
    <s v="486"/>
    <x v="10"/>
    <x v="1"/>
    <s v="002"/>
    <s v="Z1F0017966"/>
    <s v="0287-0287"/>
    <s v="FC"/>
    <s v="00006348-00006362"/>
    <s v=""/>
    <s v=""/>
    <s v=""/>
    <s v=""/>
    <n v="0"/>
    <s v=""/>
    <s v="VENTAS NO CONTRIBUYENTES"/>
    <s v=""/>
    <n v="136718223.33000001"/>
    <n v="0"/>
    <n v="99623244.530000001"/>
    <n v="0"/>
    <s v="-"/>
    <n v="0"/>
    <n v="31978430"/>
    <s v="-"/>
    <n v="5116548.8"/>
    <n v="0"/>
    <s v="-"/>
    <n v="0"/>
    <n v="0"/>
    <s v="-"/>
    <n v="0"/>
  </r>
  <r>
    <s v="487"/>
    <x v="10"/>
    <x v="0"/>
    <s v="003"/>
    <s v="Z1B8051199"/>
    <s v="1807"/>
    <s v="FC"/>
    <s v="00186922-00186956"/>
    <s v=""/>
    <s v=""/>
    <s v=""/>
    <s v=""/>
    <n v="0"/>
    <s v=""/>
    <s v="VENTAS NO CONTRIBUYENTES"/>
    <s v=""/>
    <n v="374571438.10000002"/>
    <n v="0"/>
    <n v="286430653.5"/>
    <n v="0"/>
    <s v="-"/>
    <n v="0"/>
    <n v="75983435"/>
    <s v="-"/>
    <n v="12157349.6"/>
    <n v="0"/>
    <s v="-"/>
    <n v="0"/>
    <n v="0"/>
    <s v="-"/>
    <n v="0"/>
  </r>
  <r>
    <s v="488"/>
    <x v="10"/>
    <x v="0"/>
    <s v="003"/>
    <s v="Z1B8051199"/>
    <s v="1807"/>
    <s v="FC"/>
    <s v="00186957"/>
    <s v=""/>
    <s v=""/>
    <s v=""/>
    <s v=""/>
    <n v="0"/>
    <s v=""/>
    <s v="INVERSIONES KISS QUEEN, C.A."/>
    <s v="J-40949380-6 "/>
    <n v="6165984"/>
    <n v="0"/>
    <n v="5676000"/>
    <n v="422400"/>
    <s v="16"/>
    <n v="67584"/>
    <n v="0"/>
    <s v="-"/>
    <n v="0"/>
    <n v="0"/>
    <s v="-"/>
    <n v="0"/>
    <n v="0"/>
    <s v="-"/>
    <n v="0"/>
  </r>
  <r>
    <s v="489"/>
    <x v="10"/>
    <x v="0"/>
    <s v="003"/>
    <s v="Z1B8051199"/>
    <s v="1807"/>
    <s v="FC"/>
    <s v="00186958-00186971"/>
    <s v=""/>
    <s v=""/>
    <s v=""/>
    <s v=""/>
    <n v="0"/>
    <s v=""/>
    <s v="VENTAS NO CONTRIBUYENTES"/>
    <s v=""/>
    <n v="212262808.7112"/>
    <n v="0"/>
    <n v="161301892.5"/>
    <n v="0"/>
    <s v="-"/>
    <n v="0"/>
    <n v="43931824.32"/>
    <s v="16"/>
    <n v="7029091.8912000004"/>
    <n v="0"/>
    <s v="-"/>
    <n v="0"/>
    <n v="0"/>
    <s v="-"/>
    <n v="0"/>
  </r>
  <r>
    <s v="490"/>
    <x v="10"/>
    <x v="0"/>
    <s v="003"/>
    <s v="Z1B8051199"/>
    <s v="1807"/>
    <s v="FC"/>
    <s v="00186972"/>
    <s v=""/>
    <s v=""/>
    <s v=""/>
    <s v=""/>
    <n v="0"/>
    <s v=""/>
    <s v="CORPORACION JR 2628"/>
    <s v="J-411475270"/>
    <n v="7407202"/>
    <n v="0"/>
    <n v="6970810"/>
    <n v="376200"/>
    <s v="16"/>
    <n v="60192"/>
    <n v="0"/>
    <s v="-"/>
    <n v="0"/>
    <n v="0"/>
    <s v="-"/>
    <n v="0"/>
    <n v="0"/>
    <s v="-"/>
    <n v="0"/>
  </r>
  <r>
    <s v="491"/>
    <x v="10"/>
    <x v="0"/>
    <s v="003"/>
    <s v="Z1B8051199"/>
    <s v="1807"/>
    <s v="FC"/>
    <s v="00186973-00186993"/>
    <s v=""/>
    <s v=""/>
    <s v=""/>
    <s v=""/>
    <n v="0"/>
    <s v=""/>
    <s v="VENTAS NO CONTRIBUYENTES"/>
    <s v=""/>
    <n v="246366851.75999999"/>
    <n v="0"/>
    <n v="195436575"/>
    <n v="0"/>
    <s v="-"/>
    <n v="0"/>
    <n v="43905411"/>
    <s v="-"/>
    <n v="7024865.7600000007"/>
    <n v="0"/>
    <s v="-"/>
    <n v="0"/>
    <n v="0"/>
    <s v="-"/>
    <n v="0"/>
  </r>
  <r>
    <s v="492"/>
    <x v="10"/>
    <x v="2"/>
    <s v="003"/>
    <s v="Z1F0008965"/>
    <s v="0737"/>
    <s v="FC"/>
    <s v="00097494-00097593"/>
    <s v=""/>
    <s v=""/>
    <s v=""/>
    <s v=""/>
    <n v="0"/>
    <s v=""/>
    <s v="VENTAS NO CONTRIBUYENTES"/>
    <s v=""/>
    <n v="175341904.5"/>
    <n v="0"/>
    <n v="166536228.5"/>
    <n v="0"/>
    <s v="-"/>
    <n v="0"/>
    <n v="7591100"/>
    <s v="-"/>
    <n v="1214576"/>
    <n v="0"/>
    <s v="-"/>
    <n v="0"/>
    <n v="0"/>
    <s v="-"/>
    <n v="0"/>
  </r>
  <r>
    <s v="493"/>
    <x v="10"/>
    <x v="2"/>
    <s v="003"/>
    <s v="Z1F0008965"/>
    <s v="0737"/>
    <s v="FC"/>
    <s v="00097594"/>
    <s v=""/>
    <s v=""/>
    <s v=""/>
    <s v=""/>
    <n v="0"/>
    <s v=""/>
    <s v="ABDUL KADER"/>
    <s v="V245246079 "/>
    <n v="825000"/>
    <n v="0"/>
    <n v="825000"/>
    <n v="0"/>
    <s v="-"/>
    <n v="0"/>
    <n v="0"/>
    <s v="-"/>
    <n v="0"/>
    <n v="0"/>
    <s v="-"/>
    <n v="0"/>
    <n v="0"/>
    <s v="-"/>
    <n v="0"/>
  </r>
  <r>
    <s v="494"/>
    <x v="10"/>
    <x v="2"/>
    <s v="003"/>
    <s v="Z1F0008965"/>
    <s v="0737"/>
    <s v="FC"/>
    <s v="00097595-00097660"/>
    <s v=""/>
    <s v=""/>
    <s v=""/>
    <s v=""/>
    <n v="0"/>
    <s v=""/>
    <s v="VENTAS NO CONTRIBUYENTES"/>
    <s v=""/>
    <n v="153623920.19999999"/>
    <n v="0"/>
    <n v="146537080"/>
    <n v="0"/>
    <s v="-"/>
    <n v="0"/>
    <n v="6109345"/>
    <s v="-"/>
    <n v="977495.2"/>
    <n v="0"/>
    <s v="-"/>
    <n v="0"/>
    <n v="0"/>
    <s v="-"/>
    <n v="0"/>
  </r>
  <r>
    <s v="495"/>
    <x v="10"/>
    <x v="1"/>
    <s v="003"/>
    <s v="Z1F0017848"/>
    <s v="0288-0288"/>
    <s v="FC"/>
    <s v="00012768-00012773"/>
    <s v=""/>
    <s v=""/>
    <s v=""/>
    <s v=""/>
    <n v="0"/>
    <s v=""/>
    <s v="VENTAS NO CONTRIBUYENTES"/>
    <s v=""/>
    <n v="38452876"/>
    <n v="0"/>
    <n v="29136800"/>
    <n v="0"/>
    <s v="-"/>
    <n v="0"/>
    <n v="8031100"/>
    <s v="16"/>
    <n v="1284976"/>
    <n v="0"/>
    <s v="-"/>
    <n v="0"/>
    <n v="0"/>
    <s v="-"/>
    <n v="0"/>
  </r>
  <r>
    <s v="496"/>
    <x v="10"/>
    <x v="1"/>
    <s v="003"/>
    <s v="Z1F0017848"/>
    <s v="0288"/>
    <s v="FC"/>
    <s v="00012774"/>
    <s v=""/>
    <s v=""/>
    <s v=""/>
    <s v=""/>
    <n v="0"/>
    <s v=""/>
    <s v="MVOAG SERVICES CA"/>
    <s v="J297224246"/>
    <n v="1276000"/>
    <n v="0"/>
    <n v="0"/>
    <n v="1100000"/>
    <s v="16"/>
    <n v="176000"/>
    <n v="0"/>
    <s v="-"/>
    <n v="0"/>
    <n v="0"/>
    <s v="-"/>
    <n v="0"/>
    <n v="0"/>
    <s v="-"/>
    <n v="0"/>
  </r>
  <r>
    <s v="497"/>
    <x v="10"/>
    <x v="1"/>
    <s v="003"/>
    <s v="Z1F0017848"/>
    <s v="0288-0288"/>
    <s v="FC"/>
    <s v="00012775-00012783"/>
    <s v=""/>
    <s v=""/>
    <s v=""/>
    <s v=""/>
    <n v="0"/>
    <s v=""/>
    <s v="VENTAS NO CONTRIBUYENTES"/>
    <s v=""/>
    <n v="47367870"/>
    <n v="0"/>
    <n v="37874430"/>
    <n v="0"/>
    <s v="-"/>
    <n v="0"/>
    <n v="8184000"/>
    <s v="-"/>
    <n v="1309440"/>
    <n v="0"/>
    <s v="-"/>
    <n v="0"/>
    <n v="0"/>
    <s v="-"/>
    <n v="0"/>
  </r>
  <r>
    <s v="498"/>
    <x v="10"/>
    <x v="1"/>
    <s v="003"/>
    <s v="Z1F0017848"/>
    <s v="0288"/>
    <s v="FC"/>
    <s v="00012784"/>
    <s v=""/>
    <s v=""/>
    <s v=""/>
    <s v=""/>
    <n v="0"/>
    <s v=""/>
    <s v="CHICHARRONERA BRISAS DEL GUAYABO"/>
    <s v="J002825618"/>
    <n v="2909555"/>
    <n v="0"/>
    <n v="2909555"/>
    <n v="0"/>
    <s v="-"/>
    <n v="0"/>
    <n v="0"/>
    <s v="-"/>
    <n v="0"/>
    <n v="0"/>
    <s v="-"/>
    <n v="0"/>
    <n v="0"/>
    <s v="-"/>
    <n v="0"/>
  </r>
  <r>
    <s v="499"/>
    <x v="10"/>
    <x v="1"/>
    <s v="003"/>
    <s v="Z1F0017848"/>
    <s v="0288-0288"/>
    <s v="FC"/>
    <s v="00012785-00012816"/>
    <s v=""/>
    <s v=""/>
    <s v=""/>
    <s v=""/>
    <n v="0"/>
    <s v=""/>
    <s v="VENTAS NO CONTRIBUYENTES"/>
    <s v=""/>
    <n v="306342524.62"/>
    <n v="0"/>
    <n v="182569733.5"/>
    <n v="0"/>
    <s v="-"/>
    <n v="0"/>
    <n v="106700682"/>
    <s v="-"/>
    <n v="17072109.120000001"/>
    <n v="0"/>
    <s v="-"/>
    <n v="0"/>
    <n v="0"/>
    <s v="-"/>
    <n v="0"/>
  </r>
  <r>
    <s v="500"/>
    <x v="10"/>
    <x v="0"/>
    <s v="004"/>
    <s v="Z1B8050937"/>
    <s v="1649"/>
    <s v="FC"/>
    <s v="00154688-00154762"/>
    <s v=""/>
    <s v=""/>
    <s v=""/>
    <s v=""/>
    <n v="0"/>
    <s v=""/>
    <s v="VENTAS NO CONTRIBUYENTES"/>
    <s v=""/>
    <n v="766102107.69120002"/>
    <n v="0"/>
    <n v="636239916.5"/>
    <n v="0"/>
    <s v="-"/>
    <n v="0"/>
    <n v="111950164.81999999"/>
    <s v="-"/>
    <n v="17912026.371200003"/>
    <n v="0"/>
    <s v="-"/>
    <n v="0"/>
    <n v="0"/>
    <s v="-"/>
    <n v="0"/>
  </r>
  <r>
    <s v="501"/>
    <x v="10"/>
    <x v="0"/>
    <s v="004"/>
    <s v="Z1B8050937"/>
    <s v="1649"/>
    <s v="FC"/>
    <s v="00154763"/>
    <s v=""/>
    <s v=""/>
    <s v=""/>
    <s v=""/>
    <n v="0"/>
    <s v=""/>
    <s v="EDDY DELGADO"/>
    <s v="V296833087"/>
    <n v="14408284"/>
    <n v="0"/>
    <n v="3806000"/>
    <n v="9139900"/>
    <s v="16"/>
    <n v="1462384"/>
    <n v="0"/>
    <s v="-"/>
    <n v="0"/>
    <n v="0"/>
    <s v="-"/>
    <n v="0"/>
    <n v="0"/>
    <s v="-"/>
    <n v="0"/>
  </r>
  <r>
    <s v="502"/>
    <x v="10"/>
    <x v="0"/>
    <s v="004"/>
    <s v="Z1B8050937"/>
    <s v="1649"/>
    <s v="FC"/>
    <s v="00154764-00154770"/>
    <s v=""/>
    <s v=""/>
    <s v=""/>
    <s v=""/>
    <n v="0"/>
    <s v=""/>
    <s v="VENTAS NO CONTRIBUYENTES"/>
    <s v=""/>
    <n v="130434963.58"/>
    <n v="0"/>
    <n v="99634773.5"/>
    <n v="0"/>
    <s v="-"/>
    <n v="0"/>
    <n v="26551888"/>
    <s v="16"/>
    <n v="4248302.08"/>
    <n v="0"/>
    <s v="-"/>
    <n v="0"/>
    <n v="0"/>
    <s v="-"/>
    <n v="0"/>
  </r>
  <r>
    <s v="503"/>
    <x v="10"/>
    <x v="1"/>
    <s v="004"/>
    <s v="Z1F0017963"/>
    <s v="0288-0288"/>
    <s v="FC"/>
    <s v="00006600-00006626"/>
    <s v=""/>
    <s v=""/>
    <s v=""/>
    <s v=""/>
    <n v="0"/>
    <s v=""/>
    <s v="VENTAS NO CONTRIBUYENTES"/>
    <s v=""/>
    <n v="161982788.88"/>
    <n v="0"/>
    <n v="123092376"/>
    <n v="0"/>
    <s v="-"/>
    <n v="0"/>
    <n v="33526218"/>
    <s v="16"/>
    <n v="5364194.88"/>
    <n v="0"/>
    <s v="-"/>
    <n v="0"/>
    <n v="0"/>
    <s v="-"/>
    <n v="0"/>
  </r>
  <r>
    <s v="504"/>
    <x v="10"/>
    <x v="0"/>
    <s v="005"/>
    <s v="Z1B8050363"/>
    <s v="1800"/>
    <s v="FC"/>
    <s v="00166634-00166689"/>
    <s v=""/>
    <s v=""/>
    <s v=""/>
    <s v=""/>
    <n v="0"/>
    <s v=""/>
    <s v="VENTAS NO CONTRIBUYENTES"/>
    <s v=""/>
    <n v="640415687.15999997"/>
    <n v="0"/>
    <n v="519459934"/>
    <n v="0"/>
    <s v="-"/>
    <n v="0"/>
    <n v="104272201"/>
    <s v="16"/>
    <n v="16683552.16"/>
    <n v="0"/>
    <s v="-"/>
    <n v="0"/>
    <n v="0"/>
    <s v="-"/>
    <n v="0"/>
  </r>
  <r>
    <s v="505"/>
    <x v="10"/>
    <x v="0"/>
    <s v="005"/>
    <s v="Z1B8050363"/>
    <s v="1800"/>
    <s v="NC"/>
    <s v=""/>
    <s v="00000178"/>
    <s v=""/>
    <s v="00166664"/>
    <s v="11/12/2020"/>
    <n v="2310000"/>
    <s v="VEN"/>
    <s v="ARGENIS RODRIGUEZ"/>
    <s v="V11043264"/>
    <n v="-2310000"/>
    <n v="0"/>
    <n v="-2310000"/>
    <n v="0"/>
    <s v="-"/>
    <n v="0"/>
    <n v="0"/>
    <s v="-"/>
    <n v="0"/>
    <n v="0"/>
    <s v="-"/>
    <n v="0"/>
    <n v="0"/>
    <s v="-"/>
    <n v="0"/>
  </r>
  <r>
    <s v="506"/>
    <x v="10"/>
    <x v="0"/>
    <s v="005"/>
    <s v="Z1B8050363"/>
    <s v="1800"/>
    <s v="NC"/>
    <s v=""/>
    <s v="00000179"/>
    <s v=""/>
    <s v="00166618"/>
    <s v="10/12/2020"/>
    <n v="5525542"/>
    <s v="VEN"/>
    <s v="JULIO MARCANO"/>
    <s v="V16146348"/>
    <n v="-2602050"/>
    <n v="0"/>
    <n v="-2602050"/>
    <n v="0"/>
    <s v="-"/>
    <n v="0"/>
    <n v="0"/>
    <s v="-"/>
    <n v="0"/>
    <n v="0"/>
    <s v="-"/>
    <n v="0"/>
    <n v="0"/>
    <s v="-"/>
    <n v="0"/>
  </r>
  <r>
    <s v="507"/>
    <x v="10"/>
    <x v="1"/>
    <s v="005"/>
    <s v="Z1F0017998"/>
    <s v="0282-0282"/>
    <s v="FC"/>
    <s v="00008914-00008953"/>
    <s v=""/>
    <s v=""/>
    <s v=""/>
    <s v=""/>
    <n v="0"/>
    <s v=""/>
    <s v="VENTAS NO CONTRIBUYENTES"/>
    <s v=""/>
    <n v="436086359.89999998"/>
    <n v="0"/>
    <n v="350916286"/>
    <n v="0"/>
    <s v="-"/>
    <n v="0"/>
    <n v="73422477.5"/>
    <s v="-"/>
    <n v="11747596.4"/>
    <n v="0"/>
    <s v="-"/>
    <n v="0"/>
    <n v="0"/>
    <s v="-"/>
    <n v="0"/>
  </r>
  <r>
    <s v="508"/>
    <x v="10"/>
    <x v="1"/>
    <s v="005"/>
    <s v="Z1F0017998"/>
    <s v="0282"/>
    <s v="FC"/>
    <s v="00008954"/>
    <s v=""/>
    <s v=""/>
    <s v=""/>
    <s v=""/>
    <n v="0"/>
    <s v=""/>
    <s v="CAFE RESTAURANT GOTA DULCE"/>
    <s v="J306533176"/>
    <n v="6826160"/>
    <n v="0"/>
    <n v="2985400"/>
    <n v="3311000"/>
    <s v="16"/>
    <n v="529760"/>
    <n v="0"/>
    <s v="-"/>
    <n v="0"/>
    <n v="0"/>
    <s v="-"/>
    <n v="0"/>
    <n v="0"/>
    <s v="-"/>
    <n v="0"/>
  </r>
  <r>
    <s v="509"/>
    <x v="10"/>
    <x v="1"/>
    <s v="005"/>
    <s v="Z1F0017998"/>
    <s v="0282-0282"/>
    <s v="FC"/>
    <s v="00008955-00008967"/>
    <s v=""/>
    <s v=""/>
    <s v=""/>
    <s v=""/>
    <n v="0"/>
    <s v=""/>
    <s v="VENTAS NO CONTRIBUYENTES"/>
    <s v=""/>
    <n v="112895337.65000001"/>
    <n v="0"/>
    <n v="65013418.510000005"/>
    <n v="0"/>
    <s v="-"/>
    <n v="0"/>
    <n v="41277516.5"/>
    <s v="16"/>
    <n v="6604402.6400000006"/>
    <n v="0"/>
    <s v="-"/>
    <n v="0"/>
    <n v="0"/>
    <s v="-"/>
    <n v="0"/>
  </r>
  <r>
    <s v="510"/>
    <x v="10"/>
    <x v="0"/>
    <s v="006"/>
    <s v="Z1B8044815"/>
    <s v="1709"/>
    <s v="FC"/>
    <s v="00146777-00146864"/>
    <s v=""/>
    <s v=""/>
    <s v=""/>
    <s v=""/>
    <n v="0"/>
    <s v=""/>
    <s v="VENTAS NO CONTRIBUYENTES"/>
    <s v=""/>
    <n v="594937781.27520001"/>
    <n v="0"/>
    <n v="477336680"/>
    <n v="0"/>
    <s v="-"/>
    <n v="0"/>
    <n v="101380259.72"/>
    <s v="16"/>
    <n v="16220841.555199999"/>
    <n v="0"/>
    <s v="-"/>
    <n v="0"/>
    <n v="0"/>
    <s v="-"/>
    <n v="0"/>
  </r>
  <r>
    <s v="511"/>
    <x v="10"/>
    <x v="1"/>
    <s v="006"/>
    <s v="Z1F0017787"/>
    <s v="0255-0255"/>
    <s v="FC"/>
    <s v="00002442-00002469"/>
    <s v=""/>
    <s v=""/>
    <s v=""/>
    <s v=""/>
    <n v="0"/>
    <s v=""/>
    <s v="VENTAS NO CONTRIBUYENTES"/>
    <s v=""/>
    <n v="152068525.47999999"/>
    <n v="0"/>
    <n v="81450404.5"/>
    <n v="0"/>
    <s v="-"/>
    <n v="0"/>
    <n v="60877690.5"/>
    <s v="-"/>
    <n v="9740430.4800000004"/>
    <n v="0"/>
    <s v="-"/>
    <n v="0"/>
    <n v="0"/>
    <s v="-"/>
    <n v="0"/>
  </r>
  <r>
    <s v="512"/>
    <x v="10"/>
    <x v="0"/>
    <s v="007"/>
    <s v="Z1B8050013"/>
    <s v="1762"/>
    <s v="FC"/>
    <s v="00171407-00171483"/>
    <s v=""/>
    <s v=""/>
    <s v=""/>
    <s v=""/>
    <n v="0"/>
    <s v=""/>
    <s v="VENTAS NO CONTRIBUYENTES"/>
    <s v=""/>
    <n v="657841622.46000004"/>
    <n v="0"/>
    <n v="487528294"/>
    <n v="0"/>
    <s v="-"/>
    <n v="0"/>
    <n v="98905493.5"/>
    <s v="16"/>
    <n v="15824878.960000001"/>
    <n v="0"/>
    <s v="-"/>
    <n v="0"/>
    <n v="51465700"/>
    <s v="8"/>
    <n v="4117256"/>
  </r>
  <r>
    <s v="513"/>
    <x v="10"/>
    <x v="0"/>
    <s v="009"/>
    <s v="Z1B8014458"/>
    <s v="1716-1717"/>
    <s v="FC"/>
    <s v="00175228-00175286"/>
    <s v=""/>
    <s v=""/>
    <s v=""/>
    <s v=""/>
    <n v="0"/>
    <s v=""/>
    <s v="VENTAS NO CONTRIBUYENTES"/>
    <s v=""/>
    <n v="668134500.89999998"/>
    <n v="0"/>
    <n v="531476623.5"/>
    <n v="0"/>
    <s v="-"/>
    <n v="0"/>
    <n v="117808515"/>
    <s v="16"/>
    <n v="18849362.399999999"/>
    <n v="0"/>
    <s v="-"/>
    <n v="0"/>
    <n v="0"/>
    <s v="-"/>
    <n v="0"/>
  </r>
  <r>
    <s v="514"/>
    <x v="10"/>
    <x v="0"/>
    <s v="010"/>
    <s v="Z1F0000341"/>
    <s v="1226"/>
    <s v="FC"/>
    <s v="00073701-00073749"/>
    <s v=""/>
    <s v=""/>
    <s v=""/>
    <s v=""/>
    <n v="0"/>
    <s v=""/>
    <s v="VENTAS NO CONTRIBUYENTES"/>
    <s v=""/>
    <n v="293615431.44"/>
    <n v="0"/>
    <n v="211831883"/>
    <n v="0"/>
    <s v="-"/>
    <n v="0"/>
    <n v="70503059"/>
    <s v="16"/>
    <n v="11280489.440000001"/>
    <n v="0"/>
    <s v="-"/>
    <n v="0"/>
    <n v="0"/>
    <s v="-"/>
    <n v="0"/>
  </r>
  <r>
    <s v="515"/>
    <x v="10"/>
    <x v="0"/>
    <s v="010"/>
    <s v="Z1F0000341"/>
    <s v="1226"/>
    <s v="FC"/>
    <s v="00073750"/>
    <s v=""/>
    <s v=""/>
    <s v=""/>
    <s v=""/>
    <n v="0"/>
    <s v=""/>
    <s v="ALIMENTOS COMARCA"/>
    <s v="J-407069675"/>
    <n v="197157697"/>
    <n v="0"/>
    <n v="119153265"/>
    <n v="67245200"/>
    <s v="16"/>
    <n v="10759232"/>
    <n v="0"/>
    <s v="-"/>
    <n v="0"/>
    <n v="0"/>
    <s v="-"/>
    <n v="0"/>
    <n v="0"/>
    <s v="-"/>
    <n v="0"/>
  </r>
  <r>
    <s v="516"/>
    <x v="10"/>
    <x v="0"/>
    <s v="010"/>
    <s v="Z1F0000341"/>
    <s v="1226"/>
    <s v="FC"/>
    <s v="00073751-00073764"/>
    <s v=""/>
    <s v=""/>
    <s v=""/>
    <s v=""/>
    <n v="0"/>
    <s v=""/>
    <s v="VENTAS NO CONTRIBUYENTES"/>
    <s v=""/>
    <n v="98498587.74000001"/>
    <n v="0"/>
    <n v="63495861.5"/>
    <n v="0"/>
    <s v="-"/>
    <n v="0"/>
    <n v="30174764"/>
    <s v="-"/>
    <n v="4827962.24"/>
    <n v="0"/>
    <s v="-"/>
    <n v="0"/>
    <n v="0"/>
    <s v="-"/>
    <n v="0"/>
  </r>
  <r>
    <s v="517"/>
    <x v="10"/>
    <x v="0"/>
    <s v="011"/>
    <s v="Z1F0004616"/>
    <s v="0620"/>
    <s v="FC"/>
    <s v="00084790-00084970"/>
    <s v=""/>
    <s v=""/>
    <s v=""/>
    <s v=""/>
    <n v="0"/>
    <s v=""/>
    <s v="VENTAS NO CONTRIBUYENTES"/>
    <s v=""/>
    <n v="316736694"/>
    <n v="0"/>
    <n v="290166546"/>
    <n v="0"/>
    <s v="-"/>
    <n v="0"/>
    <n v="22905300"/>
    <s v="-"/>
    <n v="3664848"/>
    <n v="0"/>
    <s v="-"/>
    <n v="0"/>
    <n v="0"/>
    <s v="-"/>
    <n v="0"/>
  </r>
  <r>
    <s v="518"/>
    <x v="10"/>
    <x v="0"/>
    <s v="012"/>
    <s v="Z1B8038506"/>
    <s v="1569"/>
    <s v="FC"/>
    <s v="00071622-00071640"/>
    <s v=""/>
    <s v=""/>
    <s v=""/>
    <s v=""/>
    <n v="0"/>
    <s v=""/>
    <s v="VENTAS NO CONTRIBUYENTES"/>
    <s v=""/>
    <n v="50955180"/>
    <n v="0"/>
    <n v="25884100"/>
    <n v="0"/>
    <s v="-"/>
    <n v="0"/>
    <n v="21613000"/>
    <s v="-"/>
    <n v="3458080"/>
    <n v="0"/>
    <s v="-"/>
    <n v="0"/>
    <n v="0"/>
    <s v="-"/>
    <n v="0"/>
  </r>
  <r>
    <s v="519"/>
    <x v="10"/>
    <x v="0"/>
    <s v="013"/>
    <s v="Z1B8050578"/>
    <s v="1531"/>
    <s v="FC"/>
    <s v="00141481-00141560"/>
    <s v=""/>
    <s v=""/>
    <s v=""/>
    <s v=""/>
    <n v="0"/>
    <s v=""/>
    <s v="VENTAS NO CONTRIBUYENTES"/>
    <s v=""/>
    <n v="191807742.5"/>
    <n v="0"/>
    <n v="175510670.5"/>
    <n v="0"/>
    <s v="-"/>
    <n v="0"/>
    <n v="14049200"/>
    <s v="16"/>
    <n v="2247872"/>
    <n v="0"/>
    <s v="-"/>
    <n v="0"/>
    <n v="0"/>
    <s v="-"/>
    <n v="0"/>
  </r>
  <r>
    <s v="520"/>
    <x v="10"/>
    <x v="0"/>
    <s v="014"/>
    <s v="Z1F0000338"/>
    <s v="1409"/>
    <s v="FC"/>
    <s v="00051420-00051478"/>
    <s v=""/>
    <s v=""/>
    <s v=""/>
    <s v=""/>
    <n v="0"/>
    <s v=""/>
    <s v="VENTAS NO CONTRIBUYENTES"/>
    <s v=""/>
    <n v="134259290"/>
    <n v="0"/>
    <n v="93819022"/>
    <n v="0"/>
    <s v="-"/>
    <n v="0"/>
    <n v="34862300"/>
    <s v="-"/>
    <n v="5577968"/>
    <n v="0"/>
    <s v="-"/>
    <n v="0"/>
    <n v="0"/>
    <s v="-"/>
    <n v="0"/>
  </r>
  <r>
    <s v="521"/>
    <x v="10"/>
    <x v="0"/>
    <s v="014"/>
    <s v="Z1F0000338"/>
    <s v="1409"/>
    <s v="FC"/>
    <s v="00051479"/>
    <s v=""/>
    <s v=""/>
    <s v=""/>
    <s v=""/>
    <n v="0"/>
    <s v=""/>
    <s v="INVERSIONES ARLAY"/>
    <s v="J405559080"/>
    <n v="1430000"/>
    <n v="0"/>
    <n v="1430000"/>
    <n v="0"/>
    <s v="-"/>
    <n v="0"/>
    <n v="0"/>
    <s v="-"/>
    <n v="0"/>
    <n v="0"/>
    <s v="-"/>
    <n v="0"/>
    <n v="0"/>
    <s v="-"/>
    <n v="0"/>
  </r>
  <r>
    <s v="522"/>
    <x v="10"/>
    <x v="0"/>
    <s v="014"/>
    <s v="Z1F0000338"/>
    <s v="1409"/>
    <s v="FC"/>
    <s v="00051480"/>
    <s v=""/>
    <s v=""/>
    <s v=""/>
    <s v=""/>
    <n v="0"/>
    <s v=""/>
    <s v="JONATHAN ESCALONA"/>
    <s v="V13727847"/>
    <n v="385000"/>
    <n v="0"/>
    <n v="385000"/>
    <n v="0"/>
    <s v="-"/>
    <n v="0"/>
    <n v="0"/>
    <s v="-"/>
    <n v="0"/>
    <n v="0"/>
    <s v="-"/>
    <n v="0"/>
    <n v="0"/>
    <s v="-"/>
    <n v="0"/>
  </r>
  <r>
    <s v="523"/>
    <x v="10"/>
    <x v="0"/>
    <s v="014"/>
    <s v="Z1F0000338"/>
    <s v="1409"/>
    <s v="FC"/>
    <s v="00051481"/>
    <s v=""/>
    <s v=""/>
    <s v=""/>
    <s v=""/>
    <n v="0"/>
    <s v=""/>
    <s v="INVERSIONES ARLAY"/>
    <s v="J405559080"/>
    <n v="1210000"/>
    <n v="0"/>
    <n v="1210000"/>
    <n v="0"/>
    <s v="-"/>
    <n v="0"/>
    <n v="0"/>
    <s v="-"/>
    <n v="0"/>
    <n v="0"/>
    <s v="-"/>
    <n v="0"/>
    <n v="0"/>
    <s v="-"/>
    <n v="0"/>
  </r>
  <r>
    <s v="524"/>
    <x v="10"/>
    <x v="0"/>
    <s v="014"/>
    <s v="Z1F0000338"/>
    <s v="1409"/>
    <s v="FC"/>
    <s v="00051482-00051503"/>
    <s v=""/>
    <s v=""/>
    <s v=""/>
    <s v=""/>
    <n v="0"/>
    <s v=""/>
    <s v="VENTAS NO CONTRIBUYENTES"/>
    <s v=""/>
    <n v="47519780"/>
    <n v="0"/>
    <n v="36795000"/>
    <n v="0"/>
    <s v="-"/>
    <n v="0"/>
    <n v="9245500"/>
    <s v="-"/>
    <n v="1479280"/>
    <n v="0"/>
    <s v="-"/>
    <n v="0"/>
    <n v="0"/>
    <s v="-"/>
    <n v="0"/>
  </r>
  <r>
    <s v="525"/>
    <x v="10"/>
    <x v="0"/>
    <s v="014"/>
    <s v="Z1F0000338"/>
    <s v="1409"/>
    <s v="NC"/>
    <s v=""/>
    <s v="00000057"/>
    <s v=""/>
    <s v="00051466"/>
    <s v="11/12/2020"/>
    <n v="604824"/>
    <s v="VEN"/>
    <s v="GENESIS ZERPA"/>
    <s v="V20748924"/>
    <n v="-604824"/>
    <n v="0"/>
    <n v="0"/>
    <n v="0"/>
    <s v="-"/>
    <n v="0"/>
    <n v="-521400"/>
    <s v="16"/>
    <n v="-83424"/>
    <n v="0"/>
    <s v="-"/>
    <n v="0"/>
    <n v="0"/>
    <s v="-"/>
    <n v="0"/>
  </r>
  <r>
    <s v="526"/>
    <x v="10"/>
    <x v="0"/>
    <s v="015"/>
    <s v="Z1B8050356"/>
    <s v="1543"/>
    <s v="FC"/>
    <s v="00086393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527"/>
    <x v="11"/>
    <x v="0"/>
    <s v="001"/>
    <s v="Z1B8050365"/>
    <s v="1268"/>
    <s v="FC"/>
    <s v="00088153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528"/>
    <x v="11"/>
    <x v="0"/>
    <s v="001"/>
    <s v="Z1F0000700"/>
    <s v="1386"/>
    <s v="FC"/>
    <s v="00109747-00109759"/>
    <s v=""/>
    <s v=""/>
    <s v=""/>
    <s v=""/>
    <n v="0"/>
    <s v=""/>
    <s v="VENTAS NO CONTRIBUYENTES"/>
    <s v=""/>
    <n v="115332182.90000001"/>
    <n v="0"/>
    <n v="94695403"/>
    <n v="0"/>
    <s v="-"/>
    <n v="0"/>
    <n v="17790327.5"/>
    <s v="16"/>
    <n v="2846452.4"/>
    <n v="0"/>
    <s v="-"/>
    <n v="0"/>
    <n v="0"/>
    <s v="-"/>
    <n v="0"/>
  </r>
  <r>
    <s v="529"/>
    <x v="11"/>
    <x v="0"/>
    <s v="001"/>
    <s v="Z1F0000700"/>
    <s v="1386"/>
    <s v="FC"/>
    <s v="00109760"/>
    <s v=""/>
    <s v=""/>
    <s v=""/>
    <s v=""/>
    <n v="0"/>
    <s v=""/>
    <s v="PANADERIA Y DELICATESES KEIVERY PAN"/>
    <s v="J-413044994"/>
    <n v="19470000"/>
    <n v="0"/>
    <n v="19470000"/>
    <n v="0"/>
    <s v="-"/>
    <n v="0"/>
    <n v="0"/>
    <s v="-"/>
    <n v="0"/>
    <n v="0"/>
    <s v="-"/>
    <n v="0"/>
    <n v="0"/>
    <s v="-"/>
    <n v="0"/>
  </r>
  <r>
    <s v="530"/>
    <x v="11"/>
    <x v="0"/>
    <s v="001"/>
    <s v="Z1F0000700"/>
    <s v="1386"/>
    <s v="FC"/>
    <s v="00109761-00109779"/>
    <s v=""/>
    <s v=""/>
    <s v=""/>
    <s v=""/>
    <n v="0"/>
    <s v=""/>
    <s v="VENTAS NO CONTRIBUYENTES"/>
    <s v=""/>
    <n v="179808109.07999998"/>
    <n v="0"/>
    <n v="135940084"/>
    <n v="0"/>
    <s v="-"/>
    <n v="0"/>
    <n v="37817263"/>
    <s v="16"/>
    <n v="6050762.0800000001"/>
    <n v="0"/>
    <s v="-"/>
    <n v="0"/>
    <n v="0"/>
    <s v="-"/>
    <n v="0"/>
  </r>
  <r>
    <s v="531"/>
    <x v="11"/>
    <x v="0"/>
    <s v="001"/>
    <s v="Z1F0000700"/>
    <s v="1386"/>
    <s v="FC"/>
    <s v="00109780"/>
    <s v=""/>
    <s v=""/>
    <s v=""/>
    <s v=""/>
    <n v="0"/>
    <s v=""/>
    <s v="CORPORACION JR 2628"/>
    <s v="J-411475270"/>
    <n v="15074906"/>
    <n v="0"/>
    <n v="8674490"/>
    <n v="5517600"/>
    <s v="16"/>
    <n v="882816"/>
    <n v="0"/>
    <s v="-"/>
    <n v="0"/>
    <n v="0"/>
    <s v="-"/>
    <n v="0"/>
    <n v="0"/>
    <s v="-"/>
    <n v="0"/>
  </r>
  <r>
    <s v="532"/>
    <x v="11"/>
    <x v="0"/>
    <s v="001"/>
    <s v="Z1F0000700"/>
    <s v="1386"/>
    <s v="FC"/>
    <s v="00109781-00109822"/>
    <s v=""/>
    <s v=""/>
    <s v=""/>
    <s v=""/>
    <n v="0"/>
    <s v=""/>
    <s v="VENTAS NO CONTRIBUYENTES"/>
    <s v=""/>
    <n v="500317750.94"/>
    <n v="0"/>
    <n v="378727149.5"/>
    <n v="0"/>
    <s v="-"/>
    <n v="0"/>
    <n v="104819484"/>
    <s v="16"/>
    <n v="16771117.439999999"/>
    <n v="0"/>
    <s v="-"/>
    <n v="0"/>
    <n v="0"/>
    <s v="-"/>
    <n v="0"/>
  </r>
  <r>
    <s v="533"/>
    <x v="11"/>
    <x v="0"/>
    <s v="001"/>
    <s v="Z1F0000700"/>
    <s v="1386"/>
    <s v="FC"/>
    <s v="00109823"/>
    <s v=""/>
    <s v=""/>
    <s v=""/>
    <s v=""/>
    <n v="0"/>
    <s v=""/>
    <s v="INVERSIONES MERILITA 1980"/>
    <s v="J409054896"/>
    <n v="18227000"/>
    <n v="0"/>
    <n v="18227000"/>
    <n v="0"/>
    <s v="-"/>
    <n v="0"/>
    <n v="0"/>
    <s v="-"/>
    <n v="0"/>
    <n v="0"/>
    <s v="-"/>
    <n v="0"/>
    <n v="0"/>
    <s v="-"/>
    <n v="0"/>
  </r>
  <r>
    <s v="534"/>
    <x v="11"/>
    <x v="0"/>
    <s v="001"/>
    <s v="Z1F0000700"/>
    <s v="1386"/>
    <s v="FC"/>
    <s v="00109824-00109840"/>
    <s v=""/>
    <s v=""/>
    <s v=""/>
    <s v=""/>
    <n v="0"/>
    <s v=""/>
    <s v="VENTAS NO CONTRIBUYENTES"/>
    <s v=""/>
    <n v="93747712.960000008"/>
    <n v="0"/>
    <n v="73910430"/>
    <n v="0"/>
    <s v="-"/>
    <n v="0"/>
    <n v="17101106"/>
    <s v="16"/>
    <n v="2736176.96"/>
    <n v="0"/>
    <s v="-"/>
    <n v="0"/>
    <n v="0"/>
    <s v="-"/>
    <n v="0"/>
  </r>
  <r>
    <s v="535"/>
    <x v="11"/>
    <x v="1"/>
    <s v="001"/>
    <s v="Z1F0017854"/>
    <s v="0291-0291"/>
    <s v="FC"/>
    <s v="00016063-00016080"/>
    <s v=""/>
    <s v=""/>
    <s v=""/>
    <s v=""/>
    <n v="0"/>
    <s v=""/>
    <s v="VENTAS NO CONTRIBUYENTES"/>
    <s v=""/>
    <n v="68220479.729999989"/>
    <n v="0"/>
    <n v="31334254.530000001"/>
    <n v="0"/>
    <s v="-"/>
    <n v="0"/>
    <n v="31798470"/>
    <s v="16"/>
    <n v="5087755.2"/>
    <n v="0"/>
    <s v="-"/>
    <n v="0"/>
    <n v="0"/>
    <s v="-"/>
    <n v="0"/>
  </r>
  <r>
    <s v="536"/>
    <x v="11"/>
    <x v="1"/>
    <s v="001"/>
    <s v="Z1F0017854"/>
    <s v="0291"/>
    <s v="FC"/>
    <s v="00016081"/>
    <s v=""/>
    <s v=""/>
    <s v=""/>
    <s v=""/>
    <n v="0"/>
    <s v=""/>
    <s v="CAFE RESTAURANT GOTA DULCE"/>
    <s v="J306533176"/>
    <n v="25287130"/>
    <n v="0"/>
    <n v="10351550"/>
    <n v="12875500"/>
    <s v="16"/>
    <n v="2060080"/>
    <n v="0"/>
    <s v="-"/>
    <n v="0"/>
    <n v="0"/>
    <s v="-"/>
    <n v="0"/>
    <n v="0"/>
    <s v="-"/>
    <n v="0"/>
  </r>
  <r>
    <s v="537"/>
    <x v="11"/>
    <x v="1"/>
    <s v="001"/>
    <s v="Z1F0017854"/>
    <s v="0291-0291"/>
    <s v="FC"/>
    <s v="00016082-00016131"/>
    <s v=""/>
    <s v=""/>
    <s v=""/>
    <s v=""/>
    <n v="0"/>
    <s v=""/>
    <s v="VENTAS NO CONTRIBUYENTES"/>
    <s v=""/>
    <n v="444350626.13999999"/>
    <n v="0"/>
    <n v="312846685"/>
    <n v="0"/>
    <s v="-"/>
    <n v="0"/>
    <n v="113365466.5"/>
    <s v="16"/>
    <n v="18138474.640000001"/>
    <n v="0"/>
    <s v="-"/>
    <n v="0"/>
    <n v="0"/>
    <s v="-"/>
    <n v="0"/>
  </r>
  <r>
    <s v="538"/>
    <x v="11"/>
    <x v="1"/>
    <s v="001"/>
    <s v="Z1F0017854"/>
    <s v="0291"/>
    <s v="FC"/>
    <s v="00016132"/>
    <s v=""/>
    <s v=""/>
    <s v=""/>
    <s v=""/>
    <n v="0"/>
    <s v=""/>
    <s v="VIDA AGUA PURIFICADA"/>
    <s v="J412413007"/>
    <n v="4746808"/>
    <n v="0"/>
    <n v="3652000"/>
    <n v="943800"/>
    <s v="16"/>
    <n v="151008"/>
    <n v="0"/>
    <s v="-"/>
    <n v="0"/>
    <n v="0"/>
    <s v="-"/>
    <n v="0"/>
    <n v="0"/>
    <s v="-"/>
    <n v="0"/>
  </r>
  <r>
    <s v="539"/>
    <x v="11"/>
    <x v="1"/>
    <s v="001"/>
    <s v="Z1F0017854"/>
    <s v="0291-0291"/>
    <s v="FC"/>
    <s v="00016133-00016134"/>
    <s v=""/>
    <s v=""/>
    <s v=""/>
    <s v=""/>
    <n v="0"/>
    <s v=""/>
    <s v="VENTAS NO CONTRIBUYENTES"/>
    <s v=""/>
    <n v="12965601"/>
    <n v="0"/>
    <n v="11107745"/>
    <n v="0"/>
    <s v="-"/>
    <n v="0"/>
    <n v="1601600"/>
    <s v="-"/>
    <n v="256256"/>
    <n v="0"/>
    <s v="-"/>
    <n v="0"/>
    <n v="0"/>
    <s v="-"/>
    <n v="0"/>
  </r>
  <r>
    <s v="540"/>
    <x v="11"/>
    <x v="0"/>
    <s v="002"/>
    <s v="Z1B8050002"/>
    <s v="1722"/>
    <s v="FC"/>
    <s v="00161424-00161474"/>
    <s v=""/>
    <s v=""/>
    <s v=""/>
    <s v=""/>
    <n v="0"/>
    <s v=""/>
    <s v="VENTAS NO CONTRIBUYENTES"/>
    <s v=""/>
    <n v="568116587.89999998"/>
    <n v="0"/>
    <n v="425735372"/>
    <n v="0"/>
    <s v="-"/>
    <n v="0"/>
    <n v="122742427.5"/>
    <s v="16"/>
    <n v="19638788.399999999"/>
    <n v="0"/>
    <s v="-"/>
    <n v="0"/>
    <n v="0"/>
    <s v="-"/>
    <n v="0"/>
  </r>
  <r>
    <s v="541"/>
    <x v="11"/>
    <x v="0"/>
    <s v="002"/>
    <s v="Z1B8050149"/>
    <s v="1644"/>
    <s v="FC"/>
    <s v="00199569-00199691"/>
    <m/>
    <m/>
    <m/>
    <m/>
    <n v="0"/>
    <m/>
    <s v="VENTAS NO CONTRIBUYENTES"/>
    <m/>
    <n v="628652168.57000005"/>
    <n v="0"/>
    <n v="628652168.57000005"/>
    <n v="0"/>
    <s v="-"/>
    <n v="0"/>
    <n v="0"/>
    <s v="-"/>
    <n v="0"/>
    <n v="0"/>
    <s v="-"/>
    <n v="0"/>
    <n v="0"/>
    <s v="-"/>
    <n v="0"/>
  </r>
  <r>
    <s v="542"/>
    <x v="11"/>
    <x v="0"/>
    <s v="002"/>
    <s v="Z1B8050149"/>
    <s v="1644"/>
    <s v="NC"/>
    <s v="00001188"/>
    <m/>
    <m/>
    <m/>
    <m/>
    <n v="0"/>
    <m/>
    <s v="VENTAS NO CONTRIBUYENTES"/>
    <m/>
    <n v="-1320000"/>
    <n v="0"/>
    <n v="-1320000"/>
    <n v="0"/>
    <s v="-"/>
    <n v="0"/>
    <n v="0"/>
    <s v="-"/>
    <n v="0"/>
    <n v="0"/>
    <s v="-"/>
    <n v="0"/>
    <n v="0"/>
    <s v="-"/>
    <n v="0"/>
  </r>
  <r>
    <s v="543"/>
    <x v="11"/>
    <x v="2"/>
    <s v="002"/>
    <s v="Z1F0008858"/>
    <s v="0745"/>
    <s v="FC"/>
    <s v="00099501-00099661"/>
    <s v=""/>
    <s v=""/>
    <s v=""/>
    <s v=""/>
    <n v="0"/>
    <s v=""/>
    <s v="VENTAS NO CONTRIBUYENTES"/>
    <s v=""/>
    <n v="390170130"/>
    <n v="0"/>
    <n v="353867930"/>
    <n v="0"/>
    <s v="-"/>
    <n v="0"/>
    <n v="31295000"/>
    <s v="-"/>
    <n v="5007200"/>
    <n v="0"/>
    <s v="-"/>
    <n v="0"/>
    <n v="0"/>
    <s v="-"/>
    <n v="0"/>
  </r>
  <r>
    <s v="544"/>
    <x v="11"/>
    <x v="2"/>
    <s v="002"/>
    <s v="Z1F0008858"/>
    <s v="0745"/>
    <s v="NC"/>
    <s v=""/>
    <s v="00000116"/>
    <s v=""/>
    <s v="00099618"/>
    <s v="12/12/2020"/>
    <n v="3591995"/>
    <s v="VEN"/>
    <s v="BRAYAN ALDANA"/>
    <s v="V20748274 "/>
    <n v="-32175"/>
    <n v="0"/>
    <n v="-32175"/>
    <n v="0"/>
    <s v="-"/>
    <n v="0"/>
    <n v="0"/>
    <s v="-"/>
    <n v="0"/>
    <n v="0"/>
    <s v="-"/>
    <n v="0"/>
    <n v="0"/>
    <s v="-"/>
    <n v="0"/>
  </r>
  <r>
    <s v="545"/>
    <x v="11"/>
    <x v="1"/>
    <s v="002"/>
    <s v="Z1F0017966"/>
    <s v="0288-0288"/>
    <s v="FC"/>
    <s v="00006363-00006381"/>
    <s v=""/>
    <s v=""/>
    <s v=""/>
    <s v=""/>
    <n v="0"/>
    <s v=""/>
    <s v="VENTAS NO CONTRIBUYENTES"/>
    <s v=""/>
    <n v="203708443.34"/>
    <n v="0"/>
    <n v="123499287.5"/>
    <n v="0"/>
    <s v="-"/>
    <n v="0"/>
    <n v="69145824"/>
    <s v="16"/>
    <n v="11063331.84"/>
    <n v="0"/>
    <s v="-"/>
    <n v="0"/>
    <n v="0"/>
    <s v="-"/>
    <n v="0"/>
  </r>
  <r>
    <s v="546"/>
    <x v="11"/>
    <x v="0"/>
    <s v="003"/>
    <s v="Z1B8051199"/>
    <s v="1808"/>
    <s v="FC"/>
    <s v="00186994-00187053"/>
    <s v=""/>
    <s v=""/>
    <s v=""/>
    <s v=""/>
    <n v="0"/>
    <s v=""/>
    <s v="VENTAS NO CONTRIBUYENTES"/>
    <s v=""/>
    <n v="873962087.67120004"/>
    <n v="0"/>
    <n v="649680721.5"/>
    <n v="0"/>
    <s v="-"/>
    <n v="0"/>
    <n v="193346005.31999999"/>
    <s v="16"/>
    <n v="30935360.851199996"/>
    <n v="0"/>
    <s v="-"/>
    <n v="0"/>
    <n v="0"/>
    <s v="-"/>
    <n v="0"/>
  </r>
  <r>
    <s v="547"/>
    <x v="11"/>
    <x v="0"/>
    <s v="003"/>
    <s v="Z1B8051199"/>
    <s v="1808"/>
    <s v="FC"/>
    <s v="00187054"/>
    <s v=""/>
    <s v=""/>
    <s v=""/>
    <s v=""/>
    <n v="0"/>
    <s v=""/>
    <s v="YENIFER LARA"/>
    <s v="V196999617"/>
    <n v="15199096"/>
    <n v="0"/>
    <n v="12662408"/>
    <n v="2186800"/>
    <s v="16"/>
    <n v="349888"/>
    <n v="0"/>
    <s v="-"/>
    <n v="0"/>
    <n v="0"/>
    <s v="-"/>
    <n v="0"/>
    <n v="0"/>
    <s v="-"/>
    <n v="0"/>
  </r>
  <r>
    <s v="548"/>
    <x v="11"/>
    <x v="0"/>
    <s v="003"/>
    <s v="Z1B8051199"/>
    <s v="1808"/>
    <s v="FC"/>
    <s v="00187055-00187077"/>
    <s v=""/>
    <s v=""/>
    <s v=""/>
    <s v=""/>
    <n v="0"/>
    <s v=""/>
    <s v="VENTAS NO CONTRIBUYENTES"/>
    <s v=""/>
    <n v="185639031.17519999"/>
    <n v="0"/>
    <n v="131068325"/>
    <n v="0"/>
    <s v="-"/>
    <n v="0"/>
    <n v="47043712.219999999"/>
    <s v="16"/>
    <n v="7526993.9551999997"/>
    <n v="0"/>
    <s v="-"/>
    <n v="0"/>
    <n v="0"/>
    <s v="-"/>
    <n v="0"/>
  </r>
  <r>
    <s v="549"/>
    <x v="11"/>
    <x v="2"/>
    <s v="003"/>
    <s v="Z1F0008965"/>
    <s v="0738"/>
    <s v="FC"/>
    <s v="00097661-00097750"/>
    <s v=""/>
    <s v=""/>
    <s v=""/>
    <s v=""/>
    <n v="0"/>
    <s v=""/>
    <s v="VENTAS NO CONTRIBUYENTES"/>
    <s v=""/>
    <n v="247172145.59999999"/>
    <n v="0"/>
    <n v="229714105"/>
    <n v="0"/>
    <s v="-"/>
    <n v="0"/>
    <n v="15050035"/>
    <s v="-"/>
    <n v="2408005.6"/>
    <n v="0"/>
    <s v="-"/>
    <n v="0"/>
    <n v="0"/>
    <s v="-"/>
    <n v="0"/>
  </r>
  <r>
    <s v="550"/>
    <x v="11"/>
    <x v="2"/>
    <s v="003"/>
    <s v="Z1F0008965"/>
    <s v="0738"/>
    <s v="FC"/>
    <s v="00097751"/>
    <s v=""/>
    <s v=""/>
    <s v=""/>
    <s v=""/>
    <n v="0"/>
    <s v=""/>
    <s v="ABUBI"/>
    <s v="E245246079 "/>
    <n v="825000"/>
    <n v="0"/>
    <n v="825000"/>
    <n v="0"/>
    <s v="-"/>
    <n v="0"/>
    <n v="0"/>
    <s v="-"/>
    <n v="0"/>
    <n v="0"/>
    <s v="-"/>
    <n v="0"/>
    <n v="0"/>
    <s v="-"/>
    <n v="0"/>
  </r>
  <r>
    <s v="551"/>
    <x v="11"/>
    <x v="2"/>
    <s v="003"/>
    <s v="Z1F0008965"/>
    <s v="0738"/>
    <s v="FC"/>
    <s v="00097752-00097822"/>
    <s v=""/>
    <s v=""/>
    <s v=""/>
    <s v=""/>
    <n v="0"/>
    <s v=""/>
    <s v="VENTAS NO CONTRIBUYENTES"/>
    <s v=""/>
    <n v="164743746"/>
    <n v="0"/>
    <n v="146278750"/>
    <n v="0"/>
    <s v="-"/>
    <n v="0"/>
    <n v="15918100"/>
    <s v="-"/>
    <n v="2546896"/>
    <n v="0"/>
    <s v="-"/>
    <n v="0"/>
    <n v="0"/>
    <s v="-"/>
    <n v="0"/>
  </r>
  <r>
    <s v="552"/>
    <x v="11"/>
    <x v="1"/>
    <s v="003"/>
    <s v="Z1F0017848"/>
    <s v="0289-0289"/>
    <s v="FC"/>
    <s v="00012817-00012861"/>
    <s v=""/>
    <s v=""/>
    <s v=""/>
    <s v=""/>
    <n v="0"/>
    <s v=""/>
    <s v="VENTAS NO CONTRIBUYENTES"/>
    <s v=""/>
    <n v="486986635.76879996"/>
    <n v="0"/>
    <n v="303862860.00999999"/>
    <n v="0"/>
    <s v="-"/>
    <n v="0"/>
    <n v="157865323.93000001"/>
    <s v="-"/>
    <n v="25258451.8288"/>
    <n v="0"/>
    <s v="-"/>
    <n v="0"/>
    <n v="0"/>
    <s v="-"/>
    <n v="0"/>
  </r>
  <r>
    <s v="553"/>
    <x v="11"/>
    <x v="0"/>
    <s v="004"/>
    <s v="Z1B8050937"/>
    <s v="1650"/>
    <s v="FC"/>
    <s v="00154771-00154860"/>
    <s v=""/>
    <s v=""/>
    <s v=""/>
    <s v=""/>
    <n v="0"/>
    <s v=""/>
    <s v="VENTAS NO CONTRIBUYENTES"/>
    <s v=""/>
    <n v="972379313.1056"/>
    <n v="0"/>
    <n v="742570872.5"/>
    <n v="0"/>
    <s v="-"/>
    <n v="0"/>
    <n v="198110724.66"/>
    <s v="16"/>
    <n v="31697715.945600003"/>
    <n v="0"/>
    <s v="-"/>
    <n v="0"/>
    <n v="0"/>
    <s v="-"/>
    <n v="0"/>
  </r>
  <r>
    <s v="554"/>
    <x v="11"/>
    <x v="1"/>
    <s v="004"/>
    <s v="Z1F0017963"/>
    <s v="0289-0289"/>
    <s v="FC"/>
    <s v="00006627-00006635"/>
    <s v=""/>
    <s v=""/>
    <s v=""/>
    <s v=""/>
    <n v="0"/>
    <s v=""/>
    <s v="VENTAS NO CONTRIBUYENTES"/>
    <s v=""/>
    <n v="72532145.620000005"/>
    <n v="0"/>
    <n v="51395850"/>
    <n v="0"/>
    <s v="-"/>
    <n v="0"/>
    <n v="18220944.5"/>
    <s v="16"/>
    <n v="2915351.12"/>
    <n v="0"/>
    <s v="-"/>
    <n v="0"/>
    <n v="0"/>
    <s v="-"/>
    <n v="0"/>
  </r>
  <r>
    <s v="555"/>
    <x v="11"/>
    <x v="1"/>
    <s v="004"/>
    <s v="Z1F0017963"/>
    <s v="0289"/>
    <s v="FC"/>
    <s v="00006636"/>
    <s v=""/>
    <s v=""/>
    <s v=""/>
    <s v=""/>
    <n v="0"/>
    <s v=""/>
    <s v="GALERIADECOMOBILIA.C.A"/>
    <s v="J312806745"/>
    <n v="1587300"/>
    <n v="0"/>
    <n v="1587300"/>
    <n v="0"/>
    <s v="-"/>
    <n v="0"/>
    <n v="0"/>
    <s v="-"/>
    <n v="0"/>
    <n v="0"/>
    <s v="-"/>
    <n v="0"/>
    <n v="0"/>
    <s v="-"/>
    <n v="0"/>
  </r>
  <r>
    <s v="556"/>
    <x v="11"/>
    <x v="1"/>
    <s v="004"/>
    <s v="Z1F0017963"/>
    <s v="0289-0289"/>
    <s v="FC"/>
    <s v="00006637-00006647"/>
    <s v=""/>
    <s v=""/>
    <s v=""/>
    <s v=""/>
    <n v="0"/>
    <s v=""/>
    <s v="VENTAS NO CONTRIBUYENTES"/>
    <s v=""/>
    <n v="133478631"/>
    <n v="0"/>
    <n v="86731095"/>
    <n v="0"/>
    <s v="-"/>
    <n v="0"/>
    <n v="40299600"/>
    <s v="16"/>
    <n v="6447936"/>
    <n v="0"/>
    <s v="-"/>
    <n v="0"/>
    <n v="0"/>
    <s v="-"/>
    <n v="0"/>
  </r>
  <r>
    <s v="557"/>
    <x v="11"/>
    <x v="0"/>
    <s v="005"/>
    <s v="Z1B8050363"/>
    <s v="1801"/>
    <s v="FC"/>
    <s v="00166690-00166786"/>
    <s v=""/>
    <s v=""/>
    <s v=""/>
    <s v=""/>
    <n v="0"/>
    <s v=""/>
    <s v="VENTAS NO CONTRIBUYENTES"/>
    <s v=""/>
    <n v="978922454.50160003"/>
    <n v="0"/>
    <n v="751981176.5"/>
    <n v="0"/>
    <s v="-"/>
    <n v="0"/>
    <n v="195639032.75999999"/>
    <s v="-"/>
    <n v="31302245.241599996"/>
    <n v="0"/>
    <s v="-"/>
    <n v="0"/>
    <n v="0"/>
    <s v="-"/>
    <n v="0"/>
  </r>
  <r>
    <s v="558"/>
    <x v="11"/>
    <x v="1"/>
    <s v="005"/>
    <s v="Z1F0017998"/>
    <s v="0283-0283"/>
    <s v="FC"/>
    <s v="00008968-00009002"/>
    <s v=""/>
    <s v=""/>
    <s v=""/>
    <s v=""/>
    <n v="0"/>
    <s v=""/>
    <s v="VENTAS NO CONTRIBUYENTES"/>
    <s v=""/>
    <n v="329921029.21999997"/>
    <n v="0"/>
    <n v="188411551"/>
    <n v="0"/>
    <s v="-"/>
    <n v="0"/>
    <n v="121990929.5"/>
    <s v="16"/>
    <n v="19518548.719999999"/>
    <n v="0"/>
    <s v="-"/>
    <n v="0"/>
    <n v="0"/>
    <s v="-"/>
    <n v="0"/>
  </r>
  <r>
    <s v="559"/>
    <x v="11"/>
    <x v="0"/>
    <s v="006"/>
    <s v="Z1B8044815"/>
    <s v="1710"/>
    <s v="FC"/>
    <s v="00146865-00146965"/>
    <s v=""/>
    <s v=""/>
    <s v=""/>
    <s v=""/>
    <n v="0"/>
    <s v=""/>
    <s v="VENTAS NO CONTRIBUYENTES"/>
    <s v=""/>
    <n v="977196766.89440012"/>
    <n v="0"/>
    <n v="697971760"/>
    <n v="0"/>
    <s v="-"/>
    <n v="0"/>
    <n v="240711212.84"/>
    <s v="-"/>
    <n v="38513794.054400004"/>
    <n v="0"/>
    <s v="-"/>
    <n v="0"/>
    <n v="0"/>
    <s v="-"/>
    <n v="0"/>
  </r>
  <r>
    <s v="560"/>
    <x v="11"/>
    <x v="1"/>
    <s v="006"/>
    <s v="Z1F0017787"/>
    <s v="0256-0256"/>
    <s v="FC"/>
    <s v="00002470-00002513"/>
    <s v=""/>
    <s v=""/>
    <s v=""/>
    <s v=""/>
    <n v="0"/>
    <s v=""/>
    <s v="VENTAS NO CONTRIBUYENTES"/>
    <s v=""/>
    <n v="297088252.00999999"/>
    <n v="0"/>
    <n v="207778026.16999999"/>
    <n v="0"/>
    <s v="-"/>
    <n v="0"/>
    <n v="76991574"/>
    <s v="16"/>
    <n v="12318651.84"/>
    <n v="0"/>
    <s v="-"/>
    <n v="0"/>
    <n v="0"/>
    <s v="-"/>
    <n v="0"/>
  </r>
  <r>
    <s v="561"/>
    <x v="11"/>
    <x v="1"/>
    <s v="006"/>
    <s v="Z1F0017787"/>
    <s v="0256"/>
    <s v="FC"/>
    <s v="00002514"/>
    <s v=""/>
    <s v=""/>
    <s v=""/>
    <s v=""/>
    <n v="0"/>
    <s v=""/>
    <s v="MVOAG SERVICES CA"/>
    <s v="J297224246"/>
    <n v="638000"/>
    <n v="0"/>
    <n v="0"/>
    <n v="550000"/>
    <s v="16"/>
    <n v="88000"/>
    <n v="0"/>
    <s v="-"/>
    <n v="0"/>
    <n v="0"/>
    <s v="-"/>
    <n v="0"/>
    <n v="0"/>
    <s v="-"/>
    <n v="0"/>
  </r>
  <r>
    <s v="562"/>
    <x v="11"/>
    <x v="1"/>
    <s v="006"/>
    <s v="Z1F0017787"/>
    <s v="0256-0256"/>
    <s v="FC"/>
    <s v="00002515-00002528"/>
    <s v=""/>
    <s v=""/>
    <s v=""/>
    <s v=""/>
    <n v="0"/>
    <s v=""/>
    <s v="VENTAS NO CONTRIBUYENTES"/>
    <s v=""/>
    <n v="190654361.76999998"/>
    <n v="0"/>
    <n v="132979672.17000002"/>
    <n v="0"/>
    <s v="-"/>
    <n v="0"/>
    <n v="49719560"/>
    <s v="16"/>
    <n v="7955129.5999999996"/>
    <n v="0"/>
    <s v="-"/>
    <n v="0"/>
    <n v="0"/>
    <s v="-"/>
    <n v="0"/>
  </r>
  <r>
    <s v="563"/>
    <x v="11"/>
    <x v="1"/>
    <s v="006"/>
    <s v="Z1F0017787"/>
    <s v="0256"/>
    <s v="NC"/>
    <s v=""/>
    <s v="00000013"/>
    <s v=""/>
    <s v="00002482"/>
    <s v="12/12/2020"/>
    <n v="5248100"/>
    <s v="VEN"/>
    <s v="RAFAEL MEZONES"/>
    <s v="V3122010"/>
    <n v="-5248100"/>
    <n v="0"/>
    <n v="-5248100"/>
    <n v="0"/>
    <s v="-"/>
    <n v="0"/>
    <n v="0"/>
    <s v="-"/>
    <n v="0"/>
    <n v="0"/>
    <s v="-"/>
    <n v="0"/>
    <n v="0"/>
    <s v="-"/>
    <n v="0"/>
  </r>
  <r>
    <s v="564"/>
    <x v="11"/>
    <x v="0"/>
    <s v="007"/>
    <s v="Z1B8050013"/>
    <s v="1763"/>
    <s v="FC"/>
    <s v="00171484-00171493"/>
    <s v=""/>
    <s v=""/>
    <s v=""/>
    <s v=""/>
    <n v="0"/>
    <s v=""/>
    <s v="VENTAS NO CONTRIBUYENTES"/>
    <s v=""/>
    <n v="106158494.5"/>
    <n v="0"/>
    <n v="93782570.5"/>
    <n v="0"/>
    <s v="-"/>
    <n v="0"/>
    <n v="10668900"/>
    <s v="-"/>
    <n v="1707024"/>
    <n v="0"/>
    <s v="-"/>
    <n v="0"/>
    <n v="0"/>
    <s v="-"/>
    <n v="0"/>
  </r>
  <r>
    <s v="565"/>
    <x v="11"/>
    <x v="0"/>
    <s v="007"/>
    <s v="Z1B8050013"/>
    <s v="1763"/>
    <s v="FC"/>
    <s v="00171494"/>
    <s v=""/>
    <s v=""/>
    <s v=""/>
    <s v=""/>
    <n v="0"/>
    <s v=""/>
    <s v="DISTRIBUIDORA MONTOVJ C.A"/>
    <s v="J-40786379-7"/>
    <n v="12279115"/>
    <n v="0"/>
    <n v="10377875"/>
    <n v="1639000"/>
    <s v="16"/>
    <n v="262240"/>
    <n v="0"/>
    <s v="-"/>
    <n v="0"/>
    <n v="0"/>
    <s v="-"/>
    <n v="0"/>
    <n v="0"/>
    <s v="-"/>
    <n v="0"/>
  </r>
  <r>
    <s v="566"/>
    <x v="11"/>
    <x v="0"/>
    <s v="007"/>
    <s v="Z1B8050013"/>
    <s v="1763"/>
    <s v="FC"/>
    <s v="00171495-00171562"/>
    <s v=""/>
    <s v=""/>
    <s v=""/>
    <s v=""/>
    <n v="0"/>
    <s v=""/>
    <s v="VENTAS NO CONTRIBUYENTES"/>
    <s v=""/>
    <n v="1039941145.0152"/>
    <n v="0"/>
    <n v="852857347"/>
    <n v="0"/>
    <s v="-"/>
    <n v="0"/>
    <n v="161279136.22"/>
    <s v="16"/>
    <n v="25804661.795200001"/>
    <n v="0"/>
    <s v="-"/>
    <n v="0"/>
    <n v="0"/>
    <s v="-"/>
    <n v="0"/>
  </r>
  <r>
    <s v="567"/>
    <x v="11"/>
    <x v="0"/>
    <s v="007"/>
    <s v="Z1B8050013"/>
    <s v="1763"/>
    <s v="FC"/>
    <s v="00171563"/>
    <s v=""/>
    <s v=""/>
    <s v=""/>
    <s v=""/>
    <n v="0"/>
    <s v=""/>
    <s v="MATADERO MAELLA"/>
    <s v="J-00071382-0"/>
    <n v="188232806.47999999"/>
    <n v="0"/>
    <n v="61905990"/>
    <n v="108902428"/>
    <s v="16"/>
    <n v="17424388.48"/>
    <n v="0"/>
    <s v="-"/>
    <n v="0"/>
    <n v="0"/>
    <s v="-"/>
    <n v="0"/>
    <n v="0"/>
    <s v="-"/>
    <n v="0"/>
  </r>
  <r>
    <s v="568"/>
    <x v="11"/>
    <x v="0"/>
    <s v="007"/>
    <s v="Z1B8050013"/>
    <s v="1763"/>
    <s v="FC"/>
    <s v="00171564-00171579"/>
    <s v=""/>
    <s v=""/>
    <s v=""/>
    <s v=""/>
    <n v="0"/>
    <s v=""/>
    <s v="VENTAS NO CONTRIBUYENTES"/>
    <s v=""/>
    <n v="164933359"/>
    <n v="0"/>
    <n v="101964035"/>
    <n v="0"/>
    <s v="-"/>
    <n v="0"/>
    <n v="54283900"/>
    <s v="16"/>
    <n v="8685424"/>
    <n v="0"/>
    <s v="-"/>
    <n v="0"/>
    <n v="0"/>
    <s v="-"/>
    <n v="0"/>
  </r>
  <r>
    <s v="569"/>
    <x v="11"/>
    <x v="0"/>
    <s v="009"/>
    <s v="Z1B8014458"/>
    <s v="1718"/>
    <s v="FC"/>
    <s v="00175287-00175299"/>
    <s v=""/>
    <s v=""/>
    <s v=""/>
    <s v=""/>
    <n v="0"/>
    <s v=""/>
    <s v="VENTAS NO CONTRIBUYENTES"/>
    <s v=""/>
    <n v="52403125.920000002"/>
    <n v="0"/>
    <n v="40704860"/>
    <n v="0"/>
    <s v="-"/>
    <n v="0"/>
    <n v="10084712"/>
    <s v="16"/>
    <n v="1613553.92"/>
    <n v="0"/>
    <s v="-"/>
    <n v="0"/>
    <n v="0"/>
    <s v="-"/>
    <n v="0"/>
  </r>
  <r>
    <s v="570"/>
    <x v="11"/>
    <x v="0"/>
    <s v="009"/>
    <s v="Z1B8014458"/>
    <s v="1718"/>
    <s v="FC"/>
    <s v="00175300"/>
    <s v=""/>
    <s v=""/>
    <s v=""/>
    <s v=""/>
    <n v="0"/>
    <s v=""/>
    <s v="FUNDACION CASA HOGAR PADRE MACHADO"/>
    <s v="J-31162884-3"/>
    <n v="20511920"/>
    <n v="0"/>
    <n v="20511920"/>
    <n v="0"/>
    <s v="-"/>
    <n v="0"/>
    <n v="0"/>
    <s v="-"/>
    <n v="0"/>
    <n v="0"/>
    <s v="-"/>
    <n v="0"/>
    <n v="0"/>
    <s v="-"/>
    <n v="0"/>
  </r>
  <r>
    <s v="571"/>
    <x v="11"/>
    <x v="0"/>
    <s v="009"/>
    <s v="Z1B8014458"/>
    <s v="1718"/>
    <s v="FC"/>
    <s v="00175301-00175332"/>
    <s v=""/>
    <s v=""/>
    <s v=""/>
    <s v=""/>
    <n v="0"/>
    <s v=""/>
    <s v="VENTAS NO CONTRIBUYENTES"/>
    <s v=""/>
    <n v="361474022.5"/>
    <n v="0"/>
    <n v="276651922.5"/>
    <n v="0"/>
    <s v="-"/>
    <n v="0"/>
    <n v="73122500"/>
    <s v="16"/>
    <n v="11699600"/>
    <n v="0"/>
    <s v="-"/>
    <n v="0"/>
    <n v="0"/>
    <s v="-"/>
    <n v="0"/>
  </r>
  <r>
    <s v="572"/>
    <x v="11"/>
    <x v="0"/>
    <s v="009"/>
    <s v="Z1B8014458"/>
    <s v="1718"/>
    <s v="NC"/>
    <s v=""/>
    <s v="00000135"/>
    <s v=""/>
    <s v="00175187"/>
    <s v="9/12/2020"/>
    <n v="216168756.72"/>
    <s v="VEN"/>
    <s v="MARIA  SUAREZ"/>
    <s v="V17533095"/>
    <n v="-6702200"/>
    <n v="0"/>
    <n v="-6702200"/>
    <n v="0"/>
    <s v="-"/>
    <n v="0"/>
    <n v="0"/>
    <s v="-"/>
    <n v="0"/>
    <n v="0"/>
    <s v="-"/>
    <n v="0"/>
    <n v="0"/>
    <s v="-"/>
    <n v="0"/>
  </r>
  <r>
    <s v="573"/>
    <x v="11"/>
    <x v="0"/>
    <s v="010"/>
    <s v="Z1F0000341"/>
    <s v="1227"/>
    <s v="FC"/>
    <s v="00073765-00073864"/>
    <s v=""/>
    <s v=""/>
    <s v=""/>
    <s v=""/>
    <n v="0"/>
    <s v=""/>
    <s v="VENTAS NO CONTRIBUYENTES"/>
    <s v=""/>
    <n v="1318990494.9800003"/>
    <n v="0"/>
    <n v="912947861.5"/>
    <n v="0"/>
    <s v="-"/>
    <n v="0"/>
    <n v="350036753"/>
    <s v="16"/>
    <n v="56005880.479999997"/>
    <n v="0"/>
    <s v="-"/>
    <n v="0"/>
    <n v="0"/>
    <s v="-"/>
    <n v="0"/>
  </r>
  <r>
    <s v="574"/>
    <x v="11"/>
    <x v="0"/>
    <s v="011"/>
    <s v="Z1F0004616"/>
    <s v="0621"/>
    <s v="FC"/>
    <s v="00084971-00085155"/>
    <s v=""/>
    <s v=""/>
    <s v=""/>
    <s v=""/>
    <n v="0"/>
    <s v=""/>
    <s v="VENTAS NO CONTRIBUYENTES"/>
    <s v=""/>
    <n v="395939279.39999998"/>
    <n v="0"/>
    <n v="358313038"/>
    <n v="0"/>
    <s v="-"/>
    <n v="0"/>
    <n v="32436415"/>
    <s v="16"/>
    <n v="5189826.4000000004"/>
    <n v="0"/>
    <s v="-"/>
    <n v="0"/>
    <n v="0"/>
    <s v="-"/>
    <n v="0"/>
  </r>
  <r>
    <s v="575"/>
    <x v="11"/>
    <x v="0"/>
    <s v="012"/>
    <s v="Z1B8038506"/>
    <s v="1570"/>
    <s v="FC"/>
    <s v="00071641-00071663"/>
    <s v=""/>
    <s v=""/>
    <s v=""/>
    <s v=""/>
    <n v="0"/>
    <s v=""/>
    <s v="VENTAS NO CONTRIBUYENTES"/>
    <s v=""/>
    <n v="79903648"/>
    <n v="0"/>
    <n v="22486200"/>
    <n v="0"/>
    <s v="-"/>
    <n v="0"/>
    <n v="49497800"/>
    <s v="16"/>
    <n v="7919648"/>
    <n v="0"/>
    <s v="-"/>
    <n v="0"/>
    <n v="0"/>
    <s v="-"/>
    <n v="0"/>
  </r>
  <r>
    <s v="576"/>
    <x v="11"/>
    <x v="0"/>
    <s v="012"/>
    <s v="Z1B8038506"/>
    <s v="1570"/>
    <s v="NC"/>
    <s v=""/>
    <s v="00000073"/>
    <s v=""/>
    <s v="00071655"/>
    <s v="12/12/2020"/>
    <n v="2224640"/>
    <s v="VEN"/>
    <s v="ANMY PEREZ"/>
    <s v="V14134881 "/>
    <n v="-1344200"/>
    <n v="0"/>
    <n v="-1344200"/>
    <n v="0"/>
    <s v="-"/>
    <n v="0"/>
    <n v="0"/>
    <s v="-"/>
    <n v="0"/>
    <n v="0"/>
    <s v="-"/>
    <n v="0"/>
    <n v="0"/>
    <s v="-"/>
    <n v="0"/>
  </r>
  <r>
    <s v="577"/>
    <x v="11"/>
    <x v="0"/>
    <s v="013"/>
    <s v="Z1B8050578"/>
    <s v="1532"/>
    <s v="FC"/>
    <s v="00141561-00141707"/>
    <s v=""/>
    <s v=""/>
    <s v=""/>
    <s v=""/>
    <n v="0"/>
    <s v=""/>
    <s v="VENTAS NO CONTRIBUYENTES"/>
    <s v=""/>
    <n v="460456668.19999999"/>
    <n v="0"/>
    <n v="399959020"/>
    <n v="0"/>
    <s v="-"/>
    <n v="0"/>
    <n v="52153145"/>
    <s v="16"/>
    <n v="8344503.2000000002"/>
    <n v="0"/>
    <s v="-"/>
    <n v="0"/>
    <n v="0"/>
    <s v="-"/>
    <n v="0"/>
  </r>
  <r>
    <s v="578"/>
    <x v="11"/>
    <x v="0"/>
    <s v="014"/>
    <s v="Z1F0000338"/>
    <s v="1413"/>
    <s v="FC"/>
    <s v="00051504-00051599"/>
    <s v=""/>
    <s v=""/>
    <s v=""/>
    <s v=""/>
    <n v="0"/>
    <s v=""/>
    <s v="VENTAS NO CONTRIBUYENTES"/>
    <s v=""/>
    <n v="186984512"/>
    <n v="0"/>
    <n v="140140000"/>
    <n v="0"/>
    <s v="-"/>
    <n v="0"/>
    <n v="40383200"/>
    <s v="16"/>
    <n v="6461312"/>
    <n v="0"/>
    <s v="-"/>
    <n v="0"/>
    <n v="0"/>
    <s v="-"/>
    <n v="0"/>
  </r>
  <r>
    <s v="579"/>
    <x v="11"/>
    <x v="0"/>
    <s v="015"/>
    <s v="Z1B8050356"/>
    <s v="1544"/>
    <s v="FC"/>
    <s v="00086464-00086493"/>
    <s v=""/>
    <s v=""/>
    <s v=""/>
    <s v=""/>
    <n v="0"/>
    <s v=""/>
    <s v="VENTAS NO CONTRIBUYENTES"/>
    <s v=""/>
    <n v="407722909"/>
    <n v="0"/>
    <n v="319648285"/>
    <n v="0"/>
    <s v="-"/>
    <n v="0"/>
    <n v="75926400"/>
    <s v="16"/>
    <n v="12148224"/>
    <n v="0"/>
    <s v="-"/>
    <n v="0"/>
    <n v="0"/>
    <s v="-"/>
    <n v="0"/>
  </r>
  <r>
    <s v="580"/>
    <x v="12"/>
    <x v="0"/>
    <s v="001"/>
    <s v="Z1F0000700"/>
    <s v="1387"/>
    <s v="FC"/>
    <s v="00109841-00109903"/>
    <s v=""/>
    <s v=""/>
    <s v=""/>
    <s v=""/>
    <n v="0"/>
    <s v=""/>
    <s v="VENTAS NO CONTRIBUYENTES"/>
    <s v=""/>
    <n v="999580550.68000007"/>
    <n v="0"/>
    <n v="670387154.5"/>
    <n v="0"/>
    <s v="-"/>
    <n v="0"/>
    <n v="283787410.5"/>
    <s v="-"/>
    <n v="45405985.679999992"/>
    <n v="0"/>
    <s v="-"/>
    <n v="0"/>
    <n v="0"/>
    <s v="-"/>
    <n v="0"/>
  </r>
  <r>
    <s v="581"/>
    <x v="12"/>
    <x v="1"/>
    <s v="001"/>
    <s v="Z1F0017854"/>
    <s v="0292-0292"/>
    <s v="FC"/>
    <s v="00016135-00016180"/>
    <s v=""/>
    <s v=""/>
    <s v=""/>
    <s v=""/>
    <n v="0"/>
    <s v=""/>
    <s v="VENTAS NO CONTRIBUYENTES"/>
    <s v=""/>
    <n v="424554692.34000003"/>
    <n v="0"/>
    <n v="261959984.01999998"/>
    <n v="0"/>
    <s v="-"/>
    <n v="0"/>
    <n v="140167852"/>
    <s v="-"/>
    <n v="22426856.32"/>
    <n v="0"/>
    <s v="-"/>
    <n v="0"/>
    <n v="0"/>
    <s v="-"/>
    <n v="0"/>
  </r>
  <r>
    <s v="582"/>
    <x v="12"/>
    <x v="0"/>
    <s v="002"/>
    <s v="Z1B8050002"/>
    <s v="1723"/>
    <s v="FC"/>
    <s v="00161475-00161510"/>
    <s v=""/>
    <s v=""/>
    <s v=""/>
    <s v=""/>
    <n v="0"/>
    <s v=""/>
    <s v="VENTAS NO CONTRIBUYENTES"/>
    <s v=""/>
    <n v="329037804.28999996"/>
    <n v="0"/>
    <n v="223148306.28999996"/>
    <n v="0"/>
    <s v="-"/>
    <n v="0"/>
    <n v="91284050"/>
    <s v="-"/>
    <n v="14605448"/>
    <n v="0"/>
    <s v="-"/>
    <n v="0"/>
    <n v="0"/>
    <s v="-"/>
    <n v="0"/>
  </r>
  <r>
    <s v="583"/>
    <x v="12"/>
    <x v="0"/>
    <s v="002"/>
    <s v="Z1B8050002"/>
    <s v="1723"/>
    <s v="FC"/>
    <s v="00161511"/>
    <s v=""/>
    <s v=""/>
    <s v=""/>
    <s v=""/>
    <n v="0"/>
    <s v=""/>
    <s v="INVERSIONES REPLAYS.CA"/>
    <s v="J403472645"/>
    <n v="45476530"/>
    <n v="0"/>
    <n v="45476530"/>
    <n v="0"/>
    <s v="-"/>
    <n v="0"/>
    <n v="0"/>
    <s v="-"/>
    <n v="0"/>
    <n v="0"/>
    <s v="-"/>
    <n v="0"/>
    <n v="0"/>
    <s v="-"/>
    <n v="0"/>
  </r>
  <r>
    <s v="584"/>
    <x v="12"/>
    <x v="0"/>
    <s v="002"/>
    <s v="Z1B8050002"/>
    <s v="1723"/>
    <s v="FC"/>
    <s v="00161512-00161528"/>
    <s v=""/>
    <s v=""/>
    <s v=""/>
    <s v=""/>
    <n v="0"/>
    <s v=""/>
    <s v="VENTAS NO CONTRIBUYENTES"/>
    <s v=""/>
    <n v="325311436.51999998"/>
    <n v="0"/>
    <n v="215682595"/>
    <n v="0"/>
    <s v="-"/>
    <n v="0"/>
    <n v="94507622"/>
    <s v="16"/>
    <n v="15121219.52"/>
    <n v="0"/>
    <s v="-"/>
    <n v="0"/>
    <n v="0"/>
    <s v="-"/>
    <n v="0"/>
  </r>
  <r>
    <s v="585"/>
    <x v="12"/>
    <x v="0"/>
    <s v="002"/>
    <s v="Z1B8050149"/>
    <s v="1645"/>
    <s v="FC"/>
    <s v="00199692-00199741"/>
    <m/>
    <m/>
    <m/>
    <m/>
    <n v="0"/>
    <m/>
    <s v="VENTAS NO CONTRIBUYENTES"/>
    <m/>
    <n v="222105744.80000001"/>
    <n v="0"/>
    <n v="222105744.80000001"/>
    <n v="0"/>
    <s v="-"/>
    <n v="0"/>
    <n v="0"/>
    <s v="-"/>
    <n v="0"/>
    <n v="0"/>
    <s v="-"/>
    <n v="0"/>
    <n v="0"/>
    <s v="-"/>
    <n v="0"/>
  </r>
  <r>
    <s v="586"/>
    <x v="12"/>
    <x v="2"/>
    <s v="002"/>
    <s v="Z1F0008858"/>
    <s v="0746"/>
    <s v="FC"/>
    <s v="00099662-00099691"/>
    <s v=""/>
    <s v=""/>
    <s v=""/>
    <s v=""/>
    <n v="0"/>
    <s v=""/>
    <s v="VENTAS NO CONTRIBUYENTES"/>
    <s v=""/>
    <n v="60925337"/>
    <n v="0"/>
    <n v="57334035"/>
    <n v="0"/>
    <s v="-"/>
    <n v="0"/>
    <n v="3095950"/>
    <s v="-"/>
    <n v="495352"/>
    <n v="0"/>
    <s v="-"/>
    <n v="0"/>
    <n v="0"/>
    <s v="-"/>
    <n v="0"/>
  </r>
  <r>
    <s v="587"/>
    <x v="12"/>
    <x v="2"/>
    <s v="002"/>
    <s v="Z1F0008858"/>
    <s v="0746"/>
    <s v="FC"/>
    <s v="00099692"/>
    <s v=""/>
    <s v=""/>
    <s v=""/>
    <s v=""/>
    <n v="0"/>
    <s v=""/>
    <s v="KEYLA FLOREZ"/>
    <s v="V227847374 "/>
    <n v="720000"/>
    <n v="0"/>
    <n v="720000"/>
    <n v="0"/>
    <s v="-"/>
    <n v="0"/>
    <n v="0"/>
    <s v="-"/>
    <n v="0"/>
    <n v="0"/>
    <s v="-"/>
    <n v="0"/>
    <n v="0"/>
    <s v="-"/>
    <n v="0"/>
  </r>
  <r>
    <s v="588"/>
    <x v="12"/>
    <x v="2"/>
    <s v="002"/>
    <s v="Z1F0008858"/>
    <s v="0746"/>
    <s v="FC"/>
    <s v="00099693-00099765"/>
    <s v=""/>
    <s v=""/>
    <s v=""/>
    <s v=""/>
    <n v="0"/>
    <s v=""/>
    <s v="VENTAS NO CONTRIBUYENTES"/>
    <s v=""/>
    <n v="130953356"/>
    <n v="0"/>
    <n v="114338560"/>
    <n v="0"/>
    <s v="-"/>
    <n v="0"/>
    <n v="14323100"/>
    <s v="-"/>
    <n v="2291696"/>
    <n v="0"/>
    <s v="-"/>
    <n v="0"/>
    <n v="0"/>
    <s v="-"/>
    <n v="0"/>
  </r>
  <r>
    <s v="589"/>
    <x v="12"/>
    <x v="1"/>
    <s v="002"/>
    <s v="Z1F0017966"/>
    <s v="0289-0289"/>
    <s v="FC"/>
    <s v="00006382-00006456"/>
    <s v=""/>
    <s v=""/>
    <s v=""/>
    <s v=""/>
    <n v="0"/>
    <s v=""/>
    <s v="VENTAS NO CONTRIBUYENTES"/>
    <s v=""/>
    <n v="517362175.08840001"/>
    <n v="0"/>
    <n v="338184099.52999997"/>
    <n v="0"/>
    <s v="-"/>
    <n v="0"/>
    <n v="154463858.24000001"/>
    <s v="-"/>
    <n v="24714217.318400003"/>
    <n v="0"/>
    <s v="-"/>
    <n v="0"/>
    <n v="0"/>
    <s v="-"/>
    <n v="0"/>
  </r>
  <r>
    <s v="590"/>
    <x v="12"/>
    <x v="0"/>
    <s v="003"/>
    <s v="Z1B8051199"/>
    <s v="1809"/>
    <s v="FC"/>
    <s v="00187078-00187093"/>
    <s v=""/>
    <s v=""/>
    <s v=""/>
    <s v=""/>
    <n v="0"/>
    <s v=""/>
    <s v="VENTAS NO CONTRIBUYENTES"/>
    <s v=""/>
    <n v="148861457"/>
    <n v="0"/>
    <n v="114690177"/>
    <n v="0"/>
    <s v="-"/>
    <n v="0"/>
    <n v="29458000"/>
    <s v="-"/>
    <n v="4713280"/>
    <n v="0"/>
    <s v="-"/>
    <n v="0"/>
    <n v="0"/>
    <s v="-"/>
    <n v="0"/>
  </r>
  <r>
    <s v="591"/>
    <x v="12"/>
    <x v="0"/>
    <s v="003"/>
    <s v="Z1B8051199"/>
    <s v="1809"/>
    <s v="FC"/>
    <s v="00187094"/>
    <s v=""/>
    <s v=""/>
    <s v=""/>
    <s v=""/>
    <n v="0"/>
    <s v=""/>
    <s v="MARIA RODRIGUEZ"/>
    <s v="J-412725190 "/>
    <n v="2564760"/>
    <n v="0"/>
    <n v="0"/>
    <n v="2211000"/>
    <s v="16"/>
    <n v="353760"/>
    <n v="0"/>
    <s v="-"/>
    <n v="0"/>
    <n v="0"/>
    <s v="-"/>
    <n v="0"/>
    <n v="0"/>
    <s v="-"/>
    <n v="0"/>
  </r>
  <r>
    <s v="592"/>
    <x v="12"/>
    <x v="0"/>
    <s v="003"/>
    <s v="Z1B8051199"/>
    <s v="1809"/>
    <s v="FC"/>
    <s v="00187095-00187163"/>
    <s v=""/>
    <s v=""/>
    <s v=""/>
    <s v=""/>
    <n v="0"/>
    <s v=""/>
    <s v="VENTAS NO CONTRIBUYENTES"/>
    <s v=""/>
    <n v="689362115.96000004"/>
    <n v="0"/>
    <n v="527974325"/>
    <n v="0"/>
    <s v="-"/>
    <n v="0"/>
    <n v="139127406"/>
    <s v="16"/>
    <n v="22260384.960000001"/>
    <n v="0"/>
    <s v="-"/>
    <n v="0"/>
    <n v="0"/>
    <s v="-"/>
    <n v="0"/>
  </r>
  <r>
    <s v="593"/>
    <x v="12"/>
    <x v="2"/>
    <s v="003"/>
    <s v="Z1F0008965"/>
    <s v="0739"/>
    <s v="FC"/>
    <s v="00097823-00097902"/>
    <s v=""/>
    <s v=""/>
    <s v=""/>
    <s v=""/>
    <n v="0"/>
    <s v=""/>
    <s v="VENTAS NO CONTRIBUYENTES"/>
    <s v=""/>
    <n v="199850904.80000001"/>
    <n v="0"/>
    <n v="179341055"/>
    <n v="0"/>
    <s v="-"/>
    <n v="0"/>
    <n v="17680905"/>
    <s v="16"/>
    <n v="2828944.8"/>
    <n v="0"/>
    <s v="-"/>
    <n v="0"/>
    <n v="0"/>
    <s v="-"/>
    <n v="0"/>
  </r>
  <r>
    <s v="594"/>
    <x v="12"/>
    <x v="1"/>
    <s v="003"/>
    <s v="Z1F0017848"/>
    <s v="0290-0290"/>
    <s v="FC"/>
    <s v="00012862-00012907"/>
    <s v=""/>
    <s v=""/>
    <s v=""/>
    <s v=""/>
    <n v="0"/>
    <s v=""/>
    <s v="VENTAS NO CONTRIBUYENTES"/>
    <s v=""/>
    <n v="322219272.32720006"/>
    <n v="0"/>
    <n v="217549225"/>
    <n v="0"/>
    <s v="-"/>
    <n v="0"/>
    <n v="90232799.420000002"/>
    <s v="-"/>
    <n v="14437247.907200001"/>
    <n v="0"/>
    <s v="-"/>
    <n v="0"/>
    <n v="0"/>
    <s v="-"/>
    <n v="0"/>
  </r>
  <r>
    <s v="595"/>
    <x v="12"/>
    <x v="0"/>
    <s v="004"/>
    <s v="Z1B8050937"/>
    <s v="1651"/>
    <s v="FC"/>
    <s v="00154861-00154881"/>
    <s v=""/>
    <s v=""/>
    <s v=""/>
    <s v=""/>
    <n v="0"/>
    <s v=""/>
    <s v="VENTAS NO CONTRIBUYENTES"/>
    <s v=""/>
    <n v="377933753.19999999"/>
    <n v="0"/>
    <n v="262746745"/>
    <n v="0"/>
    <s v="-"/>
    <n v="0"/>
    <n v="99299145"/>
    <s v="16"/>
    <n v="15887863.199999999"/>
    <n v="0"/>
    <s v="-"/>
    <n v="0"/>
    <n v="0"/>
    <s v="-"/>
    <n v="0"/>
  </r>
  <r>
    <s v="596"/>
    <x v="12"/>
    <x v="0"/>
    <s v="004"/>
    <s v="Z1B8050937"/>
    <s v="1651"/>
    <s v="FC"/>
    <s v="00154882"/>
    <s v=""/>
    <s v=""/>
    <s v=""/>
    <s v=""/>
    <n v="0"/>
    <s v=""/>
    <s v="CONFECCIONES MARMAR C.A"/>
    <s v="J-31478336-0"/>
    <n v="67434646"/>
    <n v="0"/>
    <n v="67434646"/>
    <n v="0"/>
    <s v="-"/>
    <n v="0"/>
    <n v="0"/>
    <s v="-"/>
    <n v="0"/>
    <n v="0"/>
    <s v="-"/>
    <n v="0"/>
    <n v="0"/>
    <s v="-"/>
    <n v="0"/>
  </r>
  <r>
    <s v="597"/>
    <x v="12"/>
    <x v="0"/>
    <s v="004"/>
    <s v="Z1B8050937"/>
    <s v="1651"/>
    <s v="FC"/>
    <s v="00154883-00154892"/>
    <s v=""/>
    <s v=""/>
    <s v=""/>
    <s v=""/>
    <n v="0"/>
    <s v=""/>
    <s v="VENTAS NO CONTRIBUYENTES"/>
    <s v=""/>
    <n v="74860735"/>
    <n v="0"/>
    <n v="68002235"/>
    <n v="0"/>
    <s v="-"/>
    <n v="0"/>
    <n v="5912500"/>
    <s v="16"/>
    <n v="946000"/>
    <n v="0"/>
    <s v="-"/>
    <n v="0"/>
    <n v="0"/>
    <s v="-"/>
    <n v="0"/>
  </r>
  <r>
    <s v="598"/>
    <x v="12"/>
    <x v="0"/>
    <s v="004"/>
    <s v="Z1B8050937"/>
    <s v="1651"/>
    <s v="FC"/>
    <s v="00154893"/>
    <s v=""/>
    <s v=""/>
    <s v=""/>
    <s v=""/>
    <n v="0"/>
    <s v=""/>
    <s v="CONFECCIONES MARMAR C.A"/>
    <s v="J-31478336-0"/>
    <n v="4192134.8111999999"/>
    <n v="0"/>
    <n v="2073499.9999999998"/>
    <n v="1826409.32"/>
    <s v="16"/>
    <n v="292225.49119999999"/>
    <n v="0"/>
    <s v="-"/>
    <n v="0"/>
    <n v="0"/>
    <s v="-"/>
    <n v="0"/>
    <n v="0"/>
    <s v="-"/>
    <n v="0"/>
  </r>
  <r>
    <s v="599"/>
    <x v="12"/>
    <x v="0"/>
    <s v="004"/>
    <s v="Z1B8050937"/>
    <s v="1651"/>
    <s v="FC"/>
    <s v="00154894-00154912"/>
    <s v=""/>
    <s v=""/>
    <s v=""/>
    <s v=""/>
    <n v="0"/>
    <s v=""/>
    <s v="VENTAS NO CONTRIBUYENTES"/>
    <s v=""/>
    <n v="82545174.340000004"/>
    <n v="0"/>
    <n v="68853579.5"/>
    <n v="0"/>
    <s v="-"/>
    <n v="0"/>
    <n v="11803099"/>
    <s v="16"/>
    <n v="1888495.84"/>
    <n v="0"/>
    <s v="-"/>
    <n v="0"/>
    <n v="0"/>
    <s v="-"/>
    <n v="0"/>
  </r>
  <r>
    <s v="600"/>
    <x v="12"/>
    <x v="1"/>
    <s v="004"/>
    <s v="Z1F0017963"/>
    <s v="0290-0290"/>
    <s v="FC"/>
    <s v="00006648-00006673"/>
    <s v=""/>
    <s v=""/>
    <s v=""/>
    <s v=""/>
    <n v="0"/>
    <s v=""/>
    <s v="VENTAS NO CONTRIBUYENTES"/>
    <s v=""/>
    <n v="173030729.40000001"/>
    <n v="0"/>
    <n v="113474195"/>
    <n v="0"/>
    <s v="-"/>
    <n v="0"/>
    <n v="51341840"/>
    <s v="16"/>
    <n v="8214694.4000000004"/>
    <n v="0"/>
    <s v="-"/>
    <n v="0"/>
    <n v="0"/>
    <s v="-"/>
    <n v="0"/>
  </r>
  <r>
    <s v="601"/>
    <x v="12"/>
    <x v="0"/>
    <s v="005"/>
    <s v="Z1B8050363"/>
    <s v="1802"/>
    <s v="FC"/>
    <s v="00166787-00166855"/>
    <s v=""/>
    <s v=""/>
    <s v=""/>
    <s v=""/>
    <n v="0"/>
    <s v=""/>
    <s v="VENTAS NO CONTRIBUYENTES"/>
    <s v=""/>
    <n v="942059466.86240005"/>
    <n v="0"/>
    <n v="708923441"/>
    <n v="0"/>
    <s v="-"/>
    <n v="0"/>
    <n v="200979332.63999999"/>
    <s v="-"/>
    <n v="32156693.222400002"/>
    <n v="0"/>
    <s v="-"/>
    <n v="0"/>
    <n v="0"/>
    <s v="-"/>
    <n v="0"/>
  </r>
  <r>
    <s v="602"/>
    <x v="12"/>
    <x v="1"/>
    <s v="005"/>
    <s v="Z1F0017998"/>
    <s v="0284-0284"/>
    <s v="FC"/>
    <s v="00009003-00009018"/>
    <s v=""/>
    <s v=""/>
    <s v=""/>
    <s v=""/>
    <n v="0"/>
    <s v=""/>
    <s v="VENTAS NO CONTRIBUYENTES"/>
    <s v=""/>
    <n v="181158137.19"/>
    <n v="0"/>
    <n v="86099802.789999992"/>
    <n v="0"/>
    <s v="-"/>
    <n v="0"/>
    <n v="81946840"/>
    <s v="-"/>
    <n v="13111494.4"/>
    <n v="0"/>
    <s v="-"/>
    <n v="0"/>
    <n v="0"/>
    <s v="-"/>
    <n v="0"/>
  </r>
  <r>
    <s v="603"/>
    <x v="12"/>
    <x v="0"/>
    <s v="006"/>
    <s v="Z1B8044815"/>
    <s v="1711"/>
    <s v="FC"/>
    <s v="00146966-00147047"/>
    <s v=""/>
    <s v=""/>
    <s v=""/>
    <s v=""/>
    <n v="0"/>
    <s v=""/>
    <s v="VENTAS NO CONTRIBUYENTES"/>
    <s v=""/>
    <n v="995228823.24000013"/>
    <n v="0"/>
    <n v="729582702.5"/>
    <n v="0"/>
    <s v="-"/>
    <n v="0"/>
    <n v="229005276.5"/>
    <s v="16"/>
    <n v="36640844.239999995"/>
    <n v="0"/>
    <s v="-"/>
    <n v="0"/>
    <n v="0"/>
    <s v="-"/>
    <n v="0"/>
  </r>
  <r>
    <s v="604"/>
    <x v="12"/>
    <x v="1"/>
    <s v="006"/>
    <s v="Z1F0017787"/>
    <s v="0257-0257"/>
    <s v="FC"/>
    <s v="00002529-00002545"/>
    <s v=""/>
    <s v=""/>
    <s v=""/>
    <s v=""/>
    <n v="0"/>
    <s v=""/>
    <s v="VENTAS NO CONTRIBUYENTES"/>
    <s v=""/>
    <n v="177478304.5"/>
    <n v="0"/>
    <n v="156855592.5"/>
    <n v="0"/>
    <s v="-"/>
    <n v="0"/>
    <n v="17778200"/>
    <s v="16"/>
    <n v="2844512"/>
    <n v="0"/>
    <s v="-"/>
    <n v="0"/>
    <n v="0"/>
    <s v="-"/>
    <n v="0"/>
  </r>
  <r>
    <s v="605"/>
    <x v="12"/>
    <x v="0"/>
    <s v="007"/>
    <s v="Z1B8050013"/>
    <s v="1764"/>
    <s v="FC"/>
    <s v="00171580"/>
    <s v=""/>
    <s v=""/>
    <s v=""/>
    <s v=""/>
    <n v="0"/>
    <s v=""/>
    <s v="DE CAMARA MARIA"/>
    <s v="V8681848"/>
    <n v="3775845"/>
    <n v="0"/>
    <n v="2563645"/>
    <n v="0"/>
    <s v="-"/>
    <n v="0"/>
    <n v="1045000"/>
    <s v="16"/>
    <n v="167200"/>
    <n v="0"/>
    <s v="-"/>
    <n v="0"/>
    <n v="0"/>
    <s v="-"/>
    <n v="0"/>
  </r>
  <r>
    <s v="606"/>
    <x v="12"/>
    <x v="0"/>
    <s v="007"/>
    <s v="Z1B8050013"/>
    <s v="1764"/>
    <s v="FC"/>
    <s v="00171581"/>
    <s v=""/>
    <s v=""/>
    <s v=""/>
    <s v=""/>
    <n v="0"/>
    <s v=""/>
    <s v="COOPERATIVA ALF, R.L."/>
    <s v="J296108854"/>
    <n v="1760880"/>
    <n v="0"/>
    <n v="0"/>
    <n v="1518000"/>
    <s v="16"/>
    <n v="242880"/>
    <n v="0"/>
    <s v="-"/>
    <n v="0"/>
    <n v="0"/>
    <s v="-"/>
    <n v="0"/>
    <n v="0"/>
    <s v="-"/>
    <n v="0"/>
  </r>
  <r>
    <s v="607"/>
    <x v="12"/>
    <x v="0"/>
    <s v="007"/>
    <s v="Z1B8050013"/>
    <s v="1764"/>
    <s v="FC"/>
    <s v="00171582-00171637"/>
    <s v=""/>
    <s v=""/>
    <s v=""/>
    <s v=""/>
    <n v="0"/>
    <s v=""/>
    <s v="VENTAS NO CONTRIBUYENTES"/>
    <s v=""/>
    <n v="813958592.69999993"/>
    <n v="0"/>
    <n v="532741814"/>
    <n v="0"/>
    <s v="-"/>
    <n v="0"/>
    <n v="242428257.5"/>
    <s v="16"/>
    <n v="38788521.200000003"/>
    <n v="0"/>
    <s v="-"/>
    <n v="0"/>
    <n v="0"/>
    <s v="-"/>
    <n v="0"/>
  </r>
  <r>
    <s v="608"/>
    <x v="12"/>
    <x v="0"/>
    <s v="009"/>
    <s v="Z1B8014458"/>
    <s v="1719"/>
    <s v="FC"/>
    <s v="00175333-00175350"/>
    <s v=""/>
    <s v=""/>
    <s v=""/>
    <s v=""/>
    <n v="0"/>
    <s v=""/>
    <s v="VENTAS NO CONTRIBUYENTES"/>
    <s v=""/>
    <n v="133599806"/>
    <n v="0"/>
    <n v="81834719"/>
    <n v="0"/>
    <s v="-"/>
    <n v="0"/>
    <n v="44625075"/>
    <s v="16"/>
    <n v="7140012"/>
    <n v="0"/>
    <s v="-"/>
    <n v="0"/>
    <n v="0"/>
    <s v="-"/>
    <n v="0"/>
  </r>
  <r>
    <s v="609"/>
    <x v="12"/>
    <x v="0"/>
    <s v="009"/>
    <s v="Z1B8014458"/>
    <s v="1719"/>
    <s v="FC"/>
    <s v="00175351"/>
    <s v=""/>
    <s v=""/>
    <s v=""/>
    <s v=""/>
    <n v="0"/>
    <s v=""/>
    <s v="ALIMENTOS COMARCA C.A"/>
    <s v="J-40706967-5"/>
    <n v="42004517.5"/>
    <n v="0"/>
    <n v="15510770"/>
    <n v="22839437.5"/>
    <s v="16"/>
    <n v="3654310"/>
    <n v="0"/>
    <s v="-"/>
    <n v="0"/>
    <n v="0"/>
    <s v="-"/>
    <n v="0"/>
    <n v="0"/>
    <s v="-"/>
    <n v="0"/>
  </r>
  <r>
    <s v="610"/>
    <x v="12"/>
    <x v="0"/>
    <s v="009"/>
    <s v="Z1B8014458"/>
    <s v="1719"/>
    <s v="FC"/>
    <s v="00175352-00175384"/>
    <s v=""/>
    <s v=""/>
    <s v=""/>
    <s v=""/>
    <n v="0"/>
    <s v=""/>
    <s v="VENTAS NO CONTRIBUYENTES"/>
    <s v=""/>
    <n v="307227956.54000002"/>
    <n v="0"/>
    <n v="228887407"/>
    <n v="0"/>
    <s v="-"/>
    <n v="0"/>
    <n v="67534956.5"/>
    <s v="16"/>
    <n v="10805593.039999999"/>
    <n v="0"/>
    <s v="-"/>
    <n v="0"/>
    <n v="0"/>
    <s v="-"/>
    <n v="0"/>
  </r>
  <r>
    <s v="611"/>
    <x v="12"/>
    <x v="0"/>
    <s v="010"/>
    <s v="Z1F0000341"/>
    <s v="1228"/>
    <s v="FC"/>
    <s v="00073865-00073934"/>
    <s v=""/>
    <s v=""/>
    <s v=""/>
    <s v=""/>
    <n v="0"/>
    <s v=""/>
    <s v="VENTAS NO CONTRIBUYENTES"/>
    <s v=""/>
    <n v="511562627.81120002"/>
    <n v="0"/>
    <n v="345386396.5"/>
    <n v="0"/>
    <s v="-"/>
    <n v="0"/>
    <n v="143255371.81999999"/>
    <s v="16"/>
    <n v="22920859.4912"/>
    <n v="0"/>
    <s v="-"/>
    <n v="0"/>
    <n v="0"/>
    <s v="-"/>
    <n v="0"/>
  </r>
  <r>
    <s v="612"/>
    <x v="12"/>
    <x v="0"/>
    <s v="011"/>
    <s v="Z1F0004616"/>
    <s v="0622"/>
    <s v="FC"/>
    <s v="00085156-00085157"/>
    <s v=""/>
    <s v=""/>
    <s v=""/>
    <s v=""/>
    <n v="0"/>
    <s v=""/>
    <s v="VENTAS NO CONTRIBUYENTES"/>
    <s v=""/>
    <n v="6517000"/>
    <n v="0"/>
    <n v="6517000"/>
    <n v="0"/>
    <s v="-"/>
    <n v="0"/>
    <n v="0"/>
    <s v="-"/>
    <n v="0"/>
    <n v="0"/>
    <s v="-"/>
    <n v="0"/>
    <n v="0"/>
    <s v="-"/>
    <n v="0"/>
  </r>
  <r>
    <s v="613"/>
    <x v="12"/>
    <x v="0"/>
    <s v="011"/>
    <s v="Z1F0004616"/>
    <s v="0622"/>
    <s v="FC"/>
    <s v="00085158"/>
    <s v=""/>
    <s v=""/>
    <s v=""/>
    <s v=""/>
    <n v="0"/>
    <s v=""/>
    <s v="INVERSION HOYSS"/>
    <s v="V298713968 "/>
    <n v="1650000"/>
    <n v="0"/>
    <n v="1650000"/>
    <n v="0"/>
    <s v="-"/>
    <n v="0"/>
    <n v="0"/>
    <s v="-"/>
    <n v="0"/>
    <n v="0"/>
    <s v="-"/>
    <n v="0"/>
    <n v="0"/>
    <s v="-"/>
    <n v="0"/>
  </r>
  <r>
    <s v="614"/>
    <x v="12"/>
    <x v="0"/>
    <s v="011"/>
    <s v="Z1F0004616"/>
    <s v="0622"/>
    <s v="FC"/>
    <s v="00085159-00085259"/>
    <s v=""/>
    <s v=""/>
    <s v=""/>
    <s v=""/>
    <n v="0"/>
    <s v=""/>
    <s v="VENTAS NO CONTRIBUYENTES"/>
    <s v=""/>
    <n v="268459095.19999999"/>
    <n v="0"/>
    <n v="251797470"/>
    <n v="0"/>
    <s v="-"/>
    <n v="0"/>
    <n v="14363470"/>
    <s v="-"/>
    <n v="2298155.2000000002"/>
    <n v="0"/>
    <s v="-"/>
    <n v="0"/>
    <n v="0"/>
    <s v="-"/>
    <n v="0"/>
  </r>
  <r>
    <s v="615"/>
    <x v="12"/>
    <x v="0"/>
    <s v="012"/>
    <s v="Z1B8038506"/>
    <s v="1571"/>
    <s v="FC"/>
    <s v="00071664-00071683"/>
    <s v=""/>
    <s v=""/>
    <s v=""/>
    <s v=""/>
    <n v="0"/>
    <s v=""/>
    <s v="VENTAS NO CONTRIBUYENTES"/>
    <s v=""/>
    <n v="35695831"/>
    <n v="0"/>
    <n v="8317975"/>
    <n v="0"/>
    <s v="-"/>
    <n v="0"/>
    <n v="23601600"/>
    <s v="16"/>
    <n v="3776256"/>
    <n v="0"/>
    <s v="-"/>
    <n v="0"/>
    <n v="0"/>
    <s v="-"/>
    <n v="0"/>
  </r>
  <r>
    <s v="616"/>
    <x v="12"/>
    <x v="0"/>
    <s v="013"/>
    <s v="Z1B8050578"/>
    <s v="1533"/>
    <s v="FC"/>
    <s v="00141708-00141763"/>
    <s v=""/>
    <s v=""/>
    <s v=""/>
    <s v=""/>
    <n v="0"/>
    <s v=""/>
    <s v="VENTAS NO CONTRIBUYENTES"/>
    <s v=""/>
    <n v="126302569"/>
    <n v="0"/>
    <n v="107738045"/>
    <n v="0"/>
    <s v="-"/>
    <n v="0"/>
    <n v="16003900"/>
    <s v="-"/>
    <n v="2560624"/>
    <n v="0"/>
    <s v="-"/>
    <n v="0"/>
    <n v="0"/>
    <s v="-"/>
    <n v="0"/>
  </r>
  <r>
    <s v="617"/>
    <x v="12"/>
    <x v="0"/>
    <s v="014"/>
    <s v="Z1F0000338"/>
    <s v="1413"/>
    <s v="FC"/>
    <s v="00051600-00051694"/>
    <s v=""/>
    <s v=""/>
    <s v=""/>
    <s v=""/>
    <n v="0"/>
    <s v=""/>
    <s v="VENTAS NO CONTRIBUYENTES"/>
    <s v=""/>
    <n v="231820688"/>
    <n v="0"/>
    <n v="183890300"/>
    <n v="0"/>
    <s v="-"/>
    <n v="0"/>
    <n v="41319300"/>
    <s v="16"/>
    <n v="6611088"/>
    <n v="0"/>
    <s v="-"/>
    <n v="0"/>
    <n v="0"/>
    <s v="-"/>
    <n v="0"/>
  </r>
  <r>
    <s v="618"/>
    <x v="12"/>
    <x v="0"/>
    <s v="015"/>
    <s v="Z1B8050356"/>
    <s v="1545"/>
    <s v="FC"/>
    <s v="00086494"/>
    <s v=""/>
    <s v=""/>
    <s v=""/>
    <s v=""/>
    <n v="0"/>
    <s v=""/>
    <s v="DANIELA RENTROIA"/>
    <s v="V22440104 "/>
    <n v="498630"/>
    <n v="0"/>
    <n v="498630"/>
    <n v="0"/>
    <s v="-"/>
    <n v="0"/>
    <n v="0"/>
    <s v="-"/>
    <n v="0"/>
    <n v="0"/>
    <s v="-"/>
    <n v="0"/>
    <n v="0"/>
    <s v="-"/>
    <n v="0"/>
  </r>
  <r>
    <s v="619"/>
    <x v="13"/>
    <x v="0"/>
    <s v="001"/>
    <s v="Z1F0000700"/>
    <s v="1388"/>
    <s v="FC"/>
    <s v="00109904-00109961"/>
    <s v=""/>
    <s v=""/>
    <s v=""/>
    <s v=""/>
    <n v="0"/>
    <s v=""/>
    <s v="VENTAS NO CONTRIBUYENTES"/>
    <s v=""/>
    <n v="727332128.91999996"/>
    <n v="0"/>
    <n v="555797348.74000001"/>
    <n v="0"/>
    <s v="-"/>
    <n v="0"/>
    <n v="147874810.5"/>
    <s v="16"/>
    <n v="23659969.68"/>
    <n v="0"/>
    <s v="-"/>
    <n v="0"/>
    <n v="0"/>
    <s v="-"/>
    <n v="0"/>
  </r>
  <r>
    <s v="620"/>
    <x v="13"/>
    <x v="1"/>
    <s v="001"/>
    <s v="Z1F0017854"/>
    <s v="0293-0294"/>
    <s v="FC"/>
    <s v="00016181-00016232"/>
    <s v=""/>
    <s v=""/>
    <s v=""/>
    <s v=""/>
    <n v="0"/>
    <s v=""/>
    <s v="VENTAS NO CONTRIBUYENTES"/>
    <s v=""/>
    <n v="493071536.95319998"/>
    <n v="0"/>
    <n v="402534278.75"/>
    <n v="0"/>
    <s v="-"/>
    <n v="0"/>
    <n v="78049360.519999996"/>
    <s v="16"/>
    <n v="12487897.6832"/>
    <n v="0"/>
    <s v="-"/>
    <n v="0"/>
    <n v="0"/>
    <s v="-"/>
    <n v="0"/>
  </r>
  <r>
    <s v="621"/>
    <x v="13"/>
    <x v="1"/>
    <s v="001"/>
    <s v="Z1F0017854"/>
    <s v="0293-0294"/>
    <s v="FC"/>
    <s v="00016233"/>
    <s v=""/>
    <s v=""/>
    <s v=""/>
    <s v=""/>
    <n v="0"/>
    <s v=""/>
    <s v="HOTEL BOSQUE DORADO C.A"/>
    <s v="J307028793"/>
    <n v="11623476"/>
    <n v="0"/>
    <n v="11623476"/>
    <n v="0"/>
    <s v="-"/>
    <n v="0"/>
    <n v="0"/>
    <s v="-"/>
    <n v="0"/>
    <n v="0"/>
    <s v="-"/>
    <n v="0"/>
    <n v="0"/>
    <s v="-"/>
    <n v="0"/>
  </r>
  <r>
    <s v="622"/>
    <x v="13"/>
    <x v="1"/>
    <s v="001"/>
    <s v="Z1F0017854"/>
    <s v="0293-0294"/>
    <s v="FC"/>
    <s v="00016234-00016243"/>
    <s v=""/>
    <s v=""/>
    <s v=""/>
    <s v=""/>
    <n v="0"/>
    <s v=""/>
    <s v="VENTAS NO CONTRIBUYENTES"/>
    <s v=""/>
    <n v="71210503.599999994"/>
    <n v="0"/>
    <n v="58843105.599999994"/>
    <n v="0"/>
    <s v="-"/>
    <n v="0"/>
    <n v="10661550"/>
    <s v="-"/>
    <n v="1705848"/>
    <n v="0"/>
    <s v="-"/>
    <n v="0"/>
    <n v="0"/>
    <s v="-"/>
    <n v="0"/>
  </r>
  <r>
    <s v="623"/>
    <x v="13"/>
    <x v="0"/>
    <s v="002"/>
    <s v="Z1B8050149"/>
    <s v="1646"/>
    <s v="FC"/>
    <s v="00199742-00199777"/>
    <m/>
    <m/>
    <m/>
    <m/>
    <n v="0"/>
    <m/>
    <s v="VENTAS NO CONTRIBUYENTES"/>
    <m/>
    <n v="224893657.56"/>
    <n v="0"/>
    <n v="224893657.56"/>
    <n v="0"/>
    <s v="-"/>
    <n v="0"/>
    <n v="0"/>
    <s v="-"/>
    <n v="0"/>
    <n v="0"/>
    <s v="-"/>
    <n v="0"/>
    <n v="0"/>
    <s v="-"/>
    <n v="0"/>
  </r>
  <r>
    <s v="624"/>
    <x v="13"/>
    <x v="2"/>
    <s v="002"/>
    <s v="Z1F0008858"/>
    <s v="0747"/>
    <s v="FC"/>
    <s v="00099766-00099836"/>
    <s v=""/>
    <s v=""/>
    <s v=""/>
    <s v=""/>
    <n v="0"/>
    <s v=""/>
    <s v="VENTAS NO CONTRIBUYENTES"/>
    <s v=""/>
    <n v="138840341.90000001"/>
    <n v="0"/>
    <n v="124183927.5"/>
    <n v="0"/>
    <s v="-"/>
    <n v="0"/>
    <n v="12634840"/>
    <s v="16"/>
    <n v="2021574.4000000001"/>
    <n v="0"/>
    <s v="-"/>
    <n v="0"/>
    <n v="0"/>
    <s v="-"/>
    <n v="0"/>
  </r>
  <r>
    <s v="625"/>
    <x v="13"/>
    <x v="2"/>
    <s v="002"/>
    <s v="Z1F0008858"/>
    <s v="0747"/>
    <s v="FC"/>
    <s v="00099837"/>
    <s v=""/>
    <s v=""/>
    <s v=""/>
    <s v=""/>
    <n v="0"/>
    <s v=""/>
    <s v="ABDUL KADER"/>
    <s v="V245246079 "/>
    <n v="3837048"/>
    <n v="0"/>
    <n v="0"/>
    <n v="3307800"/>
    <s v="16"/>
    <n v="529248"/>
    <n v="0"/>
    <s v="-"/>
    <n v="0"/>
    <n v="0"/>
    <s v="-"/>
    <n v="0"/>
    <n v="0"/>
    <s v="-"/>
    <n v="0"/>
  </r>
  <r>
    <s v="626"/>
    <x v="13"/>
    <x v="2"/>
    <s v="002"/>
    <s v="Z1F0008858"/>
    <s v="0747"/>
    <s v="FC"/>
    <s v="00099838-00099871"/>
    <s v=""/>
    <s v=""/>
    <s v=""/>
    <s v=""/>
    <n v="0"/>
    <s v=""/>
    <s v="VENTAS NO CONTRIBUYENTES"/>
    <s v=""/>
    <n v="92966053.079999998"/>
    <n v="0"/>
    <n v="84933618"/>
    <n v="0"/>
    <s v="-"/>
    <n v="0"/>
    <n v="6924513"/>
    <s v="16"/>
    <n v="1107922.08"/>
    <n v="0"/>
    <s v="-"/>
    <n v="0"/>
    <n v="0"/>
    <s v="-"/>
    <n v="0"/>
  </r>
  <r>
    <s v="627"/>
    <x v="13"/>
    <x v="1"/>
    <s v="002"/>
    <s v="Z1F0017966"/>
    <s v="0290-0290"/>
    <s v="FC"/>
    <s v="00006457-00006487"/>
    <s v=""/>
    <s v=""/>
    <s v=""/>
    <s v=""/>
    <n v="0"/>
    <s v=""/>
    <s v="VENTAS NO CONTRIBUYENTES"/>
    <s v=""/>
    <n v="212318766.24999997"/>
    <n v="0"/>
    <n v="158730141.84999999"/>
    <n v="0"/>
    <s v="-"/>
    <n v="0"/>
    <n v="46197090"/>
    <s v="16"/>
    <n v="7391534.3999999994"/>
    <n v="0"/>
    <s v="-"/>
    <n v="0"/>
    <n v="0"/>
    <s v="-"/>
    <n v="0"/>
  </r>
  <r>
    <s v="628"/>
    <x v="13"/>
    <x v="0"/>
    <s v="003"/>
    <s v="Z1B8051199"/>
    <s v="1810"/>
    <s v="FC"/>
    <s v="00187164-00187226"/>
    <s v=""/>
    <s v=""/>
    <s v=""/>
    <s v=""/>
    <n v="0"/>
    <s v=""/>
    <s v="VENTAS NO CONTRIBUYENTES"/>
    <s v=""/>
    <n v="698803367.89200008"/>
    <n v="0"/>
    <n v="530554388.40000004"/>
    <n v="0"/>
    <s v="-"/>
    <n v="0"/>
    <n v="145042223.69999999"/>
    <s v="16"/>
    <n v="23206755.791999999"/>
    <n v="0"/>
    <s v="-"/>
    <n v="0"/>
    <n v="0"/>
    <s v="-"/>
    <n v="0"/>
  </r>
  <r>
    <s v="629"/>
    <x v="13"/>
    <x v="0"/>
    <s v="003"/>
    <s v="Z1B8051199"/>
    <s v="1810"/>
    <s v="FC"/>
    <s v="00187227"/>
    <s v=""/>
    <s v=""/>
    <s v=""/>
    <s v=""/>
    <n v="0"/>
    <s v=""/>
    <s v="DISTRIBUIDORA DON JUAN- SHOP C.A"/>
    <s v="J-50058844-5"/>
    <n v="8995173.5999999996"/>
    <n v="0"/>
    <n v="0"/>
    <n v="7754460"/>
    <s v="16"/>
    <n v="1240713.6000000001"/>
    <n v="0"/>
    <s v="-"/>
    <n v="0"/>
    <n v="0"/>
    <s v="-"/>
    <n v="0"/>
    <n v="0"/>
    <s v="-"/>
    <n v="0"/>
  </r>
  <r>
    <s v="630"/>
    <x v="13"/>
    <x v="0"/>
    <s v="003"/>
    <s v="Z1B8051199"/>
    <s v="1810"/>
    <s v="FC"/>
    <s v="00187228-00187248"/>
    <s v=""/>
    <s v=""/>
    <s v=""/>
    <s v=""/>
    <n v="0"/>
    <s v=""/>
    <s v="VENTAS NO CONTRIBUYENTES"/>
    <s v=""/>
    <n v="241343518.736"/>
    <n v="0"/>
    <n v="187036753.30000001"/>
    <n v="0"/>
    <s v="-"/>
    <n v="0"/>
    <n v="46816177.100000001"/>
    <s v="-"/>
    <n v="7490588.3359999992"/>
    <n v="0"/>
    <s v="-"/>
    <n v="0"/>
    <n v="0"/>
    <s v="-"/>
    <n v="0"/>
  </r>
  <r>
    <s v="631"/>
    <x v="13"/>
    <x v="2"/>
    <s v="003"/>
    <s v="Z1F0008965"/>
    <s v="0740"/>
    <s v="FC"/>
    <s v="00097903-00098014"/>
    <s v=""/>
    <s v=""/>
    <s v=""/>
    <s v=""/>
    <n v="0"/>
    <s v=""/>
    <s v="VENTAS NO CONTRIBUYENTES"/>
    <s v=""/>
    <n v="249923559.30000001"/>
    <n v="0"/>
    <n v="229191424.5"/>
    <n v="0"/>
    <s v="-"/>
    <n v="0"/>
    <n v="17872530"/>
    <s v="16"/>
    <n v="2859604.8"/>
    <n v="0"/>
    <s v="-"/>
    <n v="0"/>
    <n v="0"/>
    <s v="-"/>
    <n v="0"/>
  </r>
  <r>
    <s v="632"/>
    <x v="13"/>
    <x v="1"/>
    <s v="003"/>
    <s v="Z1F0017848"/>
    <s v="0291-0291"/>
    <s v="FC"/>
    <s v="00012908-00012947"/>
    <s v=""/>
    <s v=""/>
    <s v=""/>
    <s v=""/>
    <n v="0"/>
    <s v=""/>
    <s v="VENTAS NO CONTRIBUYENTES"/>
    <s v=""/>
    <n v="260126247.91200003"/>
    <n v="0"/>
    <n v="182065817.55000001"/>
    <n v="0"/>
    <s v="-"/>
    <n v="0"/>
    <n v="67293474.450000003"/>
    <s v="16"/>
    <n v="10766955.911999999"/>
    <n v="0"/>
    <s v="-"/>
    <n v="0"/>
    <n v="0"/>
    <s v="-"/>
    <n v="0"/>
  </r>
  <r>
    <s v="633"/>
    <x v="13"/>
    <x v="0"/>
    <s v="004"/>
    <s v="Z1B8050937"/>
    <s v="1652"/>
    <s v="FC"/>
    <s v="00154913-00154991"/>
    <s v=""/>
    <s v=""/>
    <s v=""/>
    <s v=""/>
    <n v="0"/>
    <s v=""/>
    <s v="VENTAS NO CONTRIBUYENTES"/>
    <s v=""/>
    <n v="1061368106.7139996"/>
    <n v="0"/>
    <n v="772466459.5"/>
    <n v="0"/>
    <s v="-"/>
    <n v="0"/>
    <n v="249053144.15000001"/>
    <s v="16"/>
    <n v="39848503.063999996"/>
    <n v="0"/>
    <s v="-"/>
    <n v="0"/>
    <n v="0"/>
    <s v="-"/>
    <n v="0"/>
  </r>
  <r>
    <s v="634"/>
    <x v="13"/>
    <x v="1"/>
    <s v="004"/>
    <s v="Z1F0017963"/>
    <s v="0291-0291"/>
    <s v="FC"/>
    <s v="00006674-00006703"/>
    <s v=""/>
    <s v=""/>
    <s v=""/>
    <s v=""/>
    <n v="0"/>
    <s v=""/>
    <s v="VENTAS NO CONTRIBUYENTES"/>
    <s v=""/>
    <n v="304105029.29519999"/>
    <n v="0"/>
    <n v="230872626.5"/>
    <n v="0"/>
    <s v="-"/>
    <n v="0"/>
    <n v="63131381.719999999"/>
    <s v="-"/>
    <n v="10101021.075200001"/>
    <n v="0"/>
    <s v="-"/>
    <n v="0"/>
    <n v="0"/>
    <s v="-"/>
    <n v="0"/>
  </r>
  <r>
    <s v="635"/>
    <x v="13"/>
    <x v="0"/>
    <s v="005"/>
    <s v="Z1B8050363"/>
    <s v="1803"/>
    <s v="FC"/>
    <s v="00166856-00166882"/>
    <s v=""/>
    <s v=""/>
    <s v=""/>
    <s v=""/>
    <n v="0"/>
    <s v=""/>
    <s v="VENTAS NO CONTRIBUYENTES"/>
    <s v=""/>
    <n v="289601525.838"/>
    <n v="0"/>
    <n v="239045620.75"/>
    <n v="0"/>
    <s v="-"/>
    <n v="0"/>
    <n v="43582676.799999997"/>
    <s v="16"/>
    <n v="6973228.2880000006"/>
    <n v="0"/>
    <s v="-"/>
    <n v="0"/>
    <n v="0"/>
    <s v="-"/>
    <n v="0"/>
  </r>
  <r>
    <s v="636"/>
    <x v="13"/>
    <x v="0"/>
    <s v="005"/>
    <s v="Z1B8050363"/>
    <s v="1803"/>
    <s v="FC"/>
    <s v="00166883"/>
    <s v=""/>
    <s v=""/>
    <s v=""/>
    <s v=""/>
    <n v="0"/>
    <s v=""/>
    <s v="OHSISALUD C.A"/>
    <s v="J-41151440-3"/>
    <n v="2889022.7519999999"/>
    <n v="0"/>
    <n v="1398600.0000000002"/>
    <n v="1284847.2"/>
    <s v="16"/>
    <n v="205575.552"/>
    <n v="0"/>
    <s v="-"/>
    <n v="0"/>
    <n v="0"/>
    <s v="-"/>
    <n v="0"/>
    <n v="0"/>
    <s v="-"/>
    <n v="0"/>
  </r>
  <r>
    <s v="637"/>
    <x v="13"/>
    <x v="0"/>
    <s v="005"/>
    <s v="Z1B8050363"/>
    <s v="1803"/>
    <s v="FC"/>
    <s v="00166884-00166939"/>
    <s v=""/>
    <s v=""/>
    <s v=""/>
    <s v=""/>
    <n v="0"/>
    <s v=""/>
    <s v="VENTAS NO CONTRIBUYENTES"/>
    <s v=""/>
    <n v="469032120.20000005"/>
    <n v="0"/>
    <n v="369678329"/>
    <n v="0"/>
    <s v="-"/>
    <n v="0"/>
    <n v="85649820"/>
    <s v="16"/>
    <n v="13703971.199999997"/>
    <n v="0"/>
    <s v="-"/>
    <n v="0"/>
    <n v="0"/>
    <s v="-"/>
    <n v="0"/>
  </r>
  <r>
    <s v="638"/>
    <x v="13"/>
    <x v="1"/>
    <s v="005"/>
    <s v="Z1F0017998"/>
    <s v="0285-0285"/>
    <s v="FC"/>
    <s v="00009019-00009057"/>
    <s v=""/>
    <s v=""/>
    <s v=""/>
    <s v=""/>
    <n v="0"/>
    <s v=""/>
    <s v="VENTAS NO CONTRIBUYENTES"/>
    <s v=""/>
    <n v="497080810.24119997"/>
    <n v="0"/>
    <n v="330172221.05000001"/>
    <n v="0"/>
    <s v="-"/>
    <n v="0"/>
    <n v="143886714.81999999"/>
    <s v="16"/>
    <n v="23021874.371199999"/>
    <n v="0"/>
    <s v="-"/>
    <n v="0"/>
    <n v="0"/>
    <s v="-"/>
    <n v="0"/>
  </r>
  <r>
    <s v="639"/>
    <x v="13"/>
    <x v="1"/>
    <s v="005"/>
    <s v="Z1F0017998"/>
    <s v="0285"/>
    <s v="FC"/>
    <s v="00009058"/>
    <s v=""/>
    <s v=""/>
    <s v=""/>
    <s v=""/>
    <n v="0"/>
    <s v=""/>
    <s v="ETNAGROUP C.A"/>
    <s v="J500093926"/>
    <n v="21260837.879999999"/>
    <n v="0"/>
    <n v="11747019"/>
    <n v="8201568"/>
    <s v="16"/>
    <n v="1312250.8799999999"/>
    <n v="0"/>
    <s v="-"/>
    <n v="0"/>
    <n v="0"/>
    <s v="-"/>
    <n v="0"/>
    <n v="0"/>
    <s v="-"/>
    <n v="0"/>
  </r>
  <r>
    <s v="640"/>
    <x v="13"/>
    <x v="1"/>
    <s v="005"/>
    <s v="Z1F0017998"/>
    <s v="0285-0285"/>
    <s v="FC"/>
    <s v="00009059-00009063"/>
    <s v=""/>
    <s v=""/>
    <s v=""/>
    <s v=""/>
    <n v="0"/>
    <s v=""/>
    <s v="VENTAS NO CONTRIBUYENTES"/>
    <s v=""/>
    <n v="54381762.68"/>
    <n v="0"/>
    <n v="45851412.68"/>
    <n v="0"/>
    <s v="-"/>
    <n v="0"/>
    <n v="7353750"/>
    <s v="16"/>
    <n v="1176600"/>
    <n v="0"/>
    <s v="-"/>
    <n v="0"/>
    <n v="0"/>
    <s v="-"/>
    <n v="0"/>
  </r>
  <r>
    <s v="641"/>
    <x v="13"/>
    <x v="0"/>
    <s v="006"/>
    <s v="Z1B8044815"/>
    <s v="1712"/>
    <s v="FC"/>
    <s v="00147048-00147125"/>
    <s v=""/>
    <s v=""/>
    <s v=""/>
    <s v=""/>
    <n v="0"/>
    <s v=""/>
    <s v="VENTAS NO CONTRIBUYENTES"/>
    <s v=""/>
    <n v="900289420.99199998"/>
    <n v="0"/>
    <n v="610480457.09999979"/>
    <n v="0"/>
    <s v="-"/>
    <n v="0"/>
    <n v="249835313.70000002"/>
    <s v="16"/>
    <n v="39973650.191999994"/>
    <n v="0"/>
    <s v="-"/>
    <n v="0"/>
    <n v="0"/>
    <s v="-"/>
    <n v="0"/>
  </r>
  <r>
    <s v="642"/>
    <x v="13"/>
    <x v="0"/>
    <s v="007"/>
    <s v="Z1B8050013"/>
    <s v="1765"/>
    <s v="FC"/>
    <s v="00171638-00171671"/>
    <s v=""/>
    <s v=""/>
    <s v=""/>
    <s v=""/>
    <n v="0"/>
    <s v=""/>
    <s v="VENTAS NO CONTRIBUYENTES"/>
    <s v=""/>
    <n v="282059298.13"/>
    <n v="0"/>
    <n v="238614377.25"/>
    <n v="0"/>
    <s v="-"/>
    <n v="0"/>
    <n v="37452518"/>
    <s v="-"/>
    <n v="5992402.879999999"/>
    <n v="0"/>
    <s v="-"/>
    <n v="0"/>
    <n v="0"/>
    <s v="-"/>
    <n v="0"/>
  </r>
  <r>
    <s v="643"/>
    <x v="13"/>
    <x v="0"/>
    <s v="009"/>
    <s v="Z1B8014458"/>
    <s v="1720"/>
    <s v="FC"/>
    <s v="00175385-00175388"/>
    <s v=""/>
    <s v=""/>
    <s v=""/>
    <s v=""/>
    <n v="0"/>
    <s v=""/>
    <s v="VENTAS NO CONTRIBUYENTES"/>
    <s v=""/>
    <n v="21491432"/>
    <n v="0"/>
    <n v="19169112"/>
    <n v="0"/>
    <s v="-"/>
    <n v="0"/>
    <n v="2002000"/>
    <s v="16"/>
    <n v="320320"/>
    <n v="0"/>
    <s v="-"/>
    <n v="0"/>
    <n v="0"/>
    <s v="-"/>
    <n v="0"/>
  </r>
  <r>
    <s v="644"/>
    <x v="13"/>
    <x v="0"/>
    <s v="009"/>
    <s v="Z1B8014458"/>
    <s v="1720"/>
    <s v="FC"/>
    <s v="00175389"/>
    <s v=""/>
    <s v=""/>
    <s v=""/>
    <s v=""/>
    <n v="0"/>
    <s v=""/>
    <s v="LARATEQUES C.A"/>
    <s v="J-30895848-4 "/>
    <n v="140025600"/>
    <n v="0"/>
    <n v="140025600"/>
    <n v="0"/>
    <s v="-"/>
    <n v="0"/>
    <n v="0"/>
    <s v="-"/>
    <n v="0"/>
    <n v="0"/>
    <s v="-"/>
    <n v="0"/>
    <n v="0"/>
    <s v="-"/>
    <n v="0"/>
  </r>
  <r>
    <s v="645"/>
    <x v="13"/>
    <x v="0"/>
    <s v="009"/>
    <s v="Z1B8014458"/>
    <s v="1720"/>
    <s v="FC"/>
    <s v="00175390-00175421"/>
    <s v=""/>
    <s v=""/>
    <s v=""/>
    <s v=""/>
    <n v="0"/>
    <s v=""/>
    <s v="VENTAS NO CONTRIBUYENTES"/>
    <s v=""/>
    <n v="630772641.10599983"/>
    <n v="0"/>
    <n v="423047786.69999993"/>
    <n v="0"/>
    <s v="-"/>
    <n v="0"/>
    <n v="179073150.34999999"/>
    <s v="16"/>
    <n v="28651704.055999998"/>
    <n v="0"/>
    <s v="-"/>
    <n v="0"/>
    <n v="0"/>
    <s v="-"/>
    <n v="0"/>
  </r>
  <r>
    <s v="646"/>
    <x v="13"/>
    <x v="0"/>
    <s v="010"/>
    <s v="Z1F0000341"/>
    <s v="1229"/>
    <s v="FC"/>
    <s v="00073935-00073952"/>
    <s v=""/>
    <s v=""/>
    <s v=""/>
    <s v=""/>
    <n v="0"/>
    <s v=""/>
    <s v="VENTAS NO CONTRIBUYENTES"/>
    <s v=""/>
    <n v="251900784.94800004"/>
    <n v="0"/>
    <n v="217143336.30000001"/>
    <n v="0"/>
    <s v="-"/>
    <n v="0"/>
    <n v="29963317.800000001"/>
    <s v="16"/>
    <n v="4794130.8480000002"/>
    <n v="0"/>
    <s v="-"/>
    <n v="0"/>
    <n v="0"/>
    <s v="-"/>
    <n v="0"/>
  </r>
  <r>
    <s v="647"/>
    <x v="13"/>
    <x v="0"/>
    <s v="011"/>
    <s v="Z1F0004616"/>
    <s v="0623"/>
    <s v="FC"/>
    <s v="00085260-00085382"/>
    <s v=""/>
    <s v=""/>
    <s v=""/>
    <s v=""/>
    <n v="0"/>
    <s v=""/>
    <s v="VENTAS NO CONTRIBUYENTES"/>
    <s v=""/>
    <n v="284621491.96000004"/>
    <n v="0"/>
    <n v="266727876"/>
    <n v="0"/>
    <s v="-"/>
    <n v="0"/>
    <n v="15425531"/>
    <s v="-"/>
    <n v="2468084.96"/>
    <n v="0"/>
    <s v="-"/>
    <n v="0"/>
    <n v="0"/>
    <s v="-"/>
    <n v="0"/>
  </r>
  <r>
    <s v="648"/>
    <x v="13"/>
    <x v="0"/>
    <s v="012"/>
    <s v="Z1B8038506"/>
    <s v="1572"/>
    <s v="FC"/>
    <s v="00071684-00071693"/>
    <s v=""/>
    <s v=""/>
    <s v=""/>
    <s v=""/>
    <n v="0"/>
    <s v=""/>
    <s v="VENTAS NO CONTRIBUYENTES"/>
    <s v=""/>
    <n v="34150020.011200003"/>
    <n v="0"/>
    <n v="7786260"/>
    <n v="0"/>
    <s v="-"/>
    <n v="0"/>
    <n v="22727379.32"/>
    <s v="16"/>
    <n v="3636380.6912000002"/>
    <n v="0"/>
    <s v="-"/>
    <n v="0"/>
    <n v="0"/>
    <s v="-"/>
    <n v="0"/>
  </r>
  <r>
    <s v="649"/>
    <x v="13"/>
    <x v="0"/>
    <s v="013"/>
    <s v="Z1B8050578"/>
    <s v="1534"/>
    <s v="FC"/>
    <s v="00141764-00141832"/>
    <s v=""/>
    <s v=""/>
    <s v=""/>
    <s v=""/>
    <n v="0"/>
    <s v=""/>
    <s v="VENTAS NO CONTRIBUYENTES"/>
    <s v=""/>
    <n v="148335741.5"/>
    <n v="0"/>
    <n v="135805015.5"/>
    <n v="0"/>
    <s v="-"/>
    <n v="0"/>
    <n v="10802350"/>
    <s v="-"/>
    <n v="1728376"/>
    <n v="0"/>
    <s v="-"/>
    <n v="0"/>
    <n v="0"/>
    <s v="-"/>
    <n v="0"/>
  </r>
  <r>
    <s v="650"/>
    <x v="13"/>
    <x v="0"/>
    <s v="014"/>
    <s v="Z1F0000338"/>
    <s v="1413"/>
    <s v="FC"/>
    <s v="00051695-00051748"/>
    <s v=""/>
    <s v=""/>
    <s v=""/>
    <s v=""/>
    <n v="0"/>
    <s v=""/>
    <s v="VENTAS NO CONTRIBUYENTES"/>
    <s v=""/>
    <n v="81777074.400000006"/>
    <n v="0"/>
    <n v="73737300"/>
    <n v="0"/>
    <s v="-"/>
    <n v="0"/>
    <n v="6930840"/>
    <s v="16"/>
    <n v="1108934.3999999999"/>
    <n v="0"/>
    <s v="-"/>
    <n v="0"/>
    <n v="0"/>
    <s v="-"/>
    <n v="0"/>
  </r>
  <r>
    <s v="651"/>
    <x v="13"/>
    <x v="0"/>
    <s v="015"/>
    <s v="Z1B8050356"/>
    <s v="1546"/>
    <s v="FC"/>
    <s v="00086494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652"/>
    <x v="14"/>
    <x v="0"/>
    <s v="001"/>
    <s v="Z1B8050365"/>
    <s v="1269"/>
    <s v="FC"/>
    <s v="00088153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653"/>
    <x v="14"/>
    <x v="0"/>
    <s v="001"/>
    <s v="Z1F0000700"/>
    <s v="1389"/>
    <s v="FC"/>
    <s v="00109962-00110023"/>
    <s v=""/>
    <s v=""/>
    <s v=""/>
    <s v=""/>
    <n v="0"/>
    <s v=""/>
    <s v="VENTAS NO CONTRIBUYENTES"/>
    <s v=""/>
    <n v="711947632.25999987"/>
    <n v="0"/>
    <n v="588611953.5"/>
    <n v="0"/>
    <s v="-"/>
    <n v="0"/>
    <n v="106323861"/>
    <s v="-"/>
    <n v="17011817.760000002"/>
    <n v="0"/>
    <s v="-"/>
    <n v="0"/>
    <n v="0"/>
    <s v="-"/>
    <n v="0"/>
  </r>
  <r>
    <s v="654"/>
    <x v="14"/>
    <x v="1"/>
    <s v="001"/>
    <s v="Z1F0017854"/>
    <s v="0295-0295"/>
    <s v="FC"/>
    <s v="00016244-00016267"/>
    <s v=""/>
    <s v=""/>
    <s v=""/>
    <s v=""/>
    <n v="0"/>
    <s v=""/>
    <s v="VENTAS NO CONTRIBUYENTES"/>
    <s v=""/>
    <n v="101638346.71000001"/>
    <n v="0"/>
    <n v="63863864.560000002"/>
    <n v="0"/>
    <s v="-"/>
    <n v="0"/>
    <n v="32564208.75"/>
    <s v="-"/>
    <n v="5210273.4000000004"/>
    <n v="0"/>
    <s v="-"/>
    <n v="0"/>
    <n v="0"/>
    <s v="-"/>
    <n v="0"/>
  </r>
  <r>
    <s v="655"/>
    <x v="14"/>
    <x v="1"/>
    <s v="001"/>
    <s v="Z1F0017854"/>
    <s v="0295"/>
    <s v="FC"/>
    <s v="00016268"/>
    <s v=""/>
    <s v=""/>
    <s v=""/>
    <s v=""/>
    <n v="0"/>
    <s v=""/>
    <s v="PABLO ANTONIO DA SILVA PATUDA"/>
    <s v="V6877384"/>
    <n v="20877618.149999999"/>
    <n v="0"/>
    <n v="20838990.149999999"/>
    <n v="33300"/>
    <s v="16"/>
    <n v="5328"/>
    <n v="0"/>
    <s v="-"/>
    <n v="0"/>
    <n v="0"/>
    <s v="-"/>
    <n v="0"/>
    <n v="0"/>
    <s v="-"/>
    <n v="0"/>
  </r>
  <r>
    <s v="656"/>
    <x v="14"/>
    <x v="1"/>
    <s v="001"/>
    <s v="Z1F0017854"/>
    <s v="0295-0295"/>
    <s v="FC"/>
    <s v="00016269-00016307"/>
    <s v=""/>
    <s v=""/>
    <s v=""/>
    <s v=""/>
    <n v="0"/>
    <s v=""/>
    <s v="VENTAS NO CONTRIBUYENTES"/>
    <s v=""/>
    <n v="318166406.58600003"/>
    <n v="0"/>
    <n v="236108643.59999993"/>
    <n v="0"/>
    <s v="-"/>
    <n v="0"/>
    <n v="70739450.849999994"/>
    <s v="16"/>
    <n v="11318312.136"/>
    <n v="0"/>
    <s v="-"/>
    <n v="0"/>
    <n v="0"/>
    <s v="-"/>
    <n v="0"/>
  </r>
  <r>
    <s v="657"/>
    <x v="14"/>
    <x v="0"/>
    <s v="002"/>
    <s v="Z1B8050002"/>
    <s v="1724-1725"/>
    <s v="FC"/>
    <s v="00161529"/>
    <s v=""/>
    <s v=""/>
    <s v=""/>
    <s v=""/>
    <n v="0"/>
    <s v=""/>
    <s v="FRANCIA VELARDE"/>
    <s v="V6317892 "/>
    <n v="2510376"/>
    <n v="0"/>
    <n v="2510376"/>
    <n v="0"/>
    <s v="-"/>
    <n v="0"/>
    <n v="0"/>
    <s v="-"/>
    <n v="0"/>
    <n v="0"/>
    <s v="-"/>
    <n v="0"/>
    <n v="0"/>
    <s v="-"/>
    <n v="0"/>
  </r>
  <r>
    <s v="658"/>
    <x v="14"/>
    <x v="0"/>
    <s v="002"/>
    <s v="Z1B8050002"/>
    <s v="1724-1725"/>
    <s v="FC"/>
    <s v="00161530"/>
    <s v=""/>
    <s v=""/>
    <s v=""/>
    <s v=""/>
    <n v="0"/>
    <s v=""/>
    <s v="DELICATESES CAMINO REAL"/>
    <s v="J-30398403-7"/>
    <n v="78366000"/>
    <n v="0"/>
    <n v="78366000"/>
    <n v="0"/>
    <s v="-"/>
    <n v="0"/>
    <n v="0"/>
    <s v="-"/>
    <n v="0"/>
    <n v="0"/>
    <s v="-"/>
    <n v="0"/>
    <n v="0"/>
    <s v="-"/>
    <n v="0"/>
  </r>
  <r>
    <s v="659"/>
    <x v="14"/>
    <x v="0"/>
    <s v="002"/>
    <s v="Z1B8050002"/>
    <s v="1724-1725"/>
    <s v="FC"/>
    <s v="00161531-00161594"/>
    <s v=""/>
    <s v=""/>
    <s v=""/>
    <s v=""/>
    <n v="0"/>
    <s v=""/>
    <s v="VENTAS NO CONTRIBUYENTES"/>
    <s v=""/>
    <n v="926811067.09079993"/>
    <n v="0"/>
    <n v="689828159.04999995"/>
    <n v="0"/>
    <s v="-"/>
    <n v="0"/>
    <n v="204295610.38"/>
    <s v="-"/>
    <n v="32687297.660800006"/>
    <n v="0"/>
    <s v="-"/>
    <n v="0"/>
    <n v="0"/>
    <s v="-"/>
    <n v="0"/>
  </r>
  <r>
    <s v="660"/>
    <x v="14"/>
    <x v="0"/>
    <s v="002"/>
    <s v="Z1B8050149"/>
    <s v="1647"/>
    <s v="FC"/>
    <s v="00199742-00199818"/>
    <m/>
    <m/>
    <m/>
    <m/>
    <n v="0"/>
    <m/>
    <s v="VENTAS NO CONTRIBUYENTES"/>
    <m/>
    <n v="172045391.53999999"/>
    <n v="0"/>
    <n v="172045391.53999999"/>
    <n v="0"/>
    <s v="-"/>
    <n v="0"/>
    <n v="0"/>
    <s v="-"/>
    <n v="0"/>
    <n v="0"/>
    <s v="-"/>
    <n v="0"/>
    <n v="0"/>
    <s v="-"/>
    <n v="0"/>
  </r>
  <r>
    <s v="661"/>
    <x v="14"/>
    <x v="2"/>
    <s v="002"/>
    <s v="Z1F0008858"/>
    <s v="0748"/>
    <s v="FC"/>
    <s v="00099872-00100024"/>
    <s v=""/>
    <s v=""/>
    <s v=""/>
    <s v=""/>
    <n v="0"/>
    <s v=""/>
    <s v="VENTAS NO CONTRIBUYENTES"/>
    <s v=""/>
    <n v="351328306.22000003"/>
    <n v="0"/>
    <n v="327754989.79999995"/>
    <n v="0"/>
    <s v="-"/>
    <n v="0"/>
    <n v="20321824.5"/>
    <s v="-"/>
    <n v="3251491.92"/>
    <n v="0"/>
    <s v="-"/>
    <n v="0"/>
    <n v="0"/>
    <s v="-"/>
    <n v="0"/>
  </r>
  <r>
    <s v="662"/>
    <x v="14"/>
    <x v="1"/>
    <s v="002"/>
    <s v="Z1F0017966"/>
    <s v="0291-0291"/>
    <s v="FC"/>
    <s v="00006488-00006506"/>
    <s v=""/>
    <s v=""/>
    <s v=""/>
    <s v=""/>
    <n v="0"/>
    <s v=""/>
    <s v="VENTAS NO CONTRIBUYENTES"/>
    <s v=""/>
    <n v="103156738.00000001"/>
    <n v="0"/>
    <n v="59056438"/>
    <n v="0"/>
    <s v="-"/>
    <n v="0"/>
    <n v="38017500"/>
    <s v="16"/>
    <n v="6082800.0000000009"/>
    <n v="0"/>
    <s v="-"/>
    <n v="0"/>
    <n v="0"/>
    <s v="-"/>
    <n v="0"/>
  </r>
  <r>
    <s v="663"/>
    <x v="14"/>
    <x v="0"/>
    <s v="003"/>
    <s v="Z1B8051199"/>
    <s v="1811"/>
    <s v="FC"/>
    <s v="00187249-00187337"/>
    <s v=""/>
    <s v=""/>
    <s v=""/>
    <s v=""/>
    <n v="0"/>
    <s v=""/>
    <s v="VENTAS NO CONTRIBUYENTES"/>
    <s v=""/>
    <n v="728770017.75800002"/>
    <n v="0"/>
    <n v="575177011.75000012"/>
    <n v="0"/>
    <s v="-"/>
    <n v="0"/>
    <n v="132407763.8"/>
    <s v="-"/>
    <n v="21185242.208000004"/>
    <n v="0"/>
    <s v="-"/>
    <n v="0"/>
    <n v="0"/>
    <s v="-"/>
    <n v="0"/>
  </r>
  <r>
    <s v="664"/>
    <x v="14"/>
    <x v="0"/>
    <s v="003"/>
    <s v="Z1B8051199"/>
    <s v="1811"/>
    <s v="NC"/>
    <s v=""/>
    <s v="00000168"/>
    <s v=""/>
    <s v="00187172"/>
    <s v="14/12/2020"/>
    <n v="23208157.5"/>
    <s v="VEN"/>
    <s v="MARIA MEDINA"/>
    <s v="V12026201"/>
    <n v="-2446440"/>
    <n v="0"/>
    <n v="0"/>
    <n v="0"/>
    <s v="-"/>
    <n v="0"/>
    <n v="-2109000"/>
    <s v="16"/>
    <n v="-337440"/>
    <n v="0"/>
    <s v="-"/>
    <n v="0"/>
    <n v="0"/>
    <s v="-"/>
    <n v="0"/>
  </r>
  <r>
    <s v="665"/>
    <x v="14"/>
    <x v="2"/>
    <s v="003"/>
    <s v="Z1F0008965"/>
    <s v="0741"/>
    <s v="FC"/>
    <s v="00098015-00098131"/>
    <s v=""/>
    <s v=""/>
    <s v=""/>
    <s v=""/>
    <n v="0"/>
    <s v=""/>
    <s v="VENTAS NO CONTRIBUYENTES"/>
    <s v=""/>
    <n v="284916837.5"/>
    <n v="0"/>
    <n v="282225753.5"/>
    <n v="0"/>
    <s v="-"/>
    <n v="0"/>
    <n v="2319900"/>
    <s v="-"/>
    <n v="371184"/>
    <n v="0"/>
    <s v="-"/>
    <n v="0"/>
    <n v="0"/>
    <s v="-"/>
    <n v="0"/>
  </r>
  <r>
    <s v="666"/>
    <x v="14"/>
    <x v="1"/>
    <s v="003"/>
    <s v="Z1F0017848"/>
    <s v="0292-0292"/>
    <s v="FC"/>
    <s v="00012948-00012982"/>
    <s v=""/>
    <s v=""/>
    <s v=""/>
    <s v=""/>
    <n v="0"/>
    <s v=""/>
    <s v="VENTAS NO CONTRIBUYENTES"/>
    <s v=""/>
    <n v="253102642.90200001"/>
    <n v="0"/>
    <n v="137687142.59999996"/>
    <n v="0"/>
    <s v="-"/>
    <n v="0"/>
    <n v="99496120.950000003"/>
    <s v="16"/>
    <n v="15919379.352"/>
    <n v="0"/>
    <s v="-"/>
    <n v="0"/>
    <n v="0"/>
    <s v="-"/>
    <n v="0"/>
  </r>
  <r>
    <s v="667"/>
    <x v="14"/>
    <x v="1"/>
    <s v="003"/>
    <s v="Z1F0017848"/>
    <s v="0292"/>
    <s v="FC"/>
    <s v="00012983"/>
    <s v=""/>
    <s v=""/>
    <s v=""/>
    <s v=""/>
    <n v="0"/>
    <s v=""/>
    <s v="GUIFEL CAFE"/>
    <s v="J406087882"/>
    <n v="15742020"/>
    <n v="0"/>
    <n v="14583180"/>
    <n v="999000"/>
    <s v="16"/>
    <n v="159840"/>
    <n v="0"/>
    <s v="-"/>
    <n v="0"/>
    <n v="0"/>
    <s v="-"/>
    <n v="0"/>
    <n v="0"/>
    <s v="-"/>
    <n v="0"/>
  </r>
  <r>
    <s v="668"/>
    <x v="14"/>
    <x v="1"/>
    <s v="003"/>
    <s v="Z1F0017848"/>
    <s v="0292-0292"/>
    <s v="FC"/>
    <s v="00012984-00012986"/>
    <s v=""/>
    <s v=""/>
    <s v=""/>
    <s v=""/>
    <n v="0"/>
    <s v=""/>
    <s v="VENTAS NO CONTRIBUYENTES"/>
    <s v=""/>
    <n v="21251394"/>
    <n v="0"/>
    <n v="17465850"/>
    <n v="0"/>
    <s v="-"/>
    <n v="0"/>
    <n v="3263400"/>
    <s v="-"/>
    <n v="522144"/>
    <n v="0"/>
    <s v="-"/>
    <n v="0"/>
    <n v="0"/>
    <s v="-"/>
    <n v="0"/>
  </r>
  <r>
    <s v="669"/>
    <x v="14"/>
    <x v="0"/>
    <s v="004"/>
    <s v="Z1B8050937"/>
    <s v="1653"/>
    <s v="FC"/>
    <s v="00154992-00155085"/>
    <s v=""/>
    <s v=""/>
    <s v=""/>
    <s v=""/>
    <n v="0"/>
    <s v=""/>
    <s v="VENTAS NO CONTRIBUYENTES"/>
    <s v=""/>
    <n v="1072177861.1632001"/>
    <n v="0"/>
    <n v="762305116.68999982"/>
    <n v="0"/>
    <s v="-"/>
    <n v="0"/>
    <n v="267131676.27000004"/>
    <s v="-"/>
    <n v="42741068.203199998"/>
    <n v="0"/>
    <s v="-"/>
    <n v="0"/>
    <n v="0"/>
    <s v="-"/>
    <n v="0"/>
  </r>
  <r>
    <s v="670"/>
    <x v="14"/>
    <x v="2"/>
    <s v="004"/>
    <s v="Z1B8050578"/>
    <s v="1535"/>
    <s v="FC"/>
    <s v="00141833-00141903"/>
    <s v=""/>
    <s v=""/>
    <s v=""/>
    <s v=""/>
    <n v="0"/>
    <s v=""/>
    <s v="VENTAS NO CONTRIBUYENTES"/>
    <s v=""/>
    <n v="260582006.68000001"/>
    <n v="0"/>
    <n v="221074511.5"/>
    <n v="0"/>
    <s v="-"/>
    <n v="0"/>
    <n v="34058185.5"/>
    <s v="16"/>
    <n v="5449309.6799999997"/>
    <n v="0"/>
    <s v="-"/>
    <n v="0"/>
    <n v="0"/>
    <s v="-"/>
    <n v="0"/>
  </r>
  <r>
    <s v="671"/>
    <x v="14"/>
    <x v="2"/>
    <s v="004"/>
    <s v="Z1B8050578"/>
    <s v="1535"/>
    <s v="FC"/>
    <s v="00141904"/>
    <s v=""/>
    <s v=""/>
    <s v=""/>
    <s v=""/>
    <n v="0"/>
    <s v=""/>
    <s v="INVERSIONES ANGEL GOURMET"/>
    <s v="J-41029504-0 "/>
    <n v="3445440"/>
    <n v="0"/>
    <n v="3445440"/>
    <n v="0"/>
    <s v="-"/>
    <n v="0"/>
    <n v="0"/>
    <s v="-"/>
    <n v="0"/>
    <n v="0"/>
    <s v="-"/>
    <n v="0"/>
    <n v="0"/>
    <s v="-"/>
    <n v="0"/>
  </r>
  <r>
    <s v="672"/>
    <x v="14"/>
    <x v="2"/>
    <s v="004"/>
    <s v="Z1B8050578"/>
    <s v="1535"/>
    <s v="FC"/>
    <s v="00141905-00141932"/>
    <s v=""/>
    <s v=""/>
    <s v=""/>
    <s v=""/>
    <n v="0"/>
    <s v=""/>
    <s v="VENTAS NO CONTRIBUYENTES"/>
    <s v=""/>
    <n v="71374005.599999994"/>
    <n v="0"/>
    <n v="60215664"/>
    <n v="0"/>
    <s v="-"/>
    <n v="0"/>
    <n v="9619260"/>
    <s v="-"/>
    <n v="1539081.6"/>
    <n v="0"/>
    <s v="-"/>
    <n v="0"/>
    <n v="0"/>
    <s v="-"/>
    <n v="0"/>
  </r>
  <r>
    <s v="673"/>
    <x v="14"/>
    <x v="2"/>
    <s v="004"/>
    <s v="Z1B8050578"/>
    <s v="1535"/>
    <s v="NC"/>
    <s v=""/>
    <s v="00000038"/>
    <s v=""/>
    <s v="00141839"/>
    <s v="8/6/2019"/>
    <n v="53379.63"/>
    <s v="VEN"/>
    <s v="ALBA AZUAJE"/>
    <s v="V15800965 "/>
    <n v="-4995000"/>
    <n v="0"/>
    <n v="-4995000"/>
    <n v="0"/>
    <s v="-"/>
    <n v="0"/>
    <n v="0"/>
    <s v="-"/>
    <n v="0"/>
    <n v="0"/>
    <s v="-"/>
    <n v="0"/>
    <n v="0"/>
    <s v="-"/>
    <n v="0"/>
  </r>
  <r>
    <s v="674"/>
    <x v="14"/>
    <x v="1"/>
    <s v="004"/>
    <s v="Z1F0017963"/>
    <s v="0292-0292"/>
    <s v="FC"/>
    <s v="00006704-00006725"/>
    <s v=""/>
    <s v=""/>
    <s v=""/>
    <s v=""/>
    <n v="0"/>
    <s v=""/>
    <s v="VENTAS NO CONTRIBUYENTES"/>
    <s v=""/>
    <n v="272746514.23799998"/>
    <n v="0"/>
    <n v="236839528.5"/>
    <n v="0"/>
    <s v="-"/>
    <n v="0"/>
    <n v="30954298.050000001"/>
    <s v="16"/>
    <n v="4952687.6880000001"/>
    <n v="0"/>
    <s v="-"/>
    <n v="0"/>
    <n v="0"/>
    <s v="-"/>
    <n v="0"/>
  </r>
  <r>
    <s v="675"/>
    <x v="14"/>
    <x v="1"/>
    <s v="004"/>
    <s v="Z1F0017963"/>
    <s v="0292"/>
    <s v="FC"/>
    <s v="00006726"/>
    <s v=""/>
    <s v=""/>
    <s v=""/>
    <s v=""/>
    <n v="0"/>
    <s v=""/>
    <s v="INVERSIONES SI SE PUEDE"/>
    <s v="J412775600"/>
    <n v="25174911"/>
    <n v="0"/>
    <n v="10908303"/>
    <n v="12298800"/>
    <s v="16"/>
    <n v="1967808"/>
    <n v="0"/>
    <s v="-"/>
    <n v="0"/>
    <n v="0"/>
    <s v="-"/>
    <n v="0"/>
    <n v="0"/>
    <s v="-"/>
    <n v="0"/>
  </r>
  <r>
    <s v="676"/>
    <x v="14"/>
    <x v="1"/>
    <s v="004"/>
    <s v="Z1F0017963"/>
    <s v="0292-0292"/>
    <s v="FC"/>
    <s v="00006727-00006737"/>
    <s v=""/>
    <s v=""/>
    <s v=""/>
    <s v=""/>
    <n v="0"/>
    <s v=""/>
    <s v="VENTAS NO CONTRIBUYENTES"/>
    <s v=""/>
    <n v="31802763.449999999"/>
    <n v="0"/>
    <n v="22332465.449999999"/>
    <n v="0"/>
    <s v="-"/>
    <n v="0"/>
    <n v="8164050"/>
    <s v="16"/>
    <n v="1306248"/>
    <n v="0"/>
    <s v="-"/>
    <n v="0"/>
    <n v="0"/>
    <s v="-"/>
    <n v="0"/>
  </r>
  <r>
    <s v="677"/>
    <x v="14"/>
    <x v="0"/>
    <s v="005"/>
    <s v="Z1B8050363"/>
    <s v="1804"/>
    <s v="FC"/>
    <s v="00166940-00166971"/>
    <s v=""/>
    <s v=""/>
    <s v=""/>
    <s v=""/>
    <n v="0"/>
    <s v=""/>
    <s v="VENTAS NO CONTRIBUYENTES"/>
    <s v=""/>
    <n v="447320043.58199996"/>
    <n v="0"/>
    <n v="383844492.44999999"/>
    <n v="0"/>
    <s v="-"/>
    <n v="0"/>
    <n v="54720302.700000003"/>
    <s v="16"/>
    <n v="8755248.432"/>
    <n v="0"/>
    <s v="-"/>
    <n v="0"/>
    <n v="0"/>
    <s v="-"/>
    <n v="0"/>
  </r>
  <r>
    <s v="678"/>
    <x v="14"/>
    <x v="1"/>
    <s v="005"/>
    <s v="Z1F0017998"/>
    <s v="0286-0286"/>
    <s v="FC"/>
    <s v="00009064-00009077"/>
    <s v=""/>
    <s v=""/>
    <s v=""/>
    <s v=""/>
    <n v="0"/>
    <s v=""/>
    <s v="VENTAS NO CONTRIBUYENTES"/>
    <s v=""/>
    <n v="128675782.53"/>
    <n v="0"/>
    <n v="72894389.25"/>
    <n v="0"/>
    <s v="-"/>
    <n v="0"/>
    <n v="48087408"/>
    <s v="-"/>
    <n v="7693985.2800000003"/>
    <n v="0"/>
    <s v="-"/>
    <n v="0"/>
    <n v="0"/>
    <s v="-"/>
    <n v="0"/>
  </r>
  <r>
    <s v="679"/>
    <x v="14"/>
    <x v="1"/>
    <s v="005"/>
    <s v="Z1F0017998"/>
    <s v="0286"/>
    <s v="FC"/>
    <s v="00009078"/>
    <s v=""/>
    <s v=""/>
    <s v=""/>
    <s v=""/>
    <n v="0"/>
    <s v=""/>
    <s v="ADMIN MARSALA 20 .CA"/>
    <s v="J302905516"/>
    <n v="4695300"/>
    <n v="0"/>
    <n v="4695300"/>
    <n v="0"/>
    <s v="-"/>
    <n v="0"/>
    <n v="0"/>
    <s v="-"/>
    <n v="0"/>
    <n v="0"/>
    <s v="-"/>
    <n v="0"/>
    <n v="0"/>
    <s v="-"/>
    <n v="0"/>
  </r>
  <r>
    <s v="680"/>
    <x v="14"/>
    <x v="1"/>
    <s v="005"/>
    <s v="Z1F0017998"/>
    <s v="0286-0286"/>
    <s v="FC"/>
    <s v="00009079-00009097"/>
    <s v=""/>
    <s v=""/>
    <s v=""/>
    <s v=""/>
    <n v="0"/>
    <s v=""/>
    <s v="VENTAS NO CONTRIBUYENTES"/>
    <s v=""/>
    <n v="183753978.30000001"/>
    <n v="0"/>
    <n v="120306844.5"/>
    <n v="0"/>
    <s v="-"/>
    <n v="0"/>
    <n v="54695805"/>
    <s v="16"/>
    <n v="8751328.8000000007"/>
    <n v="0"/>
    <s v="-"/>
    <n v="0"/>
    <n v="0"/>
    <s v="-"/>
    <n v="0"/>
  </r>
  <r>
    <s v="681"/>
    <x v="14"/>
    <x v="1"/>
    <s v="005"/>
    <s v="Z1F0017998"/>
    <s v="0286"/>
    <s v="FC"/>
    <s v="00009098"/>
    <s v=""/>
    <s v=""/>
    <s v=""/>
    <s v=""/>
    <n v="0"/>
    <s v=""/>
    <s v="CORPORACION TRANSCLEAN SERVICE 2021.C.A"/>
    <s v="J412625653"/>
    <n v="45650415"/>
    <n v="0"/>
    <n v="24276255"/>
    <n v="18426000"/>
    <s v="16"/>
    <n v="2948160"/>
    <n v="0"/>
    <s v="-"/>
    <n v="0"/>
    <n v="0"/>
    <s v="-"/>
    <n v="0"/>
    <n v="0"/>
    <s v="-"/>
    <n v="0"/>
  </r>
  <r>
    <s v="682"/>
    <x v="14"/>
    <x v="1"/>
    <s v="005"/>
    <s v="Z1F0017998"/>
    <s v="0286-0286"/>
    <s v="FC"/>
    <s v="00009099-00009120"/>
    <s v=""/>
    <s v=""/>
    <s v=""/>
    <s v=""/>
    <n v="0"/>
    <s v=""/>
    <s v="VENTAS NO CONTRIBUYENTES"/>
    <s v=""/>
    <n v="90429641.090000004"/>
    <n v="0"/>
    <n v="58789736"/>
    <n v="0"/>
    <s v="-"/>
    <n v="0"/>
    <n v="27275780.25"/>
    <s v="16"/>
    <n v="4364124.84"/>
    <n v="0"/>
    <s v="-"/>
    <n v="0"/>
    <n v="0"/>
    <s v="-"/>
    <n v="0"/>
  </r>
  <r>
    <s v="683"/>
    <x v="14"/>
    <x v="0"/>
    <s v="006"/>
    <s v="Z1B8044815"/>
    <s v="1713"/>
    <s v="FC"/>
    <s v="00147126-00147130"/>
    <s v=""/>
    <s v=""/>
    <s v=""/>
    <s v=""/>
    <n v="0"/>
    <s v=""/>
    <s v="VENTAS NO CONTRIBUYENTES"/>
    <s v=""/>
    <n v="12691620"/>
    <n v="0"/>
    <n v="12652992"/>
    <n v="0"/>
    <s v="-"/>
    <n v="0"/>
    <n v="33300"/>
    <s v="-"/>
    <n v="5328"/>
    <n v="0"/>
    <s v="-"/>
    <n v="0"/>
    <n v="0"/>
    <s v="-"/>
    <n v="0"/>
  </r>
  <r>
    <s v="684"/>
    <x v="14"/>
    <x v="0"/>
    <s v="006"/>
    <s v="Z1B8044815"/>
    <s v="1713"/>
    <s v="FC"/>
    <s v="00147131"/>
    <s v=""/>
    <s v=""/>
    <s v=""/>
    <s v=""/>
    <n v="0"/>
    <s v=""/>
    <s v="PANADERIA Y DELICATESES KEIVERY PAN"/>
    <s v="J-413044994"/>
    <n v="19647000"/>
    <n v="0"/>
    <n v="19647000"/>
    <n v="0"/>
    <s v="-"/>
    <n v="0"/>
    <n v="0"/>
    <s v="-"/>
    <n v="0"/>
    <n v="0"/>
    <s v="-"/>
    <n v="0"/>
    <n v="0"/>
    <s v="-"/>
    <n v="0"/>
  </r>
  <r>
    <s v="685"/>
    <x v="14"/>
    <x v="0"/>
    <s v="006"/>
    <s v="Z1B8044815"/>
    <s v="1713"/>
    <s v="FC"/>
    <s v="00147132-00147199"/>
    <s v=""/>
    <s v=""/>
    <s v=""/>
    <s v=""/>
    <n v="0"/>
    <s v=""/>
    <s v="VENTAS NO CONTRIBUYENTES"/>
    <s v=""/>
    <n v="845892827.1099999"/>
    <n v="0"/>
    <n v="617437681.54999995"/>
    <n v="0"/>
    <s v="-"/>
    <n v="0"/>
    <n v="196944091"/>
    <s v="16"/>
    <n v="31511054.559999999"/>
    <n v="0"/>
    <s v="-"/>
    <n v="0"/>
    <n v="0"/>
    <s v="-"/>
    <n v="0"/>
  </r>
  <r>
    <s v="686"/>
    <x v="14"/>
    <x v="1"/>
    <s v="006"/>
    <s v="Z1F0017787"/>
    <s v="0258-0258"/>
    <s v="FC"/>
    <s v="00002546-00002565"/>
    <s v=""/>
    <s v=""/>
    <s v=""/>
    <s v=""/>
    <n v="0"/>
    <s v=""/>
    <s v="VENTAS NO CONTRIBUYENTES"/>
    <s v=""/>
    <n v="104035220.39"/>
    <n v="0"/>
    <n v="91817956.549999997"/>
    <n v="0"/>
    <s v="-"/>
    <n v="0"/>
    <n v="10532124"/>
    <s v="16"/>
    <n v="1685139.84"/>
    <n v="0"/>
    <s v="-"/>
    <n v="0"/>
    <n v="0"/>
    <s v="-"/>
    <n v="0"/>
  </r>
  <r>
    <s v="687"/>
    <x v="14"/>
    <x v="0"/>
    <s v="007"/>
    <s v="Z1B8050013"/>
    <s v="1766"/>
    <s v="FC"/>
    <s v="00171672"/>
    <s v=""/>
    <s v=""/>
    <s v=""/>
    <s v=""/>
    <n v="0"/>
    <s v=""/>
    <s v="LUIS TOVAR"/>
    <s v="V25579556"/>
    <n v="41292000"/>
    <n v="0"/>
    <n v="41292000"/>
    <n v="0"/>
    <s v="-"/>
    <n v="0"/>
    <n v="0"/>
    <s v="-"/>
    <n v="0"/>
    <n v="0"/>
    <s v="-"/>
    <n v="0"/>
    <n v="0"/>
    <s v="-"/>
    <n v="0"/>
  </r>
  <r>
    <s v="688"/>
    <x v="14"/>
    <x v="0"/>
    <s v="007"/>
    <s v="Z1B8050013"/>
    <s v="1766"/>
    <s v="FC"/>
    <s v="00171673"/>
    <s v=""/>
    <s v=""/>
    <s v=""/>
    <s v=""/>
    <n v="0"/>
    <s v=""/>
    <s v="GRUPO CORPORATIVO MANUBER C.A"/>
    <s v="J-409821315"/>
    <n v="2214672"/>
    <n v="0"/>
    <n v="0"/>
    <n v="1909200"/>
    <s v="16"/>
    <n v="305472"/>
    <n v="0"/>
    <s v="-"/>
    <n v="0"/>
    <n v="0"/>
    <s v="-"/>
    <n v="0"/>
    <n v="0"/>
    <s v="-"/>
    <n v="0"/>
  </r>
  <r>
    <s v="689"/>
    <x v="14"/>
    <x v="0"/>
    <s v="007"/>
    <s v="Z1B8050013"/>
    <s v="1766"/>
    <s v="FC"/>
    <s v="00171674-00171696"/>
    <s v=""/>
    <s v=""/>
    <s v=""/>
    <s v=""/>
    <n v="0"/>
    <s v=""/>
    <s v="VENTAS NO CONTRIBUYENTES"/>
    <s v=""/>
    <n v="295632899.44000006"/>
    <n v="0"/>
    <n v="232285039.60000002"/>
    <n v="0"/>
    <s v="-"/>
    <n v="0"/>
    <n v="54610224"/>
    <s v="16"/>
    <n v="8737635.8399999999"/>
    <n v="0"/>
    <s v="-"/>
    <n v="0"/>
    <n v="0"/>
    <s v="-"/>
    <n v="0"/>
  </r>
  <r>
    <s v="690"/>
    <x v="14"/>
    <x v="0"/>
    <s v="009"/>
    <s v="Z1B8014458"/>
    <s v="1721"/>
    <s v="FC"/>
    <s v="00175422-00175440"/>
    <s v=""/>
    <s v=""/>
    <s v=""/>
    <s v=""/>
    <n v="0"/>
    <s v=""/>
    <s v="VENTAS NO CONTRIBUYENTES"/>
    <s v=""/>
    <n v="271321439.296"/>
    <n v="0"/>
    <n v="217524515.90000001"/>
    <n v="0"/>
    <s v="-"/>
    <n v="0"/>
    <n v="46376658.100000001"/>
    <s v="16"/>
    <n v="7420265.2959999992"/>
    <n v="0"/>
    <s v="-"/>
    <n v="0"/>
    <n v="0"/>
    <s v="-"/>
    <n v="0"/>
  </r>
  <r>
    <s v="691"/>
    <x v="14"/>
    <x v="0"/>
    <s v="010"/>
    <s v="Z1F0000341"/>
    <s v="1230"/>
    <s v="FC"/>
    <s v="00073953-00073988"/>
    <s v=""/>
    <s v=""/>
    <s v=""/>
    <s v=""/>
    <n v="0"/>
    <s v=""/>
    <s v="VENTAS NO CONTRIBUYENTES"/>
    <s v=""/>
    <n v="180161474.24399999"/>
    <n v="0"/>
    <n v="149515705.79999998"/>
    <n v="0"/>
    <s v="-"/>
    <n v="0"/>
    <n v="26418765.899999999"/>
    <s v="16"/>
    <n v="4227002.5439999998"/>
    <n v="0"/>
    <s v="-"/>
    <n v="0"/>
    <n v="0"/>
    <s v="-"/>
    <n v="0"/>
  </r>
  <r>
    <s v="692"/>
    <x v="14"/>
    <x v="2"/>
    <s v="011"/>
    <s v="Z1F0004616"/>
    <s v="0624"/>
    <s v="FC"/>
    <s v="00085383-00085509"/>
    <s v=""/>
    <s v=""/>
    <s v=""/>
    <s v=""/>
    <n v="0"/>
    <s v=""/>
    <s v="VENTAS NO CONTRIBUYENTES"/>
    <s v=""/>
    <n v="254324552"/>
    <n v="0"/>
    <n v="222797666"/>
    <n v="0"/>
    <s v="-"/>
    <n v="0"/>
    <n v="27178350"/>
    <s v="-"/>
    <n v="4348536"/>
    <n v="0"/>
    <s v="-"/>
    <n v="0"/>
    <n v="0"/>
    <s v="-"/>
    <n v="0"/>
  </r>
  <r>
    <s v="693"/>
    <x v="14"/>
    <x v="0"/>
    <s v="012"/>
    <s v="Z1B8038506"/>
    <s v="1573"/>
    <s v="FC"/>
    <s v="00071694-00071709"/>
    <s v=""/>
    <s v=""/>
    <s v=""/>
    <s v=""/>
    <n v="0"/>
    <s v=""/>
    <s v="VENTAS NO CONTRIBUYENTES"/>
    <s v=""/>
    <n v="68262114.000000015"/>
    <n v="0"/>
    <n v="22211100"/>
    <n v="0"/>
    <s v="-"/>
    <n v="0"/>
    <n v="39699150"/>
    <s v="16"/>
    <n v="6351864"/>
    <n v="0"/>
    <s v="-"/>
    <n v="0"/>
    <n v="0"/>
    <s v="-"/>
    <n v="0"/>
  </r>
  <r>
    <s v="694"/>
    <x v="14"/>
    <x v="0"/>
    <s v="014"/>
    <s v="Z1F0000338"/>
    <s v="1413"/>
    <s v="FC"/>
    <s v="00051749-00051796"/>
    <s v=""/>
    <s v=""/>
    <s v=""/>
    <s v=""/>
    <n v="0"/>
    <s v=""/>
    <s v="VENTAS NO CONTRIBUYENTES"/>
    <s v=""/>
    <n v="80430866.399999991"/>
    <n v="0"/>
    <n v="65154780"/>
    <n v="0"/>
    <s v="-"/>
    <n v="0"/>
    <n v="13169040"/>
    <s v="16"/>
    <n v="2107046.4000000004"/>
    <n v="0"/>
    <s v="-"/>
    <n v="0"/>
    <n v="0"/>
    <s v="-"/>
    <n v="0"/>
  </r>
  <r>
    <s v="695"/>
    <x v="14"/>
    <x v="0"/>
    <s v="015"/>
    <s v="Z1B8050356"/>
    <s v="1547"/>
    <s v="FC"/>
    <s v="00086494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687"/>
    <x v="0"/>
    <x v="0"/>
    <s v="004"/>
    <s v="Z7C0004030"/>
    <s v="0041"/>
    <s v="FC"/>
    <s v="00002948-00002949"/>
    <s v=""/>
    <s v=""/>
    <s v=""/>
    <s v=""/>
    <n v="0"/>
    <s v=""/>
    <s v="VENTAS NO CONTRIBUYENTES"/>
    <s v="V25579556"/>
    <n v="4900176"/>
    <n v="0"/>
    <n v="1367280"/>
    <n v="0"/>
    <s v="-"/>
    <n v="0"/>
    <n v="3045600"/>
    <s v="-"/>
    <n v="487296"/>
    <n v="0"/>
    <s v="-"/>
    <n v="0"/>
    <n v="0"/>
    <s v="-"/>
    <n v="0"/>
  </r>
  <r>
    <s v="1"/>
    <x v="15"/>
    <x v="1"/>
    <s v="001"/>
    <s v="Z1F0017854"/>
    <s v="0295-0295"/>
    <s v="FC"/>
    <s v="00016269-00016307"/>
    <s v=""/>
    <s v=""/>
    <s v=""/>
    <s v=""/>
    <n v="0"/>
    <s v=""/>
    <s v="VENTAS NO CONTRIBUYENTES"/>
    <s v=""/>
    <n v="22754.996000051498"/>
    <n v="0"/>
    <n v="22754.996000051498"/>
    <n v="0"/>
    <s v="-"/>
    <n v="0"/>
    <n v="0"/>
    <s v="16"/>
    <n v="0"/>
    <n v="0"/>
    <s v="-"/>
    <n v="0"/>
    <n v="0"/>
    <s v="-"/>
    <n v="0"/>
  </r>
  <r>
    <s v="2"/>
    <x v="15"/>
    <x v="1"/>
    <s v="001"/>
    <s v="Z1F0017854"/>
    <s v="0296"/>
    <s v="FC"/>
    <s v="00016328-00016350"/>
    <s v=""/>
    <s v=""/>
    <s v=""/>
    <s v=""/>
    <n v="0"/>
    <s v=""/>
    <s v="VENTAS NO CONTRIBUYENTES"/>
    <s v=""/>
    <n v="170043223"/>
    <n v="0"/>
    <n v="107789735"/>
    <n v="0"/>
    <s v="-"/>
    <n v="0"/>
    <n v="53666800"/>
    <s v="16"/>
    <n v="8586688"/>
    <n v="0"/>
    <s v="-"/>
    <n v="0"/>
    <n v="0"/>
    <s v="-"/>
    <n v="0"/>
  </r>
  <r>
    <s v="3"/>
    <x v="15"/>
    <x v="1"/>
    <s v="001"/>
    <s v="Z1F0017854"/>
    <s v="0296"/>
    <s v="FC"/>
    <s v="00016327"/>
    <s v=""/>
    <s v=""/>
    <s v=""/>
    <s v=""/>
    <n v="0"/>
    <s v=""/>
    <s v="MANHATTAN PLAZA"/>
    <s v="J304488955"/>
    <n v="22011000"/>
    <n v="0"/>
    <n v="0"/>
    <n v="18975000"/>
    <s v="16"/>
    <n v="3036000"/>
    <n v="0"/>
    <s v="-"/>
    <n v="0"/>
    <n v="0"/>
    <s v="-"/>
    <n v="0"/>
    <n v="0"/>
    <s v="-"/>
    <n v="0"/>
  </r>
  <r>
    <s v="4"/>
    <x v="15"/>
    <x v="1"/>
    <s v="001"/>
    <s v="Z1F0017854"/>
    <s v="0296"/>
    <s v="FC"/>
    <s v="00016308-00016326"/>
    <s v=""/>
    <s v=""/>
    <s v=""/>
    <s v=""/>
    <n v="0"/>
    <s v=""/>
    <s v="VENTAS NO CONTRIBUYENTES"/>
    <s v=""/>
    <n v="144876686.80000001"/>
    <n v="0"/>
    <n v="104560214"/>
    <n v="0"/>
    <s v="-"/>
    <n v="0"/>
    <n v="34755580"/>
    <s v="16"/>
    <n v="5560892.7999999998"/>
    <n v="0"/>
    <s v="-"/>
    <n v="0"/>
    <n v="0"/>
    <s v="-"/>
    <n v="0"/>
  </r>
  <r>
    <s v="5"/>
    <x v="15"/>
    <x v="0"/>
    <s v="001"/>
    <s v="Z1F0000700"/>
    <s v="1390"/>
    <s v="FC"/>
    <s v="00110119-00110139"/>
    <s v=""/>
    <s v=""/>
    <s v=""/>
    <s v=""/>
    <n v="0"/>
    <s v=""/>
    <s v="VENTAS NO CONTRIBUYENTES"/>
    <s v=""/>
    <n v="125174395.56"/>
    <n v="0"/>
    <n v="98980591"/>
    <n v="0"/>
    <s v="-"/>
    <n v="0"/>
    <n v="22580866"/>
    <s v="-"/>
    <n v="3612938.5599999996"/>
    <n v="0"/>
    <s v="-"/>
    <n v="0"/>
    <n v="0"/>
    <s v="-"/>
    <n v="0"/>
  </r>
  <r>
    <s v="6"/>
    <x v="15"/>
    <x v="0"/>
    <s v="001"/>
    <s v="Z1F0000700"/>
    <s v="1390"/>
    <s v="FC"/>
    <s v="00110118"/>
    <s v=""/>
    <s v=""/>
    <s v=""/>
    <s v=""/>
    <n v="0"/>
    <s v=""/>
    <s v="GRUPO CORPORATIVO MANUBER C.A"/>
    <s v="J-40982131-5"/>
    <n v="2882308"/>
    <n v="0"/>
    <n v="1787500"/>
    <n v="943800"/>
    <s v="16"/>
    <n v="151008"/>
    <n v="0"/>
    <s v="-"/>
    <n v="0"/>
    <n v="0"/>
    <s v="-"/>
    <n v="0"/>
    <n v="0"/>
    <s v="-"/>
    <n v="0"/>
  </r>
  <r>
    <s v="7"/>
    <x v="15"/>
    <x v="0"/>
    <s v="001"/>
    <s v="Z1F0000700"/>
    <s v="1390"/>
    <s v="FC"/>
    <s v="00110024-00110117"/>
    <s v=""/>
    <s v=""/>
    <s v=""/>
    <s v=""/>
    <n v="0"/>
    <s v=""/>
    <s v="VENTAS NO CONTRIBUYENTES"/>
    <s v=""/>
    <n v="904908961.10000014"/>
    <n v="0"/>
    <n v="716477447.5"/>
    <n v="0"/>
    <s v="-"/>
    <n v="0"/>
    <n v="162440960"/>
    <s v="-"/>
    <n v="25990553.599999998"/>
    <n v="0"/>
    <s v="-"/>
    <n v="0"/>
    <n v="0"/>
    <s v="-"/>
    <n v="0"/>
  </r>
  <r>
    <s v="8"/>
    <x v="15"/>
    <x v="0"/>
    <s v="001"/>
    <s v="Z1B8050365"/>
    <s v="1270"/>
    <s v="FC"/>
    <s v="00088153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9"/>
    <x v="15"/>
    <x v="1"/>
    <s v="002"/>
    <s v="Z1F0017966"/>
    <s v="0292-0292"/>
    <s v="FC"/>
    <s v="00006548-00006563"/>
    <s v=""/>
    <s v=""/>
    <s v=""/>
    <s v=""/>
    <n v="0"/>
    <s v=""/>
    <s v="VENTAS NO CONTRIBUYENTES"/>
    <s v=""/>
    <n v="157138408.56"/>
    <n v="0"/>
    <n v="88617770"/>
    <n v="0"/>
    <s v="-"/>
    <n v="0"/>
    <n v="59069516"/>
    <s v="16"/>
    <n v="9451122.5600000005"/>
    <n v="0"/>
    <s v="-"/>
    <n v="0"/>
    <n v="0"/>
    <s v="-"/>
    <n v="0"/>
  </r>
  <r>
    <s v="10"/>
    <x v="15"/>
    <x v="1"/>
    <s v="002"/>
    <s v="Z1F0017966"/>
    <s v="0292"/>
    <s v="FC"/>
    <s v="00006547"/>
    <s v=""/>
    <s v=""/>
    <s v=""/>
    <s v=""/>
    <n v="0"/>
    <s v=""/>
    <s v="JESUS NAVA"/>
    <s v="V401726011"/>
    <n v="2628560"/>
    <n v="0"/>
    <n v="0"/>
    <n v="2266000"/>
    <s v="16"/>
    <n v="362560"/>
    <n v="0"/>
    <s v="-"/>
    <n v="0"/>
    <n v="0"/>
    <s v="-"/>
    <n v="0"/>
    <n v="0"/>
    <s v="-"/>
    <n v="0"/>
  </r>
  <r>
    <s v="11"/>
    <x v="15"/>
    <x v="1"/>
    <s v="002"/>
    <s v="Z1F0017966"/>
    <s v="0292-0292"/>
    <s v="FC"/>
    <s v="00006507-00006546"/>
    <s v=""/>
    <s v=""/>
    <s v=""/>
    <s v=""/>
    <n v="0"/>
    <s v=""/>
    <s v="VENTAS NO CONTRIBUYENTES"/>
    <s v=""/>
    <n v="499999600.07999998"/>
    <n v="0"/>
    <n v="383118855"/>
    <n v="0"/>
    <s v="-"/>
    <n v="0"/>
    <n v="100759263"/>
    <s v="16"/>
    <n v="16121482.079999998"/>
    <n v="0"/>
    <s v="-"/>
    <n v="0"/>
    <n v="0"/>
    <s v="-"/>
    <n v="0"/>
  </r>
  <r>
    <s v="12"/>
    <x v="15"/>
    <x v="2"/>
    <s v="002"/>
    <s v="Z1F0008858"/>
    <s v="0749"/>
    <s v="NC"/>
    <s v=""/>
    <s v="00000119"/>
    <s v=""/>
    <s v="00100023"/>
    <s v="15/12/2020"/>
    <n v="621600"/>
    <s v="VEN"/>
    <s v="JORMAN MORALES"/>
    <s v="V24101046 "/>
    <n v="-621600"/>
    <n v="0"/>
    <n v="-621600"/>
    <n v="0"/>
    <s v="-"/>
    <n v="0"/>
    <n v="0"/>
    <s v="-"/>
    <n v="0"/>
    <n v="0"/>
    <s v="-"/>
    <n v="0"/>
    <n v="0"/>
    <s v="-"/>
    <n v="0"/>
  </r>
  <r>
    <s v="13"/>
    <x v="15"/>
    <x v="2"/>
    <s v="002"/>
    <s v="Z1F0008858"/>
    <s v="0749"/>
    <s v="NC"/>
    <s v=""/>
    <s v="00000118"/>
    <s v=""/>
    <s v="00100127"/>
    <s v="16/12/2020"/>
    <n v="140360"/>
    <s v="VEN"/>
    <s v="LUCINDA MONTILVA"/>
    <s v="V6876925 "/>
    <n v="-140360"/>
    <n v="0"/>
    <n v="0"/>
    <n v="0"/>
    <s v="-"/>
    <n v="0"/>
    <n v="-121000"/>
    <s v="16"/>
    <n v="-19360"/>
    <n v="0"/>
    <s v="-"/>
    <n v="0"/>
    <n v="0"/>
    <s v="-"/>
    <n v="0"/>
  </r>
  <r>
    <s v="14"/>
    <x v="15"/>
    <x v="2"/>
    <s v="002"/>
    <s v="Z1F0008858"/>
    <s v="0749"/>
    <s v="NC"/>
    <s v=""/>
    <s v="00000117"/>
    <s v=""/>
    <s v="00100031"/>
    <s v="16/12/2020"/>
    <n v="310800"/>
    <s v="VEN"/>
    <s v="CARRILLO OABLO"/>
    <s v="V18609813 "/>
    <n v="-310800"/>
    <n v="0"/>
    <n v="-310800"/>
    <n v="0"/>
    <s v="-"/>
    <n v="0"/>
    <n v="0"/>
    <s v="-"/>
    <n v="0"/>
    <n v="0"/>
    <s v="-"/>
    <n v="0"/>
    <n v="0"/>
    <s v="-"/>
    <n v="0"/>
  </r>
  <r>
    <s v="15"/>
    <x v="15"/>
    <x v="2"/>
    <s v="002"/>
    <s v="Z1F0008858"/>
    <s v="0749"/>
    <s v="FC"/>
    <s v="00100025-00100163"/>
    <s v=""/>
    <s v=""/>
    <s v=""/>
    <s v=""/>
    <n v="0"/>
    <s v=""/>
    <s v="VENTAS NO CONTRIBUYENTES"/>
    <s v=""/>
    <n v="295898415.38"/>
    <n v="0"/>
    <n v="277087907"/>
    <n v="0"/>
    <s v="-"/>
    <n v="0"/>
    <n v="16215955.5"/>
    <s v="16"/>
    <n v="2594552.88"/>
    <n v="0"/>
    <s v="-"/>
    <n v="0"/>
    <n v="0"/>
    <s v="-"/>
    <n v="0"/>
  </r>
  <r>
    <s v="16"/>
    <x v="15"/>
    <x v="0"/>
    <s v="002"/>
    <s v="Z1B8050149"/>
    <s v="1648"/>
    <s v="FC"/>
    <s v="00199819-00199880"/>
    <m/>
    <m/>
    <m/>
    <m/>
    <n v="0"/>
    <m/>
    <s v="VENTAS NO CONTRIBUYENTES"/>
    <m/>
    <n v="258416381.09"/>
    <n v="0"/>
    <n v="258416381.09"/>
    <n v="0"/>
    <s v="-"/>
    <n v="0"/>
    <n v="0"/>
    <s v="-"/>
    <n v="0"/>
    <n v="0"/>
    <s v="-"/>
    <n v="0"/>
    <n v="0"/>
    <s v="-"/>
    <n v="0"/>
  </r>
  <r>
    <s v="17"/>
    <x v="15"/>
    <x v="0"/>
    <s v="002"/>
    <s v="Z1B8050002"/>
    <s v="1726"/>
    <s v="FC"/>
    <s v="00161595-00161618"/>
    <s v=""/>
    <s v=""/>
    <s v=""/>
    <s v=""/>
    <n v="0"/>
    <s v=""/>
    <s v="VENTAS NO CONTRIBUYENTES"/>
    <s v=""/>
    <n v="298385033.45000005"/>
    <n v="0"/>
    <n v="246910619.25"/>
    <n v="0"/>
    <s v="-"/>
    <n v="0"/>
    <n v="44374495"/>
    <s v="16"/>
    <n v="7099919.1999999993"/>
    <n v="0"/>
    <s v="-"/>
    <n v="0"/>
    <n v="0"/>
    <s v="-"/>
    <n v="0"/>
  </r>
  <r>
    <s v="18"/>
    <x v="15"/>
    <x v="1"/>
    <s v="003"/>
    <s v="Z1F0017848"/>
    <s v="0293"/>
    <s v="FC"/>
    <s v="00013033-00013049"/>
    <s v=""/>
    <s v=""/>
    <s v=""/>
    <s v=""/>
    <n v="0"/>
    <s v=""/>
    <s v="VENTAS NO CONTRIBUYENTES"/>
    <s v=""/>
    <n v="193713024.68000001"/>
    <n v="0"/>
    <n v="131768737"/>
    <n v="0"/>
    <s v="-"/>
    <n v="0"/>
    <n v="53400248"/>
    <s v="16"/>
    <n v="8544039.6799999997"/>
    <n v="0"/>
    <s v="-"/>
    <n v="0"/>
    <n v="0"/>
    <s v="-"/>
    <n v="0"/>
  </r>
  <r>
    <s v="19"/>
    <x v="15"/>
    <x v="1"/>
    <s v="003"/>
    <s v="Z1F0017848"/>
    <s v="0293"/>
    <s v="FC"/>
    <s v="00013032"/>
    <s v=""/>
    <s v=""/>
    <s v=""/>
    <s v=""/>
    <n v="0"/>
    <s v=""/>
    <s v="VIDA AGUA PURIFICADA"/>
    <s v="J412413007"/>
    <n v="1065900"/>
    <n v="0"/>
    <n v="1065900"/>
    <n v="0"/>
    <s v="-"/>
    <n v="0"/>
    <n v="0"/>
    <s v="-"/>
    <n v="0"/>
    <n v="0"/>
    <s v="-"/>
    <n v="0"/>
    <n v="0"/>
    <s v="-"/>
    <n v="0"/>
  </r>
  <r>
    <s v="20"/>
    <x v="15"/>
    <x v="1"/>
    <s v="003"/>
    <s v="Z1F0017848"/>
    <s v="0293"/>
    <s v="FC"/>
    <s v="00013031"/>
    <s v=""/>
    <s v=""/>
    <s v=""/>
    <s v=""/>
    <n v="0"/>
    <s v=""/>
    <s v="VIDA AGUA PURIFICADA"/>
    <s v="J412413007"/>
    <n v="6308808"/>
    <n v="0"/>
    <n v="1373240"/>
    <n v="4254800"/>
    <s v="16"/>
    <n v="680768"/>
    <n v="0"/>
    <s v="-"/>
    <n v="0"/>
    <n v="0"/>
    <s v="-"/>
    <n v="0"/>
    <n v="0"/>
    <s v="-"/>
    <n v="0"/>
  </r>
  <r>
    <s v="21"/>
    <x v="15"/>
    <x v="1"/>
    <s v="003"/>
    <s v="Z1F0017848"/>
    <s v="0293"/>
    <s v="FC"/>
    <s v="00012987-00013030"/>
    <s v=""/>
    <s v=""/>
    <s v=""/>
    <s v=""/>
    <n v="0"/>
    <s v=""/>
    <s v="VENTAS NO CONTRIBUYENTES"/>
    <s v=""/>
    <n v="444050588.45999998"/>
    <n v="0"/>
    <n v="316088328"/>
    <n v="0"/>
    <s v="-"/>
    <n v="0"/>
    <n v="110312293.5"/>
    <s v="16"/>
    <n v="17649966.960000001"/>
    <n v="0"/>
    <s v="-"/>
    <n v="0"/>
    <n v="0"/>
    <s v="-"/>
    <n v="0"/>
  </r>
  <r>
    <s v="22"/>
    <x v="15"/>
    <x v="2"/>
    <s v="003"/>
    <s v="Z1F0008965"/>
    <s v="0742"/>
    <s v="FC"/>
    <s v="00098132-00098234"/>
    <s v=""/>
    <s v=""/>
    <s v=""/>
    <s v=""/>
    <n v="0"/>
    <s v=""/>
    <s v="VENTAS NO CONTRIBUYENTES"/>
    <s v=""/>
    <n v="235672383"/>
    <n v="0"/>
    <n v="227218883"/>
    <n v="0"/>
    <s v="-"/>
    <n v="0"/>
    <n v="7287500"/>
    <s v="-"/>
    <n v="1166000"/>
    <n v="0"/>
    <s v="-"/>
    <n v="0"/>
    <n v="0"/>
    <s v="-"/>
    <n v="0"/>
  </r>
  <r>
    <s v="23"/>
    <x v="15"/>
    <x v="0"/>
    <s v="003"/>
    <s v="Z1B8051199"/>
    <s v="1812"/>
    <s v="FC"/>
    <s v="00187375-00187445"/>
    <s v=""/>
    <s v=""/>
    <s v=""/>
    <s v=""/>
    <n v="0"/>
    <s v=""/>
    <s v="VENTAS NO CONTRIBUYENTES"/>
    <s v=""/>
    <n v="757272626.60000002"/>
    <n v="0"/>
    <n v="559964053.5"/>
    <n v="0"/>
    <s v="-"/>
    <n v="0"/>
    <n v="170093597.5"/>
    <s v="16"/>
    <n v="27214975.599999994"/>
    <n v="0"/>
    <s v="-"/>
    <n v="0"/>
    <n v="0"/>
    <s v="-"/>
    <n v="0"/>
  </r>
  <r>
    <s v="24"/>
    <x v="15"/>
    <x v="0"/>
    <s v="003"/>
    <s v="Z1B8051199"/>
    <s v="1812"/>
    <s v="FC"/>
    <s v="00187374"/>
    <s v=""/>
    <s v=""/>
    <s v=""/>
    <s v=""/>
    <n v="0"/>
    <s v=""/>
    <s v="SUMINISTRO DESCART MEDIC C.A"/>
    <s v="J407085530"/>
    <n v="4466000"/>
    <n v="0"/>
    <n v="0"/>
    <n v="3850000"/>
    <s v="16"/>
    <n v="616000"/>
    <n v="0"/>
    <s v="-"/>
    <n v="0"/>
    <n v="0"/>
    <s v="-"/>
    <n v="0"/>
    <n v="0"/>
    <s v="-"/>
    <n v="0"/>
  </r>
  <r>
    <s v="25"/>
    <x v="15"/>
    <x v="0"/>
    <s v="003"/>
    <s v="Z1B8051199"/>
    <s v="1812"/>
    <s v="FC"/>
    <s v="00187338-00187373"/>
    <s v=""/>
    <s v=""/>
    <s v=""/>
    <s v=""/>
    <n v="0"/>
    <s v=""/>
    <s v="VENTAS NO CONTRIBUYENTES"/>
    <s v=""/>
    <n v="249098158.40000001"/>
    <n v="0"/>
    <n v="199857547.5"/>
    <n v="0"/>
    <s v="-"/>
    <n v="0"/>
    <n v="42448802.5"/>
    <s v="16"/>
    <n v="6791808.4000000004"/>
    <n v="0"/>
    <s v="-"/>
    <n v="0"/>
    <n v="0"/>
    <s v="-"/>
    <n v="0"/>
  </r>
  <r>
    <s v="26"/>
    <x v="15"/>
    <x v="1"/>
    <s v="004"/>
    <s v="Z1F0017963"/>
    <s v="0293"/>
    <s v="FC"/>
    <s v="00006738-00006781"/>
    <s v=""/>
    <s v=""/>
    <s v=""/>
    <s v=""/>
    <n v="0"/>
    <s v=""/>
    <s v="VENTAS NO CONTRIBUYENTES"/>
    <s v=""/>
    <n v="294620805"/>
    <n v="0"/>
    <n v="242987465"/>
    <n v="0"/>
    <s v="-"/>
    <n v="0"/>
    <n v="44511500"/>
    <s v="-"/>
    <n v="7121840"/>
    <n v="0"/>
    <s v="-"/>
    <n v="0"/>
    <n v="0"/>
    <s v="-"/>
    <n v="0"/>
  </r>
  <r>
    <s v="27"/>
    <x v="15"/>
    <x v="0"/>
    <s v="004"/>
    <s v="Z1B8050937"/>
    <s v="1654"/>
    <s v="FC"/>
    <s v="00155116-00155147"/>
    <s v=""/>
    <s v=""/>
    <s v=""/>
    <s v=""/>
    <n v="0"/>
    <s v=""/>
    <s v="VENTAS NO CONTRIBUYENTES"/>
    <s v=""/>
    <n v="247271677.53999999"/>
    <n v="0"/>
    <n v="197102018"/>
    <n v="0"/>
    <s v="-"/>
    <n v="0"/>
    <n v="43249706.5"/>
    <s v="-"/>
    <n v="6919953.04"/>
    <n v="0"/>
    <s v="-"/>
    <n v="0"/>
    <n v="0"/>
    <s v="-"/>
    <n v="0"/>
  </r>
  <r>
    <s v="28"/>
    <x v="15"/>
    <x v="0"/>
    <s v="004"/>
    <s v="Z1B8050937"/>
    <s v="1654"/>
    <s v="FC"/>
    <s v="00155115"/>
    <s v=""/>
    <s v=""/>
    <s v=""/>
    <s v=""/>
    <n v="0"/>
    <s v=""/>
    <s v="UE 24 DE JULIO C.A"/>
    <s v="J-30815766-0"/>
    <n v="54313455.240000002"/>
    <n v="0"/>
    <n v="14158705"/>
    <n v="34616164"/>
    <s v="16"/>
    <n v="5538586.2400000002"/>
    <n v="0"/>
    <s v="-"/>
    <n v="0"/>
    <n v="0"/>
    <s v="-"/>
    <n v="0"/>
    <n v="0"/>
    <s v="-"/>
    <n v="0"/>
  </r>
  <r>
    <s v="29"/>
    <x v="15"/>
    <x v="0"/>
    <s v="004"/>
    <s v="Z1B8050937"/>
    <s v="1654"/>
    <s v="FC"/>
    <s v="00155086-00155114"/>
    <s v=""/>
    <s v=""/>
    <s v=""/>
    <s v=""/>
    <n v="0"/>
    <s v=""/>
    <s v="VENTAS NO CONTRIBUYENTES"/>
    <s v=""/>
    <n v="261753918.22"/>
    <n v="0"/>
    <n v="205990317.59999999"/>
    <n v="0"/>
    <s v="-"/>
    <n v="0"/>
    <n v="48072069.5"/>
    <s v="16"/>
    <n v="7691531.1200000001"/>
    <n v="0"/>
    <s v="-"/>
    <n v="0"/>
    <n v="0"/>
    <s v="-"/>
    <n v="0"/>
  </r>
  <r>
    <s v="30"/>
    <x v="15"/>
    <x v="1"/>
    <s v="005"/>
    <s v="Z1F0017998"/>
    <s v="0287"/>
    <s v="FC"/>
    <s v="00009142-00009162"/>
    <s v=""/>
    <s v=""/>
    <s v=""/>
    <s v=""/>
    <n v="0"/>
    <s v=""/>
    <s v="VENTAS NO CONTRIBUYENTES"/>
    <s v=""/>
    <n v="135588264.73000002"/>
    <n v="0"/>
    <n v="72551650"/>
    <n v="0"/>
    <s v="-"/>
    <n v="0"/>
    <n v="54341909.25"/>
    <s v="-"/>
    <n v="8694705.4800000004"/>
    <n v="0"/>
    <s v="-"/>
    <n v="0"/>
    <n v="0"/>
    <s v="-"/>
    <n v="0"/>
  </r>
  <r>
    <s v="31"/>
    <x v="15"/>
    <x v="1"/>
    <s v="005"/>
    <s v="Z1F0017998"/>
    <s v="0287"/>
    <s v="FC"/>
    <s v="00009141"/>
    <s v=""/>
    <s v=""/>
    <s v=""/>
    <s v=""/>
    <n v="0"/>
    <s v=""/>
    <s v="VIDA AGUA PURIFICADA"/>
    <s v="J412413007"/>
    <n v="14258090"/>
    <n v="0"/>
    <n v="12088890"/>
    <n v="1870000"/>
    <s v="16"/>
    <n v="299200"/>
    <n v="0"/>
    <s v="-"/>
    <n v="0"/>
    <n v="0"/>
    <s v="-"/>
    <n v="0"/>
    <n v="0"/>
    <s v="-"/>
    <n v="0"/>
  </r>
  <r>
    <s v="32"/>
    <x v="15"/>
    <x v="1"/>
    <s v="005"/>
    <s v="Z1F0017998"/>
    <s v="0287"/>
    <s v="FC"/>
    <s v="00009121-00009140"/>
    <s v=""/>
    <s v=""/>
    <s v=""/>
    <s v=""/>
    <n v="0"/>
    <s v=""/>
    <s v="VENTAS NO CONTRIBUYENTES"/>
    <s v=""/>
    <n v="233394584.6672"/>
    <n v="0"/>
    <n v="168190876.30000001"/>
    <n v="0"/>
    <s v="-"/>
    <n v="0"/>
    <n v="56210093.420000002"/>
    <s v="-"/>
    <n v="8993614.9472000003"/>
    <n v="0"/>
    <s v="-"/>
    <n v="0"/>
    <n v="0"/>
    <s v="-"/>
    <n v="0"/>
  </r>
  <r>
    <s v="33"/>
    <x v="15"/>
    <x v="0"/>
    <s v="005"/>
    <s v="Z1B8050363"/>
    <s v="1805"/>
    <s v="FC"/>
    <s v="00167014-00167098"/>
    <s v=""/>
    <s v=""/>
    <s v=""/>
    <s v=""/>
    <n v="0"/>
    <s v=""/>
    <s v="VENTAS NO CONTRIBUYENTES"/>
    <s v=""/>
    <n v="868210855.86000001"/>
    <n v="0"/>
    <n v="673173477.5"/>
    <n v="0"/>
    <s v="-"/>
    <n v="0"/>
    <n v="168135671"/>
    <s v="16"/>
    <n v="26901707.359999999"/>
    <n v="0"/>
    <s v="-"/>
    <n v="0"/>
    <n v="0"/>
    <s v="-"/>
    <n v="0"/>
  </r>
  <r>
    <s v="34"/>
    <x v="15"/>
    <x v="0"/>
    <s v="005"/>
    <s v="Z1B8050363"/>
    <s v="1805"/>
    <s v="FC"/>
    <s v="00167013"/>
    <s v=""/>
    <s v=""/>
    <s v=""/>
    <s v=""/>
    <n v="0"/>
    <s v=""/>
    <s v="FRANCISCO BARBELLA INV"/>
    <s v="V06461870-5"/>
    <n v="49479039.5"/>
    <n v="0"/>
    <n v="31375470.5"/>
    <n v="15606525"/>
    <s v="16"/>
    <n v="2497044"/>
    <n v="0"/>
    <s v="-"/>
    <n v="0"/>
    <n v="0"/>
    <s v="-"/>
    <n v="0"/>
    <n v="0"/>
    <s v="-"/>
    <n v="0"/>
  </r>
  <r>
    <s v="35"/>
    <x v="15"/>
    <x v="0"/>
    <s v="005"/>
    <s v="Z1B8050363"/>
    <s v="1805"/>
    <s v="FC"/>
    <s v="00166972-00167012"/>
    <s v=""/>
    <s v=""/>
    <s v=""/>
    <s v=""/>
    <n v="0"/>
    <s v=""/>
    <s v="VENTAS NO CONTRIBUYENTES"/>
    <s v=""/>
    <n v="464867312.79400003"/>
    <n v="0"/>
    <n v="394029362.65000004"/>
    <n v="0"/>
    <s v="-"/>
    <n v="0"/>
    <n v="61067198.399999999"/>
    <s v="-"/>
    <n v="9770751.743999999"/>
    <n v="0"/>
    <s v="-"/>
    <n v="0"/>
    <n v="0"/>
    <s v="-"/>
    <n v="0"/>
  </r>
  <r>
    <s v="36"/>
    <x v="15"/>
    <x v="1"/>
    <s v="006"/>
    <s v="Z1F0017787"/>
    <s v="0259"/>
    <s v="FC"/>
    <s v="00002579-00002580"/>
    <s v=""/>
    <s v=""/>
    <s v=""/>
    <s v=""/>
    <n v="0"/>
    <s v=""/>
    <s v="VENTAS NO CONTRIBUYENTES"/>
    <s v=""/>
    <n v="6254160"/>
    <n v="0"/>
    <n v="6254160"/>
    <n v="0"/>
    <s v="-"/>
    <n v="0"/>
    <n v="0"/>
    <s v="-"/>
    <n v="0"/>
    <n v="0"/>
    <s v="-"/>
    <n v="0"/>
    <n v="0"/>
    <s v="-"/>
    <n v="0"/>
  </r>
  <r>
    <s v="37"/>
    <x v="15"/>
    <x v="1"/>
    <s v="006"/>
    <s v="Z1F0017787"/>
    <s v="0259"/>
    <s v="FC"/>
    <s v="00002578"/>
    <s v=""/>
    <s v=""/>
    <s v=""/>
    <s v=""/>
    <n v="0"/>
    <s v=""/>
    <s v="OPTICA LA ANTIGUA II SRL"/>
    <s v="J002894075"/>
    <n v="7637300"/>
    <n v="0"/>
    <n v="6552700"/>
    <n v="935000"/>
    <s v="16"/>
    <n v="149600"/>
    <n v="0"/>
    <s v="-"/>
    <n v="0"/>
    <n v="0"/>
    <s v="-"/>
    <n v="0"/>
    <n v="0"/>
    <s v="-"/>
    <n v="0"/>
  </r>
  <r>
    <s v="38"/>
    <x v="15"/>
    <x v="1"/>
    <s v="006"/>
    <s v="Z1F0017787"/>
    <s v="0259"/>
    <s v="FC"/>
    <s v="00002566-00002577"/>
    <s v=""/>
    <s v=""/>
    <s v=""/>
    <s v=""/>
    <n v="0"/>
    <s v=""/>
    <s v="VENTAS NO CONTRIBUYENTES"/>
    <s v=""/>
    <n v="70632139.159999996"/>
    <n v="0"/>
    <n v="62313212.5"/>
    <n v="0"/>
    <s v="-"/>
    <n v="0"/>
    <n v="7171488.5"/>
    <s v="-"/>
    <n v="1147438.1600000001"/>
    <n v="0"/>
    <s v="-"/>
    <n v="0"/>
    <n v="0"/>
    <s v="-"/>
    <n v="0"/>
  </r>
  <r>
    <s v="39"/>
    <x v="15"/>
    <x v="0"/>
    <s v="006"/>
    <s v="Z1B8044815"/>
    <s v="1714"/>
    <s v="FC"/>
    <s v="00147200-00147226"/>
    <s v=""/>
    <s v=""/>
    <s v=""/>
    <s v=""/>
    <n v="0"/>
    <s v=""/>
    <s v="VENTAS NO CONTRIBUYENTES"/>
    <s v=""/>
    <n v="317716464.73000002"/>
    <n v="0"/>
    <n v="249387653.05000001"/>
    <n v="0"/>
    <s v="-"/>
    <n v="0"/>
    <n v="58904148"/>
    <s v="16"/>
    <n v="9424663.6799999997"/>
    <n v="0"/>
    <s v="-"/>
    <n v="0"/>
    <n v="0"/>
    <s v="-"/>
    <n v="0"/>
  </r>
  <r>
    <s v="40"/>
    <x v="15"/>
    <x v="0"/>
    <s v="007"/>
    <s v="Z1B8050013"/>
    <s v="1767"/>
    <s v="NC"/>
    <s v=""/>
    <s v="00000189"/>
    <s v=""/>
    <s v="00171736"/>
    <s v="16/12/2020"/>
    <n v="3404000"/>
    <s v="VEN"/>
    <s v="KERKIRA ALIZO"/>
    <s v="V20435515 "/>
    <n v="-1232000"/>
    <n v="0"/>
    <n v="-1232000"/>
    <n v="0"/>
    <s v="-"/>
    <n v="0"/>
    <n v="0"/>
    <s v="-"/>
    <n v="0"/>
    <n v="0"/>
    <s v="-"/>
    <n v="0"/>
    <n v="0"/>
    <s v="-"/>
    <n v="0"/>
  </r>
  <r>
    <s v="41"/>
    <x v="15"/>
    <x v="0"/>
    <s v="007"/>
    <s v="Z1B8050013"/>
    <s v="1767"/>
    <s v="FC"/>
    <s v="00171697-00171750"/>
    <s v=""/>
    <s v=""/>
    <s v=""/>
    <s v=""/>
    <n v="0"/>
    <s v=""/>
    <s v="VENTAS NO CONTRIBUYENTES"/>
    <s v=""/>
    <n v="512654512.63999999"/>
    <n v="0"/>
    <n v="385134794.5"/>
    <n v="0"/>
    <s v="-"/>
    <n v="0"/>
    <n v="109930791.5"/>
    <s v="16"/>
    <n v="17588926.640000001"/>
    <n v="0"/>
    <s v="-"/>
    <n v="0"/>
    <n v="0"/>
    <s v="-"/>
    <n v="0"/>
  </r>
  <r>
    <s v="42"/>
    <x v="15"/>
    <x v="0"/>
    <s v="009"/>
    <s v="Z1B8014458"/>
    <s v="1722"/>
    <s v="FC"/>
    <s v="00175441-00175454"/>
    <s v=""/>
    <s v=""/>
    <s v=""/>
    <s v=""/>
    <n v="0"/>
    <s v=""/>
    <s v="VENTAS NO CONTRIBUYENTES"/>
    <s v=""/>
    <n v="135325058.25"/>
    <n v="0"/>
    <n v="86677790.25"/>
    <n v="0"/>
    <s v="-"/>
    <n v="0"/>
    <n v="41937300"/>
    <s v="16"/>
    <n v="6709968"/>
    <n v="0"/>
    <s v="-"/>
    <n v="0"/>
    <n v="0"/>
    <s v="-"/>
    <n v="0"/>
  </r>
  <r>
    <s v="43"/>
    <x v="15"/>
    <x v="0"/>
    <s v="010"/>
    <s v="Z1F0000341"/>
    <s v="1231"/>
    <s v="FC"/>
    <s v="00073989-00074081"/>
    <s v=""/>
    <s v=""/>
    <s v=""/>
    <s v=""/>
    <n v="0"/>
    <s v=""/>
    <s v="VENTAS NO CONTRIBUYENTES"/>
    <s v=""/>
    <n v="859758855.61999989"/>
    <n v="0"/>
    <n v="692842271.5"/>
    <n v="0"/>
    <s v="-"/>
    <n v="0"/>
    <n v="143893607"/>
    <s v="-"/>
    <n v="23022977.119999994"/>
    <n v="0"/>
    <s v="-"/>
    <n v="0"/>
    <n v="0"/>
    <s v="-"/>
    <n v="0"/>
  </r>
  <r>
    <s v="44"/>
    <x v="15"/>
    <x v="0"/>
    <s v="011"/>
    <s v="Z1F0004616"/>
    <s v="0625"/>
    <s v="FC"/>
    <s v="00085630-00085673"/>
    <s v=""/>
    <s v=""/>
    <s v=""/>
    <s v=""/>
    <n v="0"/>
    <s v=""/>
    <s v="VENTAS NO CONTRIBUYENTES"/>
    <s v=""/>
    <n v="79641311.5"/>
    <n v="0"/>
    <n v="76591671.5"/>
    <n v="0"/>
    <s v="-"/>
    <n v="0"/>
    <n v="2629000"/>
    <s v="-"/>
    <n v="420640"/>
    <n v="0"/>
    <s v="-"/>
    <n v="0"/>
    <n v="0"/>
    <s v="-"/>
    <n v="0"/>
  </r>
  <r>
    <s v="45"/>
    <x v="15"/>
    <x v="0"/>
    <s v="011"/>
    <s v="Z1F0004616"/>
    <s v="0625"/>
    <s v="FC"/>
    <s v="00085629"/>
    <s v=""/>
    <s v=""/>
    <s v=""/>
    <s v=""/>
    <n v="0"/>
    <s v=""/>
    <s v="ABDUL KADER"/>
    <s v="V245246079 "/>
    <n v="825000"/>
    <n v="0"/>
    <n v="825000"/>
    <n v="0"/>
    <s v="-"/>
    <n v="0"/>
    <n v="0"/>
    <s v="-"/>
    <n v="0"/>
    <n v="0"/>
    <s v="-"/>
    <n v="0"/>
    <n v="0"/>
    <s v="-"/>
    <n v="0"/>
  </r>
  <r>
    <s v="46"/>
    <x v="15"/>
    <x v="0"/>
    <s v="011"/>
    <s v="Z1F0004616"/>
    <s v="0625"/>
    <s v="FC"/>
    <s v="00085510-00085628"/>
    <s v=""/>
    <s v=""/>
    <s v=""/>
    <s v=""/>
    <n v="0"/>
    <s v=""/>
    <s v="VENTAS NO CONTRIBUYENTES"/>
    <s v=""/>
    <n v="229152040.69999999"/>
    <n v="0"/>
    <n v="218645097.09999999"/>
    <n v="0"/>
    <s v="-"/>
    <n v="0"/>
    <n v="9057710"/>
    <s v="-"/>
    <n v="1449233.6"/>
    <n v="0"/>
    <s v="-"/>
    <n v="0"/>
    <n v="0"/>
    <s v="-"/>
    <n v="0"/>
  </r>
  <r>
    <s v="47"/>
    <x v="15"/>
    <x v="0"/>
    <s v="012"/>
    <s v="Z1B8038506"/>
    <s v="1574"/>
    <s v="FC"/>
    <s v="00071709"/>
    <s v=""/>
    <s v=""/>
    <s v=""/>
    <s v=""/>
    <n v="0"/>
    <s v=""/>
    <s v="CAJA SIN ACTIVIDAD"/>
    <s v=""/>
    <n v="0"/>
    <n v="0"/>
    <n v="0"/>
    <n v="0"/>
    <s v="-"/>
    <n v="0"/>
    <n v="0"/>
    <s v="-"/>
    <n v="0"/>
    <n v="0"/>
    <s v="-"/>
    <n v="0"/>
    <n v="0"/>
    <s v="-"/>
    <n v="0"/>
  </r>
  <r>
    <s v="48"/>
    <x v="15"/>
    <x v="0"/>
    <s v="013"/>
    <s v="Z1B8050578"/>
    <s v="1536"/>
    <s v="FC"/>
    <s v="00141933-00142045"/>
    <s v=""/>
    <s v=""/>
    <s v=""/>
    <s v=""/>
    <n v="0"/>
    <s v=""/>
    <s v="VENTAS NO CONTRIBUYENTES"/>
    <s v=""/>
    <n v="282200255"/>
    <n v="0"/>
    <n v="237983955"/>
    <n v="0"/>
    <s v="-"/>
    <n v="0"/>
    <n v="38117500"/>
    <s v="16"/>
    <n v="6098800"/>
    <n v="0"/>
    <s v="-"/>
    <n v="0"/>
    <n v="0"/>
    <s v="-"/>
    <n v="0"/>
  </r>
  <r>
    <s v="49"/>
    <x v="15"/>
    <x v="0"/>
    <s v="014"/>
    <s v="Z1F0000338"/>
    <s v="1414"/>
    <s v="FC"/>
    <s v="00051797-00051869"/>
    <s v=""/>
    <s v=""/>
    <s v=""/>
    <s v=""/>
    <n v="0"/>
    <s v=""/>
    <s v="VENTAS NO CONTRIBUYENTES"/>
    <s v=""/>
    <n v="127762228"/>
    <n v="0"/>
    <n v="104790400"/>
    <n v="0"/>
    <s v="-"/>
    <n v="0"/>
    <n v="19803300"/>
    <s v="-"/>
    <n v="3168528"/>
    <n v="0"/>
    <s v="-"/>
    <n v="0"/>
    <n v="0"/>
    <s v="-"/>
    <n v="0"/>
  </r>
  <r>
    <s v="50"/>
    <x v="15"/>
    <x v="0"/>
    <s v="015"/>
    <s v="Z1B8050356"/>
    <s v="1548"/>
    <s v="FC"/>
    <s v="00086494"/>
    <s v=""/>
    <s v=""/>
    <s v=""/>
    <s v=""/>
    <n v="0"/>
    <s v=""/>
    <s v="CAJA SIN ACTIVIDAD"/>
    <s v=""/>
    <n v="0"/>
    <n v="0"/>
    <n v="0"/>
    <n v="0"/>
    <s v="-"/>
    <n v="0"/>
    <n v="0"/>
    <s v="-"/>
    <n v="0"/>
    <n v="0"/>
    <s v="-"/>
    <n v="0"/>
    <n v="0"/>
    <s v="-"/>
    <n v="0"/>
  </r>
  <r>
    <s v="51"/>
    <x v="15"/>
    <x v="0"/>
    <m/>
    <m/>
    <m/>
    <s v="FC"/>
    <s v="A165"/>
    <m/>
    <m/>
    <m/>
    <m/>
    <n v="0"/>
    <m/>
    <s v="ANULADA"/>
    <s v="J001177388"/>
    <n v="0"/>
    <n v="0"/>
    <n v="0"/>
    <n v="0"/>
    <s v="0"/>
    <n v="0"/>
    <n v="0"/>
    <s v="0"/>
    <n v="0"/>
    <n v="0"/>
    <s v="-"/>
    <n v="0"/>
    <n v="0"/>
    <m/>
    <n v="0"/>
  </r>
  <r>
    <s v="52"/>
    <x v="15"/>
    <x v="0"/>
    <m/>
    <m/>
    <m/>
    <s v="FC"/>
    <s v="A164"/>
    <m/>
    <m/>
    <m/>
    <m/>
    <n v="0"/>
    <m/>
    <s v="ANULADA"/>
    <s v="J001177388"/>
    <n v="0"/>
    <n v="0"/>
    <n v="0"/>
    <n v="0"/>
    <s v="0"/>
    <n v="0"/>
    <n v="0"/>
    <s v="0"/>
    <n v="0"/>
    <n v="0"/>
    <s v="-"/>
    <n v="0"/>
    <n v="0"/>
    <m/>
    <n v="0"/>
  </r>
  <r>
    <s v="53"/>
    <x v="15"/>
    <x v="0"/>
    <m/>
    <m/>
    <m/>
    <s v="FC"/>
    <s v="A163"/>
    <m/>
    <m/>
    <m/>
    <m/>
    <n v="0"/>
    <m/>
    <s v="ANULADA"/>
    <s v="J001177388"/>
    <n v="0"/>
    <n v="0"/>
    <n v="0"/>
    <n v="0"/>
    <s v="0"/>
    <n v="0"/>
    <n v="0"/>
    <s v="0"/>
    <n v="0"/>
    <n v="0"/>
    <s v="-"/>
    <n v="0"/>
    <n v="0"/>
    <m/>
    <n v="0"/>
  </r>
  <r>
    <s v="54"/>
    <x v="15"/>
    <x v="0"/>
    <m/>
    <m/>
    <m/>
    <s v="FC"/>
    <s v="A162"/>
    <m/>
    <m/>
    <m/>
    <m/>
    <n v="0"/>
    <m/>
    <s v="ANULADA"/>
    <s v="J001177388"/>
    <n v="0"/>
    <n v="0"/>
    <n v="0"/>
    <n v="0"/>
    <s v="0"/>
    <n v="0"/>
    <n v="0"/>
    <s v="0"/>
    <n v="0"/>
    <n v="0"/>
    <s v="-"/>
    <n v="0"/>
    <n v="0"/>
    <m/>
    <n v="0"/>
  </r>
  <r>
    <s v="55"/>
    <x v="15"/>
    <x v="0"/>
    <m/>
    <m/>
    <m/>
    <s v="FC"/>
    <s v="A161"/>
    <m/>
    <m/>
    <m/>
    <m/>
    <n v="0"/>
    <m/>
    <s v="ANULADA"/>
    <s v="J001177388"/>
    <n v="0"/>
    <n v="0"/>
    <n v="0"/>
    <n v="0"/>
    <s v="0"/>
    <n v="0"/>
    <n v="0"/>
    <s v="0"/>
    <n v="0"/>
    <n v="0"/>
    <s v="-"/>
    <n v="0"/>
    <n v="0"/>
    <m/>
    <n v="0"/>
  </r>
  <r>
    <s v="56"/>
    <x v="15"/>
    <x v="0"/>
    <m/>
    <m/>
    <m/>
    <s v="FC"/>
    <s v="A160"/>
    <m/>
    <m/>
    <m/>
    <m/>
    <n v="0"/>
    <m/>
    <s v="ANULADA"/>
    <s v="J001177388"/>
    <n v="0"/>
    <n v="0"/>
    <n v="0"/>
    <n v="0"/>
    <s v="0"/>
    <n v="0"/>
    <n v="0"/>
    <s v="0"/>
    <n v="0"/>
    <n v="0"/>
    <s v="-"/>
    <n v="0"/>
    <n v="0"/>
    <m/>
    <n v="0"/>
  </r>
  <r>
    <s v="57"/>
    <x v="16"/>
    <x v="1"/>
    <s v="001"/>
    <s v="Z1F0017854"/>
    <s v="0297"/>
    <s v="FC"/>
    <s v="00016351-00016395"/>
    <s v=""/>
    <s v=""/>
    <s v=""/>
    <s v=""/>
    <n v="0"/>
    <s v=""/>
    <s v="VENTAS NO CONTRIBUYENTES"/>
    <s v=""/>
    <n v="419705167.09199995"/>
    <n v="0"/>
    <n v="275701159.09999996"/>
    <n v="0"/>
    <s v="-"/>
    <n v="0"/>
    <n v="124141386.2"/>
    <s v="-"/>
    <n v="19862621.791999999"/>
    <n v="0"/>
    <s v="-"/>
    <n v="0"/>
    <n v="0"/>
    <s v="-"/>
    <n v="0"/>
  </r>
  <r>
    <s v="58"/>
    <x v="16"/>
    <x v="0"/>
    <s v="001"/>
    <s v="Z1F0000700"/>
    <s v="1391"/>
    <s v="FC"/>
    <s v="00110167-00110235"/>
    <s v=""/>
    <s v=""/>
    <s v=""/>
    <s v=""/>
    <n v="0"/>
    <s v=""/>
    <s v="VENTAS NO CONTRIBUYENTES"/>
    <s v=""/>
    <n v="695858907.65200019"/>
    <n v="0"/>
    <n v="501207745.55000001"/>
    <n v="0"/>
    <s v="-"/>
    <n v="0"/>
    <n v="167802725.94999999"/>
    <s v="16"/>
    <n v="26848436.152000003"/>
    <n v="0"/>
    <s v="-"/>
    <n v="0"/>
    <n v="0"/>
    <s v="-"/>
    <n v="0"/>
  </r>
  <r>
    <s v="59"/>
    <x v="16"/>
    <x v="0"/>
    <s v="001"/>
    <s v="Z1F0000700"/>
    <s v="1391"/>
    <s v="FC"/>
    <s v="00110166"/>
    <s v=""/>
    <s v=""/>
    <s v=""/>
    <s v=""/>
    <n v="0"/>
    <s v=""/>
    <s v="GRUPO CORPORATIVO MANUBER C.A"/>
    <s v="J-409821315"/>
    <n v="6126236"/>
    <n v="0"/>
    <n v="3862960"/>
    <n v="1951100"/>
    <s v="16"/>
    <n v="312176"/>
    <n v="0"/>
    <s v="-"/>
    <n v="0"/>
    <n v="0"/>
    <s v="-"/>
    <n v="0"/>
    <n v="0"/>
    <s v="-"/>
    <n v="0"/>
  </r>
  <r>
    <s v="60"/>
    <x v="16"/>
    <x v="0"/>
    <s v="001"/>
    <s v="Z1F0000700"/>
    <s v="1391"/>
    <s v="FC"/>
    <s v="00110140-00110165"/>
    <s v=""/>
    <s v=""/>
    <s v=""/>
    <s v=""/>
    <n v="0"/>
    <s v=""/>
    <s v="VENTAS NO CONTRIBUYENTES"/>
    <s v=""/>
    <n v="289610416.36199999"/>
    <n v="0"/>
    <n v="189298104.75"/>
    <n v="0"/>
    <s v="-"/>
    <n v="0"/>
    <n v="86476130.699999988"/>
    <s v="16"/>
    <n v="13836180.911999999"/>
    <n v="0"/>
    <s v="-"/>
    <n v="0"/>
    <n v="0"/>
    <s v="-"/>
    <n v="0"/>
  </r>
  <r>
    <s v="61"/>
    <x v="16"/>
    <x v="1"/>
    <s v="002"/>
    <s v="Z1F0017966"/>
    <s v="0293"/>
    <s v="FC"/>
    <s v="00006564-00006585"/>
    <s v=""/>
    <s v=""/>
    <s v=""/>
    <s v=""/>
    <n v="0"/>
    <s v=""/>
    <s v="VENTAS NO CONTRIBUYENTES"/>
    <s v=""/>
    <n v="144740573.50999999"/>
    <n v="0"/>
    <n v="78557420.5"/>
    <n v="0"/>
    <s v="-"/>
    <n v="0"/>
    <n v="57054442.25"/>
    <s v="16"/>
    <n v="9128710.7599999998"/>
    <n v="0"/>
    <s v="-"/>
    <n v="0"/>
    <n v="0"/>
    <s v="-"/>
    <n v="0"/>
  </r>
  <r>
    <s v="62"/>
    <x v="16"/>
    <x v="2"/>
    <s v="002"/>
    <s v="Z1F0008858"/>
    <s v="0750"/>
    <s v="FC"/>
    <s v="00100172-00100342"/>
    <s v=""/>
    <s v=""/>
    <s v=""/>
    <s v=""/>
    <n v="0"/>
    <s v=""/>
    <s v="VENTAS NO CONTRIBUYENTES"/>
    <s v=""/>
    <n v="372307827.29999995"/>
    <n v="0"/>
    <n v="344015612.89999998"/>
    <n v="0"/>
    <s v="-"/>
    <n v="0"/>
    <n v="24389840"/>
    <s v="-"/>
    <n v="3902374.4"/>
    <n v="0"/>
    <s v="-"/>
    <n v="0"/>
    <n v="0"/>
    <s v="-"/>
    <n v="0"/>
  </r>
  <r>
    <s v="63"/>
    <x v="16"/>
    <x v="2"/>
    <s v="002"/>
    <s v="Z1F0008858"/>
    <s v="0750"/>
    <s v="FC"/>
    <s v="00100171"/>
    <s v=""/>
    <s v=""/>
    <s v=""/>
    <s v=""/>
    <n v="0"/>
    <s v=""/>
    <s v="MINIMARKETREY"/>
    <s v="J-500294581 "/>
    <n v="10800779.48"/>
    <n v="0"/>
    <n v="7226700"/>
    <n v="3081103"/>
    <s v="16"/>
    <n v="492976.48"/>
    <n v="0"/>
    <s v="-"/>
    <n v="0"/>
    <n v="0"/>
    <s v="-"/>
    <n v="0"/>
    <n v="0"/>
    <s v="-"/>
    <n v="0"/>
  </r>
  <r>
    <s v="64"/>
    <x v="16"/>
    <x v="2"/>
    <s v="002"/>
    <s v="Z1F0008858"/>
    <s v="0750"/>
    <s v="FC"/>
    <s v="00100164-00100170"/>
    <s v=""/>
    <s v=""/>
    <s v=""/>
    <s v=""/>
    <n v="0"/>
    <s v=""/>
    <s v="VENTAS NO CONTRIBUYENTES"/>
    <s v=""/>
    <n v="17075482.699999999"/>
    <n v="0"/>
    <n v="15990627.5"/>
    <n v="0"/>
    <s v="-"/>
    <n v="0"/>
    <n v="935220"/>
    <s v="-"/>
    <n v="149635.20000000001"/>
    <n v="0"/>
    <s v="-"/>
    <n v="0"/>
    <n v="0"/>
    <s v="-"/>
    <n v="0"/>
  </r>
  <r>
    <s v="65"/>
    <x v="16"/>
    <x v="0"/>
    <s v="002"/>
    <s v="Z1B8050149"/>
    <s v="1649"/>
    <s v="FC"/>
    <s v="00199881-00199928"/>
    <m/>
    <m/>
    <m/>
    <m/>
    <n v="0"/>
    <m/>
    <s v="VENTAS NO CONTRIBUYENTES"/>
    <m/>
    <n v="223778742.31"/>
    <n v="0"/>
    <n v="223778742.31"/>
    <n v="0"/>
    <s v="-"/>
    <n v="0"/>
    <n v="0"/>
    <s v="-"/>
    <n v="0"/>
    <n v="0"/>
    <s v="-"/>
    <n v="0"/>
    <n v="0"/>
    <s v="-"/>
    <n v="0"/>
  </r>
  <r>
    <s v="66"/>
    <x v="16"/>
    <x v="0"/>
    <s v="002"/>
    <s v="Z1B8050002"/>
    <s v="1727"/>
    <s v="FC"/>
    <s v="00161619-00161649"/>
    <s v=""/>
    <s v=""/>
    <s v=""/>
    <s v=""/>
    <n v="0"/>
    <s v=""/>
    <s v="VENTAS NO CONTRIBUYENTES"/>
    <s v=""/>
    <n v="343655552.57800001"/>
    <n v="0"/>
    <n v="290619826.75"/>
    <n v="0"/>
    <s v="-"/>
    <n v="0"/>
    <n v="45720453.299999997"/>
    <s v="-"/>
    <n v="7315272.5279999999"/>
    <n v="0"/>
    <s v="-"/>
    <n v="0"/>
    <n v="0"/>
    <s v="-"/>
    <n v="0"/>
  </r>
  <r>
    <s v="67"/>
    <x v="16"/>
    <x v="1"/>
    <s v="003"/>
    <s v="Z1F0017848"/>
    <s v="0294"/>
    <s v="FC"/>
    <s v="00013063-00013127"/>
    <s v=""/>
    <s v=""/>
    <s v=""/>
    <s v=""/>
    <n v="0"/>
    <s v=""/>
    <s v="VENTAS NO CONTRIBUYENTES"/>
    <s v=""/>
    <n v="497169972.63399994"/>
    <n v="0"/>
    <n v="341501963.14999998"/>
    <n v="0"/>
    <s v="-"/>
    <n v="0"/>
    <n v="134196559.89999999"/>
    <s v="16"/>
    <n v="21471449.583999999"/>
    <n v="0"/>
    <s v="-"/>
    <n v="0"/>
    <n v="0"/>
    <s v="-"/>
    <n v="0"/>
  </r>
  <r>
    <s v="68"/>
    <x v="16"/>
    <x v="1"/>
    <s v="003"/>
    <s v="Z1F0017848"/>
    <s v="0294"/>
    <s v="FC"/>
    <s v="00013062"/>
    <s v=""/>
    <s v=""/>
    <s v=""/>
    <s v=""/>
    <n v="0"/>
    <s v=""/>
    <s v="ALEJANDRO MENDEZ"/>
    <s v="V207455592"/>
    <n v="15729528.4"/>
    <n v="0"/>
    <n v="13281650"/>
    <n v="2110240"/>
    <s v="16"/>
    <n v="337638.40000000002"/>
    <n v="0"/>
    <s v="-"/>
    <n v="0"/>
    <n v="0"/>
    <s v="-"/>
    <n v="0"/>
    <n v="0"/>
    <s v="-"/>
    <n v="0"/>
  </r>
  <r>
    <s v="69"/>
    <x v="16"/>
    <x v="1"/>
    <s v="003"/>
    <s v="Z1F0017848"/>
    <s v="0294"/>
    <s v="FC"/>
    <s v="00013050-00013061"/>
    <s v=""/>
    <s v=""/>
    <s v=""/>
    <s v=""/>
    <n v="0"/>
    <s v=""/>
    <s v="VENTAS NO CONTRIBUYENTES"/>
    <s v=""/>
    <n v="51281983.450000003"/>
    <n v="0"/>
    <n v="26849982.25"/>
    <n v="0"/>
    <s v="-"/>
    <n v="0"/>
    <n v="21062070"/>
    <s v="16"/>
    <n v="3369931.2"/>
    <n v="0"/>
    <s v="-"/>
    <n v="0"/>
    <n v="0"/>
    <s v="-"/>
    <n v="0"/>
  </r>
  <r>
    <s v="70"/>
    <x v="16"/>
    <x v="2"/>
    <s v="003"/>
    <s v="Z1F0008965"/>
    <s v="0743"/>
    <s v="FC"/>
    <s v="00098235-00098328"/>
    <s v=""/>
    <s v=""/>
    <s v=""/>
    <s v=""/>
    <n v="0"/>
    <s v=""/>
    <s v="VENTAS NO CONTRIBUYENTES"/>
    <s v=""/>
    <n v="234480661.69999999"/>
    <n v="0"/>
    <n v="209814746.5"/>
    <n v="0"/>
    <s v="-"/>
    <n v="0"/>
    <n v="21263720"/>
    <s v="16"/>
    <n v="3402195.2"/>
    <n v="0"/>
    <s v="-"/>
    <n v="0"/>
    <n v="0"/>
    <s v="-"/>
    <n v="0"/>
  </r>
  <r>
    <s v="71"/>
    <x v="16"/>
    <x v="0"/>
    <s v="003"/>
    <s v="Z1B8051199"/>
    <s v="1813"/>
    <s v="FC"/>
    <s v="00187545-00187577"/>
    <s v=""/>
    <s v=""/>
    <s v=""/>
    <s v=""/>
    <n v="0"/>
    <s v=""/>
    <s v="VENTAS NO CONTRIBUYENTES"/>
    <s v=""/>
    <n v="259244841.558"/>
    <n v="0"/>
    <n v="198358203.25"/>
    <n v="0"/>
    <s v="-"/>
    <n v="0"/>
    <n v="52488481.299999997"/>
    <s v="16"/>
    <n v="8398157.0080000013"/>
    <n v="0"/>
    <s v="-"/>
    <n v="0"/>
    <n v="0"/>
    <s v="-"/>
    <n v="0"/>
  </r>
  <r>
    <s v="72"/>
    <x v="16"/>
    <x v="0"/>
    <s v="003"/>
    <s v="Z1B8051199"/>
    <s v="1813"/>
    <s v="FC"/>
    <s v="00187544"/>
    <s v=""/>
    <s v=""/>
    <s v=""/>
    <s v=""/>
    <n v="0"/>
    <s v=""/>
    <s v="INVERSIONES SHALAMA C.A"/>
    <s v="J-312380020"/>
    <n v="2754500"/>
    <n v="0"/>
    <n v="2754500"/>
    <n v="0"/>
    <s v="-"/>
    <n v="0"/>
    <n v="0"/>
    <s v="-"/>
    <n v="0"/>
    <n v="0"/>
    <s v="-"/>
    <n v="0"/>
    <n v="0"/>
    <s v="-"/>
    <n v="0"/>
  </r>
  <r>
    <s v="73"/>
    <x v="16"/>
    <x v="0"/>
    <s v="003"/>
    <s v="Z1B8051199"/>
    <s v="1813"/>
    <s v="FC"/>
    <s v="00187489-00187543"/>
    <s v=""/>
    <s v=""/>
    <s v=""/>
    <s v=""/>
    <n v="0"/>
    <s v=""/>
    <s v="VENTAS NO CONTRIBUYENTES"/>
    <s v=""/>
    <n v="671448547.96799994"/>
    <n v="0"/>
    <n v="556606294.9000001"/>
    <n v="0"/>
    <s v="-"/>
    <n v="0"/>
    <n v="99001942.300000012"/>
    <s v="-"/>
    <n v="15840310.767999999"/>
    <n v="0"/>
    <s v="-"/>
    <n v="0"/>
    <n v="0"/>
    <s v="-"/>
    <n v="0"/>
  </r>
  <r>
    <s v="74"/>
    <x v="16"/>
    <x v="0"/>
    <s v="003"/>
    <s v="Z1B8051199"/>
    <s v="1813"/>
    <s v="FC"/>
    <s v="00187488"/>
    <s v=""/>
    <s v=""/>
    <s v=""/>
    <s v=""/>
    <n v="0"/>
    <s v=""/>
    <s v="KEN,S.A"/>
    <s v="J-29987998-3 "/>
    <n v="22331648.5"/>
    <n v="0"/>
    <n v="11255504.5"/>
    <n v="9548400"/>
    <s v="16"/>
    <n v="1527744"/>
    <n v="0"/>
    <s v="-"/>
    <n v="0"/>
    <n v="0"/>
    <s v="-"/>
    <n v="0"/>
    <n v="0"/>
    <s v="-"/>
    <n v="0"/>
  </r>
  <r>
    <s v="75"/>
    <x v="16"/>
    <x v="0"/>
    <s v="003"/>
    <s v="Z1B8051199"/>
    <s v="1813"/>
    <s v="FC"/>
    <s v="00187448-00187487"/>
    <s v=""/>
    <s v=""/>
    <s v=""/>
    <s v=""/>
    <n v="0"/>
    <s v=""/>
    <s v="VENTAS NO CONTRIBUYENTES"/>
    <s v=""/>
    <n v="266056631.22999999"/>
    <n v="0"/>
    <n v="205626751.09999999"/>
    <n v="0"/>
    <s v="-"/>
    <n v="0"/>
    <n v="52094724.25"/>
    <s v="-"/>
    <n v="8335155.8799999999"/>
    <n v="0"/>
    <s v="-"/>
    <n v="0"/>
    <n v="0"/>
    <s v="-"/>
    <n v="0"/>
  </r>
  <r>
    <s v="76"/>
    <x v="16"/>
    <x v="0"/>
    <s v="003"/>
    <s v="Z1B8051199"/>
    <s v="1813"/>
    <s v="FC"/>
    <s v="00187447"/>
    <s v=""/>
    <s v=""/>
    <s v=""/>
    <s v=""/>
    <n v="0"/>
    <s v=""/>
    <s v="DISTRIBUIDORA MONTOVJ C.A"/>
    <s v="J-40786379-7 "/>
    <n v="5580582"/>
    <n v="0"/>
    <n v="5542650"/>
    <n v="32700"/>
    <s v="16"/>
    <n v="5232"/>
    <n v="0"/>
    <s v="-"/>
    <n v="0"/>
    <n v="0"/>
    <s v="-"/>
    <n v="0"/>
    <n v="0"/>
    <s v="-"/>
    <n v="0"/>
  </r>
  <r>
    <s v="77"/>
    <x v="16"/>
    <x v="0"/>
    <s v="003"/>
    <s v="Z1B8051199"/>
    <s v="1813"/>
    <s v="FC"/>
    <s v="00187446"/>
    <s v=""/>
    <s v=""/>
    <s v=""/>
    <s v=""/>
    <n v="0"/>
    <s v=""/>
    <s v="JOSE GUILLEN"/>
    <s v="V6841957 "/>
    <n v="9924123"/>
    <n v="0"/>
    <n v="9924123"/>
    <n v="0"/>
    <s v="-"/>
    <n v="0"/>
    <n v="0"/>
    <s v="-"/>
    <n v="0"/>
    <n v="0"/>
    <s v="-"/>
    <n v="0"/>
    <n v="0"/>
    <s v="-"/>
    <n v="0"/>
  </r>
  <r>
    <s v="78"/>
    <x v="16"/>
    <x v="1"/>
    <s v="004"/>
    <s v="Z1F0017963"/>
    <s v="0294"/>
    <s v="FC"/>
    <s v="00006782-00006835"/>
    <s v=""/>
    <s v=""/>
    <s v=""/>
    <s v=""/>
    <n v="0"/>
    <s v=""/>
    <s v="VENTAS NO CONTRIBUYENTES"/>
    <s v=""/>
    <n v="284032577.9296"/>
    <n v="0"/>
    <n v="200672706"/>
    <n v="0"/>
    <s v="-"/>
    <n v="0"/>
    <n v="71861958.560000002"/>
    <s v="16"/>
    <n v="11497913.3696"/>
    <n v="0"/>
    <s v="-"/>
    <n v="0"/>
    <n v="0"/>
    <s v="-"/>
    <n v="0"/>
  </r>
  <r>
    <s v="79"/>
    <x v="16"/>
    <x v="0"/>
    <s v="004"/>
    <s v="Z1B8050937"/>
    <s v="1655"/>
    <s v="FC"/>
    <s v="00155170-00155202"/>
    <s v=""/>
    <s v=""/>
    <s v=""/>
    <s v=""/>
    <n v="0"/>
    <s v=""/>
    <s v="VENTAS NO CONTRIBUYENTES"/>
    <s v=""/>
    <n v="582194457.12199998"/>
    <n v="0"/>
    <n v="420627996.3499999"/>
    <n v="0"/>
    <s v="-"/>
    <n v="0"/>
    <n v="139281431.70000002"/>
    <s v="16"/>
    <n v="22285029.072000001"/>
    <n v="0"/>
    <s v="-"/>
    <n v="0"/>
    <n v="0"/>
    <s v="-"/>
    <n v="0"/>
  </r>
  <r>
    <s v="80"/>
    <x v="16"/>
    <x v="0"/>
    <s v="004"/>
    <s v="Z1B8050937"/>
    <s v="1655"/>
    <s v="FC"/>
    <s v="00155169"/>
    <s v=""/>
    <s v=""/>
    <s v=""/>
    <s v=""/>
    <n v="0"/>
    <s v=""/>
    <s v="PANADERIA Y DELICATESES KEIVERY PAN"/>
    <s v="J-413044994"/>
    <n v="19293000"/>
    <n v="0"/>
    <n v="19293000"/>
    <n v="0"/>
    <s v="-"/>
    <n v="0"/>
    <n v="0"/>
    <s v="-"/>
    <n v="0"/>
    <n v="0"/>
    <s v="-"/>
    <n v="0"/>
    <n v="0"/>
    <s v="-"/>
    <n v="0"/>
  </r>
  <r>
    <s v="81"/>
    <x v="16"/>
    <x v="0"/>
    <s v="004"/>
    <s v="Z1B8050937"/>
    <s v="1655"/>
    <s v="FC"/>
    <s v="00155167-00155168"/>
    <s v=""/>
    <s v=""/>
    <s v=""/>
    <s v=""/>
    <n v="0"/>
    <s v=""/>
    <s v="VENTAS NO CONTRIBUYENTES"/>
    <s v=""/>
    <n v="6981166.5999999996"/>
    <n v="0"/>
    <n v="6981166.5999999996"/>
    <n v="0"/>
    <s v="-"/>
    <n v="0"/>
    <n v="0"/>
    <s v="-"/>
    <n v="0"/>
    <n v="0"/>
    <s v="-"/>
    <n v="0"/>
    <n v="0"/>
    <s v="-"/>
    <n v="0"/>
  </r>
  <r>
    <s v="82"/>
    <x v="16"/>
    <x v="0"/>
    <s v="004"/>
    <s v="Z1B8050937"/>
    <s v="1655"/>
    <s v="FC"/>
    <s v="00155166"/>
    <s v=""/>
    <s v=""/>
    <s v=""/>
    <s v=""/>
    <n v="0"/>
    <s v=""/>
    <s v="CORPORACION  SERVITRACK"/>
    <s v="J-405593164 "/>
    <n v="5280178"/>
    <n v="0"/>
    <n v="3389900"/>
    <n v="1629550"/>
    <s v="16"/>
    <n v="260728"/>
    <n v="0"/>
    <s v="-"/>
    <n v="0"/>
    <n v="0"/>
    <s v="-"/>
    <n v="0"/>
    <n v="0"/>
    <s v="-"/>
    <n v="0"/>
  </r>
  <r>
    <s v="83"/>
    <x v="16"/>
    <x v="0"/>
    <s v="004"/>
    <s v="Z1B8050937"/>
    <s v="1655"/>
    <s v="FC"/>
    <s v="00155157-00155165"/>
    <s v=""/>
    <s v=""/>
    <s v=""/>
    <s v=""/>
    <n v="0"/>
    <s v=""/>
    <s v="VENTAS NO CONTRIBUYENTES"/>
    <s v=""/>
    <n v="53874205.859999999"/>
    <n v="0"/>
    <n v="41163951.299999997"/>
    <n v="0"/>
    <s v="-"/>
    <n v="0"/>
    <n v="10957116"/>
    <s v="16"/>
    <n v="1753138.56"/>
    <n v="0"/>
    <s v="-"/>
    <n v="0"/>
    <n v="0"/>
    <s v="-"/>
    <n v="0"/>
  </r>
  <r>
    <s v="84"/>
    <x v="16"/>
    <x v="0"/>
    <s v="004"/>
    <s v="Z1B8050937"/>
    <s v="1655"/>
    <s v="FC"/>
    <s v="00155156"/>
    <s v=""/>
    <s v=""/>
    <s v=""/>
    <s v=""/>
    <n v="0"/>
    <s v=""/>
    <s v="INV. DELICATESES2019 DE SOUSA"/>
    <s v="J-41303133-7 "/>
    <n v="38477000"/>
    <n v="0"/>
    <n v="38477000"/>
    <n v="0"/>
    <s v="-"/>
    <n v="0"/>
    <n v="0"/>
    <s v="-"/>
    <n v="0"/>
    <n v="0"/>
    <s v="-"/>
    <n v="0"/>
    <n v="0"/>
    <s v="-"/>
    <n v="0"/>
  </r>
  <r>
    <s v="85"/>
    <x v="16"/>
    <x v="0"/>
    <s v="004"/>
    <s v="Z1B8050937"/>
    <s v="1655"/>
    <s v="FC"/>
    <s v="00155155"/>
    <s v=""/>
    <s v=""/>
    <s v=""/>
    <s v=""/>
    <n v="0"/>
    <s v=""/>
    <s v="INV.REPLAYS C.A"/>
    <s v="J-403472645 "/>
    <n v="3280901"/>
    <n v="0"/>
    <n v="3280901"/>
    <n v="0"/>
    <s v="-"/>
    <n v="0"/>
    <n v="0"/>
    <s v="-"/>
    <n v="0"/>
    <n v="0"/>
    <s v="-"/>
    <n v="0"/>
    <n v="0"/>
    <s v="-"/>
    <n v="0"/>
  </r>
  <r>
    <s v="86"/>
    <x v="16"/>
    <x v="0"/>
    <s v="004"/>
    <s v="Z1B8050937"/>
    <s v="1655"/>
    <s v="FC"/>
    <s v="00155148-00155154"/>
    <s v=""/>
    <s v=""/>
    <s v=""/>
    <s v=""/>
    <n v="0"/>
    <s v=""/>
    <s v="VENTAS NO CONTRIBUYENTES"/>
    <s v=""/>
    <n v="81199905.75"/>
    <n v="0"/>
    <n v="81048177.75"/>
    <n v="0"/>
    <s v="-"/>
    <n v="0"/>
    <n v="130800"/>
    <s v="16"/>
    <n v="20928"/>
    <n v="0"/>
    <s v="-"/>
    <n v="0"/>
    <n v="0"/>
    <s v="-"/>
    <n v="0"/>
  </r>
  <r>
    <s v="87"/>
    <x v="16"/>
    <x v="1"/>
    <s v="005"/>
    <s v="Z1F0017998"/>
    <s v="0288"/>
    <s v="FC"/>
    <s v="00009196-00009211"/>
    <s v=""/>
    <s v=""/>
    <s v=""/>
    <s v=""/>
    <n v="0"/>
    <s v=""/>
    <s v="VENTAS NO CONTRIBUYENTES"/>
    <s v=""/>
    <n v="111697463.24399999"/>
    <n v="0"/>
    <n v="80286277.5"/>
    <n v="0"/>
    <s v="-"/>
    <n v="0"/>
    <n v="27078608.399999999"/>
    <s v="16"/>
    <n v="4332577.3440000005"/>
    <n v="0"/>
    <s v="-"/>
    <n v="0"/>
    <n v="0"/>
    <s v="-"/>
    <n v="0"/>
  </r>
  <r>
    <s v="88"/>
    <x v="16"/>
    <x v="1"/>
    <s v="005"/>
    <s v="Z1F0017998"/>
    <s v="0288"/>
    <s v="FC"/>
    <s v="00009195"/>
    <s v=""/>
    <s v=""/>
    <s v=""/>
    <s v=""/>
    <n v="0"/>
    <s v=""/>
    <s v="INVERSIONES MITAMI HER C.A"/>
    <s v="J406251875"/>
    <n v="1074740"/>
    <n v="0"/>
    <n v="0"/>
    <n v="926500"/>
    <s v="16"/>
    <n v="148240"/>
    <n v="0"/>
    <s v="-"/>
    <n v="0"/>
    <n v="0"/>
    <s v="-"/>
    <n v="0"/>
    <n v="0"/>
    <s v="-"/>
    <n v="0"/>
  </r>
  <r>
    <s v="89"/>
    <x v="16"/>
    <x v="1"/>
    <s v="005"/>
    <s v="Z1F0017998"/>
    <s v="0288"/>
    <s v="FC"/>
    <s v="00009175-00009194"/>
    <s v=""/>
    <s v=""/>
    <s v=""/>
    <s v=""/>
    <n v="0"/>
    <s v=""/>
    <s v="VENTAS NO CONTRIBUYENTES"/>
    <s v=""/>
    <n v="155736100.708"/>
    <n v="0"/>
    <n v="113672585.2"/>
    <n v="0"/>
    <s v="-"/>
    <n v="0"/>
    <n v="36261651.299999997"/>
    <s v="-"/>
    <n v="5801864.2079999996"/>
    <n v="0"/>
    <s v="-"/>
    <n v="0"/>
    <n v="0"/>
    <s v="-"/>
    <n v="0"/>
  </r>
  <r>
    <s v="90"/>
    <x v="16"/>
    <x v="1"/>
    <s v="005"/>
    <s v="Z1F0017998"/>
    <s v="0288"/>
    <s v="FC"/>
    <s v="00009174"/>
    <s v=""/>
    <s v=""/>
    <s v=""/>
    <s v=""/>
    <n v="0"/>
    <s v=""/>
    <s v="VIDA AGUA PURIFICADA"/>
    <s v="J412413007"/>
    <n v="6941556"/>
    <n v="0"/>
    <n v="0"/>
    <n v="5984100"/>
    <s v="16"/>
    <n v="957456"/>
    <n v="0"/>
    <s v="-"/>
    <n v="0"/>
    <n v="0"/>
    <s v="-"/>
    <n v="0"/>
    <n v="0"/>
    <s v="-"/>
    <n v="0"/>
  </r>
  <r>
    <s v="91"/>
    <x v="16"/>
    <x v="1"/>
    <s v="005"/>
    <s v="Z1F0017998"/>
    <s v="0288"/>
    <s v="FC"/>
    <s v="00009163-00009173"/>
    <s v=""/>
    <s v=""/>
    <s v=""/>
    <s v=""/>
    <n v="0"/>
    <s v=""/>
    <s v="VENTAS NO CONTRIBUYENTES"/>
    <s v=""/>
    <n v="69874593"/>
    <n v="0"/>
    <n v="59127193"/>
    <n v="0"/>
    <s v="-"/>
    <n v="0"/>
    <n v="9265000"/>
    <s v="16"/>
    <n v="1482400"/>
    <n v="0"/>
    <s v="-"/>
    <n v="0"/>
    <n v="0"/>
    <s v="-"/>
    <n v="0"/>
  </r>
  <r>
    <s v="92"/>
    <x v="16"/>
    <x v="0"/>
    <s v="005"/>
    <s v="Z1B8050363"/>
    <s v="1806"/>
    <s v="FC"/>
    <s v="00167099-00167157"/>
    <s v=""/>
    <s v=""/>
    <s v=""/>
    <s v=""/>
    <n v="0"/>
    <s v=""/>
    <s v="VENTAS NO CONTRIBUYENTES"/>
    <s v=""/>
    <n v="439800209.02200001"/>
    <n v="0"/>
    <n v="352835978.55000001"/>
    <n v="0"/>
    <s v="-"/>
    <n v="0"/>
    <n v="74969164.199999988"/>
    <s v="16"/>
    <n v="11995066.272000004"/>
    <n v="0"/>
    <s v="-"/>
    <n v="0"/>
    <n v="0"/>
    <s v="-"/>
    <n v="0"/>
  </r>
  <r>
    <s v="93"/>
    <x v="16"/>
    <x v="1"/>
    <s v="006"/>
    <s v="Z1F0017787"/>
    <s v="0260-0260"/>
    <s v="FC"/>
    <s v="00002593-00002605"/>
    <s v=""/>
    <s v=""/>
    <s v=""/>
    <s v=""/>
    <n v="0"/>
    <s v=""/>
    <s v="VENTAS NO CONTRIBUYENTES"/>
    <s v=""/>
    <n v="174204614.65399998"/>
    <n v="0"/>
    <n v="119186259.04999998"/>
    <n v="0"/>
    <s v="-"/>
    <n v="0"/>
    <n v="47429616.899999999"/>
    <s v="16"/>
    <n v="7588738.703999999"/>
    <n v="0"/>
    <s v="-"/>
    <n v="0"/>
    <n v="0"/>
    <s v="-"/>
    <n v="0"/>
  </r>
  <r>
    <s v="94"/>
    <x v="16"/>
    <x v="1"/>
    <s v="006"/>
    <s v="Z1F0017787"/>
    <s v="0260"/>
    <s v="FC"/>
    <s v="00002592"/>
    <s v=""/>
    <s v=""/>
    <s v=""/>
    <s v=""/>
    <n v="0"/>
    <s v=""/>
    <s v="CAFE RESTAURANT GOTA DULCE"/>
    <s v="J306533176"/>
    <n v="60614137"/>
    <n v="0"/>
    <n v="60614137"/>
    <n v="0"/>
    <s v="-"/>
    <n v="0"/>
    <n v="0"/>
    <s v="-"/>
    <n v="0"/>
    <n v="0"/>
    <s v="-"/>
    <n v="0"/>
    <n v="0"/>
    <s v="-"/>
    <n v="0"/>
  </r>
  <r>
    <s v="95"/>
    <x v="16"/>
    <x v="1"/>
    <s v="006"/>
    <s v="Z1F0017787"/>
    <s v="0260-0260"/>
    <s v="FC"/>
    <s v="00002581-00002591"/>
    <s v=""/>
    <s v=""/>
    <s v=""/>
    <s v=""/>
    <n v="0"/>
    <s v=""/>
    <s v="VENTAS NO CONTRIBUYENTES"/>
    <s v=""/>
    <n v="44446841"/>
    <n v="0"/>
    <n v="16418254"/>
    <n v="0"/>
    <s v="-"/>
    <n v="0"/>
    <n v="24162575"/>
    <s v="-"/>
    <n v="3866012"/>
    <n v="0"/>
    <s v="-"/>
    <n v="0"/>
    <n v="0"/>
    <s v="-"/>
    <n v="0"/>
  </r>
  <r>
    <s v="96"/>
    <x v="16"/>
    <x v="0"/>
    <s v="006"/>
    <s v="Z1B8044815"/>
    <s v="1715"/>
    <s v="FC"/>
    <s v="00147227-00147346"/>
    <s v=""/>
    <s v=""/>
    <s v=""/>
    <s v=""/>
    <n v="0"/>
    <s v=""/>
    <s v="VENTAS NO CONTRIBUYENTES"/>
    <s v=""/>
    <n v="1197117392.4336002"/>
    <n v="0"/>
    <n v="875454339.30000019"/>
    <n v="0"/>
    <s v="-"/>
    <n v="0"/>
    <n v="277295735.45999998"/>
    <s v="-"/>
    <n v="44367317.673600003"/>
    <n v="0"/>
    <s v="-"/>
    <n v="0"/>
    <n v="0"/>
    <s v="-"/>
    <n v="0"/>
  </r>
  <r>
    <s v="97"/>
    <x v="16"/>
    <x v="0"/>
    <s v="007"/>
    <s v="Z1B8050013"/>
    <s v="1768"/>
    <s v="FC"/>
    <s v="00171751-00171776"/>
    <s v=""/>
    <s v=""/>
    <s v=""/>
    <s v=""/>
    <n v="0"/>
    <s v=""/>
    <s v="VENTAS NO CONTRIBUYENTES"/>
    <s v=""/>
    <n v="337330831.91600001"/>
    <n v="0"/>
    <n v="274501828.64999998"/>
    <n v="0"/>
    <s v="-"/>
    <n v="0"/>
    <n v="54162933.850000001"/>
    <s v="-"/>
    <n v="8666069.4160000011"/>
    <n v="0"/>
    <s v="-"/>
    <n v="0"/>
    <n v="0"/>
    <s v="-"/>
    <n v="0"/>
  </r>
  <r>
    <s v="98"/>
    <x v="16"/>
    <x v="0"/>
    <s v="009"/>
    <s v="Z1B8014458"/>
    <s v="1723"/>
    <s v="FC"/>
    <s v="00175455-00175536"/>
    <s v=""/>
    <s v=""/>
    <s v=""/>
    <s v=""/>
    <n v="0"/>
    <s v=""/>
    <s v="VENTAS NO CONTRIBUYENTES"/>
    <s v=""/>
    <n v="935569706.27600014"/>
    <n v="0"/>
    <n v="652311390.0999999"/>
    <n v="0"/>
    <s v="-"/>
    <n v="0"/>
    <n v="244188203.60000002"/>
    <s v="16"/>
    <n v="39070112.576000012"/>
    <n v="0"/>
    <s v="-"/>
    <n v="0"/>
    <n v="0"/>
    <s v="-"/>
    <n v="0"/>
  </r>
  <r>
    <s v="99"/>
    <x v="16"/>
    <x v="0"/>
    <s v="010"/>
    <s v="Z1F0000341"/>
    <s v="1232"/>
    <s v="NC"/>
    <s v=""/>
    <s v="00000143"/>
    <s v=""/>
    <s v="00074127"/>
    <s v="17/12/2020"/>
    <n v="2121663.2000000002"/>
    <s v="VEN"/>
    <s v="JAQUELINE CARASQUEL"/>
    <s v="V11027048"/>
    <n v="-2121663.2000000002"/>
    <n v="0"/>
    <n v="0"/>
    <n v="0"/>
    <s v="-"/>
    <n v="0"/>
    <n v="-1829020"/>
    <s v="16"/>
    <n v="-292643.20000000001"/>
    <n v="0"/>
    <s v="-"/>
    <n v="0"/>
    <n v="0"/>
    <s v="-"/>
    <n v="0"/>
  </r>
  <r>
    <s v="100"/>
    <x v="16"/>
    <x v="0"/>
    <s v="010"/>
    <s v="Z1F0000341"/>
    <s v="1232"/>
    <s v="FC"/>
    <s v="00074090-00074129"/>
    <s v=""/>
    <s v=""/>
    <s v=""/>
    <s v=""/>
    <n v="0"/>
    <s v=""/>
    <s v="VENTAS NO CONTRIBUYENTES"/>
    <s v=""/>
    <n v="429572822.9059999"/>
    <n v="0"/>
    <n v="321489770.29999995"/>
    <n v="0"/>
    <s v="-"/>
    <n v="0"/>
    <n v="93175045.349999994"/>
    <s v="-"/>
    <n v="14908007.255999999"/>
    <n v="0"/>
    <s v="-"/>
    <n v="0"/>
    <n v="0"/>
    <s v="-"/>
    <n v="0"/>
  </r>
  <r>
    <s v="101"/>
    <x v="16"/>
    <x v="0"/>
    <s v="010"/>
    <s v="Z1F0000341"/>
    <s v="1232"/>
    <s v="FC"/>
    <s v="00074089"/>
    <s v=""/>
    <s v=""/>
    <s v=""/>
    <s v=""/>
    <n v="0"/>
    <s v=""/>
    <s v="LUIS URDANETA"/>
    <s v="V129095884"/>
    <n v="10611019.199999999"/>
    <n v="0"/>
    <n v="5783540"/>
    <n v="4161620"/>
    <s v="16"/>
    <n v="665859.19999999995"/>
    <n v="0"/>
    <s v="-"/>
    <n v="0"/>
    <n v="0"/>
    <s v="-"/>
    <n v="0"/>
    <n v="0"/>
    <s v="-"/>
    <n v="0"/>
  </r>
  <r>
    <s v="102"/>
    <x v="16"/>
    <x v="0"/>
    <s v="010"/>
    <s v="Z1F0000341"/>
    <s v="1232"/>
    <s v="FC"/>
    <s v="00074082-00074088"/>
    <s v=""/>
    <s v=""/>
    <s v=""/>
    <s v=""/>
    <n v="0"/>
    <s v=""/>
    <s v="VENTAS NO CONTRIBUYENTES"/>
    <s v=""/>
    <n v="134672750.02920002"/>
    <n v="0"/>
    <n v="80037666"/>
    <n v="0"/>
    <s v="-"/>
    <n v="0"/>
    <n v="47099210.370000005"/>
    <s v="16"/>
    <n v="7535873.6591999996"/>
    <n v="0"/>
    <s v="-"/>
    <n v="0"/>
    <n v="0"/>
    <s v="-"/>
    <n v="0"/>
  </r>
  <r>
    <s v="103"/>
    <x v="16"/>
    <x v="0"/>
    <s v="011"/>
    <s v="Z1F0004616"/>
    <s v="0626"/>
    <s v="FC"/>
    <s v="00085778-00085827"/>
    <s v=""/>
    <s v=""/>
    <s v=""/>
    <s v=""/>
    <n v="0"/>
    <s v=""/>
    <s v="VENTAS NO CONTRIBUYENTES"/>
    <s v=""/>
    <n v="121666843.09999999"/>
    <n v="0"/>
    <n v="99825597.5"/>
    <n v="0"/>
    <s v="-"/>
    <n v="0"/>
    <n v="18828660"/>
    <s v="16"/>
    <n v="3012585.5999999996"/>
    <n v="0"/>
    <s v="-"/>
    <n v="0"/>
    <n v="0"/>
    <s v="-"/>
    <n v="0"/>
  </r>
  <r>
    <s v="104"/>
    <x v="16"/>
    <x v="0"/>
    <s v="011"/>
    <s v="Z1F0004616"/>
    <s v="0626"/>
    <s v="FC"/>
    <s v="00085777"/>
    <s v=""/>
    <s v=""/>
    <s v=""/>
    <s v=""/>
    <n v="0"/>
    <s v=""/>
    <s v="INVERSIONES ANGEL GOURMET"/>
    <s v="J-41029504-0 "/>
    <n v="1065000"/>
    <n v="0"/>
    <n v="1065000"/>
    <n v="0"/>
    <s v="-"/>
    <n v="0"/>
    <n v="0"/>
    <s v="-"/>
    <n v="0"/>
    <n v="0"/>
    <s v="-"/>
    <n v="0"/>
    <n v="0"/>
    <s v="-"/>
    <n v="0"/>
  </r>
  <r>
    <s v="105"/>
    <x v="16"/>
    <x v="0"/>
    <s v="011"/>
    <s v="Z1F0004616"/>
    <s v="0626"/>
    <s v="FC"/>
    <s v="00085674-00085776"/>
    <s v=""/>
    <s v=""/>
    <s v=""/>
    <s v=""/>
    <n v="0"/>
    <s v=""/>
    <s v="VENTAS NO CONTRIBUYENTES"/>
    <s v=""/>
    <n v="221785559.69999999"/>
    <n v="0"/>
    <n v="213822368.5"/>
    <n v="0"/>
    <s v="-"/>
    <n v="0"/>
    <n v="6864820"/>
    <s v="-"/>
    <n v="1098371.2"/>
    <n v="0"/>
    <s v="-"/>
    <n v="0"/>
    <n v="0"/>
    <s v="-"/>
    <n v="0"/>
  </r>
  <r>
    <s v="106"/>
    <x v="16"/>
    <x v="0"/>
    <s v="012"/>
    <s v="Z1B8038506"/>
    <s v="1575"/>
    <s v="FC"/>
    <s v="00071709"/>
    <s v=""/>
    <s v=""/>
    <s v=""/>
    <s v=""/>
    <n v="0"/>
    <s v=""/>
    <s v="CAJA SIN ACTIVIDAD"/>
    <s v=""/>
    <n v="0"/>
    <n v="0"/>
    <n v="0"/>
    <n v="0"/>
    <s v="-"/>
    <n v="0"/>
    <n v="0"/>
    <s v="-"/>
    <n v="0"/>
    <n v="0"/>
    <s v="-"/>
    <n v="0"/>
    <n v="0"/>
    <s v="-"/>
    <n v="0"/>
  </r>
  <r>
    <s v="107"/>
    <x v="16"/>
    <x v="0"/>
    <s v="013"/>
    <s v="Z1B8050578"/>
    <s v="1537"/>
    <s v="FC"/>
    <s v="00142046-00142139"/>
    <s v=""/>
    <s v=""/>
    <s v=""/>
    <s v=""/>
    <n v="0"/>
    <s v=""/>
    <s v="VENTAS NO CONTRIBUYENTES"/>
    <s v=""/>
    <n v="334432674.25"/>
    <n v="0"/>
    <n v="247976795.44999999"/>
    <n v="0"/>
    <s v="-"/>
    <n v="0"/>
    <n v="74530930"/>
    <s v="16"/>
    <n v="11924948.799999999"/>
    <n v="0"/>
    <s v="-"/>
    <n v="0"/>
    <n v="0"/>
    <s v="-"/>
    <n v="0"/>
  </r>
  <r>
    <s v="108"/>
    <x v="16"/>
    <x v="0"/>
    <s v="014"/>
    <s v="Z1F0000338"/>
    <s v="1415"/>
    <s v="FC"/>
    <s v="00051870-00051944"/>
    <s v=""/>
    <s v=""/>
    <s v=""/>
    <s v=""/>
    <n v="0"/>
    <s v=""/>
    <s v="VENTAS NO CONTRIBUYENTES"/>
    <s v=""/>
    <n v="159240367.20000002"/>
    <n v="0"/>
    <n v="107699630"/>
    <n v="0"/>
    <s v="-"/>
    <n v="0"/>
    <n v="44431670"/>
    <s v="-"/>
    <n v="7109067.2000000011"/>
    <n v="0"/>
    <s v="-"/>
    <n v="0"/>
    <n v="0"/>
    <s v="-"/>
    <n v="0"/>
  </r>
  <r>
    <s v="109"/>
    <x v="16"/>
    <x v="0"/>
    <s v="015"/>
    <s v="Z1B8050356"/>
    <s v="1549"/>
    <s v="FC"/>
    <s v="00086494"/>
    <s v=""/>
    <s v=""/>
    <s v=""/>
    <s v=""/>
    <n v="0"/>
    <s v=""/>
    <s v="CAJA SIN ACTIVIDAD"/>
    <s v=""/>
    <n v="0"/>
    <n v="0"/>
    <n v="0"/>
    <n v="0"/>
    <s v="-"/>
    <n v="0"/>
    <n v="0"/>
    <s v="-"/>
    <n v="0"/>
    <n v="0"/>
    <s v="-"/>
    <n v="0"/>
    <n v="0"/>
    <s v="-"/>
    <n v="0"/>
  </r>
  <r>
    <s v="110"/>
    <x v="17"/>
    <x v="1"/>
    <s v="001"/>
    <s v="Z1F0017854"/>
    <s v="0298-0298"/>
    <s v="FC"/>
    <s v="00016396-00016470"/>
    <s v=""/>
    <s v=""/>
    <s v=""/>
    <s v=""/>
    <n v="0"/>
    <s v=""/>
    <s v="VENTAS NO CONTRIBUYENTES"/>
    <s v=""/>
    <n v="852381348.2967999"/>
    <n v="0"/>
    <n v="638584061.6500001"/>
    <n v="0"/>
    <s v="-"/>
    <n v="0"/>
    <n v="184308005.72999999"/>
    <s v="16"/>
    <n v="29489280.9168"/>
    <n v="0"/>
    <s v="-"/>
    <n v="0"/>
    <n v="0"/>
    <s v="-"/>
    <n v="0"/>
  </r>
  <r>
    <s v="111"/>
    <x v="17"/>
    <x v="0"/>
    <s v="001"/>
    <s v="Z1F0000700"/>
    <s v="1392"/>
    <s v="FC"/>
    <s v="00110236-00110288"/>
    <s v=""/>
    <s v=""/>
    <s v=""/>
    <s v=""/>
    <n v="0"/>
    <s v=""/>
    <s v="VENTAS NO CONTRIBUYENTES"/>
    <s v=""/>
    <n v="779202194.83160007"/>
    <n v="0"/>
    <n v="574560324.14999986"/>
    <n v="0"/>
    <s v="-"/>
    <n v="0"/>
    <n v="176415405.76000002"/>
    <s v="16"/>
    <n v="28226464.921599995"/>
    <n v="0"/>
    <s v="-"/>
    <n v="0"/>
    <n v="0"/>
    <s v="-"/>
    <n v="0"/>
  </r>
  <r>
    <s v="112"/>
    <x v="17"/>
    <x v="1"/>
    <s v="002"/>
    <s v="Z1F0017966"/>
    <s v="0294-0294"/>
    <s v="FC"/>
    <s v="00006627-00006637"/>
    <s v=""/>
    <s v=""/>
    <s v=""/>
    <s v=""/>
    <n v="0"/>
    <s v=""/>
    <s v="VENTAS NO CONTRIBUYENTES"/>
    <s v=""/>
    <n v="56299262.990000002"/>
    <n v="0"/>
    <n v="44606091.789999999"/>
    <n v="0"/>
    <s v="-"/>
    <n v="0"/>
    <n v="10080320"/>
    <s v="16"/>
    <n v="1612851.2"/>
    <n v="0"/>
    <s v="-"/>
    <n v="0"/>
    <n v="0"/>
    <s v="-"/>
    <n v="0"/>
  </r>
  <r>
    <s v="113"/>
    <x v="17"/>
    <x v="1"/>
    <s v="002"/>
    <s v="Z1F0017966"/>
    <s v="0294"/>
    <s v="FC"/>
    <s v="00006626"/>
    <s v=""/>
    <s v=""/>
    <s v=""/>
    <s v=""/>
    <n v="0"/>
    <s v=""/>
    <s v="OPTICA LA ANTIGUA II SRL"/>
    <s v="J002894075"/>
    <n v="58874778.812799998"/>
    <n v="0"/>
    <n v="30602949"/>
    <n v="24372267.079999998"/>
    <s v="16"/>
    <n v="3899562.7327999999"/>
    <n v="0"/>
    <s v="-"/>
    <n v="0"/>
    <n v="0"/>
    <s v="-"/>
    <n v="0"/>
    <n v="0"/>
    <s v="-"/>
    <n v="0"/>
  </r>
  <r>
    <s v="114"/>
    <x v="17"/>
    <x v="1"/>
    <s v="002"/>
    <s v="Z1F0017966"/>
    <s v="0294-0294"/>
    <s v="FC"/>
    <s v="00006599-00006625"/>
    <s v=""/>
    <s v=""/>
    <s v=""/>
    <s v=""/>
    <n v="0"/>
    <s v=""/>
    <s v="VENTAS NO CONTRIBUYENTES"/>
    <s v=""/>
    <n v="222243447.16159996"/>
    <n v="0"/>
    <n v="151098730.25"/>
    <n v="0"/>
    <s v="-"/>
    <n v="0"/>
    <n v="61331652.509999998"/>
    <s v="16"/>
    <n v="9813064.4015999995"/>
    <n v="0"/>
    <s v="-"/>
    <n v="0"/>
    <n v="0"/>
    <s v="-"/>
    <n v="0"/>
  </r>
  <r>
    <s v="115"/>
    <x v="17"/>
    <x v="1"/>
    <s v="002"/>
    <s v="Z1F0017966"/>
    <s v="0294"/>
    <s v="FC"/>
    <s v="00006598"/>
    <s v=""/>
    <s v=""/>
    <s v=""/>
    <s v=""/>
    <n v="0"/>
    <s v=""/>
    <s v="CONJUNTO RESIDENCIAL TREBOL COUNTRY 1"/>
    <s v=" J311696733"/>
    <n v="6976805.0127999997"/>
    <n v="0"/>
    <n v="0"/>
    <n v="6014487.0800000001"/>
    <s v="16"/>
    <n v="962317.93279999995"/>
    <n v="0"/>
    <s v="-"/>
    <n v="0"/>
    <n v="0"/>
    <s v="-"/>
    <n v="0"/>
    <n v="0"/>
    <s v="-"/>
    <n v="0"/>
  </r>
  <r>
    <s v="116"/>
    <x v="17"/>
    <x v="1"/>
    <s v="002"/>
    <s v="Z1F0017966"/>
    <s v="0294-0294"/>
    <s v="FC"/>
    <s v="00006586-00006597"/>
    <s v=""/>
    <s v=""/>
    <s v=""/>
    <s v=""/>
    <n v="0"/>
    <s v=""/>
    <s v="VENTAS NO CONTRIBUYENTES"/>
    <s v=""/>
    <n v="363669556.81000006"/>
    <n v="0"/>
    <n v="273556685.5"/>
    <n v="0"/>
    <s v="-"/>
    <n v="0"/>
    <n v="77683509.75"/>
    <s v="-"/>
    <n v="12429361.559999999"/>
    <n v="0"/>
    <s v="-"/>
    <n v="0"/>
    <n v="0"/>
    <s v="-"/>
    <n v="0"/>
  </r>
  <r>
    <s v="117"/>
    <x v="17"/>
    <x v="2"/>
    <s v="002"/>
    <s v="Z1F0008858"/>
    <s v="0751"/>
    <s v="FC"/>
    <s v="00100343-00100482"/>
    <s v=""/>
    <s v=""/>
    <s v=""/>
    <s v=""/>
    <n v="0"/>
    <s v=""/>
    <s v="VENTAS NO CONTRIBUYENTES"/>
    <s v=""/>
    <n v="343118577.49560004"/>
    <n v="0"/>
    <n v="324793001.99999994"/>
    <n v="0"/>
    <s v="-"/>
    <n v="0"/>
    <n v="15797909.91"/>
    <s v="-"/>
    <n v="2527665.5855999999"/>
    <n v="0"/>
    <s v="-"/>
    <n v="0"/>
    <n v="0"/>
    <s v="-"/>
    <n v="0"/>
  </r>
  <r>
    <s v="118"/>
    <x v="17"/>
    <x v="0"/>
    <s v="002"/>
    <s v="Z1B8050149"/>
    <s v="1650"/>
    <s v="FC"/>
    <s v="00199929-00200005"/>
    <m/>
    <m/>
    <m/>
    <m/>
    <n v="0"/>
    <m/>
    <s v="VENTAS NO CONTRIBUYENTES"/>
    <m/>
    <n v="349887995.62"/>
    <n v="0"/>
    <n v="349887995.62"/>
    <n v="0"/>
    <s v="-"/>
    <n v="0"/>
    <n v="0"/>
    <s v="-"/>
    <n v="0"/>
    <n v="0"/>
    <s v="-"/>
    <n v="0"/>
    <n v="0"/>
    <s v="-"/>
    <n v="0"/>
  </r>
  <r>
    <s v="119"/>
    <x v="17"/>
    <x v="0"/>
    <s v="002"/>
    <s v="Z1B8050002"/>
    <s v="1728"/>
    <s v="FC"/>
    <s v="00161650-00161736"/>
    <s v=""/>
    <s v=""/>
    <s v=""/>
    <s v=""/>
    <n v="0"/>
    <s v=""/>
    <s v="VENTAS NO CONTRIBUYENTES"/>
    <s v=""/>
    <n v="787304901.14800012"/>
    <n v="0"/>
    <n v="648180664.75"/>
    <n v="0"/>
    <s v="-"/>
    <n v="0"/>
    <n v="119934686.55000001"/>
    <s v="16"/>
    <n v="19189549.847999997"/>
    <n v="0"/>
    <s v="-"/>
    <n v="0"/>
    <n v="0"/>
    <s v="-"/>
    <n v="0"/>
  </r>
  <r>
    <s v="120"/>
    <x v="17"/>
    <x v="1"/>
    <s v="003"/>
    <s v="Z1F0017848"/>
    <s v="0295-0295"/>
    <s v="FC"/>
    <s v="00013149-00013198"/>
    <s v=""/>
    <s v=""/>
    <s v=""/>
    <s v=""/>
    <n v="0"/>
    <s v=""/>
    <s v="VENTAS NO CONTRIBUYENTES"/>
    <s v=""/>
    <n v="391890448.44880003"/>
    <n v="0"/>
    <n v="293300268.80000001"/>
    <n v="0"/>
    <s v="-"/>
    <n v="0"/>
    <n v="84991534.179999992"/>
    <s v="16"/>
    <n v="13598645.468799999"/>
    <n v="0"/>
    <s v="-"/>
    <n v="0"/>
    <n v="0"/>
    <s v="-"/>
    <n v="0"/>
  </r>
  <r>
    <s v="121"/>
    <x v="17"/>
    <x v="1"/>
    <s v="003"/>
    <s v="Z1F0017848"/>
    <s v="0295"/>
    <s v="FC"/>
    <s v="00013148"/>
    <s v=""/>
    <s v=""/>
    <s v=""/>
    <s v=""/>
    <n v="0"/>
    <s v=""/>
    <s v="CORPORACION LENOTRE GOURMET C.A"/>
    <s v="J317391004"/>
    <n v="16456166"/>
    <n v="0"/>
    <n v="0"/>
    <n v="14186350"/>
    <s v="16"/>
    <n v="2269816"/>
    <n v="0"/>
    <s v="-"/>
    <n v="0"/>
    <n v="0"/>
    <s v="-"/>
    <n v="0"/>
    <n v="0"/>
    <s v="-"/>
    <n v="0"/>
  </r>
  <r>
    <s v="122"/>
    <x v="17"/>
    <x v="1"/>
    <s v="003"/>
    <s v="Z1F0017848"/>
    <s v="0295"/>
    <s v="FC"/>
    <s v="00013147"/>
    <s v=""/>
    <s v=""/>
    <s v=""/>
    <s v=""/>
    <n v="0"/>
    <s v=""/>
    <s v="EDUAR GRIMAN"/>
    <s v=" V29557045"/>
    <n v="1322388"/>
    <n v="0"/>
    <n v="981000"/>
    <n v="0"/>
    <s v="-"/>
    <n v="0"/>
    <n v="294300"/>
    <s v="16"/>
    <n v="47088"/>
    <n v="0"/>
    <s v="-"/>
    <n v="0"/>
    <n v="0"/>
    <s v="-"/>
    <n v="0"/>
  </r>
  <r>
    <s v="123"/>
    <x v="17"/>
    <x v="1"/>
    <s v="003"/>
    <s v="Z1F0017848"/>
    <s v="0295"/>
    <s v="FC"/>
    <s v="00013146"/>
    <s v=""/>
    <s v=""/>
    <s v=""/>
    <s v=""/>
    <n v="0"/>
    <s v=""/>
    <s v="CROMOFTAL S.A."/>
    <s v="J300441040"/>
    <n v="8103624"/>
    <n v="0"/>
    <n v="3728800"/>
    <n v="3771400"/>
    <s v="16"/>
    <n v="603424"/>
    <n v="0"/>
    <s v="-"/>
    <n v="0"/>
    <n v="0"/>
    <s v="-"/>
    <n v="0"/>
    <n v="0"/>
    <s v="-"/>
    <n v="0"/>
  </r>
  <r>
    <s v="124"/>
    <x v="17"/>
    <x v="1"/>
    <s v="003"/>
    <s v="Z1F0017848"/>
    <s v="0295-0295"/>
    <s v="FC"/>
    <s v="00013128-00013145"/>
    <s v=""/>
    <s v=""/>
    <s v=""/>
    <s v=""/>
    <n v="0"/>
    <s v=""/>
    <s v="VENTAS NO CONTRIBUYENTES"/>
    <s v=""/>
    <n v="128934464.10000001"/>
    <n v="0"/>
    <n v="90963267.700000003"/>
    <n v="0"/>
    <s v="-"/>
    <n v="0"/>
    <n v="32733790"/>
    <s v="16"/>
    <n v="5237406.4000000004"/>
    <n v="0"/>
    <s v="-"/>
    <n v="0"/>
    <n v="0"/>
    <s v="-"/>
    <n v="0"/>
  </r>
  <r>
    <s v="125"/>
    <x v="17"/>
    <x v="2"/>
    <s v="003"/>
    <s v="Z1F0008965"/>
    <s v="0744"/>
    <s v="FC"/>
    <s v="00098329-00098453"/>
    <s v=""/>
    <s v=""/>
    <s v=""/>
    <s v=""/>
    <n v="0"/>
    <s v=""/>
    <s v="VENTAS NO CONTRIBUYENTES"/>
    <s v=""/>
    <n v="302008024.96919996"/>
    <n v="0"/>
    <n v="279064137.75"/>
    <n v="0"/>
    <s v="-"/>
    <n v="0"/>
    <n v="19779213.119999997"/>
    <s v="16"/>
    <n v="3164674.0992000001"/>
    <n v="0"/>
    <s v="-"/>
    <n v="0"/>
    <n v="0"/>
    <s v="-"/>
    <n v="0"/>
  </r>
  <r>
    <s v="126"/>
    <x v="17"/>
    <x v="0"/>
    <s v="003"/>
    <s v="Z1B8051199"/>
    <s v="1814"/>
    <s v="FC"/>
    <s v="00187655-00187663"/>
    <s v=""/>
    <s v=""/>
    <s v=""/>
    <s v=""/>
    <n v="0"/>
    <s v=""/>
    <s v="VENTAS NO CONTRIBUYENTES"/>
    <s v=""/>
    <n v="98482426.5"/>
    <n v="0"/>
    <n v="98482426.5"/>
    <n v="0"/>
    <s v="-"/>
    <n v="0"/>
    <n v="0"/>
    <s v="-"/>
    <n v="0"/>
    <n v="0"/>
    <s v="-"/>
    <n v="0"/>
    <n v="0"/>
    <s v="-"/>
    <n v="0"/>
  </r>
  <r>
    <s v="127"/>
    <x v="17"/>
    <x v="0"/>
    <s v="003"/>
    <s v="Z1B8051199"/>
    <s v="1814"/>
    <s v="FC"/>
    <s v="00187654"/>
    <s v=""/>
    <s v=""/>
    <s v=""/>
    <s v=""/>
    <n v="0"/>
    <s v=""/>
    <s v="INVERSIONES MERILITA 1980"/>
    <s v="J409054896"/>
    <n v="22497600"/>
    <n v="0"/>
    <n v="22497600"/>
    <n v="0"/>
    <s v="-"/>
    <n v="0"/>
    <n v="0"/>
    <s v="-"/>
    <n v="0"/>
    <n v="0"/>
    <s v="-"/>
    <n v="0"/>
    <n v="0"/>
    <s v="-"/>
    <n v="0"/>
  </r>
  <r>
    <s v="128"/>
    <x v="17"/>
    <x v="0"/>
    <s v="003"/>
    <s v="Z1B8051199"/>
    <s v="1814"/>
    <s v="FC"/>
    <s v="00187606-00187653"/>
    <s v=""/>
    <s v=""/>
    <s v=""/>
    <s v=""/>
    <n v="0"/>
    <s v=""/>
    <s v="VENTAS NO CONTRIBUYENTES"/>
    <s v=""/>
    <n v="578460278.60000002"/>
    <n v="0"/>
    <n v="523382622.20000005"/>
    <n v="0"/>
    <s v="-"/>
    <n v="0"/>
    <n v="0"/>
    <s v="-"/>
    <n v="0"/>
    <n v="0"/>
    <s v="-"/>
    <n v="0"/>
    <n v="50997830"/>
    <s v="-"/>
    <n v="4079826.4"/>
  </r>
  <r>
    <s v="129"/>
    <x v="17"/>
    <x v="0"/>
    <s v="003"/>
    <s v="Z1B8051199"/>
    <s v="1814"/>
    <s v="FC"/>
    <s v="00187605"/>
    <s v=""/>
    <s v=""/>
    <s v=""/>
    <s v=""/>
    <n v="0"/>
    <s v=""/>
    <s v="INVERSIONES KISS QUEEN, C.A."/>
    <s v="J-40949380-6"/>
    <n v="8436600"/>
    <n v="0"/>
    <n v="8436600"/>
    <n v="0"/>
    <s v="-"/>
    <n v="0"/>
    <n v="0"/>
    <s v="-"/>
    <n v="0"/>
    <n v="0"/>
    <s v="-"/>
    <n v="0"/>
    <n v="0"/>
    <s v="-"/>
    <n v="0"/>
  </r>
  <r>
    <s v="130"/>
    <x v="17"/>
    <x v="0"/>
    <s v="003"/>
    <s v="Z1B8051199"/>
    <s v="1814"/>
    <s v="FC"/>
    <s v="00187578-00187604"/>
    <s v=""/>
    <s v=""/>
    <s v=""/>
    <s v=""/>
    <n v="0"/>
    <s v=""/>
    <s v="VENTAS NO CONTRIBUYENTES"/>
    <s v=""/>
    <n v="356560658.30719995"/>
    <n v="0"/>
    <n v="192810633"/>
    <n v="0"/>
    <s v="-"/>
    <n v="0"/>
    <n v="141163814.91999999"/>
    <s v="16"/>
    <n v="22586210.387199998"/>
    <n v="0"/>
    <s v="-"/>
    <n v="0"/>
    <n v="0"/>
    <s v="-"/>
    <n v="0"/>
  </r>
  <r>
    <s v="131"/>
    <x v="17"/>
    <x v="1"/>
    <s v="004"/>
    <s v="Z1F0017963"/>
    <s v="0295-0295"/>
    <s v="FC"/>
    <s v="00006855-00006872"/>
    <s v=""/>
    <s v=""/>
    <s v=""/>
    <s v=""/>
    <n v="0"/>
    <s v=""/>
    <s v="VENTAS NO CONTRIBUYENTES"/>
    <s v=""/>
    <n v="268299133.37759998"/>
    <n v="0"/>
    <n v="149855513.5"/>
    <n v="0"/>
    <s v="-"/>
    <n v="0"/>
    <n v="102106568.86"/>
    <s v="16"/>
    <n v="16337051.0176"/>
    <n v="0"/>
    <s v="-"/>
    <n v="0"/>
    <n v="0"/>
    <s v="-"/>
    <n v="0"/>
  </r>
  <r>
    <s v="132"/>
    <x v="17"/>
    <x v="1"/>
    <s v="004"/>
    <s v="Z1F0017963"/>
    <s v="0295"/>
    <s v="FC"/>
    <s v="00006854"/>
    <s v=""/>
    <s v=""/>
    <s v=""/>
    <s v=""/>
    <n v="0"/>
    <s v=""/>
    <s v="INVERSIONES MITAMI HER C.A"/>
    <s v="J406252875"/>
    <n v="9115670"/>
    <n v="0"/>
    <n v="2161470"/>
    <n v="5995000"/>
    <s v="16"/>
    <n v="959200"/>
    <n v="0"/>
    <s v="-"/>
    <n v="0"/>
    <n v="0"/>
    <s v="-"/>
    <n v="0"/>
    <n v="0"/>
    <s v="-"/>
    <n v="0"/>
  </r>
  <r>
    <s v="133"/>
    <x v="17"/>
    <x v="1"/>
    <s v="004"/>
    <s v="Z1F0017963"/>
    <s v="0295-0295"/>
    <s v="FC"/>
    <s v="00006836-00006853"/>
    <s v=""/>
    <s v=""/>
    <s v=""/>
    <s v=""/>
    <n v="0"/>
    <s v=""/>
    <s v="VENTAS NO CONTRIBUYENTES"/>
    <s v=""/>
    <n v="79364577.700000003"/>
    <n v="0"/>
    <n v="56803888.5"/>
    <n v="0"/>
    <s v="-"/>
    <n v="0"/>
    <n v="19448870"/>
    <s v="-"/>
    <n v="3111819.2"/>
    <n v="0"/>
    <s v="-"/>
    <n v="0"/>
    <n v="0"/>
    <s v="-"/>
    <n v="0"/>
  </r>
  <r>
    <s v="134"/>
    <x v="17"/>
    <x v="0"/>
    <s v="004"/>
    <s v="Z1B8050937"/>
    <s v="1656"/>
    <s v="FC"/>
    <s v="00155203-00155294"/>
    <s v=""/>
    <s v=""/>
    <s v=""/>
    <s v=""/>
    <n v="0"/>
    <s v=""/>
    <s v="VENTAS NO CONTRIBUYENTES"/>
    <s v=""/>
    <n v="1016575587.2844"/>
    <n v="0"/>
    <n v="818248790.14999998"/>
    <n v="0"/>
    <s v="-"/>
    <n v="0"/>
    <n v="170971376.84000003"/>
    <s v="16"/>
    <n v="27355420.294399995"/>
    <n v="0"/>
    <s v="-"/>
    <n v="0"/>
    <n v="0"/>
    <s v="-"/>
    <n v="0"/>
  </r>
  <r>
    <s v="135"/>
    <x v="17"/>
    <x v="1"/>
    <s v="005"/>
    <s v="Z1F0017998"/>
    <s v="0289-0289"/>
    <s v="FC"/>
    <s v="00009231-00009264"/>
    <s v=""/>
    <s v=""/>
    <s v=""/>
    <s v=""/>
    <n v="0"/>
    <s v=""/>
    <s v="VENTAS NO CONTRIBUYENTES"/>
    <s v=""/>
    <n v="291444442.67199999"/>
    <n v="0"/>
    <n v="182347338.53999999"/>
    <n v="0"/>
    <s v="-"/>
    <n v="0"/>
    <n v="94049227.700000003"/>
    <s v="16"/>
    <n v="15047876.432000002"/>
    <n v="0"/>
    <s v="-"/>
    <n v="0"/>
    <n v="0"/>
    <s v="-"/>
    <n v="0"/>
  </r>
  <r>
    <s v="136"/>
    <x v="17"/>
    <x v="1"/>
    <s v="005"/>
    <s v="Z1F0017998"/>
    <s v="0289"/>
    <s v="FC"/>
    <s v="00009230"/>
    <s v=""/>
    <s v=""/>
    <s v=""/>
    <s v=""/>
    <n v="0"/>
    <s v=""/>
    <s v="INVERSIONES MITAMI HER C.A"/>
    <s v="J406252875"/>
    <n v="136916818.40000001"/>
    <n v="0"/>
    <n v="0"/>
    <n v="118031740"/>
    <s v="16"/>
    <n v="18885078.399999999"/>
    <n v="0"/>
    <s v="-"/>
    <n v="0"/>
    <n v="0"/>
    <s v="-"/>
    <n v="0"/>
    <n v="0"/>
    <s v="-"/>
    <n v="0"/>
  </r>
  <r>
    <s v="137"/>
    <x v="17"/>
    <x v="1"/>
    <s v="005"/>
    <s v="Z1F0017998"/>
    <s v="0289-0289"/>
    <s v="FC"/>
    <s v="00009212-00009229"/>
    <s v=""/>
    <s v=""/>
    <s v=""/>
    <s v=""/>
    <n v="0"/>
    <s v=""/>
    <s v="VENTAS NO CONTRIBUYENTES"/>
    <s v=""/>
    <n v="117930791.436"/>
    <n v="0"/>
    <n v="37733610.450000003"/>
    <n v="0"/>
    <s v="-"/>
    <n v="0"/>
    <n v="69135500.849999994"/>
    <s v="16"/>
    <n v="11061680.136"/>
    <n v="0"/>
    <s v="-"/>
    <n v="0"/>
    <n v="0"/>
    <s v="-"/>
    <n v="0"/>
  </r>
  <r>
    <s v="138"/>
    <x v="17"/>
    <x v="0"/>
    <s v="005"/>
    <s v="Z1B8050363"/>
    <s v="1807"/>
    <s v="FC"/>
    <s v="00167224-00167246"/>
    <s v=""/>
    <s v=""/>
    <s v=""/>
    <s v=""/>
    <n v="0"/>
    <s v=""/>
    <s v="VENTAS NO CONTRIBUYENTES"/>
    <s v=""/>
    <n v="357175638.44720006"/>
    <n v="0"/>
    <n v="227959411.69999993"/>
    <n v="0"/>
    <s v="-"/>
    <n v="0"/>
    <n v="111393298.92"/>
    <s v="16"/>
    <n v="17822927.827199996"/>
    <n v="0"/>
    <s v="-"/>
    <n v="0"/>
    <n v="0"/>
    <s v="-"/>
    <n v="0"/>
  </r>
  <r>
    <s v="139"/>
    <x v="17"/>
    <x v="0"/>
    <s v="005"/>
    <s v="Z1B8050363"/>
    <s v="1807"/>
    <s v="FC"/>
    <s v="00167223"/>
    <s v=""/>
    <s v=""/>
    <s v=""/>
    <s v=""/>
    <n v="0"/>
    <s v=""/>
    <s v="DISTRIBUIDORA DON JUAN- SHOP C.A"/>
    <s v="J-50058844-5"/>
    <n v="48122374.029999986"/>
    <n v="0"/>
    <n v="34353437.349999987"/>
    <n v="11869773"/>
    <s v="16"/>
    <n v="1899163.68"/>
    <n v="0"/>
    <s v="-"/>
    <n v="0"/>
    <n v="0"/>
    <s v="-"/>
    <n v="0"/>
    <n v="0"/>
    <s v="-"/>
    <n v="0"/>
  </r>
  <r>
    <s v="140"/>
    <x v="17"/>
    <x v="0"/>
    <s v="005"/>
    <s v="Z1B8050363"/>
    <s v="1807"/>
    <s v="FC"/>
    <s v="00167158-00167222"/>
    <s v=""/>
    <s v=""/>
    <s v=""/>
    <s v=""/>
    <n v="0"/>
    <s v=""/>
    <s v="VENTAS NO CONTRIBUYENTES"/>
    <s v=""/>
    <n v="714786419.80359983"/>
    <n v="0"/>
    <n v="549221362.75"/>
    <n v="0"/>
    <s v="-"/>
    <n v="0"/>
    <n v="142728497.46000001"/>
    <s v="-"/>
    <n v="22836559.593600001"/>
    <n v="0"/>
    <s v="-"/>
    <n v="0"/>
    <n v="0"/>
    <s v="-"/>
    <n v="0"/>
  </r>
  <r>
    <s v="141"/>
    <x v="17"/>
    <x v="1"/>
    <s v="006"/>
    <s v="Z1F0017787"/>
    <s v="0261-0261"/>
    <s v="FC"/>
    <s v="00002606-00002615"/>
    <s v=""/>
    <s v=""/>
    <s v=""/>
    <s v=""/>
    <n v="0"/>
    <s v=""/>
    <s v="VENTAS NO CONTRIBUYENTES"/>
    <s v=""/>
    <n v="238165108.10000002"/>
    <n v="0"/>
    <n v="167201922.5"/>
    <n v="0"/>
    <s v="-"/>
    <n v="0"/>
    <n v="61175160"/>
    <s v="-"/>
    <n v="9788025.6000000015"/>
    <n v="0"/>
    <s v="-"/>
    <n v="0"/>
    <n v="0"/>
    <s v="-"/>
    <n v="0"/>
  </r>
  <r>
    <s v="142"/>
    <x v="17"/>
    <x v="0"/>
    <s v="006"/>
    <s v="Z1B8044815"/>
    <s v="1716"/>
    <s v="FC"/>
    <s v="00147357-00147425"/>
    <s v=""/>
    <s v=""/>
    <s v=""/>
    <s v=""/>
    <n v="0"/>
    <s v=""/>
    <s v="VENTAS NO CONTRIBUYENTES"/>
    <s v=""/>
    <n v="880542509.4543997"/>
    <n v="0"/>
    <n v="648214934.04999995"/>
    <n v="0"/>
    <s v="-"/>
    <n v="0"/>
    <n v="200282392.58999997"/>
    <s v="16"/>
    <n v="32045182.814399999"/>
    <n v="0"/>
    <s v="-"/>
    <n v="0"/>
    <n v="0"/>
    <s v="-"/>
    <n v="0"/>
  </r>
  <r>
    <s v="143"/>
    <x v="17"/>
    <x v="0"/>
    <s v="006"/>
    <s v="Z1B8044815"/>
    <s v="1716"/>
    <s v="FC"/>
    <s v="00147356"/>
    <s v=""/>
    <s v=""/>
    <s v=""/>
    <s v=""/>
    <n v="0"/>
    <s v=""/>
    <s v="PANADERIA Y DELICATESES KEIVERY PAN"/>
    <s v="J-413044994"/>
    <n v="1744000"/>
    <n v="0"/>
    <n v="1744000"/>
    <n v="0"/>
    <s v="-"/>
    <n v="0"/>
    <n v="0"/>
    <s v="-"/>
    <n v="0"/>
    <n v="0"/>
    <s v="-"/>
    <n v="0"/>
    <n v="0"/>
    <s v="-"/>
    <n v="0"/>
  </r>
  <r>
    <s v="144"/>
    <x v="17"/>
    <x v="0"/>
    <s v="006"/>
    <s v="Z1B8044815"/>
    <s v="1716"/>
    <s v="FC"/>
    <s v="00147347-00147355"/>
    <s v=""/>
    <s v=""/>
    <s v=""/>
    <s v=""/>
    <n v="0"/>
    <s v=""/>
    <s v="VENTAS NO CONTRIBUYENTES"/>
    <s v=""/>
    <n v="142389069.28799999"/>
    <n v="0"/>
    <n v="88202865.899999976"/>
    <n v="0"/>
    <s v="-"/>
    <n v="0"/>
    <n v="46712244.300000004"/>
    <s v="16"/>
    <n v="7473959.0879999995"/>
    <n v="0"/>
    <s v="-"/>
    <n v="0"/>
    <n v="0"/>
    <s v="-"/>
    <n v="0"/>
  </r>
  <r>
    <s v="145"/>
    <x v="17"/>
    <x v="0"/>
    <s v="007"/>
    <s v="Z1B8050013"/>
    <s v="1769"/>
    <s v="FC"/>
    <s v="00171777-00171846"/>
    <s v=""/>
    <s v=""/>
    <s v=""/>
    <s v=""/>
    <n v="0"/>
    <s v=""/>
    <s v="VENTAS NO CONTRIBUYENTES"/>
    <s v=""/>
    <n v="695215268.43359995"/>
    <n v="0"/>
    <n v="529724810.39999986"/>
    <n v="0"/>
    <s v="-"/>
    <n v="0"/>
    <n v="142664187.96000001"/>
    <s v="-"/>
    <n v="22826270.073599998"/>
    <n v="0"/>
    <s v="-"/>
    <n v="0"/>
    <n v="0"/>
    <s v="-"/>
    <n v="0"/>
  </r>
  <r>
    <s v="146"/>
    <x v="17"/>
    <x v="0"/>
    <s v="009"/>
    <s v="Z1B8014458"/>
    <s v="1724"/>
    <s v="NC"/>
    <s v=""/>
    <s v="00000136"/>
    <s v=""/>
    <s v="00175546"/>
    <s v="18/12/2020"/>
    <n v="2257990"/>
    <s v="VEN"/>
    <s v="VIRGINIA CARABALLO"/>
    <s v="V17482799"/>
    <n v="-1265490"/>
    <n v="0"/>
    <n v="-1265490"/>
    <n v="0"/>
    <s v="-"/>
    <n v="0"/>
    <n v="0"/>
    <s v="-"/>
    <n v="0"/>
    <n v="0"/>
    <s v="-"/>
    <n v="0"/>
    <n v="0"/>
    <s v="-"/>
    <n v="0"/>
  </r>
  <r>
    <s v="147"/>
    <x v="17"/>
    <x v="0"/>
    <s v="009"/>
    <s v="Z1B8014458"/>
    <s v="1724"/>
    <s v="FC"/>
    <s v="00175537-00175586"/>
    <s v=""/>
    <s v=""/>
    <s v=""/>
    <s v=""/>
    <n v="0"/>
    <s v=""/>
    <s v="VENTAS NO CONTRIBUYENTES"/>
    <s v=""/>
    <n v="467442056.49759996"/>
    <n v="0"/>
    <n v="361533476.94999999"/>
    <n v="0"/>
    <s v="-"/>
    <n v="0"/>
    <n v="91300499.609999999"/>
    <s v="16"/>
    <n v="14608079.937600002"/>
    <n v="0"/>
    <s v="-"/>
    <n v="0"/>
    <n v="0"/>
    <s v="-"/>
    <n v="0"/>
  </r>
  <r>
    <s v="148"/>
    <x v="17"/>
    <x v="0"/>
    <s v="010"/>
    <s v="Z1F0000341"/>
    <s v="1233"/>
    <s v="FC"/>
    <s v="00074130-00074189"/>
    <s v=""/>
    <s v=""/>
    <s v=""/>
    <s v=""/>
    <n v="0"/>
    <s v=""/>
    <s v="VENTAS NO CONTRIBUYENTES"/>
    <s v=""/>
    <n v="658561200.8052001"/>
    <n v="0"/>
    <n v="497446444.29999995"/>
    <n v="0"/>
    <s v="-"/>
    <n v="0"/>
    <n v="138892031.47"/>
    <s v="16"/>
    <n v="22222725.035200004"/>
    <n v="0"/>
    <s v="-"/>
    <n v="0"/>
    <n v="0"/>
    <s v="-"/>
    <n v="0"/>
  </r>
  <r>
    <s v="149"/>
    <x v="17"/>
    <x v="0"/>
    <s v="011"/>
    <s v="Z1F0004616"/>
    <s v="0627"/>
    <s v="FC"/>
    <s v="00085954-00085961"/>
    <s v=""/>
    <s v=""/>
    <s v=""/>
    <s v=""/>
    <n v="0"/>
    <s v=""/>
    <s v="VENTAS NO CONTRIBUYENTES"/>
    <s v=""/>
    <n v="17390078"/>
    <n v="0"/>
    <n v="15404970"/>
    <n v="0"/>
    <s v="-"/>
    <n v="0"/>
    <n v="1711300"/>
    <s v="-"/>
    <n v="273808"/>
    <n v="0"/>
    <s v="-"/>
    <n v="0"/>
    <n v="0"/>
    <s v="-"/>
    <n v="0"/>
  </r>
  <r>
    <s v="150"/>
    <x v="17"/>
    <x v="0"/>
    <s v="011"/>
    <s v="Z1F0004616"/>
    <s v="0627"/>
    <s v="FC"/>
    <s v="00085953"/>
    <s v=""/>
    <s v=""/>
    <s v=""/>
    <s v=""/>
    <n v="0"/>
    <s v=""/>
    <s v="ABDUL KADER"/>
    <s v="V245246079 "/>
    <n v="3767912"/>
    <n v="0"/>
    <n v="0"/>
    <n v="3248200"/>
    <s v="16"/>
    <n v="519712"/>
    <n v="0"/>
    <s v="-"/>
    <n v="0"/>
    <n v="0"/>
    <s v="-"/>
    <n v="0"/>
    <n v="0"/>
    <s v="-"/>
    <n v="0"/>
  </r>
  <r>
    <s v="151"/>
    <x v="17"/>
    <x v="0"/>
    <s v="011"/>
    <s v="Z1F0004616"/>
    <s v="0627"/>
    <s v="FC"/>
    <s v="00085828-00085952"/>
    <s v=""/>
    <s v=""/>
    <s v=""/>
    <s v=""/>
    <n v="0"/>
    <s v=""/>
    <s v="VENTAS NO CONTRIBUYENTES"/>
    <s v=""/>
    <n v="279680339.09999996"/>
    <n v="0"/>
    <n v="266501497.89999998"/>
    <n v="0"/>
    <s v="-"/>
    <n v="0"/>
    <n v="11361070"/>
    <s v="-"/>
    <n v="1817771.2"/>
    <n v="0"/>
    <s v="-"/>
    <n v="0"/>
    <n v="0"/>
    <s v="-"/>
    <n v="0"/>
  </r>
  <r>
    <s v="152"/>
    <x v="17"/>
    <x v="0"/>
    <s v="012"/>
    <s v="Z1B8038506"/>
    <s v="1576"/>
    <s v="FC"/>
    <s v="00071710-00071747"/>
    <s v=""/>
    <s v=""/>
    <s v=""/>
    <s v=""/>
    <n v="0"/>
    <s v=""/>
    <s v="VENTAS NO CONTRIBUYENTES"/>
    <s v=""/>
    <n v="69519785.006400019"/>
    <n v="0"/>
    <n v="48622175"/>
    <n v="0"/>
    <s v="-"/>
    <n v="0"/>
    <n v="18015181.039999999"/>
    <s v="-"/>
    <n v="2882428.9664000003"/>
    <n v="0"/>
    <s v="-"/>
    <n v="0"/>
    <n v="0"/>
    <s v="-"/>
    <n v="0"/>
  </r>
  <r>
    <s v="153"/>
    <x v="17"/>
    <x v="0"/>
    <s v="013"/>
    <s v="Z1B8050578"/>
    <s v="1538"/>
    <s v="FC"/>
    <s v="00142140-00142220"/>
    <s v=""/>
    <s v=""/>
    <s v=""/>
    <s v=""/>
    <n v="0"/>
    <s v=""/>
    <s v="VENTAS NO CONTRIBUYENTES"/>
    <s v=""/>
    <n v="215227227.27559999"/>
    <n v="0"/>
    <n v="156292587.25000003"/>
    <n v="0"/>
    <s v="-"/>
    <n v="0"/>
    <n v="50805724.159999996"/>
    <s v="-"/>
    <n v="8128915.8655999992"/>
    <n v="0"/>
    <s v="-"/>
    <n v="0"/>
    <n v="0"/>
    <s v="-"/>
    <n v="0"/>
  </r>
  <r>
    <s v="154"/>
    <x v="17"/>
    <x v="0"/>
    <s v="014"/>
    <s v="Z1F0000338"/>
    <s v="1416"/>
    <s v="FC"/>
    <s v="00052012-00052025"/>
    <s v=""/>
    <s v=""/>
    <s v=""/>
    <s v=""/>
    <n v="0"/>
    <s v=""/>
    <s v="VENTAS NO CONTRIBUYENTES"/>
    <s v=""/>
    <n v="38586654"/>
    <n v="0"/>
    <n v="23053500"/>
    <n v="0"/>
    <s v="-"/>
    <n v="0"/>
    <n v="13390650"/>
    <s v="-"/>
    <n v="2142504"/>
    <n v="0"/>
    <s v="-"/>
    <n v="0"/>
    <n v="0"/>
    <s v="-"/>
    <n v="0"/>
  </r>
  <r>
    <s v="155"/>
    <x v="17"/>
    <x v="0"/>
    <s v="014"/>
    <s v="Z1F0000338"/>
    <s v="1416"/>
    <s v="FC"/>
    <s v="00052011"/>
    <s v=""/>
    <s v=""/>
    <s v=""/>
    <s v=""/>
    <n v="0"/>
    <s v=""/>
    <s v="INVERSIONES ARLAY"/>
    <s v="J405559080"/>
    <n v="2970032"/>
    <n v="0"/>
    <n v="2616000"/>
    <n v="305200"/>
    <s v="16"/>
    <n v="48832"/>
    <n v="0"/>
    <s v="-"/>
    <n v="0"/>
    <n v="0"/>
    <s v="-"/>
    <n v="0"/>
    <n v="0"/>
    <s v="-"/>
    <n v="0"/>
  </r>
  <r>
    <s v="156"/>
    <x v="17"/>
    <x v="0"/>
    <s v="014"/>
    <s v="Z1F0000338"/>
    <s v="1416"/>
    <s v="FC"/>
    <s v="00051945-00052010"/>
    <s v=""/>
    <s v=""/>
    <s v=""/>
    <s v=""/>
    <n v="0"/>
    <s v=""/>
    <s v="VENTAS NO CONTRIBUYENTES"/>
    <s v=""/>
    <n v="115016233.19999999"/>
    <n v="0"/>
    <n v="103506400"/>
    <n v="0"/>
    <s v="-"/>
    <n v="0"/>
    <n v="9922270"/>
    <s v="-"/>
    <n v="1587563.2"/>
    <n v="0"/>
    <s v="-"/>
    <n v="0"/>
    <n v="0"/>
    <s v="-"/>
    <n v="0"/>
  </r>
  <r>
    <s v="157"/>
    <x v="17"/>
    <x v="0"/>
    <s v="015"/>
    <s v="Z1B8050356"/>
    <s v="1550"/>
    <s v="FC"/>
    <s v="00086495-00086512"/>
    <s v=""/>
    <s v=""/>
    <s v=""/>
    <s v=""/>
    <n v="0"/>
    <s v=""/>
    <s v="VENTAS NO CONTRIBUYENTES"/>
    <s v=""/>
    <n v="265423046.62560001"/>
    <n v="0"/>
    <n v="246501609"/>
    <n v="0"/>
    <s v="-"/>
    <n v="0"/>
    <n v="16311584.16"/>
    <s v="16"/>
    <n v="2609853.4656000002"/>
    <n v="0"/>
    <s v="-"/>
    <n v="0"/>
    <n v="0"/>
    <s v="-"/>
    <n v="0"/>
  </r>
  <r>
    <s v="158"/>
    <x v="17"/>
    <x v="0"/>
    <m/>
    <m/>
    <m/>
    <s v="FC"/>
    <s v="A166"/>
    <m/>
    <m/>
    <m/>
    <m/>
    <n v="0"/>
    <m/>
    <s v="PROVEGRAM C.A."/>
    <s v="J001177388"/>
    <n v="263807024.75"/>
    <n v="0"/>
    <n v="263807024.75"/>
    <n v="0"/>
    <s v="0"/>
    <n v="0"/>
    <n v="0"/>
    <s v="0"/>
    <n v="0"/>
    <n v="0"/>
    <s v="-"/>
    <n v="0"/>
    <n v="0"/>
    <m/>
    <n v="0"/>
  </r>
  <r>
    <s v="159"/>
    <x v="17"/>
    <x v="0"/>
    <m/>
    <m/>
    <m/>
    <s v="FC"/>
    <s v="A159"/>
    <m/>
    <m/>
    <m/>
    <m/>
    <n v="0"/>
    <m/>
    <s v="PROVEGRAM C.A."/>
    <s v="J001177388"/>
    <n v="78853451.159999996"/>
    <n v="0"/>
    <n v="78853451.159999996"/>
    <n v="0"/>
    <s v="0"/>
    <n v="0"/>
    <n v="0"/>
    <s v="0"/>
    <n v="0"/>
    <n v="0"/>
    <s v="-"/>
    <n v="0"/>
    <n v="0"/>
    <m/>
    <n v="0"/>
  </r>
  <r>
    <s v="160"/>
    <x v="18"/>
    <x v="1"/>
    <s v="001"/>
    <s v="Z1F0017854"/>
    <s v="0299-0299"/>
    <s v="FC"/>
    <s v="00016505-00016557"/>
    <s v=""/>
    <s v=""/>
    <s v=""/>
    <s v=""/>
    <n v="0"/>
    <s v=""/>
    <s v="VENTAS NO CONTRIBUYENTES"/>
    <s v=""/>
    <n v="684059451.426"/>
    <n v="0"/>
    <n v="427926017.28999996"/>
    <n v="0"/>
    <s v="-"/>
    <n v="0"/>
    <n v="220804684.59999999"/>
    <s v="16"/>
    <n v="35328749.535999998"/>
    <n v="0"/>
    <s v="-"/>
    <n v="0"/>
    <n v="0"/>
    <s v="-"/>
    <n v="0"/>
  </r>
  <r>
    <s v="161"/>
    <x v="18"/>
    <x v="1"/>
    <s v="001"/>
    <s v="Z1F0017854"/>
    <s v="0299"/>
    <s v="FC"/>
    <s v="00016504"/>
    <s v=""/>
    <s v=""/>
    <s v=""/>
    <s v=""/>
    <n v="0"/>
    <s v=""/>
    <s v="ADMIN MARSALA 20 .CA"/>
    <s v="J302905516"/>
    <n v="4020792"/>
    <n v="0"/>
    <n v="0"/>
    <n v="3466200"/>
    <s v="16"/>
    <n v="554592"/>
    <n v="0"/>
    <s v="-"/>
    <n v="0"/>
    <n v="0"/>
    <s v="-"/>
    <n v="0"/>
    <n v="0"/>
    <s v="-"/>
    <n v="0"/>
  </r>
  <r>
    <s v="162"/>
    <x v="18"/>
    <x v="1"/>
    <s v="001"/>
    <s v="Z1F0017854"/>
    <s v="0299-0299"/>
    <s v="FC"/>
    <s v="00016471-00016503"/>
    <s v=""/>
    <s v=""/>
    <s v=""/>
    <s v=""/>
    <n v="0"/>
    <s v=""/>
    <s v="VENTAS NO CONTRIBUYENTES"/>
    <s v=""/>
    <n v="221905419.21360001"/>
    <n v="0"/>
    <n v="157564179.5"/>
    <n v="0"/>
    <s v="-"/>
    <n v="0"/>
    <n v="55466585.960000001"/>
    <s v="16"/>
    <n v="8874653.7535999995"/>
    <n v="0"/>
    <s v="-"/>
    <n v="0"/>
    <n v="0"/>
    <s v="-"/>
    <n v="0"/>
  </r>
  <r>
    <s v="163"/>
    <x v="18"/>
    <x v="0"/>
    <s v="001"/>
    <s v="Z1F0000700"/>
    <s v="1393"/>
    <s v="NC"/>
    <s v=""/>
    <s v="00000226"/>
    <s v=""/>
    <s v="00110328"/>
    <s v="19/12/2020"/>
    <n v="16207794.24"/>
    <s v="VEN"/>
    <s v="JIMENEZ JEANETTE"/>
    <s v="V6966264"/>
    <n v="-2024130"/>
    <n v="0"/>
    <n v="-2024130"/>
    <n v="0"/>
    <s v="-"/>
    <n v="0"/>
    <n v="0"/>
    <s v="-"/>
    <n v="0"/>
    <n v="0"/>
    <s v="-"/>
    <n v="0"/>
    <n v="0"/>
    <s v="-"/>
    <n v="0"/>
  </r>
  <r>
    <s v="164"/>
    <x v="18"/>
    <x v="0"/>
    <s v="001"/>
    <s v="Z1F0000700"/>
    <s v="1393"/>
    <s v="NC"/>
    <s v=""/>
    <s v="00000225"/>
    <s v=""/>
    <s v="00109803"/>
    <s v="12/12/2020"/>
    <n v="67102685"/>
    <s v="VEN"/>
    <s v="ALEXANDER LEDEZMA"/>
    <s v="V12878918"/>
    <n v="-1531200"/>
    <n v="0"/>
    <n v="0"/>
    <n v="0"/>
    <s v="-"/>
    <n v="0"/>
    <n v="-1320000"/>
    <s v="16"/>
    <n v="-211200"/>
    <n v="0"/>
    <s v="-"/>
    <n v="0"/>
    <n v="0"/>
    <s v="-"/>
    <n v="0"/>
  </r>
  <r>
    <s v="165"/>
    <x v="18"/>
    <x v="0"/>
    <s v="001"/>
    <s v="Z1F0000700"/>
    <s v="1393"/>
    <s v="FC"/>
    <s v="00110289-00110362"/>
    <s v=""/>
    <s v=""/>
    <s v=""/>
    <s v=""/>
    <n v="0"/>
    <s v=""/>
    <s v="VENTAS NO CONTRIBUYENTES"/>
    <s v=""/>
    <n v="995622833.25880015"/>
    <n v="0"/>
    <n v="773674630.35000014"/>
    <n v="0"/>
    <s v="-"/>
    <n v="0"/>
    <n v="191334657.68000001"/>
    <s v="16"/>
    <n v="30613545.228799999"/>
    <n v="0"/>
    <s v="-"/>
    <n v="0"/>
    <n v="0"/>
    <s v="-"/>
    <n v="0"/>
  </r>
  <r>
    <s v="166"/>
    <x v="18"/>
    <x v="0"/>
    <s v="001"/>
    <s v="Z1B8050365"/>
    <s v="1271"/>
    <s v="FC"/>
    <s v="00088153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167"/>
    <x v="18"/>
    <x v="1"/>
    <s v="002"/>
    <s v="Z1F0017966"/>
    <s v="0295-0295"/>
    <s v="FC"/>
    <s v="00006665-00006668"/>
    <s v=""/>
    <s v=""/>
    <s v=""/>
    <s v=""/>
    <n v="0"/>
    <s v=""/>
    <s v="VENTAS NO CONTRIBUYENTES"/>
    <s v=""/>
    <n v="36813036.006400004"/>
    <n v="0"/>
    <n v="29615200"/>
    <n v="0"/>
    <s v="-"/>
    <n v="0"/>
    <n v="6205031.04"/>
    <s v="16"/>
    <n v="992804.96640000003"/>
    <n v="0"/>
    <s v="-"/>
    <n v="0"/>
    <n v="0"/>
    <s v="-"/>
    <n v="0"/>
  </r>
  <r>
    <s v="168"/>
    <x v="18"/>
    <x v="1"/>
    <s v="002"/>
    <s v="Z1F0017966"/>
    <s v="0295"/>
    <s v="FC"/>
    <s v="00006664"/>
    <s v=""/>
    <s v=""/>
    <s v=""/>
    <s v=""/>
    <n v="0"/>
    <s v=""/>
    <s v="VIDA AGUA PURIFICADA"/>
    <s v="J412413007"/>
    <n v="13751985"/>
    <n v="0"/>
    <n v="13676121"/>
    <n v="65400"/>
    <s v="16"/>
    <n v="10464"/>
    <n v="0"/>
    <s v="-"/>
    <n v="0"/>
    <n v="0"/>
    <s v="-"/>
    <n v="0"/>
    <n v="0"/>
    <s v="-"/>
    <n v="0"/>
  </r>
  <r>
    <s v="169"/>
    <x v="18"/>
    <x v="1"/>
    <s v="002"/>
    <s v="Z1F0017966"/>
    <s v="0295-0295"/>
    <s v="FC"/>
    <s v="00006656-00006663"/>
    <s v=""/>
    <s v=""/>
    <s v=""/>
    <s v=""/>
    <n v="0"/>
    <s v=""/>
    <s v="VENTAS NO CONTRIBUYENTES"/>
    <s v=""/>
    <n v="51932023.812800005"/>
    <n v="0"/>
    <n v="40985635"/>
    <n v="0"/>
    <s v="-"/>
    <n v="0"/>
    <n v="9436542.0800000001"/>
    <s v="16"/>
    <n v="1509846.7328000001"/>
    <n v="0"/>
    <s v="-"/>
    <n v="0"/>
    <n v="0"/>
    <s v="-"/>
    <n v="0"/>
  </r>
  <r>
    <s v="170"/>
    <x v="18"/>
    <x v="1"/>
    <s v="002"/>
    <s v="Z1F0017966"/>
    <s v="0295"/>
    <s v="FC"/>
    <s v="00006655"/>
    <s v=""/>
    <s v=""/>
    <s v=""/>
    <s v=""/>
    <n v="0"/>
    <s v=""/>
    <s v="EL DUO DE LA CARNE"/>
    <s v="J408492636"/>
    <n v="3793200"/>
    <n v="0"/>
    <n v="0"/>
    <n v="3270000"/>
    <s v="16"/>
    <n v="523200"/>
    <n v="0"/>
    <s v="-"/>
    <n v="0"/>
    <n v="0"/>
    <s v="-"/>
    <n v="0"/>
    <n v="0"/>
    <s v="-"/>
    <n v="0"/>
  </r>
  <r>
    <s v="171"/>
    <x v="18"/>
    <x v="1"/>
    <s v="002"/>
    <s v="Z1F0017966"/>
    <s v="0295"/>
    <s v="FC"/>
    <s v="00006654"/>
    <s v=""/>
    <s v=""/>
    <s v=""/>
    <s v=""/>
    <n v="0"/>
    <s v=""/>
    <s v="EL DUO DE LA CARNE"/>
    <s v="J408492636"/>
    <n v="79771749.189999998"/>
    <n v="0"/>
    <n v="25330510"/>
    <n v="46932102.75"/>
    <s v="16"/>
    <n v="7509136.4400000004"/>
    <n v="0"/>
    <s v="-"/>
    <n v="0"/>
    <n v="0"/>
    <s v="-"/>
    <n v="0"/>
    <n v="0"/>
    <s v="-"/>
    <n v="0"/>
  </r>
  <r>
    <s v="172"/>
    <x v="18"/>
    <x v="1"/>
    <s v="002"/>
    <s v="Z1F0017966"/>
    <s v="0295-0295"/>
    <s v="FC"/>
    <s v="00006638-00006653"/>
    <s v=""/>
    <s v=""/>
    <s v=""/>
    <s v=""/>
    <n v="0"/>
    <s v=""/>
    <s v="VENTAS NO CONTRIBUYENTES"/>
    <s v=""/>
    <n v="124069575.67280002"/>
    <n v="0"/>
    <n v="105063395.5"/>
    <n v="0"/>
    <s v="-"/>
    <n v="0"/>
    <n v="16384638.079999998"/>
    <s v="16"/>
    <n v="2621542.0927999998"/>
    <n v="0"/>
    <s v="-"/>
    <n v="0"/>
    <n v="0"/>
    <s v="-"/>
    <n v="0"/>
  </r>
  <r>
    <s v="173"/>
    <x v="18"/>
    <x v="2"/>
    <s v="002"/>
    <s v="Z1F0008858"/>
    <s v="0752"/>
    <s v="FC"/>
    <s v="00100483-00100642"/>
    <s v=""/>
    <s v=""/>
    <s v=""/>
    <s v=""/>
    <n v="0"/>
    <s v=""/>
    <s v="VENTAS NO CONTRIBUYENTES"/>
    <s v=""/>
    <n v="404520725.67159992"/>
    <n v="0"/>
    <n v="365493443.80000007"/>
    <n v="0"/>
    <s v="-"/>
    <n v="0"/>
    <n v="33644208.509999998"/>
    <s v="-"/>
    <n v="5383073.3616000004"/>
    <n v="0"/>
    <s v="-"/>
    <n v="0"/>
    <n v="0"/>
    <s v="-"/>
    <n v="0"/>
  </r>
  <r>
    <s v="174"/>
    <x v="18"/>
    <x v="0"/>
    <s v="002"/>
    <s v="Z1B8050149"/>
    <s v="1651"/>
    <s v="FC"/>
    <s v="00200006-00200741"/>
    <m/>
    <m/>
    <m/>
    <m/>
    <n v="0"/>
    <m/>
    <s v="VENTAS NO CONTRIBUYENTES"/>
    <m/>
    <n v="225151178"/>
    <n v="0"/>
    <n v="225151178"/>
    <n v="0"/>
    <s v="-"/>
    <n v="0"/>
    <n v="0"/>
    <s v="-"/>
    <n v="0"/>
    <n v="0"/>
    <s v="-"/>
    <n v="0"/>
    <n v="0"/>
    <s v="-"/>
    <n v="0"/>
  </r>
  <r>
    <s v="175"/>
    <x v="18"/>
    <x v="0"/>
    <s v="002"/>
    <s v="Z1B8050002"/>
    <s v="1729"/>
    <s v="FC"/>
    <s v="00161737-00161823"/>
    <s v=""/>
    <s v=""/>
    <s v=""/>
    <s v=""/>
    <n v="0"/>
    <s v=""/>
    <s v="VENTAS NO CONTRIBUYENTES"/>
    <s v=""/>
    <n v="1382566945.8052001"/>
    <n v="0"/>
    <n v="1029399856.0499997"/>
    <n v="0"/>
    <s v="-"/>
    <n v="0"/>
    <n v="304454387.72000003"/>
    <s v="16"/>
    <n v="48712702.035199985"/>
    <n v="0"/>
    <s v="-"/>
    <n v="0"/>
    <n v="0"/>
    <s v="-"/>
    <n v="0"/>
  </r>
  <r>
    <s v="176"/>
    <x v="18"/>
    <x v="1"/>
    <s v="003"/>
    <s v="Z1F0017848"/>
    <s v="0296-0296"/>
    <s v="FC"/>
    <s v="00013208-00013261"/>
    <s v=""/>
    <s v=""/>
    <s v=""/>
    <s v=""/>
    <n v="0"/>
    <s v=""/>
    <s v="VENTAS NO CONTRIBUYENTES"/>
    <s v=""/>
    <n v="755725874.07120001"/>
    <n v="0"/>
    <n v="507292797.5"/>
    <n v="0"/>
    <s v="-"/>
    <n v="0"/>
    <n v="214166445.31999999"/>
    <s v="16"/>
    <n v="34266631.251199998"/>
    <n v="0"/>
    <s v="-"/>
    <n v="0"/>
    <n v="0"/>
    <s v="-"/>
    <n v="0"/>
  </r>
  <r>
    <s v="177"/>
    <x v="18"/>
    <x v="1"/>
    <s v="003"/>
    <s v="Z1F0017848"/>
    <s v="0296"/>
    <s v="FC"/>
    <s v="00013207"/>
    <s v=""/>
    <s v=""/>
    <s v=""/>
    <s v=""/>
    <n v="0"/>
    <s v=""/>
    <s v="GALERIADECOMOBILIA.C.A"/>
    <s v="J312806745"/>
    <n v="2444870"/>
    <n v="0"/>
    <n v="2444870"/>
    <n v="0"/>
    <s v="-"/>
    <n v="0"/>
    <n v="0"/>
    <s v="-"/>
    <n v="0"/>
    <n v="0"/>
    <s v="-"/>
    <n v="0"/>
    <n v="0"/>
    <s v="-"/>
    <n v="0"/>
  </r>
  <r>
    <s v="178"/>
    <x v="18"/>
    <x v="1"/>
    <s v="003"/>
    <s v="Z1F0017848"/>
    <s v="0296-0296"/>
    <s v="FC"/>
    <s v="00013199-00013206"/>
    <s v=""/>
    <s v=""/>
    <s v=""/>
    <s v=""/>
    <n v="0"/>
    <s v=""/>
    <s v="VENTAS NO CONTRIBUYENTES"/>
    <s v=""/>
    <n v="52471889.827200003"/>
    <n v="0"/>
    <n v="37642556.060000002"/>
    <n v="0"/>
    <s v="-"/>
    <n v="0"/>
    <n v="12783908.42"/>
    <s v="16"/>
    <n v="2045425.3472"/>
    <n v="0"/>
    <s v="-"/>
    <n v="0"/>
    <n v="0"/>
    <s v="-"/>
    <n v="0"/>
  </r>
  <r>
    <s v="179"/>
    <x v="18"/>
    <x v="2"/>
    <s v="003"/>
    <s v="Z1F0008965"/>
    <s v="0745"/>
    <s v="FC"/>
    <s v="00098454-00098619"/>
    <s v=""/>
    <s v=""/>
    <s v=""/>
    <s v=""/>
    <n v="0"/>
    <s v=""/>
    <s v="VENTAS NO CONTRIBUYENTES"/>
    <s v=""/>
    <n v="360914061.37559998"/>
    <n v="0"/>
    <n v="334937271.75"/>
    <n v="0"/>
    <s v="-"/>
    <n v="0"/>
    <n v="22393784.16"/>
    <s v="16"/>
    <n v="3583005.4655999998"/>
    <n v="0"/>
    <s v="-"/>
    <n v="0"/>
    <n v="0"/>
    <s v="-"/>
    <n v="0"/>
  </r>
  <r>
    <s v="180"/>
    <x v="18"/>
    <x v="0"/>
    <s v="003"/>
    <s v="Z1B8051199"/>
    <s v="1815"/>
    <s v="NC"/>
    <s v=""/>
    <s v="00000169"/>
    <s v=""/>
    <s v="00187746"/>
    <s v="19/12/2020"/>
    <n v="37099566.210000001"/>
    <s v="VEN"/>
    <s v="VICTOR DE ALBA"/>
    <s v="V18011558"/>
    <n v="-37099566.2064"/>
    <n v="0"/>
    <n v="-30550999.600000001"/>
    <n v="0"/>
    <s v="-"/>
    <n v="0"/>
    <n v="-5645316.04"/>
    <s v="16"/>
    <n v="-903250.56640000001"/>
    <n v="0"/>
    <s v="-"/>
    <n v="0"/>
    <n v="0"/>
    <s v="-"/>
    <n v="0"/>
  </r>
  <r>
    <s v="181"/>
    <x v="18"/>
    <x v="0"/>
    <s v="003"/>
    <s v="Z1B8051199"/>
    <s v="1815"/>
    <s v="FC"/>
    <s v="00187726-00187761"/>
    <s v=""/>
    <s v=""/>
    <s v=""/>
    <s v=""/>
    <n v="0"/>
    <s v=""/>
    <s v="VENTAS NO CONTRIBUYENTES"/>
    <s v=""/>
    <n v="409163115.86359996"/>
    <n v="0"/>
    <n v="327967740.25"/>
    <n v="0"/>
    <s v="-"/>
    <n v="0"/>
    <n v="69996013.459999993"/>
    <s v="16"/>
    <n v="11199362.1536"/>
    <n v="0"/>
    <s v="-"/>
    <n v="0"/>
    <n v="0"/>
    <s v="-"/>
    <n v="0"/>
  </r>
  <r>
    <s v="182"/>
    <x v="18"/>
    <x v="0"/>
    <s v="003"/>
    <s v="Z1B8051199"/>
    <s v="1815"/>
    <s v="FC"/>
    <s v="00187725"/>
    <s v=""/>
    <s v=""/>
    <s v=""/>
    <s v=""/>
    <n v="0"/>
    <s v=""/>
    <s v="CORPORACION JR2628 C.A"/>
    <s v="J-41147527-0"/>
    <n v="17446507.5064"/>
    <n v="0"/>
    <n v="10261315.5"/>
    <n v="6194131.04"/>
    <s v="16"/>
    <n v="991060.96640000003"/>
    <n v="0"/>
    <s v="-"/>
    <n v="0"/>
    <n v="0"/>
    <s v="-"/>
    <n v="0"/>
    <n v="0"/>
    <s v="-"/>
    <n v="0"/>
  </r>
  <r>
    <s v="183"/>
    <x v="18"/>
    <x v="0"/>
    <s v="003"/>
    <s v="Z1B8051199"/>
    <s v="1815"/>
    <s v="FC"/>
    <s v="00187685-00187724"/>
    <s v=""/>
    <s v=""/>
    <s v=""/>
    <s v=""/>
    <n v="0"/>
    <s v=""/>
    <s v="VENTAS NO CONTRIBUYENTES"/>
    <s v=""/>
    <n v="662477265.37119997"/>
    <n v="0"/>
    <n v="481986334.19999999"/>
    <n v="0"/>
    <s v="-"/>
    <n v="0"/>
    <n v="155595630.31999999"/>
    <s v="16"/>
    <n v="24895300.851199996"/>
    <n v="0"/>
    <s v="-"/>
    <n v="0"/>
    <n v="0"/>
    <s v="-"/>
    <n v="0"/>
  </r>
  <r>
    <s v="184"/>
    <x v="18"/>
    <x v="0"/>
    <s v="003"/>
    <s v="Z1B8051199"/>
    <s v="1815"/>
    <s v="FC"/>
    <s v="00187684"/>
    <s v=""/>
    <s v=""/>
    <s v=""/>
    <s v=""/>
    <n v="0"/>
    <s v=""/>
    <s v="DELICATESES CAMINO REAL"/>
    <s v="J-30398403-7 "/>
    <n v="104313000"/>
    <n v="0"/>
    <n v="104313000"/>
    <n v="0"/>
    <s v="-"/>
    <n v="0"/>
    <n v="0"/>
    <s v="-"/>
    <n v="0"/>
    <n v="0"/>
    <s v="-"/>
    <n v="0"/>
    <n v="0"/>
    <s v="-"/>
    <n v="0"/>
  </r>
  <r>
    <s v="185"/>
    <x v="18"/>
    <x v="0"/>
    <s v="003"/>
    <s v="Z1B8051199"/>
    <s v="1815"/>
    <s v="FC"/>
    <s v="00187664-00187683"/>
    <s v=""/>
    <s v=""/>
    <s v=""/>
    <s v=""/>
    <n v="0"/>
    <s v=""/>
    <s v="VENTAS NO CONTRIBUYENTES"/>
    <s v=""/>
    <n v="157872781.20280001"/>
    <n v="0"/>
    <n v="133431956.95"/>
    <n v="0"/>
    <s v="-"/>
    <n v="0"/>
    <n v="21069676.079999998"/>
    <s v="-"/>
    <n v="3371148.1727999998"/>
    <n v="0"/>
    <s v="-"/>
    <n v="0"/>
    <n v="0"/>
    <s v="-"/>
    <n v="0"/>
  </r>
  <r>
    <s v="186"/>
    <x v="18"/>
    <x v="1"/>
    <s v="004"/>
    <s v="Z1F0017963"/>
    <s v="0296-0296"/>
    <s v="FC"/>
    <s v="00006873-00006918"/>
    <s v=""/>
    <s v=""/>
    <s v=""/>
    <s v=""/>
    <n v="0"/>
    <s v=""/>
    <s v="VENTAS NO CONTRIBUYENTES"/>
    <s v=""/>
    <n v="591821483.7464"/>
    <n v="0"/>
    <n v="412698743.89999998"/>
    <n v="0"/>
    <s v="-"/>
    <n v="0"/>
    <n v="154416155.03999999"/>
    <s v="16"/>
    <n v="24706584.806399997"/>
    <n v="0"/>
    <s v="-"/>
    <n v="0"/>
    <n v="0"/>
    <s v="-"/>
    <n v="0"/>
  </r>
  <r>
    <s v="187"/>
    <x v="18"/>
    <x v="0"/>
    <s v="004"/>
    <s v="Z1B8050937"/>
    <s v="1657"/>
    <s v="FC"/>
    <s v="00155317-00155362"/>
    <s v=""/>
    <s v=""/>
    <s v=""/>
    <s v=""/>
    <n v="0"/>
    <s v=""/>
    <s v="VENTAS NO CONTRIBUYENTES"/>
    <s v=""/>
    <n v="613025254.67519999"/>
    <n v="0"/>
    <n v="451200790.44999993"/>
    <n v="0"/>
    <s v="-"/>
    <n v="0"/>
    <n v="139503848.47"/>
    <s v="16"/>
    <n v="22320615.755199999"/>
    <n v="0"/>
    <s v="-"/>
    <n v="0"/>
    <n v="0"/>
    <s v="-"/>
    <n v="0"/>
  </r>
  <r>
    <s v="188"/>
    <x v="18"/>
    <x v="0"/>
    <s v="004"/>
    <s v="Z1B8050937"/>
    <s v="1657"/>
    <s v="FC"/>
    <s v="00155316"/>
    <s v=""/>
    <s v=""/>
    <s v=""/>
    <s v=""/>
    <n v="0"/>
    <s v=""/>
    <s v="FRIOS CAPITAL 452 C.A"/>
    <s v="J-50043285-2"/>
    <n v="158855301.28400001"/>
    <n v="0"/>
    <n v="65606610.5"/>
    <n v="80386802.400000006"/>
    <s v="16"/>
    <n v="12861888.384"/>
    <n v="0"/>
    <s v="-"/>
    <n v="0"/>
    <n v="0"/>
    <s v="-"/>
    <n v="0"/>
    <n v="0"/>
    <s v="-"/>
    <n v="0"/>
  </r>
  <r>
    <s v="189"/>
    <x v="18"/>
    <x v="0"/>
    <s v="004"/>
    <s v="Z1B8050937"/>
    <s v="1657"/>
    <s v="FC"/>
    <s v="00155295-00155315"/>
    <s v=""/>
    <s v=""/>
    <s v=""/>
    <s v=""/>
    <n v="0"/>
    <s v=""/>
    <s v="VENTAS NO CONTRIBUYENTES"/>
    <s v=""/>
    <n v="432838812.10680002"/>
    <n v="0"/>
    <n v="346296937.60000002"/>
    <n v="0"/>
    <s v="-"/>
    <n v="0"/>
    <n v="74605064.230000004"/>
    <s v="-"/>
    <n v="11936810.276800001"/>
    <n v="0"/>
    <s v="-"/>
    <n v="0"/>
    <n v="0"/>
    <s v="-"/>
    <n v="0"/>
  </r>
  <r>
    <s v="190"/>
    <x v="18"/>
    <x v="1"/>
    <s v="005"/>
    <s v="Z1F0017998"/>
    <s v="0290-0290"/>
    <s v="FC"/>
    <s v="00009265-00009282"/>
    <s v=""/>
    <s v=""/>
    <s v=""/>
    <s v=""/>
    <n v="0"/>
    <s v=""/>
    <s v="VENTAS NO CONTRIBUYENTES"/>
    <s v=""/>
    <n v="206871861.93920001"/>
    <n v="0"/>
    <n v="142915459"/>
    <n v="0"/>
    <s v="-"/>
    <n v="0"/>
    <n v="55134830.119999997"/>
    <s v="16"/>
    <n v="8821572.8191999998"/>
    <n v="0"/>
    <s v="-"/>
    <n v="0"/>
    <n v="0"/>
    <s v="-"/>
    <n v="0"/>
  </r>
  <r>
    <s v="191"/>
    <x v="18"/>
    <x v="0"/>
    <s v="005"/>
    <s v="Z1B8050363"/>
    <s v="1808"/>
    <s v="FC"/>
    <s v="00167247-00167353"/>
    <s v=""/>
    <s v=""/>
    <s v=""/>
    <s v=""/>
    <n v="0"/>
    <s v=""/>
    <s v="VENTAS NO CONTRIBUYENTES"/>
    <s v=""/>
    <n v="1500122962.2400002"/>
    <n v="0"/>
    <n v="1164923453.2"/>
    <n v="0"/>
    <s v="-"/>
    <n v="0"/>
    <n v="288965094"/>
    <s v="-"/>
    <n v="46234415.040000007"/>
    <n v="0"/>
    <s v="-"/>
    <n v="0"/>
    <n v="0"/>
    <s v="-"/>
    <n v="0"/>
  </r>
  <r>
    <s v="192"/>
    <x v="18"/>
    <x v="1"/>
    <s v="006"/>
    <s v="Z1F0017787"/>
    <s v="0262"/>
    <s v="FC"/>
    <s v="00002616-00002641"/>
    <s v=""/>
    <s v=""/>
    <s v=""/>
    <s v=""/>
    <n v="0"/>
    <s v=""/>
    <s v="VENTAS NO CONTRIBUYENTES"/>
    <s v=""/>
    <n v="325445618.10680002"/>
    <n v="0"/>
    <n v="189083190.99000001"/>
    <n v="0"/>
    <s v="-"/>
    <n v="0"/>
    <n v="117553816.48"/>
    <s v="16"/>
    <n v="18808610.636799999"/>
    <n v="0"/>
    <s v="-"/>
    <n v="0"/>
    <n v="0"/>
    <s v="-"/>
    <n v="0"/>
  </r>
  <r>
    <s v="193"/>
    <x v="18"/>
    <x v="0"/>
    <s v="006"/>
    <s v="Z1B8044815"/>
    <s v="1717"/>
    <s v="FC"/>
    <s v="00147514"/>
    <s v=""/>
    <s v=""/>
    <s v=""/>
    <s v=""/>
    <n v="0"/>
    <s v=""/>
    <s v="MANTENIMIENTOS ARFERCA C.A"/>
    <s v="J41073527-9"/>
    <n v="3171900"/>
    <n v="0"/>
    <n v="3171900"/>
    <n v="0"/>
    <s v="-"/>
    <n v="0"/>
    <n v="0"/>
    <s v="-"/>
    <n v="0"/>
    <n v="0"/>
    <s v="-"/>
    <n v="0"/>
    <n v="0"/>
    <s v="-"/>
    <n v="0"/>
  </r>
  <r>
    <s v="194"/>
    <x v="18"/>
    <x v="0"/>
    <s v="006"/>
    <s v="Z1B8044815"/>
    <s v="1717"/>
    <s v="FC"/>
    <s v="00147426-00147513"/>
    <s v=""/>
    <s v=""/>
    <s v=""/>
    <s v=""/>
    <n v="0"/>
    <s v=""/>
    <s v="VENTAS NO CONTRIBUYENTES"/>
    <s v=""/>
    <n v="1230159733.4152"/>
    <n v="0"/>
    <n v="877990735.5"/>
    <n v="0"/>
    <s v="-"/>
    <n v="0"/>
    <n v="303593963.71999997"/>
    <s v="-"/>
    <n v="48575034.195199996"/>
    <n v="0"/>
    <s v="-"/>
    <n v="0"/>
    <n v="0"/>
    <s v="-"/>
    <n v="0"/>
  </r>
  <r>
    <s v="195"/>
    <x v="18"/>
    <x v="0"/>
    <s v="007"/>
    <s v="Z1B8050013"/>
    <s v="1770"/>
    <s v="FC"/>
    <s v="00171861-00171911"/>
    <s v=""/>
    <s v=""/>
    <s v=""/>
    <s v=""/>
    <n v="0"/>
    <s v=""/>
    <s v="VENTAS NO CONTRIBUYENTES"/>
    <s v=""/>
    <n v="692887069.82720006"/>
    <n v="0"/>
    <n v="486923356.04999995"/>
    <n v="0"/>
    <s v="-"/>
    <n v="0"/>
    <n v="177554925.67000005"/>
    <s v="16"/>
    <n v="28408788.1072"/>
    <n v="0"/>
    <s v="-"/>
    <n v="0"/>
    <n v="0"/>
    <s v="-"/>
    <n v="0"/>
  </r>
  <r>
    <s v="196"/>
    <x v="18"/>
    <x v="0"/>
    <s v="007"/>
    <s v="Z1B8050013"/>
    <s v="1770"/>
    <s v="FC"/>
    <s v="00171860"/>
    <s v=""/>
    <s v=""/>
    <s v=""/>
    <s v=""/>
    <n v="0"/>
    <s v=""/>
    <s v="GRUPO CORPORATIVO MANUBER C.A"/>
    <s v="J-40982131-5"/>
    <n v="2708999.8"/>
    <n v="0"/>
    <n v="1056429"/>
    <n v="1424630"/>
    <s v="16"/>
    <n v="227940.8"/>
    <n v="0"/>
    <s v="-"/>
    <n v="0"/>
    <n v="0"/>
    <s v="-"/>
    <n v="0"/>
    <n v="0"/>
    <s v="-"/>
    <n v="0"/>
  </r>
  <r>
    <s v="197"/>
    <x v="18"/>
    <x v="0"/>
    <s v="007"/>
    <s v="Z1B8050013"/>
    <s v="1770"/>
    <s v="FC"/>
    <s v="00171849-00171859"/>
    <s v=""/>
    <s v=""/>
    <s v=""/>
    <s v=""/>
    <n v="0"/>
    <s v=""/>
    <s v="VENTAS NO CONTRIBUYENTES"/>
    <s v=""/>
    <n v="127664659.0072"/>
    <n v="0"/>
    <n v="92459227.5"/>
    <n v="0"/>
    <s v="-"/>
    <n v="0"/>
    <n v="30349509.920000002"/>
    <s v="16"/>
    <n v="4855921.5872"/>
    <n v="0"/>
    <s v="-"/>
    <n v="0"/>
    <n v="0"/>
    <s v="-"/>
    <n v="0"/>
  </r>
  <r>
    <s v="198"/>
    <x v="18"/>
    <x v="0"/>
    <s v="007"/>
    <s v="Z1B8050013"/>
    <s v="1770"/>
    <s v="FC"/>
    <s v="00171848"/>
    <s v=""/>
    <s v=""/>
    <s v=""/>
    <s v=""/>
    <n v="0"/>
    <s v=""/>
    <s v="DISTRIBUIDORA MONTOVJ C.A"/>
    <s v="J-40786379-7 "/>
    <n v="4526552"/>
    <n v="0"/>
    <n v="2212700"/>
    <n v="1994700"/>
    <s v="16"/>
    <n v="319152"/>
    <n v="0"/>
    <s v="-"/>
    <n v="0"/>
    <n v="0"/>
    <s v="-"/>
    <n v="0"/>
    <n v="0"/>
    <s v="-"/>
    <n v="0"/>
  </r>
  <r>
    <s v="199"/>
    <x v="18"/>
    <x v="0"/>
    <s v="007"/>
    <s v="Z1B8050013"/>
    <s v="1770"/>
    <s v="FC"/>
    <s v="00171847"/>
    <s v=""/>
    <s v=""/>
    <s v=""/>
    <s v=""/>
    <n v="0"/>
    <s v=""/>
    <s v="VICENTE LATONA"/>
    <s v="V5450214 "/>
    <n v="7441430"/>
    <n v="0"/>
    <n v="7441430"/>
    <n v="0"/>
    <s v="-"/>
    <n v="0"/>
    <n v="0"/>
    <s v="-"/>
    <n v="0"/>
    <n v="0"/>
    <s v="-"/>
    <n v="0"/>
    <n v="0"/>
    <s v="-"/>
    <n v="0"/>
  </r>
  <r>
    <s v="200"/>
    <x v="18"/>
    <x v="0"/>
    <s v="009"/>
    <s v="Z1B8014458"/>
    <s v="1725"/>
    <s v="FC"/>
    <s v="00175587-00175691"/>
    <s v=""/>
    <s v=""/>
    <s v=""/>
    <s v=""/>
    <n v="0"/>
    <s v=""/>
    <s v="VENTAS NO CONTRIBUYENTES"/>
    <s v=""/>
    <n v="1450030955.8295999"/>
    <n v="0"/>
    <n v="1094689200.0499997"/>
    <n v="0"/>
    <s v="-"/>
    <n v="0"/>
    <n v="306329099.81"/>
    <s v="16"/>
    <n v="49012655.969599999"/>
    <n v="0"/>
    <s v="-"/>
    <n v="0"/>
    <n v="0"/>
    <s v="-"/>
    <n v="0"/>
  </r>
  <r>
    <s v="201"/>
    <x v="18"/>
    <x v="0"/>
    <s v="010"/>
    <s v="Z1F0000341"/>
    <s v="1234"/>
    <s v="FC"/>
    <s v="00074210-00074282"/>
    <s v=""/>
    <s v=""/>
    <s v=""/>
    <s v=""/>
    <n v="0"/>
    <s v=""/>
    <s v="VENTAS NO CONTRIBUYENTES"/>
    <s v=""/>
    <n v="693778288.26679969"/>
    <n v="0"/>
    <n v="552223602.54999995"/>
    <n v="0"/>
    <s v="-"/>
    <n v="0"/>
    <n v="122029901.47999999"/>
    <s v="16"/>
    <n v="19524784.2368"/>
    <n v="0"/>
    <s v="-"/>
    <n v="0"/>
    <n v="0"/>
    <s v="-"/>
    <n v="0"/>
  </r>
  <r>
    <s v="202"/>
    <x v="18"/>
    <x v="0"/>
    <s v="010"/>
    <s v="Z1F0000341"/>
    <s v="1234"/>
    <s v="FC"/>
    <s v="00074209"/>
    <s v=""/>
    <s v=""/>
    <s v=""/>
    <s v=""/>
    <n v="0"/>
    <s v=""/>
    <s v="CLUB DE CAMPO GOURMET C.A"/>
    <s v="J409424812 "/>
    <n v="50812782.076800004"/>
    <n v="0"/>
    <n v="0"/>
    <n v="43804122.479999997"/>
    <s v="16"/>
    <n v="7008659.5968000004"/>
    <n v="0"/>
    <s v="-"/>
    <n v="0"/>
    <n v="0"/>
    <s v="-"/>
    <n v="0"/>
    <n v="0"/>
    <s v="-"/>
    <n v="0"/>
  </r>
  <r>
    <s v="203"/>
    <x v="18"/>
    <x v="0"/>
    <s v="010"/>
    <s v="Z1F0000341"/>
    <s v="1234"/>
    <s v="FC"/>
    <s v="00074199-00074208"/>
    <s v=""/>
    <s v=""/>
    <s v=""/>
    <s v=""/>
    <n v="0"/>
    <s v=""/>
    <s v="VENTAS NO CONTRIBUYENTES"/>
    <s v=""/>
    <n v="284768925.30799997"/>
    <n v="0"/>
    <n v="185623123.5"/>
    <n v="0"/>
    <s v="-"/>
    <n v="0"/>
    <n v="85470518.799999997"/>
    <s v="16"/>
    <n v="13675283.007999999"/>
    <n v="0"/>
    <s v="-"/>
    <n v="0"/>
    <n v="0"/>
    <s v="-"/>
    <n v="0"/>
  </r>
  <r>
    <s v="204"/>
    <x v="18"/>
    <x v="0"/>
    <s v="010"/>
    <s v="Z1F0000341"/>
    <s v="1234"/>
    <s v="FC"/>
    <s v="00074198"/>
    <s v=""/>
    <s v=""/>
    <s v=""/>
    <s v=""/>
    <n v="0"/>
    <s v=""/>
    <s v="PANADERIA Y DELICATESES KEIVERY PAN"/>
    <s v="J413044994 "/>
    <n v="19930650"/>
    <n v="0"/>
    <n v="19930650"/>
    <n v="0"/>
    <s v="-"/>
    <n v="0"/>
    <n v="0"/>
    <s v="-"/>
    <n v="0"/>
    <n v="0"/>
    <s v="-"/>
    <n v="0"/>
    <n v="0"/>
    <s v="-"/>
    <n v="0"/>
  </r>
  <r>
    <s v="205"/>
    <x v="18"/>
    <x v="0"/>
    <s v="010"/>
    <s v="Z1F0000341"/>
    <s v="1234"/>
    <s v="FC"/>
    <s v="00074190-00074197"/>
    <s v=""/>
    <s v=""/>
    <s v=""/>
    <s v=""/>
    <n v="0"/>
    <s v=""/>
    <s v="VENTAS NO CONTRIBUYENTES"/>
    <s v=""/>
    <n v="65922871.306400001"/>
    <n v="0"/>
    <n v="47671650.5"/>
    <n v="0"/>
    <s v="-"/>
    <n v="0"/>
    <n v="15733811.039999999"/>
    <s v="-"/>
    <n v="2517409.7664000001"/>
    <n v="0"/>
    <s v="-"/>
    <n v="0"/>
    <n v="0"/>
    <s v="-"/>
    <n v="0"/>
  </r>
  <r>
    <s v="206"/>
    <x v="18"/>
    <x v="0"/>
    <s v="011"/>
    <s v="Z1F0004616"/>
    <s v="0628"/>
    <s v="FC"/>
    <s v="00086100-00086107"/>
    <s v=""/>
    <s v=""/>
    <s v=""/>
    <s v=""/>
    <n v="0"/>
    <s v=""/>
    <s v="VENTAS NO CONTRIBUYENTES"/>
    <s v=""/>
    <n v="34409121.5"/>
    <n v="0"/>
    <n v="32765401.5"/>
    <n v="0"/>
    <s v="-"/>
    <n v="0"/>
    <n v="1417000"/>
    <s v="-"/>
    <n v="226720"/>
    <n v="0"/>
    <s v="-"/>
    <n v="0"/>
    <n v="0"/>
    <s v="-"/>
    <n v="0"/>
  </r>
  <r>
    <s v="207"/>
    <x v="18"/>
    <x v="0"/>
    <s v="011"/>
    <s v="Z1F0004616"/>
    <s v="0628"/>
    <s v="FC"/>
    <s v="00086099"/>
    <s v=""/>
    <s v=""/>
    <s v=""/>
    <s v=""/>
    <n v="0"/>
    <s v=""/>
    <s v="INVERSIONES DACOSTA Y ACOSTA"/>
    <s v="V412996223 "/>
    <n v="1918672.5"/>
    <n v="0"/>
    <n v="1918672.5"/>
    <n v="0"/>
    <s v="-"/>
    <n v="0"/>
    <n v="0"/>
    <s v="-"/>
    <n v="0"/>
    <n v="0"/>
    <s v="-"/>
    <n v="0"/>
    <n v="0"/>
    <s v="-"/>
    <n v="0"/>
  </r>
  <r>
    <s v="208"/>
    <x v="18"/>
    <x v="0"/>
    <s v="011"/>
    <s v="Z1F0004616"/>
    <s v="0628"/>
    <s v="FC"/>
    <s v="00085974-00086098"/>
    <s v=""/>
    <s v=""/>
    <s v=""/>
    <s v=""/>
    <n v="0"/>
    <s v=""/>
    <s v="VENTAS NO CONTRIBUYENTES"/>
    <s v=""/>
    <n v="372962661.92560011"/>
    <n v="0"/>
    <n v="335302816.29999995"/>
    <n v="0"/>
    <s v="-"/>
    <n v="0"/>
    <n v="32465384.159999996"/>
    <s v="16"/>
    <n v="5194461.4655999988"/>
    <n v="0"/>
    <s v="-"/>
    <n v="0"/>
    <n v="0"/>
    <s v="-"/>
    <n v="0"/>
  </r>
  <r>
    <s v="209"/>
    <x v="18"/>
    <x v="0"/>
    <s v="011"/>
    <s v="Z1F0004616"/>
    <s v="0628"/>
    <s v="FC"/>
    <s v="00085962-00085973"/>
    <s v=""/>
    <s v=""/>
    <s v=""/>
    <s v=""/>
    <n v="0"/>
    <s v=""/>
    <s v="VENTAS NO CONTRIBUYENTES"/>
    <s v=""/>
    <n v="40765353"/>
    <n v="0"/>
    <n v="38008961"/>
    <n v="0"/>
    <s v="-"/>
    <n v="0"/>
    <n v="2376200"/>
    <s v="-"/>
    <n v="380192"/>
    <n v="0"/>
    <s v="-"/>
    <n v="0"/>
    <n v="0"/>
    <s v="-"/>
    <n v="0"/>
  </r>
  <r>
    <s v="210"/>
    <x v="18"/>
    <x v="0"/>
    <s v="012"/>
    <s v="Z1B8038506"/>
    <s v="1577"/>
    <s v="FC"/>
    <s v="00071748-00071767"/>
    <s v=""/>
    <s v=""/>
    <s v=""/>
    <s v=""/>
    <n v="0"/>
    <s v=""/>
    <s v="VENTAS NO CONTRIBUYENTES"/>
    <s v=""/>
    <n v="49902544"/>
    <n v="0"/>
    <n v="23242670"/>
    <n v="0"/>
    <s v="-"/>
    <n v="0"/>
    <n v="22982650"/>
    <s v="16"/>
    <n v="3677224"/>
    <n v="0"/>
    <s v="-"/>
    <n v="0"/>
    <n v="0"/>
    <s v="-"/>
    <n v="0"/>
  </r>
  <r>
    <s v="211"/>
    <x v="18"/>
    <x v="0"/>
    <s v="013"/>
    <s v="Z1B8050578"/>
    <s v="1539"/>
    <s v="FC"/>
    <s v="00142221-00142320"/>
    <s v=""/>
    <s v=""/>
    <s v=""/>
    <s v=""/>
    <n v="0"/>
    <s v=""/>
    <s v="VENTAS NO CONTRIBUYENTES"/>
    <s v=""/>
    <n v="310025788.61279994"/>
    <n v="0"/>
    <n v="251111857"/>
    <n v="0"/>
    <s v="-"/>
    <n v="0"/>
    <n v="50787872.079999998"/>
    <s v="-"/>
    <n v="8126059.5328000002"/>
    <n v="0"/>
    <s v="-"/>
    <n v="0"/>
    <n v="0"/>
    <s v="-"/>
    <n v="0"/>
  </r>
  <r>
    <s v="212"/>
    <x v="18"/>
    <x v="0"/>
    <s v="014"/>
    <s v="Z1F0000338"/>
    <s v="1417"/>
    <s v="FC"/>
    <s v="00052026-00052115"/>
    <s v=""/>
    <s v=""/>
    <s v=""/>
    <s v=""/>
    <n v="0"/>
    <s v=""/>
    <s v="VENTAS NO CONTRIBUYENTES"/>
    <s v=""/>
    <n v="193252945.19999999"/>
    <n v="0"/>
    <n v="152181440"/>
    <n v="0"/>
    <s v="-"/>
    <n v="0"/>
    <n v="35406470"/>
    <s v="16"/>
    <n v="5665035.2000000002"/>
    <n v="0"/>
    <s v="-"/>
    <n v="0"/>
    <n v="0"/>
    <s v="-"/>
    <n v="0"/>
  </r>
  <r>
    <s v="213"/>
    <x v="18"/>
    <x v="0"/>
    <s v="015"/>
    <s v="Z1B8050356"/>
    <s v="1551"/>
    <s v="FC"/>
    <s v="00086528-00086546"/>
    <s v=""/>
    <s v=""/>
    <s v=""/>
    <s v=""/>
    <n v="0"/>
    <s v=""/>
    <s v="VENTAS NO CONTRIBUYENTES"/>
    <s v=""/>
    <n v="218875791.96159998"/>
    <n v="0"/>
    <n v="143087408"/>
    <n v="0"/>
    <s v="-"/>
    <n v="0"/>
    <n v="65334813.759999998"/>
    <s v="16"/>
    <n v="10453570.2016"/>
    <n v="0"/>
    <s v="-"/>
    <n v="0"/>
    <n v="0"/>
    <s v="-"/>
    <n v="0"/>
  </r>
  <r>
    <s v="214"/>
    <x v="18"/>
    <x v="0"/>
    <s v="015"/>
    <s v="Z1B8050356"/>
    <s v="1551"/>
    <s v="FC"/>
    <s v="00086527"/>
    <s v=""/>
    <s v=""/>
    <s v=""/>
    <s v=""/>
    <n v="0"/>
    <s v=""/>
    <s v="ADLER ALFREDO PUERTA"/>
    <s v="V-05813760-6"/>
    <n v="8223657.5999999996"/>
    <n v="0"/>
    <n v="0"/>
    <n v="7089360"/>
    <s v="16"/>
    <n v="1134297.6000000001"/>
    <n v="0"/>
    <s v="-"/>
    <n v="0"/>
    <n v="0"/>
    <s v="-"/>
    <n v="0"/>
    <n v="0"/>
    <s v="-"/>
    <n v="0"/>
  </r>
  <r>
    <s v="215"/>
    <x v="18"/>
    <x v="0"/>
    <s v="015"/>
    <s v="Z1B8050356"/>
    <s v="1551"/>
    <s v="FC"/>
    <s v="00086513-00086526"/>
    <s v=""/>
    <s v=""/>
    <s v=""/>
    <s v=""/>
    <n v="0"/>
    <s v=""/>
    <s v="VENTAS NO CONTRIBUYENTES"/>
    <s v=""/>
    <n v="362124243.24199998"/>
    <n v="0"/>
    <n v="296420525.25"/>
    <n v="0"/>
    <s v="-"/>
    <n v="0"/>
    <n v="56641136.199999996"/>
    <s v="-"/>
    <n v="9062581.7919999994"/>
    <n v="0"/>
    <s v="-"/>
    <n v="0"/>
    <n v="0"/>
    <s v="-"/>
    <n v="0"/>
  </r>
  <r>
    <s v="216"/>
    <x v="19"/>
    <x v="1"/>
    <s v="001"/>
    <s v="Z1F0017854"/>
    <s v="0300-0300"/>
    <s v="FC"/>
    <s v="00016575-00016609"/>
    <s v=""/>
    <s v=""/>
    <s v=""/>
    <s v=""/>
    <n v="0"/>
    <s v=""/>
    <s v="VENTAS NO CONTRIBUYENTES"/>
    <s v=""/>
    <n v="390340094.45039999"/>
    <n v="0"/>
    <n v="254385865.00000006"/>
    <n v="0"/>
    <s v="-"/>
    <n v="0"/>
    <n v="117201921.94"/>
    <s v="-"/>
    <n v="18752307.510400001"/>
    <n v="0"/>
    <s v="-"/>
    <n v="0"/>
    <n v="0"/>
    <s v="-"/>
    <n v="0"/>
  </r>
  <r>
    <s v="217"/>
    <x v="19"/>
    <x v="1"/>
    <s v="001"/>
    <s v="Z1F0017854"/>
    <s v="0300"/>
    <s v="FC"/>
    <s v="00016574"/>
    <s v=""/>
    <s v=""/>
    <s v=""/>
    <s v=""/>
    <n v="0"/>
    <s v=""/>
    <s v="VIDA AGUA PURIFICADA"/>
    <s v="J412413007"/>
    <n v="6530190"/>
    <n v="0"/>
    <n v="6454326"/>
    <n v="65400"/>
    <s v="16"/>
    <n v="10464"/>
    <n v="0"/>
    <s v="-"/>
    <n v="0"/>
    <n v="0"/>
    <s v="-"/>
    <n v="0"/>
    <n v="0"/>
    <s v="-"/>
    <n v="0"/>
  </r>
  <r>
    <s v="218"/>
    <x v="19"/>
    <x v="1"/>
    <s v="001"/>
    <s v="Z1F0017854"/>
    <s v="0300-0300"/>
    <s v="FC"/>
    <s v="00016558-00016573"/>
    <s v=""/>
    <s v=""/>
    <s v=""/>
    <s v=""/>
    <n v="0"/>
    <s v=""/>
    <s v="VENTAS NO CONTRIBUYENTES"/>
    <s v=""/>
    <n v="211684716.87"/>
    <n v="0"/>
    <n v="178882076.78999999"/>
    <n v="0"/>
    <s v="-"/>
    <n v="0"/>
    <n v="28278138"/>
    <s v="16"/>
    <n v="4524502.08"/>
    <n v="0"/>
    <s v="-"/>
    <n v="0"/>
    <n v="0"/>
    <s v="-"/>
    <n v="0"/>
  </r>
  <r>
    <s v="219"/>
    <x v="19"/>
    <x v="0"/>
    <s v="001"/>
    <s v="Z1F0000700"/>
    <s v="1394"/>
    <s v="NC"/>
    <s v=""/>
    <s v="00000227"/>
    <s v=""/>
    <s v="00110352"/>
    <s v="19/12/2020"/>
    <n v="20722278"/>
    <s v="VEN"/>
    <s v="RASHEL LOZANO"/>
    <s v="V28413708"/>
    <n v="-2289000"/>
    <n v="0"/>
    <n v="-2289000"/>
    <n v="0"/>
    <s v="-"/>
    <n v="0"/>
    <n v="0"/>
    <s v="-"/>
    <n v="0"/>
    <n v="0"/>
    <s v="-"/>
    <n v="0"/>
    <n v="0"/>
    <s v="-"/>
    <n v="0"/>
  </r>
  <r>
    <s v="220"/>
    <x v="19"/>
    <x v="0"/>
    <s v="001"/>
    <s v="Z1F0000700"/>
    <s v="1394"/>
    <s v="FC"/>
    <s v="00110363-00110439"/>
    <s v=""/>
    <s v=""/>
    <s v=""/>
    <s v=""/>
    <n v="0"/>
    <s v=""/>
    <s v="VENTAS NO CONTRIBUYENTES"/>
    <s v=""/>
    <n v="816200591.11079991"/>
    <n v="0"/>
    <n v="656013169.45000005"/>
    <n v="0"/>
    <s v="-"/>
    <n v="0"/>
    <n v="138092604.88"/>
    <s v="16"/>
    <n v="22094816.7808"/>
    <n v="0"/>
    <s v="-"/>
    <n v="0"/>
    <n v="0"/>
    <s v="-"/>
    <n v="0"/>
  </r>
  <r>
    <s v="221"/>
    <x v="19"/>
    <x v="1"/>
    <s v="002"/>
    <s v="Z1F0017966"/>
    <s v="0296-0296"/>
    <s v="FC"/>
    <s v="00006669-00006716"/>
    <s v=""/>
    <s v=""/>
    <s v=""/>
    <s v=""/>
    <n v="0"/>
    <s v=""/>
    <s v="VENTAS NO CONTRIBUYENTES"/>
    <s v=""/>
    <n v="496571561.4508"/>
    <n v="0"/>
    <n v="364235367.13999999"/>
    <n v="0"/>
    <s v="-"/>
    <n v="0"/>
    <n v="114082926.13"/>
    <s v="16"/>
    <n v="18253268.180799998"/>
    <n v="0"/>
    <s v="-"/>
    <n v="0"/>
    <n v="0"/>
    <s v="-"/>
    <n v="0"/>
  </r>
  <r>
    <s v="222"/>
    <x v="19"/>
    <x v="2"/>
    <s v="002"/>
    <s v="Z1F0008858"/>
    <s v="0753"/>
    <s v="FC"/>
    <s v="00100643-00100763"/>
    <s v=""/>
    <s v=""/>
    <s v=""/>
    <s v=""/>
    <n v="0"/>
    <s v=""/>
    <s v="VENTAS NO CONTRIBUYENTES"/>
    <s v=""/>
    <n v="310404295.66280001"/>
    <n v="0"/>
    <n v="268406771.65000004"/>
    <n v="0"/>
    <s v="-"/>
    <n v="0"/>
    <n v="36204762.079999998"/>
    <s v="-"/>
    <n v="5792761.9327999996"/>
    <n v="0"/>
    <s v="-"/>
    <n v="0"/>
    <n v="0"/>
    <s v="-"/>
    <n v="0"/>
  </r>
  <r>
    <s v="223"/>
    <x v="19"/>
    <x v="0"/>
    <s v="002"/>
    <s v="Z1B8050149"/>
    <s v="1652"/>
    <s v="FC"/>
    <s v="00200742-00200127"/>
    <m/>
    <m/>
    <m/>
    <m/>
    <n v="0"/>
    <m/>
    <s v="VENTAS NO CONTRIBUYENTES"/>
    <m/>
    <n v="242500834"/>
    <n v="0"/>
    <n v="242500834"/>
    <n v="0"/>
    <s v="-"/>
    <n v="0"/>
    <n v="0"/>
    <s v="-"/>
    <n v="0"/>
    <n v="0"/>
    <s v="-"/>
    <n v="0"/>
    <n v="0"/>
    <s v="-"/>
    <n v="0"/>
  </r>
  <r>
    <s v="224"/>
    <x v="19"/>
    <x v="0"/>
    <s v="002"/>
    <s v="Z1B8050002"/>
    <s v="1730"/>
    <s v="FC"/>
    <s v="00161824-00161886"/>
    <s v=""/>
    <s v=""/>
    <s v=""/>
    <s v=""/>
    <n v="0"/>
    <s v=""/>
    <s v="VENTAS NO CONTRIBUYENTES"/>
    <s v=""/>
    <n v="761027367.03199983"/>
    <n v="0"/>
    <n v="558346903.29999995"/>
    <n v="0"/>
    <s v="-"/>
    <n v="0"/>
    <n v="174724537.70000002"/>
    <s v="-"/>
    <n v="27955926.032000002"/>
    <n v="0"/>
    <s v="-"/>
    <n v="0"/>
    <n v="0"/>
    <s v="-"/>
    <n v="0"/>
  </r>
  <r>
    <s v="225"/>
    <x v="19"/>
    <x v="1"/>
    <s v="003"/>
    <s v="Z1F0017848"/>
    <s v="0297-0297"/>
    <s v="FC"/>
    <s v="00013262-00013289"/>
    <s v=""/>
    <s v=""/>
    <s v=""/>
    <s v=""/>
    <n v="0"/>
    <s v=""/>
    <s v="VENTAS NO CONTRIBUYENTES"/>
    <s v=""/>
    <n v="184077840.64160001"/>
    <n v="0"/>
    <n v="89880172.00000003"/>
    <n v="0"/>
    <s v="-"/>
    <n v="0"/>
    <n v="81204886.75999999"/>
    <s v="16"/>
    <n v="12992781.8816"/>
    <n v="0"/>
    <s v="-"/>
    <n v="0"/>
    <n v="0"/>
    <s v="-"/>
    <n v="0"/>
  </r>
  <r>
    <s v="226"/>
    <x v="19"/>
    <x v="2"/>
    <s v="003"/>
    <s v="Z1F0008965"/>
    <s v="0746"/>
    <s v="FC"/>
    <s v="00098620-00098733"/>
    <s v=""/>
    <s v=""/>
    <s v=""/>
    <s v=""/>
    <n v="0"/>
    <s v=""/>
    <s v="VENTAS NO CONTRIBUYENTES"/>
    <s v=""/>
    <n v="276534421.21279997"/>
    <n v="0"/>
    <n v="244110934"/>
    <n v="0"/>
    <s v="-"/>
    <n v="0"/>
    <n v="27951282.079999998"/>
    <s v="-"/>
    <n v="4472205.1327999998"/>
    <n v="0"/>
    <s v="-"/>
    <n v="0"/>
    <n v="0"/>
    <s v="-"/>
    <n v="0"/>
  </r>
  <r>
    <s v="227"/>
    <x v="19"/>
    <x v="0"/>
    <s v="003"/>
    <s v="Z1B8051199"/>
    <s v="1816"/>
    <s v="FC"/>
    <s v="00187762-00187828"/>
    <s v=""/>
    <s v=""/>
    <s v=""/>
    <s v=""/>
    <n v="0"/>
    <s v=""/>
    <s v="VENTAS NO CONTRIBUYENTES"/>
    <s v=""/>
    <n v="862386286.32320011"/>
    <n v="0"/>
    <n v="629131958.00000012"/>
    <n v="0"/>
    <s v="-"/>
    <n v="0"/>
    <n v="201081317.51999998"/>
    <s v="16"/>
    <n v="32173010.803200003"/>
    <n v="0"/>
    <s v="-"/>
    <n v="0"/>
    <n v="0"/>
    <s v="-"/>
    <n v="0"/>
  </r>
  <r>
    <s v="228"/>
    <x v="19"/>
    <x v="1"/>
    <s v="004"/>
    <s v="Z1F0017963"/>
    <s v="0297"/>
    <s v="FC"/>
    <s v="00006941"/>
    <s v=""/>
    <s v=""/>
    <s v=""/>
    <s v=""/>
    <n v="0"/>
    <s v=""/>
    <s v="JOSE ROJAS"/>
    <s v="V17744596"/>
    <n v="23764528.800000001"/>
    <n v="0"/>
    <n v="19633734"/>
    <n v="0"/>
    <s v="-"/>
    <n v="0"/>
    <n v="3561030"/>
    <s v="16"/>
    <n v="569764.80000000005"/>
    <n v="0"/>
    <s v="-"/>
    <n v="0"/>
    <n v="0"/>
    <s v="-"/>
    <n v="0"/>
  </r>
  <r>
    <s v="229"/>
    <x v="19"/>
    <x v="1"/>
    <s v="004"/>
    <s v="Z1F0017963"/>
    <s v="0297"/>
    <s v="FC"/>
    <s v="00006940"/>
    <s v=""/>
    <s v=""/>
    <s v=""/>
    <s v=""/>
    <n v="0"/>
    <s v=""/>
    <s v="CLEIDYS HILARRAZA"/>
    <s v="V120138363"/>
    <n v="44869380.18"/>
    <n v="0"/>
    <n v="26381070.5"/>
    <n v="15938198"/>
    <s v="16"/>
    <n v="2550111.6800000002"/>
    <n v="0"/>
    <s v="-"/>
    <n v="0"/>
    <n v="0"/>
    <s v="-"/>
    <n v="0"/>
    <n v="0"/>
    <s v="-"/>
    <n v="0"/>
  </r>
  <r>
    <s v="230"/>
    <x v="19"/>
    <x v="1"/>
    <s v="004"/>
    <s v="Z1F0017963"/>
    <s v="0297-0297"/>
    <s v="FC"/>
    <s v="00006920-00006939"/>
    <s v=""/>
    <s v=""/>
    <s v=""/>
    <s v=""/>
    <n v="0"/>
    <s v=""/>
    <s v="VENTAS NO CONTRIBUYENTES"/>
    <s v=""/>
    <n v="283236576.24559999"/>
    <n v="0"/>
    <n v="153433717.50000003"/>
    <n v="0"/>
    <s v="-"/>
    <n v="0"/>
    <n v="111899016.16"/>
    <s v="-"/>
    <n v="17903842.5856"/>
    <n v="0"/>
    <s v="-"/>
    <n v="0"/>
    <n v="0"/>
    <s v="-"/>
    <n v="0"/>
  </r>
  <r>
    <s v="231"/>
    <x v="19"/>
    <x v="1"/>
    <s v="004"/>
    <s v="Z1F0017963"/>
    <s v="0297"/>
    <s v="FC"/>
    <s v="00006919"/>
    <s v=""/>
    <s v=""/>
    <s v=""/>
    <s v=""/>
    <n v="0"/>
    <s v=""/>
    <s v="CAFE RESTAURANT GOTA DULCE"/>
    <s v="J306533176"/>
    <n v="12800415"/>
    <n v="0"/>
    <n v="12762483"/>
    <n v="32700"/>
    <s v="16"/>
    <n v="5232"/>
    <n v="0"/>
    <s v="-"/>
    <n v="0"/>
    <n v="0"/>
    <s v="-"/>
    <n v="0"/>
    <n v="0"/>
    <s v="-"/>
    <n v="0"/>
  </r>
  <r>
    <s v="232"/>
    <x v="19"/>
    <x v="0"/>
    <s v="004"/>
    <s v="Z1B8050937"/>
    <s v="1658"/>
    <s v="NC"/>
    <s v=""/>
    <s v="00000163"/>
    <s v=""/>
    <s v="00155344"/>
    <s v="19/12/2020"/>
    <n v="991900"/>
    <s v="VEN"/>
    <s v="ROJAS YESNAIRA"/>
    <s v="V11820103"/>
    <n v="-991900"/>
    <n v="0"/>
    <n v="-991900"/>
    <n v="0"/>
    <s v="-"/>
    <n v="0"/>
    <n v="0"/>
    <s v="-"/>
    <n v="0"/>
    <n v="0"/>
    <s v="-"/>
    <n v="0"/>
    <n v="0"/>
    <s v="-"/>
    <n v="0"/>
  </r>
  <r>
    <s v="233"/>
    <x v="19"/>
    <x v="0"/>
    <s v="004"/>
    <s v="Z1B8050937"/>
    <s v="1658"/>
    <s v="NC"/>
    <s v=""/>
    <s v="00000162"/>
    <s v=""/>
    <s v="00155377"/>
    <s v="20/12/2020"/>
    <n v="43275154.840000004"/>
    <s v="VEN"/>
    <s v="CARLOS JIMENEZ"/>
    <s v="V6868703"/>
    <n v="-4011200"/>
    <n v="0"/>
    <n v="-4011200"/>
    <n v="0"/>
    <s v="-"/>
    <n v="0"/>
    <n v="0"/>
    <s v="-"/>
    <n v="0"/>
    <n v="0"/>
    <s v="-"/>
    <n v="0"/>
    <n v="0"/>
    <s v="-"/>
    <n v="0"/>
  </r>
  <r>
    <s v="234"/>
    <x v="19"/>
    <x v="0"/>
    <s v="004"/>
    <s v="Z1B8050937"/>
    <s v="1658"/>
    <s v="FC"/>
    <s v="00155365-00155423"/>
    <s v=""/>
    <s v=""/>
    <s v=""/>
    <s v=""/>
    <n v="0"/>
    <s v=""/>
    <s v="VENTAS NO CONTRIBUYENTES"/>
    <s v=""/>
    <n v="1102965472.6820002"/>
    <n v="0"/>
    <n v="742324484.0999999"/>
    <n v="0"/>
    <s v="-"/>
    <n v="0"/>
    <n v="310897403.95000005"/>
    <s v="-"/>
    <n v="49743584.632000022"/>
    <n v="0"/>
    <s v="-"/>
    <n v="0"/>
    <n v="0"/>
    <s v="-"/>
    <n v="0"/>
  </r>
  <r>
    <s v="235"/>
    <x v="19"/>
    <x v="0"/>
    <s v="004"/>
    <s v="Z1B8050937"/>
    <s v="1658"/>
    <s v="FC"/>
    <s v="00155364"/>
    <s v=""/>
    <s v=""/>
    <s v=""/>
    <s v=""/>
    <n v="0"/>
    <s v=""/>
    <s v="INVERCIONES DELICATESES 2019 DE SOUSA"/>
    <s v="J-413031337"/>
    <n v="38477000"/>
    <n v="0"/>
    <n v="38477000"/>
    <n v="0"/>
    <s v="-"/>
    <n v="0"/>
    <n v="0"/>
    <s v="-"/>
    <n v="0"/>
    <n v="0"/>
    <s v="-"/>
    <n v="0"/>
    <n v="0"/>
    <s v="-"/>
    <n v="0"/>
  </r>
  <r>
    <s v="236"/>
    <x v="19"/>
    <x v="0"/>
    <s v="004"/>
    <s v="Z1B8050937"/>
    <s v="1658"/>
    <s v="FC"/>
    <s v="00155363"/>
    <s v=""/>
    <s v=""/>
    <s v=""/>
    <s v=""/>
    <n v="0"/>
    <s v=""/>
    <s v="SILVIA ESCOBAR"/>
    <s v="V11041452"/>
    <n v="720000"/>
    <n v="0"/>
    <n v="720000"/>
    <n v="0"/>
    <s v="-"/>
    <n v="0"/>
    <n v="0"/>
    <s v="-"/>
    <n v="0"/>
    <n v="0"/>
    <s v="-"/>
    <n v="0"/>
    <n v="0"/>
    <s v="-"/>
    <n v="0"/>
  </r>
  <r>
    <s v="237"/>
    <x v="19"/>
    <x v="1"/>
    <s v="005"/>
    <s v="Z1F0017998"/>
    <s v="0291-0291"/>
    <s v="FC"/>
    <s v="00009283-00009314"/>
    <s v=""/>
    <s v=""/>
    <s v=""/>
    <s v=""/>
    <n v="0"/>
    <s v=""/>
    <s v="VENTAS NO CONTRIBUYENTES"/>
    <s v=""/>
    <n v="357939973.09239995"/>
    <n v="0"/>
    <n v="234539943.16999996"/>
    <n v="0"/>
    <s v="-"/>
    <n v="0"/>
    <n v="106379336.14"/>
    <s v="16"/>
    <n v="17020693.782399997"/>
    <n v="0"/>
    <s v="-"/>
    <n v="0"/>
    <n v="0"/>
    <s v="-"/>
    <n v="0"/>
  </r>
  <r>
    <s v="238"/>
    <x v="19"/>
    <x v="0"/>
    <s v="005"/>
    <s v="Z1B8050363"/>
    <s v="1809"/>
    <s v="FC"/>
    <s v="00167354-00167446"/>
    <s v=""/>
    <s v=""/>
    <s v=""/>
    <s v=""/>
    <n v="0"/>
    <s v=""/>
    <s v="VENTAS NO CONTRIBUYENTES"/>
    <s v=""/>
    <n v="1435829410.5748003"/>
    <n v="0"/>
    <n v="1120608743.8999999"/>
    <n v="0"/>
    <s v="-"/>
    <n v="0"/>
    <n v="271741954.02999997"/>
    <s v="16"/>
    <n v="43478712.644799992"/>
    <n v="0"/>
    <s v="-"/>
    <n v="0"/>
    <n v="0"/>
    <s v="-"/>
    <n v="0"/>
  </r>
  <r>
    <s v="239"/>
    <x v="19"/>
    <x v="1"/>
    <s v="006"/>
    <s v="Z1F0017787"/>
    <s v="0263-0263"/>
    <s v="FC"/>
    <s v="00002651-00002684"/>
    <s v=""/>
    <s v=""/>
    <s v=""/>
    <s v=""/>
    <n v="0"/>
    <s v=""/>
    <s v="VENTAS NO CONTRIBUYENTES"/>
    <s v=""/>
    <n v="436307271.92879999"/>
    <n v="0"/>
    <n v="351458680.80000001"/>
    <n v="0"/>
    <s v="-"/>
    <n v="0"/>
    <n v="73145337.180000007"/>
    <s v="16"/>
    <n v="11703253.948800001"/>
    <n v="0"/>
    <s v="-"/>
    <n v="0"/>
    <n v="0"/>
    <s v="-"/>
    <n v="0"/>
  </r>
  <r>
    <s v="240"/>
    <x v="19"/>
    <x v="1"/>
    <s v="006"/>
    <s v="Z1F0017787"/>
    <s v="0263"/>
    <s v="FC"/>
    <s v="00002650"/>
    <s v=""/>
    <s v=""/>
    <s v=""/>
    <s v=""/>
    <n v="0"/>
    <s v=""/>
    <s v="CROMOFTAL S.A."/>
    <s v="J300441040"/>
    <n v="11538928"/>
    <n v="0"/>
    <n v="6392820"/>
    <n v="4436300"/>
    <s v="16"/>
    <n v="709808"/>
    <n v="0"/>
    <s v="-"/>
    <n v="0"/>
    <n v="0"/>
    <s v="-"/>
    <n v="0"/>
    <n v="0"/>
    <s v="-"/>
    <n v="0"/>
  </r>
  <r>
    <s v="241"/>
    <x v="19"/>
    <x v="1"/>
    <s v="006"/>
    <s v="Z1F0017787"/>
    <s v="0263-0263"/>
    <s v="FC"/>
    <s v="00002642-00002649"/>
    <s v=""/>
    <s v=""/>
    <s v=""/>
    <s v=""/>
    <n v="0"/>
    <s v=""/>
    <s v="VENTAS NO CONTRIBUYENTES"/>
    <s v=""/>
    <n v="28840092"/>
    <n v="0"/>
    <n v="20520340"/>
    <n v="0"/>
    <s v="-"/>
    <n v="0"/>
    <n v="7172200"/>
    <s v="-"/>
    <n v="1147552"/>
    <n v="0"/>
    <s v="-"/>
    <n v="0"/>
    <n v="0"/>
    <s v="-"/>
    <n v="0"/>
  </r>
  <r>
    <s v="242"/>
    <x v="19"/>
    <x v="0"/>
    <s v="006"/>
    <s v="Z1B8044815"/>
    <s v="1718"/>
    <s v="FC"/>
    <s v="00147559-00147595"/>
    <s v=""/>
    <s v=""/>
    <s v=""/>
    <s v=""/>
    <n v="0"/>
    <s v=""/>
    <s v="VENTAS NO CONTRIBUYENTES"/>
    <s v=""/>
    <n v="451116318.59199995"/>
    <n v="0"/>
    <n v="319931554.70000005"/>
    <n v="0"/>
    <s v="-"/>
    <n v="0"/>
    <n v="113090313.7"/>
    <s v="16"/>
    <n v="18094450.192000002"/>
    <n v="0"/>
    <s v="-"/>
    <n v="0"/>
    <n v="0"/>
    <s v="-"/>
    <n v="0"/>
  </r>
  <r>
    <s v="243"/>
    <x v="19"/>
    <x v="0"/>
    <s v="006"/>
    <s v="Z1B8044815"/>
    <s v="1718"/>
    <s v="FC"/>
    <s v="00147558"/>
    <s v=""/>
    <s v=""/>
    <s v=""/>
    <s v=""/>
    <n v="0"/>
    <s v=""/>
    <s v="MANTENIMIENTOS ARFERCA"/>
    <s v="J-41073527-9"/>
    <n v="10847680"/>
    <n v="0"/>
    <n v="10847680"/>
    <n v="0"/>
    <s v="-"/>
    <n v="0"/>
    <n v="0"/>
    <s v="-"/>
    <n v="0"/>
    <n v="0"/>
    <s v="-"/>
    <n v="0"/>
    <n v="0"/>
    <s v="-"/>
    <n v="0"/>
  </r>
  <r>
    <s v="244"/>
    <x v="19"/>
    <x v="0"/>
    <s v="006"/>
    <s v="Z1B8044815"/>
    <s v="1718"/>
    <s v="FC"/>
    <s v="00147542-00147557"/>
    <s v=""/>
    <s v=""/>
    <s v=""/>
    <s v=""/>
    <n v="0"/>
    <s v=""/>
    <s v="VENTAS NO CONTRIBUYENTES"/>
    <s v=""/>
    <n v="235909078.47839999"/>
    <n v="0"/>
    <n v="155086646.60000002"/>
    <n v="0"/>
    <s v="-"/>
    <n v="0"/>
    <n v="69674510.239999995"/>
    <s v="-"/>
    <n v="11147921.638400001"/>
    <n v="0"/>
    <s v="-"/>
    <n v="0"/>
    <n v="0"/>
    <s v="-"/>
    <n v="0"/>
  </r>
  <r>
    <s v="245"/>
    <x v="19"/>
    <x v="0"/>
    <s v="006"/>
    <s v="Z1B8044815"/>
    <s v="1718"/>
    <s v="FC"/>
    <s v="00147541"/>
    <s v=""/>
    <s v=""/>
    <s v=""/>
    <s v=""/>
    <n v="0"/>
    <s v=""/>
    <s v="JOSE BELLO"/>
    <s v="V102794997 "/>
    <n v="20530673.199999999"/>
    <n v="0"/>
    <n v="20492741.199999999"/>
    <n v="32700"/>
    <s v="16"/>
    <n v="5232"/>
    <n v="0"/>
    <s v="-"/>
    <n v="0"/>
    <n v="0"/>
    <s v="-"/>
    <n v="0"/>
    <n v="0"/>
    <s v="-"/>
    <n v="0"/>
  </r>
  <r>
    <s v="246"/>
    <x v="19"/>
    <x v="0"/>
    <s v="006"/>
    <s v="Z1B8044815"/>
    <s v="1718"/>
    <s v="FC"/>
    <s v="00147515-00147540"/>
    <s v=""/>
    <s v=""/>
    <s v=""/>
    <s v=""/>
    <n v="0"/>
    <s v=""/>
    <s v="VENTAS NO CONTRIBUYENTES"/>
    <s v=""/>
    <n v="443327133.2112"/>
    <n v="0"/>
    <n v="332807513.40000004"/>
    <n v="0"/>
    <s v="-"/>
    <n v="0"/>
    <n v="95275534.319999993"/>
    <s v="16"/>
    <n v="15244085.4912"/>
    <n v="0"/>
    <s v="-"/>
    <n v="0"/>
    <n v="0"/>
    <s v="-"/>
    <n v="0"/>
  </r>
  <r>
    <s v="247"/>
    <x v="19"/>
    <x v="0"/>
    <s v="007"/>
    <s v="Z1B8050013"/>
    <s v="1771"/>
    <s v="FC"/>
    <s v="00171912-00171976"/>
    <s v=""/>
    <s v=""/>
    <s v=""/>
    <s v=""/>
    <n v="0"/>
    <s v=""/>
    <s v="VENTAS NO CONTRIBUYENTES"/>
    <s v=""/>
    <n v="838456503.91240001"/>
    <n v="0"/>
    <n v="579146278.6500001"/>
    <n v="0"/>
    <s v="-"/>
    <n v="0"/>
    <n v="223543297.63999999"/>
    <s v="16"/>
    <n v="35766927.622400008"/>
    <n v="0"/>
    <s v="-"/>
    <n v="0"/>
    <n v="0"/>
    <s v="-"/>
    <n v="0"/>
  </r>
  <r>
    <s v="248"/>
    <x v="19"/>
    <x v="0"/>
    <s v="009"/>
    <s v="Z1B8014458"/>
    <s v="1726"/>
    <s v="FC"/>
    <s v="00175692-00175786"/>
    <s v=""/>
    <s v=""/>
    <s v=""/>
    <s v=""/>
    <n v="0"/>
    <s v=""/>
    <s v="VENTAS NO CONTRIBUYENTES"/>
    <s v=""/>
    <n v="1293605702.9808002"/>
    <n v="0"/>
    <n v="954261505.37999976"/>
    <n v="0"/>
    <s v="-"/>
    <n v="0"/>
    <n v="292538101.38"/>
    <s v="16"/>
    <n v="46806096.220800012"/>
    <n v="0"/>
    <s v="-"/>
    <n v="0"/>
    <n v="0"/>
    <s v="-"/>
    <n v="0"/>
  </r>
  <r>
    <s v="249"/>
    <x v="19"/>
    <x v="0"/>
    <s v="010"/>
    <s v="Z1F0000341"/>
    <s v="1235"/>
    <s v="NC"/>
    <s v=""/>
    <s v="00000144"/>
    <s v=""/>
    <s v="00074315"/>
    <s v="20/12/2020"/>
    <n v="7673600"/>
    <s v="VEN"/>
    <s v="YENNY VERDUZ"/>
    <s v="V10500644 "/>
    <n v="-2005600"/>
    <n v="0"/>
    <n v="-2005600"/>
    <n v="0"/>
    <s v="-"/>
    <n v="0"/>
    <n v="0"/>
    <s v="-"/>
    <n v="0"/>
    <n v="0"/>
    <s v="-"/>
    <n v="0"/>
    <n v="0"/>
    <s v="-"/>
    <n v="0"/>
  </r>
  <r>
    <s v="250"/>
    <x v="19"/>
    <x v="0"/>
    <s v="010"/>
    <s v="Z1F0000341"/>
    <s v="1235"/>
    <s v="FC"/>
    <s v="00074283-00074352"/>
    <s v=""/>
    <s v=""/>
    <s v=""/>
    <s v=""/>
    <n v="0"/>
    <s v=""/>
    <s v="VENTAS NO CONTRIBUYENTES"/>
    <s v=""/>
    <n v="891954496.61920023"/>
    <n v="0"/>
    <n v="653853896.4000001"/>
    <n v="0"/>
    <s v="-"/>
    <n v="0"/>
    <n v="205259138.12000003"/>
    <s v="16"/>
    <n v="32841462.099199992"/>
    <n v="0"/>
    <s v="-"/>
    <n v="0"/>
    <n v="0"/>
    <s v="-"/>
    <n v="0"/>
  </r>
  <r>
    <s v="251"/>
    <x v="19"/>
    <x v="0"/>
    <s v="011"/>
    <s v="Z1F0004616"/>
    <s v="0629"/>
    <s v="NC"/>
    <s v=""/>
    <s v="00000097"/>
    <s v=""/>
    <s v="00086099"/>
    <s v="11/12/2019"/>
    <n v="49990.2"/>
    <s v="VEN"/>
    <s v="INVERSIONES DACOSTA Y ACOSTA"/>
    <s v="V412996223 "/>
    <n v="-610672.5"/>
    <n v="0"/>
    <n v="-610672.5"/>
    <n v="0"/>
    <s v="-"/>
    <n v="0"/>
    <n v="0"/>
    <s v="-"/>
    <n v="0"/>
    <n v="0"/>
    <s v="-"/>
    <n v="0"/>
    <n v="0"/>
    <s v="-"/>
    <n v="0"/>
  </r>
  <r>
    <s v="252"/>
    <x v="19"/>
    <x v="0"/>
    <s v="011"/>
    <s v="Z1F0004616"/>
    <s v="0629"/>
    <s v="FC"/>
    <s v="00086143-00086194"/>
    <s v=""/>
    <s v=""/>
    <s v=""/>
    <s v=""/>
    <n v="0"/>
    <s v=""/>
    <s v="VENTAS NO CONTRIBUYENTES"/>
    <s v=""/>
    <n v="122956492.70640001"/>
    <n v="0"/>
    <n v="110298977.5"/>
    <n v="0"/>
    <s v="-"/>
    <n v="0"/>
    <n v="10911651.039999999"/>
    <s v="16"/>
    <n v="1745864.1664"/>
    <n v="0"/>
    <s v="-"/>
    <n v="0"/>
    <n v="0"/>
    <s v="-"/>
    <n v="0"/>
  </r>
  <r>
    <s v="253"/>
    <x v="19"/>
    <x v="0"/>
    <s v="011"/>
    <s v="Z1F0004616"/>
    <s v="0629"/>
    <s v="FC"/>
    <s v="00086142"/>
    <s v=""/>
    <s v=""/>
    <s v=""/>
    <s v=""/>
    <n v="0"/>
    <s v=""/>
    <s v="INVERSIONES DACOSTA Y ACOSTA"/>
    <s v="V412996223 "/>
    <n v="1373400"/>
    <n v="0"/>
    <n v="1373400"/>
    <n v="0"/>
    <s v="-"/>
    <n v="0"/>
    <n v="0"/>
    <s v="-"/>
    <n v="0"/>
    <n v="0"/>
    <s v="-"/>
    <n v="0"/>
    <n v="0"/>
    <s v="-"/>
    <n v="0"/>
  </r>
  <r>
    <s v="254"/>
    <x v="19"/>
    <x v="0"/>
    <s v="011"/>
    <s v="Z1F0004616"/>
    <s v="0629"/>
    <s v="FC"/>
    <s v="00086108-00086141"/>
    <s v=""/>
    <s v=""/>
    <s v=""/>
    <s v=""/>
    <n v="0"/>
    <s v=""/>
    <s v="VENTAS NO CONTRIBUYENTES"/>
    <s v=""/>
    <n v="58830200.700000003"/>
    <n v="0"/>
    <n v="55669200.700000003"/>
    <n v="0"/>
    <s v="-"/>
    <n v="0"/>
    <n v="2725000"/>
    <s v="-"/>
    <n v="436000"/>
    <n v="0"/>
    <s v="-"/>
    <n v="0"/>
    <n v="0"/>
    <s v="-"/>
    <n v="0"/>
  </r>
  <r>
    <s v="255"/>
    <x v="19"/>
    <x v="0"/>
    <s v="012"/>
    <s v="Z1B8038506"/>
    <s v="1578"/>
    <s v="FC"/>
    <s v="00071768-00071798"/>
    <s v=""/>
    <s v=""/>
    <s v=""/>
    <s v=""/>
    <n v="0"/>
    <s v=""/>
    <s v="VENTAS NO CONTRIBUYENTES"/>
    <s v=""/>
    <n v="113565723.2244"/>
    <n v="0"/>
    <n v="69946909.249999985"/>
    <n v="0"/>
    <s v="-"/>
    <n v="0"/>
    <n v="37602425.840000004"/>
    <s v="16"/>
    <n v="6016388.1343999989"/>
    <n v="0"/>
    <s v="-"/>
    <n v="0"/>
    <n v="0"/>
    <s v="-"/>
    <n v="0"/>
  </r>
  <r>
    <s v="256"/>
    <x v="19"/>
    <x v="0"/>
    <s v="013"/>
    <s v="Z1B8050578"/>
    <s v="1540"/>
    <s v="FC"/>
    <s v="00142321-00142404"/>
    <s v=""/>
    <s v=""/>
    <s v=""/>
    <s v=""/>
    <n v="0"/>
    <s v=""/>
    <s v="VENTAS NO CONTRIBUYENTES"/>
    <s v=""/>
    <n v="364547699.20000005"/>
    <n v="0"/>
    <n v="317692828.39999998"/>
    <n v="0"/>
    <s v="-"/>
    <n v="0"/>
    <n v="40392130"/>
    <s v="-"/>
    <n v="6462740.7999999989"/>
    <n v="0"/>
    <s v="-"/>
    <n v="0"/>
    <n v="0"/>
    <s v="-"/>
    <n v="0"/>
  </r>
  <r>
    <s v="257"/>
    <x v="19"/>
    <x v="0"/>
    <s v="014"/>
    <s v="Z1F0000338"/>
    <s v="1418"/>
    <s v="FC"/>
    <s v="00052136-00052188"/>
    <s v=""/>
    <s v=""/>
    <s v=""/>
    <s v=""/>
    <n v="0"/>
    <s v=""/>
    <s v="VENTAS NO CONTRIBUYENTES"/>
    <s v=""/>
    <n v="184093588.00000003"/>
    <n v="0"/>
    <n v="135041190"/>
    <n v="0"/>
    <s v="-"/>
    <n v="0"/>
    <n v="42286550"/>
    <s v="-"/>
    <n v="6765848"/>
    <n v="0"/>
    <s v="-"/>
    <n v="0"/>
    <n v="0"/>
    <s v="-"/>
    <n v="0"/>
  </r>
  <r>
    <s v="258"/>
    <x v="19"/>
    <x v="0"/>
    <s v="014"/>
    <s v="Z1F0000338"/>
    <s v="1418"/>
    <s v="FC"/>
    <s v="00052135"/>
    <s v=""/>
    <s v=""/>
    <s v=""/>
    <s v=""/>
    <n v="0"/>
    <s v=""/>
    <s v="PANADERIA LA TEQUENCIA"/>
    <s v="J305005702"/>
    <n v="2398000"/>
    <n v="0"/>
    <n v="2398000"/>
    <n v="0"/>
    <s v="-"/>
    <n v="0"/>
    <n v="0"/>
    <s v="-"/>
    <n v="0"/>
    <n v="0"/>
    <s v="-"/>
    <n v="0"/>
    <n v="0"/>
    <s v="-"/>
    <n v="0"/>
  </r>
  <r>
    <s v="259"/>
    <x v="19"/>
    <x v="0"/>
    <s v="014"/>
    <s v="Z1F0000338"/>
    <s v="1418"/>
    <s v="FC"/>
    <s v="00052116-00052134"/>
    <s v=""/>
    <s v=""/>
    <s v=""/>
    <s v=""/>
    <n v="0"/>
    <s v=""/>
    <s v="VENTAS NO CONTRIBUYENTES"/>
    <s v=""/>
    <n v="33934359.600000001"/>
    <n v="0"/>
    <n v="24819300"/>
    <n v="0"/>
    <s v="-"/>
    <n v="0"/>
    <n v="7857810"/>
    <s v="-"/>
    <n v="1257249.6000000001"/>
    <n v="0"/>
    <s v="-"/>
    <n v="0"/>
    <n v="0"/>
    <s v="-"/>
    <n v="0"/>
  </r>
  <r>
    <s v="260"/>
    <x v="19"/>
    <x v="0"/>
    <s v="015"/>
    <s v="Z1B8050356"/>
    <s v="1552"/>
    <s v="FC"/>
    <s v="00086547-00086594"/>
    <s v=""/>
    <s v=""/>
    <s v=""/>
    <s v=""/>
    <n v="0"/>
    <s v=""/>
    <s v="VENTAS NO CONTRIBUYENTES"/>
    <s v=""/>
    <n v="754495482.40079999"/>
    <n v="0"/>
    <n v="617308685.45000005"/>
    <n v="0"/>
    <s v="-"/>
    <n v="0"/>
    <n v="118264480.13"/>
    <s v="16"/>
    <n v="18922316.820799999"/>
    <n v="0"/>
    <s v="-"/>
    <n v="0"/>
    <n v="0"/>
    <s v="-"/>
    <n v="0"/>
  </r>
  <r>
    <s v="261"/>
    <x v="20"/>
    <x v="1"/>
    <s v="001"/>
    <s v="Z1F0017854"/>
    <s v="0301"/>
    <s v="NC"/>
    <s v=""/>
    <s v="00000059"/>
    <s v=""/>
    <s v="00016662"/>
    <s v="21/12/2020"/>
    <n v="1499840"/>
    <s v="VEN"/>
    <s v="MARIANGI ALMEA"/>
    <s v="V21120880"/>
    <n v="-1499840"/>
    <n v="0"/>
    <n v="-1499840"/>
    <n v="0"/>
    <s v="-"/>
    <n v="0"/>
    <n v="0"/>
    <s v="-"/>
    <n v="0"/>
    <n v="0"/>
    <s v="-"/>
    <n v="0"/>
    <n v="0"/>
    <s v="-"/>
    <n v="0"/>
  </r>
  <r>
    <s v="262"/>
    <x v="20"/>
    <x v="1"/>
    <s v="001"/>
    <s v="Z1F0017854"/>
    <s v="0301-0301"/>
    <s v="FC"/>
    <s v="00016614-00016679"/>
    <s v=""/>
    <s v=""/>
    <s v=""/>
    <s v=""/>
    <n v="0"/>
    <s v=""/>
    <s v="VENTAS NO CONTRIBUYENTES"/>
    <s v=""/>
    <n v="629411241.61759996"/>
    <n v="0"/>
    <n v="394298652.05999994"/>
    <n v="0"/>
    <s v="-"/>
    <n v="0"/>
    <n v="202683266.86000001"/>
    <s v="16"/>
    <n v="32429322.6976"/>
    <n v="0"/>
    <s v="-"/>
    <n v="0"/>
    <n v="0"/>
    <s v="-"/>
    <n v="0"/>
  </r>
  <r>
    <s v="263"/>
    <x v="20"/>
    <x v="1"/>
    <s v="001"/>
    <s v="Z1F0017854"/>
    <s v="0301"/>
    <s v="FC"/>
    <s v="00016613"/>
    <s v=""/>
    <s v=""/>
    <s v=""/>
    <s v=""/>
    <n v="0"/>
    <s v=""/>
    <s v="VIDA AGUA PURIFICADA"/>
    <s v="J412413007"/>
    <n v="3207325"/>
    <n v="0"/>
    <n v="3207325"/>
    <n v="0"/>
    <s v="-"/>
    <n v="0"/>
    <n v="0"/>
    <s v="-"/>
    <n v="0"/>
    <n v="0"/>
    <s v="-"/>
    <n v="0"/>
    <n v="0"/>
    <s v="-"/>
    <n v="0"/>
  </r>
  <r>
    <s v="264"/>
    <x v="20"/>
    <x v="1"/>
    <s v="001"/>
    <s v="Z1F0017854"/>
    <s v="0301-0301"/>
    <s v="FC"/>
    <s v="00016610-00016612"/>
    <s v=""/>
    <s v=""/>
    <s v=""/>
    <s v=""/>
    <n v="0"/>
    <s v=""/>
    <s v="VENTAS NO CONTRIBUYENTES"/>
    <s v=""/>
    <n v="35447890"/>
    <n v="0"/>
    <n v="26293634"/>
    <n v="0"/>
    <s v="-"/>
    <n v="0"/>
    <n v="7891600"/>
    <s v="16"/>
    <n v="1262656"/>
    <n v="0"/>
    <s v="-"/>
    <n v="0"/>
    <n v="0"/>
    <s v="-"/>
    <n v="0"/>
  </r>
  <r>
    <s v="265"/>
    <x v="20"/>
    <x v="0"/>
    <s v="001"/>
    <s v="Z1F0000700"/>
    <s v="1395"/>
    <s v="FC"/>
    <s v="00110440-00110483"/>
    <s v=""/>
    <s v=""/>
    <s v=""/>
    <s v=""/>
    <n v="0"/>
    <s v=""/>
    <s v="VENTAS NO CONTRIBUYENTES"/>
    <s v=""/>
    <n v="915556363.96319985"/>
    <n v="0"/>
    <n v="582382125.00000012"/>
    <n v="0"/>
    <s v="-"/>
    <n v="0"/>
    <n v="287219171.51999998"/>
    <s v="16"/>
    <n v="45955067.443199992"/>
    <n v="0"/>
    <s v="-"/>
    <n v="0"/>
    <n v="0"/>
    <s v="-"/>
    <n v="0"/>
  </r>
  <r>
    <s v="266"/>
    <x v="20"/>
    <x v="1"/>
    <s v="002"/>
    <s v="Z1F0017966"/>
    <s v="0297"/>
    <s v="NC"/>
    <s v=""/>
    <s v="00000029"/>
    <s v=""/>
    <s v="00006936"/>
    <s v="20/12/2020"/>
    <n v="1289688"/>
    <s v="VEN"/>
    <s v="JEAN RUIZ"/>
    <s v=" V13813179"/>
    <n v="-1289688"/>
    <n v="0"/>
    <n v="0"/>
    <n v="0"/>
    <s v="-"/>
    <n v="0"/>
    <n v="-1111800"/>
    <s v="16"/>
    <n v="-177888"/>
    <n v="0"/>
    <s v="-"/>
    <n v="0"/>
    <n v="0"/>
    <s v="-"/>
    <n v="0"/>
  </r>
  <r>
    <s v="267"/>
    <x v="20"/>
    <x v="1"/>
    <s v="002"/>
    <s v="Z1F0017966"/>
    <s v="0297-0297"/>
    <s v="FC"/>
    <s v="00006733-00006750"/>
    <s v=""/>
    <s v=""/>
    <s v=""/>
    <s v=""/>
    <n v="0"/>
    <s v=""/>
    <s v="VENTAS NO CONTRIBUYENTES"/>
    <s v=""/>
    <n v="149004511.45200002"/>
    <n v="0"/>
    <n v="116434098.49999999"/>
    <n v="0"/>
    <s v="-"/>
    <n v="0"/>
    <n v="28077942.199999999"/>
    <s v="16"/>
    <n v="4492470.7519999994"/>
    <n v="0"/>
    <s v="-"/>
    <n v="0"/>
    <n v="0"/>
    <s v="-"/>
    <n v="0"/>
  </r>
  <r>
    <s v="268"/>
    <x v="20"/>
    <x v="1"/>
    <s v="002"/>
    <s v="Z1F0017966"/>
    <s v="0297"/>
    <s v="FC"/>
    <s v="00006732"/>
    <s v=""/>
    <s v=""/>
    <s v=""/>
    <s v=""/>
    <n v="0"/>
    <s v=""/>
    <s v="FUNDAVIGEA"/>
    <s v="J298180811"/>
    <n v="1758780.4"/>
    <n v="0"/>
    <n v="0"/>
    <n v="1516190"/>
    <s v="16"/>
    <n v="242590.4"/>
    <n v="0"/>
    <s v="-"/>
    <n v="0"/>
    <n v="0"/>
    <s v="-"/>
    <n v="0"/>
    <n v="0"/>
    <s v="-"/>
    <n v="0"/>
  </r>
  <r>
    <s v="269"/>
    <x v="20"/>
    <x v="1"/>
    <s v="002"/>
    <s v="Z1F0017966"/>
    <s v="0297-0297"/>
    <s v="FC"/>
    <s v="00006717-00006731"/>
    <s v=""/>
    <s v=""/>
    <s v=""/>
    <s v=""/>
    <n v="0"/>
    <s v=""/>
    <s v="VENTAS NO CONTRIBUYENTES"/>
    <s v=""/>
    <n v="66199432.936399996"/>
    <n v="0"/>
    <n v="53696174.530000001"/>
    <n v="0"/>
    <s v="-"/>
    <n v="0"/>
    <n v="10778671.039999999"/>
    <s v="-"/>
    <n v="1724587.3663999999"/>
    <n v="0"/>
    <s v="-"/>
    <n v="0"/>
    <n v="0"/>
    <s v="-"/>
    <n v="0"/>
  </r>
  <r>
    <s v="270"/>
    <x v="20"/>
    <x v="2"/>
    <s v="002"/>
    <s v="Z1F0008858"/>
    <s v="0754"/>
    <s v="FC"/>
    <s v="00100764-00100898"/>
    <s v=""/>
    <s v=""/>
    <s v=""/>
    <s v=""/>
    <n v="0"/>
    <s v=""/>
    <s v="VENTAS NO CONTRIBUYENTES"/>
    <s v=""/>
    <n v="304628179.81279999"/>
    <n v="0"/>
    <n v="275853751.00000006"/>
    <n v="0"/>
    <s v="-"/>
    <n v="0"/>
    <n v="24805542.079999998"/>
    <s v="-"/>
    <n v="3968886.7327999994"/>
    <n v="0"/>
    <s v="-"/>
    <n v="0"/>
    <n v="0"/>
    <s v="-"/>
    <n v="0"/>
  </r>
  <r>
    <s v="271"/>
    <x v="20"/>
    <x v="0"/>
    <s v="002"/>
    <s v="Z1B8050149"/>
    <s v="1653"/>
    <s v="FC"/>
    <s v="00200128-00200177"/>
    <m/>
    <m/>
    <m/>
    <m/>
    <n v="0"/>
    <m/>
    <s v="VENTAS NO CONTRIBUYENTES"/>
    <m/>
    <n v="198001665.91999999"/>
    <n v="0"/>
    <n v="198001665.91999999"/>
    <n v="0"/>
    <s v="-"/>
    <n v="0"/>
    <n v="0"/>
    <s v="-"/>
    <n v="0"/>
    <n v="0"/>
    <s v="-"/>
    <n v="0"/>
    <n v="0"/>
    <s v="-"/>
    <n v="0"/>
  </r>
  <r>
    <s v="272"/>
    <x v="20"/>
    <x v="0"/>
    <s v="002"/>
    <s v="Z1B8050002"/>
    <s v="1731"/>
    <s v="FC"/>
    <s v="00161898-00161928"/>
    <s v=""/>
    <s v=""/>
    <s v=""/>
    <s v=""/>
    <n v="0"/>
    <s v=""/>
    <s v="VENTAS NO CONTRIBUYENTES"/>
    <s v=""/>
    <n v="539371924.19720006"/>
    <n v="0"/>
    <n v="372422782.45000005"/>
    <n v="0"/>
    <s v="-"/>
    <n v="0"/>
    <n v="143921673.91999999"/>
    <s v="16"/>
    <n v="23027467.827200003"/>
    <n v="0"/>
    <s v="-"/>
    <n v="0"/>
    <n v="0"/>
    <s v="-"/>
    <n v="0"/>
  </r>
  <r>
    <s v="273"/>
    <x v="20"/>
    <x v="0"/>
    <s v="002"/>
    <s v="Z1B8050002"/>
    <s v="1731"/>
    <s v="FC"/>
    <s v="00161897"/>
    <s v=""/>
    <s v=""/>
    <s v=""/>
    <s v=""/>
    <n v="0"/>
    <s v=""/>
    <s v="TRIGO DELYS, C.A"/>
    <s v="J410982411"/>
    <n v="19293000"/>
    <n v="0"/>
    <n v="19293000"/>
    <n v="0"/>
    <s v="-"/>
    <n v="0"/>
    <n v="0"/>
    <s v="-"/>
    <n v="0"/>
    <n v="0"/>
    <s v="-"/>
    <n v="0"/>
    <n v="0"/>
    <s v="-"/>
    <n v="0"/>
  </r>
  <r>
    <s v="274"/>
    <x v="20"/>
    <x v="0"/>
    <s v="002"/>
    <s v="Z1B8050002"/>
    <s v="1731"/>
    <s v="FC"/>
    <s v="00161887-00161896"/>
    <s v=""/>
    <s v=""/>
    <s v=""/>
    <s v=""/>
    <n v="0"/>
    <s v=""/>
    <s v="VENTAS NO CONTRIBUYENTES"/>
    <s v=""/>
    <n v="118961184.95"/>
    <n v="0"/>
    <n v="83743851.75"/>
    <n v="0"/>
    <s v="-"/>
    <n v="0"/>
    <n v="30359770"/>
    <s v="-"/>
    <n v="4857563.2"/>
    <n v="0"/>
    <s v="-"/>
    <n v="0"/>
    <n v="0"/>
    <s v="-"/>
    <n v="0"/>
  </r>
  <r>
    <s v="275"/>
    <x v="20"/>
    <x v="1"/>
    <s v="003"/>
    <s v="Z1F0017848"/>
    <s v="0298-0298"/>
    <s v="FC"/>
    <s v="00013290-00013326"/>
    <s v=""/>
    <s v=""/>
    <s v=""/>
    <s v=""/>
    <n v="0"/>
    <s v=""/>
    <s v="VENTAS NO CONTRIBUYENTES"/>
    <s v=""/>
    <n v="527370204.34886748"/>
    <n v="0"/>
    <n v="401786941.41926754"/>
    <n v="0"/>
    <s v="-"/>
    <n v="0"/>
    <n v="108261433.56"/>
    <s v="16"/>
    <n v="17321829.369600002"/>
    <n v="0"/>
    <s v="-"/>
    <n v="0"/>
    <n v="0"/>
    <s v="-"/>
    <n v="0"/>
  </r>
  <r>
    <s v="276"/>
    <x v="20"/>
    <x v="2"/>
    <s v="003"/>
    <s v="Z1F0008965"/>
    <s v="0747"/>
    <s v="FC"/>
    <s v="00098821-00098860"/>
    <s v=""/>
    <s v=""/>
    <s v=""/>
    <s v=""/>
    <n v="0"/>
    <s v=""/>
    <s v="VENTAS NO CONTRIBUYENTES"/>
    <s v=""/>
    <n v="122641445.3564"/>
    <n v="0"/>
    <n v="97326021.75"/>
    <n v="0"/>
    <s v="-"/>
    <n v="0"/>
    <n v="21823641.039999999"/>
    <s v="-"/>
    <n v="3491782.5663999999"/>
    <n v="0"/>
    <s v="-"/>
    <n v="0"/>
    <n v="0"/>
    <s v="-"/>
    <n v="0"/>
  </r>
  <r>
    <s v="277"/>
    <x v="20"/>
    <x v="2"/>
    <s v="003"/>
    <s v="Z1F0008965"/>
    <s v="0747"/>
    <s v="FC"/>
    <s v="00098820"/>
    <s v=""/>
    <s v=""/>
    <s v=""/>
    <s v=""/>
    <n v="0"/>
    <s v=""/>
    <s v="ABDUL KADER"/>
    <s v="V245246079 "/>
    <n v="599500"/>
    <n v="0"/>
    <n v="599500"/>
    <n v="0"/>
    <s v="-"/>
    <n v="0"/>
    <n v="0"/>
    <s v="-"/>
    <n v="0"/>
    <n v="0"/>
    <s v="-"/>
    <n v="0"/>
    <n v="0"/>
    <s v="-"/>
    <n v="0"/>
  </r>
  <r>
    <s v="278"/>
    <x v="20"/>
    <x v="2"/>
    <s v="003"/>
    <s v="Z1F0008965"/>
    <s v="0747"/>
    <s v="FC"/>
    <s v="00098734-00098819"/>
    <s v=""/>
    <s v=""/>
    <s v=""/>
    <s v=""/>
    <n v="0"/>
    <s v=""/>
    <s v="VENTAS NO CONTRIBUYENTES"/>
    <s v=""/>
    <n v="214570007.10639998"/>
    <n v="0"/>
    <n v="194369081.5"/>
    <n v="0"/>
    <s v="-"/>
    <n v="0"/>
    <n v="17414591.039999999"/>
    <s v="-"/>
    <n v="2786334.5663999999"/>
    <n v="0"/>
    <s v="-"/>
    <n v="0"/>
    <n v="0"/>
    <s v="-"/>
    <n v="0"/>
  </r>
  <r>
    <s v="279"/>
    <x v="20"/>
    <x v="0"/>
    <s v="003"/>
    <s v="Z1B8051199"/>
    <s v="1817"/>
    <s v="FC"/>
    <s v="00187881-00187939"/>
    <s v=""/>
    <s v=""/>
    <s v=""/>
    <s v=""/>
    <n v="0"/>
    <s v=""/>
    <s v="VENTAS NO CONTRIBUYENTES"/>
    <s v=""/>
    <n v="709597504.86679995"/>
    <n v="0"/>
    <n v="632078989.3499999"/>
    <n v="0"/>
    <s v="-"/>
    <n v="0"/>
    <n v="66826306.479999997"/>
    <s v="16"/>
    <n v="10692209.036799999"/>
    <n v="0"/>
    <s v="-"/>
    <n v="0"/>
    <n v="0"/>
    <s v="-"/>
    <n v="0"/>
  </r>
  <r>
    <s v="280"/>
    <x v="20"/>
    <x v="0"/>
    <s v="003"/>
    <s v="Z1B8051199"/>
    <s v="1817"/>
    <s v="FC"/>
    <s v="00187880"/>
    <s v=""/>
    <s v=""/>
    <s v=""/>
    <s v=""/>
    <n v="0"/>
    <s v=""/>
    <s v="TRIGODELYS"/>
    <s v="J-41098241-1"/>
    <n v="38586000"/>
    <n v="0"/>
    <n v="38586000"/>
    <n v="0"/>
    <s v="-"/>
    <n v="0"/>
    <n v="0"/>
    <s v="-"/>
    <n v="0"/>
    <n v="0"/>
    <s v="-"/>
    <n v="0"/>
    <n v="0"/>
    <s v="-"/>
    <n v="0"/>
  </r>
  <r>
    <s v="281"/>
    <x v="20"/>
    <x v="0"/>
    <s v="003"/>
    <s v="Z1B8051199"/>
    <s v="1817"/>
    <s v="FC"/>
    <s v="00187833-00187879"/>
    <s v=""/>
    <s v=""/>
    <s v=""/>
    <s v=""/>
    <n v="0"/>
    <s v=""/>
    <s v="VENTAS NO CONTRIBUYENTES"/>
    <s v=""/>
    <n v="418009534.67559993"/>
    <n v="0"/>
    <n v="333976661.95000005"/>
    <n v="0"/>
    <s v="-"/>
    <n v="0"/>
    <n v="72442131.659999996"/>
    <s v="-"/>
    <n v="11590741.0656"/>
    <n v="0"/>
    <s v="-"/>
    <n v="0"/>
    <n v="0"/>
    <s v="-"/>
    <n v="0"/>
  </r>
  <r>
    <s v="282"/>
    <x v="20"/>
    <x v="0"/>
    <s v="003"/>
    <s v="Z1B8051199"/>
    <s v="1817"/>
    <s v="FC"/>
    <s v="00187832"/>
    <s v=""/>
    <s v=""/>
    <s v=""/>
    <s v=""/>
    <n v="0"/>
    <s v=""/>
    <s v="MARKET 19 APRIL C.A"/>
    <s v="J411545252 "/>
    <n v="32853559.199999999"/>
    <n v="0"/>
    <n v="26508800"/>
    <n v="5469620"/>
    <s v="16"/>
    <n v="875139.2"/>
    <n v="0"/>
    <s v="-"/>
    <n v="0"/>
    <n v="0"/>
    <s v="-"/>
    <n v="0"/>
    <n v="0"/>
    <s v="-"/>
    <n v="0"/>
  </r>
  <r>
    <s v="283"/>
    <x v="20"/>
    <x v="0"/>
    <s v="003"/>
    <s v="Z1B8051199"/>
    <s v="1817"/>
    <s v="FC"/>
    <s v="00187829-00187831"/>
    <s v=""/>
    <s v=""/>
    <s v=""/>
    <s v=""/>
    <n v="0"/>
    <s v=""/>
    <s v="VENTAS NO CONTRIBUYENTES"/>
    <s v=""/>
    <n v="11063543.6"/>
    <n v="0"/>
    <n v="545000"/>
    <n v="0"/>
    <s v="-"/>
    <n v="0"/>
    <n v="9067710"/>
    <s v="16"/>
    <n v="1450833.6"/>
    <n v="0"/>
    <s v="-"/>
    <n v="0"/>
    <n v="0"/>
    <s v="-"/>
    <n v="0"/>
  </r>
  <r>
    <s v="284"/>
    <x v="20"/>
    <x v="1"/>
    <s v="004"/>
    <s v="Z1F0017963"/>
    <s v="0298-0298"/>
    <s v="FC"/>
    <s v="00006943-00006961"/>
    <s v=""/>
    <s v=""/>
    <s v=""/>
    <s v=""/>
    <n v="0"/>
    <s v=""/>
    <s v="VENTAS NO CONTRIBUYENTES"/>
    <s v=""/>
    <n v="152735681.92840001"/>
    <n v="0"/>
    <n v="83127408.530000001"/>
    <n v="0"/>
    <s v="-"/>
    <n v="0"/>
    <n v="60007132.239999995"/>
    <s v="16"/>
    <n v="9601141.1583999991"/>
    <n v="0"/>
    <s v="-"/>
    <n v="0"/>
    <n v="0"/>
    <s v="-"/>
    <n v="0"/>
  </r>
  <r>
    <s v="285"/>
    <x v="20"/>
    <x v="1"/>
    <s v="004"/>
    <s v="Z1F0017963"/>
    <s v="0298"/>
    <s v="FC"/>
    <s v="00006942"/>
    <s v=""/>
    <s v=""/>
    <s v=""/>
    <s v=""/>
    <n v="0"/>
    <s v=""/>
    <s v="GUIFEL CAFE"/>
    <s v="J406087882"/>
    <n v="8409132"/>
    <n v="0"/>
    <n v="8371200"/>
    <n v="32700"/>
    <s v="16"/>
    <n v="5232"/>
    <n v="0"/>
    <s v="-"/>
    <n v="0"/>
    <n v="0"/>
    <s v="-"/>
    <n v="0"/>
    <n v="0"/>
    <s v="-"/>
    <n v="0"/>
  </r>
  <r>
    <s v="286"/>
    <x v="20"/>
    <x v="0"/>
    <s v="004"/>
    <s v="Z1B8050937"/>
    <s v="1659"/>
    <s v="FC"/>
    <s v="00155424-00155503"/>
    <s v=""/>
    <s v=""/>
    <s v=""/>
    <s v=""/>
    <n v="0"/>
    <s v=""/>
    <s v="VENTAS NO CONTRIBUYENTES"/>
    <s v=""/>
    <n v="1062549822.5244001"/>
    <n v="0"/>
    <n v="747151154.64999998"/>
    <n v="0"/>
    <s v="-"/>
    <n v="0"/>
    <n v="271895403.34000003"/>
    <s v="16"/>
    <n v="43503264.534400009"/>
    <n v="0"/>
    <s v="-"/>
    <n v="0"/>
    <n v="0"/>
    <s v="-"/>
    <n v="0"/>
  </r>
  <r>
    <s v="287"/>
    <x v="20"/>
    <x v="1"/>
    <s v="005"/>
    <s v="Z1F0017998"/>
    <s v="0292"/>
    <s v="NC"/>
    <s v=""/>
    <s v="00000027"/>
    <s v=""/>
    <s v="00009330"/>
    <s v="21/12/2020"/>
    <n v="39230471.810000002"/>
    <s v="VEN"/>
    <s v="ROSANA ROJAS"/>
    <s v="V18270832"/>
    <n v="-3173644"/>
    <n v="0"/>
    <n v="0"/>
    <n v="0"/>
    <s v="-"/>
    <n v="0"/>
    <n v="-2735900"/>
    <s v="16"/>
    <n v="-437744"/>
    <n v="0"/>
    <s v="-"/>
    <n v="0"/>
    <n v="0"/>
    <s v="-"/>
    <n v="0"/>
  </r>
  <r>
    <s v="288"/>
    <x v="20"/>
    <x v="1"/>
    <s v="005"/>
    <s v="Z1F0017998"/>
    <s v="0292-0292"/>
    <s v="FC"/>
    <s v="00009376-00009398"/>
    <s v=""/>
    <s v=""/>
    <s v=""/>
    <s v=""/>
    <n v="0"/>
    <s v=""/>
    <s v="VENTAS NO CONTRIBUYENTES"/>
    <s v=""/>
    <n v="175609027.0124"/>
    <n v="0"/>
    <n v="133004811.04000001"/>
    <n v="0"/>
    <s v="-"/>
    <n v="0"/>
    <n v="36727772.390000001"/>
    <s v="16"/>
    <n v="5876443.5823999988"/>
    <n v="0"/>
    <s v="-"/>
    <n v="0"/>
    <n v="0"/>
    <s v="-"/>
    <n v="0"/>
  </r>
  <r>
    <s v="289"/>
    <x v="20"/>
    <x v="1"/>
    <s v="005"/>
    <s v="Z1F0017998"/>
    <s v="0292"/>
    <s v="FC"/>
    <s v="00009375"/>
    <s v=""/>
    <s v=""/>
    <s v=""/>
    <s v=""/>
    <n v="0"/>
    <s v=""/>
    <s v="OPTICA LA ANTIGUA II SRL"/>
    <s v="J002894075"/>
    <n v="44348518.451200001"/>
    <n v="0"/>
    <n v="20726350"/>
    <n v="20363938.32"/>
    <s v="16"/>
    <n v="3258230.1312000002"/>
    <n v="0"/>
    <s v="-"/>
    <n v="0"/>
    <n v="0"/>
    <s v="-"/>
    <n v="0"/>
    <n v="0"/>
    <s v="-"/>
    <n v="0"/>
  </r>
  <r>
    <s v="290"/>
    <x v="20"/>
    <x v="1"/>
    <s v="005"/>
    <s v="Z1F0017998"/>
    <s v="0292-0292"/>
    <s v="FC"/>
    <s v="00009315-00009374"/>
    <s v=""/>
    <s v=""/>
    <s v=""/>
    <s v=""/>
    <n v="0"/>
    <s v=""/>
    <s v="VENTAS NO CONTRIBUYENTES"/>
    <s v=""/>
    <n v="498432773.26039988"/>
    <n v="0"/>
    <n v="310242910.05999994"/>
    <n v="0"/>
    <s v="-"/>
    <n v="0"/>
    <n v="162232640.69000003"/>
    <s v="16"/>
    <n v="25957222.510399997"/>
    <n v="0"/>
    <s v="-"/>
    <n v="0"/>
    <n v="0"/>
    <s v="-"/>
    <n v="0"/>
  </r>
  <r>
    <s v="291"/>
    <x v="20"/>
    <x v="0"/>
    <s v="005"/>
    <s v="Z1B8050363"/>
    <s v="1810"/>
    <s v="NC"/>
    <s v=""/>
    <s v="00000181"/>
    <s v=""/>
    <s v="00167388"/>
    <s v="20/12/2020"/>
    <n v="17392417.699999999"/>
    <s v="VEN"/>
    <s v="JOSE GONCALVES"/>
    <s v="V6896544"/>
    <n v="-2169100"/>
    <n v="0"/>
    <n v="-2169100"/>
    <n v="0"/>
    <s v="-"/>
    <n v="0"/>
    <n v="0"/>
    <s v="-"/>
    <n v="0"/>
    <n v="0"/>
    <s v="-"/>
    <n v="0"/>
    <n v="0"/>
    <s v="-"/>
    <n v="0"/>
  </r>
  <r>
    <s v="292"/>
    <x v="20"/>
    <x v="0"/>
    <s v="005"/>
    <s v="Z1B8050363"/>
    <s v="1810"/>
    <s v="NC"/>
    <s v=""/>
    <s v="00000180"/>
    <s v=""/>
    <s v="00167518"/>
    <s v="21/12/2020"/>
    <n v="5788445"/>
    <s v="VEN"/>
    <s v="FRANCY CONTRERAS"/>
    <s v="V11818507"/>
    <n v="-5788445"/>
    <n v="0"/>
    <n v="-5788445"/>
    <n v="0"/>
    <s v="-"/>
    <n v="0"/>
    <n v="0"/>
    <s v="-"/>
    <n v="0"/>
    <n v="0"/>
    <s v="-"/>
    <n v="0"/>
    <n v="0"/>
    <s v="-"/>
    <n v="0"/>
  </r>
  <r>
    <s v="293"/>
    <x v="20"/>
    <x v="0"/>
    <s v="005"/>
    <s v="Z1B8050363"/>
    <s v="1810"/>
    <s v="FC"/>
    <s v="00167447-00167576"/>
    <s v=""/>
    <s v=""/>
    <s v=""/>
    <s v=""/>
    <n v="0"/>
    <s v=""/>
    <s v="VENTAS NO CONTRIBUYENTES"/>
    <s v=""/>
    <n v="1190309148.04"/>
    <n v="0"/>
    <n v="949200078.0999999"/>
    <n v="0"/>
    <s v="-"/>
    <n v="0"/>
    <n v="207852646.50000003"/>
    <s v="16"/>
    <n v="33256423.440000013"/>
    <n v="0"/>
    <s v="-"/>
    <n v="0"/>
    <n v="0"/>
    <s v="-"/>
    <n v="0"/>
  </r>
  <r>
    <s v="294"/>
    <x v="20"/>
    <x v="1"/>
    <s v="006"/>
    <s v="Z1F0017787"/>
    <s v="0264-0264"/>
    <s v="FC"/>
    <s v="00002685-00002711"/>
    <s v=""/>
    <s v=""/>
    <s v=""/>
    <s v=""/>
    <n v="0"/>
    <s v=""/>
    <s v="VENTAS NO CONTRIBUYENTES"/>
    <s v=""/>
    <n v="214731933.36359999"/>
    <n v="0"/>
    <n v="125068175.52999997"/>
    <n v="0"/>
    <s v="-"/>
    <n v="0"/>
    <n v="77296342.960000008"/>
    <s v="16"/>
    <n v="12367414.873599999"/>
    <n v="0"/>
    <s v="-"/>
    <n v="0"/>
    <n v="0"/>
    <s v="-"/>
    <n v="0"/>
  </r>
  <r>
    <s v="295"/>
    <x v="20"/>
    <x v="0"/>
    <s v="006"/>
    <s v="Z1B8044815"/>
    <s v="1719"/>
    <s v="FC"/>
    <s v="00147596-00147679"/>
    <s v=""/>
    <s v=""/>
    <s v=""/>
    <s v=""/>
    <n v="0"/>
    <s v=""/>
    <s v="VENTAS NO CONTRIBUYENTES"/>
    <s v=""/>
    <n v="1155358400.6004002"/>
    <n v="0"/>
    <n v="894628662.4000001"/>
    <n v="0"/>
    <s v="-"/>
    <n v="0"/>
    <n v="224767015.69"/>
    <s v="-"/>
    <n v="35962722.510399997"/>
    <n v="0"/>
    <s v="-"/>
    <n v="0"/>
    <n v="0"/>
    <s v="-"/>
    <n v="0"/>
  </r>
  <r>
    <s v="296"/>
    <x v="20"/>
    <x v="0"/>
    <s v="007"/>
    <s v="Z1B8050013"/>
    <s v="1772"/>
    <s v="FC"/>
    <s v="00171977-00172035"/>
    <s v=""/>
    <s v=""/>
    <s v=""/>
    <s v=""/>
    <n v="0"/>
    <s v=""/>
    <s v="VENTAS NO CONTRIBUYENTES"/>
    <s v=""/>
    <n v="891517979.77240002"/>
    <n v="0"/>
    <n v="677847770.64999998"/>
    <n v="0"/>
    <s v="-"/>
    <n v="0"/>
    <n v="184198456.14000002"/>
    <s v="16"/>
    <n v="29471752.982399996"/>
    <n v="0"/>
    <s v="-"/>
    <n v="0"/>
    <n v="0"/>
    <s v="-"/>
    <n v="0"/>
  </r>
  <r>
    <s v="297"/>
    <x v="20"/>
    <x v="0"/>
    <s v="009"/>
    <s v="Z1B8014458"/>
    <s v="1727"/>
    <s v="FC"/>
    <s v="00175787-00175851"/>
    <s v=""/>
    <s v=""/>
    <s v=""/>
    <s v=""/>
    <n v="0"/>
    <s v=""/>
    <s v="VENTAS NO CONTRIBUYENTES"/>
    <s v=""/>
    <n v="843785133.64040005"/>
    <n v="0"/>
    <n v="594117822.14999986"/>
    <n v="0"/>
    <s v="-"/>
    <n v="0"/>
    <n v="215230440.94"/>
    <s v="-"/>
    <n v="34436870.550399996"/>
    <n v="0"/>
    <s v="-"/>
    <n v="0"/>
    <n v="0"/>
    <s v="-"/>
    <n v="0"/>
  </r>
  <r>
    <s v="298"/>
    <x v="20"/>
    <x v="0"/>
    <s v="010"/>
    <s v="Z1F0000341"/>
    <s v="1236"/>
    <s v="NC"/>
    <s v=""/>
    <s v="00000145"/>
    <s v=""/>
    <s v="00074302"/>
    <s v="20/12/2020"/>
    <n v="44752019.039999999"/>
    <s v="VEN"/>
    <s v="ROBERTO RINCON"/>
    <s v="V11820428 "/>
    <n v="-2289000"/>
    <n v="0"/>
    <n v="-2289000"/>
    <n v="0"/>
    <s v="-"/>
    <n v="0"/>
    <n v="0"/>
    <s v="-"/>
    <n v="0"/>
    <n v="0"/>
    <s v="-"/>
    <n v="0"/>
    <n v="0"/>
    <s v="-"/>
    <n v="0"/>
  </r>
  <r>
    <s v="299"/>
    <x v="20"/>
    <x v="0"/>
    <s v="010"/>
    <s v="Z1F0000341"/>
    <s v="1236"/>
    <s v="FC"/>
    <s v="00074353-00074427"/>
    <s v=""/>
    <s v=""/>
    <s v=""/>
    <s v=""/>
    <n v="0"/>
    <s v=""/>
    <s v="VENTAS NO CONTRIBUYENTES"/>
    <s v=""/>
    <n v="802598210.75800002"/>
    <n v="0"/>
    <n v="658778312.05000007"/>
    <n v="0"/>
    <s v="-"/>
    <n v="0"/>
    <n v="123982671.3"/>
    <s v="-"/>
    <n v="19837227.408"/>
    <n v="0"/>
    <s v="-"/>
    <n v="0"/>
    <n v="0"/>
    <s v="-"/>
    <n v="0"/>
  </r>
  <r>
    <s v="300"/>
    <x v="20"/>
    <x v="0"/>
    <s v="011"/>
    <s v="Z1F0004616"/>
    <s v="0630"/>
    <s v="FC"/>
    <s v="00086195-00086334"/>
    <s v=""/>
    <s v=""/>
    <s v=""/>
    <s v=""/>
    <n v="0"/>
    <s v=""/>
    <s v="VENTAS NO CONTRIBUYENTES"/>
    <s v=""/>
    <n v="355471547.28199995"/>
    <n v="0"/>
    <n v="326814622.85000002"/>
    <n v="0"/>
    <s v="-"/>
    <n v="0"/>
    <n v="24704245.199999999"/>
    <s v="-"/>
    <n v="3952679.2319999998"/>
    <n v="0"/>
    <s v="-"/>
    <n v="0"/>
    <n v="0"/>
    <s v="-"/>
    <n v="0"/>
  </r>
  <r>
    <s v="301"/>
    <x v="20"/>
    <x v="0"/>
    <s v="012"/>
    <s v="Z1B8038506"/>
    <s v="1579"/>
    <s v="NC"/>
    <s v=""/>
    <s v="00000074"/>
    <s v=""/>
    <s v="00071729"/>
    <s v="18/12/2020"/>
    <n v="1962000"/>
    <s v="VEN"/>
    <s v="OSCAR"/>
    <s v="V28148383 "/>
    <n v="-872000"/>
    <n v="0"/>
    <n v="-872000"/>
    <n v="0"/>
    <s v="-"/>
    <n v="0"/>
    <n v="0"/>
    <s v="-"/>
    <n v="0"/>
    <n v="0"/>
    <s v="-"/>
    <n v="0"/>
    <n v="0"/>
    <s v="-"/>
    <n v="0"/>
  </r>
  <r>
    <s v="302"/>
    <x v="20"/>
    <x v="0"/>
    <s v="012"/>
    <s v="Z1B8038506"/>
    <s v="1579"/>
    <s v="FC"/>
    <s v="00071799-00071819"/>
    <s v=""/>
    <s v=""/>
    <s v=""/>
    <s v=""/>
    <n v="0"/>
    <s v=""/>
    <s v="VENTAS NO CONTRIBUYENTES"/>
    <s v=""/>
    <n v="60233137.606399998"/>
    <n v="0"/>
    <n v="31491190"/>
    <n v="0"/>
    <s v="-"/>
    <n v="0"/>
    <n v="24777541.039999999"/>
    <s v="16"/>
    <n v="3964406.5663999999"/>
    <n v="0"/>
    <s v="-"/>
    <n v="0"/>
    <n v="0"/>
    <s v="-"/>
    <n v="0"/>
  </r>
  <r>
    <s v="303"/>
    <x v="20"/>
    <x v="0"/>
    <s v="013"/>
    <s v="Z1B8050578"/>
    <s v="1541"/>
    <s v="FC"/>
    <s v="00142405-00142502"/>
    <s v=""/>
    <s v=""/>
    <s v=""/>
    <s v=""/>
    <n v="0"/>
    <s v=""/>
    <s v="VENTAS NO CONTRIBUYENTES"/>
    <s v=""/>
    <n v="286143782"/>
    <n v="0"/>
    <n v="239405236"/>
    <n v="0"/>
    <s v="-"/>
    <n v="0"/>
    <n v="40291850"/>
    <s v="16"/>
    <n v="6446696"/>
    <n v="0"/>
    <s v="-"/>
    <n v="0"/>
    <n v="0"/>
    <s v="-"/>
    <n v="0"/>
  </r>
  <r>
    <s v="304"/>
    <x v="20"/>
    <x v="0"/>
    <s v="014"/>
    <s v="Z1F0000338"/>
    <s v="1419"/>
    <s v="FC"/>
    <s v="00052189-00052235"/>
    <s v=""/>
    <s v=""/>
    <s v=""/>
    <s v=""/>
    <n v="0"/>
    <s v=""/>
    <s v="VENTAS NO CONTRIBUYENTES"/>
    <s v=""/>
    <n v="141143446"/>
    <n v="0"/>
    <n v="119376800"/>
    <n v="0"/>
    <s v="-"/>
    <n v="0"/>
    <n v="18764350"/>
    <s v="16"/>
    <n v="3002296"/>
    <n v="0"/>
    <s v="-"/>
    <n v="0"/>
    <n v="0"/>
    <s v="-"/>
    <n v="0"/>
  </r>
  <r>
    <s v="305"/>
    <x v="20"/>
    <x v="0"/>
    <s v="015"/>
    <s v="Z1B8050356"/>
    <s v="1553"/>
    <s v="FC"/>
    <s v="00086494"/>
    <s v=""/>
    <s v=""/>
    <s v=""/>
    <s v=""/>
    <n v="0"/>
    <s v=""/>
    <s v="CAJA SIN ACTIVIDAD"/>
    <s v=""/>
    <n v="0"/>
    <n v="0"/>
    <n v="0"/>
    <n v="0"/>
    <s v="-"/>
    <n v="0"/>
    <n v="0"/>
    <s v="-"/>
    <n v="0"/>
    <n v="0"/>
    <s v="-"/>
    <n v="0"/>
    <n v="0"/>
    <s v="-"/>
    <n v="0"/>
  </r>
  <r>
    <s v="306"/>
    <x v="21"/>
    <x v="1"/>
    <s v="001"/>
    <s v="Z1F0017854"/>
    <s v="0302-0302"/>
    <s v="FC"/>
    <s v="00016680-00016718"/>
    <s v=""/>
    <s v=""/>
    <s v=""/>
    <s v=""/>
    <n v="0"/>
    <s v=""/>
    <s v="VENTAS NO CONTRIBUYENTES"/>
    <s v=""/>
    <n v="238558023.08399996"/>
    <n v="0"/>
    <n v="176749270.5"/>
    <n v="0"/>
    <s v="-"/>
    <n v="0"/>
    <n v="53283407.399999999"/>
    <s v="-"/>
    <n v="8525345.1840000004"/>
    <n v="0"/>
    <s v="-"/>
    <n v="0"/>
    <n v="0"/>
    <s v="-"/>
    <n v="0"/>
  </r>
  <r>
    <s v="307"/>
    <x v="21"/>
    <x v="0"/>
    <s v="001"/>
    <s v="Z1F0000700"/>
    <s v="1396"/>
    <s v="FC"/>
    <s v="00110484-00110537"/>
    <s v=""/>
    <s v=""/>
    <s v=""/>
    <s v=""/>
    <n v="0"/>
    <s v=""/>
    <s v="VENTAS NO CONTRIBUYENTES"/>
    <s v=""/>
    <n v="742102039.83200002"/>
    <n v="0"/>
    <n v="598354262.5"/>
    <n v="0"/>
    <s v="-"/>
    <n v="0"/>
    <n v="123920497.7"/>
    <s v="16"/>
    <n v="19827279.631999999"/>
    <n v="0"/>
    <s v="-"/>
    <n v="0"/>
    <n v="0"/>
    <s v="-"/>
    <n v="0"/>
  </r>
  <r>
    <s v="308"/>
    <x v="21"/>
    <x v="0"/>
    <s v="001"/>
    <s v="Z1B8050365"/>
    <s v="1272"/>
    <s v="FC"/>
    <s v="00088153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309"/>
    <x v="21"/>
    <x v="1"/>
    <s v="002"/>
    <s v="Z1F0017966"/>
    <s v="0298"/>
    <s v="NC"/>
    <s v=""/>
    <s v="00000030"/>
    <s v=""/>
    <s v="00006752"/>
    <s v="22/12/2020"/>
    <n v="28885000"/>
    <s v="VEN"/>
    <s v="PABLO DA SILVA"/>
    <s v="V19378241"/>
    <n v="-28885000"/>
    <n v="0"/>
    <n v="-28885000"/>
    <n v="0"/>
    <s v="-"/>
    <n v="0"/>
    <n v="0"/>
    <s v="-"/>
    <n v="0"/>
    <n v="0"/>
    <s v="-"/>
    <n v="0"/>
    <n v="0"/>
    <s v="-"/>
    <n v="0"/>
  </r>
  <r>
    <s v="310"/>
    <x v="21"/>
    <x v="1"/>
    <s v="002"/>
    <s v="Z1F0017966"/>
    <s v="0298-0298"/>
    <s v="FC"/>
    <s v="00006755-00006808"/>
    <s v=""/>
    <s v=""/>
    <s v=""/>
    <s v=""/>
    <n v="0"/>
    <s v=""/>
    <s v="VENTAS NO CONTRIBUYENTES"/>
    <s v=""/>
    <n v="421862714.23399997"/>
    <n v="0"/>
    <n v="309542825.37"/>
    <n v="0"/>
    <s v="-"/>
    <n v="0"/>
    <n v="96827490.400000006"/>
    <s v="16"/>
    <n v="15492398.464"/>
    <n v="0"/>
    <s v="-"/>
    <n v="0"/>
    <n v="0"/>
    <s v="-"/>
    <n v="0"/>
  </r>
  <r>
    <s v="311"/>
    <x v="21"/>
    <x v="1"/>
    <s v="002"/>
    <s v="Z1F0017966"/>
    <s v="0298"/>
    <s v="FC"/>
    <s v="00006754"/>
    <s v=""/>
    <s v=""/>
    <s v=""/>
    <s v=""/>
    <n v="0"/>
    <s v=""/>
    <s v="GUIFEL CAFE"/>
    <s v="J406087882"/>
    <n v="21810900"/>
    <n v="0"/>
    <n v="4172520"/>
    <n v="15205500"/>
    <s v="16"/>
    <n v="2432880"/>
    <n v="0"/>
    <s v="-"/>
    <n v="0"/>
    <n v="0"/>
    <s v="-"/>
    <n v="0"/>
    <n v="0"/>
    <s v="-"/>
    <n v="0"/>
  </r>
  <r>
    <s v="312"/>
    <x v="21"/>
    <x v="1"/>
    <s v="002"/>
    <s v="Z1F0017966"/>
    <s v="0298-0298"/>
    <s v="FC"/>
    <s v="00006751-00006753"/>
    <s v=""/>
    <s v=""/>
    <s v=""/>
    <s v=""/>
    <n v="0"/>
    <s v=""/>
    <s v="VENTAS NO CONTRIBUYENTES"/>
    <s v=""/>
    <n v="29673288"/>
    <n v="0"/>
    <n v="29331900"/>
    <n v="0"/>
    <s v="-"/>
    <n v="0"/>
    <n v="294300"/>
    <s v="16"/>
    <n v="47088"/>
    <n v="0"/>
    <s v="-"/>
    <n v="0"/>
    <n v="0"/>
    <s v="-"/>
    <n v="0"/>
  </r>
  <r>
    <s v="313"/>
    <x v="21"/>
    <x v="2"/>
    <s v="002"/>
    <s v="Z1F0008858"/>
    <s v="0755"/>
    <s v="FC"/>
    <s v="00101027-00101063"/>
    <s v=""/>
    <s v=""/>
    <s v=""/>
    <s v=""/>
    <n v="0"/>
    <s v=""/>
    <s v="VENTAS NO CONTRIBUYENTES"/>
    <s v=""/>
    <n v="122710804.89999998"/>
    <n v="0"/>
    <n v="113378268.5"/>
    <n v="0"/>
    <s v="-"/>
    <n v="0"/>
    <n v="8045290"/>
    <s v="16"/>
    <n v="1287246.3999999999"/>
    <n v="0"/>
    <s v="-"/>
    <n v="0"/>
    <n v="0"/>
    <s v="-"/>
    <n v="0"/>
  </r>
  <r>
    <s v="314"/>
    <x v="21"/>
    <x v="2"/>
    <s v="002"/>
    <s v="Z1F0008858"/>
    <s v="0755"/>
    <s v="FC"/>
    <s v="00101026"/>
    <s v=""/>
    <s v=""/>
    <s v=""/>
    <s v=""/>
    <n v="0"/>
    <s v=""/>
    <s v="INVERSIONES ANGEL GOURMET"/>
    <s v="J-41029504-0 "/>
    <n v="1689500"/>
    <n v="0"/>
    <n v="1689500"/>
    <n v="0"/>
    <s v="-"/>
    <n v="0"/>
    <n v="0"/>
    <s v="-"/>
    <n v="0"/>
    <n v="0"/>
    <s v="-"/>
    <n v="0"/>
    <n v="0"/>
    <s v="-"/>
    <n v="0"/>
  </r>
  <r>
    <s v="315"/>
    <x v="21"/>
    <x v="2"/>
    <s v="002"/>
    <s v="Z1F0008858"/>
    <s v="0755"/>
    <s v="FC"/>
    <s v="00100928-00101025"/>
    <s v=""/>
    <s v=""/>
    <s v=""/>
    <s v=""/>
    <n v="0"/>
    <s v=""/>
    <s v="VENTAS NO CONTRIBUYENTES"/>
    <s v=""/>
    <n v="233208440.49999997"/>
    <n v="0"/>
    <n v="211757894.5"/>
    <n v="0"/>
    <s v="-"/>
    <n v="0"/>
    <n v="18491850"/>
    <s v="16"/>
    <n v="2958696"/>
    <n v="0"/>
    <s v="-"/>
    <n v="0"/>
    <n v="0"/>
    <s v="-"/>
    <n v="0"/>
  </r>
  <r>
    <s v="316"/>
    <x v="21"/>
    <x v="2"/>
    <s v="002"/>
    <s v="Z1F0008858"/>
    <s v="0755"/>
    <s v="FC"/>
    <s v="00100927"/>
    <s v=""/>
    <s v=""/>
    <s v=""/>
    <s v=""/>
    <n v="0"/>
    <s v=""/>
    <s v="INVERSIONES MINIMARKETREY"/>
    <s v="V500294581 "/>
    <n v="6622840"/>
    <n v="0"/>
    <n v="6622840"/>
    <n v="0"/>
    <s v="-"/>
    <n v="0"/>
    <n v="0"/>
    <s v="-"/>
    <n v="0"/>
    <n v="0"/>
    <s v="-"/>
    <n v="0"/>
    <n v="0"/>
    <s v="-"/>
    <n v="0"/>
  </r>
  <r>
    <s v="317"/>
    <x v="21"/>
    <x v="2"/>
    <s v="002"/>
    <s v="Z1F0008858"/>
    <s v="0755"/>
    <s v="FC"/>
    <s v="00100899-00100926"/>
    <s v=""/>
    <s v=""/>
    <s v=""/>
    <s v=""/>
    <n v="0"/>
    <s v=""/>
    <s v="VENTAS NO CONTRIBUYENTES"/>
    <s v=""/>
    <n v="78944888.006400004"/>
    <n v="0"/>
    <n v="73384449.999999985"/>
    <n v="0"/>
    <s v="-"/>
    <n v="0"/>
    <n v="4793481.04"/>
    <s v="-"/>
    <n v="766956.96640000003"/>
    <n v="0"/>
    <s v="-"/>
    <n v="0"/>
    <n v="0"/>
    <s v="-"/>
    <n v="0"/>
  </r>
  <r>
    <s v="318"/>
    <x v="21"/>
    <x v="0"/>
    <s v="002"/>
    <s v="Z1B8050149"/>
    <s v="1654"/>
    <s v="FC"/>
    <s v="00200178-00200237"/>
    <m/>
    <m/>
    <m/>
    <m/>
    <n v="0"/>
    <m/>
    <s v="VENTAS NO CONTRIBUYENTES"/>
    <m/>
    <n v="233800258"/>
    <n v="0"/>
    <n v="233800258"/>
    <n v="0"/>
    <s v="-"/>
    <n v="0"/>
    <n v="0"/>
    <s v="-"/>
    <n v="0"/>
    <n v="0"/>
    <s v="-"/>
    <n v="0"/>
    <n v="0"/>
    <s v="-"/>
    <n v="0"/>
  </r>
  <r>
    <s v="319"/>
    <x v="21"/>
    <x v="0"/>
    <s v="002"/>
    <s v="Z1B8050002"/>
    <s v="1732"/>
    <s v="FC"/>
    <s v="00161929-00161982"/>
    <s v=""/>
    <s v=""/>
    <s v=""/>
    <s v=""/>
    <n v="0"/>
    <s v=""/>
    <s v="VENTAS NO CONTRIBUYENTES"/>
    <s v=""/>
    <n v="1060860062.3159999"/>
    <n v="0"/>
    <n v="851588409.10000002"/>
    <n v="0"/>
    <s v="-"/>
    <n v="0"/>
    <n v="180406597.59999999"/>
    <s v="16"/>
    <n v="28865055.616"/>
    <n v="0"/>
    <s v="-"/>
    <n v="0"/>
    <n v="0"/>
    <s v="-"/>
    <n v="0"/>
  </r>
  <r>
    <s v="320"/>
    <x v="21"/>
    <x v="1"/>
    <s v="003"/>
    <s v="Z1F0017848"/>
    <s v="0299-0299"/>
    <s v="FC"/>
    <s v="00013333-00013388"/>
    <s v=""/>
    <s v=""/>
    <s v=""/>
    <s v=""/>
    <n v="0"/>
    <s v=""/>
    <s v="VENTAS NO CONTRIBUYENTES"/>
    <s v=""/>
    <n v="708318073.7656002"/>
    <n v="0"/>
    <n v="518614336.64999986"/>
    <n v="0"/>
    <s v="-"/>
    <n v="0"/>
    <n v="163537704.41"/>
    <s v="-"/>
    <n v="26166032.705599993"/>
    <n v="0"/>
    <s v="-"/>
    <n v="0"/>
    <n v="0"/>
    <s v="-"/>
    <n v="0"/>
  </r>
  <r>
    <s v="321"/>
    <x v="21"/>
    <x v="1"/>
    <s v="003"/>
    <s v="Z1F0017848"/>
    <s v="0299"/>
    <s v="FC"/>
    <s v="00013332"/>
    <s v=""/>
    <s v=""/>
    <s v=""/>
    <s v=""/>
    <n v="0"/>
    <s v=""/>
    <s v="VIDA AGUA PURIFICADA"/>
    <s v="J412413007"/>
    <n v="6935016"/>
    <n v="0"/>
    <n v="5177500"/>
    <n v="1515100"/>
    <s v="16"/>
    <n v="242416"/>
    <n v="0"/>
    <s v="-"/>
    <n v="0"/>
    <n v="0"/>
    <s v="-"/>
    <n v="0"/>
    <n v="0"/>
    <s v="-"/>
    <n v="0"/>
  </r>
  <r>
    <s v="322"/>
    <x v="21"/>
    <x v="1"/>
    <s v="003"/>
    <s v="Z1F0017848"/>
    <s v="0299-0299"/>
    <s v="FC"/>
    <s v="00013327-00013331"/>
    <s v=""/>
    <s v=""/>
    <s v=""/>
    <s v=""/>
    <n v="0"/>
    <s v=""/>
    <s v="VENTAS NO CONTRIBUYENTES"/>
    <s v=""/>
    <n v="28110075.399999999"/>
    <n v="0"/>
    <n v="15458489"/>
    <n v="0"/>
    <s v="-"/>
    <n v="0"/>
    <n v="10906540"/>
    <s v="-"/>
    <n v="1745046.4"/>
    <n v="0"/>
    <s v="-"/>
    <n v="0"/>
    <n v="0"/>
    <s v="-"/>
    <n v="0"/>
  </r>
  <r>
    <s v="323"/>
    <x v="21"/>
    <x v="2"/>
    <s v="003"/>
    <s v="Z1F0008965"/>
    <s v="0748"/>
    <s v="NC"/>
    <s v=""/>
    <s v="00000102"/>
    <s v=""/>
    <s v="00099027"/>
    <s v="22/12/2020"/>
    <n v="5013128"/>
    <s v="VEN"/>
    <s v="JOSE GARCIA"/>
    <s v="V11042714 "/>
    <n v="-192603"/>
    <n v="0"/>
    <n v="-192603"/>
    <n v="0"/>
    <s v="-"/>
    <n v="0"/>
    <n v="0"/>
    <s v="-"/>
    <n v="0"/>
    <n v="0"/>
    <s v="-"/>
    <n v="0"/>
    <n v="0"/>
    <s v="-"/>
    <n v="0"/>
  </r>
  <r>
    <s v="324"/>
    <x v="21"/>
    <x v="2"/>
    <s v="003"/>
    <s v="Z1F0008965"/>
    <s v="0748"/>
    <s v="FC"/>
    <s v="00098861-00099029"/>
    <s v=""/>
    <s v=""/>
    <s v=""/>
    <s v=""/>
    <n v="0"/>
    <s v=""/>
    <s v="VENTAS NO CONTRIBUYENTES"/>
    <s v=""/>
    <n v="465701388.85000002"/>
    <n v="0"/>
    <n v="421695211.25"/>
    <n v="0"/>
    <s v="-"/>
    <n v="0"/>
    <n v="37936360"/>
    <s v="-"/>
    <n v="6069817.6000000006"/>
    <n v="0"/>
    <s v="-"/>
    <n v="0"/>
    <n v="0"/>
    <s v="-"/>
    <n v="0"/>
  </r>
  <r>
    <s v="325"/>
    <x v="21"/>
    <x v="0"/>
    <s v="003"/>
    <s v="Z1B8051199"/>
    <s v="1818"/>
    <s v="FC"/>
    <s v="00187940-00188036"/>
    <s v=""/>
    <s v=""/>
    <s v=""/>
    <s v=""/>
    <n v="0"/>
    <s v=""/>
    <s v="VENTAS NO CONTRIBUYENTES"/>
    <s v=""/>
    <n v="1025890552.1179999"/>
    <n v="0"/>
    <n v="856737735.60000002"/>
    <n v="0"/>
    <s v="-"/>
    <n v="0"/>
    <n v="145821393.54999998"/>
    <s v="-"/>
    <n v="23331422.968000002"/>
    <n v="0"/>
    <s v="-"/>
    <n v="0"/>
    <n v="0"/>
    <s v="-"/>
    <n v="0"/>
  </r>
  <r>
    <s v="326"/>
    <x v="21"/>
    <x v="1"/>
    <s v="004"/>
    <s v="Z1F0017963"/>
    <s v="0299-0299"/>
    <s v="FC"/>
    <s v="00006988-00007009"/>
    <s v=""/>
    <s v=""/>
    <s v=""/>
    <s v=""/>
    <n v="0"/>
    <s v=""/>
    <s v="VENTAS NO CONTRIBUYENTES"/>
    <s v=""/>
    <n v="324570103.54799998"/>
    <n v="0"/>
    <n v="198272133.59999996"/>
    <n v="0"/>
    <s v="-"/>
    <n v="0"/>
    <n v="108877560.30000001"/>
    <s v="16"/>
    <n v="17420409.648000002"/>
    <n v="0"/>
    <s v="-"/>
    <n v="0"/>
    <n v="0"/>
    <s v="-"/>
    <n v="0"/>
  </r>
  <r>
    <s v="327"/>
    <x v="21"/>
    <x v="1"/>
    <s v="004"/>
    <s v="Z1F0017963"/>
    <s v="0299"/>
    <s v="FC"/>
    <s v="00006987"/>
    <s v=""/>
    <s v=""/>
    <s v=""/>
    <s v=""/>
    <n v="0"/>
    <s v=""/>
    <s v="INVERSIONES  MADOYUAL  C.A"/>
    <s v="J003488334"/>
    <n v="21980395"/>
    <n v="0"/>
    <n v="8634653"/>
    <n v="11504950"/>
    <s v="16"/>
    <n v="1840792"/>
    <n v="0"/>
    <s v="-"/>
    <n v="0"/>
    <n v="0"/>
    <s v="-"/>
    <n v="0"/>
    <n v="0"/>
    <s v="-"/>
    <n v="0"/>
  </r>
  <r>
    <s v="328"/>
    <x v="21"/>
    <x v="1"/>
    <s v="004"/>
    <s v="Z1F0017963"/>
    <s v="0299-0299"/>
    <s v="FC"/>
    <s v="00006962-00006986"/>
    <s v=""/>
    <s v=""/>
    <s v=""/>
    <s v=""/>
    <n v="0"/>
    <s v=""/>
    <s v="VENTAS NO CONTRIBUYENTES"/>
    <s v=""/>
    <n v="165964168.66799998"/>
    <n v="0"/>
    <n v="133446683.49999999"/>
    <n v="0"/>
    <s v="-"/>
    <n v="0"/>
    <n v="28032314.800000001"/>
    <s v="16"/>
    <n v="4485170.3680000007"/>
    <n v="0"/>
    <s v="-"/>
    <n v="0"/>
    <n v="0"/>
    <s v="-"/>
    <n v="0"/>
  </r>
  <r>
    <s v="329"/>
    <x v="21"/>
    <x v="0"/>
    <s v="004"/>
    <s v="Z1B8050937"/>
    <s v="1660"/>
    <s v="FC"/>
    <s v="00155508-00155569"/>
    <s v=""/>
    <s v=""/>
    <s v=""/>
    <s v=""/>
    <n v="0"/>
    <s v=""/>
    <s v="VENTAS NO CONTRIBUYENTES"/>
    <s v=""/>
    <n v="1341637968.3787997"/>
    <n v="0"/>
    <n v="915380004.24999976"/>
    <n v="0"/>
    <s v="-"/>
    <n v="0"/>
    <n v="367463762.18000001"/>
    <s v="-"/>
    <n v="58794201.948800005"/>
    <n v="0"/>
    <s v="-"/>
    <n v="0"/>
    <n v="0"/>
    <s v="-"/>
    <n v="0"/>
  </r>
  <r>
    <s v="330"/>
    <x v="21"/>
    <x v="0"/>
    <s v="004"/>
    <s v="Z1B8050937"/>
    <s v="1660"/>
    <s v="FC"/>
    <s v="00155507"/>
    <s v=""/>
    <s v=""/>
    <s v=""/>
    <s v=""/>
    <n v="0"/>
    <s v=""/>
    <s v="CORPORACION JR 2628"/>
    <s v="J-411475270"/>
    <n v="15215233.699999999"/>
    <n v="0"/>
    <n v="13574042.5"/>
    <n v="1414820"/>
    <s v="16"/>
    <n v="226371.20000000001"/>
    <n v="0"/>
    <s v="-"/>
    <n v="0"/>
    <n v="0"/>
    <s v="-"/>
    <n v="0"/>
    <n v="0"/>
    <s v="-"/>
    <n v="0"/>
  </r>
  <r>
    <s v="331"/>
    <x v="21"/>
    <x v="0"/>
    <s v="004"/>
    <s v="Z1B8050937"/>
    <s v="1660"/>
    <s v="FC"/>
    <s v="00155504-00155506"/>
    <s v=""/>
    <s v=""/>
    <s v=""/>
    <s v=""/>
    <n v="0"/>
    <s v=""/>
    <s v="VENTAS NO CONTRIBUYENTES"/>
    <s v=""/>
    <n v="21134412.210000001"/>
    <n v="0"/>
    <n v="7563101.25"/>
    <n v="0"/>
    <s v="-"/>
    <n v="0"/>
    <n v="11699406"/>
    <s v="16"/>
    <n v="1871904.96"/>
    <n v="0"/>
    <s v="-"/>
    <n v="0"/>
    <n v="0"/>
    <s v="-"/>
    <n v="0"/>
  </r>
  <r>
    <s v="332"/>
    <x v="21"/>
    <x v="1"/>
    <s v="005"/>
    <s v="Z1F0017998"/>
    <s v="0293-0293"/>
    <s v="FC"/>
    <s v="00009424-00009433"/>
    <s v=""/>
    <s v=""/>
    <s v=""/>
    <s v=""/>
    <n v="0"/>
    <s v=""/>
    <s v="VENTAS NO CONTRIBUYENTES"/>
    <s v=""/>
    <n v="92565080.280000001"/>
    <n v="0"/>
    <n v="43087591"/>
    <n v="0"/>
    <s v="-"/>
    <n v="0"/>
    <n v="42653008"/>
    <s v="16"/>
    <n v="6824481.2800000003"/>
    <n v="0"/>
    <s v="-"/>
    <n v="0"/>
    <n v="0"/>
    <s v="-"/>
    <n v="0"/>
  </r>
  <r>
    <s v="333"/>
    <x v="21"/>
    <x v="1"/>
    <s v="005"/>
    <s v="Z1F0017998"/>
    <s v="0293"/>
    <s v="FC"/>
    <s v="00009423"/>
    <s v=""/>
    <s v=""/>
    <s v=""/>
    <s v=""/>
    <n v="0"/>
    <s v=""/>
    <s v="CORPORACION TRANSCLEAN2021C.A"/>
    <s v="J412626353"/>
    <n v="28901044.800000001"/>
    <n v="0"/>
    <n v="13295820"/>
    <n v="13452780"/>
    <s v="16"/>
    <n v="2152444.7999999998"/>
    <n v="0"/>
    <s v="-"/>
    <n v="0"/>
    <n v="0"/>
    <s v="-"/>
    <n v="0"/>
    <n v="0"/>
    <s v="-"/>
    <n v="0"/>
  </r>
  <r>
    <s v="334"/>
    <x v="21"/>
    <x v="1"/>
    <s v="005"/>
    <s v="Z1F0017998"/>
    <s v="0293-0293"/>
    <s v="FC"/>
    <s v="00009399-00009422"/>
    <s v=""/>
    <s v=""/>
    <s v=""/>
    <s v=""/>
    <n v="0"/>
    <s v=""/>
    <s v="VENTAS NO CONTRIBUYENTES"/>
    <s v=""/>
    <n v="485239475.38999999"/>
    <n v="0"/>
    <n v="320372336.34999996"/>
    <n v="0"/>
    <s v="-"/>
    <n v="0"/>
    <n v="142126844"/>
    <s v="16"/>
    <n v="22740295.040000003"/>
    <n v="0"/>
    <s v="-"/>
    <n v="0"/>
    <n v="0"/>
    <s v="-"/>
    <n v="0"/>
  </r>
  <r>
    <s v="335"/>
    <x v="21"/>
    <x v="0"/>
    <s v="005"/>
    <s v="Z1B8050363"/>
    <s v="1811"/>
    <s v="NC"/>
    <s v=""/>
    <s v="00000182"/>
    <s v=""/>
    <s v="00167676"/>
    <s v="22/12/2020"/>
    <n v="18243156.600000001"/>
    <s v="VEN"/>
    <s v="MARIANA GONCALVES"/>
    <s v="V29850620"/>
    <n v="-1529924"/>
    <n v="0"/>
    <n v="0"/>
    <n v="0"/>
    <s v="-"/>
    <n v="0"/>
    <n v="-1318900"/>
    <s v="16"/>
    <n v="-211024"/>
    <n v="0"/>
    <s v="-"/>
    <n v="0"/>
    <n v="0"/>
    <s v="-"/>
    <n v="0"/>
  </r>
  <r>
    <s v="336"/>
    <x v="21"/>
    <x v="0"/>
    <s v="005"/>
    <s v="Z1B8050363"/>
    <s v="1811"/>
    <s v="FC"/>
    <s v="00167577-00167692"/>
    <s v=""/>
    <s v=""/>
    <s v=""/>
    <s v=""/>
    <n v="0"/>
    <s v=""/>
    <s v="VENTAS NO CONTRIBUYENTES"/>
    <s v=""/>
    <n v="1429729082.7500002"/>
    <n v="0"/>
    <n v="1139787306.0499997"/>
    <n v="0"/>
    <s v="-"/>
    <n v="0"/>
    <n v="249949807.5"/>
    <s v="16"/>
    <n v="39991969.200000003"/>
    <n v="0"/>
    <s v="-"/>
    <n v="0"/>
    <n v="0"/>
    <s v="-"/>
    <n v="0"/>
  </r>
  <r>
    <s v="337"/>
    <x v="21"/>
    <x v="1"/>
    <s v="006"/>
    <s v="Z1F0017787"/>
    <s v="0265-0265"/>
    <s v="FC"/>
    <s v="00002715-00002734"/>
    <s v=""/>
    <s v=""/>
    <s v=""/>
    <s v=""/>
    <n v="0"/>
    <s v=""/>
    <s v="VENTAS NO CONTRIBUYENTES"/>
    <s v=""/>
    <n v="681672387.47175002"/>
    <n v="0"/>
    <n v="402796550.81"/>
    <n v="0"/>
    <s v="-"/>
    <n v="0"/>
    <n v="240410204.01875001"/>
    <s v="16"/>
    <n v="38465632.642999999"/>
    <n v="0"/>
    <s v="-"/>
    <n v="0"/>
    <n v="0"/>
    <s v="-"/>
    <n v="0"/>
  </r>
  <r>
    <s v="338"/>
    <x v="21"/>
    <x v="1"/>
    <s v="006"/>
    <s v="Z1F0017787"/>
    <s v="0265"/>
    <s v="FC"/>
    <s v="00002714"/>
    <s v=""/>
    <s v=""/>
    <s v=""/>
    <s v=""/>
    <n v="0"/>
    <s v=""/>
    <s v="REPRESTACIONES DOSCA C.A"/>
    <s v="J300628310"/>
    <n v="7262234"/>
    <n v="0"/>
    <n v="3488000"/>
    <n v="3253650"/>
    <s v="16"/>
    <n v="520584"/>
    <n v="0"/>
    <s v="-"/>
    <n v="0"/>
    <n v="0"/>
    <s v="-"/>
    <n v="0"/>
    <n v="0"/>
    <s v="-"/>
    <n v="0"/>
  </r>
  <r>
    <s v="339"/>
    <x v="21"/>
    <x v="1"/>
    <s v="006"/>
    <s v="Z1F0017787"/>
    <s v="0265-0265"/>
    <s v="FC"/>
    <s v="00002712-00002713"/>
    <s v=""/>
    <s v=""/>
    <s v=""/>
    <s v=""/>
    <n v="0"/>
    <s v=""/>
    <s v="VENTAS NO CONTRIBUYENTES"/>
    <s v=""/>
    <n v="46325970.100000001"/>
    <n v="0"/>
    <n v="30509590.5"/>
    <n v="0"/>
    <s v="-"/>
    <n v="0"/>
    <n v="13634810"/>
    <s v="16"/>
    <n v="2181569.6"/>
    <n v="0"/>
    <s v="-"/>
    <n v="0"/>
    <n v="0"/>
    <s v="-"/>
    <n v="0"/>
  </r>
  <r>
    <s v="340"/>
    <x v="21"/>
    <x v="0"/>
    <s v="006"/>
    <s v="Z1B8044815"/>
    <s v="1720"/>
    <s v="NC"/>
    <s v=""/>
    <s v="00000186"/>
    <s v=""/>
    <s v="00147698"/>
    <s v="22/12/2020"/>
    <n v="70414000"/>
    <s v="VEN"/>
    <s v="DANIELA RENTROIA"/>
    <s v="V22440104"/>
    <n v="-70414000"/>
    <n v="0"/>
    <n v="-70414000"/>
    <n v="0"/>
    <s v="-"/>
    <n v="0"/>
    <n v="0"/>
    <s v="-"/>
    <n v="0"/>
    <n v="0"/>
    <s v="-"/>
    <n v="0"/>
    <n v="0"/>
    <s v="-"/>
    <n v="0"/>
  </r>
  <r>
    <s v="341"/>
    <x v="21"/>
    <x v="0"/>
    <s v="006"/>
    <s v="Z1B8044815"/>
    <s v="1720"/>
    <s v="FC"/>
    <s v="00147731-00147789"/>
    <s v=""/>
    <s v=""/>
    <s v=""/>
    <s v=""/>
    <n v="0"/>
    <s v=""/>
    <s v="VENTAS NO CONTRIBUYENTES"/>
    <s v=""/>
    <n v="755221882.78200006"/>
    <n v="0"/>
    <n v="574467646.25"/>
    <n v="0"/>
    <s v="-"/>
    <n v="0"/>
    <n v="155822617.69999999"/>
    <s v="16"/>
    <n v="24931618.831999995"/>
    <n v="0"/>
    <s v="-"/>
    <n v="0"/>
    <n v="0"/>
    <s v="-"/>
    <n v="0"/>
  </r>
  <r>
    <s v="342"/>
    <x v="21"/>
    <x v="0"/>
    <s v="006"/>
    <s v="Z1B8044815"/>
    <s v="1720"/>
    <s v="FC"/>
    <s v="00147730"/>
    <s v=""/>
    <s v=""/>
    <s v=""/>
    <s v=""/>
    <n v="0"/>
    <s v=""/>
    <s v="ADLER ALFREDO PUERTA"/>
    <s v="V-05813760-6"/>
    <n v="26408259.399999999"/>
    <n v="0"/>
    <n v="1"/>
    <n v="22765740"/>
    <s v="16"/>
    <n v="3642518.4"/>
    <n v="0"/>
    <s v="-"/>
    <n v="0"/>
    <n v="0"/>
    <s v="-"/>
    <n v="0"/>
    <n v="0"/>
    <s v="-"/>
    <n v="0"/>
  </r>
  <r>
    <s v="343"/>
    <x v="21"/>
    <x v="0"/>
    <s v="006"/>
    <s v="Z1B8044815"/>
    <s v="1720"/>
    <s v="FC"/>
    <s v="00147680-00147729"/>
    <s v=""/>
    <s v=""/>
    <s v=""/>
    <s v=""/>
    <n v="0"/>
    <s v=""/>
    <s v="VENTAS NO CONTRIBUYENTES"/>
    <s v=""/>
    <n v="872108444.30000007"/>
    <n v="0"/>
    <n v="657959545.10000002"/>
    <n v="0"/>
    <s v="-"/>
    <n v="0"/>
    <n v="184611120"/>
    <s v="16"/>
    <n v="29537779.200000003"/>
    <n v="0"/>
    <s v="-"/>
    <n v="0"/>
    <n v="0"/>
    <s v="-"/>
    <n v="0"/>
  </r>
  <r>
    <s v="344"/>
    <x v="21"/>
    <x v="0"/>
    <s v="007"/>
    <s v="Z1B8050013"/>
    <s v="1773"/>
    <s v="FC"/>
    <s v="00172036-00172069"/>
    <s v=""/>
    <s v=""/>
    <s v=""/>
    <s v=""/>
    <n v="0"/>
    <s v=""/>
    <s v="VENTAS NO CONTRIBUYENTES"/>
    <s v=""/>
    <n v="660984196.96440005"/>
    <n v="0"/>
    <n v="488234088.44999999"/>
    <n v="0"/>
    <s v="-"/>
    <n v="0"/>
    <n v="148922507.33999997"/>
    <s v="16"/>
    <n v="23827601.174400002"/>
    <n v="0"/>
    <s v="-"/>
    <n v="0"/>
    <n v="0"/>
    <s v="-"/>
    <n v="0"/>
  </r>
  <r>
    <s v="345"/>
    <x v="21"/>
    <x v="0"/>
    <s v="009"/>
    <s v="Z1B8014458"/>
    <s v="1728"/>
    <s v="FC"/>
    <s v="00175852-00175909"/>
    <s v=""/>
    <s v=""/>
    <s v=""/>
    <s v=""/>
    <n v="0"/>
    <s v=""/>
    <s v="VENTAS NO CONTRIBUYENTES"/>
    <s v=""/>
    <n v="781816812.00999999"/>
    <n v="0"/>
    <n v="537946698.46999991"/>
    <n v="0"/>
    <s v="-"/>
    <n v="0"/>
    <n v="210232856.5"/>
    <s v="16"/>
    <n v="33637257.040000007"/>
    <n v="0"/>
    <s v="-"/>
    <n v="0"/>
    <n v="0"/>
    <s v="-"/>
    <n v="0"/>
  </r>
  <r>
    <s v="346"/>
    <x v="21"/>
    <x v="0"/>
    <s v="010"/>
    <s v="Z1F0000341"/>
    <s v="1237"/>
    <s v="FC"/>
    <s v="00074428-00074509"/>
    <s v=""/>
    <s v=""/>
    <s v=""/>
    <s v=""/>
    <n v="0"/>
    <s v=""/>
    <s v="VENTAS NO CONTRIBUYENTES"/>
    <s v=""/>
    <n v="849975305.4036001"/>
    <n v="0"/>
    <n v="705864004.64999998"/>
    <n v="0"/>
    <s v="-"/>
    <n v="0"/>
    <n v="124233879.96000001"/>
    <s v="16"/>
    <n v="19877420.7936"/>
    <n v="0"/>
    <s v="-"/>
    <n v="0"/>
    <n v="0"/>
    <s v="-"/>
    <n v="0"/>
  </r>
  <r>
    <s v="347"/>
    <x v="21"/>
    <x v="0"/>
    <s v="011"/>
    <s v="Z1F0004616"/>
    <s v="0631"/>
    <s v="NC"/>
    <s v=""/>
    <s v="00000098"/>
    <s v=""/>
    <s v="00086477"/>
    <s v="22/12/2020"/>
    <n v="1382120"/>
    <s v="VEN"/>
    <s v="ORTIZ"/>
    <s v="V25231632 "/>
    <n v="-1382120"/>
    <n v="0"/>
    <n v="-1382120"/>
    <n v="0"/>
    <s v="-"/>
    <n v="0"/>
    <n v="0"/>
    <s v="-"/>
    <n v="0"/>
    <n v="0"/>
    <s v="-"/>
    <n v="0"/>
    <n v="0"/>
    <s v="-"/>
    <n v="0"/>
  </r>
  <r>
    <s v="348"/>
    <x v="21"/>
    <x v="0"/>
    <s v="011"/>
    <s v="Z1F0004616"/>
    <s v="0631"/>
    <s v="FC"/>
    <s v="00086335-00086522"/>
    <s v=""/>
    <s v=""/>
    <s v=""/>
    <s v=""/>
    <n v="0"/>
    <s v=""/>
    <s v="VENTAS NO CONTRIBUYENTES"/>
    <s v=""/>
    <n v="496371151.30640006"/>
    <n v="0"/>
    <n v="462591834.09999996"/>
    <n v="0"/>
    <s v="-"/>
    <n v="0"/>
    <n v="29120101.039999999"/>
    <s v="-"/>
    <n v="4659216.1663999995"/>
    <n v="0"/>
    <s v="-"/>
    <n v="0"/>
    <n v="0"/>
    <s v="-"/>
    <n v="0"/>
  </r>
  <r>
    <s v="349"/>
    <x v="21"/>
    <x v="0"/>
    <s v="012"/>
    <s v="Z1B8038506"/>
    <s v="1580"/>
    <s v="FC"/>
    <s v="00071820-00071827"/>
    <s v=""/>
    <s v=""/>
    <s v=""/>
    <s v=""/>
    <n v="0"/>
    <s v=""/>
    <s v="VENTAS NO CONTRIBUYENTES"/>
    <s v=""/>
    <n v="47542752.79999999"/>
    <n v="0"/>
    <n v="16273700"/>
    <n v="0"/>
    <s v="-"/>
    <n v="0"/>
    <n v="26956080"/>
    <s v="16"/>
    <n v="4312972.8"/>
    <n v="0"/>
    <s v="-"/>
    <n v="0"/>
    <n v="0"/>
    <s v="-"/>
    <n v="0"/>
  </r>
  <r>
    <s v="350"/>
    <x v="21"/>
    <x v="0"/>
    <s v="013"/>
    <s v="Z1B8050578"/>
    <s v="1542"/>
    <s v="NC"/>
    <s v=""/>
    <s v="00000039"/>
    <s v=""/>
    <s v="00142644"/>
    <s v="15/6/2019"/>
    <n v="95254.73"/>
    <s v="VEN"/>
    <s v="LAUDEY PADILLA"/>
    <s v="V14850721 "/>
    <n v="-885080"/>
    <n v="0"/>
    <n v="0"/>
    <n v="0"/>
    <s v="-"/>
    <n v="0"/>
    <n v="-763000"/>
    <s v="16"/>
    <n v="-122080"/>
    <n v="0"/>
    <s v="-"/>
    <n v="0"/>
    <n v="0"/>
    <s v="-"/>
    <n v="0"/>
  </r>
  <r>
    <s v="351"/>
    <x v="21"/>
    <x v="0"/>
    <s v="013"/>
    <s v="Z1B8050578"/>
    <s v="1542"/>
    <s v="FC"/>
    <s v="00142503-00142665"/>
    <s v=""/>
    <s v=""/>
    <s v=""/>
    <s v=""/>
    <n v="0"/>
    <s v=""/>
    <s v="VENTAS NO CONTRIBUYENTES"/>
    <s v=""/>
    <n v="545036659.0999999"/>
    <n v="0"/>
    <n v="447168305.89999998"/>
    <n v="0"/>
    <s v="-"/>
    <n v="0"/>
    <n v="84369270"/>
    <s v="-"/>
    <n v="13499083.199999999"/>
    <n v="0"/>
    <s v="-"/>
    <n v="0"/>
    <n v="0"/>
    <s v="-"/>
    <n v="0"/>
  </r>
  <r>
    <s v="352"/>
    <x v="21"/>
    <x v="0"/>
    <s v="014"/>
    <s v="Z1F0000338"/>
    <s v="1420"/>
    <s v="FC"/>
    <s v="00052236-00052290"/>
    <s v=""/>
    <s v=""/>
    <s v=""/>
    <s v=""/>
    <n v="0"/>
    <s v=""/>
    <s v="VENTAS NO CONTRIBUYENTES"/>
    <s v=""/>
    <n v="117345432.40000001"/>
    <n v="0"/>
    <n v="73444200"/>
    <n v="0"/>
    <s v="-"/>
    <n v="0"/>
    <n v="37845890"/>
    <s v="-"/>
    <n v="6055342.4000000004"/>
    <n v="0"/>
    <s v="-"/>
    <n v="0"/>
    <n v="0"/>
    <s v="-"/>
    <n v="0"/>
  </r>
  <r>
    <s v="353"/>
    <x v="21"/>
    <x v="0"/>
    <s v="015"/>
    <s v="Z1B8050356"/>
    <s v="1554"/>
    <s v="NC"/>
    <s v=""/>
    <s v="00000057"/>
    <s v=""/>
    <s v="00086595"/>
    <s v="22/12/2020"/>
    <n v="28885000"/>
    <s v="VEN"/>
    <s v="YURIBEL FLORES"/>
    <s v="V24285477"/>
    <n v="-28885000"/>
    <n v="0"/>
    <n v="-28885000"/>
    <n v="0"/>
    <s v="-"/>
    <n v="0"/>
    <n v="0"/>
    <s v="-"/>
    <n v="0"/>
    <n v="0"/>
    <s v="-"/>
    <n v="0"/>
    <n v="0"/>
    <s v="-"/>
    <n v="0"/>
  </r>
  <r>
    <s v="354"/>
    <x v="21"/>
    <x v="0"/>
    <s v="015"/>
    <s v="Z1B8050356"/>
    <s v="1554"/>
    <s v="FC"/>
    <s v="00086595-00086619"/>
    <s v=""/>
    <s v=""/>
    <s v=""/>
    <s v=""/>
    <n v="0"/>
    <s v=""/>
    <s v="VENTAS NO CONTRIBUYENTES"/>
    <s v=""/>
    <n v="490189633.33600003"/>
    <n v="0"/>
    <n v="403482847"/>
    <n v="0"/>
    <s v="-"/>
    <n v="0"/>
    <n v="74747229.599999994"/>
    <s v="-"/>
    <n v="11959556.735999998"/>
    <n v="0"/>
    <s v="-"/>
    <n v="0"/>
    <n v="0"/>
    <s v="-"/>
    <n v="0"/>
  </r>
  <r>
    <s v="355"/>
    <x v="22"/>
    <x v="1"/>
    <s v="001"/>
    <s v="Z1F0017854"/>
    <s v="0303"/>
    <s v="NC"/>
    <s v=""/>
    <s v="00000060"/>
    <s v=""/>
    <s v="00016765"/>
    <s v="23/12/2020"/>
    <n v="5870813.25"/>
    <s v="VEN"/>
    <s v="DOUGLAS ROJAS"/>
    <s v="V17168924"/>
    <n v="-297352"/>
    <n v="0"/>
    <n v="-297352"/>
    <n v="0"/>
    <s v="-"/>
    <n v="0"/>
    <n v="0"/>
    <s v="-"/>
    <n v="0"/>
    <n v="0"/>
    <s v="-"/>
    <n v="0"/>
    <n v="0"/>
    <s v="-"/>
    <n v="0"/>
  </r>
  <r>
    <s v="356"/>
    <x v="22"/>
    <x v="1"/>
    <s v="001"/>
    <s v="Z1F0017854"/>
    <s v="0303-0303"/>
    <s v="FC"/>
    <s v="00016719-00016789"/>
    <s v=""/>
    <s v=""/>
    <s v=""/>
    <s v=""/>
    <n v="0"/>
    <s v=""/>
    <s v="VENTAS NO CONTRIBUYENTES"/>
    <s v=""/>
    <n v="856363796.51400006"/>
    <n v="0"/>
    <n v="588605655.76999998"/>
    <n v="0"/>
    <s v="-"/>
    <n v="0"/>
    <n v="230825983.40000001"/>
    <s v="16"/>
    <n v="36932157.344000004"/>
    <n v="0"/>
    <s v="-"/>
    <n v="0"/>
    <n v="0"/>
    <s v="-"/>
    <n v="0"/>
  </r>
  <r>
    <s v="357"/>
    <x v="22"/>
    <x v="0"/>
    <s v="001"/>
    <s v="Z1F0000700"/>
    <s v="1397"/>
    <s v="FC"/>
    <s v="00110556-00110615"/>
    <s v=""/>
    <s v=""/>
    <s v=""/>
    <s v=""/>
    <n v="0"/>
    <s v=""/>
    <s v="VENTAS NO CONTRIBUYENTES"/>
    <s v=""/>
    <n v="926298779.13599992"/>
    <n v="0"/>
    <n v="723591511.39999998"/>
    <n v="0"/>
    <s v="-"/>
    <n v="0"/>
    <n v="174747644.59999999"/>
    <s v="16"/>
    <n v="27959623.136"/>
    <n v="0"/>
    <s v="-"/>
    <n v="0"/>
    <n v="0"/>
    <s v="-"/>
    <n v="0"/>
  </r>
  <r>
    <s v="358"/>
    <x v="22"/>
    <x v="0"/>
    <s v="001"/>
    <s v="Z1F0000700"/>
    <s v="1397"/>
    <s v="FC"/>
    <s v="00110555"/>
    <s v=""/>
    <s v=""/>
    <s v=""/>
    <s v=""/>
    <n v="0"/>
    <s v=""/>
    <s v="GRUPO CORPORATIVO MANUBER C.A"/>
    <s v="J-40982131-5"/>
    <n v="2605100"/>
    <n v="0"/>
    <n v="2605100"/>
    <n v="0"/>
    <s v="-"/>
    <n v="0"/>
    <n v="0"/>
    <s v="-"/>
    <n v="0"/>
    <n v="0"/>
    <s v="-"/>
    <n v="0"/>
    <n v="0"/>
    <s v="-"/>
    <n v="0"/>
  </r>
  <r>
    <s v="359"/>
    <x v="22"/>
    <x v="0"/>
    <s v="001"/>
    <s v="Z1F0000700"/>
    <s v="1397"/>
    <s v="FC"/>
    <s v="00110543-00110554"/>
    <s v=""/>
    <s v=""/>
    <s v=""/>
    <s v=""/>
    <n v="0"/>
    <s v=""/>
    <s v="VENTAS NO CONTRIBUYENTES"/>
    <s v=""/>
    <n v="164726321.35000002"/>
    <n v="0"/>
    <n v="128123205.75"/>
    <n v="0"/>
    <s v="-"/>
    <n v="0"/>
    <n v="31554410"/>
    <s v="16"/>
    <n v="5048705.5999999996"/>
    <n v="0"/>
    <s v="-"/>
    <n v="0"/>
    <n v="0"/>
    <s v="-"/>
    <n v="0"/>
  </r>
  <r>
    <s v="360"/>
    <x v="22"/>
    <x v="0"/>
    <s v="001"/>
    <s v="Z1B8050365"/>
    <s v="1273"/>
    <s v="FC"/>
    <s v="00088153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361"/>
    <x v="22"/>
    <x v="1"/>
    <s v="002"/>
    <s v="Z1F0017966"/>
    <s v="0299"/>
    <s v="NC"/>
    <s v=""/>
    <s v="00000031"/>
    <s v=""/>
    <s v="00016749"/>
    <s v="23/12/2020"/>
    <n v="79563133"/>
    <s v="VEN"/>
    <s v="JOHEBET SANGRONIS"/>
    <s v=" V13023259"/>
    <n v="-351416"/>
    <n v="0"/>
    <n v="-351416"/>
    <n v="0"/>
    <s v="-"/>
    <n v="0"/>
    <n v="0"/>
    <s v="-"/>
    <n v="0"/>
    <n v="0"/>
    <s v="-"/>
    <n v="0"/>
    <n v="0"/>
    <s v="-"/>
    <n v="0"/>
  </r>
  <r>
    <s v="362"/>
    <x v="22"/>
    <x v="1"/>
    <s v="002"/>
    <s v="Z1F0017966"/>
    <s v="0299-0299"/>
    <s v="FC"/>
    <s v="00006843-00006845"/>
    <s v=""/>
    <s v=""/>
    <s v=""/>
    <s v=""/>
    <n v="0"/>
    <s v=""/>
    <s v="VENTAS NO CONTRIBUYENTES"/>
    <s v=""/>
    <n v="67079031.640000001"/>
    <n v="0"/>
    <n v="57728035"/>
    <n v="0"/>
    <s v="-"/>
    <n v="0"/>
    <n v="8061204"/>
    <s v="-"/>
    <n v="1289792.6399999999"/>
    <n v="0"/>
    <s v="-"/>
    <n v="0"/>
    <n v="0"/>
    <s v="-"/>
    <n v="0"/>
  </r>
  <r>
    <s v="363"/>
    <x v="22"/>
    <x v="1"/>
    <s v="002"/>
    <s v="Z1F0017966"/>
    <s v="0299"/>
    <s v="FC"/>
    <s v="00006842"/>
    <s v=""/>
    <s v=""/>
    <s v=""/>
    <s v=""/>
    <n v="0"/>
    <s v=""/>
    <s v="MADALE EL RECREO 2016 C.A"/>
    <s v="J408465833"/>
    <n v="10668266"/>
    <n v="0"/>
    <n v="5711818"/>
    <n v="4272800"/>
    <s v="16"/>
    <n v="683648"/>
    <n v="0"/>
    <s v="-"/>
    <n v="0"/>
    <n v="0"/>
    <s v="-"/>
    <n v="0"/>
    <n v="0"/>
    <s v="-"/>
    <n v="0"/>
  </r>
  <r>
    <s v="364"/>
    <x v="22"/>
    <x v="1"/>
    <s v="002"/>
    <s v="Z1F0017966"/>
    <s v="0299-0299"/>
    <s v="FC"/>
    <s v="00006837-00006841"/>
    <s v=""/>
    <s v=""/>
    <s v=""/>
    <s v=""/>
    <n v="0"/>
    <s v=""/>
    <s v="VENTAS NO CONTRIBUYENTES"/>
    <s v=""/>
    <n v="98006647.180000007"/>
    <n v="0"/>
    <n v="67285267.5"/>
    <n v="0"/>
    <s v="-"/>
    <n v="0"/>
    <n v="26483948"/>
    <s v="16"/>
    <n v="4237431.68"/>
    <n v="0"/>
    <s v="-"/>
    <n v="0"/>
    <n v="0"/>
    <s v="-"/>
    <n v="0"/>
  </r>
  <r>
    <s v="365"/>
    <x v="22"/>
    <x v="1"/>
    <s v="002"/>
    <s v="Z1F0017966"/>
    <s v="0299"/>
    <s v="FC"/>
    <s v="00006836"/>
    <s v=""/>
    <s v=""/>
    <s v=""/>
    <s v=""/>
    <n v="0"/>
    <s v=""/>
    <s v="VIDA AGUA PURIFICADA"/>
    <s v="J412413007"/>
    <n v="16334031.5"/>
    <n v="0"/>
    <n v="12395425.5"/>
    <n v="3395350"/>
    <s v="16"/>
    <n v="543256"/>
    <n v="0"/>
    <s v="-"/>
    <n v="0"/>
    <n v="0"/>
    <s v="-"/>
    <n v="0"/>
    <n v="0"/>
    <s v="-"/>
    <n v="0"/>
  </r>
  <r>
    <s v="366"/>
    <x v="22"/>
    <x v="1"/>
    <s v="002"/>
    <s v="Z1F0017966"/>
    <s v="0299-0299"/>
    <s v="FC"/>
    <s v="00006809-00006835"/>
    <s v=""/>
    <s v=""/>
    <s v=""/>
    <s v=""/>
    <n v="0"/>
    <s v=""/>
    <s v="VENTAS NO CONTRIBUYENTES"/>
    <s v=""/>
    <n v="257060672.84399998"/>
    <n v="0"/>
    <n v="157226481.09999999"/>
    <n v="0"/>
    <s v="-"/>
    <n v="0"/>
    <n v="86063958.400000006"/>
    <s v="-"/>
    <n v="13770233.344000001"/>
    <n v="0"/>
    <s v="-"/>
    <n v="0"/>
    <n v="0"/>
    <s v="-"/>
    <n v="0"/>
  </r>
  <r>
    <s v="367"/>
    <x v="22"/>
    <x v="2"/>
    <s v="002"/>
    <s v="Z1F0008858"/>
    <s v="0756"/>
    <s v="FC"/>
    <s v="00101136-00101286"/>
    <s v=""/>
    <s v=""/>
    <s v=""/>
    <s v=""/>
    <n v="0"/>
    <s v=""/>
    <s v="VENTAS NO CONTRIBUYENTES"/>
    <s v=""/>
    <n v="472331005.57080013"/>
    <n v="0"/>
    <n v="397142872.74999994"/>
    <n v="0"/>
    <s v="-"/>
    <n v="0"/>
    <n v="64817355.880000003"/>
    <s v="16"/>
    <n v="10370776.9408"/>
    <n v="0"/>
    <s v="-"/>
    <n v="0"/>
    <n v="0"/>
    <s v="-"/>
    <n v="0"/>
  </r>
  <r>
    <s v="368"/>
    <x v="22"/>
    <x v="2"/>
    <s v="002"/>
    <s v="Z1F0008858"/>
    <s v="0756"/>
    <s v="FC"/>
    <s v="00101135"/>
    <s v=""/>
    <s v=""/>
    <s v=""/>
    <s v=""/>
    <n v="0"/>
    <s v=""/>
    <s v="ABDUL KADER"/>
    <s v="V245246079 "/>
    <n v="1833380"/>
    <n v="0"/>
    <n v="0"/>
    <n v="1580500"/>
    <s v="16"/>
    <n v="252880"/>
    <n v="0"/>
    <s v="-"/>
    <n v="0"/>
    <n v="0"/>
    <s v="-"/>
    <n v="0"/>
    <n v="0"/>
    <s v="-"/>
    <n v="0"/>
  </r>
  <r>
    <s v="369"/>
    <x v="22"/>
    <x v="2"/>
    <s v="002"/>
    <s v="Z1F0008858"/>
    <s v="0756"/>
    <s v="FC"/>
    <s v="00101064-00101134"/>
    <s v=""/>
    <s v=""/>
    <s v=""/>
    <s v=""/>
    <n v="0"/>
    <s v=""/>
    <s v="VENTAS NO CONTRIBUYENTES"/>
    <s v=""/>
    <n v="194198249.30000001"/>
    <n v="0"/>
    <n v="178611990.5"/>
    <n v="0"/>
    <s v="-"/>
    <n v="0"/>
    <n v="13436430"/>
    <s v="-"/>
    <n v="2149828.7999999998"/>
    <n v="0"/>
    <s v="-"/>
    <n v="0"/>
    <n v="0"/>
    <s v="-"/>
    <n v="0"/>
  </r>
  <r>
    <s v="370"/>
    <x v="22"/>
    <x v="0"/>
    <s v="002"/>
    <s v="Z1B8050149"/>
    <s v="1655"/>
    <s v="FC"/>
    <s v="00200238-00200301"/>
    <m/>
    <m/>
    <m/>
    <m/>
    <n v="0"/>
    <m/>
    <s v="VENTAS NO CONTRIBUYENTES"/>
    <m/>
    <n v="195657633"/>
    <n v="0"/>
    <n v="195657633"/>
    <n v="0"/>
    <s v="-"/>
    <n v="0"/>
    <n v="0"/>
    <s v="-"/>
    <n v="0"/>
    <n v="0"/>
    <s v="-"/>
    <n v="0"/>
    <n v="0"/>
    <s v="-"/>
    <n v="0"/>
  </r>
  <r>
    <s v="371"/>
    <x v="22"/>
    <x v="0"/>
    <s v="002"/>
    <s v="Z1B8050002"/>
    <s v="1733"/>
    <s v="FC"/>
    <s v="00162018-00162072"/>
    <s v=""/>
    <s v=""/>
    <s v=""/>
    <s v=""/>
    <n v="0"/>
    <s v=""/>
    <s v="VENTAS NO CONTRIBUYENTES"/>
    <s v=""/>
    <n v="815132182.778"/>
    <n v="0"/>
    <n v="595381365.70000005"/>
    <n v="0"/>
    <s v="-"/>
    <n v="0"/>
    <n v="189440359.55000001"/>
    <s v="16"/>
    <n v="30310457.528000001"/>
    <n v="0"/>
    <s v="-"/>
    <n v="0"/>
    <n v="0"/>
    <s v="-"/>
    <n v="0"/>
  </r>
  <r>
    <s v="372"/>
    <x v="22"/>
    <x v="0"/>
    <s v="002"/>
    <s v="Z1B8050002"/>
    <s v="1733"/>
    <s v="FC"/>
    <s v="00162017"/>
    <s v=""/>
    <s v=""/>
    <s v=""/>
    <s v=""/>
    <n v="0"/>
    <s v=""/>
    <s v="OH SI SALUD C.A"/>
    <s v="J41151440-3"/>
    <n v="12954922.936000001"/>
    <n v="0"/>
    <n v="10376255"/>
    <n v="2222989.6"/>
    <s v="16"/>
    <n v="355678.33600000001"/>
    <n v="0"/>
    <s v="-"/>
    <n v="0"/>
    <n v="0"/>
    <s v="-"/>
    <n v="0"/>
    <n v="0"/>
    <s v="-"/>
    <n v="0"/>
  </r>
  <r>
    <s v="373"/>
    <x v="22"/>
    <x v="0"/>
    <s v="002"/>
    <s v="Z1B8050002"/>
    <s v="1733"/>
    <s v="FC"/>
    <s v="00161986-00162016"/>
    <s v=""/>
    <s v=""/>
    <s v=""/>
    <s v=""/>
    <n v="0"/>
    <s v=""/>
    <s v="VENTAS NO CONTRIBUYENTES"/>
    <s v=""/>
    <n v="572843749.59800005"/>
    <n v="0"/>
    <n v="487937494.15000004"/>
    <n v="0"/>
    <s v="-"/>
    <n v="0"/>
    <n v="73195047.799999997"/>
    <s v="-"/>
    <n v="11711207.648"/>
    <n v="0"/>
    <s v="-"/>
    <n v="0"/>
    <n v="0"/>
    <s v="-"/>
    <n v="0"/>
  </r>
  <r>
    <s v="374"/>
    <x v="22"/>
    <x v="0"/>
    <s v="002"/>
    <s v="Z1B8050002"/>
    <s v="1733"/>
    <s v="FC"/>
    <s v="00161985"/>
    <s v=""/>
    <s v=""/>
    <s v=""/>
    <s v=""/>
    <n v="0"/>
    <s v=""/>
    <s v="TRIGO DELYS, C.A"/>
    <s v="J410982411"/>
    <n v="57879000"/>
    <n v="0"/>
    <n v="57879000"/>
    <n v="0"/>
    <s v="-"/>
    <n v="0"/>
    <n v="0"/>
    <s v="-"/>
    <n v="0"/>
    <n v="0"/>
    <s v="-"/>
    <n v="0"/>
    <n v="0"/>
    <s v="-"/>
    <n v="0"/>
  </r>
  <r>
    <s v="375"/>
    <x v="22"/>
    <x v="0"/>
    <s v="002"/>
    <s v="Z1B8050002"/>
    <s v="1733"/>
    <s v="FC"/>
    <s v="00161983-00161984"/>
    <s v=""/>
    <s v=""/>
    <s v=""/>
    <s v=""/>
    <n v="0"/>
    <s v=""/>
    <s v="VENTAS NO CONTRIBUYENTES"/>
    <s v=""/>
    <n v="22215016.627999999"/>
    <n v="0"/>
    <n v="6516074.5"/>
    <n v="0"/>
    <s v="-"/>
    <n v="0"/>
    <n v="13533570.800000001"/>
    <s v="16"/>
    <n v="2165371.3279999997"/>
    <n v="0"/>
    <s v="-"/>
    <n v="0"/>
    <n v="0"/>
    <s v="-"/>
    <n v="0"/>
  </r>
  <r>
    <s v="376"/>
    <x v="22"/>
    <x v="1"/>
    <s v="003"/>
    <s v="Z1F0017848"/>
    <s v="0300-0300"/>
    <s v="FC"/>
    <s v="00013397-00013462"/>
    <s v=""/>
    <s v=""/>
    <s v=""/>
    <s v=""/>
    <n v="0"/>
    <s v=""/>
    <s v="VENTAS NO CONTRIBUYENTES"/>
    <s v=""/>
    <n v="545515798.55519998"/>
    <n v="0"/>
    <n v="390102803.10000002"/>
    <n v="0"/>
    <s v="-"/>
    <n v="0"/>
    <n v="133976720.21999998"/>
    <s v="-"/>
    <n v="21436275.235200003"/>
    <n v="0"/>
    <s v="-"/>
    <n v="0"/>
    <n v="0"/>
    <s v="-"/>
    <n v="0"/>
  </r>
  <r>
    <s v="377"/>
    <x v="22"/>
    <x v="1"/>
    <s v="003"/>
    <s v="Z1F0017848"/>
    <s v="0300"/>
    <s v="FC"/>
    <s v="00013396"/>
    <s v=""/>
    <s v=""/>
    <s v=""/>
    <s v=""/>
    <n v="0"/>
    <s v=""/>
    <s v="VIDA AGUA PURIFICADA"/>
    <s v="J412413007"/>
    <n v="6524685.5"/>
    <n v="0"/>
    <n v="3654497.5"/>
    <n v="2474300"/>
    <s v="16"/>
    <n v="395888"/>
    <n v="0"/>
    <s v="-"/>
    <n v="0"/>
    <n v="0"/>
    <s v="-"/>
    <n v="0"/>
    <n v="0"/>
    <s v="-"/>
    <n v="0"/>
  </r>
  <r>
    <s v="378"/>
    <x v="22"/>
    <x v="1"/>
    <s v="003"/>
    <s v="Z1F0017848"/>
    <s v="0300-0300"/>
    <s v="FC"/>
    <s v="00013389-00013395"/>
    <s v=""/>
    <s v=""/>
    <s v=""/>
    <s v=""/>
    <n v="0"/>
    <s v=""/>
    <s v="VENTAS NO CONTRIBUYENTES"/>
    <s v=""/>
    <n v="88402236.863999993"/>
    <n v="0"/>
    <n v="51567028.000000007"/>
    <n v="0"/>
    <s v="-"/>
    <n v="0"/>
    <n v="31754490.399999999"/>
    <s v="-"/>
    <n v="5080718.4639999997"/>
    <n v="0"/>
    <s v="-"/>
    <n v="0"/>
    <n v="0"/>
    <s v="-"/>
    <n v="0"/>
  </r>
  <r>
    <s v="379"/>
    <x v="22"/>
    <x v="2"/>
    <s v="003"/>
    <s v="Z1F0008965"/>
    <s v="0749"/>
    <s v="NC"/>
    <s v=""/>
    <s v="00000103"/>
    <s v=""/>
    <s v="00099147"/>
    <s v="23/12/2020"/>
    <n v="1090000"/>
    <s v="VEN"/>
    <s v="GENESIS FLORES"/>
    <s v="V19931140 "/>
    <n v="-1090000"/>
    <n v="0"/>
    <n v="-1090000"/>
    <n v="0"/>
    <s v="-"/>
    <n v="0"/>
    <n v="0"/>
    <s v="-"/>
    <n v="0"/>
    <n v="0"/>
    <s v="-"/>
    <n v="0"/>
    <n v="0"/>
    <s v="-"/>
    <n v="0"/>
  </r>
  <r>
    <s v="380"/>
    <x v="22"/>
    <x v="2"/>
    <s v="003"/>
    <s v="Z1F0008965"/>
    <s v="0749"/>
    <s v="FC"/>
    <s v="00099030-00099192"/>
    <s v=""/>
    <s v=""/>
    <s v=""/>
    <s v=""/>
    <n v="0"/>
    <s v=""/>
    <s v="VENTAS NO CONTRIBUYENTES"/>
    <s v=""/>
    <n v="512705628.38359994"/>
    <n v="0"/>
    <n v="457560544.44999999"/>
    <n v="0"/>
    <s v="-"/>
    <n v="0"/>
    <n v="47538865.460000001"/>
    <s v="-"/>
    <n v="7606218.4736000011"/>
    <n v="0"/>
    <s v="-"/>
    <n v="0"/>
    <n v="0"/>
    <s v="-"/>
    <n v="0"/>
  </r>
  <r>
    <s v="381"/>
    <x v="22"/>
    <x v="0"/>
    <s v="003"/>
    <s v="Z1B8051199"/>
    <s v="1819"/>
    <s v="FC"/>
    <s v="00188037-00188154"/>
    <s v=""/>
    <s v=""/>
    <s v=""/>
    <s v=""/>
    <n v="0"/>
    <s v=""/>
    <s v="VENTAS NO CONTRIBUYENTES"/>
    <s v=""/>
    <n v="1338695154.2840004"/>
    <n v="0"/>
    <n v="1056482515.6999999"/>
    <n v="0"/>
    <s v="-"/>
    <n v="0"/>
    <n v="243286757.40000001"/>
    <s v="-"/>
    <n v="38925881.184"/>
    <n v="0"/>
    <s v="-"/>
    <n v="0"/>
    <n v="0"/>
    <s v="-"/>
    <n v="0"/>
  </r>
  <r>
    <s v="382"/>
    <x v="22"/>
    <x v="1"/>
    <s v="004"/>
    <s v="Z1F0017963"/>
    <s v="0300-0300"/>
    <s v="FC"/>
    <s v="00007027-00007035"/>
    <s v=""/>
    <s v=""/>
    <s v=""/>
    <s v=""/>
    <n v="0"/>
    <s v=""/>
    <s v="VENTAS NO CONTRIBUYENTES"/>
    <s v=""/>
    <n v="142723176.02399999"/>
    <n v="0"/>
    <n v="90871447"/>
    <n v="0"/>
    <s v="-"/>
    <n v="0"/>
    <n v="44699766.399999999"/>
    <s v="-"/>
    <n v="7151962.6239999998"/>
    <n v="0"/>
    <s v="-"/>
    <n v="0"/>
    <n v="0"/>
    <s v="-"/>
    <n v="0"/>
  </r>
  <r>
    <s v="383"/>
    <x v="22"/>
    <x v="1"/>
    <s v="004"/>
    <s v="Z1F0017963"/>
    <s v="0300"/>
    <s v="FC"/>
    <s v="00007026"/>
    <s v=""/>
    <s v=""/>
    <s v=""/>
    <s v=""/>
    <n v="0"/>
    <s v=""/>
    <s v="HOGARES DE LA ESPERANZA"/>
    <s v="J294934471"/>
    <n v="28218105.300000001"/>
    <n v="0"/>
    <n v="19826282.5"/>
    <n v="7234330"/>
    <s v="16"/>
    <n v="1157492.8"/>
    <n v="0"/>
    <s v="-"/>
    <n v="0"/>
    <n v="0"/>
    <s v="-"/>
    <n v="0"/>
    <n v="0"/>
    <s v="-"/>
    <n v="0"/>
  </r>
  <r>
    <s v="384"/>
    <x v="22"/>
    <x v="1"/>
    <s v="004"/>
    <s v="Z1F0017963"/>
    <s v="0300-0300"/>
    <s v="FC"/>
    <s v="00007010-00007025"/>
    <s v=""/>
    <s v=""/>
    <s v=""/>
    <s v=""/>
    <n v="0"/>
    <s v=""/>
    <s v="VENTAS NO CONTRIBUYENTES"/>
    <s v=""/>
    <n v="90977388.459999993"/>
    <n v="0"/>
    <n v="59070697"/>
    <n v="0"/>
    <s v="-"/>
    <n v="0"/>
    <n v="27505768.5"/>
    <s v="16"/>
    <n v="4400922.96"/>
    <n v="0"/>
    <s v="-"/>
    <n v="0"/>
    <n v="0"/>
    <s v="-"/>
    <n v="0"/>
  </r>
  <r>
    <s v="385"/>
    <x v="22"/>
    <x v="0"/>
    <s v="004"/>
    <s v="Z1B8050937"/>
    <s v="1661"/>
    <s v="NC"/>
    <s v=""/>
    <s v="00000164"/>
    <s v=""/>
    <s v="00155604"/>
    <s v="23/12/2020"/>
    <n v="3222258"/>
    <s v="VEN"/>
    <s v="MARIA RODRIGUEZ"/>
    <s v="V6859376"/>
    <n v="-1365552"/>
    <n v="0"/>
    <n v="0"/>
    <n v="0"/>
    <s v="-"/>
    <n v="0"/>
    <n v="-1177200"/>
    <s v="16"/>
    <n v="-188352"/>
    <n v="0"/>
    <s v="-"/>
    <n v="0"/>
    <n v="0"/>
    <s v="-"/>
    <n v="0"/>
  </r>
  <r>
    <s v="386"/>
    <x v="22"/>
    <x v="0"/>
    <s v="004"/>
    <s v="Z1B8050937"/>
    <s v="1661"/>
    <s v="FC"/>
    <s v="00155607-00155651"/>
    <s v=""/>
    <s v=""/>
    <s v=""/>
    <s v=""/>
    <n v="0"/>
    <s v=""/>
    <s v="VENTAS NO CONTRIBUYENTES"/>
    <s v=""/>
    <n v="848701036.80799997"/>
    <n v="0"/>
    <n v="606684357"/>
    <n v="0"/>
    <s v="-"/>
    <n v="0"/>
    <n v="208635068.80000001"/>
    <s v="-"/>
    <n v="33381611.008000005"/>
    <n v="0"/>
    <s v="-"/>
    <n v="0"/>
    <n v="0"/>
    <s v="-"/>
    <n v="0"/>
  </r>
  <r>
    <s v="387"/>
    <x v="22"/>
    <x v="0"/>
    <s v="004"/>
    <s v="Z1B8050937"/>
    <s v="1661"/>
    <s v="FC"/>
    <s v="00155606"/>
    <s v=""/>
    <s v=""/>
    <s v=""/>
    <s v=""/>
    <n v="0"/>
    <s v=""/>
    <s v="MANTENIMIENTOS ARFERCA"/>
    <s v="J-41073527-9"/>
    <n v="10852639.5"/>
    <n v="0"/>
    <n v="10637691.5"/>
    <n v="185300"/>
    <s v="16"/>
    <n v="29648"/>
    <n v="0"/>
    <s v="-"/>
    <n v="0"/>
    <n v="0"/>
    <s v="-"/>
    <n v="0"/>
    <n v="0"/>
    <s v="-"/>
    <n v="0"/>
  </r>
  <r>
    <s v="388"/>
    <x v="22"/>
    <x v="0"/>
    <s v="004"/>
    <s v="Z1B8050937"/>
    <s v="1661"/>
    <s v="FC"/>
    <s v="00155570-00155605"/>
    <s v=""/>
    <s v=""/>
    <s v=""/>
    <s v=""/>
    <n v="0"/>
    <s v=""/>
    <s v="VENTAS NO CONTRIBUYENTES"/>
    <s v=""/>
    <n v="639481417.52399993"/>
    <n v="0"/>
    <n v="455779162.8499999"/>
    <n v="0"/>
    <s v="-"/>
    <n v="0"/>
    <n v="158364012.65000001"/>
    <s v="16"/>
    <n v="25338242.024000008"/>
    <n v="0"/>
    <s v="-"/>
    <n v="0"/>
    <n v="0"/>
    <s v="-"/>
    <n v="0"/>
  </r>
  <r>
    <s v="389"/>
    <x v="22"/>
    <x v="1"/>
    <s v="005"/>
    <s v="Z1F0017998"/>
    <s v="0294-0294"/>
    <s v="FC"/>
    <s v="00009475-00009486"/>
    <s v=""/>
    <s v=""/>
    <s v=""/>
    <s v=""/>
    <n v="0"/>
    <s v=""/>
    <s v="VENTAS NO CONTRIBUYENTES"/>
    <s v=""/>
    <n v="185423929.08000001"/>
    <n v="0"/>
    <n v="130983353.7"/>
    <n v="0"/>
    <s v="-"/>
    <n v="0"/>
    <n v="46931530.5"/>
    <s v="16"/>
    <n v="7509044.879999999"/>
    <n v="0"/>
    <s v="-"/>
    <n v="0"/>
    <n v="0"/>
    <s v="-"/>
    <n v="0"/>
  </r>
  <r>
    <s v="390"/>
    <x v="22"/>
    <x v="1"/>
    <s v="005"/>
    <s v="Z1F0017998"/>
    <s v="0294"/>
    <s v="FC"/>
    <s v="00009474"/>
    <s v=""/>
    <s v=""/>
    <s v=""/>
    <s v=""/>
    <n v="0"/>
    <s v=""/>
    <s v="PABLO ANTONIO DA SILVA PATUDA"/>
    <s v="V6877384"/>
    <n v="7168657.5"/>
    <n v="0"/>
    <n v="7168657.5"/>
    <n v="0"/>
    <s v="-"/>
    <n v="0"/>
    <n v="0"/>
    <s v="-"/>
    <n v="0"/>
    <n v="0"/>
    <s v="-"/>
    <n v="0"/>
    <n v="0"/>
    <s v="-"/>
    <n v="0"/>
  </r>
  <r>
    <s v="391"/>
    <x v="22"/>
    <x v="1"/>
    <s v="005"/>
    <s v="Z1F0017998"/>
    <s v="0294-0294"/>
    <s v="FC"/>
    <s v="00009434-00009473"/>
    <s v=""/>
    <s v=""/>
    <s v=""/>
    <s v=""/>
    <n v="0"/>
    <s v=""/>
    <s v="VENTAS NO CONTRIBUYENTES"/>
    <s v=""/>
    <n v="633108302.67799997"/>
    <n v="0"/>
    <n v="459398620.17000002"/>
    <n v="0"/>
    <s v="-"/>
    <n v="0"/>
    <n v="149749726.30000001"/>
    <s v="-"/>
    <n v="23959956.208000001"/>
    <n v="0"/>
    <s v="-"/>
    <n v="0"/>
    <n v="0"/>
    <s v="-"/>
    <n v="0"/>
  </r>
  <r>
    <s v="392"/>
    <x v="22"/>
    <x v="0"/>
    <s v="005"/>
    <s v="Z1B8050363"/>
    <s v="1812"/>
    <s v="FC"/>
    <s v="00167731-00167772"/>
    <s v=""/>
    <s v=""/>
    <s v=""/>
    <s v=""/>
    <n v="0"/>
    <s v=""/>
    <s v="VENTAS NO CONTRIBUYENTES"/>
    <s v=""/>
    <n v="498223762.11199999"/>
    <n v="0"/>
    <n v="389289721.50000006"/>
    <n v="0"/>
    <s v="-"/>
    <n v="0"/>
    <n v="93908655.700000003"/>
    <s v="-"/>
    <n v="15025384.911999999"/>
    <n v="0"/>
    <s v="-"/>
    <n v="0"/>
    <n v="0"/>
    <s v="-"/>
    <n v="0"/>
  </r>
  <r>
    <s v="393"/>
    <x v="22"/>
    <x v="0"/>
    <s v="005"/>
    <s v="Z1B8050363"/>
    <s v="1812"/>
    <s v="FC"/>
    <s v="00167730"/>
    <s v=""/>
    <s v=""/>
    <s v=""/>
    <s v=""/>
    <n v="0"/>
    <s v=""/>
    <s v="COOPERATIVA ALF"/>
    <s v="J-296108854"/>
    <n v="15185444"/>
    <n v="0"/>
    <n v="13680808"/>
    <n v="1297100"/>
    <s v="16"/>
    <n v="207536"/>
    <n v="0"/>
    <s v="-"/>
    <n v="0"/>
    <n v="0"/>
    <s v="-"/>
    <n v="0"/>
    <n v="0"/>
    <s v="-"/>
    <n v="0"/>
  </r>
  <r>
    <s v="394"/>
    <x v="22"/>
    <x v="0"/>
    <s v="005"/>
    <s v="Z1B8050363"/>
    <s v="1812"/>
    <s v="FC"/>
    <s v="00167693-00167729"/>
    <s v=""/>
    <s v=""/>
    <s v=""/>
    <s v=""/>
    <n v="0"/>
    <s v=""/>
    <s v="VENTAS NO CONTRIBUYENTES"/>
    <s v=""/>
    <n v="479277718.10799998"/>
    <n v="0"/>
    <n v="406463362.39999998"/>
    <n v="0"/>
    <s v="-"/>
    <n v="0"/>
    <n v="62770996.299999997"/>
    <s v="16"/>
    <n v="10043359.408"/>
    <n v="0"/>
    <s v="-"/>
    <n v="0"/>
    <n v="0"/>
    <s v="-"/>
    <n v="0"/>
  </r>
  <r>
    <s v="395"/>
    <x v="22"/>
    <x v="1"/>
    <s v="006"/>
    <s v="Z1F0017787"/>
    <s v="0266-0266"/>
    <s v="FC"/>
    <s v="00002735-00002760"/>
    <s v=""/>
    <s v=""/>
    <s v=""/>
    <s v=""/>
    <n v="0"/>
    <s v=""/>
    <s v="VENTAS NO CONTRIBUYENTES"/>
    <s v=""/>
    <n v="252540772.588"/>
    <n v="0"/>
    <n v="166468740.34"/>
    <n v="0"/>
    <s v="-"/>
    <n v="0"/>
    <n v="74200027.799999997"/>
    <s v="16"/>
    <n v="11872004.447999999"/>
    <n v="0"/>
    <s v="-"/>
    <n v="0"/>
    <n v="0"/>
    <s v="-"/>
    <n v="0"/>
  </r>
  <r>
    <s v="396"/>
    <x v="22"/>
    <x v="0"/>
    <s v="006"/>
    <s v="Z1B8044815"/>
    <s v="1721"/>
    <s v="FC"/>
    <s v="00147866-00147887"/>
    <s v=""/>
    <s v=""/>
    <s v=""/>
    <s v=""/>
    <n v="0"/>
    <s v=""/>
    <s v="VENTAS NO CONTRIBUYENTES"/>
    <s v=""/>
    <n v="240868869.25999996"/>
    <n v="0"/>
    <n v="191158477.5"/>
    <n v="0"/>
    <s v="-"/>
    <n v="0"/>
    <n v="42853786"/>
    <s v="16"/>
    <n v="6856605.7600000007"/>
    <n v="0"/>
    <s v="-"/>
    <n v="0"/>
    <n v="0"/>
    <s v="-"/>
    <n v="0"/>
  </r>
  <r>
    <s v="397"/>
    <x v="22"/>
    <x v="0"/>
    <s v="006"/>
    <s v="Z1B8044815"/>
    <s v="1721"/>
    <s v="FC"/>
    <s v="00147865"/>
    <s v=""/>
    <s v=""/>
    <s v=""/>
    <s v=""/>
    <n v="0"/>
    <s v=""/>
    <s v="PANADERIA Y DELICATESES KEIVERY PAN"/>
    <s v="J413044994"/>
    <n v="41284840"/>
    <n v="0"/>
    <n v="41284840"/>
    <n v="0"/>
    <s v="-"/>
    <n v="0"/>
    <n v="0"/>
    <s v="-"/>
    <n v="0"/>
    <n v="0"/>
    <s v="-"/>
    <n v="0"/>
    <n v="0"/>
    <s v="-"/>
    <n v="0"/>
  </r>
  <r>
    <s v="398"/>
    <x v="22"/>
    <x v="0"/>
    <s v="006"/>
    <s v="Z1B8044815"/>
    <s v="1721"/>
    <s v="FC"/>
    <s v="00147806-00147864"/>
    <s v=""/>
    <s v=""/>
    <s v=""/>
    <s v=""/>
    <n v="0"/>
    <s v=""/>
    <s v="VENTAS NO CONTRIBUYENTES"/>
    <s v=""/>
    <n v="888867072.28599989"/>
    <n v="0"/>
    <n v="677569787.04999995"/>
    <n v="0"/>
    <s v="-"/>
    <n v="0"/>
    <n v="182152832.09999999"/>
    <s v="16"/>
    <n v="29144453.136"/>
    <n v="0"/>
    <s v="-"/>
    <n v="0"/>
    <n v="0"/>
    <s v="-"/>
    <n v="0"/>
  </r>
  <r>
    <s v="399"/>
    <x v="22"/>
    <x v="0"/>
    <s v="006"/>
    <s v="Z1B8044815"/>
    <s v="1721"/>
    <s v="FC"/>
    <s v="00147805"/>
    <s v=""/>
    <s v=""/>
    <s v=""/>
    <s v=""/>
    <n v="0"/>
    <s v=""/>
    <s v="MADERERA 18 DE MAYO C.A"/>
    <s v="J-403148104 "/>
    <n v="67608427.200000003"/>
    <n v="0"/>
    <n v="58001516"/>
    <n v="8281820"/>
    <s v="16"/>
    <n v="1325091.2"/>
    <n v="0"/>
    <s v="-"/>
    <n v="0"/>
    <n v="0"/>
    <s v="-"/>
    <n v="0"/>
    <n v="0"/>
    <s v="-"/>
    <n v="0"/>
  </r>
  <r>
    <s v="400"/>
    <x v="22"/>
    <x v="0"/>
    <s v="006"/>
    <s v="Z1B8044815"/>
    <s v="1721"/>
    <s v="FC"/>
    <s v="00147790-00147804"/>
    <s v=""/>
    <s v=""/>
    <s v=""/>
    <s v=""/>
    <n v="0"/>
    <s v=""/>
    <s v="VENTAS NO CONTRIBUYENTES"/>
    <s v=""/>
    <n v="88421782.854000002"/>
    <n v="0"/>
    <n v="78898910"/>
    <n v="0"/>
    <s v="-"/>
    <n v="0"/>
    <n v="8209373.1500000004"/>
    <s v="-"/>
    <n v="1313499.7039999999"/>
    <n v="0"/>
    <s v="-"/>
    <n v="0"/>
    <n v="0"/>
    <s v="-"/>
    <n v="0"/>
  </r>
  <r>
    <s v="401"/>
    <x v="22"/>
    <x v="0"/>
    <s v="007"/>
    <s v="Z1B8050013"/>
    <s v="1774"/>
    <s v="FC"/>
    <s v="00172070-00172164"/>
    <s v=""/>
    <s v=""/>
    <s v=""/>
    <s v=""/>
    <n v="0"/>
    <s v=""/>
    <s v="VENTAS NO CONTRIBUYENTES"/>
    <s v=""/>
    <n v="1531573570.948"/>
    <n v="0"/>
    <n v="1100074254.8500001"/>
    <n v="0"/>
    <s v="-"/>
    <n v="0"/>
    <n v="371982169.04999995"/>
    <s v="16"/>
    <n v="59517147.048"/>
    <n v="0"/>
    <s v="-"/>
    <n v="0"/>
    <n v="0"/>
    <s v="-"/>
    <n v="0"/>
  </r>
  <r>
    <s v="402"/>
    <x v="22"/>
    <x v="0"/>
    <s v="009"/>
    <s v="Z1B8014458"/>
    <s v="1729"/>
    <s v="FC"/>
    <s v="00175910-00175995"/>
    <s v=""/>
    <s v=""/>
    <s v=""/>
    <s v=""/>
    <n v="0"/>
    <s v=""/>
    <s v="VENTAS NO CONTRIBUYENTES"/>
    <s v=""/>
    <n v="1372381706.806"/>
    <n v="0"/>
    <n v="989994660.60000038"/>
    <n v="0"/>
    <s v="-"/>
    <n v="0"/>
    <n v="329644005.3499999"/>
    <s v="16"/>
    <n v="52743040.856000021"/>
    <n v="0"/>
    <s v="-"/>
    <n v="0"/>
    <n v="0"/>
    <s v="-"/>
    <n v="0"/>
  </r>
  <r>
    <s v="403"/>
    <x v="22"/>
    <x v="0"/>
    <s v="010"/>
    <s v="Z1F0000341"/>
    <s v="1238"/>
    <s v="FC"/>
    <s v="00074510-00074615"/>
    <s v=""/>
    <s v=""/>
    <s v=""/>
    <s v=""/>
    <n v="0"/>
    <s v=""/>
    <s v="VENTAS NO CONTRIBUYENTES"/>
    <s v=""/>
    <n v="1198641517.5320001"/>
    <n v="0"/>
    <n v="922627068.89999986"/>
    <n v="0"/>
    <s v="-"/>
    <n v="0"/>
    <n v="237943490.20000002"/>
    <s v="16"/>
    <n v="38070958.431999996"/>
    <n v="0"/>
    <s v="-"/>
    <n v="0"/>
    <n v="0"/>
    <s v="-"/>
    <n v="0"/>
  </r>
  <r>
    <s v="404"/>
    <x v="22"/>
    <x v="0"/>
    <s v="011"/>
    <s v="Z1F0004616"/>
    <s v="0632"/>
    <s v="FC"/>
    <s v="00086523-00086727"/>
    <s v=""/>
    <s v=""/>
    <s v=""/>
    <s v=""/>
    <n v="0"/>
    <s v=""/>
    <s v="VENTAS NO CONTRIBUYENTES"/>
    <s v=""/>
    <n v="518323300.68000001"/>
    <n v="0"/>
    <n v="478469792"/>
    <n v="0"/>
    <s v="-"/>
    <n v="0"/>
    <n v="34356473"/>
    <s v="-"/>
    <n v="5497035.6800000006"/>
    <n v="0"/>
    <s v="-"/>
    <n v="0"/>
    <n v="0"/>
    <s v="-"/>
    <n v="0"/>
  </r>
  <r>
    <s v="405"/>
    <x v="22"/>
    <x v="0"/>
    <s v="012"/>
    <s v="Z1B8038506"/>
    <s v="1581"/>
    <s v="FC"/>
    <s v="00071828-00071851"/>
    <s v=""/>
    <s v=""/>
    <s v=""/>
    <s v=""/>
    <n v="0"/>
    <s v=""/>
    <s v="VENTAS NO CONTRIBUYENTES"/>
    <s v=""/>
    <n v="116648181.19999999"/>
    <n v="0"/>
    <n v="64083280"/>
    <n v="0"/>
    <s v="-"/>
    <n v="0"/>
    <n v="45314570"/>
    <s v="16"/>
    <n v="7250331.2000000002"/>
    <n v="0"/>
    <s v="-"/>
    <n v="0"/>
    <n v="0"/>
    <s v="-"/>
    <n v="0"/>
  </r>
  <r>
    <s v="406"/>
    <x v="22"/>
    <x v="0"/>
    <s v="013"/>
    <s v="Z1B8050578"/>
    <s v="1543"/>
    <s v="FC"/>
    <s v="00142672-00142878"/>
    <s v=""/>
    <s v=""/>
    <s v=""/>
    <s v=""/>
    <n v="0"/>
    <s v=""/>
    <s v="VENTAS NO CONTRIBUYENTES"/>
    <s v=""/>
    <n v="747250491.99720013"/>
    <n v="0"/>
    <n v="633570214.85000014"/>
    <n v="0"/>
    <s v="-"/>
    <n v="0"/>
    <n v="98000238.919999987"/>
    <s v="16"/>
    <n v="15680038.227199996"/>
    <n v="0"/>
    <s v="-"/>
    <n v="0"/>
    <n v="0"/>
    <s v="-"/>
    <n v="0"/>
  </r>
  <r>
    <s v="407"/>
    <x v="22"/>
    <x v="0"/>
    <s v="013"/>
    <s v="Z1B8050578"/>
    <s v="1543"/>
    <s v="FC"/>
    <s v="00142671"/>
    <s v=""/>
    <s v=""/>
    <s v=""/>
    <s v=""/>
    <n v="0"/>
    <s v=""/>
    <s v="INVERSIONES ZOGA C.A"/>
    <s v="J-40232875-3 "/>
    <n v="720000"/>
    <n v="0"/>
    <n v="720000"/>
    <n v="0"/>
    <s v="-"/>
    <n v="0"/>
    <n v="0"/>
    <s v="-"/>
    <n v="0"/>
    <n v="0"/>
    <s v="-"/>
    <n v="0"/>
    <n v="0"/>
    <s v="-"/>
    <n v="0"/>
  </r>
  <r>
    <s v="408"/>
    <x v="22"/>
    <x v="0"/>
    <s v="013"/>
    <s v="Z1B8050578"/>
    <s v="1543"/>
    <s v="FC"/>
    <s v="00142666-00142670"/>
    <s v=""/>
    <s v=""/>
    <s v=""/>
    <s v=""/>
    <n v="0"/>
    <s v=""/>
    <s v="VENTAS NO CONTRIBUYENTES"/>
    <s v=""/>
    <n v="20258196"/>
    <n v="0"/>
    <n v="19638640"/>
    <n v="0"/>
    <s v="-"/>
    <n v="0"/>
    <n v="534100"/>
    <s v="16"/>
    <n v="85456"/>
    <n v="0"/>
    <s v="-"/>
    <n v="0"/>
    <n v="0"/>
    <s v="-"/>
    <n v="0"/>
  </r>
  <r>
    <s v="409"/>
    <x v="22"/>
    <x v="0"/>
    <s v="014"/>
    <s v="Z1F0000338"/>
    <s v="1421"/>
    <s v="FC"/>
    <s v="00052291-00052355"/>
    <s v=""/>
    <s v=""/>
    <s v=""/>
    <s v=""/>
    <n v="0"/>
    <s v=""/>
    <s v="VENTAS NO CONTRIBUYENTES"/>
    <s v=""/>
    <n v="122208925.2"/>
    <n v="0"/>
    <n v="104971360"/>
    <n v="0"/>
    <s v="-"/>
    <n v="0"/>
    <n v="14859970"/>
    <s v="16"/>
    <n v="2377595.2000000002"/>
    <n v="0"/>
    <s v="-"/>
    <n v="0"/>
    <n v="0"/>
    <s v="-"/>
    <n v="0"/>
  </r>
  <r>
    <s v="410"/>
    <x v="22"/>
    <x v="0"/>
    <s v="015"/>
    <s v="Z1B8050356"/>
    <s v="1555"/>
    <s v="FC"/>
    <s v="00086620-00086706"/>
    <s v=""/>
    <s v=""/>
    <s v=""/>
    <s v=""/>
    <n v="0"/>
    <s v=""/>
    <s v="VENTAS NO CONTRIBUYENTES"/>
    <s v=""/>
    <n v="1499542395.7859998"/>
    <n v="0"/>
    <n v="1191816434.8000002"/>
    <n v="0"/>
    <s v="-"/>
    <n v="0"/>
    <n v="265281000.84999999"/>
    <s v="16"/>
    <n v="42444960.136000007"/>
    <n v="0"/>
    <s v="-"/>
    <n v="0"/>
    <n v="0"/>
    <s v="-"/>
    <n v="0"/>
  </r>
  <r>
    <s v="411"/>
    <x v="22"/>
    <x v="0"/>
    <s v="016"/>
    <s v="Z1F0000490"/>
    <s v="0204"/>
    <s v="FC"/>
    <s v="00002856-00002858"/>
    <s v=""/>
    <s v=""/>
    <s v=""/>
    <s v=""/>
    <n v="0"/>
    <s v=""/>
    <s v="VENTAS NO CONTRIBUYENTES"/>
    <s v=""/>
    <n v="133054483.406"/>
    <n v="0"/>
    <n v="110107848.75"/>
    <n v="0"/>
    <s v="-"/>
    <n v="0"/>
    <n v="19781581.600000001"/>
    <s v="16"/>
    <n v="3165053.0559999999"/>
    <n v="0"/>
    <s v="-"/>
    <n v="0"/>
    <n v="0"/>
    <s v="-"/>
    <n v="0"/>
  </r>
  <r>
    <s v="412"/>
    <x v="22"/>
    <x v="0"/>
    <s v="016"/>
    <s v="Z1F0000490"/>
    <s v="0204"/>
    <s v="FC"/>
    <s v="00002859-00002864"/>
    <s v=""/>
    <s v=""/>
    <s v=""/>
    <s v=""/>
    <n v="0"/>
    <s v=""/>
    <s v="VENTAS NO CONTRIBUYENTES"/>
    <s v=""/>
    <n v="27688645.211999997"/>
    <n v="0"/>
    <n v="14131141.5"/>
    <n v="0"/>
    <s v="-"/>
    <n v="0"/>
    <n v="11687503.199999999"/>
    <s v="16"/>
    <n v="1870000.5119999999"/>
    <n v="0"/>
    <s v="-"/>
    <n v="0"/>
    <n v="0"/>
    <s v="-"/>
    <n v="0"/>
  </r>
  <r>
    <s v="413"/>
    <x v="22"/>
    <x v="0"/>
    <s v="016"/>
    <s v="Z1F0000490"/>
    <s v="0204"/>
    <s v="FC"/>
    <s v="00002865-00002867"/>
    <s v=""/>
    <s v=""/>
    <s v=""/>
    <s v=""/>
    <n v="0"/>
    <s v=""/>
    <s v="VENTAS NO CONTRIBUYENTES"/>
    <s v=""/>
    <n v="14745345.6"/>
    <n v="0"/>
    <n v="12780468"/>
    <n v="0"/>
    <s v="-"/>
    <n v="0"/>
    <n v="1693860"/>
    <s v="-"/>
    <n v="271017.59999999998"/>
    <n v="0"/>
    <s v="-"/>
    <n v="0"/>
    <n v="0"/>
    <s v="-"/>
    <n v="0"/>
  </r>
  <r>
    <s v="414"/>
    <x v="22"/>
    <x v="0"/>
    <s v="016"/>
    <s v="Z1F0000490"/>
    <s v="0204"/>
    <s v="FC"/>
    <s v="00002868-00002882"/>
    <s v=""/>
    <s v=""/>
    <s v=""/>
    <s v=""/>
    <n v="0"/>
    <s v=""/>
    <s v="VENTAS NO CONTRIBUYENTES"/>
    <s v=""/>
    <n v="186160004.81"/>
    <n v="0"/>
    <n v="142436976.25"/>
    <n v="0"/>
    <s v="-"/>
    <n v="0"/>
    <n v="37692266"/>
    <s v="16"/>
    <n v="6030762.5600000005"/>
    <n v="0"/>
    <s v="-"/>
    <n v="0"/>
    <n v="0"/>
    <s v="-"/>
    <n v="0"/>
  </r>
  <r>
    <s v="415"/>
    <x v="23"/>
    <x v="1"/>
    <s v="001"/>
    <s v="Z1F0017854"/>
    <s v="0304-0304"/>
    <s v="FC"/>
    <s v="001016826-001016864"/>
    <s v=""/>
    <s v=""/>
    <s v=""/>
    <s v=""/>
    <n v="0"/>
    <s v=""/>
    <s v="VENTAS NO CONTRIBUYENTES"/>
    <s v=""/>
    <n v="108901754.274"/>
    <n v="0"/>
    <n v="51206619.5"/>
    <n v="0"/>
    <s v="-"/>
    <n v="0"/>
    <n v="49737185.149999999"/>
    <s v="16"/>
    <n v="7957949.6239999998"/>
    <n v="0"/>
    <s v="-"/>
    <n v="0"/>
    <n v="0"/>
    <s v="-"/>
    <n v="0"/>
  </r>
  <r>
    <s v="416"/>
    <x v="23"/>
    <x v="1"/>
    <s v="001"/>
    <s v="Z1F0017854"/>
    <s v="0304-0304"/>
    <s v="FC"/>
    <s v="00016843-00016864"/>
    <s v=""/>
    <s v=""/>
    <s v=""/>
    <s v=""/>
    <n v="0"/>
    <s v=""/>
    <s v="VENTAS NO CONTRIBUYENTES"/>
    <s v=""/>
    <n v="146841875.0896"/>
    <n v="0"/>
    <n v="84305437.5"/>
    <n v="0"/>
    <s v="-"/>
    <n v="0"/>
    <n v="53910722.060000002"/>
    <s v="-"/>
    <n v="8625715.5296"/>
    <n v="0"/>
    <s v="-"/>
    <n v="0"/>
    <n v="0"/>
    <s v="-"/>
    <n v="0"/>
  </r>
  <r>
    <s v="417"/>
    <x v="23"/>
    <x v="1"/>
    <s v="001"/>
    <s v="Z1F0017854"/>
    <s v="0304"/>
    <s v="FC"/>
    <s v="00016827"/>
    <s v=""/>
    <s v=""/>
    <s v=""/>
    <s v=""/>
    <n v="0"/>
    <s v=""/>
    <s v="OPTICA LA ANTIGUA II SRL"/>
    <s v="J002894075"/>
    <n v="150454994.26360002"/>
    <n v="0"/>
    <n v="82252217.5"/>
    <n v="58795497.210000001"/>
    <s v="16"/>
    <n v="9407279.5536000002"/>
    <n v="0"/>
    <s v="-"/>
    <n v="0"/>
    <n v="0"/>
    <s v="-"/>
    <n v="0"/>
    <n v="0"/>
    <s v="-"/>
    <n v="0"/>
  </r>
  <r>
    <s v="418"/>
    <x v="23"/>
    <x v="1"/>
    <s v="001"/>
    <s v="Z1F0017854"/>
    <s v="0304-0304"/>
    <s v="FC"/>
    <s v="00016790-00016826"/>
    <s v=""/>
    <s v=""/>
    <s v=""/>
    <s v=""/>
    <n v="0"/>
    <s v=""/>
    <s v="VENTAS NO CONTRIBUYENTES"/>
    <s v=""/>
    <n v="211325833.03920001"/>
    <n v="0"/>
    <n v="145904947.5"/>
    <n v="0"/>
    <s v="-"/>
    <n v="0"/>
    <n v="56397315.120000005"/>
    <s v="16"/>
    <n v="9023570.4191999994"/>
    <n v="0"/>
    <s v="-"/>
    <n v="0"/>
    <n v="0"/>
    <s v="-"/>
    <n v="0"/>
  </r>
  <r>
    <s v="419"/>
    <x v="23"/>
    <x v="0"/>
    <s v="001"/>
    <s v="Z1F0000700"/>
    <s v="1398"/>
    <s v="NC"/>
    <s v=""/>
    <s v="00000228"/>
    <s v=""/>
    <s v="00110686"/>
    <s v="24/12/2020"/>
    <n v="6233820"/>
    <s v="VEN"/>
    <s v="ALEXANDRA LIRA"/>
    <s v="V21118360"/>
    <n v="-1466704"/>
    <n v="0"/>
    <n v="0"/>
    <n v="0"/>
    <s v="-"/>
    <n v="0"/>
    <n v="-1264400"/>
    <s v="16"/>
    <n v="-202304"/>
    <n v="0"/>
    <s v="-"/>
    <n v="0"/>
    <n v="0"/>
    <s v="-"/>
    <n v="0"/>
  </r>
  <r>
    <s v="420"/>
    <x v="23"/>
    <x v="0"/>
    <s v="001"/>
    <s v="Z1F0000700"/>
    <s v="1398"/>
    <s v="FC"/>
    <s v="00110616-00110755"/>
    <s v=""/>
    <s v=""/>
    <s v=""/>
    <s v=""/>
    <n v="0"/>
    <s v=""/>
    <s v="VENTAS NO CONTRIBUYENTES"/>
    <s v=""/>
    <n v="1689848462.9472003"/>
    <n v="0"/>
    <n v="1244737331.4499996"/>
    <n v="0"/>
    <s v="-"/>
    <n v="0"/>
    <n v="383716492.66999978"/>
    <s v="16"/>
    <n v="61394638.827200018"/>
    <n v="0"/>
    <s v="-"/>
    <n v="0"/>
    <n v="0"/>
    <s v="-"/>
    <n v="0"/>
  </r>
  <r>
    <s v="421"/>
    <x v="23"/>
    <x v="1"/>
    <s v="002"/>
    <s v="Z1F0017966"/>
    <s v="0300"/>
    <s v="NC"/>
    <s v=""/>
    <s v="00000032"/>
    <s v=""/>
    <s v="00013504"/>
    <s v="24/12/2020"/>
    <n v="19668705.489999998"/>
    <s v="VEN"/>
    <s v="PEDRO HERRERA"/>
    <s v="V19885278"/>
    <n v="-3906560"/>
    <n v="0"/>
    <n v="-3906560"/>
    <n v="0"/>
    <s v="-"/>
    <n v="0"/>
    <n v="0"/>
    <s v="-"/>
    <n v="0"/>
    <n v="0"/>
    <s v="-"/>
    <n v="0"/>
    <n v="0"/>
    <s v="-"/>
    <n v="0"/>
  </r>
  <r>
    <s v="422"/>
    <x v="23"/>
    <x v="1"/>
    <s v="002"/>
    <s v="Z1F0017966"/>
    <s v="0300-0300"/>
    <s v="FC"/>
    <s v="00006846-00006900"/>
    <s v=""/>
    <s v=""/>
    <s v=""/>
    <s v=""/>
    <n v="0"/>
    <s v=""/>
    <s v="VENTAS NO CONTRIBUYENTES"/>
    <s v=""/>
    <n v="607838855.76439989"/>
    <n v="0"/>
    <n v="375197683.3499999"/>
    <n v="0"/>
    <s v="-"/>
    <n v="0"/>
    <n v="200552734.84"/>
    <s v="16"/>
    <n v="32088437.574400004"/>
    <n v="0"/>
    <s v="-"/>
    <n v="0"/>
    <n v="0"/>
    <s v="-"/>
    <n v="0"/>
  </r>
  <r>
    <s v="423"/>
    <x v="23"/>
    <x v="2"/>
    <s v="002"/>
    <s v="Z1F0008858"/>
    <s v="0757"/>
    <s v="NC"/>
    <s v=""/>
    <s v="00000120"/>
    <s v=""/>
    <s v="00101239"/>
    <s v="23/12/2020"/>
    <n v="2881742.13"/>
    <s v="VEN"/>
    <s v="LUIS TORRES"/>
    <s v="V646888 "/>
    <n v="-2402360"/>
    <n v="0"/>
    <n v="0"/>
    <n v="0"/>
    <s v="-"/>
    <n v="0"/>
    <n v="-2071000"/>
    <s v="16"/>
    <n v="-331360"/>
    <n v="0"/>
    <s v="-"/>
    <n v="0"/>
    <n v="0"/>
    <s v="-"/>
    <n v="0"/>
  </r>
  <r>
    <s v="424"/>
    <x v="23"/>
    <x v="2"/>
    <s v="002"/>
    <s v="Z1F0008858"/>
    <s v="0757"/>
    <s v="FC"/>
    <s v="00101414-00101495"/>
    <s v=""/>
    <s v=""/>
    <s v=""/>
    <s v=""/>
    <n v="0"/>
    <s v=""/>
    <s v="VENTAS NO CONTRIBUYENTES"/>
    <s v=""/>
    <n v="253027876.13679999"/>
    <n v="0"/>
    <n v="134390078.5"/>
    <n v="0"/>
    <s v="-"/>
    <n v="0"/>
    <n v="102273963.48000002"/>
    <s v="16"/>
    <n v="16363834.1568"/>
    <n v="0"/>
    <s v="-"/>
    <n v="0"/>
    <n v="0"/>
    <s v="-"/>
    <n v="0"/>
  </r>
  <r>
    <s v="425"/>
    <x v="23"/>
    <x v="2"/>
    <s v="002"/>
    <s v="Z1F0008858"/>
    <s v="0757"/>
    <s v="FC"/>
    <s v="00101413"/>
    <s v=""/>
    <s v=""/>
    <s v=""/>
    <s v=""/>
    <n v="0"/>
    <s v=""/>
    <s v="PANADERIA VIRGEN DEL CARMEN"/>
    <s v="J-305515352 "/>
    <n v="3031072"/>
    <n v="0"/>
    <n v="2993140"/>
    <n v="32700"/>
    <s v="16"/>
    <n v="5232"/>
    <n v="0"/>
    <s v="-"/>
    <n v="0"/>
    <n v="0"/>
    <s v="-"/>
    <n v="0"/>
    <n v="0"/>
    <s v="-"/>
    <n v="0"/>
  </r>
  <r>
    <s v="426"/>
    <x v="23"/>
    <x v="2"/>
    <s v="002"/>
    <s v="Z1F0008858"/>
    <s v="0757"/>
    <s v="FC"/>
    <s v="00101287-00101412"/>
    <s v=""/>
    <s v=""/>
    <s v=""/>
    <s v=""/>
    <n v="0"/>
    <s v=""/>
    <s v="VENTAS NO CONTRIBUYENTES"/>
    <s v=""/>
    <n v="407438651.83160001"/>
    <n v="0"/>
    <n v="309438746.5"/>
    <n v="0"/>
    <s v="-"/>
    <n v="0"/>
    <n v="84482677.010000005"/>
    <s v="-"/>
    <n v="13517228.321599999"/>
    <n v="0"/>
    <s v="-"/>
    <n v="0"/>
    <n v="0"/>
    <s v="-"/>
    <n v="0"/>
  </r>
  <r>
    <s v="427"/>
    <x v="23"/>
    <x v="0"/>
    <s v="002"/>
    <s v="Z1B8050149"/>
    <s v="1656"/>
    <s v="FC"/>
    <s v="00200302-00200364"/>
    <m/>
    <m/>
    <m/>
    <m/>
    <n v="0"/>
    <m/>
    <s v="VENTAS NO CONTRIBUYENTES"/>
    <m/>
    <n v="195958868"/>
    <n v="0"/>
    <n v="195958868"/>
    <n v="0"/>
    <s v="-"/>
    <n v="0"/>
    <n v="0"/>
    <s v="-"/>
    <n v="0"/>
    <n v="0"/>
    <s v="-"/>
    <n v="0"/>
    <n v="0"/>
    <s v="-"/>
    <n v="0"/>
  </r>
  <r>
    <s v="428"/>
    <x v="23"/>
    <x v="0"/>
    <s v="002"/>
    <s v="Z1B8050002"/>
    <s v="1734"/>
    <s v="FC"/>
    <s v="00162073-00162199"/>
    <s v=""/>
    <s v=""/>
    <s v=""/>
    <s v=""/>
    <n v="0"/>
    <s v=""/>
    <s v="VENTAS NO CONTRIBUYENTES"/>
    <s v=""/>
    <n v="1673925864.5020001"/>
    <n v="0"/>
    <n v="1265304652.0000002"/>
    <n v="0"/>
    <s v="-"/>
    <n v="0"/>
    <n v="352259665.94999987"/>
    <s v="16"/>
    <n v="56361546.552000009"/>
    <n v="0"/>
    <s v="-"/>
    <n v="0"/>
    <n v="0"/>
    <s v="-"/>
    <n v="0"/>
  </r>
  <r>
    <s v="429"/>
    <x v="23"/>
    <x v="1"/>
    <s v="003"/>
    <s v="Z1F0017848"/>
    <s v="0301-0301"/>
    <s v="FC"/>
    <s v="00013549-00013572"/>
    <s v=""/>
    <s v=""/>
    <s v=""/>
    <s v=""/>
    <n v="0"/>
    <s v=""/>
    <s v="VENTAS NO CONTRIBUYENTES"/>
    <s v=""/>
    <n v="207742825.92120001"/>
    <n v="0"/>
    <n v="131064651.99999999"/>
    <n v="0"/>
    <s v="-"/>
    <n v="0"/>
    <n v="66101874.070000008"/>
    <s v="16"/>
    <n v="10576299.851199999"/>
    <n v="0"/>
    <s v="-"/>
    <n v="0"/>
    <n v="0"/>
    <s v="-"/>
    <n v="0"/>
  </r>
  <r>
    <s v="430"/>
    <x v="23"/>
    <x v="1"/>
    <s v="003"/>
    <s v="Z1F0017848"/>
    <s v="0301"/>
    <s v="FC"/>
    <s v="00013548"/>
    <s v=""/>
    <s v=""/>
    <s v=""/>
    <s v=""/>
    <n v="0"/>
    <s v=""/>
    <s v="VIDA AGUA PURIFICADA"/>
    <s v="J412413007"/>
    <n v="11696571.194800001"/>
    <n v="0"/>
    <n v="0"/>
    <n v="10083251.029999999"/>
    <s v="16"/>
    <n v="1613320.1647999999"/>
    <n v="0"/>
    <s v="-"/>
    <n v="0"/>
    <n v="0"/>
    <s v="-"/>
    <n v="0"/>
    <n v="0"/>
    <s v="-"/>
    <n v="0"/>
  </r>
  <r>
    <s v="431"/>
    <x v="23"/>
    <x v="1"/>
    <s v="003"/>
    <s v="Z1F0017848"/>
    <s v="0301-0301"/>
    <s v="FC"/>
    <s v="00013517-00013547"/>
    <s v=""/>
    <s v=""/>
    <s v=""/>
    <s v=""/>
    <n v="0"/>
    <s v=""/>
    <s v="VENTAS NO CONTRIBUYENTES"/>
    <s v=""/>
    <n v="268647347.21919996"/>
    <n v="0"/>
    <n v="185688348.59999999"/>
    <n v="0"/>
    <s v="-"/>
    <n v="0"/>
    <n v="71516378.120000005"/>
    <s v="-"/>
    <n v="11442620.499199999"/>
    <n v="0"/>
    <s v="-"/>
    <n v="0"/>
    <n v="0"/>
    <s v="-"/>
    <n v="0"/>
  </r>
  <r>
    <s v="432"/>
    <x v="23"/>
    <x v="1"/>
    <s v="003"/>
    <s v="Z1F0017848"/>
    <s v="0301"/>
    <s v="FC"/>
    <s v="00013516"/>
    <s v=""/>
    <s v=""/>
    <s v=""/>
    <s v=""/>
    <n v="0"/>
    <s v=""/>
    <s v="INV CARIMAR C.A."/>
    <s v="J297418954"/>
    <n v="3869064"/>
    <n v="0"/>
    <n v="0"/>
    <n v="3335400"/>
    <s v="16"/>
    <n v="533664"/>
    <n v="0"/>
    <s v="-"/>
    <n v="0"/>
    <n v="0"/>
    <s v="-"/>
    <n v="0"/>
    <n v="0"/>
    <s v="-"/>
    <n v="0"/>
  </r>
  <r>
    <s v="433"/>
    <x v="23"/>
    <x v="1"/>
    <s v="003"/>
    <s v="Z1F0017848"/>
    <s v="0301-0301"/>
    <s v="FC"/>
    <s v="00013463-00013515"/>
    <s v=""/>
    <s v=""/>
    <s v=""/>
    <s v=""/>
    <n v="0"/>
    <s v=""/>
    <s v="VENTAS NO CONTRIBUYENTES"/>
    <s v=""/>
    <n v="610628140.23039985"/>
    <n v="0"/>
    <n v="439028953.15000004"/>
    <n v="0"/>
    <s v="-"/>
    <n v="0"/>
    <n v="147930333.69"/>
    <s v="16"/>
    <n v="23668853.390400004"/>
    <n v="0"/>
    <s v="-"/>
    <n v="0"/>
    <n v="0"/>
    <s v="-"/>
    <n v="0"/>
  </r>
  <r>
    <s v="434"/>
    <x v="23"/>
    <x v="2"/>
    <s v="003"/>
    <s v="Z1F0008965"/>
    <s v="0750"/>
    <s v="FC"/>
    <s v="00099376-00099386"/>
    <s v=""/>
    <s v=""/>
    <s v=""/>
    <s v=""/>
    <n v="0"/>
    <s v=""/>
    <s v="VENTAS NO CONTRIBUYENTES"/>
    <s v=""/>
    <n v="28918810"/>
    <n v="0"/>
    <n v="14378210"/>
    <n v="0"/>
    <s v="-"/>
    <n v="0"/>
    <n v="12535000"/>
    <s v="16"/>
    <n v="2005600"/>
    <n v="0"/>
    <s v="-"/>
    <n v="0"/>
    <n v="0"/>
    <s v="-"/>
    <n v="0"/>
  </r>
  <r>
    <s v="435"/>
    <x v="23"/>
    <x v="2"/>
    <s v="003"/>
    <s v="Z1F0008965"/>
    <s v="0750"/>
    <s v="FC"/>
    <s v="00099375"/>
    <s v=""/>
    <s v=""/>
    <s v=""/>
    <s v=""/>
    <n v="0"/>
    <s v=""/>
    <s v="COMERCIAL"/>
    <s v="V299225401 "/>
    <n v="16348692"/>
    <n v="0"/>
    <n v="0"/>
    <n v="14093700"/>
    <s v="16"/>
    <n v="2254992"/>
    <n v="0"/>
    <s v="-"/>
    <n v="0"/>
    <n v="0"/>
    <s v="-"/>
    <n v="0"/>
    <n v="0"/>
    <s v="-"/>
    <n v="0"/>
  </r>
  <r>
    <s v="436"/>
    <x v="23"/>
    <x v="2"/>
    <s v="003"/>
    <s v="Z1F0008965"/>
    <s v="0750"/>
    <s v="FC"/>
    <s v="00099193-00099374"/>
    <s v=""/>
    <s v=""/>
    <s v=""/>
    <s v=""/>
    <n v="0"/>
    <s v=""/>
    <s v="VENTAS NO CONTRIBUYENTES"/>
    <s v=""/>
    <n v="779535976.25199974"/>
    <n v="0"/>
    <n v="482151361.49999976"/>
    <n v="0"/>
    <s v="-"/>
    <n v="0"/>
    <n v="256366047.20000002"/>
    <s v="-"/>
    <n v="41018567.552000009"/>
    <n v="0"/>
    <s v="-"/>
    <n v="0"/>
    <n v="0"/>
    <s v="-"/>
    <n v="0"/>
  </r>
  <r>
    <s v="437"/>
    <x v="23"/>
    <x v="0"/>
    <s v="003"/>
    <s v="Z1B8051199"/>
    <s v="1820"/>
    <s v="NC"/>
    <s v=""/>
    <s v="00000170"/>
    <s v=""/>
    <s v="00188267"/>
    <s v="24/12/2020"/>
    <n v="7270518"/>
    <s v="VEN"/>
    <s v="ALEJANDRINA VILLAROEL"/>
    <s v="V8677633"/>
    <n v="-7270518"/>
    <n v="0"/>
    <n v="-6202100"/>
    <n v="0"/>
    <s v="-"/>
    <n v="0"/>
    <n v="-921050"/>
    <s v="16"/>
    <n v="-147368"/>
    <n v="0"/>
    <s v="-"/>
    <n v="0"/>
    <n v="0"/>
    <s v="-"/>
    <n v="0"/>
  </r>
  <r>
    <s v="438"/>
    <x v="23"/>
    <x v="0"/>
    <s v="003"/>
    <s v="Z1B8051199"/>
    <s v="1820"/>
    <s v="FC"/>
    <s v="00188155-00188280"/>
    <s v=""/>
    <s v=""/>
    <s v=""/>
    <s v=""/>
    <n v="0"/>
    <s v=""/>
    <s v="VENTAS NO CONTRIBUYENTES"/>
    <s v=""/>
    <n v="1584042058.7800004"/>
    <n v="0"/>
    <n v="1135572496.3499999"/>
    <n v="0"/>
    <s v="-"/>
    <n v="0"/>
    <n v="386611691.74999982"/>
    <s v="-"/>
    <n v="61857870.680000007"/>
    <n v="0"/>
    <s v="-"/>
    <n v="0"/>
    <n v="0"/>
    <s v="-"/>
    <n v="0"/>
  </r>
  <r>
    <s v="439"/>
    <x v="23"/>
    <x v="1"/>
    <s v="004"/>
    <s v="Z1F0017963"/>
    <s v="0301-0301"/>
    <s v="FC"/>
    <s v="00007036-00007089"/>
    <s v=""/>
    <s v=""/>
    <s v=""/>
    <s v=""/>
    <n v="0"/>
    <s v=""/>
    <s v="VENTAS NO CONTRIBUYENTES"/>
    <s v=""/>
    <n v="448178663.88759989"/>
    <n v="0"/>
    <n v="309300579.99999988"/>
    <n v="0"/>
    <s v="-"/>
    <n v="0"/>
    <n v="119722486.11000001"/>
    <s v="16"/>
    <n v="19155597.777600002"/>
    <n v="0"/>
    <s v="-"/>
    <n v="0"/>
    <n v="0"/>
    <s v="-"/>
    <n v="0"/>
  </r>
  <r>
    <s v="440"/>
    <x v="23"/>
    <x v="2"/>
    <s v="004"/>
    <s v="Z1F0002472"/>
    <s v="0223"/>
    <s v="FC"/>
    <s v="00032990"/>
    <s v=""/>
    <s v=""/>
    <s v=""/>
    <s v=""/>
    <n v="0"/>
    <s v=""/>
    <s v="ROSA RIVAS"/>
    <s v="V22036674"/>
    <n v="5449564"/>
    <n v="0"/>
    <n v="0"/>
    <n v="0"/>
    <s v="-"/>
    <n v="0"/>
    <n v="4697900"/>
    <s v="16"/>
    <n v="751664"/>
    <n v="0"/>
    <s v="-"/>
    <n v="0"/>
    <n v="0"/>
    <s v="-"/>
    <n v="0"/>
  </r>
  <r>
    <s v="441"/>
    <x v="23"/>
    <x v="2"/>
    <s v="004"/>
    <s v="Z1F0002472"/>
    <s v="0223"/>
    <s v="FC"/>
    <s v="00032989"/>
    <s v=""/>
    <s v=""/>
    <s v=""/>
    <s v=""/>
    <n v="0"/>
    <s v=""/>
    <s v="WILSON RODRIGUEZ"/>
    <s v="V312716215"/>
    <n v="2038300"/>
    <n v="0"/>
    <n v="2038300"/>
    <n v="0"/>
    <s v="-"/>
    <n v="0"/>
    <n v="0"/>
    <s v="-"/>
    <n v="0"/>
    <n v="0"/>
    <s v="-"/>
    <n v="0"/>
    <n v="0"/>
    <s v="-"/>
    <n v="0"/>
  </r>
  <r>
    <s v="442"/>
    <x v="23"/>
    <x v="2"/>
    <s v="004"/>
    <s v="Z1F0002472"/>
    <s v="0223"/>
    <s v="FC"/>
    <s v="00032757-00032988"/>
    <s v=""/>
    <s v=""/>
    <s v=""/>
    <s v=""/>
    <n v="0"/>
    <s v=""/>
    <s v="VENTAS NO CONTRIBUYENTES"/>
    <s v=""/>
    <n v="580620915.38439989"/>
    <n v="0"/>
    <n v="570095964.99999988"/>
    <n v="0"/>
    <s v="-"/>
    <n v="0"/>
    <n v="9073233.0899999999"/>
    <s v="16"/>
    <n v="1451717.2943999998"/>
    <n v="0"/>
    <s v="-"/>
    <n v="0"/>
    <n v="0"/>
    <s v="-"/>
    <n v="0"/>
  </r>
  <r>
    <s v="443"/>
    <x v="23"/>
    <x v="2"/>
    <s v="004"/>
    <s v="Z1F0002472"/>
    <s v="0223"/>
    <s v="FC"/>
    <s v="00032756"/>
    <s v=""/>
    <s v=""/>
    <s v=""/>
    <s v=""/>
    <n v="0"/>
    <s v=""/>
    <s v="SANOFRE BAR, C.A."/>
    <s v="J001194479 "/>
    <n v="5449564"/>
    <n v="0"/>
    <n v="0"/>
    <n v="4697900"/>
    <s v="16"/>
    <n v="751664"/>
    <n v="0"/>
    <s v="-"/>
    <n v="0"/>
    <n v="0"/>
    <s v="-"/>
    <n v="0"/>
    <n v="0"/>
    <s v="-"/>
    <n v="0"/>
  </r>
  <r>
    <s v="444"/>
    <x v="23"/>
    <x v="2"/>
    <s v="004"/>
    <s v="Z1F0002472"/>
    <s v="0223"/>
    <s v="FC"/>
    <s v="00032725-00032755"/>
    <s v=""/>
    <s v=""/>
    <s v=""/>
    <s v=""/>
    <n v="0"/>
    <s v=""/>
    <s v="VENTAS NO CONTRIBUYENTES"/>
    <s v=""/>
    <n v="59536300"/>
    <n v="0"/>
    <n v="59536300"/>
    <n v="0"/>
    <s v="-"/>
    <n v="0"/>
    <n v="0"/>
    <s v="-"/>
    <n v="0"/>
    <n v="0"/>
    <s v="-"/>
    <n v="0"/>
    <n v="0"/>
    <s v="-"/>
    <n v="0"/>
  </r>
  <r>
    <s v="445"/>
    <x v="23"/>
    <x v="0"/>
    <s v="004"/>
    <s v="Z1B8050937"/>
    <s v="1662"/>
    <s v="FC"/>
    <s v="00155652-00155763"/>
    <s v=""/>
    <s v=""/>
    <s v=""/>
    <s v=""/>
    <n v="0"/>
    <s v=""/>
    <s v="VENTAS NO CONTRIBUYENTES"/>
    <s v=""/>
    <n v="1559472423.6915998"/>
    <n v="0"/>
    <n v="1065435733.9999993"/>
    <n v="0"/>
    <s v="-"/>
    <n v="0"/>
    <n v="425893698.00999981"/>
    <s v="16"/>
    <n v="68142991.681600019"/>
    <n v="0"/>
    <s v="-"/>
    <n v="0"/>
    <n v="0"/>
    <s v="-"/>
    <n v="0"/>
  </r>
  <r>
    <s v="446"/>
    <x v="23"/>
    <x v="1"/>
    <s v="005"/>
    <s v="Z1F0017998"/>
    <s v="0295-0295"/>
    <s v="FC"/>
    <s v="00009487-00009549"/>
    <s v=""/>
    <s v=""/>
    <s v=""/>
    <s v=""/>
    <n v="0"/>
    <s v=""/>
    <s v="VENTAS NO CONTRIBUYENTES"/>
    <s v=""/>
    <n v="748122607.21000004"/>
    <n v="0"/>
    <n v="497167374.04000002"/>
    <n v="0"/>
    <s v="-"/>
    <n v="0"/>
    <n v="216340718.25"/>
    <s v="-"/>
    <n v="34614514.920000002"/>
    <n v="0"/>
    <s v="-"/>
    <n v="0"/>
    <n v="0"/>
    <s v="-"/>
    <n v="0"/>
  </r>
  <r>
    <s v="447"/>
    <x v="23"/>
    <x v="0"/>
    <s v="005"/>
    <s v="Z1B8050363"/>
    <s v="1813"/>
    <s v="FC"/>
    <s v="00167773-00167898"/>
    <s v=""/>
    <s v=""/>
    <s v=""/>
    <s v=""/>
    <n v="0"/>
    <s v=""/>
    <s v="VENTAS NO CONTRIBUYENTES"/>
    <s v=""/>
    <n v="1084717495.8139997"/>
    <n v="0"/>
    <n v="739091967.49999952"/>
    <n v="0"/>
    <s v="-"/>
    <n v="0"/>
    <n v="297953041.64999992"/>
    <s v="16"/>
    <n v="47672486.664000012"/>
    <n v="0"/>
    <s v="-"/>
    <n v="0"/>
    <n v="0"/>
    <s v="-"/>
    <n v="0"/>
  </r>
  <r>
    <s v="448"/>
    <x v="23"/>
    <x v="1"/>
    <s v="006"/>
    <s v="Z1F0017787"/>
    <s v="0267-0267"/>
    <s v="FC"/>
    <s v="00002761-00002779"/>
    <s v=""/>
    <s v=""/>
    <s v=""/>
    <s v=""/>
    <n v="0"/>
    <s v=""/>
    <s v="VENTAS NO CONTRIBUYENTES"/>
    <s v=""/>
    <n v="259381564.76720002"/>
    <n v="0"/>
    <n v="162341044.5"/>
    <n v="0"/>
    <s v="-"/>
    <n v="0"/>
    <n v="83655620.920000002"/>
    <s v="-"/>
    <n v="13384899.347200001"/>
    <n v="0"/>
    <s v="-"/>
    <n v="0"/>
    <n v="0"/>
    <s v="-"/>
    <n v="0"/>
  </r>
  <r>
    <s v="449"/>
    <x v="23"/>
    <x v="0"/>
    <s v="006"/>
    <s v="Z1B8044815"/>
    <s v="1722"/>
    <s v="FC"/>
    <s v="00147888-00148002"/>
    <s v=""/>
    <s v=""/>
    <s v=""/>
    <s v=""/>
    <n v="0"/>
    <s v=""/>
    <s v="VENTAS NO CONTRIBUYENTES"/>
    <s v=""/>
    <n v="1263146071.0367997"/>
    <n v="0"/>
    <n v="869441356.49999952"/>
    <n v="0"/>
    <s v="-"/>
    <n v="0"/>
    <n v="339400615.98000002"/>
    <s v="16"/>
    <n v="54304098.5568"/>
    <n v="0"/>
    <s v="-"/>
    <n v="0"/>
    <n v="0"/>
    <s v="-"/>
    <n v="0"/>
  </r>
  <r>
    <s v="450"/>
    <x v="23"/>
    <x v="0"/>
    <s v="007"/>
    <s v="Z1B8050013"/>
    <s v="1775"/>
    <s v="FC"/>
    <s v="00172189-00172258"/>
    <s v=""/>
    <s v=""/>
    <s v=""/>
    <s v=""/>
    <n v="0"/>
    <s v=""/>
    <s v="VENTAS NO CONTRIBUYENTES"/>
    <s v=""/>
    <n v="1132335493.6087997"/>
    <n v="0"/>
    <n v="800515518.49999964"/>
    <n v="0"/>
    <s v="-"/>
    <n v="0"/>
    <n v="286051702.67999995"/>
    <s v="16"/>
    <n v="45768272.428800002"/>
    <n v="0"/>
    <s v="-"/>
    <n v="0"/>
    <n v="0"/>
    <s v="-"/>
    <n v="0"/>
  </r>
  <r>
    <s v="451"/>
    <x v="23"/>
    <x v="0"/>
    <s v="007"/>
    <s v="Z1B8050013"/>
    <s v="1775"/>
    <s v="FC"/>
    <s v="00172188"/>
    <s v=""/>
    <s v=""/>
    <s v=""/>
    <s v=""/>
    <n v="0"/>
    <s v=""/>
    <s v="ALIMENTOS COMARCA"/>
    <s v="J-407069675"/>
    <n v="58979552"/>
    <n v="0"/>
    <n v="2398000"/>
    <n v="48777200"/>
    <s v="16"/>
    <n v="7804352"/>
    <n v="0"/>
    <s v="-"/>
    <n v="0"/>
    <n v="0"/>
    <s v="-"/>
    <n v="0"/>
    <n v="0"/>
    <s v="-"/>
    <n v="0"/>
  </r>
  <r>
    <s v="452"/>
    <x v="23"/>
    <x v="0"/>
    <s v="007"/>
    <s v="Z1B8050013"/>
    <s v="1775"/>
    <s v="FC"/>
    <s v="00172165-00172187"/>
    <s v=""/>
    <s v=""/>
    <s v=""/>
    <s v=""/>
    <n v="0"/>
    <s v=""/>
    <s v="VENTAS NO CONTRIBUYENTES"/>
    <s v=""/>
    <n v="365965418.38839996"/>
    <n v="0"/>
    <n v="287329566.5"/>
    <n v="0"/>
    <s v="-"/>
    <n v="0"/>
    <n v="67789527.49000001"/>
    <s v="16"/>
    <n v="10846324.398399999"/>
    <n v="0"/>
    <s v="-"/>
    <n v="0"/>
    <n v="0"/>
    <s v="-"/>
    <n v="0"/>
  </r>
  <r>
    <s v="453"/>
    <x v="23"/>
    <x v="0"/>
    <s v="009"/>
    <s v="Z1B8014458"/>
    <s v="1730"/>
    <s v="FC"/>
    <s v="00176061-00176124"/>
    <s v=""/>
    <s v=""/>
    <s v=""/>
    <s v=""/>
    <n v="0"/>
    <s v=""/>
    <s v="VENTAS NO CONTRIBUYENTES"/>
    <s v=""/>
    <n v="682173769.8448"/>
    <n v="0"/>
    <n v="429585215.74999994"/>
    <n v="0"/>
    <s v="-"/>
    <n v="0"/>
    <n v="217748753.53000003"/>
    <s v="-"/>
    <n v="34839800.564800009"/>
    <n v="0"/>
    <s v="-"/>
    <n v="0"/>
    <n v="0"/>
    <s v="-"/>
    <n v="0"/>
  </r>
  <r>
    <s v="454"/>
    <x v="23"/>
    <x v="0"/>
    <s v="009"/>
    <s v="Z1B8014458"/>
    <s v="1730"/>
    <s v="FC"/>
    <s v="00176060"/>
    <s v=""/>
    <s v=""/>
    <s v=""/>
    <s v=""/>
    <n v="0"/>
    <s v=""/>
    <s v="LEONARDO SOTILLO"/>
    <s v="V185395454"/>
    <n v="21614482"/>
    <n v="0"/>
    <n v="14243030"/>
    <n v="6354700"/>
    <s v="16"/>
    <n v="1016752"/>
    <n v="0"/>
    <s v="-"/>
    <n v="0"/>
    <n v="0"/>
    <s v="-"/>
    <n v="0"/>
    <n v="0"/>
    <s v="-"/>
    <n v="0"/>
  </r>
  <r>
    <s v="455"/>
    <x v="23"/>
    <x v="0"/>
    <s v="009"/>
    <s v="Z1B8014458"/>
    <s v="1730"/>
    <s v="FC"/>
    <s v="00175996-00176059"/>
    <s v=""/>
    <s v=""/>
    <s v=""/>
    <s v=""/>
    <n v="0"/>
    <s v=""/>
    <s v="VENTAS NO CONTRIBUYENTES"/>
    <s v=""/>
    <n v="786006166.8499999"/>
    <n v="0"/>
    <n v="515513672.24999976"/>
    <n v="0"/>
    <s v="-"/>
    <n v="0"/>
    <n v="233183185"/>
    <s v="16"/>
    <n v="37309309.600000001"/>
    <n v="0"/>
    <s v="-"/>
    <n v="0"/>
    <n v="0"/>
    <s v="-"/>
    <n v="0"/>
  </r>
  <r>
    <s v="456"/>
    <x v="23"/>
    <x v="0"/>
    <s v="010"/>
    <s v="Z1F0000341"/>
    <s v="1239"/>
    <s v="FC"/>
    <s v="00074616-00074711"/>
    <s v=""/>
    <s v=""/>
    <s v=""/>
    <s v=""/>
    <n v="0"/>
    <s v=""/>
    <s v="VENTAS NO CONTRIBUYENTES"/>
    <s v=""/>
    <n v="838559959.97880006"/>
    <n v="0"/>
    <n v="593965688.0999999"/>
    <n v="0"/>
    <s v="-"/>
    <n v="0"/>
    <n v="210857130.93000001"/>
    <s v="16"/>
    <n v="33737140.948800005"/>
    <n v="0"/>
    <s v="-"/>
    <n v="0"/>
    <n v="0"/>
    <s v="-"/>
    <n v="0"/>
  </r>
  <r>
    <s v="457"/>
    <x v="23"/>
    <x v="0"/>
    <s v="011"/>
    <s v="Z1F0004616"/>
    <s v="0633"/>
    <s v="FC"/>
    <s v="00086728-00086933"/>
    <s v=""/>
    <s v=""/>
    <s v=""/>
    <s v=""/>
    <n v="0"/>
    <s v=""/>
    <s v="VENTAS NO CONTRIBUYENTES"/>
    <s v=""/>
    <n v="653407384.0467999"/>
    <n v="0"/>
    <n v="451246293.74999976"/>
    <n v="0"/>
    <s v="-"/>
    <n v="0"/>
    <n v="174276801.98000002"/>
    <s v="16"/>
    <n v="27884288.316800006"/>
    <n v="0"/>
    <s v="-"/>
    <n v="0"/>
    <n v="0"/>
    <s v="-"/>
    <n v="0"/>
  </r>
  <r>
    <s v="458"/>
    <x v="23"/>
    <x v="0"/>
    <s v="012"/>
    <s v="Z1B8038506"/>
    <s v="1582"/>
    <s v="FC"/>
    <s v="00071852-00071915"/>
    <s v=""/>
    <s v=""/>
    <s v=""/>
    <s v=""/>
    <n v="0"/>
    <s v=""/>
    <s v="VENTAS NO CONTRIBUYENTES"/>
    <s v=""/>
    <n v="399043541.06959999"/>
    <n v="0"/>
    <n v="180211280.99999994"/>
    <n v="0"/>
    <s v="-"/>
    <n v="0"/>
    <n v="188648500.06"/>
    <s v="-"/>
    <n v="30183760.009600002"/>
    <n v="0"/>
    <s v="-"/>
    <n v="0"/>
    <n v="0"/>
    <s v="-"/>
    <n v="0"/>
  </r>
  <r>
    <s v="459"/>
    <x v="23"/>
    <x v="0"/>
    <s v="013"/>
    <s v="Z1B8050578"/>
    <s v="1545"/>
    <s v="FC"/>
    <s v="00142879-00143087"/>
    <s v=""/>
    <s v=""/>
    <s v=""/>
    <s v=""/>
    <n v="0"/>
    <s v=""/>
    <s v="VENTAS NO CONTRIBUYENTES"/>
    <s v=""/>
    <n v="756860481.91479981"/>
    <n v="0"/>
    <n v="428623279.49999976"/>
    <n v="0"/>
    <s v="-"/>
    <n v="0"/>
    <n v="282963105.52999997"/>
    <s v="16"/>
    <n v="45274096.884800009"/>
    <n v="0"/>
    <s v="-"/>
    <n v="0"/>
    <n v="0"/>
    <s v="-"/>
    <n v="0"/>
  </r>
  <r>
    <s v="460"/>
    <x v="23"/>
    <x v="0"/>
    <s v="014"/>
    <s v="Z1F0000338"/>
    <s v="1422"/>
    <s v="FC"/>
    <s v="00052356-00052442"/>
    <s v=""/>
    <s v=""/>
    <s v=""/>
    <s v=""/>
    <n v="0"/>
    <s v=""/>
    <s v="VENTAS NO CONTRIBUYENTES"/>
    <s v=""/>
    <n v="265750458.39999995"/>
    <n v="0"/>
    <n v="161739650"/>
    <n v="0"/>
    <s v="-"/>
    <n v="0"/>
    <n v="89664490"/>
    <s v="16"/>
    <n v="14346318.399999997"/>
    <n v="0"/>
    <s v="-"/>
    <n v="0"/>
    <n v="0"/>
    <s v="-"/>
    <n v="0"/>
  </r>
  <r>
    <s v="461"/>
    <x v="23"/>
    <x v="0"/>
    <s v="015"/>
    <s v="Z1B8050356"/>
    <s v="1556"/>
    <s v="NC"/>
    <s v=""/>
    <s v="00000059"/>
    <s v=""/>
    <s v="00086777"/>
    <s v="24/12/2020"/>
    <n v="4421912"/>
    <s v="VEN"/>
    <s v="ELOIDA FERRER"/>
    <s v="V17182947"/>
    <n v="-4421912"/>
    <n v="0"/>
    <n v="-3258664"/>
    <n v="0"/>
    <s v="-"/>
    <n v="0"/>
    <n v="-1002800"/>
    <s v="16"/>
    <n v="-160448"/>
    <n v="0"/>
    <s v="-"/>
    <n v="0"/>
    <n v="0"/>
    <s v="-"/>
    <n v="0"/>
  </r>
  <r>
    <s v="462"/>
    <x v="23"/>
    <x v="0"/>
    <s v="015"/>
    <s v="Z1B8050356"/>
    <s v="1556"/>
    <s v="NC"/>
    <s v=""/>
    <s v="00000058"/>
    <s v=""/>
    <s v="00086651"/>
    <s v="23/12/2020"/>
    <n v="4134152"/>
    <s v="VEN"/>
    <s v="FRANKLIN MORALES"/>
    <s v="V11821819"/>
    <n v="-1744000"/>
    <n v="0"/>
    <n v="-1744000"/>
    <n v="0"/>
    <s v="-"/>
    <n v="0"/>
    <n v="0"/>
    <s v="-"/>
    <n v="0"/>
    <n v="0"/>
    <s v="-"/>
    <n v="0"/>
    <n v="0"/>
    <s v="-"/>
    <n v="0"/>
  </r>
  <r>
    <s v="463"/>
    <x v="23"/>
    <x v="0"/>
    <s v="015"/>
    <s v="Z1B8050356"/>
    <s v="1556"/>
    <s v="FC"/>
    <s v="00086715-00086807"/>
    <s v=""/>
    <s v=""/>
    <s v=""/>
    <s v=""/>
    <n v="0"/>
    <s v=""/>
    <s v="VENTAS NO CONTRIBUYENTES"/>
    <s v=""/>
    <n v="1344038791.3852003"/>
    <n v="0"/>
    <n v="1177570334.1499999"/>
    <n v="0"/>
    <s v="-"/>
    <n v="0"/>
    <n v="143507290.72"/>
    <s v="16"/>
    <n v="22961166.5152"/>
    <n v="0"/>
    <s v="-"/>
    <n v="0"/>
    <n v="0"/>
    <s v="-"/>
    <n v="0"/>
  </r>
  <r>
    <s v="464"/>
    <x v="23"/>
    <x v="0"/>
    <s v="015"/>
    <s v="Z1B8050356"/>
    <s v="1556"/>
    <s v="FC"/>
    <s v="00086714"/>
    <s v=""/>
    <s v=""/>
    <s v=""/>
    <s v=""/>
    <n v="0"/>
    <s v=""/>
    <s v="INVERSIONES YOCSANYI"/>
    <s v="J-41149534-4 "/>
    <n v="10448740"/>
    <n v="0"/>
    <n v="10448740"/>
    <n v="0"/>
    <s v="-"/>
    <n v="0"/>
    <n v="0"/>
    <s v="-"/>
    <n v="0"/>
    <n v="0"/>
    <s v="-"/>
    <n v="0"/>
    <n v="0"/>
    <s v="-"/>
    <n v="0"/>
  </r>
  <r>
    <s v="465"/>
    <x v="23"/>
    <x v="0"/>
    <s v="015"/>
    <s v="Z1B8050356"/>
    <s v="1556"/>
    <s v="FC"/>
    <s v="00086711-00086713"/>
    <s v=""/>
    <s v=""/>
    <s v=""/>
    <s v=""/>
    <n v="0"/>
    <s v=""/>
    <s v="VENTAS NO CONTRIBUYENTES"/>
    <s v=""/>
    <n v="94410364.957599998"/>
    <n v="0"/>
    <n v="81127719"/>
    <n v="0"/>
    <s v="-"/>
    <n v="0"/>
    <n v="11450556.859999999"/>
    <s v="-"/>
    <n v="1832089.0976"/>
    <n v="0"/>
    <s v="-"/>
    <n v="0"/>
    <n v="0"/>
    <s v="-"/>
    <n v="0"/>
  </r>
  <r>
    <s v="466"/>
    <x v="23"/>
    <x v="0"/>
    <s v="015"/>
    <s v="Z1B8050356"/>
    <s v="1556"/>
    <s v="FC"/>
    <s v="00086710"/>
    <s v=""/>
    <s v=""/>
    <s v=""/>
    <s v=""/>
    <n v="0"/>
    <s v=""/>
    <s v="CORPORACION JR2628 C.A"/>
    <s v="J-41147527-0 "/>
    <n v="22934679.792399999"/>
    <n v="0"/>
    <n v="6855065"/>
    <n v="13861736.890000001"/>
    <s v="16"/>
    <n v="2217877.9024"/>
    <n v="0"/>
    <s v="-"/>
    <n v="0"/>
    <n v="0"/>
    <s v="-"/>
    <n v="0"/>
    <n v="0"/>
    <s v="-"/>
    <n v="0"/>
  </r>
  <r>
    <s v="467"/>
    <x v="23"/>
    <x v="0"/>
    <s v="015"/>
    <s v="Z1B8050356"/>
    <s v="1556"/>
    <s v="FC"/>
    <s v="00086707-00086709"/>
    <s v=""/>
    <s v=""/>
    <s v=""/>
    <s v=""/>
    <n v="0"/>
    <s v=""/>
    <s v="VENTAS NO CONTRIBUYENTES"/>
    <s v=""/>
    <n v="33807538.100000001"/>
    <n v="0"/>
    <n v="18737154.5"/>
    <n v="0"/>
    <s v="-"/>
    <n v="0"/>
    <n v="12991710"/>
    <s v="-"/>
    <n v="2078673.6"/>
    <n v="0"/>
    <s v="-"/>
    <n v="0"/>
    <n v="0"/>
    <s v="-"/>
    <n v="0"/>
  </r>
  <r>
    <s v="468"/>
    <x v="23"/>
    <x v="0"/>
    <s v="016"/>
    <s v="Z1F0000490"/>
    <s v="0205"/>
    <s v="FC"/>
    <s v="00002883-00002890"/>
    <s v=""/>
    <s v=""/>
    <s v=""/>
    <s v=""/>
    <n v="0"/>
    <s v=""/>
    <s v="VENTAS NO CONTRIBUYENTES"/>
    <s v=""/>
    <n v="97454287.115999997"/>
    <n v="0"/>
    <n v="75451653.5"/>
    <n v="0"/>
    <s v="-"/>
    <n v="0"/>
    <n v="18967787.600000001"/>
    <s v="-"/>
    <n v="3034846.0159999998"/>
    <n v="0"/>
    <s v="-"/>
    <n v="0"/>
    <n v="0"/>
    <s v="-"/>
    <n v="0"/>
  </r>
  <r>
    <s v="469"/>
    <x v="23"/>
    <x v="0"/>
    <s v="016"/>
    <s v="Z1F0000490"/>
    <s v="0205"/>
    <s v="FC"/>
    <s v="00002891-00002892"/>
    <s v=""/>
    <s v=""/>
    <s v=""/>
    <s v=""/>
    <n v="0"/>
    <s v=""/>
    <s v="VENTAS NO CONTRIBUYENTES"/>
    <s v=""/>
    <n v="71090221.612000003"/>
    <n v="0"/>
    <n v="37168291.5"/>
    <n v="0"/>
    <s v="-"/>
    <n v="0"/>
    <n v="29243043.199999999"/>
    <s v="-"/>
    <n v="4678886.9119999995"/>
    <n v="0"/>
    <s v="-"/>
    <n v="0"/>
    <n v="0"/>
    <s v="-"/>
    <n v="0"/>
  </r>
  <r>
    <s v="470"/>
    <x v="23"/>
    <x v="0"/>
    <s v="016"/>
    <s v="Z1F0000490"/>
    <s v="0205"/>
    <s v="FC"/>
    <s v="00002893-00002898"/>
    <s v=""/>
    <s v=""/>
    <s v=""/>
    <s v=""/>
    <n v="0"/>
    <s v=""/>
    <s v="VENTAS NO CONTRIBUYENTES"/>
    <s v=""/>
    <n v="18182322.699999999"/>
    <n v="0"/>
    <n v="4390247.5"/>
    <n v="0"/>
    <s v="-"/>
    <n v="0"/>
    <n v="11889720"/>
    <s v="-"/>
    <n v="1902355.2"/>
    <n v="0"/>
    <s v="-"/>
    <n v="0"/>
    <n v="0"/>
    <s v="-"/>
    <n v="0"/>
  </r>
  <r>
    <s v="471"/>
    <x v="23"/>
    <x v="0"/>
    <s v="016"/>
    <s v="Z1F0000490"/>
    <s v="0205"/>
    <s v="FC"/>
    <s v="00002899-00002901"/>
    <s v=""/>
    <s v=""/>
    <s v=""/>
    <s v=""/>
    <n v="0"/>
    <s v=""/>
    <s v="VENTAS NO CONTRIBUYENTES"/>
    <s v=""/>
    <n v="58007205.799999997"/>
    <n v="0"/>
    <n v="43091079"/>
    <n v="0"/>
    <s v="-"/>
    <n v="0"/>
    <n v="12858730"/>
    <s v="16"/>
    <n v="2057396.8"/>
    <n v="0"/>
    <s v="-"/>
    <n v="0"/>
    <n v="0"/>
    <s v="-"/>
    <n v="0"/>
  </r>
  <r>
    <s v="472"/>
    <x v="23"/>
    <x v="0"/>
    <s v="016"/>
    <s v="Z1F0000490"/>
    <s v="0205"/>
    <s v="FC"/>
    <s v="00002902-00002918"/>
    <s v=""/>
    <s v=""/>
    <s v=""/>
    <s v=""/>
    <n v="0"/>
    <s v=""/>
    <s v="VENTAS NO CONTRIBUYENTES"/>
    <s v=""/>
    <n v="214643654.47960001"/>
    <n v="0"/>
    <n v="143102067"/>
    <n v="0"/>
    <s v="-"/>
    <n v="0"/>
    <n v="61673782.310000002"/>
    <s v="16"/>
    <n v="9867805.1696000006"/>
    <n v="0"/>
    <s v="-"/>
    <n v="0"/>
    <n v="0"/>
    <s v="-"/>
    <n v="0"/>
  </r>
  <r>
    <s v="473"/>
    <x v="23"/>
    <x v="0"/>
    <s v="016"/>
    <s v="Z1F0000490"/>
    <s v="0205"/>
    <s v="FC"/>
    <s v="00002919-00002943"/>
    <s v=""/>
    <s v=""/>
    <s v=""/>
    <s v=""/>
    <n v="0"/>
    <s v=""/>
    <s v="VENTAS NO CONTRIBUYENTES"/>
    <s v=""/>
    <n v="309387879.74000007"/>
    <n v="0"/>
    <n v="224186791.5"/>
    <n v="0"/>
    <s v="-"/>
    <n v="0"/>
    <n v="73449214"/>
    <s v="-"/>
    <n v="11751874.24"/>
    <n v="0"/>
    <s v="-"/>
    <n v="0"/>
    <n v="0"/>
    <s v="-"/>
    <n v="0"/>
  </r>
  <r>
    <s v="474"/>
    <x v="24"/>
    <x v="1"/>
    <s v="001"/>
    <s v="Z1F0017854"/>
    <s v="0305-0305"/>
    <s v="FC"/>
    <s v="00016917-00016926"/>
    <s v=""/>
    <s v=""/>
    <s v=""/>
    <s v=""/>
    <n v="0"/>
    <s v=""/>
    <s v="VENTAS NO CONTRIBUYENTES"/>
    <s v=""/>
    <n v="117813631.86199999"/>
    <n v="0"/>
    <n v="82413428.489999995"/>
    <n v="0"/>
    <s v="-"/>
    <n v="0"/>
    <n v="30517416.699999999"/>
    <s v="-"/>
    <n v="4882786.6720000003"/>
    <n v="0"/>
    <s v="-"/>
    <n v="0"/>
    <n v="0"/>
    <s v="-"/>
    <n v="0"/>
  </r>
  <r>
    <s v="475"/>
    <x v="24"/>
    <x v="1"/>
    <s v="001"/>
    <s v="Z1F0017854"/>
    <s v="0305"/>
    <s v="FC"/>
    <s v="00016916"/>
    <s v=""/>
    <s v=""/>
    <s v=""/>
    <s v=""/>
    <n v="0"/>
    <s v=""/>
    <s v="SERSUBECA C.A."/>
    <s v="J410219530"/>
    <n v="92622096"/>
    <n v="0"/>
    <n v="59950000"/>
    <n v="28165600"/>
    <s v="16"/>
    <n v="4506496"/>
    <n v="0"/>
    <s v="-"/>
    <n v="0"/>
    <n v="0"/>
    <s v="-"/>
    <n v="0"/>
    <n v="0"/>
    <s v="-"/>
    <n v="0"/>
  </r>
  <r>
    <s v="476"/>
    <x v="24"/>
    <x v="1"/>
    <s v="001"/>
    <s v="Z1F0017854"/>
    <s v="0305-0305"/>
    <s v="FC"/>
    <s v="00016903-00016915"/>
    <s v=""/>
    <s v=""/>
    <s v=""/>
    <s v=""/>
    <n v="0"/>
    <s v=""/>
    <s v="VENTAS NO CONTRIBUYENTES"/>
    <s v=""/>
    <n v="128649934.78600001"/>
    <n v="0"/>
    <n v="99063069.5"/>
    <n v="0"/>
    <s v="-"/>
    <n v="0"/>
    <n v="25505918.350000001"/>
    <s v="16"/>
    <n v="4080946.9360000002"/>
    <n v="0"/>
    <s v="-"/>
    <n v="0"/>
    <n v="0"/>
    <s v="-"/>
    <n v="0"/>
  </r>
  <r>
    <s v="477"/>
    <x v="24"/>
    <x v="1"/>
    <s v="001"/>
    <s v="Z1F0017854"/>
    <s v="0305"/>
    <s v="FC"/>
    <s v="00016902"/>
    <s v=""/>
    <s v=""/>
    <s v=""/>
    <s v=""/>
    <n v="0"/>
    <s v=""/>
    <s v="VIDA AGUA PURIFICADA"/>
    <s v="J412413007"/>
    <n v="5989495.5"/>
    <n v="0"/>
    <n v="3662999.5"/>
    <n v="2005600"/>
    <s v="16"/>
    <n v="320896"/>
    <n v="0"/>
    <s v="-"/>
    <n v="0"/>
    <n v="0"/>
    <s v="-"/>
    <n v="0"/>
    <n v="0"/>
    <s v="-"/>
    <n v="0"/>
  </r>
  <r>
    <s v="478"/>
    <x v="24"/>
    <x v="1"/>
    <s v="001"/>
    <s v="Z1F0017854"/>
    <s v="0305-0305"/>
    <s v="FC"/>
    <s v="00016865-00016901"/>
    <s v=""/>
    <s v=""/>
    <s v=""/>
    <s v=""/>
    <n v="0"/>
    <s v=""/>
    <s v="VENTAS NO CONTRIBUYENTES"/>
    <s v=""/>
    <n v="202564464.56279999"/>
    <n v="0"/>
    <n v="106299169.50000001"/>
    <n v="0"/>
    <s v="-"/>
    <n v="0"/>
    <n v="82987323.329999998"/>
    <s v="16"/>
    <n v="13277971.732799999"/>
    <n v="0"/>
    <s v="-"/>
    <n v="0"/>
    <n v="0"/>
    <s v="-"/>
    <n v="0"/>
  </r>
  <r>
    <s v="479"/>
    <x v="24"/>
    <x v="0"/>
    <s v="001"/>
    <s v="Z1F0000700"/>
    <s v="1399"/>
    <s v="FC"/>
    <s v="00110756-00110842"/>
    <s v=""/>
    <s v=""/>
    <s v=""/>
    <s v=""/>
    <n v="0"/>
    <s v=""/>
    <s v="VENTAS NO CONTRIBUYENTES"/>
    <s v=""/>
    <n v="847835658.71599996"/>
    <n v="0"/>
    <n v="677334043.14999998"/>
    <n v="0"/>
    <s v="-"/>
    <n v="0"/>
    <n v="146984151.34999999"/>
    <s v="-"/>
    <n v="23517464.215999998"/>
    <n v="0"/>
    <s v="-"/>
    <n v="0"/>
    <n v="0"/>
    <s v="-"/>
    <n v="0"/>
  </r>
  <r>
    <s v="480"/>
    <x v="24"/>
    <x v="1"/>
    <s v="002"/>
    <s v="Z1F0017966"/>
    <s v="0301-0301"/>
    <s v="FC"/>
    <s v="00006903-00006917"/>
    <s v=""/>
    <s v=""/>
    <s v=""/>
    <s v=""/>
    <n v="0"/>
    <s v=""/>
    <s v="VENTAS NO CONTRIBUYENTES"/>
    <s v=""/>
    <n v="183797492.0316"/>
    <n v="0"/>
    <n v="125792594.49999999"/>
    <n v="0"/>
    <s v="-"/>
    <n v="0"/>
    <n v="50004222.010000005"/>
    <s v="16"/>
    <n v="8000675.5216000006"/>
    <n v="0"/>
    <s v="-"/>
    <n v="0"/>
    <n v="0"/>
    <s v="-"/>
    <n v="0"/>
  </r>
  <r>
    <s v="481"/>
    <x v="24"/>
    <x v="1"/>
    <s v="002"/>
    <s v="Z1F0017966"/>
    <s v="0301"/>
    <s v="FC"/>
    <s v="00006902"/>
    <s v=""/>
    <s v=""/>
    <s v=""/>
    <s v=""/>
    <n v="0"/>
    <s v=""/>
    <s v="PRAGA ALIMENTOS C.A"/>
    <s v="J405959843"/>
    <n v="13625000"/>
    <n v="0"/>
    <n v="13625000"/>
    <n v="0"/>
    <s v="-"/>
    <n v="0"/>
    <n v="0"/>
    <s v="-"/>
    <n v="0"/>
    <n v="0"/>
    <s v="-"/>
    <n v="0"/>
    <n v="0"/>
    <s v="-"/>
    <n v="0"/>
  </r>
  <r>
    <s v="482"/>
    <x v="24"/>
    <x v="1"/>
    <s v="002"/>
    <s v="Z1F0017966"/>
    <s v="0301"/>
    <s v="FC"/>
    <s v="00006901"/>
    <s v=""/>
    <s v=""/>
    <s v=""/>
    <s v=""/>
    <n v="0"/>
    <s v=""/>
    <s v="EDGAR SEIJAS"/>
    <s v="V16923379"/>
    <n v="341388"/>
    <n v="0"/>
    <n v="0"/>
    <n v="0"/>
    <s v="-"/>
    <n v="0"/>
    <n v="294300"/>
    <s v="16"/>
    <n v="47088"/>
    <n v="0"/>
    <s v="-"/>
    <n v="0"/>
    <n v="0"/>
    <s v="-"/>
    <n v="0"/>
  </r>
  <r>
    <s v="483"/>
    <x v="24"/>
    <x v="2"/>
    <s v="002"/>
    <s v="Z1F0008858"/>
    <s v="0758"/>
    <s v="NC"/>
    <s v=""/>
    <s v="00000121"/>
    <s v=""/>
    <s v="00098568"/>
    <s v="19/12/2020"/>
    <n v="1618650"/>
    <s v="VEN"/>
    <s v="JOSE BELLO"/>
    <s v="V3726596 "/>
    <n v="-1618650"/>
    <n v="0"/>
    <n v="-1618650"/>
    <n v="0"/>
    <s v="-"/>
    <n v="0"/>
    <n v="0"/>
    <s v="-"/>
    <n v="0"/>
    <n v="0"/>
    <s v="-"/>
    <n v="0"/>
    <n v="0"/>
    <s v="-"/>
    <n v="0"/>
  </r>
  <r>
    <s v="484"/>
    <x v="24"/>
    <x v="2"/>
    <s v="002"/>
    <s v="Z1F0008858"/>
    <s v="0758"/>
    <s v="FC"/>
    <s v="00101496-00101626"/>
    <s v=""/>
    <s v=""/>
    <s v=""/>
    <s v=""/>
    <n v="0"/>
    <s v=""/>
    <s v="VENTAS NO CONTRIBUYENTES"/>
    <s v=""/>
    <n v="406072238.65000004"/>
    <n v="0"/>
    <n v="330448790.75000006"/>
    <n v="0"/>
    <s v="-"/>
    <n v="0"/>
    <n v="65192627.5"/>
    <s v="-"/>
    <n v="10430820.4"/>
    <n v="0"/>
    <s v="-"/>
    <n v="0"/>
    <n v="0"/>
    <s v="-"/>
    <n v="0"/>
  </r>
  <r>
    <s v="485"/>
    <x v="24"/>
    <x v="0"/>
    <s v="002"/>
    <s v="Z1B8050149"/>
    <s v="1657"/>
    <s v="FC"/>
    <s v="00200365-00200409"/>
    <m/>
    <m/>
    <m/>
    <m/>
    <n v="0"/>
    <m/>
    <s v="VENTAS NO CONTRIBUYENTES"/>
    <m/>
    <n v="196103601"/>
    <n v="0"/>
    <n v="196103601"/>
    <n v="0"/>
    <s v="-"/>
    <n v="0"/>
    <n v="0"/>
    <s v="-"/>
    <n v="0"/>
    <n v="0"/>
    <s v="-"/>
    <n v="0"/>
    <n v="0"/>
    <s v="-"/>
    <n v="0"/>
  </r>
  <r>
    <s v="486"/>
    <x v="24"/>
    <x v="0"/>
    <s v="002"/>
    <s v="Z1B8050002"/>
    <s v="1735"/>
    <s v="FC"/>
    <s v="00162200-00162253"/>
    <s v=""/>
    <s v=""/>
    <s v=""/>
    <s v=""/>
    <n v="0"/>
    <s v=""/>
    <s v="VENTAS NO CONTRIBUYENTES"/>
    <s v=""/>
    <n v="936454285.04839981"/>
    <n v="0"/>
    <n v="648324911.19999981"/>
    <n v="0"/>
    <s v="-"/>
    <n v="0"/>
    <n v="201786508.49000001"/>
    <s v="16"/>
    <n v="32285841.358400002"/>
    <n v="0"/>
    <s v="-"/>
    <n v="0"/>
    <n v="50052800"/>
    <s v="8"/>
    <n v="4004224"/>
  </r>
  <r>
    <s v="487"/>
    <x v="24"/>
    <x v="1"/>
    <s v="003"/>
    <s v="Z1F0017848"/>
    <s v="0302-0302"/>
    <s v="FC"/>
    <s v="00013573-00013627"/>
    <s v=""/>
    <s v=""/>
    <s v=""/>
    <s v=""/>
    <n v="0"/>
    <s v=""/>
    <s v="VENTAS NO CONTRIBUYENTES"/>
    <s v=""/>
    <n v="637697780.10680008"/>
    <n v="0"/>
    <n v="388190609.47000003"/>
    <n v="0"/>
    <s v="-"/>
    <n v="0"/>
    <n v="215092388.47999999"/>
    <s v="16"/>
    <n v="34414782.156800002"/>
    <n v="0"/>
    <s v="-"/>
    <n v="0"/>
    <n v="0"/>
    <s v="-"/>
    <n v="0"/>
  </r>
  <r>
    <s v="488"/>
    <x v="24"/>
    <x v="2"/>
    <s v="003"/>
    <s v="Z1F0008965"/>
    <s v="0751"/>
    <s v="FC"/>
    <s v="00099387-00099510"/>
    <s v=""/>
    <s v=""/>
    <s v=""/>
    <s v=""/>
    <n v="0"/>
    <s v=""/>
    <s v="VENTAS NO CONTRIBUYENTES"/>
    <s v=""/>
    <n v="360757188.89999998"/>
    <n v="0"/>
    <n v="342170508.89999998"/>
    <n v="0"/>
    <s v="-"/>
    <n v="0"/>
    <n v="16023000"/>
    <s v="-"/>
    <n v="2563680"/>
    <n v="0"/>
    <s v="-"/>
    <n v="0"/>
    <n v="0"/>
    <s v="-"/>
    <n v="0"/>
  </r>
  <r>
    <s v="489"/>
    <x v="24"/>
    <x v="0"/>
    <s v="003"/>
    <s v="Z1B8051199"/>
    <s v="1821"/>
    <s v="FC"/>
    <s v="00188281-00188357"/>
    <s v=""/>
    <s v=""/>
    <s v=""/>
    <s v=""/>
    <n v="0"/>
    <s v=""/>
    <s v="VENTAS NO CONTRIBUYENTES"/>
    <s v=""/>
    <n v="889821690.96119988"/>
    <n v="0"/>
    <n v="658471367.14999986"/>
    <n v="0"/>
    <s v="-"/>
    <n v="0"/>
    <n v="199439934.31999999"/>
    <s v="16"/>
    <n v="31910389.4912"/>
    <n v="0"/>
    <s v="-"/>
    <n v="0"/>
    <n v="0"/>
    <s v="-"/>
    <n v="0"/>
  </r>
  <r>
    <s v="490"/>
    <x v="24"/>
    <x v="1"/>
    <s v="004"/>
    <s v="Z1F0017963"/>
    <s v="0302-0302"/>
    <s v="FC"/>
    <s v="00007090-00007114"/>
    <s v=""/>
    <s v=""/>
    <s v=""/>
    <s v=""/>
    <n v="0"/>
    <s v=""/>
    <s v="VENTAS NO CONTRIBUYENTES"/>
    <s v=""/>
    <n v="224642696.31200001"/>
    <n v="0"/>
    <n v="144788591.30000001"/>
    <n v="0"/>
    <s v="-"/>
    <n v="0"/>
    <n v="68839745.700000003"/>
    <s v="16"/>
    <n v="11014359.312000001"/>
    <n v="0"/>
    <s v="-"/>
    <n v="0"/>
    <n v="0"/>
    <s v="-"/>
    <n v="0"/>
  </r>
  <r>
    <s v="491"/>
    <x v="24"/>
    <x v="0"/>
    <s v="004"/>
    <s v="Z1B8050937"/>
    <s v="1663"/>
    <s v="FC"/>
    <s v="00155764-00155811"/>
    <s v=""/>
    <s v=""/>
    <s v=""/>
    <s v=""/>
    <n v="0"/>
    <s v=""/>
    <s v="VENTAS NO CONTRIBUYENTES"/>
    <s v=""/>
    <n v="457413988.23440009"/>
    <n v="0"/>
    <n v="333375808.14999998"/>
    <n v="0"/>
    <s v="-"/>
    <n v="0"/>
    <n v="106929465.59000002"/>
    <s v="16"/>
    <n v="17108714.494399998"/>
    <n v="0"/>
    <s v="-"/>
    <n v="0"/>
    <n v="0"/>
    <s v="-"/>
    <n v="0"/>
  </r>
  <r>
    <s v="492"/>
    <x v="24"/>
    <x v="2"/>
    <s v="004"/>
    <s v="Z1F0002472"/>
    <s v="0224-0225"/>
    <s v="FC"/>
    <s v="00032991-00033057"/>
    <s v=""/>
    <s v=""/>
    <s v=""/>
    <s v=""/>
    <n v="0"/>
    <s v=""/>
    <s v="VENTAS NO CONTRIBUYENTES"/>
    <s v=""/>
    <n v="137291120.28960001"/>
    <n v="0"/>
    <n v="125296860"/>
    <n v="0"/>
    <s v="-"/>
    <n v="0"/>
    <n v="10339879.560000001"/>
    <s v="16"/>
    <n v="1654380.7296"/>
    <n v="0"/>
    <s v="-"/>
    <n v="0"/>
    <n v="0"/>
    <s v="-"/>
    <n v="0"/>
  </r>
  <r>
    <s v="493"/>
    <x v="24"/>
    <x v="1"/>
    <s v="005"/>
    <s v="Z1F0017998"/>
    <s v="0296-0296"/>
    <s v="FC"/>
    <s v="00009583-00009584"/>
    <s v=""/>
    <s v=""/>
    <s v=""/>
    <s v=""/>
    <n v="0"/>
    <s v=""/>
    <s v="VENTAS NO CONTRIBUYENTES"/>
    <s v=""/>
    <n v="2297011.5"/>
    <n v="0"/>
    <n v="2297011.5"/>
    <n v="0"/>
    <s v="-"/>
    <n v="0"/>
    <n v="0"/>
    <s v="-"/>
    <n v="0"/>
    <n v="0"/>
    <s v="-"/>
    <n v="0"/>
    <n v="0"/>
    <s v="-"/>
    <n v="0"/>
  </r>
  <r>
    <s v="494"/>
    <x v="24"/>
    <x v="1"/>
    <s v="005"/>
    <s v="Z1F0017998"/>
    <s v="0296"/>
    <s v="FC"/>
    <s v="00009582"/>
    <s v=""/>
    <s v=""/>
    <s v=""/>
    <s v=""/>
    <n v="0"/>
    <s v=""/>
    <s v="URBAN SPORT"/>
    <s v="J297504320"/>
    <n v="809216"/>
    <n v="0"/>
    <n v="0"/>
    <n v="697600"/>
    <s v="16"/>
    <n v="111616"/>
    <n v="0"/>
    <s v="-"/>
    <n v="0"/>
    <n v="0"/>
    <s v="-"/>
    <n v="0"/>
    <n v="0"/>
    <s v="-"/>
    <n v="0"/>
  </r>
  <r>
    <s v="495"/>
    <x v="24"/>
    <x v="1"/>
    <s v="005"/>
    <s v="Z1F0017998"/>
    <s v="0296-0296"/>
    <s v="FC"/>
    <s v="00009550-00009581"/>
    <s v=""/>
    <s v=""/>
    <s v=""/>
    <s v=""/>
    <n v="0"/>
    <s v=""/>
    <s v="VENTAS NO CONTRIBUYENTES"/>
    <s v=""/>
    <n v="203194058.528"/>
    <n v="0"/>
    <n v="149511000.5"/>
    <n v="0"/>
    <s v="-"/>
    <n v="0"/>
    <n v="46278498.299999997"/>
    <s v="16"/>
    <n v="7404559.7280000001"/>
    <n v="0"/>
    <s v="-"/>
    <n v="0"/>
    <n v="0"/>
    <s v="-"/>
    <n v="0"/>
  </r>
  <r>
    <s v="496"/>
    <x v="24"/>
    <x v="0"/>
    <s v="005"/>
    <s v="Z1B8050363"/>
    <s v="1814"/>
    <s v="FC"/>
    <s v="00167899-00167944"/>
    <s v=""/>
    <s v=""/>
    <s v=""/>
    <s v=""/>
    <n v="0"/>
    <s v=""/>
    <s v="VENTAS NO CONTRIBUYENTES"/>
    <s v=""/>
    <n v="544368953.53760016"/>
    <n v="0"/>
    <n v="370092234.25"/>
    <n v="0"/>
    <s v="-"/>
    <n v="0"/>
    <n v="150238551.11000001"/>
    <s v="16"/>
    <n v="24038168.177600004"/>
    <n v="0"/>
    <s v="-"/>
    <n v="0"/>
    <n v="0"/>
    <s v="-"/>
    <n v="0"/>
  </r>
  <r>
    <s v="497"/>
    <x v="24"/>
    <x v="1"/>
    <s v="006"/>
    <s v="Z1F0017787"/>
    <s v="0268-0268"/>
    <s v="FC"/>
    <s v="00002788-00002799"/>
    <s v=""/>
    <s v=""/>
    <s v=""/>
    <s v=""/>
    <n v="0"/>
    <s v=""/>
    <s v="VENTAS NO CONTRIBUYENTES"/>
    <s v=""/>
    <n v="96127025.516000003"/>
    <n v="0"/>
    <n v="70411165.200000018"/>
    <n v="0"/>
    <s v="-"/>
    <n v="0"/>
    <n v="22168845.100000001"/>
    <s v="-"/>
    <n v="3547015.216"/>
    <n v="0"/>
    <s v="-"/>
    <n v="0"/>
    <n v="0"/>
    <s v="-"/>
    <n v="0"/>
  </r>
  <r>
    <s v="498"/>
    <x v="24"/>
    <x v="1"/>
    <s v="006"/>
    <s v="Z1F0017787"/>
    <s v="0268"/>
    <s v="FC"/>
    <s v="00002787"/>
    <s v=""/>
    <s v=""/>
    <s v=""/>
    <s v=""/>
    <n v="0"/>
    <s v=""/>
    <s v="EL DUO DE LA CARNE"/>
    <s v="J408492636"/>
    <n v="32800018.399999999"/>
    <n v="0"/>
    <n v="1144500"/>
    <n v="27289240"/>
    <s v="16"/>
    <n v="4366278.4000000004"/>
    <n v="0"/>
    <s v="-"/>
    <n v="0"/>
    <n v="0"/>
    <s v="-"/>
    <n v="0"/>
    <n v="0"/>
    <s v="-"/>
    <n v="0"/>
  </r>
  <r>
    <s v="499"/>
    <x v="24"/>
    <x v="1"/>
    <s v="006"/>
    <s v="Z1F0017787"/>
    <s v="0268-0268"/>
    <s v="FC"/>
    <s v="00002780-00002786"/>
    <s v=""/>
    <s v=""/>
    <s v=""/>
    <s v=""/>
    <n v="0"/>
    <s v=""/>
    <s v="VENTAS NO CONTRIBUYENTES"/>
    <s v=""/>
    <n v="33487529.578000002"/>
    <n v="0"/>
    <n v="21988134"/>
    <n v="0"/>
    <s v="-"/>
    <n v="0"/>
    <n v="9913272.0500000007"/>
    <s v="16"/>
    <n v="1586123.5279999999"/>
    <n v="0"/>
    <s v="-"/>
    <n v="0"/>
    <n v="0"/>
    <s v="-"/>
    <n v="0"/>
  </r>
  <r>
    <s v="500"/>
    <x v="24"/>
    <x v="0"/>
    <s v="006"/>
    <s v="Z1B8044815"/>
    <s v="1723"/>
    <s v="FC"/>
    <s v="00148003-00148076"/>
    <s v=""/>
    <s v=""/>
    <s v=""/>
    <s v=""/>
    <n v="0"/>
    <s v=""/>
    <s v="VENTAS NO CONTRIBUYENTES"/>
    <s v=""/>
    <n v="968285376.65560019"/>
    <n v="0"/>
    <n v="687334191.94999981"/>
    <n v="0"/>
    <s v="-"/>
    <n v="0"/>
    <n v="242199297.16000003"/>
    <s v="16"/>
    <n v="38751887.545599997"/>
    <n v="0"/>
    <s v="-"/>
    <n v="0"/>
    <n v="0"/>
    <s v="-"/>
    <n v="0"/>
  </r>
  <r>
    <s v="501"/>
    <x v="24"/>
    <x v="0"/>
    <s v="007"/>
    <s v="Z1B8050013"/>
    <s v="1776"/>
    <s v="NC"/>
    <s v=""/>
    <s v="00000190"/>
    <s v=""/>
    <s v="00172256"/>
    <s v="24/12/2020"/>
    <n v="11652100"/>
    <s v="VEN"/>
    <s v="OMAR CERRANO"/>
    <s v="V15207798"/>
    <n v="-2169100"/>
    <n v="0"/>
    <n v="-2169100"/>
    <n v="0"/>
    <s v="-"/>
    <n v="0"/>
    <n v="0"/>
    <s v="-"/>
    <n v="0"/>
    <n v="0"/>
    <s v="-"/>
    <n v="0"/>
    <n v="0"/>
    <s v="-"/>
    <n v="0"/>
  </r>
  <r>
    <s v="502"/>
    <x v="24"/>
    <x v="0"/>
    <s v="007"/>
    <s v="Z1B8050013"/>
    <s v="1776"/>
    <s v="FC"/>
    <s v="00172282-00172286"/>
    <s v=""/>
    <s v=""/>
    <s v=""/>
    <s v=""/>
    <n v="0"/>
    <s v=""/>
    <s v="VENTAS NO CONTRIBUYENTES"/>
    <s v=""/>
    <n v="41093839.299999997"/>
    <n v="0"/>
    <n v="39235171.299999997"/>
    <n v="0"/>
    <s v="-"/>
    <n v="0"/>
    <n v="1602300"/>
    <s v="-"/>
    <n v="256368"/>
    <n v="0"/>
    <s v="-"/>
    <n v="0"/>
    <n v="0"/>
    <s v="-"/>
    <n v="0"/>
  </r>
  <r>
    <s v="503"/>
    <x v="24"/>
    <x v="0"/>
    <s v="007"/>
    <s v="Z1B8050013"/>
    <s v="1776"/>
    <s v="FC"/>
    <s v="00172281"/>
    <s v=""/>
    <s v=""/>
    <s v=""/>
    <s v=""/>
    <n v="0"/>
    <s v=""/>
    <s v="INVERSIONES AZANGRA. C.A."/>
    <s v="J-40139754-9"/>
    <n v="24625072.998399999"/>
    <n v="0"/>
    <n v="1533194"/>
    <n v="19906792.239999998"/>
    <s v="16"/>
    <n v="3185086.7584000002"/>
    <n v="0"/>
    <s v="-"/>
    <n v="0"/>
    <n v="0"/>
    <s v="-"/>
    <n v="0"/>
    <n v="0"/>
    <s v="-"/>
    <n v="0"/>
  </r>
  <r>
    <s v="504"/>
    <x v="24"/>
    <x v="0"/>
    <s v="007"/>
    <s v="Z1B8050013"/>
    <s v="1776"/>
    <s v="FC"/>
    <s v="00172259-00172280"/>
    <s v=""/>
    <s v=""/>
    <s v=""/>
    <s v=""/>
    <n v="0"/>
    <s v=""/>
    <s v="VENTAS NO CONTRIBUYENTES"/>
    <s v=""/>
    <n v="299730972.50120002"/>
    <n v="0"/>
    <n v="206774387.5"/>
    <n v="0"/>
    <s v="-"/>
    <n v="0"/>
    <n v="80134987.069999993"/>
    <s v="-"/>
    <n v="12821597.9312"/>
    <n v="0"/>
    <s v="-"/>
    <n v="0"/>
    <n v="0"/>
    <s v="-"/>
    <n v="0"/>
  </r>
  <r>
    <s v="505"/>
    <x v="24"/>
    <x v="0"/>
    <s v="009"/>
    <s v="Z1B8014458"/>
    <s v="1731"/>
    <s v="FC"/>
    <s v="00176125-00176201"/>
    <s v=""/>
    <s v=""/>
    <s v=""/>
    <s v=""/>
    <n v="0"/>
    <s v=""/>
    <s v="VENTAS NO CONTRIBUYENTES"/>
    <s v=""/>
    <n v="810567260.77560008"/>
    <n v="0"/>
    <n v="607216770.64999974"/>
    <n v="0"/>
    <s v="-"/>
    <n v="0"/>
    <n v="175302146.66"/>
    <s v="16"/>
    <n v="28048343.465599999"/>
    <n v="0"/>
    <s v="-"/>
    <n v="0"/>
    <n v="0"/>
    <s v="-"/>
    <n v="0"/>
  </r>
  <r>
    <s v="506"/>
    <x v="24"/>
    <x v="0"/>
    <s v="010"/>
    <s v="Z1F0000341"/>
    <s v="1240"/>
    <s v="FC"/>
    <s v="00074712-00074759"/>
    <s v=""/>
    <s v=""/>
    <s v=""/>
    <s v=""/>
    <n v="0"/>
    <s v=""/>
    <s v="VENTAS NO CONTRIBUYENTES"/>
    <s v=""/>
    <n v="480487032.10279995"/>
    <n v="0"/>
    <n v="304922734.60000002"/>
    <n v="0"/>
    <s v="-"/>
    <n v="0"/>
    <n v="151348532.32999998"/>
    <s v="16"/>
    <n v="24215765.172800001"/>
    <n v="0"/>
    <s v="-"/>
    <n v="0"/>
    <n v="0"/>
    <s v="-"/>
    <n v="0"/>
  </r>
  <r>
    <s v="507"/>
    <x v="24"/>
    <x v="0"/>
    <s v="011"/>
    <s v="Z1F0004616"/>
    <s v="0634"/>
    <s v="FC"/>
    <s v="00087004-00087054"/>
    <s v=""/>
    <s v=""/>
    <s v=""/>
    <s v=""/>
    <n v="0"/>
    <s v=""/>
    <s v="VENTAS NO CONTRIBUYENTES"/>
    <s v=""/>
    <n v="136256005.0948"/>
    <n v="0"/>
    <n v="115212989.09999999"/>
    <n v="0"/>
    <s v="-"/>
    <n v="0"/>
    <n v="18140531.030000001"/>
    <s v="16"/>
    <n v="2902484.9648000002"/>
    <n v="0"/>
    <s v="-"/>
    <n v="0"/>
    <n v="0"/>
    <s v="-"/>
    <n v="0"/>
  </r>
  <r>
    <s v="508"/>
    <x v="24"/>
    <x v="0"/>
    <s v="011"/>
    <s v="Z1F0004616"/>
    <s v="0634"/>
    <s v="FC"/>
    <s v="00087003"/>
    <s v=""/>
    <s v=""/>
    <s v=""/>
    <s v=""/>
    <n v="0"/>
    <s v=""/>
    <s v="INVERSIONES DEI"/>
    <s v="V402319231 "/>
    <n v="32386080"/>
    <n v="0"/>
    <n v="32386080"/>
    <n v="0"/>
    <s v="-"/>
    <n v="0"/>
    <n v="0"/>
    <s v="-"/>
    <n v="0"/>
    <n v="0"/>
    <s v="-"/>
    <n v="0"/>
    <n v="0"/>
    <s v="-"/>
    <n v="0"/>
  </r>
  <r>
    <s v="509"/>
    <x v="24"/>
    <x v="0"/>
    <s v="011"/>
    <s v="Z1F0004616"/>
    <s v="0634"/>
    <s v="FC"/>
    <s v="00086996-00087002"/>
    <s v=""/>
    <s v=""/>
    <s v=""/>
    <s v=""/>
    <n v="0"/>
    <s v=""/>
    <s v="VENTAS NO CONTRIBUYENTES"/>
    <s v=""/>
    <n v="17145482"/>
    <n v="0"/>
    <n v="17107550"/>
    <n v="0"/>
    <s v="-"/>
    <n v="0"/>
    <n v="32700"/>
    <s v="-"/>
    <n v="5232"/>
    <n v="0"/>
    <s v="-"/>
    <n v="0"/>
    <n v="0"/>
    <s v="-"/>
    <n v="0"/>
  </r>
  <r>
    <s v="510"/>
    <x v="24"/>
    <x v="0"/>
    <s v="011"/>
    <s v="Z1F0004616"/>
    <s v="0634"/>
    <s v="FC"/>
    <s v="00086995"/>
    <s v=""/>
    <s v=""/>
    <s v=""/>
    <s v=""/>
    <n v="0"/>
    <s v=""/>
    <s v="ABDUL KADER"/>
    <s v="V245246079 "/>
    <n v="490500"/>
    <n v="0"/>
    <n v="490500"/>
    <n v="0"/>
    <s v="-"/>
    <n v="0"/>
    <n v="0"/>
    <s v="-"/>
    <n v="0"/>
    <n v="0"/>
    <s v="-"/>
    <n v="0"/>
    <n v="0"/>
    <s v="-"/>
    <n v="0"/>
  </r>
  <r>
    <s v="511"/>
    <x v="24"/>
    <x v="0"/>
    <s v="011"/>
    <s v="Z1F0004616"/>
    <s v="0634"/>
    <s v="FC"/>
    <s v="00086934-00086994"/>
    <s v=""/>
    <s v=""/>
    <s v=""/>
    <s v=""/>
    <n v="0"/>
    <s v=""/>
    <s v="VENTAS NO CONTRIBUYENTES"/>
    <s v=""/>
    <n v="199305175.85000002"/>
    <n v="0"/>
    <n v="186360248.65000001"/>
    <n v="0"/>
    <s v="-"/>
    <n v="0"/>
    <n v="11159420"/>
    <s v="16"/>
    <n v="1785507.2000000002"/>
    <n v="0"/>
    <s v="-"/>
    <n v="0"/>
    <n v="0"/>
    <s v="-"/>
    <n v="0"/>
  </r>
  <r>
    <s v="512"/>
    <x v="24"/>
    <x v="0"/>
    <s v="012"/>
    <s v="Z1B8038506"/>
    <s v="1583"/>
    <s v="NC"/>
    <s v=""/>
    <s v="00000075"/>
    <s v=""/>
    <s v="00071859"/>
    <s v="24/12/2020"/>
    <n v="1090000"/>
    <s v="VEN"/>
    <s v="MILAGROS CONTRERAS"/>
    <s v="V21571499 "/>
    <n v="-1090000"/>
    <n v="0"/>
    <n v="-1090000"/>
    <n v="0"/>
    <s v="-"/>
    <n v="0"/>
    <n v="0"/>
    <s v="-"/>
    <n v="0"/>
    <n v="0"/>
    <s v="-"/>
    <n v="0"/>
    <n v="0"/>
    <s v="-"/>
    <n v="0"/>
  </r>
  <r>
    <s v="513"/>
    <x v="24"/>
    <x v="0"/>
    <s v="012"/>
    <s v="Z1B8038506"/>
    <s v="1583"/>
    <s v="FC"/>
    <s v="00071916-00071938"/>
    <s v=""/>
    <s v=""/>
    <s v=""/>
    <s v=""/>
    <n v="0"/>
    <s v=""/>
    <s v="VENTAS NO CONTRIBUYENTES"/>
    <s v=""/>
    <n v="100617420.78919999"/>
    <n v="0"/>
    <n v="28023900.000000007"/>
    <n v="0"/>
    <s v="-"/>
    <n v="0"/>
    <n v="62580621.369999997"/>
    <s v="16"/>
    <n v="10012899.419200001"/>
    <n v="0"/>
    <s v="-"/>
    <n v="0"/>
    <n v="0"/>
    <s v="-"/>
    <n v="0"/>
  </r>
  <r>
    <s v="514"/>
    <x v="24"/>
    <x v="0"/>
    <s v="013"/>
    <s v="Z1B8050578"/>
    <s v="1545"/>
    <s v="FC"/>
    <s v="00143098-00143170"/>
    <s v=""/>
    <s v=""/>
    <s v=""/>
    <s v=""/>
    <n v="0"/>
    <s v=""/>
    <s v="VENTAS NO CONTRIBUYENTES"/>
    <s v=""/>
    <n v="220825432.80000001"/>
    <n v="0"/>
    <n v="168140413.59999999"/>
    <n v="0"/>
    <s v="-"/>
    <n v="0"/>
    <n v="45418120"/>
    <s v="16"/>
    <n v="7266899.2000000011"/>
    <n v="0"/>
    <s v="-"/>
    <n v="0"/>
    <n v="0"/>
    <s v="-"/>
    <n v="0"/>
  </r>
  <r>
    <s v="515"/>
    <x v="24"/>
    <x v="0"/>
    <s v="013"/>
    <s v="Z1B8050578"/>
    <s v="1545"/>
    <s v="FC"/>
    <s v="00143097"/>
    <s v=""/>
    <s v=""/>
    <s v=""/>
    <s v=""/>
    <n v="0"/>
    <s v=""/>
    <s v="DELIA CUBATE"/>
    <s v="V119734360 "/>
    <n v="3287440"/>
    <n v="0"/>
    <n v="0"/>
    <n v="2834000"/>
    <s v="16"/>
    <n v="453440"/>
    <n v="0"/>
    <s v="-"/>
    <n v="0"/>
    <n v="0"/>
    <s v="-"/>
    <n v="0"/>
    <n v="0"/>
    <s v="-"/>
    <n v="0"/>
  </r>
  <r>
    <s v="516"/>
    <x v="24"/>
    <x v="0"/>
    <s v="013"/>
    <s v="Z1B8050578"/>
    <s v="1545"/>
    <s v="FC"/>
    <s v="00143088-00143096"/>
    <s v=""/>
    <s v=""/>
    <s v=""/>
    <s v=""/>
    <n v="0"/>
    <s v=""/>
    <s v="VENTAS NO CONTRIBUYENTES"/>
    <s v=""/>
    <n v="24548097.600000001"/>
    <n v="0"/>
    <n v="23752790"/>
    <n v="0"/>
    <s v="-"/>
    <n v="0"/>
    <n v="685610"/>
    <s v="-"/>
    <n v="109697.60000000001"/>
    <n v="0"/>
    <s v="-"/>
    <n v="0"/>
    <n v="0"/>
    <s v="-"/>
    <n v="0"/>
  </r>
  <r>
    <s v="517"/>
    <x v="24"/>
    <x v="0"/>
    <s v="014"/>
    <s v="Z1F0000338"/>
    <s v="1423"/>
    <s v="FC"/>
    <s v="00052443-00052530"/>
    <s v=""/>
    <s v=""/>
    <s v=""/>
    <s v=""/>
    <n v="0"/>
    <s v=""/>
    <s v="VENTAS NO CONTRIBUYENTES"/>
    <s v=""/>
    <n v="237640143.19999999"/>
    <n v="0"/>
    <n v="186396540"/>
    <n v="0"/>
    <s v="-"/>
    <n v="0"/>
    <n v="44175520"/>
    <s v="16"/>
    <n v="7068083.2000000002"/>
    <n v="0"/>
    <s v="-"/>
    <n v="0"/>
    <n v="0"/>
    <s v="-"/>
    <n v="0"/>
  </r>
  <r>
    <s v="518"/>
    <x v="24"/>
    <x v="0"/>
    <s v="015"/>
    <s v="Z1B8050356"/>
    <s v="1557"/>
    <s v="FC"/>
    <s v="00086808-00086815"/>
    <s v=""/>
    <s v=""/>
    <s v=""/>
    <s v=""/>
    <n v="0"/>
    <s v=""/>
    <s v="VENTAS NO CONTRIBUYENTES"/>
    <s v=""/>
    <n v="78590819.494800001"/>
    <n v="0"/>
    <n v="61290427.5"/>
    <n v="0"/>
    <s v="-"/>
    <n v="0"/>
    <n v="14914131.029999999"/>
    <s v="16"/>
    <n v="2386260.9648000002"/>
    <n v="0"/>
    <s v="-"/>
    <n v="0"/>
    <n v="0"/>
    <s v="-"/>
    <n v="0"/>
  </r>
  <r>
    <s v="519"/>
    <x v="24"/>
    <x v="0"/>
    <s v="016"/>
    <s v="Z1F0000490"/>
    <s v="0206"/>
    <s v="FC"/>
    <s v="00002944-00002957"/>
    <s v=""/>
    <s v=""/>
    <s v=""/>
    <s v=""/>
    <n v="0"/>
    <s v=""/>
    <s v="VENTAS NO CONTRIBUYENTES"/>
    <s v=""/>
    <n v="188078963.05599999"/>
    <n v="0"/>
    <n v="120913415.5"/>
    <n v="0"/>
    <s v="-"/>
    <n v="0"/>
    <n v="57901334.100000001"/>
    <s v="-"/>
    <n v="9264213.4560000002"/>
    <n v="0"/>
    <s v="-"/>
    <n v="0"/>
    <n v="0"/>
    <s v="-"/>
    <n v="0"/>
  </r>
  <r>
    <s v="520"/>
    <x v="24"/>
    <x v="0"/>
    <s v="016"/>
    <s v="Z1F0000490"/>
    <s v="0206"/>
    <s v="FC"/>
    <s v="00002958-00002959"/>
    <s v=""/>
    <s v=""/>
    <s v=""/>
    <s v=""/>
    <n v="0"/>
    <s v=""/>
    <s v="VENTAS NO CONTRIBUYENTES"/>
    <s v=""/>
    <n v="15034958.6"/>
    <n v="0"/>
    <n v="10320011"/>
    <n v="0"/>
    <s v="-"/>
    <n v="0"/>
    <n v="4064610"/>
    <s v="-"/>
    <n v="650337.6"/>
    <n v="0"/>
    <s v="-"/>
    <n v="0"/>
    <n v="0"/>
    <s v="-"/>
    <n v="0"/>
  </r>
  <r>
    <s v="521"/>
    <x v="24"/>
    <x v="0"/>
    <s v="016"/>
    <s v="Z1F0000490"/>
    <s v="0206"/>
    <s v="FC"/>
    <s v="00002960-00002967"/>
    <s v=""/>
    <s v=""/>
    <s v=""/>
    <s v=""/>
    <n v="0"/>
    <s v=""/>
    <s v="VENTAS NO CONTRIBUYENTES"/>
    <s v=""/>
    <n v="104237315.09999999"/>
    <n v="0"/>
    <n v="87637007.5"/>
    <n v="0"/>
    <s v="-"/>
    <n v="0"/>
    <n v="14310610"/>
    <s v="16"/>
    <n v="2289697.6"/>
    <n v="0"/>
    <s v="-"/>
    <n v="0"/>
    <n v="0"/>
    <s v="-"/>
    <n v="0"/>
  </r>
  <r>
    <s v="522"/>
    <x v="24"/>
    <x v="0"/>
    <s v="016"/>
    <s v="Z1F0000490"/>
    <s v="0206"/>
    <s v="FC"/>
    <s v="00002968-00002969"/>
    <s v=""/>
    <s v=""/>
    <s v=""/>
    <s v=""/>
    <n v="0"/>
    <s v=""/>
    <s v="VENTAS NO CONTRIBUYENTES"/>
    <s v=""/>
    <n v="30975947"/>
    <n v="0"/>
    <n v="26070075"/>
    <n v="0"/>
    <s v="-"/>
    <n v="0"/>
    <n v="4229200"/>
    <s v="-"/>
    <n v="676672"/>
    <n v="0"/>
    <s v="-"/>
    <n v="0"/>
    <n v="0"/>
    <s v="-"/>
    <n v="0"/>
  </r>
  <r>
    <s v="523"/>
    <x v="24"/>
    <x v="0"/>
    <s v="016"/>
    <s v="Z1F0000490"/>
    <s v="0206"/>
    <s v="FC"/>
    <s v="00002970-00002972"/>
    <s v=""/>
    <s v=""/>
    <s v=""/>
    <s v=""/>
    <n v="0"/>
    <s v=""/>
    <s v="VENTAS NO CONTRIBUYENTES"/>
    <s v=""/>
    <n v="16357782.6"/>
    <n v="0"/>
    <n v="13925077"/>
    <n v="0"/>
    <s v="-"/>
    <n v="0"/>
    <n v="2097160"/>
    <s v="-"/>
    <n v="335545.59999999998"/>
    <n v="0"/>
    <s v="-"/>
    <n v="0"/>
    <n v="0"/>
    <s v="-"/>
    <n v="0"/>
  </r>
  <r>
    <s v="524"/>
    <x v="24"/>
    <x v="0"/>
    <s v="016"/>
    <s v="Z1F0000490"/>
    <s v="0206"/>
    <s v="FC"/>
    <s v="00002973-00002974"/>
    <s v=""/>
    <s v=""/>
    <s v=""/>
    <s v=""/>
    <n v="0"/>
    <s v=""/>
    <s v="VENTAS NO CONTRIBUYENTES"/>
    <s v=""/>
    <n v="53159041.799999997"/>
    <n v="0"/>
    <n v="39216503"/>
    <n v="0"/>
    <s v="-"/>
    <n v="0"/>
    <n v="12019430"/>
    <s v="-"/>
    <n v="1923108.8"/>
    <n v="0"/>
    <s v="-"/>
    <n v="0"/>
    <n v="0"/>
    <s v="-"/>
    <n v="0"/>
  </r>
  <r>
    <s v="525"/>
    <x v="24"/>
    <x v="0"/>
    <s v="016"/>
    <s v="Z1F0000490"/>
    <s v="0206"/>
    <s v="FC"/>
    <s v="00002975-00002976"/>
    <s v=""/>
    <s v=""/>
    <s v=""/>
    <s v=""/>
    <n v="0"/>
    <s v=""/>
    <s v="VENTAS NO CONTRIBUYENTES"/>
    <s v=""/>
    <n v="22415555.700000003"/>
    <n v="0"/>
    <n v="16399540.5"/>
    <n v="0"/>
    <s v="-"/>
    <n v="0"/>
    <n v="5186220"/>
    <s v="16"/>
    <n v="829795.20000000007"/>
    <n v="0"/>
    <s v="-"/>
    <n v="0"/>
    <n v="0"/>
    <s v="-"/>
    <n v="0"/>
  </r>
  <r>
    <s v="526"/>
    <x v="24"/>
    <x v="0"/>
    <s v="016"/>
    <s v="Z1F0000490"/>
    <s v="0206"/>
    <s v="FC"/>
    <s v="00002977-00002983"/>
    <s v=""/>
    <s v=""/>
    <s v=""/>
    <s v=""/>
    <n v="0"/>
    <s v=""/>
    <s v="VENTAS NO CONTRIBUYENTES"/>
    <s v=""/>
    <n v="148390187.39399999"/>
    <n v="0"/>
    <n v="103464462.25"/>
    <n v="0"/>
    <s v="-"/>
    <n v="0"/>
    <n v="38729073.399999999"/>
    <s v="16"/>
    <n v="6196651.7439999999"/>
    <n v="0"/>
    <s v="-"/>
    <n v="0"/>
    <n v="0"/>
    <s v="-"/>
    <n v="0"/>
  </r>
  <r>
    <s v="527"/>
    <x v="24"/>
    <x v="0"/>
    <s v="016"/>
    <s v="Z1F0000490"/>
    <s v="0206"/>
    <s v="FC"/>
    <s v="00002984"/>
    <s v=""/>
    <s v=""/>
    <s v=""/>
    <s v=""/>
    <n v="0"/>
    <s v=""/>
    <s v="ALEXANDER PITA"/>
    <s v="V15519918"/>
    <n v="27604577.604400001"/>
    <n v="0"/>
    <n v="23715286"/>
    <n v="0"/>
    <s v="-"/>
    <n v="0"/>
    <n v="3352837.59"/>
    <s v="16"/>
    <n v="536454.01439999999"/>
    <n v="0"/>
    <s v="-"/>
    <n v="0"/>
    <n v="0"/>
    <s v="-"/>
    <n v="0"/>
  </r>
  <r>
    <s v="528"/>
    <x v="24"/>
    <x v="0"/>
    <s v="016"/>
    <s v="Z1F0000490"/>
    <s v="0206"/>
    <s v="FC"/>
    <s v="00002985-00002992"/>
    <s v=""/>
    <s v=""/>
    <s v=""/>
    <s v=""/>
    <n v="0"/>
    <s v=""/>
    <s v="VENTAS NO CONTRIBUYENTES"/>
    <s v=""/>
    <n v="29378219.550000001"/>
    <n v="0"/>
    <n v="23460827.550000001"/>
    <n v="0"/>
    <s v="-"/>
    <n v="0"/>
    <n v="5101200"/>
    <s v="16"/>
    <n v="816192"/>
    <n v="0"/>
    <s v="-"/>
    <n v="0"/>
    <n v="0"/>
    <s v="-"/>
    <n v="0"/>
  </r>
  <r>
    <s v="529"/>
    <x v="24"/>
    <x v="0"/>
    <s v="016"/>
    <s v="Z1F0000490"/>
    <s v="0206"/>
    <s v="FC"/>
    <s v="00002993"/>
    <s v=""/>
    <s v=""/>
    <s v=""/>
    <s v=""/>
    <n v="0"/>
    <s v=""/>
    <s v="FREMIOT MALDONADO"/>
    <s v="V4818340 "/>
    <n v="2187412"/>
    <n v="0"/>
    <n v="0"/>
    <n v="0"/>
    <s v="-"/>
    <n v="0"/>
    <n v="1885700"/>
    <s v="16"/>
    <n v="301712"/>
    <n v="0"/>
    <s v="-"/>
    <n v="0"/>
    <n v="0"/>
    <s v="-"/>
    <n v="0"/>
  </r>
  <r>
    <s v="530"/>
    <x v="24"/>
    <x v="0"/>
    <s v="016"/>
    <s v="Z1F0000490"/>
    <s v="0206"/>
    <s v="FC"/>
    <s v="00002994-00002996"/>
    <s v=""/>
    <s v=""/>
    <s v=""/>
    <s v=""/>
    <n v="0"/>
    <s v=""/>
    <s v="VENTAS NO CONTRIBUYENTES"/>
    <s v=""/>
    <n v="57317321.255999997"/>
    <n v="0"/>
    <n v="47469554.5"/>
    <n v="0"/>
    <s v="-"/>
    <n v="0"/>
    <n v="8489454.0999999996"/>
    <s v="16"/>
    <n v="1358312.656"/>
    <n v="0"/>
    <s v="-"/>
    <n v="0"/>
    <n v="0"/>
    <s v="-"/>
    <n v="0"/>
  </r>
  <r>
    <s v="531"/>
    <x v="24"/>
    <x v="0"/>
    <s v="016"/>
    <s v="Z1F0000490"/>
    <s v="0206"/>
    <s v="NC"/>
    <s v=""/>
    <s v="00000000"/>
    <s v=""/>
    <s v="00002995"/>
    <s v="26/12/2020"/>
    <n v="8364834.4000000004"/>
    <s v="VEN"/>
    <s v="JENNY SANCHEZ"/>
    <s v="V18341407"/>
    <n v="-2169100"/>
    <n v="0"/>
    <n v="-2169100"/>
    <n v="0"/>
    <s v="-"/>
    <n v="0"/>
    <n v="0"/>
    <s v="-"/>
    <n v="0"/>
    <n v="0"/>
    <s v="-"/>
    <n v="0"/>
    <n v="0"/>
    <s v="-"/>
    <n v="0"/>
  </r>
  <r>
    <s v="532"/>
    <x v="24"/>
    <x v="0"/>
    <s v="016"/>
    <s v="Z1F0000490"/>
    <s v="0206"/>
    <s v="FC"/>
    <s v="00002997-00002999"/>
    <s v=""/>
    <s v=""/>
    <s v=""/>
    <s v=""/>
    <n v="0"/>
    <s v=""/>
    <s v="VENTAS NO CONTRIBUYENTES"/>
    <s v=""/>
    <n v="36324108.299999997"/>
    <n v="0"/>
    <n v="30113375.5"/>
    <n v="0"/>
    <s v="-"/>
    <n v="0"/>
    <n v="5354080"/>
    <s v="16"/>
    <n v="856652.80000000005"/>
    <n v="0"/>
    <s v="-"/>
    <n v="0"/>
    <n v="0"/>
    <s v="-"/>
    <n v="0"/>
  </r>
  <r>
    <s v="533"/>
    <x v="24"/>
    <x v="0"/>
    <s v="016"/>
    <s v="Z1F0000490"/>
    <s v="0206"/>
    <s v="FC"/>
    <s v="00003000"/>
    <s v=""/>
    <s v=""/>
    <s v=""/>
    <s v=""/>
    <n v="0"/>
    <s v=""/>
    <s v="LEDA PIÑERO"/>
    <s v="V11041235"/>
    <n v="8584578.5"/>
    <n v="0"/>
    <n v="6397166.5"/>
    <n v="0"/>
    <s v="-"/>
    <n v="0"/>
    <n v="1885700"/>
    <s v="16"/>
    <n v="301712"/>
    <n v="0"/>
    <s v="-"/>
    <n v="0"/>
    <n v="0"/>
    <s v="-"/>
    <n v="0"/>
  </r>
  <r>
    <s v="534"/>
    <x v="24"/>
    <x v="0"/>
    <s v="016"/>
    <s v="Z1F0000490"/>
    <s v="0206"/>
    <s v="FC"/>
    <s v="00003001"/>
    <s v=""/>
    <s v=""/>
    <s v=""/>
    <s v=""/>
    <n v="0"/>
    <s v=""/>
    <s v="JOSE CORREA"/>
    <s v="V5887935"/>
    <n v="3427777.5"/>
    <n v="0"/>
    <n v="2846153.5"/>
    <n v="0"/>
    <s v="-"/>
    <n v="0"/>
    <n v="501400"/>
    <s v="16"/>
    <n v="80224"/>
    <n v="0"/>
    <s v="-"/>
    <n v="0"/>
    <n v="0"/>
    <s v="-"/>
    <n v="0"/>
  </r>
  <r>
    <s v="535"/>
    <x v="24"/>
    <x v="0"/>
    <s v="016"/>
    <s v="Z1F0000490"/>
    <s v="0206"/>
    <s v="FC"/>
    <s v="00003002-00003011"/>
    <s v=""/>
    <s v=""/>
    <s v=""/>
    <s v=""/>
    <n v="0"/>
    <s v=""/>
    <s v="VENTAS NO CONTRIBUYENTES"/>
    <s v=""/>
    <n v="134786037.132"/>
    <n v="0"/>
    <n v="117896144"/>
    <n v="0"/>
    <s v="-"/>
    <n v="0"/>
    <n v="14560252.699999999"/>
    <s v="-"/>
    <n v="2329640.432"/>
    <n v="0"/>
    <s v="-"/>
    <n v="0"/>
    <n v="0"/>
    <s v="-"/>
    <n v="0"/>
  </r>
  <r>
    <s v="536"/>
    <x v="24"/>
    <x v="0"/>
    <s v="016"/>
    <s v="Z1F0000490"/>
    <s v="0206"/>
    <s v="FC"/>
    <s v="00003012-00003013"/>
    <s v=""/>
    <s v=""/>
    <s v=""/>
    <s v=""/>
    <n v="0"/>
    <s v=""/>
    <s v="VENTAS NO CONTRIBUYENTES"/>
    <s v=""/>
    <n v="22312725.100000001"/>
    <n v="0"/>
    <n v="12502245.5"/>
    <n v="0"/>
    <s v="-"/>
    <n v="0"/>
    <n v="8457310"/>
    <s v="16"/>
    <n v="1353169.6"/>
    <n v="0"/>
    <s v="-"/>
    <n v="0"/>
    <n v="0"/>
    <s v="-"/>
    <n v="0"/>
  </r>
  <r>
    <s v="537"/>
    <x v="24"/>
    <x v="0"/>
    <s v="016"/>
    <s v="Z1F0000490"/>
    <s v="0206"/>
    <s v="FC"/>
    <s v="00003014-00003015"/>
    <s v=""/>
    <s v=""/>
    <s v=""/>
    <s v=""/>
    <n v="0"/>
    <s v=""/>
    <s v="VENTAS NO CONTRIBUYENTES"/>
    <s v=""/>
    <n v="10440674"/>
    <n v="0"/>
    <n v="8373380"/>
    <n v="0"/>
    <s v="-"/>
    <n v="0"/>
    <n v="1782150"/>
    <s v="16"/>
    <n v="285144"/>
    <n v="0"/>
    <s v="-"/>
    <n v="0"/>
    <n v="0"/>
    <s v="-"/>
    <n v="0"/>
  </r>
  <r>
    <s v="538"/>
    <x v="25"/>
    <x v="1"/>
    <s v="001"/>
    <s v="Z1F0017854"/>
    <s v="0306-0306"/>
    <s v="FC"/>
    <s v="00016927-00016966"/>
    <s v=""/>
    <s v=""/>
    <s v=""/>
    <s v=""/>
    <n v="0"/>
    <s v=""/>
    <s v="VENTAS NO CONTRIBUYENTES"/>
    <s v=""/>
    <n v="297286222.80680001"/>
    <n v="0"/>
    <n v="204018807.50000003"/>
    <n v="0"/>
    <s v="-"/>
    <n v="0"/>
    <n v="80402944.229999989"/>
    <s v="16"/>
    <n v="12864471.076799998"/>
    <n v="0"/>
    <s v="-"/>
    <n v="0"/>
    <n v="0"/>
    <s v="-"/>
    <n v="0"/>
  </r>
  <r>
    <s v="539"/>
    <x v="25"/>
    <x v="0"/>
    <s v="001"/>
    <s v="Z1F0000700"/>
    <s v="1400"/>
    <s v="FC"/>
    <s v="00110843-00110914"/>
    <s v=""/>
    <s v=""/>
    <s v=""/>
    <s v=""/>
    <n v="0"/>
    <s v=""/>
    <s v="VENTAS NO CONTRIBUYENTES"/>
    <s v=""/>
    <n v="848854972.10079992"/>
    <n v="0"/>
    <n v="714987679"/>
    <n v="0"/>
    <s v="-"/>
    <n v="0"/>
    <n v="115402838.88000001"/>
    <s v="16"/>
    <n v="18464454.220799997"/>
    <n v="0"/>
    <s v="-"/>
    <n v="0"/>
    <n v="0"/>
    <s v="-"/>
    <n v="0"/>
  </r>
  <r>
    <s v="540"/>
    <x v="25"/>
    <x v="1"/>
    <s v="002"/>
    <s v="Z1F0017966"/>
    <s v="0302"/>
    <s v="NC"/>
    <s v=""/>
    <s v="00000033"/>
    <s v=""/>
    <s v="00006946"/>
    <s v="27/12/2020"/>
    <n v="16828625"/>
    <s v="VEN"/>
    <s v="RICARDO GRECIANO"/>
    <s v="V9970036"/>
    <n v="-326128"/>
    <n v="0"/>
    <n v="-326128"/>
    <n v="0"/>
    <s v="-"/>
    <n v="0"/>
    <n v="0"/>
    <s v="-"/>
    <n v="0"/>
    <n v="0"/>
    <s v="-"/>
    <n v="0"/>
    <n v="0"/>
    <s v="-"/>
    <n v="0"/>
  </r>
  <r>
    <s v="541"/>
    <x v="25"/>
    <x v="1"/>
    <s v="002"/>
    <s v="Z1F0017966"/>
    <s v="0302-0302"/>
    <s v="FC"/>
    <s v="00006918-00006956"/>
    <s v=""/>
    <s v=""/>
    <s v=""/>
    <s v=""/>
    <n v="0"/>
    <s v=""/>
    <s v="VENTAS NO CONTRIBUYENTES"/>
    <s v=""/>
    <n v="314536757.72760004"/>
    <n v="0"/>
    <n v="234033929.49000001"/>
    <n v="0"/>
    <s v="-"/>
    <n v="0"/>
    <n v="69398989.859999999"/>
    <s v="16"/>
    <n v="11103838.377599999"/>
    <n v="0"/>
    <s v="-"/>
    <n v="0"/>
    <n v="0"/>
    <s v="-"/>
    <n v="0"/>
  </r>
  <r>
    <s v="542"/>
    <x v="25"/>
    <x v="2"/>
    <s v="002"/>
    <s v="Z1F0008858"/>
    <s v="0759"/>
    <s v="FC"/>
    <s v="00101627-00101739"/>
    <s v=""/>
    <s v=""/>
    <s v=""/>
    <s v=""/>
    <n v="0"/>
    <s v=""/>
    <s v="VENTAS NO CONTRIBUYENTES"/>
    <s v=""/>
    <n v="279183545.80000001"/>
    <n v="0"/>
    <n v="247863093.39999998"/>
    <n v="0"/>
    <s v="-"/>
    <n v="0"/>
    <n v="27000390"/>
    <s v="-"/>
    <n v="4320062.4000000004"/>
    <n v="0"/>
    <s v="-"/>
    <n v="0"/>
    <n v="0"/>
    <s v="-"/>
    <n v="0"/>
  </r>
  <r>
    <s v="543"/>
    <x v="25"/>
    <x v="0"/>
    <s v="002"/>
    <s v="Z1B8050149"/>
    <s v="1658"/>
    <s v="FC"/>
    <s v="00200410-00200468"/>
    <m/>
    <m/>
    <m/>
    <m/>
    <n v="0"/>
    <m/>
    <s v="VENTAS NO CONTRIBUYENTES"/>
    <m/>
    <n v="165582400"/>
    <n v="0"/>
    <n v="165582400"/>
    <n v="0"/>
    <s v="-"/>
    <n v="0"/>
    <n v="0"/>
    <s v="-"/>
    <n v="0"/>
    <n v="0"/>
    <s v="-"/>
    <n v="0"/>
    <n v="0"/>
    <s v="-"/>
    <n v="0"/>
  </r>
  <r>
    <s v="544"/>
    <x v="25"/>
    <x v="0"/>
    <s v="002"/>
    <s v="Z1B8050002"/>
    <s v="1736"/>
    <s v="NC"/>
    <s v=""/>
    <s v="00000137"/>
    <s v=""/>
    <s v="00162251"/>
    <s v="26/12/2020"/>
    <n v="27096963.190000001"/>
    <s v="VEN"/>
    <s v="ARGENIS MENA"/>
    <s v="V10279367"/>
    <n v="-2169100"/>
    <n v="0"/>
    <n v="-2169100"/>
    <n v="0"/>
    <s v="-"/>
    <n v="0"/>
    <n v="0"/>
    <s v="-"/>
    <n v="0"/>
    <n v="0"/>
    <s v="-"/>
    <n v="0"/>
    <n v="0"/>
    <s v="-"/>
    <n v="0"/>
  </r>
  <r>
    <s v="545"/>
    <x v="25"/>
    <x v="0"/>
    <s v="002"/>
    <s v="Z1B8050002"/>
    <s v="1736"/>
    <s v="FC"/>
    <s v="00162254-00162321"/>
    <s v=""/>
    <s v=""/>
    <s v=""/>
    <s v=""/>
    <n v="0"/>
    <s v=""/>
    <s v="VENTAS NO CONTRIBUYENTES"/>
    <s v=""/>
    <n v="938493754.27240002"/>
    <n v="0"/>
    <n v="639703084.44999981"/>
    <n v="0"/>
    <s v="-"/>
    <n v="0"/>
    <n v="257578163.64000002"/>
    <s v="-"/>
    <n v="41212506.182400011"/>
    <n v="0"/>
    <s v="-"/>
    <n v="0"/>
    <n v="0"/>
    <s v="-"/>
    <n v="0"/>
  </r>
  <r>
    <s v="546"/>
    <x v="25"/>
    <x v="1"/>
    <s v="003"/>
    <s v="Z1F0017848"/>
    <s v="0303-0303"/>
    <s v="FC"/>
    <s v="00013649-00013675"/>
    <s v=""/>
    <s v=""/>
    <s v=""/>
    <s v=""/>
    <n v="0"/>
    <s v=""/>
    <s v="VENTAS NO CONTRIBUYENTES"/>
    <s v=""/>
    <n v="165570930.91640002"/>
    <n v="0"/>
    <n v="90617321.489999995"/>
    <n v="0"/>
    <s v="-"/>
    <n v="0"/>
    <n v="64615180.539999999"/>
    <s v="16"/>
    <n v="10338428.886399999"/>
    <n v="0"/>
    <s v="-"/>
    <n v="0"/>
    <n v="0"/>
    <s v="-"/>
    <n v="0"/>
  </r>
  <r>
    <s v="547"/>
    <x v="25"/>
    <x v="1"/>
    <s v="003"/>
    <s v="Z1F0017848"/>
    <s v="0303"/>
    <s v="FC"/>
    <s v="00013648"/>
    <s v=""/>
    <s v=""/>
    <s v=""/>
    <s v=""/>
    <n v="0"/>
    <s v=""/>
    <s v="NOVEDADES CRISVIVIAN"/>
    <s v="J311978453"/>
    <n v="25211943.199999999"/>
    <n v="0"/>
    <n v="15251000"/>
    <n v="8587020"/>
    <s v="16"/>
    <n v="1373923.2"/>
    <n v="0"/>
    <s v="-"/>
    <n v="0"/>
    <n v="0"/>
    <s v="-"/>
    <n v="0"/>
    <n v="0"/>
    <s v="-"/>
    <n v="0"/>
  </r>
  <r>
    <s v="548"/>
    <x v="25"/>
    <x v="1"/>
    <s v="003"/>
    <s v="Z1F0017848"/>
    <s v="0303-0303"/>
    <s v="FC"/>
    <s v="00013628-00013647"/>
    <s v=""/>
    <s v=""/>
    <s v=""/>
    <s v=""/>
    <n v="0"/>
    <s v=""/>
    <s v="VENTAS NO CONTRIBUYENTES"/>
    <s v=""/>
    <n v="134844693.52000001"/>
    <n v="0"/>
    <n v="87182124"/>
    <n v="0"/>
    <s v="-"/>
    <n v="0"/>
    <n v="41088422"/>
    <s v="-"/>
    <n v="6574147.5199999996"/>
    <n v="0"/>
    <s v="-"/>
    <n v="0"/>
    <n v="0"/>
    <s v="-"/>
    <n v="0"/>
  </r>
  <r>
    <s v="549"/>
    <x v="25"/>
    <x v="2"/>
    <s v="003"/>
    <s v="Z1F0008965"/>
    <s v="0752"/>
    <s v="FC"/>
    <s v="00099511-00099631"/>
    <s v=""/>
    <s v=""/>
    <s v=""/>
    <s v=""/>
    <n v="0"/>
    <s v=""/>
    <s v="VENTAS NO CONTRIBUYENTES"/>
    <s v=""/>
    <n v="405189585.59999996"/>
    <n v="0"/>
    <n v="367024935.99999994"/>
    <n v="0"/>
    <s v="-"/>
    <n v="0"/>
    <n v="32900560"/>
    <s v="-"/>
    <n v="5264089.5999999996"/>
    <n v="0"/>
    <s v="-"/>
    <n v="0"/>
    <n v="0"/>
    <s v="-"/>
    <n v="0"/>
  </r>
  <r>
    <s v="550"/>
    <x v="25"/>
    <x v="0"/>
    <s v="003"/>
    <s v="Z1B8051199"/>
    <s v="1822"/>
    <s v="FC"/>
    <s v="00188358-00188463"/>
    <s v=""/>
    <s v=""/>
    <s v=""/>
    <s v=""/>
    <n v="0"/>
    <s v=""/>
    <s v="VENTAS NO CONTRIBUYENTES"/>
    <s v=""/>
    <n v="1020535560.4632"/>
    <n v="0"/>
    <n v="782536083.64999998"/>
    <n v="0"/>
    <s v="-"/>
    <n v="0"/>
    <n v="205171962.77000001"/>
    <s v="-"/>
    <n v="32827514.043199997"/>
    <n v="0"/>
    <s v="-"/>
    <n v="0"/>
    <n v="0"/>
    <s v="-"/>
    <n v="0"/>
  </r>
  <r>
    <s v="551"/>
    <x v="25"/>
    <x v="1"/>
    <s v="004"/>
    <s v="Z1F0017963"/>
    <s v="0303-0304"/>
    <s v="FC"/>
    <s v="00007115-00007136"/>
    <s v=""/>
    <s v=""/>
    <s v=""/>
    <s v=""/>
    <n v="0"/>
    <s v=""/>
    <s v="VENTAS NO CONTRIBUYENTES"/>
    <s v=""/>
    <n v="170827161.66480002"/>
    <n v="0"/>
    <n v="116640049.15000001"/>
    <n v="0"/>
    <s v="-"/>
    <n v="0"/>
    <n v="46713028.030000001"/>
    <s v="16"/>
    <n v="7474084.4847999997"/>
    <n v="0"/>
    <s v="-"/>
    <n v="0"/>
    <n v="0"/>
    <s v="-"/>
    <n v="0"/>
  </r>
  <r>
    <s v="552"/>
    <x v="25"/>
    <x v="2"/>
    <s v="004"/>
    <s v="Z1F0002472"/>
    <s v="0226"/>
    <s v="FC"/>
    <s v="00033107-00033167"/>
    <s v=""/>
    <s v=""/>
    <s v=""/>
    <s v=""/>
    <n v="0"/>
    <s v=""/>
    <s v="VENTAS NO CONTRIBUYENTES"/>
    <s v=""/>
    <n v="163239429.59999999"/>
    <n v="0"/>
    <n v="146604452.5"/>
    <n v="0"/>
    <s v="-"/>
    <n v="0"/>
    <n v="14340497.5"/>
    <s v="-"/>
    <n v="2294479.6"/>
    <n v="0"/>
    <s v="-"/>
    <n v="0"/>
    <n v="0"/>
    <s v="-"/>
    <n v="0"/>
  </r>
  <r>
    <s v="553"/>
    <x v="25"/>
    <x v="2"/>
    <s v="004"/>
    <s v="Z1F0002472"/>
    <s v="0226"/>
    <s v="FC"/>
    <s v="00033106"/>
    <s v=""/>
    <s v=""/>
    <s v=""/>
    <s v=""/>
    <n v="0"/>
    <s v=""/>
    <s v="CREACIONES ANGEL C.A"/>
    <s v="J304224508 "/>
    <n v="4381800"/>
    <n v="0"/>
    <n v="4381800"/>
    <n v="0"/>
    <s v="-"/>
    <n v="0"/>
    <n v="0"/>
    <s v="-"/>
    <n v="0"/>
    <n v="0"/>
    <s v="-"/>
    <n v="0"/>
    <n v="0"/>
    <s v="-"/>
    <n v="0"/>
  </r>
  <r>
    <s v="554"/>
    <x v="25"/>
    <x v="2"/>
    <s v="004"/>
    <s v="Z1F0002472"/>
    <s v="0226"/>
    <s v="FC"/>
    <s v="00033058-00033105"/>
    <s v=""/>
    <s v=""/>
    <s v=""/>
    <s v=""/>
    <n v="0"/>
    <s v=""/>
    <s v="VENTAS NO CONTRIBUYENTES"/>
    <s v=""/>
    <n v="109948963"/>
    <n v="0"/>
    <n v="105536207"/>
    <n v="0"/>
    <s v="-"/>
    <n v="0"/>
    <n v="3804100"/>
    <s v="16"/>
    <n v="608656"/>
    <n v="0"/>
    <s v="-"/>
    <n v="0"/>
    <n v="0"/>
    <s v="-"/>
    <n v="0"/>
  </r>
  <r>
    <s v="555"/>
    <x v="25"/>
    <x v="0"/>
    <s v="004"/>
    <s v="Z1B8050937"/>
    <s v="1664"/>
    <s v="FC"/>
    <s v="00155812-00155882"/>
    <s v=""/>
    <s v=""/>
    <s v=""/>
    <s v=""/>
    <n v="0"/>
    <s v=""/>
    <s v="VENTAS NO CONTRIBUYENTES"/>
    <s v=""/>
    <n v="708429588.45319986"/>
    <n v="0"/>
    <n v="522697384.0999999"/>
    <n v="0"/>
    <s v="-"/>
    <n v="0"/>
    <n v="160113969.26999998"/>
    <s v="-"/>
    <n v="25618235.083200004"/>
    <n v="0"/>
    <s v="-"/>
    <n v="0"/>
    <n v="0"/>
    <s v="-"/>
    <n v="0"/>
  </r>
  <r>
    <s v="556"/>
    <x v="25"/>
    <x v="1"/>
    <s v="005"/>
    <s v="Z1F0017998"/>
    <s v="0297-0297"/>
    <s v="FC"/>
    <s v="00009622-00009630"/>
    <s v=""/>
    <s v=""/>
    <s v=""/>
    <s v=""/>
    <n v="0"/>
    <s v=""/>
    <s v="VENTAS NO CONTRIBUYENTES"/>
    <s v=""/>
    <n v="71422822.467999995"/>
    <n v="0"/>
    <n v="32334250.5"/>
    <n v="0"/>
    <s v="-"/>
    <n v="0"/>
    <n v="33697044.799999997"/>
    <s v="-"/>
    <n v="5391527.1679999996"/>
    <n v="0"/>
    <s v="-"/>
    <n v="0"/>
    <n v="0"/>
    <s v="-"/>
    <n v="0"/>
  </r>
  <r>
    <s v="557"/>
    <x v="25"/>
    <x v="1"/>
    <s v="005"/>
    <s v="Z1F0017998"/>
    <s v="0297"/>
    <s v="FC"/>
    <s v="00009621"/>
    <s v=""/>
    <s v=""/>
    <s v=""/>
    <s v=""/>
    <n v="0"/>
    <s v=""/>
    <s v="TRANSPORTE EJECUTIVO MILLENIUM"/>
    <s v="J314312510"/>
    <n v="2288564"/>
    <n v="0"/>
    <n v="0"/>
    <n v="1972900"/>
    <s v="16"/>
    <n v="315664"/>
    <n v="0"/>
    <s v="-"/>
    <n v="0"/>
    <n v="0"/>
    <s v="-"/>
    <n v="0"/>
    <n v="0"/>
    <s v="-"/>
    <n v="0"/>
  </r>
  <r>
    <s v="558"/>
    <x v="25"/>
    <x v="1"/>
    <s v="005"/>
    <s v="Z1F0017998"/>
    <s v="0297-0297"/>
    <s v="FC"/>
    <s v="00009601-00009620"/>
    <s v=""/>
    <s v=""/>
    <s v=""/>
    <s v=""/>
    <n v="0"/>
    <s v=""/>
    <s v="VENTAS NO CONTRIBUYENTES"/>
    <s v=""/>
    <n v="169875556.87639999"/>
    <n v="0"/>
    <n v="117849926.00000003"/>
    <n v="0"/>
    <s v="-"/>
    <n v="0"/>
    <n v="44849681.789999992"/>
    <s v="16"/>
    <n v="7175949.0864000004"/>
    <n v="0"/>
    <s v="-"/>
    <n v="0"/>
    <n v="0"/>
    <s v="-"/>
    <n v="0"/>
  </r>
  <r>
    <s v="559"/>
    <x v="25"/>
    <x v="1"/>
    <s v="005"/>
    <s v="Z1F0017998"/>
    <s v="0297"/>
    <s v="FC"/>
    <s v="00009600"/>
    <s v=""/>
    <s v=""/>
    <s v=""/>
    <s v=""/>
    <n v="0"/>
    <s v=""/>
    <s v="VIDA AGUA PURIFICADA"/>
    <s v="J412413007"/>
    <n v="27852624.375999998"/>
    <n v="0"/>
    <n v="21632358"/>
    <n v="5362298.5999999996"/>
    <s v="16"/>
    <n v="857967.77599999995"/>
    <n v="0"/>
    <s v="-"/>
    <n v="0"/>
    <n v="0"/>
    <s v="-"/>
    <n v="0"/>
    <n v="0"/>
    <s v="-"/>
    <n v="0"/>
  </r>
  <r>
    <s v="560"/>
    <x v="25"/>
    <x v="1"/>
    <s v="005"/>
    <s v="Z1F0017998"/>
    <s v="0297-0297"/>
    <s v="FC"/>
    <s v="00009585-00009599"/>
    <s v=""/>
    <s v=""/>
    <s v=""/>
    <s v=""/>
    <n v="0"/>
    <s v=""/>
    <s v="VENTAS NO CONTRIBUYENTES"/>
    <s v=""/>
    <n v="233735794.52200001"/>
    <n v="0"/>
    <n v="182983562.44999999"/>
    <n v="0"/>
    <s v="-"/>
    <n v="0"/>
    <n v="43751924.200000003"/>
    <s v="-"/>
    <n v="7000307.8720000004"/>
    <n v="0"/>
    <s v="-"/>
    <n v="0"/>
    <n v="0"/>
    <s v="-"/>
    <n v="0"/>
  </r>
  <r>
    <s v="561"/>
    <x v="25"/>
    <x v="0"/>
    <s v="005"/>
    <s v="Z1B8050363"/>
    <s v="1815"/>
    <s v="NC"/>
    <s v=""/>
    <s v="00000183"/>
    <s v=""/>
    <s v="00110893"/>
    <s v="27/12/2020"/>
    <n v="40611620.25"/>
    <s v="VEN"/>
    <s v="EDUARDO RODRIGUEZ"/>
    <s v="V10354271 "/>
    <n v="-3074890"/>
    <n v="0"/>
    <n v="-3074890"/>
    <n v="0"/>
    <s v="-"/>
    <n v="0"/>
    <n v="0"/>
    <s v="-"/>
    <n v="0"/>
    <n v="0"/>
    <s v="-"/>
    <n v="0"/>
    <n v="0"/>
    <s v="-"/>
    <n v="0"/>
  </r>
  <r>
    <s v="562"/>
    <x v="25"/>
    <x v="0"/>
    <s v="005"/>
    <s v="Z1B8050363"/>
    <s v="1815"/>
    <s v="FC"/>
    <s v="00167945-00168022"/>
    <s v=""/>
    <s v=""/>
    <s v=""/>
    <s v=""/>
    <n v="0"/>
    <s v=""/>
    <s v="VENTAS NO CONTRIBUYENTES"/>
    <s v=""/>
    <n v="814666333.25799966"/>
    <n v="0"/>
    <n v="610516825.39999998"/>
    <n v="0"/>
    <s v="-"/>
    <n v="0"/>
    <n v="175990955.04999998"/>
    <s v="-"/>
    <n v="28158552.808000002"/>
    <n v="0"/>
    <s v="-"/>
    <n v="0"/>
    <n v="0"/>
    <s v="-"/>
    <n v="0"/>
  </r>
  <r>
    <s v="563"/>
    <x v="25"/>
    <x v="1"/>
    <s v="006"/>
    <s v="Z1F0017787"/>
    <s v="0269-0269"/>
    <s v="FC"/>
    <s v="00002800-00002821"/>
    <s v=""/>
    <s v=""/>
    <s v=""/>
    <s v=""/>
    <n v="0"/>
    <s v=""/>
    <s v="VENTAS NO CONTRIBUYENTES"/>
    <s v=""/>
    <n v="253788176.29480001"/>
    <n v="0"/>
    <n v="171882318"/>
    <n v="0"/>
    <s v="-"/>
    <n v="0"/>
    <n v="70608498.530000001"/>
    <s v="16"/>
    <n v="11297359.764800001"/>
    <n v="0"/>
    <s v="-"/>
    <n v="0"/>
    <n v="0"/>
    <s v="-"/>
    <n v="0"/>
  </r>
  <r>
    <s v="564"/>
    <x v="25"/>
    <x v="0"/>
    <s v="006"/>
    <s v="Z1B8044815"/>
    <s v="1724"/>
    <s v="NC"/>
    <s v=""/>
    <s v="00000187"/>
    <s v=""/>
    <s v="00148103"/>
    <s v="27/12/2020"/>
    <n v="545000"/>
    <s v="VEN"/>
    <s v="INES ALARCON"/>
    <s v="V21467938"/>
    <n v="-545000"/>
    <n v="0"/>
    <n v="-545000"/>
    <n v="0"/>
    <s v="-"/>
    <n v="0"/>
    <n v="0"/>
    <s v="-"/>
    <n v="0"/>
    <n v="0"/>
    <s v="-"/>
    <n v="0"/>
    <n v="0"/>
    <s v="-"/>
    <n v="0"/>
  </r>
  <r>
    <s v="565"/>
    <x v="25"/>
    <x v="0"/>
    <s v="006"/>
    <s v="Z1B8044815"/>
    <s v="1724"/>
    <s v="FC"/>
    <s v="00148077-00148175"/>
    <s v=""/>
    <s v=""/>
    <s v=""/>
    <s v=""/>
    <n v="0"/>
    <s v=""/>
    <s v="VENTAS NO CONTRIBUYENTES"/>
    <s v=""/>
    <n v="930816427.99399996"/>
    <n v="0"/>
    <n v="747901349.89999986"/>
    <n v="0"/>
    <s v="-"/>
    <n v="0"/>
    <n v="157685412.15000004"/>
    <s v="-"/>
    <n v="25229665.943999995"/>
    <n v="0"/>
    <s v="-"/>
    <n v="0"/>
    <n v="0"/>
    <s v="-"/>
    <n v="0"/>
  </r>
  <r>
    <s v="566"/>
    <x v="25"/>
    <x v="0"/>
    <s v="007"/>
    <s v="Z1B8050013"/>
    <s v="1777"/>
    <s v="FC"/>
    <s v="00172287-00172346"/>
    <s v=""/>
    <s v=""/>
    <s v=""/>
    <s v=""/>
    <n v="0"/>
    <s v=""/>
    <s v="VENTAS NO CONTRIBUYENTES"/>
    <s v=""/>
    <n v="717228139.58760011"/>
    <n v="0"/>
    <n v="496718830.04999995"/>
    <n v="0"/>
    <s v="-"/>
    <n v="0"/>
    <n v="190094232.35999998"/>
    <s v="16"/>
    <n v="30415077.177600004"/>
    <n v="0"/>
    <s v="-"/>
    <n v="0"/>
    <n v="0"/>
    <s v="-"/>
    <n v="0"/>
  </r>
  <r>
    <s v="567"/>
    <x v="25"/>
    <x v="0"/>
    <s v="009"/>
    <s v="Z1B8014458"/>
    <s v="1732"/>
    <s v="FC"/>
    <s v="00176236-00176272"/>
    <s v=""/>
    <s v=""/>
    <s v=""/>
    <s v=""/>
    <n v="0"/>
    <s v=""/>
    <s v="VENTAS NO CONTRIBUYENTES"/>
    <s v=""/>
    <n v="383129683.53520006"/>
    <n v="0"/>
    <n v="248084531.54999998"/>
    <n v="0"/>
    <s v="-"/>
    <n v="0"/>
    <n v="116418234.47"/>
    <s v="-"/>
    <n v="18626917.515200004"/>
    <n v="0"/>
    <s v="-"/>
    <n v="0"/>
    <n v="0"/>
    <s v="-"/>
    <n v="0"/>
  </r>
  <r>
    <s v="568"/>
    <x v="25"/>
    <x v="0"/>
    <s v="009"/>
    <s v="Z1B8014458"/>
    <s v="1732"/>
    <s v="FC"/>
    <s v="00176235"/>
    <s v=""/>
    <s v=""/>
    <s v=""/>
    <s v=""/>
    <n v="0"/>
    <s v=""/>
    <s v="DISTRIBUIDORA JMORGAH C.A."/>
    <s v="J-41236934-2"/>
    <n v="32438400"/>
    <n v="0"/>
    <n v="32438400"/>
    <n v="0"/>
    <s v="-"/>
    <n v="0"/>
    <n v="0"/>
    <s v="-"/>
    <n v="0"/>
    <n v="0"/>
    <s v="-"/>
    <n v="0"/>
    <n v="0"/>
    <s v="-"/>
    <n v="0"/>
  </r>
  <r>
    <s v="569"/>
    <x v="25"/>
    <x v="0"/>
    <s v="009"/>
    <s v="Z1B8014458"/>
    <s v="1732"/>
    <s v="FC"/>
    <s v="00176229-00176234"/>
    <s v=""/>
    <s v=""/>
    <s v=""/>
    <s v=""/>
    <n v="0"/>
    <s v=""/>
    <s v="VENTAS NO CONTRIBUYENTES"/>
    <s v=""/>
    <n v="94288496.673600003"/>
    <n v="0"/>
    <n v="81719743.599999994"/>
    <n v="0"/>
    <s v="-"/>
    <n v="0"/>
    <n v="10835131.960000001"/>
    <s v="16"/>
    <n v="1733621.1135999998"/>
    <n v="0"/>
    <s v="-"/>
    <n v="0"/>
    <n v="0"/>
    <s v="-"/>
    <n v="0"/>
  </r>
  <r>
    <s v="570"/>
    <x v="25"/>
    <x v="0"/>
    <s v="009"/>
    <s v="Z1B8014458"/>
    <s v="1732"/>
    <s v="FC"/>
    <s v="00176228"/>
    <s v=""/>
    <s v=""/>
    <s v=""/>
    <s v=""/>
    <n v="0"/>
    <s v=""/>
    <s v="CREDIVEN"/>
    <s v="J-314858947"/>
    <n v="9091493.8000000007"/>
    <n v="0"/>
    <n v="4621839.8000000007"/>
    <n v="3853150"/>
    <s v="16"/>
    <n v="616504"/>
    <n v="0"/>
    <s v="-"/>
    <n v="0"/>
    <n v="0"/>
    <s v="-"/>
    <n v="0"/>
    <n v="0"/>
    <s v="-"/>
    <n v="0"/>
  </r>
  <r>
    <s v="571"/>
    <x v="25"/>
    <x v="0"/>
    <s v="009"/>
    <s v="Z1B8014458"/>
    <s v="1732"/>
    <s v="FC"/>
    <s v="00176202-00176227"/>
    <s v=""/>
    <s v=""/>
    <s v=""/>
    <s v=""/>
    <n v="0"/>
    <s v=""/>
    <s v="VENTAS NO CONTRIBUYENTES"/>
    <s v=""/>
    <n v="188565143.35999998"/>
    <n v="0"/>
    <n v="150354603.00000003"/>
    <n v="0"/>
    <s v="-"/>
    <n v="0"/>
    <n v="32940121"/>
    <s v="16"/>
    <n v="5270419.3600000003"/>
    <n v="0"/>
    <s v="-"/>
    <n v="0"/>
    <n v="0"/>
    <s v="-"/>
    <n v="0"/>
  </r>
  <r>
    <s v="572"/>
    <x v="25"/>
    <x v="0"/>
    <s v="010"/>
    <s v="Z1F0000341"/>
    <s v="1241"/>
    <s v="FC"/>
    <s v="00074792-00074807"/>
    <s v=""/>
    <s v=""/>
    <s v=""/>
    <s v=""/>
    <n v="0"/>
    <s v=""/>
    <s v="VENTAS NO CONTRIBUYENTES"/>
    <s v=""/>
    <n v="111949290.8"/>
    <n v="0"/>
    <n v="85276772.800000012"/>
    <n v="0"/>
    <s v="-"/>
    <n v="0"/>
    <n v="22993550"/>
    <s v="-"/>
    <n v="3678968"/>
    <n v="0"/>
    <s v="-"/>
    <n v="0"/>
    <n v="0"/>
    <s v="-"/>
    <n v="0"/>
  </r>
  <r>
    <s v="573"/>
    <x v="25"/>
    <x v="0"/>
    <s v="010"/>
    <s v="Z1F0000341"/>
    <s v="1241"/>
    <s v="FC"/>
    <s v="00074791"/>
    <s v=""/>
    <s v=""/>
    <s v=""/>
    <s v=""/>
    <n v="0"/>
    <s v=""/>
    <s v="IMVERCIONES 5X"/>
    <s v="J-402577044"/>
    <n v="19619215.199999999"/>
    <n v="0"/>
    <n v="19293000"/>
    <n v="281220"/>
    <s v="16"/>
    <n v="44995.199999999997"/>
    <n v="0"/>
    <s v="-"/>
    <n v="0"/>
    <n v="0"/>
    <s v="-"/>
    <n v="0"/>
    <n v="0"/>
    <s v="-"/>
    <n v="0"/>
  </r>
  <r>
    <s v="574"/>
    <x v="25"/>
    <x v="0"/>
    <s v="010"/>
    <s v="Z1F0000341"/>
    <s v="1241"/>
    <s v="FC"/>
    <s v="00074760-00074790"/>
    <s v=""/>
    <s v=""/>
    <s v=""/>
    <s v=""/>
    <n v="0"/>
    <s v=""/>
    <s v="VENTAS NO CONTRIBUYENTES"/>
    <s v=""/>
    <n v="463655388.97279996"/>
    <n v="0"/>
    <n v="318273356.79999995"/>
    <n v="0"/>
    <s v="-"/>
    <n v="0"/>
    <n v="125329338.08000001"/>
    <s v="16"/>
    <n v="20052694.092799999"/>
    <n v="0"/>
    <s v="-"/>
    <n v="0"/>
    <n v="0"/>
    <s v="-"/>
    <n v="0"/>
  </r>
  <r>
    <s v="575"/>
    <x v="25"/>
    <x v="0"/>
    <s v="011"/>
    <s v="Z1F0004616"/>
    <s v="0635"/>
    <s v="FC"/>
    <s v="00087066-00087170"/>
    <s v=""/>
    <s v=""/>
    <s v=""/>
    <s v=""/>
    <n v="0"/>
    <s v=""/>
    <s v="VENTAS NO CONTRIBUYENTES"/>
    <s v=""/>
    <n v="273943049.79479998"/>
    <n v="0"/>
    <n v="249935015.80000004"/>
    <n v="0"/>
    <s v="-"/>
    <n v="0"/>
    <n v="20696581.030000001"/>
    <s v="-"/>
    <n v="3311452.9648000002"/>
    <n v="0"/>
    <s v="-"/>
    <n v="0"/>
    <n v="0"/>
    <s v="-"/>
    <n v="0"/>
  </r>
  <r>
    <s v="576"/>
    <x v="25"/>
    <x v="0"/>
    <s v="011"/>
    <s v="Z1F0004616"/>
    <s v="0635"/>
    <s v="FC"/>
    <s v="00087065"/>
    <s v=""/>
    <s v=""/>
    <s v=""/>
    <s v=""/>
    <n v="0"/>
    <s v=""/>
    <s v="GEORGE AGUILAR"/>
    <s v="J138145219"/>
    <n v="14715000"/>
    <n v="0"/>
    <n v="14715000"/>
    <n v="0"/>
    <s v="-"/>
    <n v="0"/>
    <n v="0"/>
    <s v="-"/>
    <n v="0"/>
    <n v="0"/>
    <s v="-"/>
    <n v="0"/>
    <n v="0"/>
    <s v="-"/>
    <n v="0"/>
  </r>
  <r>
    <s v="577"/>
    <x v="25"/>
    <x v="0"/>
    <s v="011"/>
    <s v="Z1F0004616"/>
    <s v="0635"/>
    <s v="FC"/>
    <s v="00087055-00087064"/>
    <s v=""/>
    <s v=""/>
    <s v=""/>
    <s v=""/>
    <n v="0"/>
    <s v=""/>
    <s v="VENTAS NO CONTRIBUYENTES"/>
    <s v=""/>
    <n v="22895397"/>
    <n v="0"/>
    <n v="22199977"/>
    <n v="0"/>
    <s v="-"/>
    <n v="0"/>
    <n v="599500"/>
    <s v="16"/>
    <n v="95920"/>
    <n v="0"/>
    <s v="-"/>
    <n v="0"/>
    <n v="0"/>
    <s v="-"/>
    <n v="0"/>
  </r>
  <r>
    <s v="578"/>
    <x v="25"/>
    <x v="0"/>
    <s v="012"/>
    <s v="Z1B8038506"/>
    <s v="1584"/>
    <s v="FC"/>
    <s v="00071939-00071957"/>
    <s v=""/>
    <s v=""/>
    <s v=""/>
    <s v=""/>
    <n v="0"/>
    <s v=""/>
    <s v="VENTAS NO CONTRIBUYENTES"/>
    <s v=""/>
    <n v="35118186.799999997"/>
    <n v="0"/>
    <n v="9833980"/>
    <n v="0"/>
    <s v="-"/>
    <n v="0"/>
    <n v="21796730"/>
    <s v="-"/>
    <n v="3487476.8"/>
    <n v="0"/>
    <s v="-"/>
    <n v="0"/>
    <n v="0"/>
    <s v="-"/>
    <n v="0"/>
  </r>
  <r>
    <s v="579"/>
    <x v="25"/>
    <x v="0"/>
    <s v="013"/>
    <s v="Z1B8050578"/>
    <s v="1546"/>
    <s v="FC"/>
    <s v="00143171-00143265"/>
    <s v=""/>
    <s v=""/>
    <s v=""/>
    <s v=""/>
    <n v="0"/>
    <s v=""/>
    <s v="VENTAS NO CONTRIBUYENTES"/>
    <s v=""/>
    <n v="297228997.70000005"/>
    <n v="0"/>
    <n v="253031895.70000005"/>
    <n v="0"/>
    <s v="-"/>
    <n v="0"/>
    <n v="38100950"/>
    <s v="16"/>
    <n v="6096152"/>
    <n v="0"/>
    <s v="-"/>
    <n v="0"/>
    <n v="0"/>
    <s v="-"/>
    <n v="0"/>
  </r>
  <r>
    <s v="580"/>
    <x v="25"/>
    <x v="0"/>
    <s v="014"/>
    <s v="Z1F0000338"/>
    <s v="1424"/>
    <s v="FC"/>
    <s v="00052542-00052630"/>
    <s v=""/>
    <s v=""/>
    <s v=""/>
    <s v=""/>
    <n v="0"/>
    <s v=""/>
    <s v="VENTAS NO CONTRIBUYENTES"/>
    <s v=""/>
    <n v="196575570.40000001"/>
    <n v="0"/>
    <n v="168359220"/>
    <n v="0"/>
    <s v="-"/>
    <n v="0"/>
    <n v="24324440"/>
    <s v="-"/>
    <n v="3891910.4"/>
    <n v="0"/>
    <s v="-"/>
    <n v="0"/>
    <n v="0"/>
    <s v="-"/>
    <n v="0"/>
  </r>
  <r>
    <s v="581"/>
    <x v="25"/>
    <x v="0"/>
    <s v="014"/>
    <s v="Z1F0000338"/>
    <s v="1424"/>
    <s v="FC"/>
    <s v="00052541"/>
    <s v=""/>
    <s v=""/>
    <s v=""/>
    <s v=""/>
    <n v="0"/>
    <s v=""/>
    <s v="JOSE ZERPA"/>
    <s v="V179807374"/>
    <n v="8332396"/>
    <n v="0"/>
    <n v="0"/>
    <n v="7183100"/>
    <s v="16"/>
    <n v="1149296"/>
    <n v="0"/>
    <s v="-"/>
    <n v="0"/>
    <n v="0"/>
    <s v="-"/>
    <n v="0"/>
    <n v="0"/>
    <s v="-"/>
    <n v="0"/>
  </r>
  <r>
    <s v="582"/>
    <x v="25"/>
    <x v="0"/>
    <s v="014"/>
    <s v="Z1F0000338"/>
    <s v="1424"/>
    <s v="FC"/>
    <s v="00052531-00052540"/>
    <s v=""/>
    <s v=""/>
    <s v=""/>
    <s v=""/>
    <n v="0"/>
    <s v=""/>
    <s v="VENTAS NO CONTRIBUYENTES"/>
    <s v=""/>
    <n v="14612540"/>
    <n v="0"/>
    <n v="9744600"/>
    <n v="0"/>
    <s v="-"/>
    <n v="0"/>
    <n v="4196500"/>
    <s v="16"/>
    <n v="671440"/>
    <n v="0"/>
    <s v="-"/>
    <n v="0"/>
    <n v="0"/>
    <s v="-"/>
    <n v="0"/>
  </r>
  <r>
    <s v="583"/>
    <x v="25"/>
    <x v="0"/>
    <s v="015"/>
    <s v="Z1B8050356"/>
    <s v="1558"/>
    <s v="FC"/>
    <s v="00086816-00086827"/>
    <s v=""/>
    <s v=""/>
    <s v=""/>
    <s v=""/>
    <n v="0"/>
    <s v=""/>
    <s v="VENTAS NO CONTRIBUYENTES"/>
    <s v=""/>
    <n v="270141356.39480001"/>
    <n v="0"/>
    <n v="242490586"/>
    <n v="0"/>
    <s v="-"/>
    <n v="0"/>
    <n v="23836871.030000001"/>
    <s v="16"/>
    <n v="3813899.3647999996"/>
    <n v="0"/>
    <s v="-"/>
    <n v="0"/>
    <n v="0"/>
    <s v="-"/>
    <n v="0"/>
  </r>
  <r>
    <s v="584"/>
    <x v="25"/>
    <x v="0"/>
    <s v="016"/>
    <s v="Z1F0000490"/>
    <s v="0207"/>
    <s v="FC"/>
    <s v="00003015"/>
    <s v=""/>
    <s v=""/>
    <s v=""/>
    <s v=""/>
    <n v="0"/>
    <s v=""/>
    <s v="VENTAS NO CONTRIBUYENTES"/>
    <s v=""/>
    <n v="0"/>
    <n v="0"/>
    <n v="0"/>
    <n v="0"/>
    <s v="-"/>
    <n v="0"/>
    <n v="0"/>
    <s v="16"/>
    <n v="0"/>
    <n v="0"/>
    <s v="-"/>
    <n v="0"/>
    <n v="0"/>
    <s v="-"/>
    <n v="0"/>
  </r>
  <r>
    <s v="585"/>
    <x v="26"/>
    <x v="1"/>
    <s v="001"/>
    <s v="Z1F0017854"/>
    <s v="0307-0307"/>
    <s v="FC"/>
    <s v="00016967-00017026"/>
    <s v=""/>
    <s v=""/>
    <s v=""/>
    <s v=""/>
    <n v="0"/>
    <s v=""/>
    <s v="VENTAS NO CONTRIBUYENTES"/>
    <s v=""/>
    <n v="448342158.24999994"/>
    <n v="0"/>
    <n v="311042542.75000006"/>
    <n v="0"/>
    <s v="-"/>
    <n v="0"/>
    <n v="118361737.5"/>
    <s v="-"/>
    <n v="18937877.999999996"/>
    <n v="0"/>
    <s v="-"/>
    <n v="0"/>
    <n v="0"/>
    <s v="-"/>
    <n v="0"/>
  </r>
  <r>
    <s v="586"/>
    <x v="26"/>
    <x v="0"/>
    <s v="001"/>
    <s v="Z1F0000700"/>
    <s v="1401"/>
    <s v="FC"/>
    <s v="00110950-00111011"/>
    <s v=""/>
    <s v=""/>
    <s v=""/>
    <s v=""/>
    <n v="0"/>
    <s v=""/>
    <s v="VENTAS NO CONTRIBUYENTES"/>
    <s v=""/>
    <n v="636269983.83400011"/>
    <n v="0"/>
    <n v="476956709.1500001"/>
    <n v="0"/>
    <s v="-"/>
    <n v="0"/>
    <n v="137339029.90000001"/>
    <s v="-"/>
    <n v="21974244.783999998"/>
    <n v="0"/>
    <s v="-"/>
    <n v="0"/>
    <n v="0"/>
    <s v="-"/>
    <n v="0"/>
  </r>
  <r>
    <s v="587"/>
    <x v="26"/>
    <x v="0"/>
    <s v="001"/>
    <s v="Z1F0000700"/>
    <s v="1401"/>
    <s v="FC"/>
    <s v="00110949"/>
    <s v=""/>
    <s v=""/>
    <s v=""/>
    <s v=""/>
    <n v="0"/>
    <s v=""/>
    <s v="JHON RAMIREZ"/>
    <s v="J-317304497 "/>
    <n v="3626145"/>
    <n v="0"/>
    <n v="3626145"/>
    <n v="0"/>
    <s v="-"/>
    <n v="0"/>
    <n v="0"/>
    <s v="-"/>
    <n v="0"/>
    <n v="0"/>
    <s v="-"/>
    <n v="0"/>
    <n v="0"/>
    <s v="-"/>
    <n v="0"/>
  </r>
  <r>
    <s v="588"/>
    <x v="26"/>
    <x v="0"/>
    <s v="001"/>
    <s v="Z1F0000700"/>
    <s v="1401"/>
    <s v="FC"/>
    <s v="00110939-00110948"/>
    <s v=""/>
    <s v=""/>
    <s v=""/>
    <s v=""/>
    <n v="0"/>
    <s v=""/>
    <s v="VENTAS NO CONTRIBUYENTES"/>
    <s v=""/>
    <n v="101294061.10999998"/>
    <n v="0"/>
    <n v="74197463.349999994"/>
    <n v="0"/>
    <s v="-"/>
    <n v="0"/>
    <n v="23359136"/>
    <s v="-"/>
    <n v="3737461.76"/>
    <n v="0"/>
    <s v="-"/>
    <n v="0"/>
    <n v="0"/>
    <s v="-"/>
    <n v="0"/>
  </r>
  <r>
    <s v="589"/>
    <x v="26"/>
    <x v="0"/>
    <s v="001"/>
    <s v="Z1F0000700"/>
    <s v="1401"/>
    <s v="FC"/>
    <s v="00110938"/>
    <s v=""/>
    <s v=""/>
    <s v=""/>
    <s v=""/>
    <n v="0"/>
    <s v=""/>
    <s v="INV FRESAS Y MELOCOTONES"/>
    <s v="J-402282982 "/>
    <n v="15681045.199999999"/>
    <n v="0"/>
    <n v="11150700"/>
    <n v="3905470"/>
    <s v="16"/>
    <n v="624875.19999999995"/>
    <n v="0"/>
    <s v="-"/>
    <n v="0"/>
    <n v="0"/>
    <s v="-"/>
    <n v="0"/>
    <n v="0"/>
    <s v="-"/>
    <n v="0"/>
  </r>
  <r>
    <s v="590"/>
    <x v="26"/>
    <x v="0"/>
    <s v="001"/>
    <s v="Z1F0000700"/>
    <s v="1401"/>
    <s v="FC"/>
    <s v="00110915-00110937"/>
    <s v=""/>
    <s v=""/>
    <s v=""/>
    <s v=""/>
    <n v="0"/>
    <s v=""/>
    <s v="VENTAS NO CONTRIBUYENTES"/>
    <s v=""/>
    <n v="233713682.454"/>
    <n v="0"/>
    <n v="188131544.05000001"/>
    <n v="0"/>
    <s v="-"/>
    <n v="0"/>
    <n v="39294946.899999999"/>
    <s v="16"/>
    <n v="6287191.5040000007"/>
    <n v="0"/>
    <s v="-"/>
    <n v="0"/>
    <n v="0"/>
    <s v="-"/>
    <n v="0"/>
  </r>
  <r>
    <s v="591"/>
    <x v="26"/>
    <x v="0"/>
    <s v="001"/>
    <s v="Z1B8050365"/>
    <s v="1274"/>
    <s v="FC"/>
    <s v="00088153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592"/>
    <x v="26"/>
    <x v="1"/>
    <s v="002"/>
    <s v="Z1F0017966"/>
    <s v="0303-0303"/>
    <s v="FC"/>
    <s v="00006957-00006986"/>
    <s v=""/>
    <s v=""/>
    <s v=""/>
    <s v=""/>
    <n v="0"/>
    <s v=""/>
    <s v="VENTAS NO CONTRIBUYENTES"/>
    <s v=""/>
    <n v="230743304.84720001"/>
    <n v="0"/>
    <n v="131568123"/>
    <n v="0"/>
    <s v="-"/>
    <n v="0"/>
    <n v="85495846.420000002"/>
    <s v="-"/>
    <n v="13679335.427199999"/>
    <n v="0"/>
    <s v="-"/>
    <n v="0"/>
    <n v="0"/>
    <s v="-"/>
    <n v="0"/>
  </r>
  <r>
    <s v="593"/>
    <x v="26"/>
    <x v="2"/>
    <s v="002"/>
    <s v="Z1F0008858"/>
    <s v="0760"/>
    <s v="FC"/>
    <s v="00101807-00101906"/>
    <s v=""/>
    <s v=""/>
    <s v=""/>
    <s v=""/>
    <n v="0"/>
    <s v=""/>
    <s v="VENTAS NO CONTRIBUYENTES"/>
    <s v=""/>
    <n v="263318048.29999998"/>
    <n v="0"/>
    <n v="239141455.90000001"/>
    <n v="0"/>
    <s v="-"/>
    <n v="0"/>
    <n v="20841890"/>
    <s v="-"/>
    <n v="3334702.4"/>
    <n v="0"/>
    <s v="-"/>
    <n v="0"/>
    <n v="0"/>
    <s v="-"/>
    <n v="0"/>
  </r>
  <r>
    <s v="594"/>
    <x v="26"/>
    <x v="2"/>
    <s v="002"/>
    <s v="Z1F0008858"/>
    <s v="0760"/>
    <s v="FC"/>
    <s v="00101806"/>
    <s v=""/>
    <s v=""/>
    <s v=""/>
    <s v=""/>
    <n v="0"/>
    <s v=""/>
    <s v="ESTILO CANELITA Y DERRISES"/>
    <s v="J-31479674-7 "/>
    <n v="2589225"/>
    <n v="0"/>
    <n v="2589225"/>
    <n v="0"/>
    <s v="-"/>
    <n v="0"/>
    <n v="0"/>
    <s v="-"/>
    <n v="0"/>
    <n v="0"/>
    <s v="-"/>
    <n v="0"/>
    <n v="0"/>
    <s v="-"/>
    <n v="0"/>
  </r>
  <r>
    <s v="595"/>
    <x v="26"/>
    <x v="2"/>
    <s v="002"/>
    <s v="Z1F0008858"/>
    <s v="0760"/>
    <s v="FC"/>
    <s v="00101740-00101805"/>
    <s v=""/>
    <s v=""/>
    <s v=""/>
    <s v=""/>
    <n v="0"/>
    <s v=""/>
    <s v="VENTAS NO CONTRIBUYENTES"/>
    <s v=""/>
    <n v="136987294.40000001"/>
    <n v="0"/>
    <n v="132336831.19999999"/>
    <n v="0"/>
    <s v="-"/>
    <n v="0"/>
    <n v="4009020"/>
    <s v="-"/>
    <n v="641443.19999999995"/>
    <n v="0"/>
    <s v="-"/>
    <n v="0"/>
    <n v="0"/>
    <s v="-"/>
    <n v="0"/>
  </r>
  <r>
    <s v="596"/>
    <x v="26"/>
    <x v="0"/>
    <s v="002"/>
    <s v="Z1B8050149"/>
    <s v="1659"/>
    <s v="FC"/>
    <s v="00200469-00200514"/>
    <m/>
    <m/>
    <m/>
    <m/>
    <n v="0"/>
    <m/>
    <s v="VENTAS NO CONTRIBUYENTES"/>
    <m/>
    <n v="108696601"/>
    <n v="0"/>
    <n v="108696601"/>
    <n v="0"/>
    <s v="-"/>
    <n v="0"/>
    <n v="0"/>
    <s v="-"/>
    <n v="0"/>
    <n v="0"/>
    <s v="-"/>
    <n v="0"/>
    <n v="0"/>
    <s v="-"/>
    <n v="0"/>
  </r>
  <r>
    <s v="597"/>
    <x v="26"/>
    <x v="0"/>
    <s v="002"/>
    <s v="Z1B8050002"/>
    <s v="1737"/>
    <s v="FC"/>
    <s v="00162364-00162373"/>
    <s v=""/>
    <s v=""/>
    <s v=""/>
    <s v=""/>
    <n v="0"/>
    <s v=""/>
    <s v="VENTAS NO CONTRIBUYENTES"/>
    <s v=""/>
    <n v="75839243.920000002"/>
    <n v="0"/>
    <n v="66139020"/>
    <n v="0"/>
    <s v="-"/>
    <n v="0"/>
    <n v="8362262"/>
    <s v="-"/>
    <n v="1337961.92"/>
    <n v="0"/>
    <s v="-"/>
    <n v="0"/>
    <n v="0"/>
    <s v="-"/>
    <n v="0"/>
  </r>
  <r>
    <s v="598"/>
    <x v="26"/>
    <x v="0"/>
    <s v="002"/>
    <s v="Z1B8050002"/>
    <s v="1737"/>
    <s v="FC"/>
    <s v="00162363"/>
    <s v=""/>
    <s v=""/>
    <s v=""/>
    <s v=""/>
    <n v="0"/>
    <s v=""/>
    <s v="GRUPO CORPORATIVO MANUBER C.A"/>
    <s v="J-40982131-5"/>
    <n v="1680115.1"/>
    <n v="0"/>
    <n v="1137687.5"/>
    <n v="467610"/>
    <s v="16"/>
    <n v="74817.600000000006"/>
    <n v="0"/>
    <s v="-"/>
    <n v="0"/>
    <n v="0"/>
    <s v="-"/>
    <n v="0"/>
    <n v="0"/>
    <s v="-"/>
    <n v="0"/>
  </r>
  <r>
    <s v="599"/>
    <x v="26"/>
    <x v="0"/>
    <s v="002"/>
    <s v="Z1B8050002"/>
    <s v="1737"/>
    <s v="FC"/>
    <s v="00162322-00162362"/>
    <s v=""/>
    <s v=""/>
    <s v=""/>
    <s v=""/>
    <n v="0"/>
    <s v=""/>
    <s v="VENTAS NO CONTRIBUYENTES"/>
    <s v=""/>
    <n v="557390351.39200008"/>
    <n v="0"/>
    <n v="464459568.70000011"/>
    <n v="0"/>
    <s v="-"/>
    <n v="0"/>
    <n v="80112743.700000003"/>
    <s v="-"/>
    <n v="12818038.991999999"/>
    <n v="0"/>
    <s v="-"/>
    <n v="0"/>
    <n v="0"/>
    <s v="-"/>
    <n v="0"/>
  </r>
  <r>
    <s v="600"/>
    <x v="26"/>
    <x v="1"/>
    <s v="003"/>
    <s v="Z1F0017848"/>
    <s v="0304-0304"/>
    <s v="FC"/>
    <s v="00013748-00013754"/>
    <s v=""/>
    <s v=""/>
    <s v=""/>
    <s v=""/>
    <n v="0"/>
    <s v=""/>
    <s v="VENTAS NO CONTRIBUYENTES"/>
    <s v=""/>
    <n v="57530749.32"/>
    <n v="0"/>
    <n v="35918613"/>
    <n v="0"/>
    <s v="-"/>
    <n v="0"/>
    <n v="18631152"/>
    <s v="16"/>
    <n v="2980984.3200000003"/>
    <n v="0"/>
    <s v="-"/>
    <n v="0"/>
    <n v="0"/>
    <s v="-"/>
    <n v="0"/>
  </r>
  <r>
    <s v="601"/>
    <x v="26"/>
    <x v="1"/>
    <s v="003"/>
    <s v="Z1F0017848"/>
    <s v="0304"/>
    <s v="FC"/>
    <s v="00013747"/>
    <s v=""/>
    <s v=""/>
    <s v=""/>
    <s v=""/>
    <n v="0"/>
    <s v=""/>
    <s v="CORPORACION TRANSCLEAN2021C.A"/>
    <s v="J412626353"/>
    <n v="15129499.199999999"/>
    <n v="0"/>
    <n v="9587634"/>
    <n v="4777470"/>
    <s v="16"/>
    <n v="764395.2"/>
    <n v="0"/>
    <s v="-"/>
    <n v="0"/>
    <n v="0"/>
    <s v="-"/>
    <n v="0"/>
    <n v="0"/>
    <s v="-"/>
    <n v="0"/>
  </r>
  <r>
    <s v="602"/>
    <x v="26"/>
    <x v="1"/>
    <s v="003"/>
    <s v="Z1F0017848"/>
    <s v="0304-0304"/>
    <s v="FC"/>
    <s v="00013676-00013746"/>
    <s v=""/>
    <s v=""/>
    <s v=""/>
    <s v=""/>
    <n v="0"/>
    <s v=""/>
    <s v="VENTAS NO CONTRIBUYENTES"/>
    <s v=""/>
    <n v="849581844.30239999"/>
    <n v="0"/>
    <n v="568532118.49000001"/>
    <n v="0"/>
    <s v="-"/>
    <n v="0"/>
    <n v="242284246.39000002"/>
    <s v="16"/>
    <n v="38765479.42239999"/>
    <n v="0"/>
    <s v="-"/>
    <n v="0"/>
    <n v="0"/>
    <s v="-"/>
    <n v="0"/>
  </r>
  <r>
    <s v="603"/>
    <x v="26"/>
    <x v="2"/>
    <s v="003"/>
    <s v="Z1F0008965"/>
    <s v="0753"/>
    <s v="FC"/>
    <s v="00099632-00099770"/>
    <s v=""/>
    <s v=""/>
    <s v=""/>
    <s v=""/>
    <n v="0"/>
    <s v=""/>
    <s v="VENTAS NO CONTRIBUYENTES"/>
    <s v=""/>
    <n v="401421412.90000004"/>
    <n v="0"/>
    <n v="373547714.9000001"/>
    <n v="0"/>
    <s v="-"/>
    <n v="0"/>
    <n v="24029050"/>
    <s v="-"/>
    <n v="3844648"/>
    <n v="0"/>
    <s v="-"/>
    <n v="0"/>
    <n v="0"/>
    <s v="-"/>
    <n v="0"/>
  </r>
  <r>
    <s v="604"/>
    <x v="26"/>
    <x v="0"/>
    <s v="003"/>
    <s v="Z1B8051199"/>
    <s v="1823"/>
    <s v="FC"/>
    <s v="00188497-00188561"/>
    <s v=""/>
    <s v=""/>
    <s v=""/>
    <s v=""/>
    <n v="0"/>
    <s v=""/>
    <s v="VENTAS NO CONTRIBUYENTES"/>
    <s v=""/>
    <n v="516490682.09799999"/>
    <n v="0"/>
    <n v="382787064.79999995"/>
    <n v="0"/>
    <s v="-"/>
    <n v="0"/>
    <n v="115261739.05"/>
    <s v="16"/>
    <n v="18441878.248"/>
    <n v="0"/>
    <s v="-"/>
    <n v="0"/>
    <n v="0"/>
    <s v="-"/>
    <n v="0"/>
  </r>
  <r>
    <s v="605"/>
    <x v="26"/>
    <x v="0"/>
    <s v="003"/>
    <s v="Z1B8051199"/>
    <s v="1823"/>
    <s v="FC"/>
    <s v="00188496"/>
    <s v=""/>
    <s v=""/>
    <s v=""/>
    <s v=""/>
    <n v="0"/>
    <s v=""/>
    <s v="INVESIONES RAMIGUASH"/>
    <s v="J-31730449-7 "/>
    <n v="4479682"/>
    <n v="0"/>
    <n v="3114130"/>
    <n v="1177200"/>
    <s v="16"/>
    <n v="188352"/>
    <n v="0"/>
    <s v="-"/>
    <n v="0"/>
    <n v="0"/>
    <s v="-"/>
    <n v="0"/>
    <n v="0"/>
    <s v="-"/>
    <n v="0"/>
  </r>
  <r>
    <s v="606"/>
    <x v="26"/>
    <x v="0"/>
    <s v="003"/>
    <s v="Z1B8051199"/>
    <s v="1823"/>
    <s v="FC"/>
    <s v="00188464-00188495"/>
    <s v=""/>
    <s v=""/>
    <s v=""/>
    <s v=""/>
    <n v="0"/>
    <s v=""/>
    <s v="VENTAS NO CONTRIBUYENTES"/>
    <s v=""/>
    <n v="189447289.79999998"/>
    <n v="0"/>
    <n v="169942655.39999998"/>
    <n v="0"/>
    <s v="-"/>
    <n v="0"/>
    <n v="16814340"/>
    <s v="-"/>
    <n v="2690294.4"/>
    <n v="0"/>
    <s v="-"/>
    <n v="0"/>
    <n v="0"/>
    <s v="-"/>
    <n v="0"/>
  </r>
  <r>
    <s v="607"/>
    <x v="26"/>
    <x v="1"/>
    <s v="004"/>
    <s v="Z1F0017963"/>
    <s v="0305-0305"/>
    <s v="FC"/>
    <s v="00007137-00007168"/>
    <s v=""/>
    <s v=""/>
    <s v=""/>
    <s v=""/>
    <n v="0"/>
    <s v=""/>
    <s v="VENTAS NO CONTRIBUYENTES"/>
    <s v=""/>
    <n v="350159716.41319996"/>
    <n v="0"/>
    <n v="272517721.75000006"/>
    <n v="0"/>
    <s v="-"/>
    <n v="0"/>
    <n v="66932754.019999996"/>
    <s v="16"/>
    <n v="10709240.643200001"/>
    <n v="0"/>
    <s v="-"/>
    <n v="0"/>
    <n v="0"/>
    <s v="-"/>
    <n v="0"/>
  </r>
  <r>
    <s v="608"/>
    <x v="26"/>
    <x v="2"/>
    <s v="004"/>
    <s v="Z1F0002472"/>
    <s v="0227"/>
    <s v="FC"/>
    <s v="00033168-00033314"/>
    <s v=""/>
    <s v=""/>
    <s v=""/>
    <s v=""/>
    <n v="0"/>
    <s v=""/>
    <s v="VENTAS NO CONTRIBUYENTES"/>
    <s v=""/>
    <n v="292928141.35000002"/>
    <n v="0"/>
    <n v="259240416.05000001"/>
    <n v="0"/>
    <s v="-"/>
    <n v="0"/>
    <n v="29041142.5"/>
    <s v="-"/>
    <n v="4646582.8"/>
    <n v="0"/>
    <s v="-"/>
    <n v="0"/>
    <n v="0"/>
    <s v="-"/>
    <n v="0"/>
  </r>
  <r>
    <s v="609"/>
    <x v="26"/>
    <x v="0"/>
    <s v="004"/>
    <s v="Z1B8050937"/>
    <s v="1665"/>
    <s v="FC"/>
    <s v="00155884-00155901"/>
    <s v=""/>
    <s v=""/>
    <s v=""/>
    <s v=""/>
    <n v="0"/>
    <s v=""/>
    <s v="VENTAS NO CONTRIBUYENTES"/>
    <s v=""/>
    <n v="209915672.542"/>
    <n v="0"/>
    <n v="160271939.95000002"/>
    <n v="0"/>
    <s v="-"/>
    <n v="0"/>
    <n v="42796321.199999996"/>
    <s v="16"/>
    <n v="6847411.392"/>
    <n v="0"/>
    <s v="-"/>
    <n v="0"/>
    <n v="0"/>
    <s v="-"/>
    <n v="0"/>
  </r>
  <r>
    <s v="610"/>
    <x v="26"/>
    <x v="0"/>
    <s v="004"/>
    <s v="Z1B8050937"/>
    <s v="1665"/>
    <s v="FC"/>
    <s v="00155883"/>
    <s v=""/>
    <s v=""/>
    <s v=""/>
    <s v=""/>
    <n v="0"/>
    <s v=""/>
    <s v="FRIOS CAPITAL452 C.A"/>
    <s v="J-500432852"/>
    <n v="175771688.44"/>
    <n v="0"/>
    <n v="87904815.800000012"/>
    <n v="75747304"/>
    <s v="16"/>
    <n v="12119568.640000001"/>
    <n v="0"/>
    <s v="-"/>
    <n v="0"/>
    <n v="0"/>
    <s v="-"/>
    <n v="0"/>
    <n v="0"/>
    <s v="-"/>
    <n v="0"/>
  </r>
  <r>
    <s v="611"/>
    <x v="26"/>
    <x v="1"/>
    <s v="005"/>
    <s v="Z1F0017998"/>
    <s v="0298-0298"/>
    <s v="FC"/>
    <s v="00009631-00009636"/>
    <s v=""/>
    <s v=""/>
    <s v=""/>
    <s v=""/>
    <n v="0"/>
    <s v=""/>
    <s v="VENTAS NO CONTRIBUYENTES"/>
    <s v=""/>
    <n v="51074217.200000003"/>
    <n v="0"/>
    <n v="40550616"/>
    <n v="0"/>
    <s v="-"/>
    <n v="0"/>
    <n v="9072070"/>
    <s v="16"/>
    <n v="1451531.2"/>
    <n v="0"/>
    <s v="-"/>
    <n v="0"/>
    <n v="0"/>
    <s v="-"/>
    <n v="0"/>
  </r>
  <r>
    <s v="612"/>
    <x v="26"/>
    <x v="0"/>
    <s v="005"/>
    <s v="Z1B8050363"/>
    <s v="1816"/>
    <s v="FC"/>
    <s v="00168023-00168079"/>
    <s v=""/>
    <s v=""/>
    <s v=""/>
    <s v=""/>
    <n v="0"/>
    <s v=""/>
    <s v="VENTAS NO CONTRIBUYENTES"/>
    <s v=""/>
    <n v="761571617.30800009"/>
    <n v="0"/>
    <n v="676512812"/>
    <n v="0"/>
    <s v="-"/>
    <n v="0"/>
    <n v="73326556.299999997"/>
    <s v="-"/>
    <n v="11732249.007999999"/>
    <n v="0"/>
    <s v="-"/>
    <n v="0"/>
    <n v="0"/>
    <s v="-"/>
    <n v="0"/>
  </r>
  <r>
    <s v="613"/>
    <x v="26"/>
    <x v="1"/>
    <s v="006"/>
    <s v="Z1F0017787"/>
    <s v="0270-0270"/>
    <s v="FC"/>
    <s v="00002822-00002836"/>
    <s v=""/>
    <s v=""/>
    <s v=""/>
    <s v=""/>
    <n v="0"/>
    <s v=""/>
    <s v="VENTAS NO CONTRIBUYENTES"/>
    <s v=""/>
    <n v="118312751.41"/>
    <n v="0"/>
    <n v="76445432.849999994"/>
    <n v="0"/>
    <s v="-"/>
    <n v="0"/>
    <n v="36092516"/>
    <s v="-"/>
    <n v="5774802.5600000005"/>
    <n v="0"/>
    <s v="-"/>
    <n v="0"/>
    <n v="0"/>
    <s v="-"/>
    <n v="0"/>
  </r>
  <r>
    <s v="614"/>
    <x v="26"/>
    <x v="0"/>
    <s v="006"/>
    <s v="Z1B8044815"/>
    <s v="1725"/>
    <s v="NC"/>
    <s v=""/>
    <s v="00000188"/>
    <s v=""/>
    <s v="00145315"/>
    <s v="24/11/2020"/>
    <n v="22673175"/>
    <s v="VEN"/>
    <s v="TALAVERA GIOVANNI"/>
    <s v="V8676097"/>
    <n v="-9310000"/>
    <n v="0"/>
    <n v="-9310000"/>
    <n v="0"/>
    <s v="-"/>
    <n v="0"/>
    <n v="0"/>
    <s v="-"/>
    <n v="0"/>
    <n v="0"/>
    <s v="-"/>
    <n v="0"/>
    <n v="0"/>
    <s v="-"/>
    <n v="0"/>
  </r>
  <r>
    <s v="615"/>
    <x v="26"/>
    <x v="0"/>
    <s v="006"/>
    <s v="Z1B8044815"/>
    <s v="1725"/>
    <s v="FC"/>
    <s v="00148216-00148264"/>
    <s v=""/>
    <s v=""/>
    <s v=""/>
    <s v=""/>
    <n v="0"/>
    <s v=""/>
    <s v="VENTAS NO CONTRIBUYENTES"/>
    <s v=""/>
    <n v="390245945.48799998"/>
    <n v="0"/>
    <n v="295036600.19999999"/>
    <n v="0"/>
    <s v="-"/>
    <n v="0"/>
    <n v="82077021.799999997"/>
    <s v="-"/>
    <n v="13132323.487999998"/>
    <n v="0"/>
    <s v="-"/>
    <n v="0"/>
    <n v="0"/>
    <s v="-"/>
    <n v="0"/>
  </r>
  <r>
    <s v="616"/>
    <x v="26"/>
    <x v="0"/>
    <s v="006"/>
    <s v="Z1B8044815"/>
    <s v="1725"/>
    <s v="FC"/>
    <s v="00148215"/>
    <s v=""/>
    <s v=""/>
    <s v=""/>
    <s v=""/>
    <n v="0"/>
    <s v=""/>
    <s v="ADLER ALFREDO PUERTA"/>
    <s v="V-05813760-6"/>
    <n v="3998032.8"/>
    <n v="0"/>
    <n v="0"/>
    <n v="3446580"/>
    <s v="16"/>
    <n v="551452.80000000005"/>
    <n v="0"/>
    <s v="-"/>
    <n v="0"/>
    <n v="0"/>
    <s v="-"/>
    <n v="0"/>
    <n v="0"/>
    <s v="-"/>
    <n v="0"/>
  </r>
  <r>
    <s v="617"/>
    <x v="26"/>
    <x v="0"/>
    <s v="006"/>
    <s v="Z1B8044815"/>
    <s v="1725"/>
    <s v="FC"/>
    <s v="00148176-00148214"/>
    <s v=""/>
    <s v=""/>
    <s v=""/>
    <s v=""/>
    <n v="0"/>
    <s v=""/>
    <s v="VENTAS NO CONTRIBUYENTES"/>
    <s v=""/>
    <n v="295218397.51199991"/>
    <n v="0"/>
    <n v="238593217.10000002"/>
    <n v="0"/>
    <s v="-"/>
    <n v="0"/>
    <n v="48814810.700000003"/>
    <s v="16"/>
    <n v="7810369.7120000003"/>
    <n v="0"/>
    <s v="-"/>
    <n v="0"/>
    <n v="0"/>
    <s v="-"/>
    <n v="0"/>
  </r>
  <r>
    <s v="618"/>
    <x v="26"/>
    <x v="0"/>
    <s v="007"/>
    <s v="Z1B8050013"/>
    <s v="1778"/>
    <s v="FC"/>
    <s v="00172347-00172410"/>
    <s v=""/>
    <s v=""/>
    <s v=""/>
    <s v=""/>
    <n v="0"/>
    <s v=""/>
    <s v="VENTAS NO CONTRIBUYENTES"/>
    <s v=""/>
    <n v="852541832.80599999"/>
    <n v="0"/>
    <n v="682326578.89999986"/>
    <n v="0"/>
    <s v="-"/>
    <n v="0"/>
    <n v="146737287.84999996"/>
    <s v="-"/>
    <n v="23477966.055999998"/>
    <n v="0"/>
    <s v="-"/>
    <n v="0"/>
    <n v="0"/>
    <s v="-"/>
    <n v="0"/>
  </r>
  <r>
    <s v="619"/>
    <x v="26"/>
    <x v="0"/>
    <s v="009"/>
    <s v="Z1B8014458"/>
    <s v="1733"/>
    <s v="FC"/>
    <s v="00176272"/>
    <s v=""/>
    <s v=""/>
    <s v=""/>
    <s v=""/>
    <n v="0"/>
    <s v=""/>
    <s v="CAJA SIN ACTIVIDAD"/>
    <s v=""/>
    <n v="0"/>
    <n v="0"/>
    <n v="0"/>
    <n v="0"/>
    <s v="-"/>
    <n v="0"/>
    <n v="0"/>
    <s v="-"/>
    <n v="0"/>
    <n v="0"/>
    <s v="-"/>
    <n v="0"/>
    <n v="0"/>
    <s v="-"/>
    <n v="0"/>
  </r>
  <r>
    <s v="620"/>
    <x v="26"/>
    <x v="0"/>
    <s v="009"/>
    <s v="Z1B8014458"/>
    <s v="1733"/>
    <s v="FC"/>
    <s v="00176272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621"/>
    <x v="26"/>
    <x v="0"/>
    <s v="010"/>
    <s v="Z1F0000341"/>
    <s v="1242"/>
    <s v="FC"/>
    <s v="00074808-00074877"/>
    <s v=""/>
    <s v=""/>
    <s v=""/>
    <s v=""/>
    <n v="0"/>
    <s v=""/>
    <s v="VENTAS NO CONTRIBUYENTES"/>
    <s v=""/>
    <n v="583182028.31000006"/>
    <n v="0"/>
    <n v="453103211.54999995"/>
    <n v="0"/>
    <s v="-"/>
    <n v="0"/>
    <n v="112136910.99999999"/>
    <s v="16"/>
    <n v="17941905.759999998"/>
    <n v="0"/>
    <s v="-"/>
    <n v="0"/>
    <n v="0"/>
    <s v="-"/>
    <n v="0"/>
  </r>
  <r>
    <s v="622"/>
    <x v="26"/>
    <x v="0"/>
    <s v="011"/>
    <s v="Z1F0004616"/>
    <s v="0636"/>
    <s v="NC"/>
    <s v=""/>
    <s v="00000099"/>
    <s v=""/>
    <s v="00087189"/>
    <s v="14/12/2019"/>
    <n v="39999"/>
    <s v="VEN"/>
    <s v="YELISABEL GONZALEZ"/>
    <s v="V13476866 "/>
    <n v="-1002800"/>
    <n v="0"/>
    <n v="-1002800"/>
    <n v="0"/>
    <s v="-"/>
    <n v="0"/>
    <n v="0"/>
    <s v="-"/>
    <n v="0"/>
    <n v="0"/>
    <s v="-"/>
    <n v="0"/>
    <n v="0"/>
    <s v="-"/>
    <n v="0"/>
  </r>
  <r>
    <s v="623"/>
    <x v="26"/>
    <x v="0"/>
    <s v="011"/>
    <s v="Z1F0004616"/>
    <s v="0636"/>
    <s v="FC"/>
    <s v="00087171-00087329"/>
    <s v=""/>
    <s v=""/>
    <s v=""/>
    <s v=""/>
    <n v="0"/>
    <s v=""/>
    <s v="VENTAS NO CONTRIBUYENTES"/>
    <s v=""/>
    <n v="490206061.29999995"/>
    <n v="0"/>
    <n v="462608002.49999994"/>
    <n v="0"/>
    <s v="-"/>
    <n v="0"/>
    <n v="23791430"/>
    <s v="-"/>
    <n v="3806628.8"/>
    <n v="0"/>
    <s v="-"/>
    <n v="0"/>
    <n v="0"/>
    <s v="-"/>
    <n v="0"/>
  </r>
  <r>
    <s v="624"/>
    <x v="26"/>
    <x v="0"/>
    <s v="012"/>
    <s v="Z1B8038506"/>
    <s v="1585"/>
    <s v="FC"/>
    <s v="00071958-00071965"/>
    <s v=""/>
    <s v=""/>
    <s v=""/>
    <s v=""/>
    <n v="0"/>
    <s v=""/>
    <s v="VENTAS NO CONTRIBUYENTES"/>
    <s v=""/>
    <n v="20311058.389599998"/>
    <n v="0"/>
    <n v="7836010.0000000019"/>
    <n v="0"/>
    <s v="-"/>
    <n v="0"/>
    <n v="10754352.060000001"/>
    <s v="16"/>
    <n v="1720696.3295999998"/>
    <n v="0"/>
    <s v="-"/>
    <n v="0"/>
    <n v="0"/>
    <s v="-"/>
    <n v="0"/>
  </r>
  <r>
    <s v="625"/>
    <x v="26"/>
    <x v="0"/>
    <s v="013"/>
    <s v="Z1B8050578"/>
    <s v="1547"/>
    <s v="FC"/>
    <s v="00143329-00143378"/>
    <s v=""/>
    <s v=""/>
    <s v=""/>
    <s v=""/>
    <n v="0"/>
    <s v=""/>
    <s v="VENTAS NO CONTRIBUYENTES"/>
    <s v=""/>
    <n v="163061611.19999999"/>
    <n v="0"/>
    <n v="127835427.19999999"/>
    <n v="0"/>
    <s v="-"/>
    <n v="0"/>
    <n v="30367400"/>
    <s v="16"/>
    <n v="4858784"/>
    <n v="0"/>
    <s v="-"/>
    <n v="0"/>
    <n v="0"/>
    <s v="-"/>
    <n v="0"/>
  </r>
  <r>
    <s v="626"/>
    <x v="26"/>
    <x v="0"/>
    <s v="013"/>
    <s v="Z1B8050578"/>
    <s v="1547"/>
    <s v="FC"/>
    <s v="00143266-00143327"/>
    <s v=""/>
    <s v=""/>
    <s v=""/>
    <s v=""/>
    <n v="0"/>
    <s v=""/>
    <s v="VENTAS NO CONTRIBUYENTES"/>
    <s v=""/>
    <n v="192801706"/>
    <n v="0"/>
    <n v="166646327.59999999"/>
    <n v="0"/>
    <s v="-"/>
    <n v="0"/>
    <n v="22547740"/>
    <s v="-"/>
    <n v="3607638.4"/>
    <n v="0"/>
    <s v="-"/>
    <n v="0"/>
    <n v="0"/>
    <s v="-"/>
    <n v="0"/>
  </r>
  <r>
    <s v="627"/>
    <x v="26"/>
    <x v="0"/>
    <s v="014"/>
    <s v="Z1F0000338"/>
    <s v="1425"/>
    <s v="FC"/>
    <s v="00052692-00052699"/>
    <s v=""/>
    <s v=""/>
    <s v=""/>
    <s v=""/>
    <n v="0"/>
    <s v=""/>
    <s v="VENTAS NO CONTRIBUYENTES"/>
    <s v=""/>
    <n v="32171568"/>
    <n v="0"/>
    <n v="26835800"/>
    <n v="0"/>
    <s v="-"/>
    <n v="0"/>
    <n v="4599800"/>
    <s v="-"/>
    <n v="735968"/>
    <n v="0"/>
    <s v="-"/>
    <n v="0"/>
    <n v="0"/>
    <s v="-"/>
    <n v="0"/>
  </r>
  <r>
    <s v="628"/>
    <x v="26"/>
    <x v="0"/>
    <s v="014"/>
    <s v="Z1F0000338"/>
    <s v="1425"/>
    <s v="FC"/>
    <s v="00052691"/>
    <s v=""/>
    <s v=""/>
    <s v=""/>
    <s v=""/>
    <n v="0"/>
    <s v=""/>
    <s v="MIRENAL"/>
    <s v="V412753754"/>
    <n v="1907500"/>
    <n v="0"/>
    <n v="1907500"/>
    <n v="0"/>
    <s v="-"/>
    <n v="0"/>
    <n v="0"/>
    <s v="-"/>
    <n v="0"/>
    <n v="0"/>
    <s v="-"/>
    <n v="0"/>
    <n v="0"/>
    <s v="-"/>
    <n v="0"/>
  </r>
  <r>
    <s v="629"/>
    <x v="26"/>
    <x v="0"/>
    <s v="014"/>
    <s v="Z1F0000338"/>
    <s v="1425"/>
    <s v="FC"/>
    <s v="00052631-00052690"/>
    <s v=""/>
    <s v=""/>
    <s v=""/>
    <s v=""/>
    <n v="0"/>
    <s v=""/>
    <s v="VENTAS NO CONTRIBUYENTES"/>
    <s v=""/>
    <n v="128545051.60000001"/>
    <n v="0"/>
    <n v="108455000"/>
    <n v="0"/>
    <s v="-"/>
    <n v="0"/>
    <n v="17319010"/>
    <s v="16"/>
    <n v="2771041.6"/>
    <n v="0"/>
    <s v="-"/>
    <n v="0"/>
    <n v="0"/>
    <s v="-"/>
    <n v="0"/>
  </r>
  <r>
    <s v="630"/>
    <x v="26"/>
    <x v="0"/>
    <s v="015"/>
    <s v="Z1B8050356"/>
    <s v="1560"/>
    <s v="FC"/>
    <s v="00086827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631"/>
    <x v="26"/>
    <x v="0"/>
    <s v="016"/>
    <s v="Z1F0000490"/>
    <s v="0208"/>
    <s v="FC"/>
    <s v="00003096-00003097"/>
    <s v=""/>
    <s v=""/>
    <s v=""/>
    <s v=""/>
    <n v="0"/>
    <s v=""/>
    <s v="VENTAS NO CONTRIBUYENTES"/>
    <s v=""/>
    <n v="21559295.082000002"/>
    <n v="0"/>
    <n v="13043049"/>
    <n v="0"/>
    <s v="-"/>
    <n v="0"/>
    <n v="7341591.4500000002"/>
    <s v="16"/>
    <n v="1174654.632"/>
    <n v="0"/>
    <s v="-"/>
    <n v="0"/>
    <n v="0"/>
    <s v="-"/>
    <n v="0"/>
  </r>
  <r>
    <s v="632"/>
    <x v="26"/>
    <x v="0"/>
    <s v="016"/>
    <s v="Z1F0000490"/>
    <s v="0208"/>
    <s v="FC"/>
    <s v="00003090-00003095"/>
    <s v=""/>
    <s v=""/>
    <s v=""/>
    <s v=""/>
    <n v="0"/>
    <s v=""/>
    <s v="VENTAS NO CONTRIBUYENTES"/>
    <s v=""/>
    <n v="25836700"/>
    <n v="0"/>
    <n v="16378988"/>
    <n v="0"/>
    <s v="-"/>
    <n v="0"/>
    <n v="8153200"/>
    <s v="16"/>
    <n v="1304512"/>
    <n v="0"/>
    <s v="-"/>
    <n v="0"/>
    <n v="0"/>
    <s v="-"/>
    <n v="0"/>
  </r>
  <r>
    <s v="633"/>
    <x v="26"/>
    <x v="0"/>
    <s v="016"/>
    <s v="Z1F0000490"/>
    <s v="0208"/>
    <s v="FC"/>
    <s v="00003088-00003089"/>
    <s v=""/>
    <s v=""/>
    <s v=""/>
    <s v=""/>
    <n v="0"/>
    <s v=""/>
    <s v="VENTAS NO CONTRIBUYENTES"/>
    <s v=""/>
    <n v="12875080"/>
    <n v="0"/>
    <n v="12799216"/>
    <n v="0"/>
    <s v="-"/>
    <n v="0"/>
    <n v="65400"/>
    <s v="-"/>
    <n v="10464"/>
    <n v="0"/>
    <s v="-"/>
    <n v="0"/>
    <n v="0"/>
    <s v="-"/>
    <n v="0"/>
  </r>
  <r>
    <s v="634"/>
    <x v="26"/>
    <x v="0"/>
    <s v="016"/>
    <s v="Z1F0000490"/>
    <s v="0208"/>
    <s v="FC"/>
    <s v="00003084-00003087"/>
    <s v=""/>
    <s v=""/>
    <s v=""/>
    <s v=""/>
    <n v="0"/>
    <s v=""/>
    <s v="VENTAS NO CONTRIBUYENTES"/>
    <s v=""/>
    <n v="23647070.399999999"/>
    <n v="0"/>
    <n v="16027796"/>
    <n v="0"/>
    <s v="-"/>
    <n v="0"/>
    <n v="6568340"/>
    <s v="16"/>
    <n v="1050934.3999999999"/>
    <n v="0"/>
    <s v="-"/>
    <n v="0"/>
    <n v="0"/>
    <s v="-"/>
    <n v="0"/>
  </r>
  <r>
    <s v="635"/>
    <x v="26"/>
    <x v="0"/>
    <s v="016"/>
    <s v="Z1F0000490"/>
    <s v="0208"/>
    <s v="FC"/>
    <s v="00003070-00003083"/>
    <s v=""/>
    <s v=""/>
    <s v=""/>
    <s v=""/>
    <n v="0"/>
    <s v=""/>
    <s v="VENTAS NO CONTRIBUYENTES"/>
    <s v=""/>
    <n v="151642720.57999998"/>
    <n v="0"/>
    <n v="135498608.5"/>
    <n v="0"/>
    <s v="-"/>
    <n v="0"/>
    <n v="13917338"/>
    <s v="16"/>
    <n v="2226774.08"/>
    <n v="0"/>
    <s v="-"/>
    <n v="0"/>
    <n v="0"/>
    <s v="-"/>
    <n v="0"/>
  </r>
  <r>
    <s v="636"/>
    <x v="26"/>
    <x v="0"/>
    <s v="016"/>
    <s v="Z1F0000490"/>
    <s v="0208"/>
    <s v="FC"/>
    <s v="00003068-00003069"/>
    <s v=""/>
    <s v=""/>
    <s v=""/>
    <s v=""/>
    <n v="0"/>
    <s v=""/>
    <s v="VENTAS NO CONTRIBUYENTES"/>
    <s v=""/>
    <n v="33192954.462000001"/>
    <n v="0"/>
    <n v="25722746.5"/>
    <n v="0"/>
    <s v="-"/>
    <n v="0"/>
    <n v="6439834.4500000002"/>
    <s v="-"/>
    <n v="1030373.512"/>
    <n v="0"/>
    <s v="-"/>
    <n v="0"/>
    <n v="0"/>
    <s v="-"/>
    <n v="0"/>
  </r>
  <r>
    <s v="637"/>
    <x v="26"/>
    <x v="0"/>
    <s v="016"/>
    <s v="Z1F0000490"/>
    <s v="0208"/>
    <s v="FC"/>
    <s v="00003049-00003067"/>
    <s v=""/>
    <s v=""/>
    <s v=""/>
    <s v=""/>
    <n v="0"/>
    <s v=""/>
    <s v="VENTAS NO CONTRIBUYENTES"/>
    <s v=""/>
    <n v="152799718.43799999"/>
    <n v="0"/>
    <n v="111899040.00000001"/>
    <n v="0"/>
    <s v="-"/>
    <n v="0"/>
    <n v="35259205.549999997"/>
    <s v="-"/>
    <n v="5641472.8880000003"/>
    <n v="0"/>
    <s v="-"/>
    <n v="0"/>
    <n v="0"/>
    <s v="-"/>
    <n v="0"/>
  </r>
  <r>
    <s v="638"/>
    <x v="26"/>
    <x v="0"/>
    <s v="016"/>
    <s v="Z1F0000490"/>
    <s v="0208"/>
    <s v="FC"/>
    <s v="00003045-00003048"/>
    <s v=""/>
    <s v=""/>
    <s v=""/>
    <s v=""/>
    <n v="0"/>
    <s v=""/>
    <s v="VENTAS NO CONTRIBUYENTES"/>
    <s v=""/>
    <n v="29827520.100000001"/>
    <n v="0"/>
    <n v="15255095.5"/>
    <n v="0"/>
    <s v="-"/>
    <n v="0"/>
    <n v="12562435"/>
    <s v="-"/>
    <n v="2009989.5999999999"/>
    <n v="0"/>
    <s v="-"/>
    <n v="0"/>
    <n v="0"/>
    <s v="-"/>
    <n v="0"/>
  </r>
  <r>
    <s v="639"/>
    <x v="26"/>
    <x v="0"/>
    <s v="016"/>
    <s v="Z1F0000490"/>
    <s v="0208"/>
    <s v="FC"/>
    <s v="00003033-00003044"/>
    <s v=""/>
    <s v=""/>
    <s v=""/>
    <s v=""/>
    <n v="0"/>
    <s v=""/>
    <s v="VENTAS NO CONTRIBUYENTES"/>
    <s v=""/>
    <n v="134875303.87"/>
    <n v="0"/>
    <n v="114498170.25"/>
    <n v="0"/>
    <s v="-"/>
    <n v="0"/>
    <n v="17566494.5"/>
    <s v="-"/>
    <n v="2810639.12"/>
    <n v="0"/>
    <s v="-"/>
    <n v="0"/>
    <n v="0"/>
    <s v="-"/>
    <n v="0"/>
  </r>
  <r>
    <s v="640"/>
    <x v="26"/>
    <x v="0"/>
    <s v="016"/>
    <s v="Z1F0000490"/>
    <s v="0208"/>
    <s v="FC"/>
    <s v="00003023-00003032"/>
    <s v=""/>
    <s v=""/>
    <s v=""/>
    <s v=""/>
    <n v="0"/>
    <s v=""/>
    <s v="VENTAS NO CONTRIBUYENTES"/>
    <s v=""/>
    <n v="76430943.071999997"/>
    <n v="0"/>
    <n v="60906475.5"/>
    <n v="0"/>
    <s v="-"/>
    <n v="0"/>
    <n v="13383161.699999999"/>
    <s v="-"/>
    <n v="2141305.872"/>
    <n v="0"/>
    <s v="-"/>
    <n v="0"/>
    <n v="0"/>
    <s v="-"/>
    <n v="0"/>
  </r>
  <r>
    <s v="641"/>
    <x v="26"/>
    <x v="0"/>
    <s v="016"/>
    <s v="Z1F0000490"/>
    <s v="0208"/>
    <s v="FC"/>
    <s v="00003022"/>
    <s v=""/>
    <s v=""/>
    <s v=""/>
    <s v=""/>
    <n v="0"/>
    <s v=""/>
    <s v="INVERCIONES TAMBORE"/>
    <s v="J-31706167-5"/>
    <n v="379320"/>
    <n v="0"/>
    <n v="0"/>
    <n v="327000"/>
    <s v="16"/>
    <n v="52320"/>
    <n v="0"/>
    <s v="-"/>
    <n v="0"/>
    <n v="0"/>
    <s v="-"/>
    <n v="0"/>
    <n v="0"/>
    <s v="-"/>
    <n v="0"/>
  </r>
  <r>
    <s v="642"/>
    <x v="26"/>
    <x v="0"/>
    <s v="016"/>
    <s v="Z1F0000490"/>
    <s v="0208"/>
    <s v="FC"/>
    <s v="00003021"/>
    <s v=""/>
    <s v=""/>
    <s v=""/>
    <s v=""/>
    <n v="0"/>
    <s v=""/>
    <s v="INVERCIONES TAMBORE"/>
    <s v="J-31706167-5"/>
    <n v="11523480"/>
    <n v="0"/>
    <n v="9121120"/>
    <n v="2071000"/>
    <s v="16"/>
    <n v="331360"/>
    <n v="0"/>
    <s v="-"/>
    <n v="0"/>
    <n v="0"/>
    <s v="-"/>
    <n v="0"/>
    <n v="0"/>
    <s v="-"/>
    <n v="0"/>
  </r>
  <r>
    <s v="643"/>
    <x v="26"/>
    <x v="0"/>
    <s v="016"/>
    <s v="Z1F0000490"/>
    <s v="0208"/>
    <s v="FC"/>
    <s v="00003020"/>
    <s v=""/>
    <s v=""/>
    <s v=""/>
    <s v=""/>
    <n v="0"/>
    <s v=""/>
    <s v="INVERCIONES TAMBORE"/>
    <s v="J-31706167-5 "/>
    <n v="56620115.399999999"/>
    <n v="0"/>
    <n v="40574879.399999999"/>
    <n v="13832100"/>
    <s v="16"/>
    <n v="2213136"/>
    <n v="0"/>
    <s v="-"/>
    <n v="0"/>
    <n v="0"/>
    <s v="-"/>
    <n v="0"/>
    <n v="0"/>
    <s v="-"/>
    <n v="0"/>
  </r>
  <r>
    <s v="644"/>
    <x v="26"/>
    <x v="0"/>
    <s v="016"/>
    <s v="Z1F0000490"/>
    <s v="0208"/>
    <s v="FC"/>
    <s v="00003016-00003019"/>
    <s v=""/>
    <s v=""/>
    <s v=""/>
    <s v=""/>
    <n v="0"/>
    <s v=""/>
    <s v="VENTAS NO CONTRIBUYENTES"/>
    <s v=""/>
    <n v="23755487.75"/>
    <n v="0"/>
    <n v="23755487.75"/>
    <n v="0"/>
    <s v="-"/>
    <n v="0"/>
    <n v="0"/>
    <s v="-"/>
    <n v="0"/>
    <n v="0"/>
    <s v="-"/>
    <n v="0"/>
    <n v="0"/>
    <s v="-"/>
    <n v="0"/>
  </r>
  <r>
    <s v="645"/>
    <x v="27"/>
    <x v="1"/>
    <s v="001"/>
    <s v="Z1F0017854"/>
    <s v="0308-0308"/>
    <s v="FC"/>
    <s v="00017027-00017093"/>
    <s v=""/>
    <s v=""/>
    <s v=""/>
    <s v=""/>
    <n v="0"/>
    <s v=""/>
    <s v="VENTAS NO CONTRIBUYENTES"/>
    <s v=""/>
    <n v="481915623.06599998"/>
    <n v="0"/>
    <n v="348171985.42000002"/>
    <n v="0"/>
    <s v="-"/>
    <n v="0"/>
    <n v="115296239.34999999"/>
    <s v="-"/>
    <n v="18447398.296"/>
    <n v="0"/>
    <s v="-"/>
    <n v="0"/>
    <n v="0"/>
    <s v="-"/>
    <n v="0"/>
  </r>
  <r>
    <s v="646"/>
    <x v="27"/>
    <x v="0"/>
    <s v="001"/>
    <s v="Z1F0000700"/>
    <s v="1402"/>
    <s v="FC"/>
    <s v="00111044-00111140"/>
    <s v=""/>
    <s v=""/>
    <s v=""/>
    <s v=""/>
    <n v="0"/>
    <s v=""/>
    <s v="VENTAS NO CONTRIBUYENTES"/>
    <s v=""/>
    <n v="1144203993.7195997"/>
    <n v="0"/>
    <n v="919601376"/>
    <n v="0"/>
    <s v="-"/>
    <n v="0"/>
    <n v="193622946.30999997"/>
    <s v="16"/>
    <n v="30979671.409599997"/>
    <n v="0"/>
    <s v="-"/>
    <n v="0"/>
    <n v="0"/>
    <s v="-"/>
    <n v="0"/>
  </r>
  <r>
    <s v="647"/>
    <x v="27"/>
    <x v="0"/>
    <s v="001"/>
    <s v="Z1F0000700"/>
    <s v="1402"/>
    <s v="FC"/>
    <s v="00111043"/>
    <s v=""/>
    <s v=""/>
    <s v=""/>
    <s v=""/>
    <n v="0"/>
    <s v=""/>
    <s v="LAEN ELECTRIC, C.A"/>
    <s v="J-31124236-8"/>
    <n v="26694846.5"/>
    <n v="0"/>
    <n v="8957982.5"/>
    <n v="15290400"/>
    <s v="16"/>
    <n v="2446464"/>
    <n v="0"/>
    <s v="-"/>
    <n v="0"/>
    <n v="0"/>
    <s v="-"/>
    <n v="0"/>
    <n v="0"/>
    <s v="-"/>
    <n v="0"/>
  </r>
  <r>
    <s v="648"/>
    <x v="27"/>
    <x v="0"/>
    <s v="001"/>
    <s v="Z1F0000700"/>
    <s v="1402"/>
    <s v="FC"/>
    <s v="00111012-00111042"/>
    <s v=""/>
    <s v=""/>
    <s v=""/>
    <s v=""/>
    <n v="0"/>
    <s v=""/>
    <s v="VENTAS NO CONTRIBUYENTES"/>
    <s v=""/>
    <n v="448199215.76600003"/>
    <n v="0"/>
    <n v="338695220"/>
    <n v="0"/>
    <s v="-"/>
    <n v="0"/>
    <n v="94399996.349999994"/>
    <s v="-"/>
    <n v="15103999.415999999"/>
    <n v="0"/>
    <s v="-"/>
    <n v="0"/>
    <n v="0"/>
    <s v="-"/>
    <n v="0"/>
  </r>
  <r>
    <s v="649"/>
    <x v="27"/>
    <x v="1"/>
    <s v="002"/>
    <s v="Z1F0017966"/>
    <s v="0304-0304"/>
    <s v="FC"/>
    <s v="00006987-00007026"/>
    <s v=""/>
    <s v=""/>
    <s v=""/>
    <s v=""/>
    <n v="0"/>
    <s v=""/>
    <s v="VENTAS NO CONTRIBUYENTES"/>
    <s v=""/>
    <n v="330914610.94"/>
    <n v="0"/>
    <n v="210574090.75"/>
    <n v="0"/>
    <s v="-"/>
    <n v="0"/>
    <n v="103741827.75"/>
    <s v="16"/>
    <n v="16598692.439999999"/>
    <n v="0"/>
    <s v="-"/>
    <n v="0"/>
    <n v="0"/>
    <s v="-"/>
    <n v="0"/>
  </r>
  <r>
    <s v="650"/>
    <x v="27"/>
    <x v="2"/>
    <s v="002"/>
    <s v="Z1F0008858"/>
    <s v="0761"/>
    <s v="FC"/>
    <s v="00101995-00102120"/>
    <s v=""/>
    <s v=""/>
    <s v=""/>
    <s v=""/>
    <n v="0"/>
    <s v=""/>
    <s v="VENTAS NO CONTRIBUYENTES"/>
    <s v=""/>
    <n v="309939263.49119997"/>
    <n v="0"/>
    <n v="285187914.5"/>
    <n v="0"/>
    <s v="-"/>
    <n v="0"/>
    <n v="21337369.82"/>
    <s v="-"/>
    <n v="3413979.1711999997"/>
    <n v="0"/>
    <s v="-"/>
    <n v="0"/>
    <n v="0"/>
    <s v="-"/>
    <n v="0"/>
  </r>
  <r>
    <s v="651"/>
    <x v="27"/>
    <x v="2"/>
    <s v="002"/>
    <s v="Z1F0008858"/>
    <s v="0761"/>
    <s v="FC"/>
    <s v="00101994"/>
    <s v=""/>
    <s v=""/>
    <s v=""/>
    <s v=""/>
    <n v="0"/>
    <s v=""/>
    <s v="CORPORACION XDV C.A."/>
    <s v="J-00361006-2 "/>
    <n v="2847400"/>
    <n v="0"/>
    <n v="2847400"/>
    <n v="0"/>
    <s v="-"/>
    <n v="0"/>
    <n v="0"/>
    <s v="-"/>
    <n v="0"/>
    <n v="0"/>
    <s v="-"/>
    <n v="0"/>
    <n v="0"/>
    <s v="-"/>
    <n v="0"/>
  </r>
  <r>
    <s v="652"/>
    <x v="27"/>
    <x v="2"/>
    <s v="002"/>
    <s v="Z1F0008858"/>
    <s v="0761"/>
    <s v="FC"/>
    <s v="00101907-00101993"/>
    <s v=""/>
    <s v=""/>
    <s v=""/>
    <s v=""/>
    <n v="0"/>
    <s v=""/>
    <s v="VENTAS NO CONTRIBUYENTES"/>
    <s v=""/>
    <n v="200918389.55000001"/>
    <n v="0"/>
    <n v="192817239.55000001"/>
    <n v="0"/>
    <s v="-"/>
    <n v="0"/>
    <n v="6983750"/>
    <s v="-"/>
    <n v="1117400"/>
    <n v="0"/>
    <s v="-"/>
    <n v="0"/>
    <n v="0"/>
    <s v="-"/>
    <n v="0"/>
  </r>
  <r>
    <s v="653"/>
    <x v="27"/>
    <x v="0"/>
    <s v="002"/>
    <s v="Z1B8050149"/>
    <s v="1660"/>
    <s v="FC"/>
    <s v="00200515-00200560"/>
    <m/>
    <m/>
    <m/>
    <m/>
    <n v="0"/>
    <m/>
    <s v="VENTAS NO CONTRIBUYENTES"/>
    <m/>
    <n v="199821853"/>
    <n v="0"/>
    <n v="199821853"/>
    <n v="0"/>
    <s v="-"/>
    <n v="0"/>
    <n v="0"/>
    <s v="-"/>
    <n v="0"/>
    <n v="0"/>
    <s v="-"/>
    <n v="0"/>
    <n v="0"/>
    <s v="-"/>
    <n v="0"/>
  </r>
  <r>
    <s v="654"/>
    <x v="27"/>
    <x v="0"/>
    <s v="002"/>
    <s v="Z1B8050002"/>
    <s v="1738"/>
    <s v="FC"/>
    <s v="00162374-00162392"/>
    <s v=""/>
    <s v=""/>
    <s v=""/>
    <s v=""/>
    <n v="0"/>
    <s v=""/>
    <s v="VENTAS NO CONTRIBUYENTES"/>
    <s v=""/>
    <n v="389949648.80000001"/>
    <n v="0"/>
    <n v="276464668"/>
    <n v="0"/>
    <s v="-"/>
    <n v="0"/>
    <n v="97831880"/>
    <s v="16"/>
    <n v="15653100.800000001"/>
    <n v="0"/>
    <s v="-"/>
    <n v="0"/>
    <n v="0"/>
    <s v="-"/>
    <n v="0"/>
  </r>
  <r>
    <s v="655"/>
    <x v="27"/>
    <x v="1"/>
    <s v="003"/>
    <s v="Z1F0017848"/>
    <s v="0305-0305"/>
    <s v="FC"/>
    <s v="00013773-00013797"/>
    <s v=""/>
    <s v=""/>
    <s v=""/>
    <s v=""/>
    <n v="0"/>
    <s v=""/>
    <s v="VENTAS NO CONTRIBUYENTES"/>
    <s v=""/>
    <n v="235245033.84999999"/>
    <n v="0"/>
    <n v="126070607.25"/>
    <n v="0"/>
    <s v="-"/>
    <n v="0"/>
    <n v="94115885"/>
    <s v="16"/>
    <n v="15058541.6"/>
    <n v="0"/>
    <s v="-"/>
    <n v="0"/>
    <n v="0"/>
    <s v="-"/>
    <n v="0"/>
  </r>
  <r>
    <s v="656"/>
    <x v="27"/>
    <x v="1"/>
    <s v="003"/>
    <s v="Z1F0017848"/>
    <s v="0305"/>
    <s v="FC"/>
    <s v="00013772"/>
    <s v=""/>
    <s v=""/>
    <s v=""/>
    <s v=""/>
    <n v="0"/>
    <s v=""/>
    <s v="OPTICA LA ANTIGUA II SRL"/>
    <s v="J002894075"/>
    <n v="11574612"/>
    <n v="0"/>
    <n v="10350000"/>
    <n v="1055700"/>
    <s v="16"/>
    <n v="168912"/>
    <n v="0"/>
    <s v="-"/>
    <n v="0"/>
    <n v="0"/>
    <s v="-"/>
    <n v="0"/>
    <n v="0"/>
    <s v="-"/>
    <n v="0"/>
  </r>
  <r>
    <s v="657"/>
    <x v="27"/>
    <x v="1"/>
    <s v="003"/>
    <s v="Z1F0017848"/>
    <s v="0305-0305"/>
    <s v="FC"/>
    <s v="00013755-00013771"/>
    <s v=""/>
    <s v=""/>
    <s v=""/>
    <s v=""/>
    <n v="0"/>
    <s v=""/>
    <s v="VENTAS NO CONTRIBUYENTES"/>
    <s v=""/>
    <n v="166263731.69600001"/>
    <n v="0"/>
    <n v="123876200"/>
    <n v="0"/>
    <s v="-"/>
    <n v="0"/>
    <n v="36540975.600000001"/>
    <s v="-"/>
    <n v="5846556.0959999999"/>
    <n v="0"/>
    <s v="-"/>
    <n v="0"/>
    <n v="0"/>
    <s v="-"/>
    <n v="0"/>
  </r>
  <r>
    <s v="658"/>
    <x v="27"/>
    <x v="2"/>
    <s v="003"/>
    <s v="Z1F0008965"/>
    <s v="0754"/>
    <s v="NC"/>
    <s v=""/>
    <s v="00000104"/>
    <s v=""/>
    <s v="00099876"/>
    <s v="29/12/2020"/>
    <n v="529000"/>
    <s v="VEN"/>
    <s v="REPUEZA YUSMELY"/>
    <s v="V16479430 "/>
    <n v="-264500"/>
    <n v="0"/>
    <n v="-264500"/>
    <n v="0"/>
    <s v="-"/>
    <n v="0"/>
    <n v="0"/>
    <s v="-"/>
    <n v="0"/>
    <n v="0"/>
    <s v="-"/>
    <n v="0"/>
    <n v="0"/>
    <s v="-"/>
    <n v="0"/>
  </r>
  <r>
    <s v="659"/>
    <x v="27"/>
    <x v="2"/>
    <s v="003"/>
    <s v="Z1F0008965"/>
    <s v="0754"/>
    <s v="FC"/>
    <s v="00099771-00099925"/>
    <s v=""/>
    <s v=""/>
    <s v=""/>
    <s v=""/>
    <n v="0"/>
    <s v=""/>
    <s v="VENTAS NO CONTRIBUYENTES"/>
    <s v=""/>
    <n v="347742614.0456"/>
    <n v="0"/>
    <n v="303560383.35000002"/>
    <n v="0"/>
    <s v="-"/>
    <n v="0"/>
    <n v="38088129.909999996"/>
    <s v="16"/>
    <n v="6094100.7856000001"/>
    <n v="0"/>
    <s v="-"/>
    <n v="0"/>
    <n v="0"/>
    <s v="-"/>
    <n v="0"/>
  </r>
  <r>
    <s v="660"/>
    <x v="27"/>
    <x v="0"/>
    <s v="003"/>
    <s v="Z1B8051199"/>
    <s v="1824"/>
    <s v="FC"/>
    <s v="00188562-00188687"/>
    <s v=""/>
    <s v=""/>
    <s v=""/>
    <s v=""/>
    <n v="0"/>
    <s v=""/>
    <s v="VENTAS NO CONTRIBUYENTES"/>
    <s v=""/>
    <n v="1059227337.1800001"/>
    <n v="0"/>
    <n v="870101157"/>
    <n v="0"/>
    <s v="-"/>
    <n v="0"/>
    <n v="163039810.5"/>
    <s v="16"/>
    <n v="26086369.68"/>
    <n v="0"/>
    <s v="-"/>
    <n v="0"/>
    <n v="0"/>
    <s v="-"/>
    <n v="0"/>
  </r>
  <r>
    <s v="661"/>
    <x v="27"/>
    <x v="1"/>
    <s v="004"/>
    <s v="Z1F0017963"/>
    <s v="0306-0306"/>
    <s v="FC"/>
    <s v="00007169-00007210"/>
    <s v=""/>
    <s v=""/>
    <s v=""/>
    <s v=""/>
    <n v="0"/>
    <s v=""/>
    <s v="VENTAS NO CONTRIBUYENTES"/>
    <s v=""/>
    <n v="190515697.43000001"/>
    <n v="0"/>
    <n v="150532064.59"/>
    <n v="0"/>
    <s v="-"/>
    <n v="0"/>
    <n v="34468649"/>
    <s v="-"/>
    <n v="5514983.8399999999"/>
    <n v="0"/>
    <s v="-"/>
    <n v="0"/>
    <n v="0"/>
    <s v="-"/>
    <n v="0"/>
  </r>
  <r>
    <s v="662"/>
    <x v="27"/>
    <x v="2"/>
    <s v="004"/>
    <s v="Z1F0002472"/>
    <s v="0228"/>
    <s v="FC"/>
    <s v="00033315-00033485"/>
    <s v=""/>
    <s v=""/>
    <s v=""/>
    <s v=""/>
    <n v="0"/>
    <s v=""/>
    <s v="VENTAS NO CONTRIBUYENTES"/>
    <s v=""/>
    <n v="404173806.5"/>
    <n v="0"/>
    <n v="316938210.5"/>
    <n v="0"/>
    <s v="-"/>
    <n v="0"/>
    <n v="75203100"/>
    <s v="-"/>
    <n v="12032496"/>
    <n v="0"/>
    <s v="-"/>
    <n v="0"/>
    <n v="0"/>
    <s v="-"/>
    <n v="0"/>
  </r>
  <r>
    <s v="663"/>
    <x v="27"/>
    <x v="0"/>
    <s v="004"/>
    <s v="Z1B8050937"/>
    <s v="1666"/>
    <s v="FC"/>
    <s v="00155902-00156027"/>
    <s v=""/>
    <s v=""/>
    <s v=""/>
    <s v=""/>
    <n v="0"/>
    <s v=""/>
    <s v="VENTAS NO CONTRIBUYENTES"/>
    <s v=""/>
    <n v="1494297126.1199999"/>
    <n v="0"/>
    <n v="1107258630.25"/>
    <n v="0"/>
    <s v="-"/>
    <n v="0"/>
    <n v="333653875.75"/>
    <s v="16"/>
    <n v="53384620.119999997"/>
    <n v="0"/>
    <s v="-"/>
    <n v="0"/>
    <n v="0"/>
    <s v="-"/>
    <n v="0"/>
  </r>
  <r>
    <s v="664"/>
    <x v="27"/>
    <x v="1"/>
    <s v="005"/>
    <s v="Z1F0017998"/>
    <s v="0299-0299"/>
    <s v="FC"/>
    <s v="00009687-00009701"/>
    <s v=""/>
    <s v=""/>
    <s v=""/>
    <s v=""/>
    <n v="0"/>
    <s v=""/>
    <s v="VENTAS NO CONTRIBUYENTES"/>
    <s v=""/>
    <n v="167433657.06"/>
    <n v="0"/>
    <n v="126389358.5"/>
    <n v="0"/>
    <s v="-"/>
    <n v="0"/>
    <n v="35383016"/>
    <s v="-"/>
    <n v="5661282.5599999996"/>
    <n v="0"/>
    <s v="-"/>
    <n v="0"/>
    <n v="0"/>
    <s v="-"/>
    <n v="0"/>
  </r>
  <r>
    <s v="665"/>
    <x v="27"/>
    <x v="1"/>
    <s v="005"/>
    <s v="Z1F0017998"/>
    <s v="0299"/>
    <s v="FC"/>
    <s v="00009686"/>
    <s v=""/>
    <s v=""/>
    <s v=""/>
    <s v=""/>
    <n v="0"/>
    <s v=""/>
    <s v="VIDA AGUA PURIFICADA"/>
    <s v="J412413007"/>
    <n v="24234697.5"/>
    <n v="0"/>
    <n v="15443637.5"/>
    <n v="7578500"/>
    <s v="16"/>
    <n v="1212560"/>
    <n v="0"/>
    <s v="-"/>
    <n v="0"/>
    <n v="0"/>
    <s v="-"/>
    <n v="0"/>
    <n v="0"/>
    <s v="-"/>
    <n v="0"/>
  </r>
  <r>
    <s v="666"/>
    <x v="27"/>
    <x v="1"/>
    <s v="005"/>
    <s v="Z1F0017998"/>
    <s v="0299-0299"/>
    <s v="FC"/>
    <s v="00009682-00009685"/>
    <s v=""/>
    <s v=""/>
    <s v=""/>
    <s v=""/>
    <n v="0"/>
    <s v=""/>
    <s v="VENTAS NO CONTRIBUYENTES"/>
    <s v=""/>
    <n v="48276137.5"/>
    <n v="0"/>
    <n v="38819411.5"/>
    <n v="0"/>
    <s v="-"/>
    <n v="0"/>
    <n v="8152350"/>
    <s v="16"/>
    <n v="1304376"/>
    <n v="0"/>
    <s v="-"/>
    <n v="0"/>
    <n v="0"/>
    <s v="-"/>
    <n v="0"/>
  </r>
  <r>
    <s v="667"/>
    <x v="27"/>
    <x v="1"/>
    <s v="005"/>
    <s v="Z1F0017998"/>
    <s v="0299"/>
    <s v="FC"/>
    <s v="00009681"/>
    <s v=""/>
    <s v=""/>
    <s v=""/>
    <s v=""/>
    <n v="0"/>
    <s v=""/>
    <s v="MANHATTAN PLAZA"/>
    <s v="J304488955"/>
    <n v="3881560.5"/>
    <n v="0"/>
    <n v="3881560.5"/>
    <n v="0"/>
    <s v="-"/>
    <n v="0"/>
    <n v="0"/>
    <s v="-"/>
    <n v="0"/>
    <n v="0"/>
    <s v="-"/>
    <n v="0"/>
    <n v="0"/>
    <s v="-"/>
    <n v="0"/>
  </r>
  <r>
    <s v="668"/>
    <x v="27"/>
    <x v="1"/>
    <s v="005"/>
    <s v="Z1F0017998"/>
    <s v="0299-0299"/>
    <s v="FC"/>
    <s v="00009656-00009680"/>
    <s v=""/>
    <s v=""/>
    <s v=""/>
    <s v=""/>
    <n v="0"/>
    <s v=""/>
    <s v="VENTAS NO CONTRIBUYENTES"/>
    <s v=""/>
    <n v="164949352.86719999"/>
    <n v="0"/>
    <n v="116934437.49999999"/>
    <n v="0"/>
    <s v="-"/>
    <n v="0"/>
    <n v="41392168.420000002"/>
    <s v="16"/>
    <n v="6622746.9472000003"/>
    <n v="0"/>
    <s v="-"/>
    <n v="0"/>
    <n v="0"/>
    <s v="-"/>
    <n v="0"/>
  </r>
  <r>
    <s v="669"/>
    <x v="27"/>
    <x v="1"/>
    <s v="005"/>
    <s v="Z1F0017998"/>
    <s v="0299"/>
    <s v="FC"/>
    <s v="00009655"/>
    <s v=""/>
    <s v=""/>
    <s v=""/>
    <s v=""/>
    <n v="0"/>
    <s v=""/>
    <s v="GUIFEL CAFE"/>
    <s v="J406087882"/>
    <n v="3979000"/>
    <n v="0"/>
    <n v="3979000"/>
    <n v="0"/>
    <s v="-"/>
    <n v="0"/>
    <n v="0"/>
    <s v="-"/>
    <n v="0"/>
    <n v="0"/>
    <s v="-"/>
    <n v="0"/>
    <n v="0"/>
    <s v="-"/>
    <n v="0"/>
  </r>
  <r>
    <s v="670"/>
    <x v="27"/>
    <x v="1"/>
    <s v="005"/>
    <s v="Z1F0017998"/>
    <s v="0299-0299"/>
    <s v="FC"/>
    <s v="00009637-00009654"/>
    <s v=""/>
    <s v=""/>
    <s v=""/>
    <s v=""/>
    <n v="0"/>
    <s v=""/>
    <s v="VENTAS NO CONTRIBUYENTES"/>
    <s v=""/>
    <n v="211711681.45200002"/>
    <n v="0"/>
    <n v="152177025"/>
    <n v="0"/>
    <s v="-"/>
    <n v="0"/>
    <n v="51322979.700000003"/>
    <s v="16"/>
    <n v="8211676.7519999994"/>
    <n v="0"/>
    <s v="-"/>
    <n v="0"/>
    <n v="0"/>
    <s v="-"/>
    <n v="0"/>
  </r>
  <r>
    <s v="671"/>
    <x v="27"/>
    <x v="0"/>
    <s v="005"/>
    <s v="Z1B8050363"/>
    <s v="1817"/>
    <s v="FC"/>
    <s v="00168080-00168194"/>
    <s v=""/>
    <s v=""/>
    <s v=""/>
    <s v=""/>
    <n v="0"/>
    <s v=""/>
    <s v="VENTAS NO CONTRIBUYENTES"/>
    <s v=""/>
    <n v="1326150819.5119998"/>
    <n v="0"/>
    <n v="1052094141.45"/>
    <n v="0"/>
    <s v="-"/>
    <n v="0"/>
    <n v="236255756.94999999"/>
    <s v="16"/>
    <n v="37800921.112000003"/>
    <n v="0"/>
    <s v="-"/>
    <n v="0"/>
    <n v="0"/>
    <s v="-"/>
    <n v="0"/>
  </r>
  <r>
    <s v="672"/>
    <x v="27"/>
    <x v="1"/>
    <s v="006"/>
    <s v="Z1F0017787"/>
    <s v="0271"/>
    <s v="FC"/>
    <s v="00002868"/>
    <s v=""/>
    <s v=""/>
    <s v=""/>
    <s v=""/>
    <n v="0"/>
    <s v=""/>
    <s v="LUIS PEROSO"/>
    <s v="V15204062"/>
    <n v="47955833"/>
    <n v="0"/>
    <n v="29664692"/>
    <n v="0"/>
    <s v="-"/>
    <n v="0"/>
    <n v="15768225"/>
    <s v="16"/>
    <n v="2522916"/>
    <n v="0"/>
    <s v="-"/>
    <n v="0"/>
    <n v="0"/>
    <s v="-"/>
    <n v="0"/>
  </r>
  <r>
    <s v="673"/>
    <x v="27"/>
    <x v="1"/>
    <s v="006"/>
    <s v="Z1F0017787"/>
    <s v="0271"/>
    <s v="FC"/>
    <s v="00002867"/>
    <s v=""/>
    <s v=""/>
    <s v=""/>
    <s v=""/>
    <n v="0"/>
    <s v=""/>
    <s v="ING Y CONSTRUCCIONES VMB C.A"/>
    <s v="J295907613"/>
    <n v="42452503"/>
    <n v="0"/>
    <n v="19943254"/>
    <n v="19404525"/>
    <s v="16"/>
    <n v="3104724"/>
    <n v="0"/>
    <s v="-"/>
    <n v="0"/>
    <n v="0"/>
    <s v="-"/>
    <n v="0"/>
    <n v="0"/>
    <s v="-"/>
    <n v="0"/>
  </r>
  <r>
    <s v="674"/>
    <x v="27"/>
    <x v="1"/>
    <s v="006"/>
    <s v="Z1F0017787"/>
    <s v="0271-0271"/>
    <s v="FC"/>
    <s v="00002837-00002866"/>
    <s v=""/>
    <s v=""/>
    <s v=""/>
    <s v=""/>
    <n v="0"/>
    <s v=""/>
    <s v="VENTAS NO CONTRIBUYENTES"/>
    <s v=""/>
    <n v="277017650.35000002"/>
    <n v="0"/>
    <n v="167095350"/>
    <n v="0"/>
    <s v="-"/>
    <n v="0"/>
    <n v="94760603.75"/>
    <s v="-"/>
    <n v="15161696.6"/>
    <n v="0"/>
    <s v="-"/>
    <n v="0"/>
    <n v="0"/>
    <s v="-"/>
    <n v="0"/>
  </r>
  <r>
    <s v="675"/>
    <x v="27"/>
    <x v="0"/>
    <s v="006"/>
    <s v="Z1B8044815"/>
    <s v="1726"/>
    <s v="FC"/>
    <s v="00148265-00148375"/>
    <s v=""/>
    <s v=""/>
    <s v=""/>
    <s v=""/>
    <n v="0"/>
    <s v=""/>
    <s v="VENTAS NO CONTRIBUYENTES"/>
    <s v=""/>
    <n v="1366493438"/>
    <n v="0"/>
    <n v="983507598.25"/>
    <n v="0"/>
    <s v="-"/>
    <n v="0"/>
    <n v="231828068.75"/>
    <s v="16"/>
    <n v="37092491"/>
    <n v="0"/>
    <s v="-"/>
    <n v="0"/>
    <n v="105616000"/>
    <s v="-"/>
    <n v="8449280"/>
  </r>
  <r>
    <s v="676"/>
    <x v="27"/>
    <x v="0"/>
    <s v="007"/>
    <s v="Z1B8050013"/>
    <s v="1779"/>
    <s v="FC"/>
    <s v="00172411-00172527"/>
    <s v=""/>
    <s v=""/>
    <s v=""/>
    <s v=""/>
    <n v="0"/>
    <s v=""/>
    <s v="VENTAS NO CONTRIBUYENTES"/>
    <s v=""/>
    <n v="1414541270.9400001"/>
    <n v="0"/>
    <n v="1174447570.75"/>
    <n v="0"/>
    <s v="-"/>
    <n v="0"/>
    <n v="206977327.75"/>
    <s v="16"/>
    <n v="33116372.440000001"/>
    <n v="0"/>
    <s v="-"/>
    <n v="0"/>
    <n v="0"/>
    <s v="-"/>
    <n v="0"/>
  </r>
  <r>
    <s v="677"/>
    <x v="27"/>
    <x v="0"/>
    <s v="009"/>
    <s v="Z1B8014458"/>
    <s v="1734"/>
    <s v="FC"/>
    <s v="00176273-00176290"/>
    <s v=""/>
    <s v=""/>
    <s v=""/>
    <s v=""/>
    <n v="0"/>
    <s v=""/>
    <s v="VENTAS NO CONTRIBUYENTES"/>
    <s v=""/>
    <n v="172142952.40000001"/>
    <n v="0"/>
    <n v="151551195"/>
    <n v="0"/>
    <s v="-"/>
    <n v="0"/>
    <n v="17751515"/>
    <s v="-"/>
    <n v="2840242.4"/>
    <n v="0"/>
    <s v="-"/>
    <n v="0"/>
    <n v="0"/>
    <s v="-"/>
    <n v="0"/>
  </r>
  <r>
    <s v="678"/>
    <x v="27"/>
    <x v="0"/>
    <s v="010"/>
    <s v="Z1F0000341"/>
    <s v="1243"/>
    <s v="FC"/>
    <s v="00074877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679"/>
    <x v="27"/>
    <x v="0"/>
    <s v="011"/>
    <s v="Z1F0004616"/>
    <s v="0637"/>
    <s v="NC"/>
    <s v=""/>
    <s v="00000100"/>
    <s v=""/>
    <s v="00087256"/>
    <s v="14/12/2019"/>
    <n v="39646.949999999997"/>
    <s v="VEN"/>
    <s v="ROMMEL LOPEZ"/>
    <s v="V20116090 "/>
    <n v="-4159876"/>
    <n v="0"/>
    <n v="0"/>
    <n v="0"/>
    <s v="-"/>
    <n v="0"/>
    <n v="-3586100"/>
    <s v="16"/>
    <n v="-573776"/>
    <n v="0"/>
    <s v="-"/>
    <n v="0"/>
    <n v="0"/>
    <s v="-"/>
    <n v="0"/>
  </r>
  <r>
    <s v="680"/>
    <x v="27"/>
    <x v="0"/>
    <s v="011"/>
    <s v="Z1F0004616"/>
    <s v="0637"/>
    <s v="FC"/>
    <s v="00087433-00087518"/>
    <s v=""/>
    <s v=""/>
    <s v=""/>
    <s v=""/>
    <n v="0"/>
    <s v=""/>
    <s v="VENTAS NO CONTRIBUYENTES"/>
    <s v=""/>
    <n v="200609528.75"/>
    <n v="0"/>
    <n v="189780116.75"/>
    <n v="0"/>
    <s v="-"/>
    <n v="0"/>
    <n v="9335700"/>
    <s v="-"/>
    <n v="1493712"/>
    <n v="0"/>
    <s v="-"/>
    <n v="0"/>
    <n v="0"/>
    <s v="-"/>
    <n v="0"/>
  </r>
  <r>
    <s v="681"/>
    <x v="27"/>
    <x v="0"/>
    <s v="011"/>
    <s v="Z1F0004616"/>
    <s v="0637"/>
    <s v="FC"/>
    <s v="00087432"/>
    <s v=""/>
    <s v=""/>
    <s v=""/>
    <s v=""/>
    <n v="0"/>
    <s v=""/>
    <s v="LILIANA DELGADO"/>
    <s v="V128807937 "/>
    <n v="733700"/>
    <n v="0"/>
    <n v="733700"/>
    <n v="0"/>
    <s v="-"/>
    <n v="0"/>
    <n v="0"/>
    <s v="-"/>
    <n v="0"/>
    <n v="0"/>
    <s v="-"/>
    <n v="0"/>
    <n v="0"/>
    <s v="-"/>
    <n v="0"/>
  </r>
  <r>
    <s v="682"/>
    <x v="27"/>
    <x v="0"/>
    <s v="011"/>
    <s v="Z1F0004616"/>
    <s v="0637"/>
    <s v="FC"/>
    <s v="00087330-00087431"/>
    <s v=""/>
    <s v=""/>
    <s v=""/>
    <s v=""/>
    <n v="0"/>
    <s v=""/>
    <s v="VENTAS NO CONTRIBUYENTES"/>
    <s v=""/>
    <n v="246036741.90000001"/>
    <n v="0"/>
    <n v="231623741.90000001"/>
    <n v="0"/>
    <s v="-"/>
    <n v="0"/>
    <n v="12425000"/>
    <s v="16"/>
    <n v="1988000"/>
    <n v="0"/>
    <s v="-"/>
    <n v="0"/>
    <n v="0"/>
    <s v="-"/>
    <n v="0"/>
  </r>
  <r>
    <s v="683"/>
    <x v="27"/>
    <x v="0"/>
    <s v="012"/>
    <s v="Z1B8038506"/>
    <s v="1586"/>
    <s v="FC"/>
    <s v="00071966-00071988"/>
    <s v=""/>
    <s v=""/>
    <s v=""/>
    <s v=""/>
    <n v="0"/>
    <s v=""/>
    <s v="VENTAS NO CONTRIBUYENTES"/>
    <s v=""/>
    <n v="64235233.5"/>
    <n v="0"/>
    <n v="40851547.5"/>
    <n v="0"/>
    <s v="-"/>
    <n v="0"/>
    <n v="20158350"/>
    <s v="16"/>
    <n v="3225336"/>
    <n v="0"/>
    <s v="-"/>
    <n v="0"/>
    <n v="0"/>
    <s v="-"/>
    <n v="0"/>
  </r>
  <r>
    <s v="684"/>
    <x v="27"/>
    <x v="0"/>
    <s v="013"/>
    <s v="Z1B8050578"/>
    <s v="1548"/>
    <s v="FC"/>
    <s v="00143380-00143540"/>
    <s v=""/>
    <s v=""/>
    <s v=""/>
    <s v=""/>
    <n v="0"/>
    <s v=""/>
    <s v="VENTAS NO CONTRIBUYENTES"/>
    <s v=""/>
    <n v="429334505.94999999"/>
    <n v="0"/>
    <n v="354294836.75"/>
    <n v="0"/>
    <s v="-"/>
    <n v="0"/>
    <n v="64689370"/>
    <s v="-"/>
    <n v="10350299.199999999"/>
    <n v="0"/>
    <s v="-"/>
    <n v="0"/>
    <n v="0"/>
    <s v="-"/>
    <n v="0"/>
  </r>
  <r>
    <s v="685"/>
    <x v="27"/>
    <x v="0"/>
    <s v="014"/>
    <s v="Z1F0000338"/>
    <s v="1426"/>
    <s v="FC"/>
    <s v="00052701-00052776"/>
    <s v=""/>
    <s v=""/>
    <s v=""/>
    <s v=""/>
    <n v="0"/>
    <s v=""/>
    <s v="VENTAS NO CONTRIBUYENTES"/>
    <s v=""/>
    <n v="179642052"/>
    <n v="0"/>
    <n v="140852000"/>
    <n v="0"/>
    <s v="-"/>
    <n v="0"/>
    <n v="33439700"/>
    <s v="-"/>
    <n v="5350352"/>
    <n v="0"/>
    <s v="-"/>
    <n v="0"/>
    <n v="0"/>
    <s v="-"/>
    <n v="0"/>
  </r>
  <r>
    <s v="686"/>
    <x v="27"/>
    <x v="0"/>
    <s v="015"/>
    <s v="Z1B8050356"/>
    <s v="1561"/>
    <s v="FC"/>
    <s v="00086827"/>
    <s v=""/>
    <s v=""/>
    <s v=""/>
    <s v=""/>
    <n v="0"/>
    <s v=""/>
    <s v="CAJA SIN ACTIVIDAD"/>
    <s v=""/>
    <n v="0"/>
    <n v="0"/>
    <n v="0"/>
    <n v="0"/>
    <s v="-"/>
    <n v="0"/>
    <n v="0"/>
    <s v="16"/>
    <n v="0"/>
    <n v="0"/>
    <s v="-"/>
    <n v="0"/>
    <n v="0"/>
    <s v="-"/>
    <n v="0"/>
  </r>
  <r>
    <s v="687"/>
    <x v="27"/>
    <x v="0"/>
    <s v="016"/>
    <s v="Z1F0000490"/>
    <s v="0209"/>
    <s v="FC"/>
    <s v="0003097"/>
    <s v=""/>
    <s v=""/>
    <s v=""/>
    <s v=""/>
    <n v="0"/>
    <s v=""/>
    <s v="VENTAS NO CONTRIBUYENTES"/>
    <s v=""/>
    <n v="0"/>
    <n v="0"/>
    <n v="0"/>
    <n v="0"/>
    <s v="-"/>
    <n v="0"/>
    <n v="0"/>
    <s v="-"/>
    <n v="0"/>
    <n v="0"/>
    <s v="-"/>
    <n v="0"/>
    <n v="0"/>
    <s v="-"/>
    <n v="0"/>
  </r>
  <r>
    <s v="688"/>
    <x v="28"/>
    <x v="1"/>
    <s v="001"/>
    <s v="Z1F0017854"/>
    <s v="0309-0309"/>
    <s v="FC"/>
    <s v="00017173-00017192"/>
    <s v=""/>
    <s v=""/>
    <s v=""/>
    <s v=""/>
    <n v="0"/>
    <s v=""/>
    <s v="VENTAS NO CONTRIBUYENTES"/>
    <s v=""/>
    <n v="234905710.07999998"/>
    <n v="0"/>
    <n v="181427991.25"/>
    <n v="0"/>
    <s v="-"/>
    <n v="0"/>
    <n v="46101481.75"/>
    <s v="16"/>
    <n v="7376237.0800000001"/>
    <n v="0"/>
    <s v="-"/>
    <n v="0"/>
    <n v="0"/>
    <s v="-"/>
    <n v="0"/>
  </r>
  <r>
    <s v="689"/>
    <x v="28"/>
    <x v="1"/>
    <s v="001"/>
    <s v="Z1F0017854"/>
    <s v="0309"/>
    <s v="FC"/>
    <s v="00017172"/>
    <s v=""/>
    <s v=""/>
    <s v=""/>
    <s v=""/>
    <n v="0"/>
    <s v=""/>
    <s v="RAFAEL BURGOS"/>
    <s v="V025896080"/>
    <n v="7562400"/>
    <n v="0"/>
    <n v="7562400"/>
    <n v="0"/>
    <s v="-"/>
    <n v="0"/>
    <n v="0"/>
    <s v="-"/>
    <n v="0"/>
    <n v="0"/>
    <s v="-"/>
    <n v="0"/>
    <n v="0"/>
    <s v="-"/>
    <n v="0"/>
  </r>
  <r>
    <s v="690"/>
    <x v="28"/>
    <x v="1"/>
    <s v="001"/>
    <s v="Z1F0017854"/>
    <s v="0309-0309"/>
    <s v="FC"/>
    <s v="00017128-00017171"/>
    <s v=""/>
    <s v=""/>
    <s v=""/>
    <s v=""/>
    <n v="0"/>
    <s v=""/>
    <s v="VENTAS NO CONTRIBUYENTES"/>
    <s v=""/>
    <n v="556990329.35000002"/>
    <n v="0"/>
    <n v="409818246.75"/>
    <n v="0"/>
    <s v="-"/>
    <n v="0"/>
    <n v="126872485"/>
    <s v="16"/>
    <n v="20299597.600000001"/>
    <n v="0"/>
    <s v="-"/>
    <n v="0"/>
    <n v="0"/>
    <s v="-"/>
    <n v="0"/>
  </r>
  <r>
    <s v="691"/>
    <x v="28"/>
    <x v="1"/>
    <s v="001"/>
    <s v="Z1F0017854"/>
    <s v="0309"/>
    <s v="FC"/>
    <s v="00017127"/>
    <s v=""/>
    <s v=""/>
    <s v=""/>
    <s v=""/>
    <n v="0"/>
    <s v=""/>
    <s v="GUIFEL CAFE"/>
    <s v="J406087882"/>
    <n v="12534402"/>
    <n v="0"/>
    <n v="3726000"/>
    <n v="7593450"/>
    <s v="16"/>
    <n v="1214952"/>
    <n v="0"/>
    <s v="-"/>
    <n v="0"/>
    <n v="0"/>
    <s v="-"/>
    <n v="0"/>
    <n v="0"/>
    <s v="-"/>
    <n v="0"/>
  </r>
  <r>
    <s v="692"/>
    <x v="28"/>
    <x v="1"/>
    <s v="001"/>
    <s v="Z1F0017854"/>
    <s v="0309-0309"/>
    <s v="FC"/>
    <s v="00017094-00017126"/>
    <s v=""/>
    <s v=""/>
    <s v=""/>
    <s v=""/>
    <n v="0"/>
    <s v=""/>
    <s v="VENTAS NO CONTRIBUYENTES"/>
    <s v=""/>
    <n v="304318889.69"/>
    <n v="0"/>
    <n v="225148124.09000003"/>
    <n v="0"/>
    <s v="-"/>
    <n v="0"/>
    <n v="68250660"/>
    <s v="16"/>
    <n v="10920105.6"/>
    <n v="0"/>
    <s v="-"/>
    <n v="0"/>
    <n v="0"/>
    <s v="-"/>
    <n v="0"/>
  </r>
  <r>
    <s v="693"/>
    <x v="28"/>
    <x v="0"/>
    <s v="001"/>
    <s v="Z1F0000700"/>
    <s v="1403"/>
    <s v="NC"/>
    <s v=""/>
    <s v="00000229"/>
    <s v=""/>
    <s v="00111236"/>
    <s v="30/12/2020"/>
    <n v="4887500"/>
    <s v="VEN"/>
    <s v="JENIFFER PACHECO"/>
    <s v="V16887849"/>
    <n v="-4887500"/>
    <n v="0"/>
    <n v="-4887500"/>
    <n v="0"/>
    <s v="-"/>
    <n v="0"/>
    <n v="0"/>
    <s v="-"/>
    <n v="0"/>
    <n v="0"/>
    <s v="-"/>
    <n v="0"/>
    <n v="0"/>
    <s v="-"/>
    <n v="0"/>
  </r>
  <r>
    <s v="694"/>
    <x v="28"/>
    <x v="0"/>
    <s v="001"/>
    <s v="Z1F0000700"/>
    <s v="1403"/>
    <s v="FC"/>
    <s v="00111222-00111258"/>
    <s v=""/>
    <s v=""/>
    <s v=""/>
    <s v=""/>
    <n v="0"/>
    <s v=""/>
    <s v="VENTAS NO CONTRIBUYENTES"/>
    <s v=""/>
    <n v="578156410.10000002"/>
    <n v="0"/>
    <n v="452102743.5"/>
    <n v="0"/>
    <s v="-"/>
    <n v="0"/>
    <n v="59500885"/>
    <s v="-"/>
    <n v="9520141.5999999996"/>
    <n v="0"/>
    <s v="-"/>
    <n v="0"/>
    <n v="52808000"/>
    <s v="8"/>
    <n v="4224640"/>
  </r>
  <r>
    <s v="695"/>
    <x v="28"/>
    <x v="0"/>
    <s v="001"/>
    <s v="Z1F0000700"/>
    <s v="1403"/>
    <s v="FC"/>
    <s v="00111221"/>
    <s v=""/>
    <s v=""/>
    <s v=""/>
    <s v=""/>
    <n v="0"/>
    <s v=""/>
    <s v="SNG EVENTS 84 CA"/>
    <s v="J411929352"/>
    <n v="667395784"/>
    <n v="0"/>
    <n v="442048500"/>
    <n v="194264900"/>
    <s v="16"/>
    <n v="31082384"/>
    <n v="0"/>
    <s v="-"/>
    <n v="0"/>
    <n v="0"/>
    <s v="-"/>
    <n v="0"/>
    <n v="0"/>
    <s v="-"/>
    <n v="0"/>
  </r>
  <r>
    <s v="696"/>
    <x v="28"/>
    <x v="0"/>
    <s v="001"/>
    <s v="Z1F0000700"/>
    <s v="1403"/>
    <s v="FC"/>
    <s v="00111141-00111220"/>
    <s v=""/>
    <s v=""/>
    <s v=""/>
    <s v=""/>
    <n v="0"/>
    <s v=""/>
    <s v="VENTAS NO CONTRIBUYENTES"/>
    <s v=""/>
    <n v="717712868.94000006"/>
    <n v="0"/>
    <n v="564390199.25"/>
    <n v="0"/>
    <s v="-"/>
    <n v="0"/>
    <n v="132174715.25"/>
    <s v="-"/>
    <n v="21147954.440000001"/>
    <n v="0"/>
    <s v="-"/>
    <n v="0"/>
    <n v="0"/>
    <s v="-"/>
    <n v="0"/>
  </r>
  <r>
    <s v="697"/>
    <x v="28"/>
    <x v="0"/>
    <s v="001"/>
    <s v="Z1B8050365"/>
    <s v="1275"/>
    <s v="FC"/>
    <s v="00088153"/>
    <m/>
    <m/>
    <m/>
    <m/>
    <n v="0"/>
    <m/>
    <s v="CAJA SIN ACTIVIDAD"/>
    <m/>
    <n v="0"/>
    <n v="0"/>
    <n v="0"/>
    <n v="0"/>
    <s v="-"/>
    <n v="0"/>
    <n v="0"/>
    <s v="-"/>
    <n v="0"/>
    <n v="0"/>
    <s v="-"/>
    <n v="0"/>
    <n v="0"/>
    <s v="-"/>
    <n v="0"/>
  </r>
  <r>
    <s v="698"/>
    <x v="28"/>
    <x v="1"/>
    <s v="002"/>
    <s v="Z1F0017966"/>
    <s v="0305-0305"/>
    <s v="FC"/>
    <s v="00007027-00007068"/>
    <s v=""/>
    <s v=""/>
    <s v=""/>
    <s v=""/>
    <n v="0"/>
    <s v=""/>
    <s v="VENTAS NO CONTRIBUYENTES"/>
    <s v=""/>
    <n v="382586559.08999997"/>
    <n v="0"/>
    <n v="265731814.25"/>
    <n v="0"/>
    <s v="-"/>
    <n v="0"/>
    <n v="100736849"/>
    <s v="-"/>
    <n v="16117895.840000002"/>
    <n v="0"/>
    <s v="-"/>
    <n v="0"/>
    <n v="0"/>
    <s v="-"/>
    <n v="0"/>
  </r>
  <r>
    <s v="699"/>
    <x v="28"/>
    <x v="2"/>
    <s v="002"/>
    <s v="Z1F0008858"/>
    <s v="0762"/>
    <s v="FC"/>
    <s v="00102311-00102362"/>
    <s v=""/>
    <s v=""/>
    <s v=""/>
    <s v=""/>
    <n v="0"/>
    <s v=""/>
    <s v="VENTAS NO CONTRIBUYENTES"/>
    <s v=""/>
    <n v="148454084.25"/>
    <n v="0"/>
    <n v="118395062.25"/>
    <n v="0"/>
    <s v="-"/>
    <n v="0"/>
    <n v="25912950"/>
    <s v="-"/>
    <n v="4146072"/>
    <n v="0"/>
    <s v="-"/>
    <n v="0"/>
    <n v="0"/>
    <s v="-"/>
    <n v="0"/>
  </r>
  <r>
    <s v="700"/>
    <x v="28"/>
    <x v="2"/>
    <s v="002"/>
    <s v="Z1F0008858"/>
    <s v="0762"/>
    <s v="FC"/>
    <s v="00102310"/>
    <s v=""/>
    <s v=""/>
    <s v=""/>
    <s v=""/>
    <n v="0"/>
    <s v=""/>
    <s v="DAYANA ORTIS"/>
    <s v="V165859831 "/>
    <n v="5713200"/>
    <n v="0"/>
    <n v="5713200"/>
    <n v="0"/>
    <s v="-"/>
    <n v="0"/>
    <n v="0"/>
    <s v="-"/>
    <n v="0"/>
    <n v="0"/>
    <s v="-"/>
    <n v="0"/>
    <n v="0"/>
    <s v="-"/>
    <n v="0"/>
  </r>
  <r>
    <s v="701"/>
    <x v="28"/>
    <x v="2"/>
    <s v="002"/>
    <s v="Z1F0008858"/>
    <s v="0762"/>
    <s v="FC"/>
    <s v="00102259-00102309"/>
    <s v=""/>
    <s v=""/>
    <s v=""/>
    <s v=""/>
    <n v="0"/>
    <s v=""/>
    <s v="VENTAS NO CONTRIBUYENTES"/>
    <s v=""/>
    <n v="129798214"/>
    <n v="0"/>
    <n v="122415858"/>
    <n v="0"/>
    <s v="-"/>
    <n v="0"/>
    <n v="6364100"/>
    <s v="-"/>
    <n v="1018256"/>
    <n v="0"/>
    <s v="-"/>
    <n v="0"/>
    <n v="0"/>
    <s v="-"/>
    <n v="0"/>
  </r>
  <r>
    <s v="702"/>
    <x v="28"/>
    <x v="2"/>
    <s v="002"/>
    <s v="Z1F0008858"/>
    <s v="0762"/>
    <s v="FC"/>
    <s v="00102258"/>
    <s v=""/>
    <s v=""/>
    <s v=""/>
    <s v=""/>
    <n v="0"/>
    <s v=""/>
    <s v="ANGELICA"/>
    <s v="V268252114 "/>
    <n v="1415420"/>
    <n v="0"/>
    <n v="575000"/>
    <n v="724500"/>
    <s v="16"/>
    <n v="115920"/>
    <n v="0"/>
    <s v="-"/>
    <n v="0"/>
    <n v="0"/>
    <s v="-"/>
    <n v="0"/>
    <n v="0"/>
    <s v="-"/>
    <n v="0"/>
  </r>
  <r>
    <s v="703"/>
    <x v="28"/>
    <x v="2"/>
    <s v="002"/>
    <s v="Z1F0008858"/>
    <s v="0762"/>
    <s v="FC"/>
    <s v="00102164-00102256"/>
    <s v=""/>
    <s v=""/>
    <s v=""/>
    <s v=""/>
    <n v="0"/>
    <s v=""/>
    <s v="VENTAS NO CONTRIBUYENTES"/>
    <s v=""/>
    <n v="254881245"/>
    <n v="0"/>
    <n v="215228095"/>
    <n v="0"/>
    <s v="-"/>
    <n v="0"/>
    <n v="34183750"/>
    <s v="16"/>
    <n v="5469400"/>
    <n v="0"/>
    <s v="-"/>
    <n v="0"/>
    <n v="0"/>
    <s v="-"/>
    <n v="0"/>
  </r>
  <r>
    <s v="704"/>
    <x v="28"/>
    <x v="2"/>
    <s v="002"/>
    <s v="Z1F0008858"/>
    <s v="0762"/>
    <s v="FC"/>
    <s v="00102121-00102162"/>
    <s v=""/>
    <s v=""/>
    <s v=""/>
    <s v=""/>
    <n v="0"/>
    <s v=""/>
    <s v="VENTAS NO CONTRIBUYENTES"/>
    <s v=""/>
    <n v="59263659"/>
    <n v="0"/>
    <n v="58770079"/>
    <n v="0"/>
    <s v="-"/>
    <n v="0"/>
    <n v="425500"/>
    <s v="-"/>
    <n v="68080"/>
    <n v="0"/>
    <s v="-"/>
    <n v="0"/>
    <n v="0"/>
    <s v="-"/>
    <n v="0"/>
  </r>
  <r>
    <s v="705"/>
    <x v="28"/>
    <x v="0"/>
    <s v="002"/>
    <s v="Z1B8050149"/>
    <s v="1661"/>
    <s v="NC"/>
    <s v="00001190"/>
    <m/>
    <m/>
    <m/>
    <m/>
    <n v="0"/>
    <m/>
    <s v="NOTA DE CREDITO"/>
    <m/>
    <n v="-5437000"/>
    <n v="0"/>
    <n v="-5437000"/>
    <n v="0"/>
    <s v="-"/>
    <n v="0"/>
    <n v="0"/>
    <s v="-"/>
    <n v="0"/>
    <n v="0"/>
    <s v="-"/>
    <n v="0"/>
    <n v="0"/>
    <s v="-"/>
    <n v="0"/>
  </r>
  <r>
    <s v="706"/>
    <x v="28"/>
    <x v="0"/>
    <s v="002"/>
    <s v="Z1B8050149"/>
    <s v="1661"/>
    <s v="FC"/>
    <s v="00200561-00200634"/>
    <m/>
    <m/>
    <m/>
    <m/>
    <n v="0"/>
    <m/>
    <s v="VENTAS NO CONTRIBUYENTES"/>
    <m/>
    <n v="323022382"/>
    <n v="0"/>
    <n v="323022382"/>
    <n v="0"/>
    <s v="-"/>
    <n v="0"/>
    <n v="0"/>
    <s v="-"/>
    <n v="0"/>
    <n v="0"/>
    <s v="-"/>
    <n v="0"/>
    <n v="0"/>
    <s v="-"/>
    <n v="0"/>
  </r>
  <r>
    <s v="707"/>
    <x v="28"/>
    <x v="0"/>
    <s v="002"/>
    <s v="Z1B8050002"/>
    <s v="1739"/>
    <s v="FC"/>
    <s v="00162393-00162512"/>
    <s v=""/>
    <s v=""/>
    <s v=""/>
    <s v=""/>
    <n v="0"/>
    <s v=""/>
    <s v="VENTAS NO CONTRIBUYENTES"/>
    <s v=""/>
    <n v="1716602120.8251998"/>
    <n v="0"/>
    <n v="1425947443.25"/>
    <n v="0"/>
    <s v="-"/>
    <n v="0"/>
    <n v="250564377.22"/>
    <s v="-"/>
    <n v="40090300.3552"/>
    <n v="0"/>
    <s v="-"/>
    <n v="0"/>
    <n v="0"/>
    <s v="-"/>
    <n v="0"/>
  </r>
  <r>
    <s v="708"/>
    <x v="28"/>
    <x v="1"/>
    <s v="003"/>
    <s v="Z1F0017848"/>
    <s v="0306-0306"/>
    <s v="FC"/>
    <s v="00013839-00013849"/>
    <s v=""/>
    <s v=""/>
    <s v=""/>
    <s v=""/>
    <n v="0"/>
    <s v=""/>
    <s v="VENTAS NO CONTRIBUYENTES"/>
    <s v=""/>
    <n v="132352390.2"/>
    <n v="0"/>
    <n v="88888102.25"/>
    <n v="0"/>
    <s v="-"/>
    <n v="0"/>
    <n v="37469213.75"/>
    <s v="16"/>
    <n v="5995074.2000000002"/>
    <n v="0"/>
    <s v="-"/>
    <n v="0"/>
    <n v="0"/>
    <s v="-"/>
    <n v="0"/>
  </r>
  <r>
    <s v="709"/>
    <x v="28"/>
    <x v="1"/>
    <s v="003"/>
    <s v="Z1F0017848"/>
    <s v="0306"/>
    <s v="FC"/>
    <s v="00013838"/>
    <s v=""/>
    <s v=""/>
    <s v=""/>
    <s v=""/>
    <n v="0"/>
    <s v=""/>
    <s v="OPTICA LA ANTIGUA II SRL"/>
    <s v="J002894075"/>
    <n v="46299195.5"/>
    <n v="0"/>
    <n v="29661547.5"/>
    <n v="14342800"/>
    <s v="16"/>
    <n v="2294848"/>
    <n v="0"/>
    <s v="-"/>
    <n v="0"/>
    <n v="0"/>
    <s v="-"/>
    <n v="0"/>
    <n v="0"/>
    <s v="-"/>
    <n v="0"/>
  </r>
  <r>
    <s v="710"/>
    <x v="28"/>
    <x v="1"/>
    <s v="003"/>
    <s v="Z1F0017848"/>
    <s v="0306-0306"/>
    <s v="FC"/>
    <s v="00013798-00013837"/>
    <s v=""/>
    <s v=""/>
    <s v=""/>
    <s v=""/>
    <n v="0"/>
    <s v=""/>
    <s v="VENTAS NO CONTRIBUYENTES"/>
    <s v=""/>
    <n v="495790578.94999999"/>
    <n v="0"/>
    <n v="318405864.25"/>
    <n v="0"/>
    <s v="-"/>
    <n v="0"/>
    <n v="152917857.5"/>
    <s v="-"/>
    <n v="24466857.199999999"/>
    <n v="0"/>
    <s v="-"/>
    <n v="0"/>
    <n v="0"/>
    <s v="-"/>
    <n v="0"/>
  </r>
  <r>
    <s v="711"/>
    <x v="28"/>
    <x v="2"/>
    <s v="003"/>
    <s v="Z1F0008965"/>
    <s v="0755"/>
    <s v="NC"/>
    <s v=""/>
    <s v="00000105"/>
    <s v=""/>
    <s v="00099993"/>
    <s v="30/12/2020"/>
    <n v="1787560"/>
    <s v="VEN"/>
    <s v="VARIADOS"/>
    <s v="V "/>
    <n v="-960480"/>
    <n v="0"/>
    <n v="0"/>
    <n v="0"/>
    <s v="-"/>
    <n v="0"/>
    <n v="-828000"/>
    <s v="16"/>
    <n v="-132480"/>
    <n v="0"/>
    <s v="-"/>
    <n v="0"/>
    <n v="0"/>
    <s v="-"/>
    <n v="0"/>
  </r>
  <r>
    <s v="712"/>
    <x v="28"/>
    <x v="2"/>
    <s v="003"/>
    <s v="Z1F0008965"/>
    <s v="0755"/>
    <s v="FC"/>
    <s v="00099926-00100131"/>
    <s v=""/>
    <s v=""/>
    <s v=""/>
    <s v=""/>
    <n v="0"/>
    <s v=""/>
    <s v="VENTAS NO CONTRIBUYENTES"/>
    <s v=""/>
    <n v="614785524.25"/>
    <n v="0"/>
    <n v="519731354.25"/>
    <n v="0"/>
    <s v="-"/>
    <n v="0"/>
    <n v="81943250"/>
    <s v="16"/>
    <n v="13110920"/>
    <n v="0"/>
    <s v="-"/>
    <n v="0"/>
    <n v="0"/>
    <s v="-"/>
    <n v="0"/>
  </r>
  <r>
    <s v="713"/>
    <x v="28"/>
    <x v="0"/>
    <s v="003"/>
    <s v="Z1B8051199"/>
    <s v="1825"/>
    <s v="FC"/>
    <s v="00188688-00188785"/>
    <s v=""/>
    <s v=""/>
    <s v=""/>
    <s v=""/>
    <n v="0"/>
    <s v=""/>
    <s v="VENTAS NO CONTRIBUYENTES"/>
    <s v=""/>
    <n v="1433242997.1099999"/>
    <n v="0"/>
    <n v="1089389102.75"/>
    <n v="0"/>
    <s v="-"/>
    <n v="0"/>
    <n v="296425771"/>
    <s v="-"/>
    <n v="47428123.359999999"/>
    <n v="0"/>
    <s v="-"/>
    <n v="0"/>
    <n v="0"/>
    <s v="-"/>
    <n v="0"/>
  </r>
  <r>
    <s v="714"/>
    <x v="28"/>
    <x v="1"/>
    <s v="004"/>
    <s v="Z1F0017963"/>
    <s v="0307-0307"/>
    <s v="FC"/>
    <s v="00007211-00007276"/>
    <s v=""/>
    <s v=""/>
    <s v=""/>
    <s v=""/>
    <n v="0"/>
    <s v=""/>
    <s v="VENTAS NO CONTRIBUYENTES"/>
    <s v=""/>
    <n v="817504787.99360001"/>
    <n v="0"/>
    <n v="553102186.42999995"/>
    <n v="0"/>
    <s v="-"/>
    <n v="0"/>
    <n v="227933277.21000001"/>
    <s v="16"/>
    <n v="36469324.353599995"/>
    <n v="0"/>
    <s v="-"/>
    <n v="0"/>
    <n v="0"/>
    <s v="-"/>
    <n v="0"/>
  </r>
  <r>
    <s v="715"/>
    <x v="28"/>
    <x v="2"/>
    <s v="004"/>
    <s v="Z1F0002472"/>
    <s v="0229"/>
    <s v="FC"/>
    <s v="00033486-00033685"/>
    <s v=""/>
    <s v=""/>
    <s v=""/>
    <s v=""/>
    <n v="0"/>
    <s v=""/>
    <s v="VENTAS NO CONTRIBUYENTES"/>
    <s v=""/>
    <n v="560396272.55999994"/>
    <n v="0"/>
    <n v="497534404"/>
    <n v="0"/>
    <s v="-"/>
    <n v="0"/>
    <n v="54191266"/>
    <s v="-"/>
    <n v="8670602.5600000005"/>
    <n v="0"/>
    <s v="-"/>
    <n v="0"/>
    <n v="0"/>
    <s v="-"/>
    <n v="0"/>
  </r>
  <r>
    <s v="716"/>
    <x v="28"/>
    <x v="0"/>
    <s v="004"/>
    <s v="Z1B8050937"/>
    <s v="1667"/>
    <s v="FC"/>
    <s v="00156031-00156121"/>
    <s v=""/>
    <s v=""/>
    <s v=""/>
    <s v=""/>
    <n v="0"/>
    <s v=""/>
    <s v="VENTAS NO CONTRIBUYENTES"/>
    <s v=""/>
    <n v="1392588321.9599998"/>
    <n v="0"/>
    <n v="1039148103.5"/>
    <n v="0"/>
    <s v="-"/>
    <n v="0"/>
    <n v="304689843.5"/>
    <s v="-"/>
    <n v="48750374.960000001"/>
    <n v="0"/>
    <s v="-"/>
    <n v="0"/>
    <n v="0"/>
    <s v="-"/>
    <n v="0"/>
  </r>
  <r>
    <s v="717"/>
    <x v="28"/>
    <x v="0"/>
    <s v="004"/>
    <s v="Z1B8050937"/>
    <s v="1667"/>
    <s v="FC"/>
    <s v="00156030"/>
    <s v=""/>
    <s v=""/>
    <s v=""/>
    <s v=""/>
    <n v="0"/>
    <s v=""/>
    <s v="CORPORACION JR 2628 C.A"/>
    <s v="J411475270"/>
    <n v="19093083"/>
    <n v="0"/>
    <n v="13546311"/>
    <n v="4781700"/>
    <s v="16"/>
    <n v="765072"/>
    <n v="0"/>
    <s v="-"/>
    <n v="0"/>
    <n v="0"/>
    <s v="-"/>
    <n v="0"/>
    <n v="0"/>
    <s v="-"/>
    <n v="0"/>
  </r>
  <r>
    <s v="718"/>
    <x v="28"/>
    <x v="0"/>
    <s v="004"/>
    <s v="Z1B8050937"/>
    <s v="1667"/>
    <s v="FC"/>
    <s v="00156028-00156029"/>
    <s v=""/>
    <s v=""/>
    <s v=""/>
    <s v=""/>
    <n v="0"/>
    <s v=""/>
    <s v="VENTAS NO CONTRIBUYENTES"/>
    <s v=""/>
    <n v="82678462.25"/>
    <n v="0"/>
    <n v="46259595.25"/>
    <n v="0"/>
    <s v="-"/>
    <n v="0"/>
    <n v="31395575"/>
    <s v="-"/>
    <n v="5023292"/>
    <n v="0"/>
    <s v="-"/>
    <n v="0"/>
    <n v="0"/>
    <s v="-"/>
    <n v="0"/>
  </r>
  <r>
    <s v="719"/>
    <x v="28"/>
    <x v="1"/>
    <s v="005"/>
    <s v="Z1F0017998"/>
    <s v="0300-0300"/>
    <s v="FC"/>
    <s v="00009702-00009735"/>
    <s v=""/>
    <s v=""/>
    <s v=""/>
    <s v=""/>
    <n v="0"/>
    <s v=""/>
    <s v="VENTAS NO CONTRIBUYENTES"/>
    <s v=""/>
    <n v="341869689.39999998"/>
    <n v="0"/>
    <n v="263105860.5"/>
    <n v="0"/>
    <s v="-"/>
    <n v="0"/>
    <n v="67899852.5"/>
    <s v="16"/>
    <n v="10863976.4"/>
    <n v="0"/>
    <s v="-"/>
    <n v="0"/>
    <n v="0"/>
    <s v="-"/>
    <n v="0"/>
  </r>
  <r>
    <s v="720"/>
    <x v="28"/>
    <x v="0"/>
    <s v="005"/>
    <s v="Z1B8050363"/>
    <s v="1818"/>
    <s v="FC"/>
    <s v="00168195-00168298"/>
    <s v=""/>
    <s v=""/>
    <s v=""/>
    <s v=""/>
    <n v="0"/>
    <s v=""/>
    <s v="VENTAS NO CONTRIBUYENTES"/>
    <s v=""/>
    <n v="1339387899.8599997"/>
    <n v="0"/>
    <n v="1031131150.25"/>
    <n v="0"/>
    <s v="-"/>
    <n v="0"/>
    <n v="265738577.25"/>
    <s v="16"/>
    <n v="42518172.359999999"/>
    <n v="0"/>
    <s v="-"/>
    <n v="0"/>
    <n v="0"/>
    <s v="-"/>
    <n v="0"/>
  </r>
  <r>
    <s v="721"/>
    <x v="28"/>
    <x v="1"/>
    <s v="006"/>
    <s v="Z1F0017787"/>
    <s v="0272-0272"/>
    <s v="FC"/>
    <s v="00002869-00002904"/>
    <s v=""/>
    <s v=""/>
    <s v=""/>
    <s v=""/>
    <n v="0"/>
    <s v=""/>
    <s v="VENTAS NO CONTRIBUYENTES"/>
    <s v=""/>
    <n v="289706073.41999996"/>
    <n v="0"/>
    <n v="184133096.5"/>
    <n v="0"/>
    <s v="-"/>
    <n v="0"/>
    <n v="91011187"/>
    <s v="16"/>
    <n v="14561789.92"/>
    <n v="0"/>
    <s v="-"/>
    <n v="0"/>
    <n v="0"/>
    <s v="-"/>
    <n v="0"/>
  </r>
  <r>
    <s v="722"/>
    <x v="28"/>
    <x v="0"/>
    <s v="006"/>
    <s v="Z1B8044815"/>
    <s v="1727"/>
    <s v="FC"/>
    <s v="00148376-00148501"/>
    <s v=""/>
    <s v=""/>
    <s v=""/>
    <s v=""/>
    <n v="0"/>
    <s v=""/>
    <s v="VENTAS NO CONTRIBUYENTES"/>
    <s v=""/>
    <n v="1571257810.98"/>
    <n v="0"/>
    <n v="1165368174.25"/>
    <n v="0"/>
    <s v="-"/>
    <n v="0"/>
    <n v="349904859.25"/>
    <s v="16"/>
    <n v="55984777.480000004"/>
    <n v="0"/>
    <s v="-"/>
    <n v="0"/>
    <n v="0"/>
    <s v="-"/>
    <n v="0"/>
  </r>
  <r>
    <s v="723"/>
    <x v="28"/>
    <x v="0"/>
    <s v="007"/>
    <s v="Z1B8050013"/>
    <s v="1780"/>
    <s v="NC"/>
    <s v=""/>
    <s v="00000191"/>
    <s v=""/>
    <s v="00172219"/>
    <s v="24/12/2020"/>
    <n v="46229085.229999997"/>
    <s v="VEN"/>
    <s v="GONZALEZ VALERIA"/>
    <s v="V27402974"/>
    <n v="-2354400"/>
    <n v="0"/>
    <n v="-2354400"/>
    <n v="0"/>
    <s v="-"/>
    <n v="0"/>
    <n v="0"/>
    <s v="-"/>
    <n v="0"/>
    <n v="0"/>
    <s v="-"/>
    <n v="0"/>
    <n v="0"/>
    <s v="-"/>
    <n v="0"/>
  </r>
  <r>
    <s v="724"/>
    <x v="28"/>
    <x v="0"/>
    <s v="007"/>
    <s v="Z1B8050013"/>
    <s v="1780"/>
    <s v="FC"/>
    <s v="00172567-00172656"/>
    <s v=""/>
    <s v=""/>
    <s v=""/>
    <s v=""/>
    <n v="0"/>
    <s v=""/>
    <s v="VENTAS NO CONTRIBUYENTES"/>
    <s v=""/>
    <n v="1888454690.1300001"/>
    <n v="0"/>
    <n v="1512260927.25"/>
    <n v="0"/>
    <s v="-"/>
    <n v="0"/>
    <n v="324304968"/>
    <s v="16"/>
    <n v="51888794.879999995"/>
    <n v="0"/>
    <s v="-"/>
    <n v="0"/>
    <n v="0"/>
    <s v="-"/>
    <n v="0"/>
  </r>
  <r>
    <s v="725"/>
    <x v="28"/>
    <x v="0"/>
    <s v="007"/>
    <s v="Z1B8050013"/>
    <s v="1780"/>
    <s v="FC"/>
    <s v="00172566"/>
    <s v=""/>
    <s v=""/>
    <s v=""/>
    <s v=""/>
    <n v="0"/>
    <s v=""/>
    <s v="OHSISALUD C.A"/>
    <s v="J-41151440-3"/>
    <n v="10197605"/>
    <n v="0"/>
    <n v="10197605"/>
    <n v="0"/>
    <s v="-"/>
    <n v="0"/>
    <n v="0"/>
    <s v="-"/>
    <n v="0"/>
    <n v="0"/>
    <s v="-"/>
    <n v="0"/>
    <n v="0"/>
    <s v="-"/>
    <n v="0"/>
  </r>
  <r>
    <s v="726"/>
    <x v="28"/>
    <x v="0"/>
    <s v="007"/>
    <s v="Z1B8050013"/>
    <s v="1780"/>
    <s v="FC"/>
    <s v="00172565"/>
    <s v=""/>
    <s v=""/>
    <s v=""/>
    <s v=""/>
    <n v="0"/>
    <s v=""/>
    <s v="JESUA MARVINE"/>
    <s v="V6877653"/>
    <n v="9131057.5"/>
    <n v="0"/>
    <n v="9131057.5"/>
    <n v="0"/>
    <s v="-"/>
    <n v="0"/>
    <n v="0"/>
    <s v="-"/>
    <n v="0"/>
    <n v="0"/>
    <s v="-"/>
    <n v="0"/>
    <n v="0"/>
    <s v="-"/>
    <n v="0"/>
  </r>
  <r>
    <s v="727"/>
    <x v="28"/>
    <x v="0"/>
    <s v="007"/>
    <s v="Z1B8050013"/>
    <s v="1780"/>
    <s v="FC"/>
    <s v="00172564"/>
    <s v=""/>
    <s v=""/>
    <s v=""/>
    <s v=""/>
    <n v="0"/>
    <s v=""/>
    <s v="JHON RAMIREZ"/>
    <s v="J-317304497"/>
    <n v="1527315"/>
    <n v="0"/>
    <n v="1527315"/>
    <n v="0"/>
    <s v="-"/>
    <n v="0"/>
    <n v="0"/>
    <s v="-"/>
    <n v="0"/>
    <n v="0"/>
    <s v="-"/>
    <n v="0"/>
    <n v="0"/>
    <s v="-"/>
    <n v="0"/>
  </r>
  <r>
    <s v="728"/>
    <x v="28"/>
    <x v="0"/>
    <s v="007"/>
    <s v="Z1B8050013"/>
    <s v="1780"/>
    <s v="FC"/>
    <s v="00172528-00172563"/>
    <s v=""/>
    <s v=""/>
    <s v=""/>
    <s v=""/>
    <n v="0"/>
    <s v=""/>
    <s v="VENTAS NO CONTRIBUYENTES"/>
    <s v=""/>
    <n v="776212684.86960006"/>
    <n v="0"/>
    <n v="522071309.49999994"/>
    <n v="0"/>
    <s v="-"/>
    <n v="0"/>
    <n v="219087392.56"/>
    <s v="16"/>
    <n v="35053982.809600003"/>
    <n v="0"/>
    <s v="-"/>
    <n v="0"/>
    <n v="0"/>
    <s v="-"/>
    <n v="0"/>
  </r>
  <r>
    <s v="729"/>
    <x v="28"/>
    <x v="0"/>
    <s v="009"/>
    <s v="Z1B8014458"/>
    <s v="1735"/>
    <s v="FC"/>
    <s v="00176291-00176357"/>
    <s v=""/>
    <s v=""/>
    <s v=""/>
    <s v=""/>
    <n v="0"/>
    <s v=""/>
    <s v="VENTAS NO CONTRIBUYENTES"/>
    <s v=""/>
    <n v="1159659459.5799999"/>
    <n v="0"/>
    <n v="900017877"/>
    <n v="0"/>
    <s v="-"/>
    <n v="0"/>
    <n v="223828950.5"/>
    <s v="16"/>
    <n v="35812632.079999998"/>
    <n v="0"/>
    <s v="-"/>
    <n v="0"/>
    <n v="0"/>
    <s v="-"/>
    <n v="0"/>
  </r>
  <r>
    <s v="730"/>
    <x v="28"/>
    <x v="0"/>
    <s v="010"/>
    <s v="Z1F0000341"/>
    <s v="1244"/>
    <s v="FC"/>
    <s v="00074878-00075012"/>
    <s v=""/>
    <s v=""/>
    <s v=""/>
    <s v=""/>
    <n v="0"/>
    <s v=""/>
    <s v="VENTAS NO CONTRIBUYENTES"/>
    <s v=""/>
    <n v="1288045466.2692001"/>
    <n v="0"/>
    <n v="1021848159.4999999"/>
    <n v="0"/>
    <s v="-"/>
    <n v="0"/>
    <n v="229480436.87"/>
    <s v="-"/>
    <n v="36716869.8992"/>
    <n v="0"/>
    <s v="-"/>
    <n v="0"/>
    <n v="0"/>
    <s v="-"/>
    <n v="0"/>
  </r>
  <r>
    <s v="731"/>
    <x v="28"/>
    <x v="0"/>
    <s v="011"/>
    <s v="Z1F0004616"/>
    <s v="0638"/>
    <s v="FC"/>
    <s v="00087519-00087710"/>
    <s v=""/>
    <s v=""/>
    <s v=""/>
    <s v=""/>
    <n v="0"/>
    <s v=""/>
    <s v="VENTAS NO CONTRIBUYENTES"/>
    <s v=""/>
    <n v="532795397.5"/>
    <n v="0"/>
    <n v="479418055.5"/>
    <n v="0"/>
    <s v="-"/>
    <n v="0"/>
    <n v="46014950"/>
    <s v="-"/>
    <n v="7362392"/>
    <n v="0"/>
    <s v="-"/>
    <n v="0"/>
    <n v="0"/>
    <s v="-"/>
    <n v="0"/>
  </r>
  <r>
    <s v="732"/>
    <x v="28"/>
    <x v="0"/>
    <s v="012"/>
    <s v="Z1B8038506"/>
    <s v="1587"/>
    <s v="FC"/>
    <s v="00071989-00072006"/>
    <s v=""/>
    <s v=""/>
    <s v=""/>
    <s v=""/>
    <n v="0"/>
    <s v=""/>
    <s v="VENTAS NO CONTRIBUYENTES"/>
    <s v=""/>
    <n v="27427907"/>
    <n v="0"/>
    <n v="17392225"/>
    <n v="0"/>
    <s v="-"/>
    <n v="0"/>
    <n v="8651450"/>
    <s v="16"/>
    <n v="1384232"/>
    <n v="0"/>
    <s v="-"/>
    <n v="0"/>
    <n v="0"/>
    <s v="-"/>
    <n v="0"/>
  </r>
  <r>
    <s v="733"/>
    <x v="28"/>
    <x v="0"/>
    <s v="013"/>
    <s v="Z1B8050578"/>
    <s v="1549"/>
    <s v="FC"/>
    <s v="00143541-00143724"/>
    <s v=""/>
    <s v=""/>
    <s v=""/>
    <s v=""/>
    <n v="0"/>
    <s v=""/>
    <s v="VENTAS NO CONTRIBUYENTES"/>
    <s v=""/>
    <n v="465420811.5"/>
    <n v="0"/>
    <n v="379675293.5"/>
    <n v="0"/>
    <s v="-"/>
    <n v="0"/>
    <n v="73918550"/>
    <s v="16"/>
    <n v="11826968"/>
    <n v="0"/>
    <s v="-"/>
    <n v="0"/>
    <n v="0"/>
    <s v="-"/>
    <n v="0"/>
  </r>
  <r>
    <s v="734"/>
    <x v="28"/>
    <x v="0"/>
    <s v="014"/>
    <s v="Z1F0000338"/>
    <s v="1427"/>
    <s v="FC"/>
    <s v="00052777-00052863"/>
    <s v=""/>
    <s v=""/>
    <s v=""/>
    <s v=""/>
    <n v="0"/>
    <s v=""/>
    <s v="VENTAS NO CONTRIBUYENTES"/>
    <s v=""/>
    <n v="172877890"/>
    <n v="0"/>
    <n v="136413000"/>
    <n v="0"/>
    <s v="-"/>
    <n v="0"/>
    <n v="31435250"/>
    <s v="-"/>
    <n v="5029640"/>
    <n v="0"/>
    <s v="-"/>
    <n v="0"/>
    <n v="0"/>
    <s v="-"/>
    <n v="0"/>
  </r>
  <r>
    <s v="735"/>
    <x v="28"/>
    <x v="0"/>
    <s v="015"/>
    <s v="Z1B8050356"/>
    <s v="1562"/>
    <s v="FC"/>
    <s v="00086828-00086850"/>
    <s v=""/>
    <s v=""/>
    <s v=""/>
    <s v=""/>
    <n v="0"/>
    <s v=""/>
    <s v="VENTAS NO CONTRIBUYENTES"/>
    <s v=""/>
    <n v="347301971"/>
    <n v="0"/>
    <n v="305686507"/>
    <n v="0"/>
    <s v="-"/>
    <n v="0"/>
    <n v="35875400"/>
    <s v="16"/>
    <n v="5740064"/>
    <n v="0"/>
    <s v="-"/>
    <n v="0"/>
    <n v="0"/>
    <s v="-"/>
    <n v="0"/>
  </r>
  <r>
    <s v="736"/>
    <x v="28"/>
    <x v="0"/>
    <s v="016"/>
    <s v="Z1F0000490"/>
    <s v="0210"/>
    <s v="FC"/>
    <s v="00003158-00003162"/>
    <s v=""/>
    <s v=""/>
    <s v=""/>
    <s v=""/>
    <n v="0"/>
    <s v=""/>
    <s v="VENTAS NO CONTRIBUYENTES"/>
    <s v=""/>
    <n v="68955741.5"/>
    <n v="0"/>
    <n v="55094147.5"/>
    <n v="0"/>
    <s v="-"/>
    <n v="0"/>
    <n v="11949650"/>
    <s v="-"/>
    <n v="1911944"/>
    <n v="0"/>
    <s v="-"/>
    <n v="0"/>
    <n v="0"/>
    <s v="-"/>
    <n v="0"/>
  </r>
  <r>
    <s v="737"/>
    <x v="28"/>
    <x v="0"/>
    <s v="016"/>
    <s v="Z1F0000490"/>
    <s v="0210"/>
    <s v="FC"/>
    <s v="00003157"/>
    <s v=""/>
    <s v=""/>
    <s v=""/>
    <s v=""/>
    <n v="0"/>
    <s v=""/>
    <s v="CARLOS GARCIA"/>
    <s v="V6227347 "/>
    <n v="110365310"/>
    <n v="0"/>
    <n v="103533896"/>
    <n v="0"/>
    <s v="-"/>
    <n v="0"/>
    <n v="5889150"/>
    <s v="16"/>
    <n v="942264"/>
    <n v="0"/>
    <s v="-"/>
    <n v="0"/>
    <n v="0"/>
    <s v="-"/>
    <n v="0"/>
  </r>
  <r>
    <s v="738"/>
    <x v="28"/>
    <x v="0"/>
    <s v="016"/>
    <s v="Z1F0000490"/>
    <s v="0210"/>
    <s v="FC"/>
    <s v="00003156"/>
    <s v=""/>
    <s v=""/>
    <s v=""/>
    <s v=""/>
    <n v="0"/>
    <s v=""/>
    <s v="NELSON BASTIDAS"/>
    <s v="V11920759 "/>
    <n v="11343082.5"/>
    <n v="0"/>
    <n v="6033762.5"/>
    <n v="0"/>
    <s v="-"/>
    <n v="0"/>
    <n v="4577000"/>
    <s v="16"/>
    <n v="732320"/>
    <n v="0"/>
    <s v="-"/>
    <n v="0"/>
    <n v="0"/>
    <s v="-"/>
    <n v="0"/>
  </r>
  <r>
    <s v="739"/>
    <x v="28"/>
    <x v="0"/>
    <s v="016"/>
    <s v="Z1F0000490"/>
    <s v="0210"/>
    <s v="FC"/>
    <s v="00003155"/>
    <s v=""/>
    <s v=""/>
    <s v=""/>
    <s v=""/>
    <n v="0"/>
    <s v=""/>
    <s v="ANA CHAPARRO"/>
    <s v="V6104681 "/>
    <n v="3750150"/>
    <n v="0"/>
    <n v="3750150"/>
    <n v="0"/>
    <s v="-"/>
    <n v="0"/>
    <n v="0"/>
    <s v="-"/>
    <n v="0"/>
    <n v="0"/>
    <s v="-"/>
    <n v="0"/>
    <n v="0"/>
    <s v="-"/>
    <n v="0"/>
  </r>
  <r>
    <s v="740"/>
    <x v="28"/>
    <x v="0"/>
    <s v="016"/>
    <s v="Z1F0000490"/>
    <s v="0210"/>
    <s v="FC"/>
    <s v="00003151-00003154"/>
    <s v=""/>
    <s v=""/>
    <s v=""/>
    <s v=""/>
    <n v="0"/>
    <s v=""/>
    <s v="VENTAS NO CONTRIBUYENTES"/>
    <s v=""/>
    <n v="146967884.00999999"/>
    <n v="0"/>
    <n v="119863485.25"/>
    <n v="0"/>
    <s v="-"/>
    <n v="0"/>
    <n v="23365861"/>
    <s v="-"/>
    <n v="3738537.76"/>
    <n v="0"/>
    <s v="-"/>
    <n v="0"/>
    <n v="0"/>
    <s v="-"/>
    <n v="0"/>
  </r>
  <r>
    <s v="741"/>
    <x v="28"/>
    <x v="0"/>
    <s v="016"/>
    <s v="Z1F0000490"/>
    <s v="0210"/>
    <s v="FC"/>
    <s v="00003138-00003150"/>
    <s v=""/>
    <s v=""/>
    <s v=""/>
    <s v=""/>
    <n v="0"/>
    <s v=""/>
    <s v="VENTAS NO CONTRIBUYENTES"/>
    <s v=""/>
    <n v="121684217"/>
    <n v="0"/>
    <n v="86085093"/>
    <n v="0"/>
    <s v="-"/>
    <n v="0"/>
    <n v="30688900"/>
    <s v="-"/>
    <n v="4910224"/>
    <n v="0"/>
    <s v="-"/>
    <n v="0"/>
    <n v="0"/>
    <s v="-"/>
    <n v="0"/>
  </r>
  <r>
    <s v="742"/>
    <x v="28"/>
    <x v="0"/>
    <s v="016"/>
    <s v="Z1F0000490"/>
    <s v="0210"/>
    <s v="FC"/>
    <s v="00003122-00003137"/>
    <s v=""/>
    <s v=""/>
    <s v=""/>
    <s v=""/>
    <n v="0"/>
    <s v=""/>
    <s v="VENTAS NO CONTRIBUYENTES"/>
    <s v=""/>
    <n v="286025055.59000003"/>
    <n v="0"/>
    <n v="174981214.75"/>
    <n v="0"/>
    <s v="-"/>
    <n v="0"/>
    <n v="95727449"/>
    <s v="16"/>
    <n v="15316391.84"/>
    <n v="0"/>
    <s v="-"/>
    <n v="0"/>
    <n v="0"/>
    <s v="-"/>
    <n v="0"/>
  </r>
  <r>
    <s v="743"/>
    <x v="28"/>
    <x v="0"/>
    <s v="016"/>
    <s v="Z1F0000490"/>
    <s v="0210"/>
    <s v="FC"/>
    <s v="00003114-00003121"/>
    <s v=""/>
    <s v=""/>
    <s v=""/>
    <s v=""/>
    <n v="0"/>
    <s v=""/>
    <s v="VENTAS NO CONTRIBUYENTES"/>
    <s v=""/>
    <n v="404872953.50199997"/>
    <n v="0"/>
    <n v="270978854.75"/>
    <n v="0"/>
    <s v="-"/>
    <n v="0"/>
    <n v="115425947.2"/>
    <s v="16"/>
    <n v="18468151.552000001"/>
    <n v="0"/>
    <s v="-"/>
    <n v="0"/>
    <n v="0"/>
    <s v="-"/>
    <n v="0"/>
  </r>
  <r>
    <s v="744"/>
    <x v="28"/>
    <x v="0"/>
    <s v="016"/>
    <s v="Z1F0000490"/>
    <s v="0210"/>
    <s v="FC"/>
    <s v="00003110-00003113"/>
    <s v=""/>
    <s v=""/>
    <s v=""/>
    <s v=""/>
    <n v="0"/>
    <s v=""/>
    <s v="VENTAS NO CONTRIBUYENTES"/>
    <s v=""/>
    <n v="35793977.5"/>
    <n v="0"/>
    <n v="25702267.5"/>
    <n v="0"/>
    <s v="-"/>
    <n v="0"/>
    <n v="8699750"/>
    <s v="16"/>
    <n v="1391960"/>
    <n v="0"/>
    <s v="-"/>
    <n v="0"/>
    <n v="0"/>
    <s v="-"/>
    <n v="0"/>
  </r>
  <r>
    <s v="745"/>
    <x v="28"/>
    <x v="0"/>
    <s v="016"/>
    <s v="Z1F0000490"/>
    <s v="0210"/>
    <s v="FC"/>
    <s v="00003109"/>
    <s v=""/>
    <s v=""/>
    <s v=""/>
    <s v=""/>
    <n v="0"/>
    <s v=""/>
    <s v="WLADIMIR GARCIA"/>
    <s v="V12112658 "/>
    <n v="6813950"/>
    <n v="0"/>
    <n v="6773930"/>
    <n v="0"/>
    <s v="-"/>
    <n v="0"/>
    <n v="34500"/>
    <s v="16"/>
    <n v="5520"/>
    <n v="0"/>
    <s v="-"/>
    <n v="0"/>
    <n v="0"/>
    <s v="-"/>
    <n v="0"/>
  </r>
  <r>
    <s v="746"/>
    <x v="28"/>
    <x v="0"/>
    <s v="016"/>
    <s v="Z1F0000490"/>
    <s v="0210"/>
    <s v="FC"/>
    <s v="00003105-00003108"/>
    <s v=""/>
    <s v=""/>
    <s v=""/>
    <s v=""/>
    <n v="0"/>
    <s v=""/>
    <s v="VENTAS NO CONTRIBUYENTES"/>
    <s v=""/>
    <n v="78531234.5"/>
    <n v="0"/>
    <n v="67655132.5"/>
    <n v="0"/>
    <s v="-"/>
    <n v="0"/>
    <n v="9375950"/>
    <s v="-"/>
    <n v="1500152"/>
    <n v="0"/>
    <s v="-"/>
    <n v="0"/>
    <n v="0"/>
    <s v="-"/>
    <n v="0"/>
  </r>
  <r>
    <s v="747"/>
    <x v="28"/>
    <x v="0"/>
    <s v="016"/>
    <s v="Z1F0000490"/>
    <s v="0210"/>
    <s v="FC"/>
    <s v="00003104"/>
    <s v=""/>
    <s v=""/>
    <s v=""/>
    <s v=""/>
    <n v="0"/>
    <s v=""/>
    <s v="JOSE BOLIVAR"/>
    <s v="V4679586"/>
    <n v="11489696"/>
    <n v="0"/>
    <n v="7729150"/>
    <n v="0"/>
    <s v="-"/>
    <n v="0"/>
    <n v="3241850"/>
    <s v="16"/>
    <n v="518696"/>
    <n v="0"/>
    <s v="-"/>
    <n v="0"/>
    <n v="0"/>
    <s v="-"/>
    <n v="0"/>
  </r>
  <r>
    <s v="748"/>
    <x v="28"/>
    <x v="0"/>
    <s v="016"/>
    <s v="Z1F0000490"/>
    <s v="0210"/>
    <s v="FC"/>
    <s v="00003103"/>
    <s v=""/>
    <s v=""/>
    <s v=""/>
    <s v=""/>
    <n v="0"/>
    <s v=""/>
    <s v="ALEXIS GONZALES"/>
    <s v="V11043545 "/>
    <n v="2472500"/>
    <n v="0"/>
    <n v="2472500"/>
    <n v="0"/>
    <s v="-"/>
    <n v="0"/>
    <n v="0"/>
    <s v="-"/>
    <n v="0"/>
    <n v="0"/>
    <s v="-"/>
    <n v="0"/>
    <n v="0"/>
    <s v="-"/>
    <n v="0"/>
  </r>
  <r>
    <s v="749"/>
    <x v="28"/>
    <x v="0"/>
    <s v="016"/>
    <s v="Z1F0000490"/>
    <s v="0210"/>
    <s v="FC"/>
    <s v="00003098-00003102"/>
    <s v=""/>
    <s v=""/>
    <s v=""/>
    <s v=""/>
    <n v="0"/>
    <s v=""/>
    <s v="VENTAS NO CONTRIBUYENTES"/>
    <s v=""/>
    <n v="25010515"/>
    <n v="0"/>
    <n v="24970495"/>
    <n v="0"/>
    <s v="-"/>
    <n v="0"/>
    <n v="34500"/>
    <s v="-"/>
    <n v="5520"/>
    <n v="0"/>
    <s v="-"/>
    <n v="0"/>
    <n v="0"/>
    <s v="-"/>
    <n v="0"/>
  </r>
  <r>
    <s v="750"/>
    <x v="29"/>
    <x v="1"/>
    <s v="001"/>
    <s v="Z1F0017854"/>
    <s v="0310-0311"/>
    <s v="FC"/>
    <s v="00017193-00017270"/>
    <s v=""/>
    <s v=""/>
    <s v=""/>
    <s v=""/>
    <n v="0"/>
    <s v=""/>
    <s v="VENTAS NO CONTRIBUYENTES"/>
    <s v=""/>
    <n v="910214821.91959989"/>
    <n v="0"/>
    <n v="618748367.24999976"/>
    <n v="0"/>
    <s v="-"/>
    <n v="0"/>
    <n v="251264185.05999994"/>
    <s v="-"/>
    <n v="40202269.609600008"/>
    <n v="0"/>
    <s v="-"/>
    <n v="0"/>
    <n v="0"/>
    <s v="-"/>
    <n v="0"/>
  </r>
  <r>
    <s v="751"/>
    <x v="29"/>
    <x v="0"/>
    <s v="001"/>
    <s v="Z1F0000700"/>
    <s v="1404"/>
    <s v="NC"/>
    <s v=""/>
    <s v="00000230"/>
    <s v=""/>
    <s v="00111359"/>
    <s v="31/12/2020"/>
    <n v="29658700.010000002"/>
    <s v="VEN"/>
    <s v="KLEIVER ARREDONDO"/>
    <s v="V26296217"/>
    <n v="-4830000"/>
    <n v="0"/>
    <n v="-4830000"/>
    <n v="0"/>
    <s v="-"/>
    <n v="0"/>
    <n v="0"/>
    <s v="-"/>
    <n v="0"/>
    <n v="0"/>
    <s v="-"/>
    <n v="0"/>
    <n v="0"/>
    <s v="-"/>
    <n v="0"/>
  </r>
  <r>
    <s v="752"/>
    <x v="29"/>
    <x v="0"/>
    <s v="001"/>
    <s v="Z1F0000700"/>
    <s v="1404"/>
    <s v="FC"/>
    <s v="00111259-00111394"/>
    <s v=""/>
    <s v=""/>
    <s v=""/>
    <s v=""/>
    <n v="0"/>
    <s v=""/>
    <s v="VENTAS NO CONTRIBUYENTES"/>
    <s v=""/>
    <n v="1604174375.3668001"/>
    <n v="0"/>
    <n v="1240851843.7499995"/>
    <n v="0"/>
    <s v="-"/>
    <n v="0"/>
    <n v="313209078.97999996"/>
    <s v="16"/>
    <n v="50113452.636799991"/>
    <n v="0"/>
    <s v="-"/>
    <n v="0"/>
    <n v="0"/>
    <s v="-"/>
    <n v="0"/>
  </r>
  <r>
    <s v="753"/>
    <x v="29"/>
    <x v="1"/>
    <s v="002"/>
    <s v="Z1F0017966"/>
    <s v="0306-0306"/>
    <s v="FC"/>
    <s v="00007069-00007116"/>
    <s v=""/>
    <s v=""/>
    <s v=""/>
    <s v=""/>
    <n v="0"/>
    <s v=""/>
    <s v="VENTAS NO CONTRIBUYENTES"/>
    <s v=""/>
    <n v="827798440.21280003"/>
    <n v="0"/>
    <n v="684497875.5"/>
    <n v="0"/>
    <s v="-"/>
    <n v="0"/>
    <n v="123534969.58000003"/>
    <s v="-"/>
    <n v="19765595.132799998"/>
    <n v="0"/>
    <s v="-"/>
    <n v="0"/>
    <n v="0"/>
    <s v="-"/>
    <n v="0"/>
  </r>
  <r>
    <s v="754"/>
    <x v="29"/>
    <x v="2"/>
    <s v="002"/>
    <s v="Z1F0008858"/>
    <s v="0763"/>
    <s v="FC"/>
    <s v="00102363-00102617"/>
    <s v=""/>
    <s v=""/>
    <s v=""/>
    <s v=""/>
    <n v="0"/>
    <s v=""/>
    <s v="VENTAS NO CONTRIBUYENTES"/>
    <s v=""/>
    <n v="845554384.00599968"/>
    <n v="0"/>
    <n v="537718523.74999976"/>
    <n v="0"/>
    <s v="-"/>
    <n v="0"/>
    <n v="265375741.59999999"/>
    <s v="16"/>
    <n v="42460118.656000003"/>
    <n v="0"/>
    <s v="-"/>
    <n v="0"/>
    <n v="0"/>
    <s v="-"/>
    <n v="0"/>
  </r>
  <r>
    <s v="755"/>
    <x v="29"/>
    <x v="0"/>
    <s v="002"/>
    <s v="Z1B8050149"/>
    <s v="1662"/>
    <s v="FC"/>
    <s v="00200635-00200715"/>
    <m/>
    <m/>
    <m/>
    <m/>
    <n v="0"/>
    <m/>
    <s v="VENTAS NO CONTRIBUYENTES"/>
    <m/>
    <n v="221735689"/>
    <n v="0"/>
    <n v="221735689"/>
    <n v="0"/>
    <s v="-"/>
    <n v="0"/>
    <n v="0"/>
    <s v="-"/>
    <n v="0"/>
    <n v="0"/>
    <s v="-"/>
    <n v="0"/>
    <n v="0"/>
    <s v="-"/>
    <n v="0"/>
  </r>
  <r>
    <s v="756"/>
    <x v="29"/>
    <x v="0"/>
    <s v="002"/>
    <s v="Z1B8050002"/>
    <s v="1740"/>
    <s v="FC"/>
    <s v="00162513-00162637"/>
    <s v=""/>
    <s v=""/>
    <s v=""/>
    <s v=""/>
    <n v="0"/>
    <s v=""/>
    <s v="VENTAS NO CONTRIBUYENTES"/>
    <s v=""/>
    <n v="1705218023.537601"/>
    <n v="0"/>
    <n v="1228414224.9999988"/>
    <n v="0"/>
    <s v="-"/>
    <n v="0"/>
    <n v="411037757.36000007"/>
    <s v="-"/>
    <n v="65766041.177599981"/>
    <n v="0"/>
    <s v="-"/>
    <n v="0"/>
    <n v="0"/>
    <s v="-"/>
    <n v="0"/>
  </r>
  <r>
    <s v="757"/>
    <x v="29"/>
    <x v="1"/>
    <s v="003"/>
    <s v="Z1F0017848"/>
    <s v="0307"/>
    <s v="FC"/>
    <s v="00013941"/>
    <s v=""/>
    <s v=""/>
    <s v=""/>
    <s v=""/>
    <n v="0"/>
    <s v=""/>
    <s v="GINO MARTINEZ"/>
    <s v="V19931649"/>
    <n v="1972250"/>
    <n v="0"/>
    <n v="1972250"/>
    <n v="0"/>
    <s v="-"/>
    <n v="0"/>
    <n v="0"/>
    <s v="-"/>
    <n v="0"/>
    <n v="0"/>
    <s v="-"/>
    <n v="0"/>
    <n v="0"/>
    <s v="-"/>
    <n v="0"/>
  </r>
  <r>
    <s v="758"/>
    <x v="29"/>
    <x v="1"/>
    <s v="003"/>
    <s v="Z1F0017848"/>
    <s v="0307"/>
    <s v="FC"/>
    <s v="00013940"/>
    <s v=""/>
    <s v=""/>
    <s v=""/>
    <s v=""/>
    <n v="0"/>
    <s v=""/>
    <s v="OPTICA LA ANTIGUA II SRL"/>
    <s v="J002894075"/>
    <n v="13396580"/>
    <n v="0"/>
    <n v="1897500"/>
    <n v="9913000"/>
    <s v="16"/>
    <n v="1586080"/>
    <n v="0"/>
    <s v="-"/>
    <n v="0"/>
    <n v="0"/>
    <s v="-"/>
    <n v="0"/>
    <n v="0"/>
    <s v="-"/>
    <n v="0"/>
  </r>
  <r>
    <s v="759"/>
    <x v="29"/>
    <x v="1"/>
    <s v="003"/>
    <s v="Z1F0017848"/>
    <s v="0307"/>
    <s v="FC"/>
    <s v="00013897-00013939"/>
    <s v=""/>
    <s v=""/>
    <s v=""/>
    <s v=""/>
    <n v="0"/>
    <s v=""/>
    <s v="VENTAS NO CONTRIBUYENTES"/>
    <s v=""/>
    <n v="539083639.05159998"/>
    <n v="0"/>
    <n v="317009671.75"/>
    <n v="0"/>
    <s v="-"/>
    <n v="0"/>
    <n v="191443075.26000002"/>
    <s v="-"/>
    <n v="30630892.0416"/>
    <n v="0"/>
    <s v="-"/>
    <n v="0"/>
    <n v="0"/>
    <s v="-"/>
    <n v="0"/>
  </r>
  <r>
    <s v="760"/>
    <x v="29"/>
    <x v="1"/>
    <s v="003"/>
    <s v="Z1F0017848"/>
    <s v="0307"/>
    <s v="FC"/>
    <s v="00013896"/>
    <s v=""/>
    <s v=""/>
    <s v=""/>
    <s v=""/>
    <n v="0"/>
    <s v=""/>
    <s v="CAFE RESTAURANT GOTA DULCE"/>
    <s v="J306533176"/>
    <n v="3979000"/>
    <n v="0"/>
    <n v="1644500"/>
    <n v="2012500"/>
    <s v="16"/>
    <n v="322000"/>
    <n v="0"/>
    <s v="-"/>
    <n v="0"/>
    <n v="0"/>
    <s v="-"/>
    <n v="0"/>
    <n v="0"/>
    <s v="-"/>
    <n v="0"/>
  </r>
  <r>
    <s v="761"/>
    <x v="29"/>
    <x v="1"/>
    <s v="003"/>
    <s v="Z1F0017848"/>
    <s v="0307"/>
    <s v="FC"/>
    <s v="00013889-00013895"/>
    <s v=""/>
    <s v=""/>
    <s v=""/>
    <s v=""/>
    <n v="0"/>
    <s v=""/>
    <s v="VENTAS NO CONTRIBUYENTES"/>
    <s v=""/>
    <n v="106980039.5512"/>
    <n v="0"/>
    <n v="33733697.499999993"/>
    <n v="0"/>
    <s v="-"/>
    <n v="0"/>
    <n v="63143398.32"/>
    <s v="-"/>
    <n v="10102943.731199998"/>
    <n v="0"/>
    <s v="-"/>
    <n v="0"/>
    <n v="0"/>
    <s v="-"/>
    <n v="0"/>
  </r>
  <r>
    <s v="762"/>
    <x v="29"/>
    <x v="1"/>
    <s v="003"/>
    <s v="Z1F0017848"/>
    <s v="0307"/>
    <s v="FC"/>
    <s v="00013888"/>
    <s v=""/>
    <s v=""/>
    <s v=""/>
    <s v=""/>
    <n v="0"/>
    <s v=""/>
    <s v="CAFE RESTAURANT GOTA DULCE"/>
    <s v="J306533176"/>
    <n v="11808860.0064"/>
    <n v="0"/>
    <n v="4519499.9999999991"/>
    <n v="6283931.04"/>
    <s v="16"/>
    <n v="1005428.9664"/>
    <n v="0"/>
    <s v="-"/>
    <n v="0"/>
    <n v="0"/>
    <s v="-"/>
    <n v="0"/>
    <n v="0"/>
    <s v="-"/>
    <n v="0"/>
  </r>
  <r>
    <s v="763"/>
    <x v="29"/>
    <x v="1"/>
    <s v="003"/>
    <s v="Z1F0017848"/>
    <s v="0307"/>
    <s v="FC"/>
    <s v="00013850-00013887"/>
    <s v=""/>
    <s v=""/>
    <s v=""/>
    <s v=""/>
    <n v="0"/>
    <s v=""/>
    <s v="VENTAS NO CONTRIBUYENTES"/>
    <s v=""/>
    <n v="654673217.75479996"/>
    <n v="0"/>
    <n v="355992195.02999997"/>
    <n v="0"/>
    <s v="-"/>
    <n v="0"/>
    <n v="257483640.27999997"/>
    <s v="-"/>
    <n v="41197382.444799997"/>
    <n v="0"/>
    <s v="-"/>
    <n v="0"/>
    <n v="0"/>
    <s v="-"/>
    <n v="0"/>
  </r>
  <r>
    <s v="764"/>
    <x v="29"/>
    <x v="2"/>
    <s v="003"/>
    <s v="Z1F0008965"/>
    <s v="0756"/>
    <s v="FC"/>
    <s v="00100339"/>
    <s v=""/>
    <s v=""/>
    <s v=""/>
    <s v=""/>
    <n v="0"/>
    <s v=""/>
    <s v="JORGE BORGES"/>
    <s v="V13231399 "/>
    <n v="3740920.0063999998"/>
    <n v="0"/>
    <n v="0"/>
    <n v="0"/>
    <s v="-"/>
    <n v="0"/>
    <n v="3224931.04"/>
    <s v="16"/>
    <n v="515988.96639999998"/>
    <n v="0"/>
    <s v="-"/>
    <n v="0"/>
    <n v="0"/>
    <s v="-"/>
    <n v="0"/>
  </r>
  <r>
    <s v="765"/>
    <x v="29"/>
    <x v="2"/>
    <s v="003"/>
    <s v="Z1F0008965"/>
    <s v="0756"/>
    <s v="FC"/>
    <s v="00100338"/>
    <s v=""/>
    <s v=""/>
    <s v=""/>
    <s v=""/>
    <n v="0"/>
    <s v=""/>
    <s v="DIOGENES JAIMES"/>
    <s v="V129731172 "/>
    <n v="11630495.0064"/>
    <n v="0"/>
    <n v="6342134.9999999991"/>
    <n v="4558931.04"/>
    <s v="16"/>
    <n v="729428.96640000003"/>
    <n v="0"/>
    <s v="-"/>
    <n v="0"/>
    <n v="0"/>
    <s v="-"/>
    <n v="0"/>
    <n v="0"/>
    <s v="-"/>
    <n v="0"/>
  </r>
  <r>
    <s v="766"/>
    <x v="29"/>
    <x v="2"/>
    <s v="003"/>
    <s v="Z1F0008965"/>
    <s v="0756"/>
    <s v="FC"/>
    <s v="00100187-00100337"/>
    <s v=""/>
    <s v=""/>
    <s v=""/>
    <s v=""/>
    <n v="0"/>
    <s v=""/>
    <s v="VENTAS NO CONTRIBUYENTES"/>
    <s v=""/>
    <n v="617641821.77519977"/>
    <n v="0"/>
    <n v="312204675.50000018"/>
    <n v="0"/>
    <s v="-"/>
    <n v="0"/>
    <n v="263307884.71999997"/>
    <s v="-"/>
    <n v="42129261.555199996"/>
    <n v="0"/>
    <s v="-"/>
    <n v="0"/>
    <n v="0"/>
    <s v="-"/>
    <n v="0"/>
  </r>
  <r>
    <s v="767"/>
    <x v="29"/>
    <x v="2"/>
    <s v="003"/>
    <s v="Z1F0008965"/>
    <s v="0756"/>
    <s v="FC"/>
    <s v="00100186"/>
    <s v=""/>
    <s v=""/>
    <s v=""/>
    <s v=""/>
    <n v="0"/>
    <s v=""/>
    <s v="ABASTO CHARCUTERA"/>
    <s v="V404149570 "/>
    <n v="3461500"/>
    <n v="0"/>
    <n v="3461500"/>
    <n v="0"/>
    <s v="-"/>
    <n v="0"/>
    <n v="0"/>
    <s v="-"/>
    <n v="0"/>
    <n v="0"/>
    <s v="-"/>
    <n v="0"/>
    <n v="0"/>
    <s v="-"/>
    <n v="0"/>
  </r>
  <r>
    <s v="768"/>
    <x v="29"/>
    <x v="2"/>
    <s v="003"/>
    <s v="Z1F0008965"/>
    <s v="0756"/>
    <s v="FC"/>
    <s v="00100132-00100185"/>
    <s v=""/>
    <s v=""/>
    <s v=""/>
    <s v=""/>
    <n v="0"/>
    <s v=""/>
    <s v="VENTAS NO CONTRIBUYENTES"/>
    <s v=""/>
    <n v="170250745.28200001"/>
    <n v="0"/>
    <n v="92664719.25000003"/>
    <n v="0"/>
    <s v="-"/>
    <n v="0"/>
    <n v="66884505.199999996"/>
    <s v="-"/>
    <n v="10701520.831999999"/>
    <n v="0"/>
    <s v="-"/>
    <n v="0"/>
    <n v="0"/>
    <s v="-"/>
    <n v="0"/>
  </r>
  <r>
    <s v="769"/>
    <x v="29"/>
    <x v="0"/>
    <s v="003"/>
    <s v="Z1B8051199"/>
    <s v="1826"/>
    <s v="FC"/>
    <s v="00188786-00188909"/>
    <s v=""/>
    <s v=""/>
    <s v=""/>
    <s v=""/>
    <n v="0"/>
    <s v=""/>
    <s v="VENTAS NO CONTRIBUYENTES"/>
    <s v=""/>
    <n v="1504820804.8540006"/>
    <n v="0"/>
    <n v="1145454720.9999998"/>
    <n v="0"/>
    <s v="-"/>
    <n v="0"/>
    <n v="309798348.14999992"/>
    <s v="-"/>
    <n v="49567735.703999996"/>
    <n v="0"/>
    <s v="-"/>
    <n v="0"/>
    <n v="0"/>
    <s v="-"/>
    <n v="0"/>
  </r>
  <r>
    <s v="770"/>
    <x v="29"/>
    <x v="1"/>
    <s v="004"/>
    <s v="Z1F0017963"/>
    <s v="0308"/>
    <s v="FC"/>
    <s v="00007277-00007332"/>
    <s v=""/>
    <s v=""/>
    <s v=""/>
    <s v=""/>
    <n v="0"/>
    <s v=""/>
    <s v="VENTAS NO CONTRIBUYENTES"/>
    <s v=""/>
    <n v="700711121.30199993"/>
    <n v="0"/>
    <n v="511259512.74999982"/>
    <n v="0"/>
    <s v="-"/>
    <n v="0"/>
    <n v="163320352.19999999"/>
    <s v="16"/>
    <n v="26131256.352000002"/>
    <n v="0"/>
    <s v="-"/>
    <n v="0"/>
    <n v="0"/>
    <s v="-"/>
    <n v="0"/>
  </r>
  <r>
    <s v="771"/>
    <x v="29"/>
    <x v="2"/>
    <s v="004"/>
    <s v="Z1F0002472"/>
    <s v="0230"/>
    <s v="FC"/>
    <s v="00033685-00033891"/>
    <s v=""/>
    <s v=""/>
    <s v=""/>
    <s v=""/>
    <n v="0"/>
    <s v=""/>
    <s v="VENTAS NO CONTRIBUYENTES"/>
    <s v=""/>
    <n v="723412267.22399998"/>
    <n v="0"/>
    <n v="522202279"/>
    <n v="0"/>
    <s v="-"/>
    <n v="0"/>
    <n v="173456886.40000001"/>
    <s v="-"/>
    <n v="27753101.824000001"/>
    <n v="0"/>
    <s v="-"/>
    <n v="0"/>
    <n v="0"/>
    <s v="-"/>
    <n v="0"/>
  </r>
  <r>
    <s v="772"/>
    <x v="29"/>
    <x v="0"/>
    <s v="004"/>
    <s v="Z1B8050937"/>
    <s v="1668"/>
    <s v="NC"/>
    <s v=""/>
    <s v="00000165"/>
    <s v=""/>
    <s v="00156123"/>
    <s v="31/12/2020"/>
    <n v="7381620"/>
    <s v="VEN"/>
    <s v="MILFRE"/>
    <s v="V19847278"/>
    <n v="-1507420"/>
    <n v="0"/>
    <n v="0"/>
    <n v="0"/>
    <s v="-"/>
    <n v="0"/>
    <n v="-1299500"/>
    <s v="16"/>
    <n v="-207920"/>
    <n v="0"/>
    <s v="-"/>
    <n v="0"/>
    <n v="0"/>
    <s v="-"/>
    <n v="0"/>
  </r>
  <r>
    <s v="773"/>
    <x v="29"/>
    <x v="0"/>
    <s v="004"/>
    <s v="Z1B8050937"/>
    <s v="1668"/>
    <s v="FC"/>
    <s v="00156122-00156248"/>
    <s v=""/>
    <s v=""/>
    <s v=""/>
    <s v=""/>
    <n v="0"/>
    <s v=""/>
    <s v="VENTAS NO CONTRIBUYENTES"/>
    <s v=""/>
    <n v="1874025957.434"/>
    <n v="0"/>
    <n v="1358745258.9999995"/>
    <n v="0"/>
    <s v="-"/>
    <n v="0"/>
    <n v="444207498.6500001"/>
    <s v="16"/>
    <n v="71073199.783999994"/>
    <n v="0"/>
    <s v="-"/>
    <n v="0"/>
    <n v="0"/>
    <s v="-"/>
    <n v="0"/>
  </r>
  <r>
    <s v="774"/>
    <x v="29"/>
    <x v="1"/>
    <s v="005"/>
    <s v="Z1F0017998"/>
    <s v="0301"/>
    <s v="NC"/>
    <s v=""/>
    <s v="00000028"/>
    <s v=""/>
    <s v="00009755"/>
    <s v="31/12/2020"/>
    <n v="22651320"/>
    <s v="VEN"/>
    <s v="MANAURE RIVAS"/>
    <s v="V20799787"/>
    <n v="-423200"/>
    <n v="0"/>
    <n v="-423200"/>
    <n v="0"/>
    <s v="-"/>
    <n v="0"/>
    <n v="0"/>
    <s v="-"/>
    <n v="0"/>
    <n v="0"/>
    <s v="-"/>
    <n v="0"/>
    <n v="0"/>
    <s v="-"/>
    <n v="0"/>
  </r>
  <r>
    <s v="775"/>
    <x v="29"/>
    <x v="1"/>
    <s v="005"/>
    <s v="Z1F0017998"/>
    <s v="0301"/>
    <s v="FC"/>
    <s v="00009771-00009819"/>
    <s v=""/>
    <s v=""/>
    <s v=""/>
    <s v=""/>
    <n v="0"/>
    <s v=""/>
    <s v="VENTAS NO CONTRIBUYENTES"/>
    <s v=""/>
    <n v="580359179.98439991"/>
    <n v="0"/>
    <n v="377139194"/>
    <n v="0"/>
    <s v="-"/>
    <n v="0"/>
    <n v="175189643.09"/>
    <s v="16"/>
    <n v="28030342.894400004"/>
    <n v="0"/>
    <s v="-"/>
    <n v="0"/>
    <n v="0"/>
    <s v="-"/>
    <n v="0"/>
  </r>
  <r>
    <s v="776"/>
    <x v="29"/>
    <x v="1"/>
    <s v="005"/>
    <s v="Z1F0017998"/>
    <s v="0301"/>
    <s v="FC"/>
    <s v="00009770"/>
    <s v=""/>
    <s v=""/>
    <s v=""/>
    <s v=""/>
    <n v="0"/>
    <s v=""/>
    <s v="VIDA AGUA PURIFICADA"/>
    <s v="J412413007"/>
    <n v="34578869.299999997"/>
    <n v="0"/>
    <n v="19623128.5"/>
    <n v="12892880"/>
    <s v="16"/>
    <n v="2062860.8"/>
    <n v="0"/>
    <s v="-"/>
    <n v="0"/>
    <n v="0"/>
    <s v="-"/>
    <n v="0"/>
    <n v="0"/>
    <s v="-"/>
    <n v="0"/>
  </r>
  <r>
    <s v="777"/>
    <x v="29"/>
    <x v="1"/>
    <s v="005"/>
    <s v="Z1F0017998"/>
    <s v="0301"/>
    <s v="FC"/>
    <s v="00009746-00009769"/>
    <s v=""/>
    <s v=""/>
    <s v=""/>
    <s v=""/>
    <n v="0"/>
    <s v=""/>
    <s v="VENTAS NO CONTRIBUYENTES"/>
    <s v=""/>
    <n v="134713814.8928"/>
    <n v="0"/>
    <n v="90714037.500000015"/>
    <n v="0"/>
    <s v="-"/>
    <n v="0"/>
    <n v="37930842.579999998"/>
    <s v="-"/>
    <n v="6068934.8127999986"/>
    <n v="0"/>
    <s v="-"/>
    <n v="0"/>
    <n v="0"/>
    <s v="-"/>
    <n v="0"/>
  </r>
  <r>
    <s v="778"/>
    <x v="29"/>
    <x v="1"/>
    <s v="005"/>
    <s v="Z1F0017998"/>
    <s v="0301"/>
    <s v="FC"/>
    <s v="00009745"/>
    <s v=""/>
    <s v=""/>
    <s v=""/>
    <s v=""/>
    <n v="0"/>
    <s v=""/>
    <s v="JOSE GREGORIO DIAZ"/>
    <s v="V061159580"/>
    <n v="30609577.5"/>
    <n v="0"/>
    <n v="25827187.5"/>
    <n v="4122750"/>
    <s v="16"/>
    <n v="659640"/>
    <n v="0"/>
    <s v="-"/>
    <n v="0"/>
    <n v="0"/>
    <s v="-"/>
    <n v="0"/>
    <n v="0"/>
    <s v="-"/>
    <n v="0"/>
  </r>
  <r>
    <s v="779"/>
    <x v="29"/>
    <x v="1"/>
    <s v="005"/>
    <s v="Z1F0017998"/>
    <s v="0301"/>
    <s v="FC"/>
    <s v="00009736-00009744"/>
    <s v=""/>
    <s v=""/>
    <s v=""/>
    <s v=""/>
    <n v="0"/>
    <s v=""/>
    <s v="VENTAS NO CONTRIBUYENTES"/>
    <s v=""/>
    <n v="110176132.34280001"/>
    <n v="0"/>
    <n v="81917589.170000002"/>
    <n v="0"/>
    <s v="-"/>
    <n v="0"/>
    <n v="24360813.079999998"/>
    <s v="16"/>
    <n v="3897730.0927999998"/>
    <n v="0"/>
    <s v="-"/>
    <n v="0"/>
    <n v="0"/>
    <s v="-"/>
    <n v="0"/>
  </r>
  <r>
    <s v="780"/>
    <x v="29"/>
    <x v="0"/>
    <s v="005"/>
    <s v="Z1B8050363"/>
    <s v="1819"/>
    <s v="FC"/>
    <s v="00168357-00168421"/>
    <s v=""/>
    <s v=""/>
    <s v=""/>
    <s v=""/>
    <n v="0"/>
    <s v=""/>
    <s v="VENTAS NO CONTRIBUYENTES"/>
    <s v=""/>
    <n v="1128422472.8936"/>
    <n v="0"/>
    <n v="820086690.5"/>
    <n v="0"/>
    <s v="-"/>
    <n v="0"/>
    <n v="265806708.96000001"/>
    <s v="-"/>
    <n v="42529073.433600001"/>
    <n v="0"/>
    <s v="-"/>
    <n v="0"/>
    <n v="0"/>
    <s v="-"/>
    <n v="0"/>
  </r>
  <r>
    <s v="781"/>
    <x v="29"/>
    <x v="0"/>
    <s v="005"/>
    <s v="Z1B8050363"/>
    <s v="1819"/>
    <s v="FC"/>
    <s v="00168356"/>
    <s v=""/>
    <s v=""/>
    <s v=""/>
    <s v=""/>
    <n v="0"/>
    <s v=""/>
    <s v="SERVICIOS FUNERARIOS CHACON C.A."/>
    <s v="J-40632250-4 "/>
    <n v="15640000"/>
    <n v="0"/>
    <n v="15640000"/>
    <n v="0"/>
    <s v="-"/>
    <n v="0"/>
    <n v="0"/>
    <s v="-"/>
    <n v="0"/>
    <n v="0"/>
    <s v="-"/>
    <n v="0"/>
    <n v="0"/>
    <s v="-"/>
    <n v="0"/>
  </r>
  <r>
    <s v="782"/>
    <x v="29"/>
    <x v="0"/>
    <s v="005"/>
    <s v="Z1B8050363"/>
    <s v="1819"/>
    <s v="FC"/>
    <s v="00168304-00168355"/>
    <s v=""/>
    <s v=""/>
    <s v=""/>
    <s v=""/>
    <n v="0"/>
    <s v=""/>
    <s v="VENTAS NO CONTRIBUYENTES"/>
    <s v=""/>
    <n v="641302642.20759988"/>
    <n v="0"/>
    <n v="482013152.5"/>
    <n v="0"/>
    <s v="-"/>
    <n v="0"/>
    <n v="137318525.61000001"/>
    <s v="-"/>
    <n v="21970964.097600002"/>
    <n v="0"/>
    <s v="-"/>
    <n v="0"/>
    <n v="0"/>
    <s v="-"/>
    <n v="0"/>
  </r>
  <r>
    <s v="783"/>
    <x v="29"/>
    <x v="0"/>
    <s v="005"/>
    <s v="Z1B8050363"/>
    <s v="1819"/>
    <s v="FC"/>
    <s v="00168303"/>
    <s v=""/>
    <s v=""/>
    <s v=""/>
    <s v=""/>
    <n v="0"/>
    <s v=""/>
    <s v="PANADERIA Y DELICATESES KEIVERY PAN"/>
    <s v="J413044994"/>
    <n v="25769200"/>
    <n v="0"/>
    <n v="25769200"/>
    <n v="0"/>
    <s v="-"/>
    <n v="0"/>
    <n v="0"/>
    <s v="-"/>
    <n v="0"/>
    <n v="0"/>
    <s v="-"/>
    <n v="0"/>
    <n v="0"/>
    <s v="-"/>
    <n v="0"/>
  </r>
  <r>
    <s v="784"/>
    <x v="29"/>
    <x v="0"/>
    <s v="005"/>
    <s v="Z1B8050363"/>
    <s v="1819"/>
    <s v="FC"/>
    <s v="00168299-00168302"/>
    <s v=""/>
    <s v=""/>
    <s v=""/>
    <s v=""/>
    <n v="0"/>
    <s v=""/>
    <s v="VENTAS NO CONTRIBUYENTES"/>
    <s v=""/>
    <n v="34707632.5"/>
    <n v="0"/>
    <n v="34707632.5"/>
    <n v="0"/>
    <s v="-"/>
    <n v="0"/>
    <n v="0"/>
    <s v="-"/>
    <n v="0"/>
    <n v="0"/>
    <s v="-"/>
    <n v="0"/>
    <n v="0"/>
    <s v="-"/>
    <n v="0"/>
  </r>
  <r>
    <s v="785"/>
    <x v="29"/>
    <x v="1"/>
    <s v="006"/>
    <s v="Z1F0017787"/>
    <s v="0273-0273"/>
    <s v="FC"/>
    <s v="00002905-00002957"/>
    <s v=""/>
    <s v=""/>
    <s v=""/>
    <s v=""/>
    <n v="0"/>
    <s v=""/>
    <s v="VENTAS NO CONTRIBUYENTES"/>
    <s v=""/>
    <n v="867879486.89559996"/>
    <n v="0"/>
    <n v="584867058.75"/>
    <n v="0"/>
    <s v="-"/>
    <n v="0"/>
    <n v="243976231.16"/>
    <s v="-"/>
    <n v="39036196.98560001"/>
    <n v="0"/>
    <s v="-"/>
    <n v="0"/>
    <n v="0"/>
    <s v="-"/>
    <n v="0"/>
  </r>
  <r>
    <s v="786"/>
    <x v="29"/>
    <x v="0"/>
    <s v="006"/>
    <s v="Z1B8044815"/>
    <s v="1728"/>
    <s v="NC"/>
    <s v=""/>
    <s v="00000189"/>
    <s v=""/>
    <s v="00148508"/>
    <s v="31/12/2020"/>
    <n v="5976205"/>
    <s v="VEN"/>
    <s v="WILMER MENDEZ"/>
    <s v="V17979706"/>
    <n v="-681720"/>
    <n v="0"/>
    <n v="-681720"/>
    <n v="0"/>
    <s v="-"/>
    <n v="0"/>
    <n v="0"/>
    <s v="-"/>
    <n v="0"/>
    <n v="0"/>
    <s v="-"/>
    <n v="0"/>
    <n v="0"/>
    <s v="-"/>
    <n v="0"/>
  </r>
  <r>
    <s v="787"/>
    <x v="29"/>
    <x v="0"/>
    <s v="006"/>
    <s v="Z1B8044815"/>
    <s v="1728"/>
    <s v="FC"/>
    <s v="00148502-00148604"/>
    <s v=""/>
    <s v=""/>
    <s v=""/>
    <s v=""/>
    <n v="0"/>
    <s v=""/>
    <s v="VENTAS NO CONTRIBUYENTES"/>
    <s v=""/>
    <n v="1185893648.2492001"/>
    <n v="0"/>
    <n v="907040737.99999964"/>
    <n v="0"/>
    <s v="-"/>
    <n v="0"/>
    <n v="240390439.86999997"/>
    <s v="16"/>
    <n v="38462470.379199997"/>
    <n v="0"/>
    <s v="-"/>
    <n v="0"/>
    <n v="0"/>
    <s v="-"/>
    <n v="0"/>
  </r>
  <r>
    <s v="788"/>
    <x v="29"/>
    <x v="0"/>
    <s v="007"/>
    <s v="Z1B8050013"/>
    <s v="1781"/>
    <s v="FC"/>
    <s v="00172657-00172771"/>
    <s v=""/>
    <s v=""/>
    <s v=""/>
    <s v=""/>
    <n v="0"/>
    <s v=""/>
    <s v="VENTAS NO CONTRIBUYENTES"/>
    <s v=""/>
    <n v="1919911263.158"/>
    <n v="0"/>
    <n v="1419420024.28"/>
    <n v="0"/>
    <s v="-"/>
    <n v="0"/>
    <n v="431457964.55000007"/>
    <s v="16"/>
    <n v="69033274.328000009"/>
    <n v="0"/>
    <s v="-"/>
    <n v="0"/>
    <n v="0"/>
    <s v="-"/>
    <n v="0"/>
  </r>
  <r>
    <s v="789"/>
    <x v="29"/>
    <x v="0"/>
    <s v="009"/>
    <s v="Z1B8014458"/>
    <s v="1736"/>
    <s v="FC"/>
    <s v="00176358-00176437"/>
    <s v=""/>
    <s v=""/>
    <s v=""/>
    <s v=""/>
    <n v="0"/>
    <s v=""/>
    <s v="VENTAS NO CONTRIBUYENTES"/>
    <s v=""/>
    <n v="1369695558.8516006"/>
    <n v="0"/>
    <n v="993412953.29999936"/>
    <n v="0"/>
    <s v="-"/>
    <n v="0"/>
    <n v="324381556.51000011"/>
    <s v="16"/>
    <n v="51901049.041599989"/>
    <n v="0"/>
    <s v="-"/>
    <n v="0"/>
    <n v="0"/>
    <s v="-"/>
    <n v="0"/>
  </r>
  <r>
    <s v="790"/>
    <x v="29"/>
    <x v="0"/>
    <s v="010"/>
    <s v="Z1F0000341"/>
    <s v="1245"/>
    <s v="FC"/>
    <s v="00075101-00075122"/>
    <s v=""/>
    <s v=""/>
    <s v=""/>
    <s v=""/>
    <n v="0"/>
    <s v=""/>
    <s v="VENTAS NO CONTRIBUYENTES"/>
    <s v=""/>
    <n v="204389129.21919999"/>
    <n v="0"/>
    <n v="116739774.99999997"/>
    <n v="0"/>
    <s v="-"/>
    <n v="0"/>
    <n v="75559788.120000005"/>
    <s v="16"/>
    <n v="12089566.099200001"/>
    <n v="0"/>
    <s v="-"/>
    <n v="0"/>
    <n v="0"/>
    <s v="-"/>
    <n v="0"/>
  </r>
  <r>
    <s v="791"/>
    <x v="29"/>
    <x v="0"/>
    <s v="010"/>
    <s v="Z1F0000341"/>
    <s v="1245"/>
    <s v="FC"/>
    <s v="00075100"/>
    <s v=""/>
    <s v=""/>
    <s v=""/>
    <s v=""/>
    <n v="0"/>
    <s v=""/>
    <s v="OHSISALUD C.A"/>
    <s v="J-41151440-3 "/>
    <n v="19275660.600000001"/>
    <n v="0"/>
    <n v="15756035"/>
    <n v="3034160"/>
    <s v="16"/>
    <n v="485465.59999999998"/>
    <n v="0"/>
    <s v="-"/>
    <n v="0"/>
    <n v="0"/>
    <s v="-"/>
    <n v="0"/>
    <n v="0"/>
    <s v="-"/>
    <n v="0"/>
  </r>
  <r>
    <s v="792"/>
    <x v="29"/>
    <x v="0"/>
    <s v="010"/>
    <s v="Z1F0000341"/>
    <s v="1245"/>
    <s v="FC"/>
    <s v="00075033-00075099"/>
    <s v=""/>
    <s v=""/>
    <s v=""/>
    <s v=""/>
    <n v="0"/>
    <s v=""/>
    <s v="VENTAS NO CONTRIBUYENTES"/>
    <s v=""/>
    <n v="949903577.06119978"/>
    <n v="0"/>
    <n v="719851075.75"/>
    <n v="0"/>
    <s v="-"/>
    <n v="0"/>
    <n v="198321121.81999999"/>
    <s v="16"/>
    <n v="31731379.4912"/>
    <n v="0"/>
    <s v="-"/>
    <n v="0"/>
    <n v="0"/>
    <s v="-"/>
    <n v="0"/>
  </r>
  <r>
    <s v="793"/>
    <x v="29"/>
    <x v="0"/>
    <s v="010"/>
    <s v="Z1F0000341"/>
    <s v="1245"/>
    <s v="FC"/>
    <s v="00075032"/>
    <s v=""/>
    <s v=""/>
    <s v=""/>
    <s v=""/>
    <n v="0"/>
    <s v=""/>
    <s v="INVERSIONES VEN 2017"/>
    <s v="J-41077679-0"/>
    <n v="58823682.012800001"/>
    <n v="0"/>
    <n v="35424554"/>
    <n v="20171662.079999998"/>
    <s v="16"/>
    <n v="3227465.9328000001"/>
    <n v="0"/>
    <s v="-"/>
    <n v="0"/>
    <n v="0"/>
    <s v="-"/>
    <n v="0"/>
    <n v="0"/>
    <s v="-"/>
    <n v="0"/>
  </r>
  <r>
    <s v="794"/>
    <x v="29"/>
    <x v="0"/>
    <s v="010"/>
    <s v="Z1F0000341"/>
    <s v="1245"/>
    <s v="FC"/>
    <s v="00075013-00075031"/>
    <s v=""/>
    <s v=""/>
    <s v=""/>
    <s v=""/>
    <n v="0"/>
    <s v=""/>
    <s v="VENTAS NO CONTRIBUYENTES"/>
    <s v=""/>
    <n v="184936945.17559999"/>
    <n v="0"/>
    <n v="153524244.75"/>
    <n v="0"/>
    <s v="-"/>
    <n v="0"/>
    <n v="27079914.159999996"/>
    <s v="16"/>
    <n v="4332786.2655999996"/>
    <n v="0"/>
    <s v="-"/>
    <n v="0"/>
    <n v="0"/>
    <s v="-"/>
    <n v="0"/>
  </r>
  <r>
    <s v="795"/>
    <x v="29"/>
    <x v="0"/>
    <s v="011"/>
    <s v="Z1F0004616"/>
    <s v="0639"/>
    <s v="FC"/>
    <s v="00087711-00087886"/>
    <s v=""/>
    <s v=""/>
    <s v=""/>
    <s v=""/>
    <n v="0"/>
    <s v=""/>
    <s v="VENTAS NO CONTRIBUYENTES"/>
    <s v=""/>
    <n v="575857416.06359982"/>
    <n v="0"/>
    <n v="336755117.7500003"/>
    <n v="0"/>
    <s v="-"/>
    <n v="0"/>
    <n v="206122670.95999998"/>
    <s v="-"/>
    <n v="32979627.35360001"/>
    <n v="0"/>
    <s v="-"/>
    <n v="0"/>
    <n v="0"/>
    <s v="-"/>
    <n v="0"/>
  </r>
  <r>
    <s v="796"/>
    <x v="29"/>
    <x v="0"/>
    <s v="012"/>
    <s v="Z1B8038506"/>
    <s v="1588"/>
    <s v="NC"/>
    <s v=""/>
    <s v="00000076"/>
    <s v=""/>
    <s v="00071834"/>
    <s v="23/12/2020"/>
    <n v="5549669.5999999996"/>
    <s v="VEN"/>
    <s v="ALMENAR MARIA"/>
    <s v="V5006346 "/>
    <n v="-2415004"/>
    <n v="0"/>
    <n v="0"/>
    <n v="0"/>
    <s v="-"/>
    <n v="0"/>
    <n v="-2081900"/>
    <s v="16"/>
    <n v="-333104"/>
    <n v="0"/>
    <s v="-"/>
    <n v="0"/>
    <n v="0"/>
    <s v="-"/>
    <n v="0"/>
  </r>
  <r>
    <s v="797"/>
    <x v="29"/>
    <x v="0"/>
    <s v="012"/>
    <s v="Z1B8038506"/>
    <s v="1588"/>
    <s v="FC"/>
    <s v="00072007-00072083"/>
    <s v=""/>
    <s v=""/>
    <s v=""/>
    <s v=""/>
    <n v="0"/>
    <s v=""/>
    <s v="VENTAS NO CONTRIBUYENTES"/>
    <s v=""/>
    <n v="352136861.70559996"/>
    <n v="0"/>
    <n v="233931560.00000006"/>
    <n v="0"/>
    <s v="-"/>
    <n v="0"/>
    <n v="101901122.16000001"/>
    <s v="16"/>
    <n v="16304179.545599997"/>
    <n v="0"/>
    <s v="-"/>
    <n v="0"/>
    <n v="0"/>
    <s v="-"/>
    <n v="0"/>
  </r>
  <r>
    <s v="798"/>
    <x v="29"/>
    <x v="0"/>
    <s v="013"/>
    <s v="Z1B8050578"/>
    <s v="1550"/>
    <s v="FC"/>
    <s v="00143725-00143880"/>
    <s v=""/>
    <s v=""/>
    <s v=""/>
    <s v=""/>
    <n v="0"/>
    <s v=""/>
    <s v="VENTAS NO CONTRIBUYENTES"/>
    <s v=""/>
    <n v="494876056.23039967"/>
    <n v="0"/>
    <n v="270961003.99999988"/>
    <n v="0"/>
    <s v="-"/>
    <n v="0"/>
    <n v="193030217.44000003"/>
    <s v="16"/>
    <n v="30884834.790399995"/>
    <n v="0"/>
    <s v="-"/>
    <n v="0"/>
    <n v="0"/>
    <s v="-"/>
    <n v="0"/>
  </r>
  <r>
    <s v="799"/>
    <x v="29"/>
    <x v="0"/>
    <s v="014"/>
    <s v="Z1F0000338"/>
    <s v="1428"/>
    <s v="FC"/>
    <s v="00052865-00052930"/>
    <s v=""/>
    <s v=""/>
    <s v=""/>
    <s v=""/>
    <n v="0"/>
    <s v=""/>
    <s v="VENTAS NO CONTRIBUYENTES"/>
    <s v=""/>
    <n v="177200556"/>
    <n v="0"/>
    <n v="115857900"/>
    <n v="0"/>
    <s v="-"/>
    <n v="0"/>
    <n v="52881600"/>
    <s v="-"/>
    <n v="8461056"/>
    <n v="0"/>
    <s v="-"/>
    <n v="0"/>
    <n v="0"/>
    <s v="-"/>
    <n v="0"/>
  </r>
  <r>
    <s v="800"/>
    <x v="29"/>
    <x v="0"/>
    <s v="015"/>
    <s v="Z1B8050356"/>
    <s v="1563"/>
    <s v="FC"/>
    <s v="00086851-00086965"/>
    <s v=""/>
    <s v=""/>
    <s v=""/>
    <s v=""/>
    <n v="0"/>
    <s v=""/>
    <s v="VENTAS NO CONTRIBUYENTES"/>
    <s v=""/>
    <n v="1717275746.8824"/>
    <n v="0"/>
    <n v="1398810106.8099999"/>
    <n v="0"/>
    <s v="-"/>
    <n v="0"/>
    <n v="274539344.88999999"/>
    <s v="16"/>
    <n v="43926295.182399988"/>
    <n v="0"/>
    <s v="-"/>
    <n v="0"/>
    <n v="0"/>
    <s v="-"/>
    <n v="0"/>
  </r>
  <r>
    <s v="801"/>
    <x v="29"/>
    <x v="0"/>
    <s v="016"/>
    <s v="Z1F0000490"/>
    <s v="0211"/>
    <s v="NC"/>
    <s v=""/>
    <s v="00000000"/>
    <s v=""/>
    <s v="00003225"/>
    <s v="31/12/2020"/>
    <n v="37539792.039999999"/>
    <s v="VEN"/>
    <s v="CARLOTA GIL"/>
    <s v="V14215597 "/>
    <n v="-144210"/>
    <n v="0"/>
    <n v="-144210"/>
    <n v="0"/>
    <s v="-"/>
    <n v="0"/>
    <n v="0"/>
    <s v="-"/>
    <n v="0"/>
    <n v="0"/>
    <s v="-"/>
    <n v="0"/>
    <n v="0"/>
    <s v="-"/>
    <n v="0"/>
  </r>
  <r>
    <s v="802"/>
    <x v="29"/>
    <x v="0"/>
    <s v="016"/>
    <s v="Z1F0000490"/>
    <s v="0211"/>
    <s v="FC"/>
    <s v="00003163-0003246"/>
    <s v=""/>
    <s v=""/>
    <s v=""/>
    <s v=""/>
    <n v="0"/>
    <s v=""/>
    <s v="VENTAS NO CONTRIBUYENTES"/>
    <m/>
    <n v="1319824839.0608001"/>
    <n v="0"/>
    <n v="978424070.5"/>
    <n v="0"/>
    <s v="-"/>
    <n v="0"/>
    <n v="294311007.38"/>
    <s v="-"/>
    <n v="47089761.180799998"/>
    <n v="0"/>
    <s v="-"/>
    <n v="0"/>
    <n v="0"/>
    <s v="-"/>
    <n v="0"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x v="30"/>
    <x v="3"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18:K22" firstHeaderRow="0" firstDataRow="1" firstDataCol="1" rowPageCount="1" colPageCount="1"/>
  <pivotFields count="31">
    <pivotField showAll="0"/>
    <pivotField axis="axisPage" numFmtId="14" multipleItemSelectionAllowed="1" showAll="0">
      <items count="241">
        <item h="1" m="1" x="155"/>
        <item h="1" m="1" x="34"/>
        <item h="1" m="1" x="123"/>
        <item h="1" m="1" x="211"/>
        <item h="1" m="1" x="90"/>
        <item h="1" m="1" x="178"/>
        <item h="1" m="1" x="58"/>
        <item h="1" m="1" x="146"/>
        <item h="1" m="1" x="234"/>
        <item h="1" m="1" x="114"/>
        <item h="1" m="1" x="202"/>
        <item h="1" m="1" x="81"/>
        <item h="1" m="1" x="170"/>
        <item h="1" m="1" x="49"/>
        <item h="1" m="1" x="137"/>
        <item h="1" m="1" x="105"/>
        <item h="1" m="1" x="193"/>
        <item h="1" m="1" x="72"/>
        <item h="1" m="1" x="161"/>
        <item h="1" m="1" x="40"/>
        <item h="1" m="1" x="129"/>
        <item h="1" m="1" x="217"/>
        <item h="1" m="1" x="96"/>
        <item h="1" m="1" x="184"/>
        <item h="1" m="1" x="111"/>
        <item h="1" m="1" x="199"/>
        <item h="1" m="1" x="78"/>
        <item h="1" m="1" x="167"/>
        <item h="1" m="1" x="46"/>
        <item h="1" m="1" x="134"/>
        <item h="1" m="1" x="223"/>
        <item h="1" m="1" x="102"/>
        <item h="1" m="1" x="190"/>
        <item h="1" m="1" x="69"/>
        <item h="1" m="1" x="158"/>
        <item h="1" m="1" x="37"/>
        <item h="1" m="1" x="126"/>
        <item h="1" m="1" x="214"/>
        <item h="1" m="1" x="93"/>
        <item h="1" m="1" x="181"/>
        <item h="1" m="1" x="61"/>
        <item h="1" m="1" x="149"/>
        <item h="1" m="1" x="237"/>
        <item h="1" m="1" x="117"/>
        <item h="1" m="1" x="205"/>
        <item h="1" m="1" x="84"/>
        <item h="1" m="1" x="172"/>
        <item h="1" m="1" x="52"/>
        <item h="1" m="1" x="226"/>
        <item h="1" m="1" x="140"/>
        <item h="1" m="1" x="229"/>
        <item h="1" m="1" x="108"/>
        <item h="1" m="1" x="196"/>
        <item h="1" m="1" x="75"/>
        <item h="1" m="1" x="164"/>
        <item h="1" m="1" x="43"/>
        <item h="1" m="1" x="91"/>
        <item h="1" m="1" x="179"/>
        <item h="1" m="1" x="59"/>
        <item h="1" m="1" x="147"/>
        <item h="1" m="1" x="235"/>
        <item h="1" m="1" x="115"/>
        <item h="1" m="1" x="203"/>
        <item h="1" m="1" x="82"/>
        <item h="1" m="1" x="171"/>
        <item h="1" m="1" x="50"/>
        <item h="1" m="1" x="138"/>
        <item h="1" m="1" x="227"/>
        <item h="1" m="1" x="106"/>
        <item h="1" m="1" x="194"/>
        <item h="1" m="1" x="73"/>
        <item h="1" m="1" x="162"/>
        <item h="1" m="1" x="41"/>
        <item h="1" m="1" x="130"/>
        <item h="1" m="1" x="218"/>
        <item h="1" m="1" x="97"/>
        <item h="1" m="1" x="185"/>
        <item h="1" m="1" x="175"/>
        <item h="1" m="1" x="87"/>
        <item h="1" m="1" x="208"/>
        <item h="1" m="1" x="120"/>
        <item h="1" m="1" x="31"/>
        <item h="1" m="1" x="152"/>
        <item h="1" m="1" x="64"/>
        <item h="1" m="1" x="55"/>
        <item h="1" m="1" x="143"/>
        <item h="1" m="1" x="70"/>
        <item h="1" m="1" x="159"/>
        <item h="1" m="1" x="38"/>
        <item h="1" m="1" x="127"/>
        <item h="1" m="1" x="215"/>
        <item h="1" m="1" x="94"/>
        <item h="1" m="1" x="182"/>
        <item h="1" m="1" x="62"/>
        <item h="1" m="1" x="150"/>
        <item h="1" m="1" x="238"/>
        <item h="1" m="1" x="118"/>
        <item h="1" m="1" x="206"/>
        <item h="1" x="30"/>
        <item h="1" m="1" x="85"/>
        <item h="1" m="1" x="173"/>
        <item h="1" m="1" x="53"/>
        <item h="1" m="1" x="141"/>
        <item h="1" m="1" x="230"/>
        <item h="1" m="1" x="109"/>
        <item h="1" m="1" x="197"/>
        <item h="1" m="1" x="76"/>
        <item h="1" m="1" x="165"/>
        <item h="1" m="1" x="44"/>
        <item h="1" m="1" x="132"/>
        <item h="1" m="1" x="221"/>
        <item h="1" m="1" x="100"/>
        <item h="1" m="1" x="188"/>
        <item h="1" m="1" x="67"/>
        <item h="1" m="1" x="156"/>
        <item h="1" m="1" x="35"/>
        <item h="1" m="1" x="124"/>
        <item h="1" m="1" x="212"/>
        <item h="1" m="1" x="51"/>
        <item h="1" m="1" x="139"/>
        <item h="1" m="1" x="228"/>
        <item h="1" m="1" x="107"/>
        <item h="1" m="1" x="195"/>
        <item h="1" m="1" x="74"/>
        <item h="1" m="1" x="163"/>
        <item h="1" m="1" x="42"/>
        <item h="1" m="1" x="131"/>
        <item h="1" m="1" x="219"/>
        <item h="1" m="1" x="98"/>
        <item h="1" m="1" x="186"/>
        <item h="1" m="1" x="65"/>
        <item h="1" m="1" x="153"/>
        <item h="1" m="1" x="32"/>
        <item h="1" m="1" x="121"/>
        <item h="1" m="1" x="209"/>
        <item h="1" m="1" x="88"/>
        <item h="1" m="1" x="176"/>
        <item h="1" m="1" x="56"/>
        <item h="1" m="1" x="144"/>
        <item h="1" m="1" x="232"/>
        <item h="1" m="1" x="112"/>
        <item h="1" m="1" x="200"/>
        <item h="1" m="1" x="79"/>
        <item h="1" m="1" x="168"/>
        <item h="1" m="1" x="47"/>
        <item h="1" m="1" x="135"/>
        <item h="1" m="1" x="224"/>
        <item h="1" m="1" x="103"/>
        <item h="1" m="1" x="191"/>
        <item h="1" m="1" x="239"/>
        <item h="1" m="1" x="119"/>
        <item h="1" m="1" x="207"/>
        <item h="1" m="1" x="86"/>
        <item h="1" m="1" x="174"/>
        <item h="1" m="1" x="54"/>
        <item h="1" m="1" x="142"/>
        <item h="1" m="1" x="231"/>
        <item h="1" m="1" x="110"/>
        <item h="1" m="1" x="198"/>
        <item h="1" m="1" x="77"/>
        <item h="1" m="1" x="166"/>
        <item h="1" m="1" x="45"/>
        <item h="1" m="1" x="133"/>
        <item h="1" m="1" x="222"/>
        <item h="1" m="1" x="101"/>
        <item h="1" m="1" x="189"/>
        <item h="1" m="1" x="68"/>
        <item h="1" m="1" x="157"/>
        <item h="1" m="1" x="36"/>
        <item h="1" m="1" x="125"/>
        <item h="1" m="1" x="213"/>
        <item h="1" m="1" x="92"/>
        <item h="1" m="1" x="180"/>
        <item h="1" m="1" x="60"/>
        <item h="1" m="1" x="148"/>
        <item h="1" m="1" x="236"/>
        <item h="1" m="1" x="116"/>
        <item h="1" m="1" x="204"/>
        <item h="1" m="1" x="83"/>
        <item h="1" m="1" x="220"/>
        <item h="1" m="1" x="99"/>
        <item h="1" m="1" x="187"/>
        <item h="1" m="1" x="66"/>
        <item h="1" m="1" x="154"/>
        <item h="1" m="1" x="33"/>
        <item h="1" m="1" x="122"/>
        <item h="1" m="1" x="210"/>
        <item h="1" m="1" x="89"/>
        <item h="1" m="1" x="177"/>
        <item h="1" m="1" x="57"/>
        <item h="1" m="1" x="145"/>
        <item h="1" m="1" x="233"/>
        <item h="1" m="1" x="113"/>
        <item h="1" m="1" x="201"/>
        <item h="1" m="1" x="80"/>
        <item h="1" m="1" x="169"/>
        <item h="1" m="1" x="48"/>
        <item h="1" m="1" x="136"/>
        <item h="1" m="1" x="225"/>
        <item h="1" m="1" x="104"/>
        <item h="1" m="1" x="192"/>
        <item h="1" m="1" x="71"/>
        <item h="1" m="1" x="160"/>
        <item h="1" m="1" x="39"/>
        <item h="1" m="1" x="128"/>
        <item h="1" m="1" x="216"/>
        <item h="1" m="1" x="95"/>
        <item h="1" m="1" x="183"/>
        <item h="1" m="1" x="63"/>
        <item h="1" m="1" x="15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t="default"/>
      </items>
    </pivotField>
    <pivotField axis="axisRow" showAll="0">
      <items count="7">
        <item x="0"/>
        <item x="2"/>
        <item x="1"/>
        <item m="1" x="4"/>
        <item x="3"/>
        <item m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5" showAll="0"/>
    <pivotField showAll="0"/>
    <pivotField showAll="0"/>
    <pivotField showAll="0"/>
    <pivotField dataField="1" numFmtId="165" showAll="0"/>
    <pivotField numFmtId="165" showAll="0"/>
    <pivotField dataField="1" showAll="0"/>
    <pivotField dataField="1" showAll="0"/>
    <pivotField showAll="0"/>
    <pivotField dataField="1" showAll="0"/>
    <pivotField dataField="1" showAll="0"/>
    <pivotField showAll="0"/>
    <pivotField dataField="1" showAll="0"/>
    <pivotField dataField="1" numFmtId="165" showAll="0"/>
    <pivotField showAll="0"/>
    <pivotField dataField="1" numFmtId="165" showAll="0"/>
    <pivotField dataField="1" showAll="0"/>
    <pivotField showAll="0"/>
    <pivotField dataField="1" showAll="0"/>
  </pivotFields>
  <rowFields count="1">
    <field x="2"/>
  </rowFields>
  <rowItems count="4">
    <i>
      <x/>
    </i>
    <i>
      <x v="1"/>
    </i>
    <i>
      <x v="2"/>
    </i>
    <i t="grand">
      <x/>
    </i>
  </rowItems>
  <colFields count="1">
    <field x="-2"/>
  </colFields>
  <colItems count="10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</colItems>
  <pageFields count="1">
    <pageField fld="1" hier="-1"/>
  </pageFields>
  <dataFields count="10">
    <dataField name="Suma de Total" fld="16" baseField="0" baseItem="0"/>
    <dataField name="Suma de Exento" fld="18" baseField="2" baseItem="0"/>
    <dataField name="Suma de Base General Imponible Contribuyentes" fld="19" baseField="2" baseItem="1"/>
    <dataField name="Suma de Debito General Fiscal Contribuyentes" fld="21" baseField="2" baseItem="1"/>
    <dataField name="Suma de Base General Imponible no Contribuyentes" fld="22" baseField="2" baseItem="0"/>
    <dataField name="Suma de Debito General Fiscal no Contribuyentes" fld="24" baseField="2" baseItem="0"/>
    <dataField name="Suma de Base General Reducida Contribuyentes" fld="25" baseField="0" baseItem="0"/>
    <dataField name="Suma de Debito Reducido Fiscal Contribuyentes" fld="27" baseField="0" baseItem="0"/>
    <dataField name="Suma de Base General Reducida no Contribuyentes" fld="28" baseField="0" baseItem="7"/>
    <dataField name="Suma de Debito Reducido Fiscal no Contribuyentes" fld="30" baseField="0" baseItem="7"/>
  </dataFields>
  <formats count="21">
    <format dxfId="20">
      <pivotArea field="2" type="button" dataOnly="0" labelOnly="1" outline="0" axis="axisRow" fieldPosition="0"/>
    </format>
    <format dxfId="19">
      <pivotArea field="2" type="button" dataOnly="0" labelOnly="1" outline="0" axis="axisRow" fieldPosition="0"/>
    </format>
    <format dxfId="18">
      <pivotArea field="2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6"/>
            <x v="7"/>
          </reference>
        </references>
      </pivotArea>
    </format>
    <format dxfId="16">
      <pivotArea dataOnly="0" labelOnly="1" outline="0" fieldPosition="0">
        <references count="1">
          <reference field="4294967294" count="8"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5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9"/>
          </reference>
        </references>
      </pivotArea>
    </format>
    <format dxfId="13">
      <pivotArea dataOnly="0" labelOnly="1" outline="0" fieldPosition="0">
        <references count="1">
          <reference field="4294967294" count="9"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12">
      <pivotArea collapsedLevelsAreSubtotals="1" fieldPosition="0">
        <references count="2">
          <reference field="4294967294" count="9" selected="0">
            <x v="0"/>
            <x v="1"/>
            <x v="2"/>
            <x v="3"/>
            <x v="4"/>
            <x v="5"/>
            <x v="6"/>
            <x v="7"/>
            <x v="8"/>
          </reference>
          <reference field="2" count="0"/>
        </references>
      </pivotArea>
    </format>
    <format dxfId="11">
      <pivotArea collapsedLevelsAreSubtotals="1" fieldPosition="0">
        <references count="2">
          <reference field="4294967294" count="1" selected="0">
            <x v="9"/>
          </reference>
          <reference field="2" count="0"/>
        </references>
      </pivotArea>
    </format>
    <format dxfId="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">
      <pivotArea dataOnly="0" labelOnly="1" fieldPosition="0">
        <references count="1">
          <reference field="2" count="0"/>
        </references>
      </pivotArea>
    </format>
    <format dxfId="7">
      <pivotArea dataOnly="0" labelOnly="1" fieldPosition="0">
        <references count="1">
          <reference field="2" count="0"/>
        </references>
      </pivotArea>
    </format>
    <format dxfId="6">
      <pivotArea type="all" dataOnly="0" outline="0" fieldPosition="0"/>
    </format>
    <format dxfId="5">
      <pivotArea type="all" dataOnly="0" outline="0" fieldPosition="0"/>
    </format>
    <format dxfId="4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3">
      <pivotArea dataOnly="0" labelOnly="1" outline="0" fieldPosition="0">
        <references count="1">
          <reference field="4294967294" count="1">
            <x v="8"/>
          </reference>
        </references>
      </pivotArea>
    </format>
    <format dxfId="2">
      <pivotArea grandRow="1" outline="0" collapsedLevelsAreSubtotals="1" fieldPosition="0"/>
    </format>
    <format dxfId="1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Fecha" sourceName="Fecha">
  <pivotTables>
    <pivotTable tabId="2" name="Tabla dinámica1"/>
  </pivotTables>
  <data>
    <tabular pivotCacheId="6">
      <items count="240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 s="1"/>
        <i x="16" s="1"/>
        <i x="17" s="1"/>
        <i x="18" s="1"/>
        <i x="19" s="1"/>
        <i x="20" s="1"/>
        <i x="21" s="1"/>
        <i x="22" s="1"/>
        <i x="23" s="1"/>
        <i x="24" s="1"/>
        <i x="25" s="1"/>
        <i x="26" s="1"/>
        <i x="27" s="1"/>
        <i x="28" s="1"/>
        <i x="29" s="1"/>
        <i x="155" nd="1"/>
        <i x="34" nd="1"/>
        <i x="123" nd="1"/>
        <i x="211" nd="1"/>
        <i x="90" nd="1"/>
        <i x="178" nd="1"/>
        <i x="58" nd="1"/>
        <i x="146" nd="1"/>
        <i x="234" nd="1"/>
        <i x="114" nd="1"/>
        <i x="202" nd="1"/>
        <i x="81" nd="1"/>
        <i x="170" nd="1"/>
        <i x="49" nd="1"/>
        <i x="137" nd="1"/>
        <i x="226" nd="1"/>
        <i x="105" nd="1"/>
        <i x="193" nd="1"/>
        <i x="72" nd="1"/>
        <i x="161" nd="1"/>
        <i x="40" nd="1"/>
        <i x="129" nd="1"/>
        <i x="217" nd="1"/>
        <i x="96" nd="1"/>
        <i x="184" nd="1"/>
        <i x="111" nd="1"/>
        <i x="199" nd="1"/>
        <i x="78" nd="1"/>
        <i x="167" nd="1"/>
        <i x="46" nd="1"/>
        <i x="134" nd="1"/>
        <i x="223" nd="1"/>
        <i x="102" nd="1"/>
        <i x="190" nd="1"/>
        <i x="69" nd="1"/>
        <i x="158" nd="1"/>
        <i x="37" nd="1"/>
        <i x="126" nd="1"/>
        <i x="214" nd="1"/>
        <i x="93" nd="1"/>
        <i x="181" nd="1"/>
        <i x="61" nd="1"/>
        <i x="149" nd="1"/>
        <i x="237" nd="1"/>
        <i x="117" nd="1"/>
        <i x="205" nd="1"/>
        <i x="84" nd="1"/>
        <i x="172" nd="1"/>
        <i x="52" nd="1"/>
        <i x="140" nd="1"/>
        <i x="229" nd="1"/>
        <i x="108" nd="1"/>
        <i x="196" nd="1"/>
        <i x="75" nd="1"/>
        <i x="164" nd="1"/>
        <i x="43" nd="1"/>
        <i x="91" nd="1"/>
        <i x="179" nd="1"/>
        <i x="59" nd="1"/>
        <i x="147" nd="1"/>
        <i x="235" nd="1"/>
        <i x="115" nd="1"/>
        <i x="203" nd="1"/>
        <i x="82" nd="1"/>
        <i x="171" nd="1"/>
        <i x="50" nd="1"/>
        <i x="138" nd="1"/>
        <i x="227" nd="1"/>
        <i x="106" nd="1"/>
        <i x="194" nd="1"/>
        <i x="73" nd="1"/>
        <i x="162" nd="1"/>
        <i x="41" nd="1"/>
        <i x="130" nd="1"/>
        <i x="218" nd="1"/>
        <i x="97" nd="1"/>
        <i x="185" nd="1"/>
        <i x="64" nd="1"/>
        <i x="152" nd="1"/>
        <i x="31" nd="1"/>
        <i x="120" nd="1"/>
        <i x="208" nd="1"/>
        <i x="87" nd="1"/>
        <i x="175" nd="1"/>
        <i x="55" nd="1"/>
        <i x="143" nd="1"/>
        <i x="70" nd="1"/>
        <i x="159" nd="1"/>
        <i x="38" nd="1"/>
        <i x="127" nd="1"/>
        <i x="215" nd="1"/>
        <i x="94" nd="1"/>
        <i x="182" nd="1"/>
        <i x="62" nd="1"/>
        <i x="150" nd="1"/>
        <i x="238" nd="1"/>
        <i x="118" nd="1"/>
        <i x="206" nd="1"/>
        <i x="85" nd="1"/>
        <i x="173" nd="1"/>
        <i x="53" nd="1"/>
        <i x="141" nd="1"/>
        <i x="230" nd="1"/>
        <i x="109" nd="1"/>
        <i x="197" nd="1"/>
        <i x="76" nd="1"/>
        <i x="165" nd="1"/>
        <i x="44" nd="1"/>
        <i x="132" nd="1"/>
        <i x="221" nd="1"/>
        <i x="100" nd="1"/>
        <i x="188" nd="1"/>
        <i x="67" nd="1"/>
        <i x="156" nd="1"/>
        <i x="35" nd="1"/>
        <i x="124" nd="1"/>
        <i x="212" nd="1"/>
        <i x="51" nd="1"/>
        <i x="139" nd="1"/>
        <i x="228" nd="1"/>
        <i x="107" nd="1"/>
        <i x="195" nd="1"/>
        <i x="74" nd="1"/>
        <i x="163" nd="1"/>
        <i x="42" nd="1"/>
        <i x="131" nd="1"/>
        <i x="219" nd="1"/>
        <i x="98" nd="1"/>
        <i x="186" nd="1"/>
        <i x="65" nd="1"/>
        <i x="153" nd="1"/>
        <i x="32" nd="1"/>
        <i x="121" nd="1"/>
        <i x="209" nd="1"/>
        <i x="88" nd="1"/>
        <i x="176" nd="1"/>
        <i x="56" nd="1"/>
        <i x="144" nd="1"/>
        <i x="232" nd="1"/>
        <i x="112" nd="1"/>
        <i x="200" nd="1"/>
        <i x="79" nd="1"/>
        <i x="168" nd="1"/>
        <i x="47" nd="1"/>
        <i x="135" nd="1"/>
        <i x="224" nd="1"/>
        <i x="103" nd="1"/>
        <i x="191" nd="1"/>
        <i x="239" nd="1"/>
        <i x="119" nd="1"/>
        <i x="207" nd="1"/>
        <i x="86" nd="1"/>
        <i x="174" nd="1"/>
        <i x="54" nd="1"/>
        <i x="142" nd="1"/>
        <i x="231" nd="1"/>
        <i x="110" nd="1"/>
        <i x="198" nd="1"/>
        <i x="77" nd="1"/>
        <i x="166" nd="1"/>
        <i x="45" nd="1"/>
        <i x="133" nd="1"/>
        <i x="222" nd="1"/>
        <i x="101" nd="1"/>
        <i x="189" nd="1"/>
        <i x="68" nd="1"/>
        <i x="157" nd="1"/>
        <i x="36" nd="1"/>
        <i x="125" nd="1"/>
        <i x="213" nd="1"/>
        <i x="92" nd="1"/>
        <i x="180" nd="1"/>
        <i x="60" nd="1"/>
        <i x="148" nd="1"/>
        <i x="236" nd="1"/>
        <i x="116" nd="1"/>
        <i x="204" nd="1"/>
        <i x="83" nd="1"/>
        <i x="220" nd="1"/>
        <i x="99" nd="1"/>
        <i x="187" nd="1"/>
        <i x="66" nd="1"/>
        <i x="154" nd="1"/>
        <i x="33" nd="1"/>
        <i x="122" nd="1"/>
        <i x="210" nd="1"/>
        <i x="89" nd="1"/>
        <i x="177" nd="1"/>
        <i x="57" nd="1"/>
        <i x="145" nd="1"/>
        <i x="233" nd="1"/>
        <i x="113" nd="1"/>
        <i x="201" nd="1"/>
        <i x="80" nd="1"/>
        <i x="169" nd="1"/>
        <i x="48" nd="1"/>
        <i x="136" nd="1"/>
        <i x="225" nd="1"/>
        <i x="104" nd="1"/>
        <i x="192" nd="1"/>
        <i x="71" nd="1"/>
        <i x="160" nd="1"/>
        <i x="39" nd="1"/>
        <i x="128" nd="1"/>
        <i x="216" nd="1"/>
        <i x="95" nd="1"/>
        <i x="183" nd="1"/>
        <i x="63" nd="1"/>
        <i x="151" nd="1"/>
        <i x="30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ucursal" sourceName="Sucursal">
  <pivotTables>
    <pivotTable tabId="2" name="Tabla dinámica1"/>
  </pivotTables>
  <data>
    <tabular pivotCacheId="6">
      <items count="6">
        <i x="0" s="1"/>
        <i x="2" s="1"/>
        <i x="1" s="1"/>
        <i x="5" s="1" nd="1"/>
        <i x="4" s="1" nd="1"/>
        <i x="3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Fecha" cache="SegmentaciónDeDatos_Fecha" caption="Fecha" startItem="24" style="SlicerStyleDark5" rowHeight="241300"/>
  <slicer name="Sucursal" cache="SegmentaciónDeDatos_Sucursal" caption="Sucursal" style="SlicerStyleLight2" rowHeight="241300"/>
</slicers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A43"/>
  <sheetViews>
    <sheetView topLeftCell="A13" zoomScaleNormal="100" workbookViewId="0">
      <selection activeCell="G33" sqref="G33"/>
    </sheetView>
  </sheetViews>
  <sheetFormatPr baseColWidth="10" defaultRowHeight="15" x14ac:dyDescent="0.25"/>
  <cols>
    <col min="1" max="1" width="10.140625" style="4" customWidth="1"/>
    <col min="2" max="2" width="17.42578125" style="4" bestFit="1" customWidth="1"/>
    <col min="3" max="3" width="17.28515625" style="4" bestFit="1" customWidth="1"/>
    <col min="4" max="4" width="17.42578125" style="4" bestFit="1" customWidth="1"/>
    <col min="5" max="5" width="18.28515625" style="4" bestFit="1" customWidth="1"/>
    <col min="6" max="6" width="19.7109375" style="4" bestFit="1" customWidth="1"/>
    <col min="7" max="7" width="18.28515625" style="4" bestFit="1" customWidth="1"/>
    <col min="8" max="8" width="23.140625" style="4" bestFit="1" customWidth="1"/>
    <col min="9" max="9" width="20.5703125" style="4" bestFit="1" customWidth="1"/>
    <col min="10" max="10" width="25.7109375" style="4" bestFit="1" customWidth="1"/>
    <col min="11" max="11" width="23.28515625" style="4" bestFit="1" customWidth="1"/>
    <col min="12" max="12" width="22" style="4" bestFit="1" customWidth="1"/>
    <col min="13" max="13" width="21.85546875" style="4" bestFit="1" customWidth="1"/>
    <col min="14" max="15" width="15" style="4" bestFit="1" customWidth="1"/>
    <col min="16" max="16" width="11.140625" style="4" bestFit="1" customWidth="1"/>
    <col min="17" max="17" width="12.5703125" style="4" bestFit="1" customWidth="1"/>
    <col min="18" max="18" width="12.7109375" style="4" bestFit="1" customWidth="1"/>
    <col min="19" max="19" width="11.5703125" style="4" bestFit="1" customWidth="1"/>
    <col min="20" max="21" width="11.7109375" style="4" bestFit="1" customWidth="1"/>
    <col min="22" max="22" width="11.42578125" style="4"/>
    <col min="23" max="24" width="11.5703125" style="4" bestFit="1" customWidth="1"/>
    <col min="25" max="16384" width="11.42578125" style="4"/>
  </cols>
  <sheetData>
    <row r="3" spans="1:21" ht="21" x14ac:dyDescent="0.35">
      <c r="A3" s="136" t="s">
        <v>849</v>
      </c>
    </row>
    <row r="5" spans="1:21" x14ac:dyDescent="0.25">
      <c r="D5" s="124"/>
      <c r="E5" s="124"/>
      <c r="F5" s="124"/>
      <c r="G5" s="124"/>
      <c r="H5" s="124"/>
    </row>
    <row r="6" spans="1:21" x14ac:dyDescent="0.25">
      <c r="C6" s="5"/>
      <c r="D6" s="5"/>
      <c r="E6" s="5"/>
      <c r="L6" s="5"/>
      <c r="M6" s="5"/>
      <c r="N6" s="5"/>
      <c r="O6" s="5"/>
      <c r="P6" s="5"/>
      <c r="Q6" s="5"/>
      <c r="R6" s="5"/>
      <c r="S6" s="5"/>
    </row>
    <row r="9" spans="1:21" s="12" customFormat="1" ht="30" x14ac:dyDescent="0.25">
      <c r="A9" s="135" t="s">
        <v>322</v>
      </c>
      <c r="B9" s="156" t="s">
        <v>310</v>
      </c>
      <c r="C9" s="157"/>
      <c r="D9" s="135" t="s">
        <v>847</v>
      </c>
      <c r="E9" s="135" t="s">
        <v>848</v>
      </c>
      <c r="F9" s="135" t="s">
        <v>295</v>
      </c>
      <c r="G9" s="135" t="s">
        <v>293</v>
      </c>
      <c r="H9" s="135" t="s">
        <v>292</v>
      </c>
      <c r="I9" s="140" t="s">
        <v>290</v>
      </c>
      <c r="J9" s="135" t="s">
        <v>289</v>
      </c>
      <c r="K9" s="140" t="s">
        <v>287</v>
      </c>
      <c r="L9" s="135" t="s">
        <v>286</v>
      </c>
      <c r="M9" s="140" t="s">
        <v>284</v>
      </c>
    </row>
    <row r="10" spans="1:21" x14ac:dyDescent="0.25">
      <c r="A10" s="134" t="s">
        <v>3685</v>
      </c>
      <c r="B10" s="132">
        <v>44166</v>
      </c>
      <c r="C10" s="48">
        <v>44180</v>
      </c>
      <c r="D10" s="131">
        <v>0.3</v>
      </c>
      <c r="E10" s="120">
        <v>0</v>
      </c>
      <c r="F10" s="139">
        <f>SUM(G10:M10)</f>
        <v>105176286503.60976</v>
      </c>
      <c r="G10" s="129">
        <v>80960423652.168594</v>
      </c>
      <c r="H10" s="129">
        <v>724241872.3785001</v>
      </c>
      <c r="I10" s="129">
        <v>115878699.58055997</v>
      </c>
      <c r="J10" s="129">
        <v>20083189739.898457</v>
      </c>
      <c r="K10" s="129">
        <v>3213310358.3836498</v>
      </c>
      <c r="L10" s="129">
        <v>73372390</v>
      </c>
      <c r="M10" s="129">
        <v>5869791.2000000002</v>
      </c>
      <c r="N10" s="5"/>
      <c r="O10" s="5"/>
      <c r="P10" s="5"/>
    </row>
    <row r="11" spans="1:21" x14ac:dyDescent="0.25">
      <c r="A11" s="133" t="s">
        <v>3686</v>
      </c>
      <c r="B11" s="132">
        <v>44181</v>
      </c>
      <c r="C11" s="48">
        <v>44196</v>
      </c>
      <c r="D11" s="131">
        <v>0.3</v>
      </c>
      <c r="E11" s="120">
        <v>0</v>
      </c>
      <c r="F11" s="139">
        <f>SUM(G11:M11)</f>
        <v>163794481410.97061</v>
      </c>
      <c r="G11" s="129">
        <v>123111884450.01965</v>
      </c>
      <c r="H11" s="129">
        <v>941540511.01600003</v>
      </c>
      <c r="I11" s="129">
        <v>150646481.76255995</v>
      </c>
      <c r="J11" s="129">
        <v>33960557886.11412</v>
      </c>
      <c r="K11" s="129">
        <v>5433689261.7782593</v>
      </c>
      <c r="L11" s="129">
        <v>181632241</v>
      </c>
      <c r="M11" s="129">
        <v>14530579.279999999</v>
      </c>
    </row>
    <row r="12" spans="1:21" s="59" customFormat="1" x14ac:dyDescent="0.25">
      <c r="D12" s="138"/>
      <c r="F12" s="137">
        <f t="shared" ref="F12:M12" si="0">SUM(F10:F11)</f>
        <v>268970767914.58038</v>
      </c>
      <c r="G12" s="137">
        <f t="shared" si="0"/>
        <v>204072308102.18823</v>
      </c>
      <c r="H12" s="137">
        <f t="shared" si="0"/>
        <v>1665782383.3945003</v>
      </c>
      <c r="I12" s="137">
        <f t="shared" si="0"/>
        <v>266525181.34311992</v>
      </c>
      <c r="J12" s="137">
        <f t="shared" si="0"/>
        <v>54043747626.012573</v>
      </c>
      <c r="K12" s="137">
        <f t="shared" si="0"/>
        <v>8646999620.1619091</v>
      </c>
      <c r="L12" s="137">
        <f t="shared" si="0"/>
        <v>255004631</v>
      </c>
      <c r="M12" s="137">
        <f t="shared" si="0"/>
        <v>20400370.48</v>
      </c>
    </row>
    <row r="13" spans="1:21" x14ac:dyDescent="0.25">
      <c r="D13" s="128"/>
      <c r="I13" s="5"/>
    </row>
    <row r="14" spans="1:21" x14ac:dyDescent="0.2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</row>
    <row r="15" spans="1:21" ht="18.75" customHeight="1" x14ac:dyDescent="0.25"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</row>
    <row r="16" spans="1:21" s="5" customFormat="1" x14ac:dyDescent="0.25">
      <c r="E16" s="51" t="s">
        <v>334</v>
      </c>
      <c r="F16" s="40">
        <f>+F12</f>
        <v>268970767914.58038</v>
      </c>
      <c r="H16" s="40">
        <f>+I12+K12+M12</f>
        <v>8933925171.9850292</v>
      </c>
      <c r="I16" s="124" t="s">
        <v>3687</v>
      </c>
    </row>
    <row r="17" spans="1:27" x14ac:dyDescent="0.25">
      <c r="A17" s="5"/>
      <c r="B17" s="65"/>
      <c r="C17" s="126"/>
      <c r="D17" s="65"/>
      <c r="J17" s="124"/>
      <c r="K17" s="64"/>
    </row>
    <row r="19" spans="1:27" x14ac:dyDescent="0.25"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</row>
    <row r="20" spans="1:27" x14ac:dyDescent="0.25">
      <c r="A20" s="5"/>
      <c r="B20" s="5"/>
      <c r="C20" s="5"/>
      <c r="D20" s="5"/>
      <c r="J20" s="5"/>
      <c r="N20" s="5"/>
      <c r="P20" s="5"/>
      <c r="Q20" s="4">
        <v>0</v>
      </c>
      <c r="S20" s="4">
        <v>0</v>
      </c>
    </row>
    <row r="21" spans="1:27" x14ac:dyDescent="0.25">
      <c r="A21" s="5"/>
      <c r="B21" s="5"/>
      <c r="C21" s="5"/>
      <c r="D21" s="5"/>
      <c r="J21" s="5"/>
    </row>
    <row r="22" spans="1:27" x14ac:dyDescent="0.25">
      <c r="A22" s="5"/>
      <c r="B22" s="5"/>
      <c r="C22" s="5"/>
      <c r="D22" s="5"/>
      <c r="J22" s="5"/>
      <c r="K22" s="5"/>
    </row>
    <row r="23" spans="1:27" ht="21" x14ac:dyDescent="0.35">
      <c r="A23" s="136" t="s">
        <v>850</v>
      </c>
      <c r="G23" s="5"/>
      <c r="H23" s="5"/>
    </row>
    <row r="24" spans="1:27" x14ac:dyDescent="0.25">
      <c r="G24" s="5"/>
      <c r="H24" s="5"/>
    </row>
    <row r="25" spans="1:27" x14ac:dyDescent="0.25">
      <c r="G25" s="5"/>
      <c r="H25" s="5"/>
    </row>
    <row r="26" spans="1:27" s="12" customFormat="1" ht="45" x14ac:dyDescent="0.25">
      <c r="A26" s="135" t="s">
        <v>322</v>
      </c>
      <c r="B26" s="156" t="s">
        <v>310</v>
      </c>
      <c r="C26" s="157"/>
      <c r="D26" s="135" t="s">
        <v>847</v>
      </c>
      <c r="E26" s="135" t="s">
        <v>846</v>
      </c>
      <c r="F26" s="135" t="s">
        <v>845</v>
      </c>
      <c r="G26" s="135" t="s">
        <v>295</v>
      </c>
      <c r="H26" s="135" t="s">
        <v>293</v>
      </c>
      <c r="I26" s="135" t="s">
        <v>292</v>
      </c>
      <c r="J26" s="135" t="s">
        <v>286</v>
      </c>
    </row>
    <row r="27" spans="1:27" x14ac:dyDescent="0.25">
      <c r="A27" s="134" t="str">
        <f t="shared" ref="A27:C28" si="1">+A10</f>
        <v>12.1</v>
      </c>
      <c r="B27" s="132">
        <f t="shared" si="1"/>
        <v>44166</v>
      </c>
      <c r="C27" s="132">
        <f t="shared" si="1"/>
        <v>44180</v>
      </c>
      <c r="D27" s="131">
        <v>0</v>
      </c>
      <c r="E27" s="120">
        <f>+'[1]12.1'!$J$721</f>
        <v>101841227654.44556</v>
      </c>
      <c r="F27" s="120">
        <f>+E27-G27</f>
        <v>0</v>
      </c>
      <c r="G27" s="130">
        <f>SUM(H27:J27)</f>
        <v>101841227654.44556</v>
      </c>
      <c r="H27" s="129">
        <f>+G10</f>
        <v>80960423652.168594</v>
      </c>
      <c r="I27" s="129">
        <f>+H10+J10</f>
        <v>20807431612.276958</v>
      </c>
      <c r="J27" s="129">
        <f>+L10</f>
        <v>73372390</v>
      </c>
      <c r="K27" s="5"/>
      <c r="L27" s="5"/>
    </row>
    <row r="28" spans="1:27" x14ac:dyDescent="0.25">
      <c r="A28" s="133" t="str">
        <f t="shared" si="1"/>
        <v>12.2</v>
      </c>
      <c r="B28" s="132">
        <f t="shared" si="1"/>
        <v>44181</v>
      </c>
      <c r="C28" s="132">
        <f t="shared" si="1"/>
        <v>44196</v>
      </c>
      <c r="D28" s="131">
        <v>0</v>
      </c>
      <c r="E28" s="120">
        <f>+'[2]12.2'!$P$831</f>
        <v>0</v>
      </c>
      <c r="F28" s="120">
        <f>+E28-G28</f>
        <v>-158195615088.14978</v>
      </c>
      <c r="G28" s="130">
        <f>SUM(H28:J28)</f>
        <v>158195615088.14978</v>
      </c>
      <c r="H28" s="129">
        <f>+G11</f>
        <v>123111884450.01965</v>
      </c>
      <c r="I28" s="129">
        <f>+H11+J11</f>
        <v>34902098397.130119</v>
      </c>
      <c r="J28" s="129">
        <f>+L11</f>
        <v>181632241</v>
      </c>
    </row>
    <row r="29" spans="1:27" x14ac:dyDescent="0.25">
      <c r="D29" s="128"/>
    </row>
    <row r="30" spans="1:27" x14ac:dyDescent="0.25">
      <c r="D30" s="128"/>
      <c r="F30" s="5"/>
      <c r="G30" s="5">
        <f>SUM(G27:G29)</f>
        <v>260036842742.59534</v>
      </c>
    </row>
    <row r="31" spans="1:27" ht="18.75" customHeight="1" x14ac:dyDescent="0.25">
      <c r="G31" s="5"/>
      <c r="H31" s="5"/>
      <c r="I31" s="5"/>
      <c r="J31" s="5"/>
      <c r="K31" s="5"/>
    </row>
    <row r="32" spans="1:27" s="5" customFormat="1" x14ac:dyDescent="0.25">
      <c r="F32" s="127" t="s">
        <v>844</v>
      </c>
      <c r="G32" s="40">
        <f>+G30</f>
        <v>260036842742.59534</v>
      </c>
    </row>
    <row r="33" spans="1:11" x14ac:dyDescent="0.25">
      <c r="A33" s="5"/>
      <c r="B33" s="65"/>
      <c r="C33" s="126"/>
      <c r="D33" s="65"/>
      <c r="F33" s="51"/>
      <c r="G33" s="125"/>
      <c r="H33" s="65"/>
      <c r="I33" s="124"/>
      <c r="J33" s="124"/>
      <c r="K33" s="64"/>
    </row>
    <row r="34" spans="1:11" x14ac:dyDescent="0.25">
      <c r="F34" s="123"/>
    </row>
    <row r="35" spans="1:11" x14ac:dyDescent="0.25">
      <c r="G35" s="7"/>
    </row>
    <row r="43" spans="1:11" x14ac:dyDescent="0.25">
      <c r="J43" s="5">
        <v>0</v>
      </c>
    </row>
  </sheetData>
  <mergeCells count="2">
    <mergeCell ref="B9:C9"/>
    <mergeCell ref="B26:C26"/>
  </mergeCells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4.9989318521683403E-2"/>
  </sheetPr>
  <dimension ref="A1:XEM2889"/>
  <sheetViews>
    <sheetView topLeftCell="G1" zoomScale="85" zoomScaleNormal="85" workbookViewId="0">
      <pane ySplit="1" topLeftCell="A2861" activePane="bottomLeft" state="frozen"/>
      <selection activeCell="P1" sqref="P1"/>
      <selection pane="bottomLeft" activeCell="Q2885" sqref="Q2885"/>
    </sheetView>
  </sheetViews>
  <sheetFormatPr baseColWidth="10" defaultRowHeight="15" x14ac:dyDescent="0.25"/>
  <cols>
    <col min="1" max="1" width="6.28515625" style="4" bestFit="1" customWidth="1"/>
    <col min="2" max="2" width="14.85546875" style="52" customWidth="1"/>
    <col min="3" max="3" width="9" style="4" bestFit="1" customWidth="1"/>
    <col min="4" max="4" width="5.5703125" style="4" customWidth="1"/>
    <col min="5" max="5" width="12" style="4" customWidth="1"/>
    <col min="6" max="6" width="9.7109375" style="4" customWidth="1"/>
    <col min="7" max="7" width="9.85546875" style="4" customWidth="1"/>
    <col min="8" max="8" width="19.85546875" style="4" customWidth="1"/>
    <col min="9" max="9" width="10.7109375" style="4" customWidth="1"/>
    <col min="10" max="10" width="7.28515625" style="4" customWidth="1"/>
    <col min="11" max="11" width="10.7109375" style="4" customWidth="1"/>
    <col min="12" max="12" width="15.28515625" style="4" customWidth="1"/>
    <col min="13" max="13" width="13.7109375" style="4" customWidth="1"/>
    <col min="14" max="14" width="9.85546875" style="4" customWidth="1"/>
    <col min="15" max="15" width="40.5703125" style="4" customWidth="1"/>
    <col min="16" max="16" width="13.85546875" style="4" bestFit="1" customWidth="1"/>
    <col min="17" max="17" width="19.28515625" style="4" bestFit="1" customWidth="1"/>
    <col min="18" max="18" width="13.7109375" style="4" bestFit="1" customWidth="1"/>
    <col min="19" max="19" width="18.42578125" style="4" bestFit="1" customWidth="1"/>
    <col min="20" max="20" width="37.140625" style="4" bestFit="1" customWidth="1"/>
    <col min="21" max="21" width="7.140625" style="4" customWidth="1"/>
    <col min="22" max="22" width="18.42578125" style="4" customWidth="1"/>
    <col min="23" max="23" width="27.28515625" style="4" customWidth="1"/>
    <col min="24" max="24" width="9.85546875" style="4" customWidth="1"/>
    <col min="25" max="25" width="16.140625" style="4" customWidth="1"/>
    <col min="26" max="26" width="14.42578125" style="4" customWidth="1"/>
    <col min="27" max="27" width="10.140625" style="4" customWidth="1"/>
    <col min="28" max="28" width="14.85546875" style="4" customWidth="1"/>
    <col min="29" max="29" width="16.28515625" style="4" customWidth="1"/>
    <col min="30" max="30" width="8" style="4" customWidth="1"/>
    <col min="31" max="31" width="15.7109375" style="4" customWidth="1"/>
    <col min="32" max="32" width="18.28515625" style="4" bestFit="1" customWidth="1"/>
    <col min="33" max="16384" width="11.42578125" style="4"/>
  </cols>
  <sheetData>
    <row r="1" spans="1:42" s="12" customFormat="1" x14ac:dyDescent="0.25">
      <c r="A1" s="112" t="s">
        <v>311</v>
      </c>
      <c r="B1" s="114" t="s">
        <v>310</v>
      </c>
      <c r="C1" s="112" t="s">
        <v>309</v>
      </c>
      <c r="D1" s="112" t="s">
        <v>308</v>
      </c>
      <c r="E1" s="112" t="s">
        <v>307</v>
      </c>
      <c r="F1" s="112" t="s">
        <v>306</v>
      </c>
      <c r="G1" s="112" t="s">
        <v>305</v>
      </c>
      <c r="H1" s="112" t="s">
        <v>304</v>
      </c>
      <c r="I1" s="113" t="s">
        <v>303</v>
      </c>
      <c r="J1" s="113" t="s">
        <v>302</v>
      </c>
      <c r="K1" s="113" t="s">
        <v>301</v>
      </c>
      <c r="L1" s="113" t="s">
        <v>300</v>
      </c>
      <c r="M1" s="113" t="s">
        <v>299</v>
      </c>
      <c r="N1" s="112" t="s">
        <v>298</v>
      </c>
      <c r="O1" s="112" t="s">
        <v>297</v>
      </c>
      <c r="P1" s="112" t="s">
        <v>296</v>
      </c>
      <c r="Q1" s="113" t="s">
        <v>295</v>
      </c>
      <c r="R1" s="113" t="s">
        <v>294</v>
      </c>
      <c r="S1" s="113" t="s">
        <v>293</v>
      </c>
      <c r="T1" s="113" t="s">
        <v>292</v>
      </c>
      <c r="U1" s="112" t="s">
        <v>291</v>
      </c>
      <c r="V1" s="113" t="s">
        <v>290</v>
      </c>
      <c r="W1" s="113" t="s">
        <v>289</v>
      </c>
      <c r="X1" s="112" t="s">
        <v>288</v>
      </c>
      <c r="Y1" s="113" t="s">
        <v>287</v>
      </c>
      <c r="Z1" s="113" t="s">
        <v>286</v>
      </c>
      <c r="AA1" s="112" t="s">
        <v>285</v>
      </c>
      <c r="AB1" s="113" t="s">
        <v>284</v>
      </c>
      <c r="AC1" s="113" t="s">
        <v>283</v>
      </c>
      <c r="AD1" s="112" t="s">
        <v>282</v>
      </c>
      <c r="AE1" s="113" t="s">
        <v>281</v>
      </c>
    </row>
    <row r="2" spans="1:42" s="144" customFormat="1" x14ac:dyDescent="0.25">
      <c r="A2" s="68" t="s">
        <v>279</v>
      </c>
      <c r="B2" s="67">
        <v>44166</v>
      </c>
      <c r="C2" s="68" t="s">
        <v>6</v>
      </c>
      <c r="D2" s="68" t="s">
        <v>49</v>
      </c>
      <c r="E2" s="68" t="s">
        <v>232</v>
      </c>
      <c r="F2" s="68" t="s">
        <v>972</v>
      </c>
      <c r="G2" s="68" t="s">
        <v>3</v>
      </c>
      <c r="H2" s="68" t="s">
        <v>973</v>
      </c>
      <c r="I2" s="143" t="s">
        <v>1</v>
      </c>
      <c r="J2" s="69" t="s">
        <v>1</v>
      </c>
      <c r="K2" s="69" t="s">
        <v>1</v>
      </c>
      <c r="L2" s="69" t="s">
        <v>1</v>
      </c>
      <c r="M2" s="69">
        <v>0</v>
      </c>
      <c r="N2" s="68" t="s">
        <v>1</v>
      </c>
      <c r="O2" s="68" t="s">
        <v>2</v>
      </c>
      <c r="P2" s="68" t="s">
        <v>1</v>
      </c>
      <c r="Q2" s="69">
        <v>761658182.01839995</v>
      </c>
      <c r="R2" s="69">
        <v>0</v>
      </c>
      <c r="S2" s="69">
        <v>515473236</v>
      </c>
      <c r="T2" s="69">
        <v>0</v>
      </c>
      <c r="U2" s="68" t="s">
        <v>0</v>
      </c>
      <c r="V2" s="69">
        <v>0</v>
      </c>
      <c r="W2" s="69">
        <v>212228401.74000001</v>
      </c>
      <c r="X2" s="68" t="s">
        <v>0</v>
      </c>
      <c r="Y2" s="69">
        <v>33956544.278399996</v>
      </c>
      <c r="Z2" s="69">
        <v>0</v>
      </c>
      <c r="AA2" s="68" t="s">
        <v>0</v>
      </c>
      <c r="AB2" s="69">
        <v>0</v>
      </c>
      <c r="AC2" s="69">
        <v>0</v>
      </c>
      <c r="AD2" s="68" t="s">
        <v>0</v>
      </c>
      <c r="AE2" s="69">
        <v>0</v>
      </c>
      <c r="AF2" s="68">
        <v>0</v>
      </c>
      <c r="AG2" s="68" t="s">
        <v>0</v>
      </c>
      <c r="AH2" s="69">
        <v>0</v>
      </c>
      <c r="AI2" s="69">
        <v>0</v>
      </c>
      <c r="AJ2" s="68" t="s">
        <v>0</v>
      </c>
      <c r="AK2" s="69">
        <v>0</v>
      </c>
      <c r="AL2" s="69">
        <v>0</v>
      </c>
      <c r="AM2" s="72" t="s">
        <v>1</v>
      </c>
      <c r="AN2" s="68" t="s">
        <v>1</v>
      </c>
      <c r="AO2" s="72" t="s">
        <v>1</v>
      </c>
      <c r="AP2" s="68" t="s">
        <v>1</v>
      </c>
    </row>
    <row r="3" spans="1:42" s="144" customFormat="1" x14ac:dyDescent="0.25">
      <c r="A3" s="68" t="s">
        <v>278</v>
      </c>
      <c r="B3" s="67">
        <v>44166</v>
      </c>
      <c r="C3" s="68" t="s">
        <v>6</v>
      </c>
      <c r="D3" s="68" t="s">
        <v>49</v>
      </c>
      <c r="E3" s="68" t="s">
        <v>232</v>
      </c>
      <c r="F3" s="68" t="s">
        <v>972</v>
      </c>
      <c r="G3" s="68" t="s">
        <v>13</v>
      </c>
      <c r="H3" s="68" t="s">
        <v>1</v>
      </c>
      <c r="I3" s="69" t="s">
        <v>974</v>
      </c>
      <c r="J3" s="69" t="s">
        <v>1</v>
      </c>
      <c r="K3" s="69" t="s">
        <v>975</v>
      </c>
      <c r="L3" s="69" t="s">
        <v>976</v>
      </c>
      <c r="M3" s="69">
        <v>8343982.5</v>
      </c>
      <c r="N3" s="68" t="s">
        <v>12</v>
      </c>
      <c r="O3" s="68" t="s">
        <v>977</v>
      </c>
      <c r="P3" s="68" t="s">
        <v>978</v>
      </c>
      <c r="Q3" s="69">
        <v>-8343982.5</v>
      </c>
      <c r="R3" s="69">
        <v>0</v>
      </c>
      <c r="S3" s="69">
        <v>-4434202.5</v>
      </c>
      <c r="T3" s="69">
        <v>0</v>
      </c>
      <c r="U3" s="68" t="s">
        <v>0</v>
      </c>
      <c r="V3" s="69">
        <v>0</v>
      </c>
      <c r="W3" s="69">
        <v>-3370500</v>
      </c>
      <c r="X3" s="68" t="s">
        <v>9</v>
      </c>
      <c r="Y3" s="69">
        <v>-539280</v>
      </c>
      <c r="Z3" s="69">
        <v>0</v>
      </c>
      <c r="AA3" s="68" t="s">
        <v>0</v>
      </c>
      <c r="AB3" s="69">
        <v>0</v>
      </c>
      <c r="AC3" s="69">
        <v>0</v>
      </c>
      <c r="AD3" s="68" t="s">
        <v>0</v>
      </c>
      <c r="AE3" s="69">
        <v>0</v>
      </c>
      <c r="AF3" s="68">
        <v>0</v>
      </c>
      <c r="AG3" s="68" t="s">
        <v>0</v>
      </c>
      <c r="AH3" s="69">
        <v>0</v>
      </c>
      <c r="AI3" s="69">
        <v>0</v>
      </c>
      <c r="AJ3" s="68" t="s">
        <v>0</v>
      </c>
      <c r="AK3" s="69">
        <v>0</v>
      </c>
      <c r="AL3" s="69">
        <v>0</v>
      </c>
      <c r="AM3" s="72" t="s">
        <v>1</v>
      </c>
      <c r="AN3" s="68" t="s">
        <v>1</v>
      </c>
      <c r="AO3" s="72" t="s">
        <v>1</v>
      </c>
      <c r="AP3" s="68" t="s">
        <v>1</v>
      </c>
    </row>
    <row r="4" spans="1:42" s="144" customFormat="1" x14ac:dyDescent="0.25">
      <c r="A4" s="68" t="s">
        <v>277</v>
      </c>
      <c r="B4" s="67">
        <v>44166</v>
      </c>
      <c r="C4" s="68" t="s">
        <v>27</v>
      </c>
      <c r="D4" s="68" t="s">
        <v>49</v>
      </c>
      <c r="E4" s="68" t="s">
        <v>223</v>
      </c>
      <c r="F4" s="68" t="s">
        <v>979</v>
      </c>
      <c r="G4" s="68" t="s">
        <v>3</v>
      </c>
      <c r="H4" s="68" t="s">
        <v>980</v>
      </c>
      <c r="I4" s="69" t="s">
        <v>1</v>
      </c>
      <c r="J4" s="69" t="s">
        <v>1</v>
      </c>
      <c r="K4" s="69" t="s">
        <v>1</v>
      </c>
      <c r="L4" s="69" t="s">
        <v>1</v>
      </c>
      <c r="M4" s="69">
        <v>0</v>
      </c>
      <c r="N4" s="68" t="s">
        <v>1</v>
      </c>
      <c r="O4" s="68" t="s">
        <v>2</v>
      </c>
      <c r="P4" s="68" t="s">
        <v>1</v>
      </c>
      <c r="Q4" s="69">
        <v>162786798.0492</v>
      </c>
      <c r="R4" s="69">
        <v>0</v>
      </c>
      <c r="S4" s="69">
        <v>121903170.07999998</v>
      </c>
      <c r="T4" s="69">
        <v>0</v>
      </c>
      <c r="U4" s="68" t="s">
        <v>0</v>
      </c>
      <c r="V4" s="69">
        <v>0</v>
      </c>
      <c r="W4" s="69">
        <v>35244506.870000005</v>
      </c>
      <c r="X4" s="68" t="s">
        <v>9</v>
      </c>
      <c r="Y4" s="69">
        <v>5639121.0992000001</v>
      </c>
      <c r="Z4" s="69">
        <v>0</v>
      </c>
      <c r="AA4" s="68" t="s">
        <v>0</v>
      </c>
      <c r="AB4" s="69">
        <v>0</v>
      </c>
      <c r="AC4" s="69">
        <v>0</v>
      </c>
      <c r="AD4" s="68" t="s">
        <v>0</v>
      </c>
      <c r="AE4" s="69">
        <v>0</v>
      </c>
      <c r="AF4" s="68">
        <v>0</v>
      </c>
      <c r="AG4" s="68" t="s">
        <v>0</v>
      </c>
      <c r="AH4" s="69">
        <v>0</v>
      </c>
      <c r="AI4" s="69">
        <v>0</v>
      </c>
      <c r="AJ4" s="68" t="s">
        <v>0</v>
      </c>
      <c r="AK4" s="69">
        <v>0</v>
      </c>
      <c r="AL4" s="69">
        <v>0</v>
      </c>
      <c r="AM4" s="72" t="s">
        <v>1</v>
      </c>
      <c r="AN4" s="68" t="s">
        <v>1</v>
      </c>
      <c r="AO4" s="72" t="s">
        <v>1</v>
      </c>
      <c r="AP4" s="68" t="s">
        <v>1</v>
      </c>
    </row>
    <row r="5" spans="1:42" s="144" customFormat="1" x14ac:dyDescent="0.25">
      <c r="A5" s="68" t="s">
        <v>276</v>
      </c>
      <c r="B5" s="67">
        <v>44166</v>
      </c>
      <c r="C5" s="68" t="s">
        <v>27</v>
      </c>
      <c r="D5" s="68" t="s">
        <v>49</v>
      </c>
      <c r="E5" s="68" t="s">
        <v>223</v>
      </c>
      <c r="F5" s="68" t="s">
        <v>981</v>
      </c>
      <c r="G5" s="68" t="s">
        <v>3</v>
      </c>
      <c r="H5" s="68" t="s">
        <v>982</v>
      </c>
      <c r="I5" s="69" t="s">
        <v>1</v>
      </c>
      <c r="J5" s="69" t="s">
        <v>1</v>
      </c>
      <c r="K5" s="69" t="s">
        <v>1</v>
      </c>
      <c r="L5" s="69" t="s">
        <v>1</v>
      </c>
      <c r="M5" s="69">
        <v>0</v>
      </c>
      <c r="N5" s="68" t="s">
        <v>1</v>
      </c>
      <c r="O5" s="68" t="s">
        <v>441</v>
      </c>
      <c r="P5" s="68" t="s">
        <v>442</v>
      </c>
      <c r="Q5" s="69">
        <v>3307500</v>
      </c>
      <c r="R5" s="69">
        <v>0</v>
      </c>
      <c r="S5" s="69">
        <v>3307500</v>
      </c>
      <c r="T5" s="69">
        <v>0</v>
      </c>
      <c r="U5" s="68" t="s">
        <v>0</v>
      </c>
      <c r="V5" s="69">
        <v>0</v>
      </c>
      <c r="W5" s="69">
        <v>0</v>
      </c>
      <c r="X5" s="68" t="s">
        <v>0</v>
      </c>
      <c r="Y5" s="69">
        <v>0</v>
      </c>
      <c r="Z5" s="69">
        <v>0</v>
      </c>
      <c r="AA5" s="68" t="s">
        <v>0</v>
      </c>
      <c r="AB5" s="69">
        <v>0</v>
      </c>
      <c r="AC5" s="69">
        <v>0</v>
      </c>
      <c r="AD5" s="68" t="s">
        <v>0</v>
      </c>
      <c r="AE5" s="69">
        <v>0</v>
      </c>
      <c r="AF5" s="68">
        <v>0</v>
      </c>
      <c r="AG5" s="68" t="s">
        <v>0</v>
      </c>
      <c r="AH5" s="69">
        <v>0</v>
      </c>
      <c r="AI5" s="69">
        <v>0</v>
      </c>
      <c r="AJ5" s="68" t="s">
        <v>0</v>
      </c>
      <c r="AK5" s="69">
        <v>0</v>
      </c>
      <c r="AL5" s="69">
        <v>0</v>
      </c>
      <c r="AM5" s="72" t="s">
        <v>1</v>
      </c>
      <c r="AN5" s="68" t="s">
        <v>1</v>
      </c>
      <c r="AO5" s="72" t="s">
        <v>1</v>
      </c>
      <c r="AP5" s="68" t="s">
        <v>1</v>
      </c>
    </row>
    <row r="6" spans="1:42" s="144" customFormat="1" x14ac:dyDescent="0.25">
      <c r="A6" s="68" t="s">
        <v>275</v>
      </c>
      <c r="B6" s="67">
        <v>44166</v>
      </c>
      <c r="C6" s="68" t="s">
        <v>27</v>
      </c>
      <c r="D6" s="68" t="s">
        <v>49</v>
      </c>
      <c r="E6" s="68" t="s">
        <v>223</v>
      </c>
      <c r="F6" s="68" t="s">
        <v>979</v>
      </c>
      <c r="G6" s="68" t="s">
        <v>3</v>
      </c>
      <c r="H6" s="68" t="s">
        <v>983</v>
      </c>
      <c r="I6" s="69" t="s">
        <v>1</v>
      </c>
      <c r="J6" s="69" t="s">
        <v>1</v>
      </c>
      <c r="K6" s="69" t="s">
        <v>1</v>
      </c>
      <c r="L6" s="69" t="s">
        <v>1</v>
      </c>
      <c r="M6" s="69">
        <v>0</v>
      </c>
      <c r="N6" s="68" t="s">
        <v>1</v>
      </c>
      <c r="O6" s="68" t="s">
        <v>2</v>
      </c>
      <c r="P6" s="68" t="s">
        <v>1</v>
      </c>
      <c r="Q6" s="69">
        <v>101162859.618</v>
      </c>
      <c r="R6" s="69">
        <v>0</v>
      </c>
      <c r="S6" s="69">
        <v>30625807.5</v>
      </c>
      <c r="T6" s="69">
        <v>0</v>
      </c>
      <c r="U6" s="68" t="s">
        <v>0</v>
      </c>
      <c r="V6" s="69">
        <v>0</v>
      </c>
      <c r="W6" s="69">
        <v>60807803.549999997</v>
      </c>
      <c r="X6" s="68" t="s">
        <v>0</v>
      </c>
      <c r="Y6" s="69">
        <v>9729248.568</v>
      </c>
      <c r="Z6" s="69">
        <v>0</v>
      </c>
      <c r="AA6" s="68" t="s">
        <v>0</v>
      </c>
      <c r="AB6" s="69">
        <v>0</v>
      </c>
      <c r="AC6" s="69">
        <v>0</v>
      </c>
      <c r="AD6" s="68" t="s">
        <v>0</v>
      </c>
      <c r="AE6" s="69">
        <v>0</v>
      </c>
      <c r="AF6" s="68">
        <v>0</v>
      </c>
      <c r="AG6" s="68" t="s">
        <v>0</v>
      </c>
      <c r="AH6" s="69">
        <v>0</v>
      </c>
      <c r="AI6" s="69">
        <v>0</v>
      </c>
      <c r="AJ6" s="68" t="s">
        <v>0</v>
      </c>
      <c r="AK6" s="69">
        <v>0</v>
      </c>
      <c r="AL6" s="69">
        <v>0</v>
      </c>
      <c r="AM6" s="72" t="s">
        <v>1</v>
      </c>
      <c r="AN6" s="68" t="s">
        <v>1</v>
      </c>
      <c r="AO6" s="72" t="s">
        <v>1</v>
      </c>
      <c r="AP6" s="68" t="s">
        <v>1</v>
      </c>
    </row>
    <row r="7" spans="1:42" s="144" customFormat="1" x14ac:dyDescent="0.25">
      <c r="A7" s="68" t="s">
        <v>274</v>
      </c>
      <c r="B7" s="67">
        <v>44166</v>
      </c>
      <c r="C7" s="68" t="s">
        <v>6</v>
      </c>
      <c r="D7" s="68" t="s">
        <v>42</v>
      </c>
      <c r="E7" s="68" t="s">
        <v>221</v>
      </c>
      <c r="F7" s="68" t="s">
        <v>484</v>
      </c>
      <c r="G7" s="68" t="s">
        <v>3</v>
      </c>
      <c r="H7" s="68" t="s">
        <v>984</v>
      </c>
      <c r="I7" s="69" t="s">
        <v>1</v>
      </c>
      <c r="J7" s="69" t="s">
        <v>1</v>
      </c>
      <c r="K7" s="69" t="s">
        <v>1</v>
      </c>
      <c r="L7" s="69" t="s">
        <v>1</v>
      </c>
      <c r="M7" s="69">
        <v>0</v>
      </c>
      <c r="N7" s="68" t="s">
        <v>1</v>
      </c>
      <c r="O7" s="68" t="s">
        <v>985</v>
      </c>
      <c r="P7" s="68" t="s">
        <v>986</v>
      </c>
      <c r="Q7" s="69">
        <v>8048040</v>
      </c>
      <c r="R7" s="69">
        <v>0</v>
      </c>
      <c r="S7" s="69">
        <v>8011500</v>
      </c>
      <c r="T7" s="69">
        <v>0</v>
      </c>
      <c r="U7" s="68" t="s">
        <v>0</v>
      </c>
      <c r="V7" s="69">
        <v>0</v>
      </c>
      <c r="W7" s="69">
        <v>31500</v>
      </c>
      <c r="X7" s="68" t="s">
        <v>9</v>
      </c>
      <c r="Y7" s="69">
        <v>5040</v>
      </c>
      <c r="Z7" s="69">
        <v>0</v>
      </c>
      <c r="AA7" s="68" t="s">
        <v>0</v>
      </c>
      <c r="AB7" s="69">
        <v>0</v>
      </c>
      <c r="AC7" s="69">
        <v>0</v>
      </c>
      <c r="AD7" s="68" t="s">
        <v>0</v>
      </c>
      <c r="AE7" s="69">
        <v>0</v>
      </c>
      <c r="AF7" s="68">
        <v>0</v>
      </c>
      <c r="AG7" s="68" t="s">
        <v>0</v>
      </c>
      <c r="AH7" s="69">
        <v>0</v>
      </c>
      <c r="AI7" s="69">
        <v>0</v>
      </c>
      <c r="AJ7" s="68" t="s">
        <v>0</v>
      </c>
      <c r="AK7" s="69">
        <v>0</v>
      </c>
      <c r="AL7" s="69">
        <v>0</v>
      </c>
      <c r="AM7" s="72" t="s">
        <v>1</v>
      </c>
      <c r="AN7" s="68" t="s">
        <v>1</v>
      </c>
      <c r="AO7" s="72" t="s">
        <v>1</v>
      </c>
      <c r="AP7" s="68" t="s">
        <v>1</v>
      </c>
    </row>
    <row r="8" spans="1:42" s="144" customFormat="1" x14ac:dyDescent="0.25">
      <c r="A8" s="68" t="s">
        <v>273</v>
      </c>
      <c r="B8" s="67">
        <v>44166</v>
      </c>
      <c r="C8" s="68" t="s">
        <v>6</v>
      </c>
      <c r="D8" s="68" t="s">
        <v>42</v>
      </c>
      <c r="E8" s="68" t="s">
        <v>221</v>
      </c>
      <c r="F8" s="68" t="s">
        <v>484</v>
      </c>
      <c r="G8" s="68" t="s">
        <v>3</v>
      </c>
      <c r="H8" s="68" t="s">
        <v>987</v>
      </c>
      <c r="I8" s="69" t="s">
        <v>1</v>
      </c>
      <c r="J8" s="69" t="s">
        <v>1</v>
      </c>
      <c r="K8" s="69" t="s">
        <v>1</v>
      </c>
      <c r="L8" s="69" t="s">
        <v>1</v>
      </c>
      <c r="M8" s="69">
        <v>0</v>
      </c>
      <c r="N8" s="68" t="s">
        <v>1</v>
      </c>
      <c r="O8" s="68" t="s">
        <v>988</v>
      </c>
      <c r="P8" s="68" t="s">
        <v>989</v>
      </c>
      <c r="Q8" s="69">
        <v>10411380</v>
      </c>
      <c r="R8" s="69">
        <v>0</v>
      </c>
      <c r="S8" s="69">
        <v>10374840</v>
      </c>
      <c r="T8" s="69">
        <v>31500</v>
      </c>
      <c r="U8" s="68" t="s">
        <v>9</v>
      </c>
      <c r="V8" s="69">
        <v>5040</v>
      </c>
      <c r="W8" s="69">
        <v>0</v>
      </c>
      <c r="X8" s="68" t="s">
        <v>0</v>
      </c>
      <c r="Y8" s="69">
        <v>0</v>
      </c>
      <c r="Z8" s="69">
        <v>0</v>
      </c>
      <c r="AA8" s="68" t="s">
        <v>0</v>
      </c>
      <c r="AB8" s="69">
        <v>0</v>
      </c>
      <c r="AC8" s="69">
        <v>0</v>
      </c>
      <c r="AD8" s="68" t="s">
        <v>0</v>
      </c>
      <c r="AE8" s="69">
        <v>0</v>
      </c>
      <c r="AF8" s="68">
        <v>0</v>
      </c>
      <c r="AG8" s="68" t="s">
        <v>0</v>
      </c>
      <c r="AH8" s="69">
        <v>0</v>
      </c>
      <c r="AI8" s="69">
        <v>0</v>
      </c>
      <c r="AJ8" s="68" t="s">
        <v>0</v>
      </c>
      <c r="AK8" s="69">
        <v>0</v>
      </c>
      <c r="AL8" s="69">
        <v>0</v>
      </c>
      <c r="AM8" s="72" t="s">
        <v>1</v>
      </c>
      <c r="AN8" s="68" t="s">
        <v>1</v>
      </c>
      <c r="AO8" s="72" t="s">
        <v>1</v>
      </c>
      <c r="AP8" s="68" t="s">
        <v>1</v>
      </c>
    </row>
    <row r="9" spans="1:42" s="59" customFormat="1" x14ac:dyDescent="0.25">
      <c r="A9" s="68" t="s">
        <v>272</v>
      </c>
      <c r="B9" s="67">
        <v>44166</v>
      </c>
      <c r="C9" s="68" t="s">
        <v>6</v>
      </c>
      <c r="D9" s="68" t="s">
        <v>42</v>
      </c>
      <c r="E9" s="68" t="s">
        <v>221</v>
      </c>
      <c r="F9" s="68" t="s">
        <v>484</v>
      </c>
      <c r="G9" s="68" t="s">
        <v>3</v>
      </c>
      <c r="H9" s="68" t="s">
        <v>990</v>
      </c>
      <c r="I9" s="69" t="s">
        <v>1</v>
      </c>
      <c r="J9" s="69" t="s">
        <v>1</v>
      </c>
      <c r="K9" s="69" t="s">
        <v>1</v>
      </c>
      <c r="L9" s="69" t="s">
        <v>1</v>
      </c>
      <c r="M9" s="69">
        <v>0</v>
      </c>
      <c r="N9" s="68" t="s">
        <v>1</v>
      </c>
      <c r="O9" s="68" t="s">
        <v>2</v>
      </c>
      <c r="P9" s="68" t="s">
        <v>1</v>
      </c>
      <c r="Q9" s="69">
        <v>332686710.76120001</v>
      </c>
      <c r="R9" s="69">
        <v>0</v>
      </c>
      <c r="S9" s="69">
        <v>277997664.75</v>
      </c>
      <c r="T9" s="69">
        <v>0</v>
      </c>
      <c r="U9" s="68" t="s">
        <v>0</v>
      </c>
      <c r="V9" s="69">
        <v>0</v>
      </c>
      <c r="W9" s="69">
        <v>47145729.32</v>
      </c>
      <c r="X9" s="68" t="s">
        <v>0</v>
      </c>
      <c r="Y9" s="69">
        <v>7543316.6911999993</v>
      </c>
      <c r="Z9" s="69">
        <v>0</v>
      </c>
      <c r="AA9" s="68" t="s">
        <v>0</v>
      </c>
      <c r="AB9" s="69">
        <v>0</v>
      </c>
      <c r="AC9" s="69">
        <v>0</v>
      </c>
      <c r="AD9" s="68" t="s">
        <v>0</v>
      </c>
      <c r="AE9" s="69">
        <v>0</v>
      </c>
      <c r="AF9" s="68">
        <v>0</v>
      </c>
      <c r="AG9" s="68" t="s">
        <v>0</v>
      </c>
      <c r="AH9" s="69">
        <v>0</v>
      </c>
      <c r="AI9" s="69">
        <v>0</v>
      </c>
      <c r="AJ9" s="68" t="s">
        <v>0</v>
      </c>
      <c r="AK9" s="69">
        <v>0</v>
      </c>
      <c r="AL9" s="69">
        <v>0</v>
      </c>
      <c r="AM9" s="72" t="s">
        <v>1</v>
      </c>
      <c r="AN9" s="68" t="s">
        <v>1</v>
      </c>
      <c r="AO9" s="72" t="s">
        <v>1</v>
      </c>
      <c r="AP9" s="68" t="s">
        <v>1</v>
      </c>
    </row>
    <row r="10" spans="1:42" s="59" customFormat="1" x14ac:dyDescent="0.25">
      <c r="A10" s="68" t="s">
        <v>271</v>
      </c>
      <c r="B10" s="67">
        <v>44166</v>
      </c>
      <c r="C10" s="68" t="s">
        <v>6</v>
      </c>
      <c r="D10" s="68" t="s">
        <v>42</v>
      </c>
      <c r="E10" s="68" t="s">
        <v>221</v>
      </c>
      <c r="F10" s="68" t="s">
        <v>484</v>
      </c>
      <c r="G10" s="68" t="s">
        <v>3</v>
      </c>
      <c r="H10" s="68" t="s">
        <v>991</v>
      </c>
      <c r="I10" s="69" t="s">
        <v>1</v>
      </c>
      <c r="J10" s="69" t="s">
        <v>1</v>
      </c>
      <c r="K10" s="69" t="s">
        <v>1</v>
      </c>
      <c r="L10" s="69" t="s">
        <v>1</v>
      </c>
      <c r="M10" s="69">
        <v>0</v>
      </c>
      <c r="N10" s="68" t="s">
        <v>1</v>
      </c>
      <c r="O10" s="68" t="s">
        <v>992</v>
      </c>
      <c r="P10" s="68" t="s">
        <v>993</v>
      </c>
      <c r="Q10" s="69">
        <v>26227300</v>
      </c>
      <c r="R10" s="69">
        <v>0</v>
      </c>
      <c r="S10" s="69">
        <v>16406566</v>
      </c>
      <c r="T10" s="69">
        <v>8466150</v>
      </c>
      <c r="U10" s="68" t="s">
        <v>9</v>
      </c>
      <c r="V10" s="69">
        <v>1354584</v>
      </c>
      <c r="W10" s="69">
        <v>0</v>
      </c>
      <c r="X10" s="68" t="s">
        <v>0</v>
      </c>
      <c r="Y10" s="69">
        <v>0</v>
      </c>
      <c r="Z10" s="69">
        <v>0</v>
      </c>
      <c r="AA10" s="68" t="s">
        <v>0</v>
      </c>
      <c r="AB10" s="69">
        <v>0</v>
      </c>
      <c r="AC10" s="69">
        <v>0</v>
      </c>
      <c r="AD10" s="68" t="s">
        <v>0</v>
      </c>
      <c r="AE10" s="69">
        <v>0</v>
      </c>
      <c r="AF10" s="68">
        <v>0</v>
      </c>
      <c r="AG10" s="68" t="s">
        <v>0</v>
      </c>
      <c r="AH10" s="69">
        <v>0</v>
      </c>
      <c r="AI10" s="69">
        <v>0</v>
      </c>
      <c r="AJ10" s="68" t="s">
        <v>0</v>
      </c>
      <c r="AK10" s="69">
        <v>0</v>
      </c>
      <c r="AL10" s="69">
        <v>0</v>
      </c>
      <c r="AM10" s="72" t="s">
        <v>1</v>
      </c>
      <c r="AN10" s="68" t="s">
        <v>1</v>
      </c>
      <c r="AO10" s="72" t="s">
        <v>1</v>
      </c>
      <c r="AP10" s="68" t="s">
        <v>1</v>
      </c>
    </row>
    <row r="11" spans="1:42" s="59" customFormat="1" x14ac:dyDescent="0.25">
      <c r="A11" s="68" t="s">
        <v>270</v>
      </c>
      <c r="B11" s="67">
        <v>44166</v>
      </c>
      <c r="C11" s="68" t="s">
        <v>6</v>
      </c>
      <c r="D11" s="68" t="s">
        <v>42</v>
      </c>
      <c r="E11" s="68" t="s">
        <v>221</v>
      </c>
      <c r="F11" s="68" t="s">
        <v>484</v>
      </c>
      <c r="G11" s="68" t="s">
        <v>3</v>
      </c>
      <c r="H11" s="68" t="s">
        <v>994</v>
      </c>
      <c r="I11" s="69" t="s">
        <v>1</v>
      </c>
      <c r="J11" s="69" t="s">
        <v>1</v>
      </c>
      <c r="K11" s="69" t="s">
        <v>1</v>
      </c>
      <c r="L11" s="69" t="s">
        <v>1</v>
      </c>
      <c r="M11" s="69">
        <v>0</v>
      </c>
      <c r="N11" s="68" t="s">
        <v>1</v>
      </c>
      <c r="O11" s="68" t="s">
        <v>2</v>
      </c>
      <c r="P11" s="68" t="s">
        <v>1</v>
      </c>
      <c r="Q11" s="69">
        <v>459203094.48680007</v>
      </c>
      <c r="R11" s="69">
        <v>0</v>
      </c>
      <c r="S11" s="69">
        <v>391099467.25</v>
      </c>
      <c r="T11" s="69">
        <v>0</v>
      </c>
      <c r="U11" s="68" t="s">
        <v>0</v>
      </c>
      <c r="V11" s="69">
        <v>0</v>
      </c>
      <c r="W11" s="69">
        <v>58710023.480000004</v>
      </c>
      <c r="X11" s="68" t="s">
        <v>0</v>
      </c>
      <c r="Y11" s="69">
        <v>9393603.7568000015</v>
      </c>
      <c r="Z11" s="69">
        <v>0</v>
      </c>
      <c r="AA11" s="68" t="s">
        <v>0</v>
      </c>
      <c r="AB11" s="69">
        <v>0</v>
      </c>
      <c r="AC11" s="69">
        <v>0</v>
      </c>
      <c r="AD11" s="68" t="s">
        <v>0</v>
      </c>
      <c r="AE11" s="69">
        <v>0</v>
      </c>
      <c r="AF11" s="68">
        <v>0</v>
      </c>
      <c r="AG11" s="68" t="s">
        <v>0</v>
      </c>
      <c r="AH11" s="69">
        <v>0</v>
      </c>
      <c r="AI11" s="69">
        <v>0</v>
      </c>
      <c r="AJ11" s="68" t="s">
        <v>0</v>
      </c>
      <c r="AK11" s="69">
        <v>0</v>
      </c>
      <c r="AL11" s="69">
        <v>0</v>
      </c>
      <c r="AM11" s="72" t="s">
        <v>1</v>
      </c>
      <c r="AN11" s="68" t="s">
        <v>1</v>
      </c>
      <c r="AO11" s="72" t="s">
        <v>1</v>
      </c>
      <c r="AP11" s="68" t="s">
        <v>1</v>
      </c>
    </row>
    <row r="12" spans="1:42" s="59" customFormat="1" x14ac:dyDescent="0.25">
      <c r="A12" s="68" t="s">
        <v>269</v>
      </c>
      <c r="B12" s="67">
        <v>44166</v>
      </c>
      <c r="C12" s="68" t="s">
        <v>6</v>
      </c>
      <c r="D12" s="68" t="s">
        <v>42</v>
      </c>
      <c r="E12" s="68" t="s">
        <v>217</v>
      </c>
      <c r="F12" s="68" t="s">
        <v>995</v>
      </c>
      <c r="G12" s="68" t="s">
        <v>3</v>
      </c>
      <c r="H12" s="68" t="s">
        <v>996</v>
      </c>
      <c r="I12" s="69"/>
      <c r="J12" s="69"/>
      <c r="K12" s="69"/>
      <c r="L12" s="69"/>
      <c r="M12" s="69">
        <v>0</v>
      </c>
      <c r="N12" s="68"/>
      <c r="O12" s="68" t="s">
        <v>2</v>
      </c>
      <c r="P12" s="68"/>
      <c r="Q12" s="69">
        <v>204796010.30000001</v>
      </c>
      <c r="R12" s="69">
        <v>0</v>
      </c>
      <c r="S12" s="69">
        <v>204796010.30000001</v>
      </c>
      <c r="T12" s="69">
        <v>0</v>
      </c>
      <c r="U12" s="68" t="s">
        <v>0</v>
      </c>
      <c r="V12" s="69">
        <v>0</v>
      </c>
      <c r="W12" s="69">
        <v>0</v>
      </c>
      <c r="X12" s="68" t="s">
        <v>0</v>
      </c>
      <c r="Y12" s="69">
        <v>0</v>
      </c>
      <c r="Z12" s="69">
        <v>0</v>
      </c>
      <c r="AA12" s="68" t="s">
        <v>0</v>
      </c>
      <c r="AB12" s="69">
        <v>0</v>
      </c>
      <c r="AC12" s="69">
        <v>0</v>
      </c>
      <c r="AD12" s="68" t="s">
        <v>0</v>
      </c>
      <c r="AE12" s="69">
        <v>0</v>
      </c>
      <c r="AF12" s="68"/>
      <c r="AG12" s="68"/>
      <c r="AH12" s="69">
        <v>0</v>
      </c>
      <c r="AI12" s="69">
        <v>0</v>
      </c>
      <c r="AJ12" s="68" t="s">
        <v>0</v>
      </c>
      <c r="AK12" s="69">
        <v>0</v>
      </c>
      <c r="AL12" s="69">
        <v>0</v>
      </c>
      <c r="AM12" s="72"/>
      <c r="AN12" s="68"/>
      <c r="AO12" s="72"/>
      <c r="AP12" s="68"/>
    </row>
    <row r="13" spans="1:42" s="59" customFormat="1" x14ac:dyDescent="0.25">
      <c r="A13" s="68" t="s">
        <v>268</v>
      </c>
      <c r="B13" s="67">
        <v>44166</v>
      </c>
      <c r="C13" s="68" t="s">
        <v>6</v>
      </c>
      <c r="D13" s="68" t="s">
        <v>42</v>
      </c>
      <c r="E13" s="68" t="s">
        <v>217</v>
      </c>
      <c r="F13" s="68" t="s">
        <v>995</v>
      </c>
      <c r="G13" s="68" t="s">
        <v>13</v>
      </c>
      <c r="H13" s="68" t="s">
        <v>997</v>
      </c>
      <c r="I13" s="69"/>
      <c r="J13" s="69"/>
      <c r="K13" s="69"/>
      <c r="L13" s="69"/>
      <c r="M13" s="69">
        <v>0</v>
      </c>
      <c r="N13" s="68"/>
      <c r="O13" s="68" t="s">
        <v>2</v>
      </c>
      <c r="P13" s="68"/>
      <c r="Q13" s="69">
        <v>-3736800</v>
      </c>
      <c r="R13" s="69">
        <v>0</v>
      </c>
      <c r="S13" s="69">
        <v>-3736800</v>
      </c>
      <c r="T13" s="69">
        <v>0</v>
      </c>
      <c r="U13" s="68" t="s">
        <v>0</v>
      </c>
      <c r="V13" s="69">
        <v>0</v>
      </c>
      <c r="W13" s="69">
        <v>0</v>
      </c>
      <c r="X13" s="68" t="s">
        <v>0</v>
      </c>
      <c r="Y13" s="69">
        <v>0</v>
      </c>
      <c r="Z13" s="69">
        <v>0</v>
      </c>
      <c r="AA13" s="68" t="s">
        <v>0</v>
      </c>
      <c r="AB13" s="69">
        <v>0</v>
      </c>
      <c r="AC13" s="69">
        <v>0</v>
      </c>
      <c r="AD13" s="68" t="s">
        <v>0</v>
      </c>
      <c r="AE13" s="69">
        <v>0</v>
      </c>
      <c r="AF13" s="68"/>
      <c r="AG13" s="68"/>
      <c r="AH13" s="69">
        <v>0</v>
      </c>
      <c r="AI13" s="69">
        <v>0</v>
      </c>
      <c r="AJ13" s="68" t="s">
        <v>0</v>
      </c>
      <c r="AK13" s="69">
        <v>0</v>
      </c>
      <c r="AL13" s="69">
        <v>0</v>
      </c>
      <c r="AM13" s="72"/>
      <c r="AN13" s="68"/>
      <c r="AO13" s="72"/>
      <c r="AP13" s="68"/>
    </row>
    <row r="14" spans="1:42" s="59" customFormat="1" x14ac:dyDescent="0.25">
      <c r="A14" s="68" t="s">
        <v>267</v>
      </c>
      <c r="B14" s="67">
        <v>44166</v>
      </c>
      <c r="C14" s="68" t="s">
        <v>35</v>
      </c>
      <c r="D14" s="68" t="s">
        <v>42</v>
      </c>
      <c r="E14" s="68" t="s">
        <v>219</v>
      </c>
      <c r="F14" s="68" t="s">
        <v>998</v>
      </c>
      <c r="G14" s="68" t="s">
        <v>3</v>
      </c>
      <c r="H14" s="68" t="s">
        <v>999</v>
      </c>
      <c r="I14" s="69" t="s">
        <v>1</v>
      </c>
      <c r="J14" s="69" t="s">
        <v>1</v>
      </c>
      <c r="K14" s="69" t="s">
        <v>1</v>
      </c>
      <c r="L14" s="69" t="s">
        <v>1</v>
      </c>
      <c r="M14" s="69">
        <v>0</v>
      </c>
      <c r="N14" s="68" t="s">
        <v>1</v>
      </c>
      <c r="O14" s="68" t="s">
        <v>2</v>
      </c>
      <c r="P14" s="68" t="s">
        <v>1</v>
      </c>
      <c r="Q14" s="69">
        <v>204726903</v>
      </c>
      <c r="R14" s="69">
        <v>0</v>
      </c>
      <c r="S14" s="69">
        <v>192003675</v>
      </c>
      <c r="T14" s="69">
        <v>0</v>
      </c>
      <c r="U14" s="68" t="s">
        <v>0</v>
      </c>
      <c r="V14" s="69">
        <v>0</v>
      </c>
      <c r="W14" s="69">
        <v>10968300</v>
      </c>
      <c r="X14" s="68" t="s">
        <v>0</v>
      </c>
      <c r="Y14" s="69">
        <v>1754928</v>
      </c>
      <c r="Z14" s="69">
        <v>0</v>
      </c>
      <c r="AA14" s="68" t="s">
        <v>0</v>
      </c>
      <c r="AB14" s="69">
        <v>0</v>
      </c>
      <c r="AC14" s="69">
        <v>0</v>
      </c>
      <c r="AD14" s="68" t="s">
        <v>0</v>
      </c>
      <c r="AE14" s="69">
        <v>0</v>
      </c>
      <c r="AF14" s="68">
        <v>0</v>
      </c>
      <c r="AG14" s="68" t="s">
        <v>0</v>
      </c>
      <c r="AH14" s="69">
        <v>0</v>
      </c>
      <c r="AI14" s="69">
        <v>0</v>
      </c>
      <c r="AJ14" s="68" t="s">
        <v>0</v>
      </c>
      <c r="AK14" s="69">
        <v>0</v>
      </c>
      <c r="AL14" s="69">
        <v>0</v>
      </c>
      <c r="AM14" s="72" t="s">
        <v>1</v>
      </c>
      <c r="AN14" s="68" t="s">
        <v>1</v>
      </c>
      <c r="AO14" s="72" t="s">
        <v>1</v>
      </c>
      <c r="AP14" s="68" t="s">
        <v>1</v>
      </c>
    </row>
    <row r="15" spans="1:42" s="59" customFormat="1" x14ac:dyDescent="0.25">
      <c r="A15" s="68" t="s">
        <v>266</v>
      </c>
      <c r="B15" s="67">
        <v>44166</v>
      </c>
      <c r="C15" s="68" t="s">
        <v>27</v>
      </c>
      <c r="D15" s="68" t="s">
        <v>42</v>
      </c>
      <c r="E15" s="68" t="s">
        <v>214</v>
      </c>
      <c r="F15" s="68" t="s">
        <v>1000</v>
      </c>
      <c r="G15" s="68" t="s">
        <v>3</v>
      </c>
      <c r="H15" s="68" t="s">
        <v>1001</v>
      </c>
      <c r="I15" s="69" t="s">
        <v>1</v>
      </c>
      <c r="J15" s="69" t="s">
        <v>1</v>
      </c>
      <c r="K15" s="69" t="s">
        <v>1</v>
      </c>
      <c r="L15" s="69" t="s">
        <v>1</v>
      </c>
      <c r="M15" s="69">
        <v>0</v>
      </c>
      <c r="N15" s="68" t="s">
        <v>1</v>
      </c>
      <c r="O15" s="68" t="s">
        <v>2</v>
      </c>
      <c r="P15" s="68" t="s">
        <v>1</v>
      </c>
      <c r="Q15" s="69">
        <v>46728172.409199998</v>
      </c>
      <c r="R15" s="69">
        <v>0</v>
      </c>
      <c r="S15" s="69">
        <v>33190548.000000004</v>
      </c>
      <c r="T15" s="69">
        <v>0</v>
      </c>
      <c r="U15" s="68" t="s">
        <v>0</v>
      </c>
      <c r="V15" s="69">
        <v>0</v>
      </c>
      <c r="W15" s="69">
        <v>11670365.870000001</v>
      </c>
      <c r="X15" s="68" t="s">
        <v>0</v>
      </c>
      <c r="Y15" s="69">
        <v>1867258.5392</v>
      </c>
      <c r="Z15" s="69">
        <v>0</v>
      </c>
      <c r="AA15" s="68" t="s">
        <v>0</v>
      </c>
      <c r="AB15" s="69">
        <v>0</v>
      </c>
      <c r="AC15" s="69">
        <v>0</v>
      </c>
      <c r="AD15" s="68" t="s">
        <v>0</v>
      </c>
      <c r="AE15" s="69">
        <v>0</v>
      </c>
      <c r="AF15" s="68">
        <v>0</v>
      </c>
      <c r="AG15" s="68" t="s">
        <v>0</v>
      </c>
      <c r="AH15" s="69">
        <v>0</v>
      </c>
      <c r="AI15" s="69">
        <v>0</v>
      </c>
      <c r="AJ15" s="68" t="s">
        <v>0</v>
      </c>
      <c r="AK15" s="69">
        <v>0</v>
      </c>
      <c r="AL15" s="69">
        <v>0</v>
      </c>
      <c r="AM15" s="72" t="s">
        <v>1</v>
      </c>
      <c r="AN15" s="68" t="s">
        <v>1</v>
      </c>
      <c r="AO15" s="72" t="s">
        <v>1</v>
      </c>
      <c r="AP15" s="68" t="s">
        <v>1</v>
      </c>
    </row>
    <row r="16" spans="1:42" s="59" customFormat="1" x14ac:dyDescent="0.25">
      <c r="A16" s="68" t="s">
        <v>265</v>
      </c>
      <c r="B16" s="67">
        <v>44166</v>
      </c>
      <c r="C16" s="68" t="s">
        <v>6</v>
      </c>
      <c r="D16" s="68" t="s">
        <v>38</v>
      </c>
      <c r="E16" s="68" t="s">
        <v>212</v>
      </c>
      <c r="F16" s="68" t="s">
        <v>1002</v>
      </c>
      <c r="G16" s="68" t="s">
        <v>3</v>
      </c>
      <c r="H16" s="68" t="s">
        <v>1003</v>
      </c>
      <c r="I16" s="69" t="s">
        <v>1</v>
      </c>
      <c r="J16" s="69" t="s">
        <v>1</v>
      </c>
      <c r="K16" s="69" t="s">
        <v>1</v>
      </c>
      <c r="L16" s="69" t="s">
        <v>1</v>
      </c>
      <c r="M16" s="69">
        <v>0</v>
      </c>
      <c r="N16" s="68" t="s">
        <v>1</v>
      </c>
      <c r="O16" s="68" t="s">
        <v>2</v>
      </c>
      <c r="P16" s="68" t="s">
        <v>1</v>
      </c>
      <c r="Q16" s="69">
        <v>849225441.25160003</v>
      </c>
      <c r="R16" s="69">
        <v>0</v>
      </c>
      <c r="S16" s="69">
        <v>684177928</v>
      </c>
      <c r="T16" s="69">
        <v>0</v>
      </c>
      <c r="U16" s="68" t="s">
        <v>0</v>
      </c>
      <c r="V16" s="69">
        <v>0</v>
      </c>
      <c r="W16" s="69">
        <v>142282339.00999999</v>
      </c>
      <c r="X16" s="68" t="s">
        <v>9</v>
      </c>
      <c r="Y16" s="69">
        <v>22765174.241599999</v>
      </c>
      <c r="Z16" s="69">
        <v>0</v>
      </c>
      <c r="AA16" s="68" t="s">
        <v>0</v>
      </c>
      <c r="AB16" s="69">
        <v>0</v>
      </c>
      <c r="AC16" s="69">
        <v>0</v>
      </c>
      <c r="AD16" s="68" t="s">
        <v>0</v>
      </c>
      <c r="AE16" s="69">
        <v>0</v>
      </c>
      <c r="AF16" s="68">
        <v>0</v>
      </c>
      <c r="AG16" s="68" t="s">
        <v>0</v>
      </c>
      <c r="AH16" s="69">
        <v>0</v>
      </c>
      <c r="AI16" s="69">
        <v>0</v>
      </c>
      <c r="AJ16" s="68" t="s">
        <v>0</v>
      </c>
      <c r="AK16" s="69">
        <v>0</v>
      </c>
      <c r="AL16" s="69">
        <v>0</v>
      </c>
      <c r="AM16" s="72" t="s">
        <v>1</v>
      </c>
      <c r="AN16" s="68" t="s">
        <v>1</v>
      </c>
      <c r="AO16" s="72" t="s">
        <v>1</v>
      </c>
      <c r="AP16" s="68" t="s">
        <v>1</v>
      </c>
    </row>
    <row r="17" spans="1:42" s="59" customFormat="1" x14ac:dyDescent="0.25">
      <c r="A17" s="68" t="s">
        <v>9</v>
      </c>
      <c r="B17" s="67">
        <v>44166</v>
      </c>
      <c r="C17" s="68" t="s">
        <v>35</v>
      </c>
      <c r="D17" s="68" t="s">
        <v>38</v>
      </c>
      <c r="E17" s="68" t="s">
        <v>210</v>
      </c>
      <c r="F17" s="68" t="s">
        <v>1004</v>
      </c>
      <c r="G17" s="68" t="s">
        <v>3</v>
      </c>
      <c r="H17" s="68" t="s">
        <v>1005</v>
      </c>
      <c r="I17" s="145" t="s">
        <v>1</v>
      </c>
      <c r="J17" s="145" t="s">
        <v>1</v>
      </c>
      <c r="K17" s="145" t="s">
        <v>1</v>
      </c>
      <c r="L17" s="145" t="s">
        <v>1</v>
      </c>
      <c r="M17" s="145">
        <v>0</v>
      </c>
      <c r="N17" s="146" t="s">
        <v>1</v>
      </c>
      <c r="O17" s="68" t="s">
        <v>2</v>
      </c>
      <c r="P17" s="146" t="s">
        <v>1</v>
      </c>
      <c r="Q17" s="69">
        <v>339429657.75</v>
      </c>
      <c r="R17" s="69">
        <v>0</v>
      </c>
      <c r="S17" s="69">
        <v>326789462.55000001</v>
      </c>
      <c r="T17" s="69">
        <v>0</v>
      </c>
      <c r="U17" s="146" t="s">
        <v>0</v>
      </c>
      <c r="V17" s="69">
        <v>0</v>
      </c>
      <c r="W17" s="69">
        <v>10896720</v>
      </c>
      <c r="X17" s="146" t="s">
        <v>0</v>
      </c>
      <c r="Y17" s="69">
        <v>1743475.2</v>
      </c>
      <c r="Z17" s="69">
        <v>0</v>
      </c>
      <c r="AA17" s="68" t="s">
        <v>0</v>
      </c>
      <c r="AB17" s="69">
        <v>0</v>
      </c>
      <c r="AC17" s="69">
        <v>0</v>
      </c>
      <c r="AD17" s="68" t="s">
        <v>0</v>
      </c>
      <c r="AE17" s="69">
        <v>0</v>
      </c>
      <c r="AF17" s="68">
        <v>0</v>
      </c>
      <c r="AG17" s="68" t="s">
        <v>0</v>
      </c>
      <c r="AH17" s="69">
        <v>0</v>
      </c>
      <c r="AI17" s="69">
        <v>0</v>
      </c>
      <c r="AJ17" s="68" t="s">
        <v>0</v>
      </c>
      <c r="AK17" s="69">
        <v>0</v>
      </c>
      <c r="AL17" s="69">
        <v>0</v>
      </c>
      <c r="AM17" s="72" t="s">
        <v>1</v>
      </c>
      <c r="AN17" s="68" t="s">
        <v>1</v>
      </c>
      <c r="AO17" s="72" t="s">
        <v>1</v>
      </c>
      <c r="AP17" s="68" t="s">
        <v>1</v>
      </c>
    </row>
    <row r="18" spans="1:42" s="59" customFormat="1" x14ac:dyDescent="0.25">
      <c r="A18" s="68" t="s">
        <v>264</v>
      </c>
      <c r="B18" s="67">
        <v>44166</v>
      </c>
      <c r="C18" s="68" t="s">
        <v>27</v>
      </c>
      <c r="D18" s="68" t="s">
        <v>38</v>
      </c>
      <c r="E18" s="68" t="s">
        <v>4</v>
      </c>
      <c r="F18" s="68" t="s">
        <v>1000</v>
      </c>
      <c r="G18" s="68" t="s">
        <v>3</v>
      </c>
      <c r="H18" s="68" t="s">
        <v>1006</v>
      </c>
      <c r="I18" s="69" t="s">
        <v>1</v>
      </c>
      <c r="J18" s="69" t="s">
        <v>1</v>
      </c>
      <c r="K18" s="69" t="s">
        <v>1</v>
      </c>
      <c r="L18" s="69"/>
      <c r="M18" s="69">
        <v>0</v>
      </c>
      <c r="N18" s="68" t="s">
        <v>1</v>
      </c>
      <c r="O18" s="68" t="s">
        <v>2</v>
      </c>
      <c r="P18" s="68" t="s">
        <v>1</v>
      </c>
      <c r="Q18" s="69">
        <v>199417121.65920001</v>
      </c>
      <c r="R18" s="69">
        <v>0</v>
      </c>
      <c r="S18" s="69">
        <v>133662916.5</v>
      </c>
      <c r="T18" s="69">
        <v>0</v>
      </c>
      <c r="U18" s="68" t="s">
        <v>0</v>
      </c>
      <c r="V18" s="69">
        <v>0</v>
      </c>
      <c r="W18" s="69">
        <v>56684659.619999997</v>
      </c>
      <c r="X18" s="68" t="s">
        <v>0</v>
      </c>
      <c r="Y18" s="69">
        <v>9069545.5392000005</v>
      </c>
      <c r="Z18" s="69">
        <v>0</v>
      </c>
      <c r="AA18" s="68" t="s">
        <v>0</v>
      </c>
      <c r="AB18" s="69">
        <v>0</v>
      </c>
      <c r="AC18" s="69">
        <v>0</v>
      </c>
      <c r="AD18" s="68" t="s">
        <v>0</v>
      </c>
      <c r="AE18" s="69">
        <v>0</v>
      </c>
      <c r="AF18" s="68">
        <v>0</v>
      </c>
      <c r="AG18" s="68" t="s">
        <v>0</v>
      </c>
      <c r="AH18" s="69">
        <v>0</v>
      </c>
      <c r="AI18" s="69">
        <v>0</v>
      </c>
      <c r="AJ18" s="68" t="s">
        <v>0</v>
      </c>
      <c r="AK18" s="69">
        <v>0</v>
      </c>
      <c r="AL18" s="69">
        <v>0</v>
      </c>
      <c r="AM18" s="72" t="s">
        <v>1</v>
      </c>
      <c r="AN18" s="68" t="s">
        <v>1</v>
      </c>
      <c r="AO18" s="72" t="s">
        <v>1</v>
      </c>
      <c r="AP18" s="68" t="s">
        <v>1</v>
      </c>
    </row>
    <row r="19" spans="1:42" s="59" customFormat="1" x14ac:dyDescent="0.25">
      <c r="A19" s="68" t="s">
        <v>263</v>
      </c>
      <c r="B19" s="67">
        <v>44166</v>
      </c>
      <c r="C19" s="68" t="s">
        <v>27</v>
      </c>
      <c r="D19" s="68" t="s">
        <v>38</v>
      </c>
      <c r="E19" s="68" t="s">
        <v>4</v>
      </c>
      <c r="F19" s="68" t="s">
        <v>1007</v>
      </c>
      <c r="G19" s="68" t="s">
        <v>3</v>
      </c>
      <c r="H19" s="68" t="s">
        <v>1008</v>
      </c>
      <c r="I19" s="69" t="s">
        <v>1</v>
      </c>
      <c r="J19" s="69" t="s">
        <v>1</v>
      </c>
      <c r="K19" s="69" t="s">
        <v>1</v>
      </c>
      <c r="L19" s="69" t="s">
        <v>1</v>
      </c>
      <c r="M19" s="69">
        <v>0</v>
      </c>
      <c r="N19" s="68" t="s">
        <v>1</v>
      </c>
      <c r="O19" s="68" t="s">
        <v>1009</v>
      </c>
      <c r="P19" s="68" t="s">
        <v>1010</v>
      </c>
      <c r="Q19" s="69">
        <v>8014440</v>
      </c>
      <c r="R19" s="69">
        <v>0</v>
      </c>
      <c r="S19" s="69">
        <v>0</v>
      </c>
      <c r="T19" s="69">
        <v>6909000</v>
      </c>
      <c r="U19" s="68" t="s">
        <v>9</v>
      </c>
      <c r="V19" s="69">
        <v>1105440</v>
      </c>
      <c r="W19" s="69">
        <v>0</v>
      </c>
      <c r="X19" s="68" t="s">
        <v>0</v>
      </c>
      <c r="Y19" s="69">
        <v>0</v>
      </c>
      <c r="Z19" s="69">
        <v>0</v>
      </c>
      <c r="AA19" s="68" t="s">
        <v>0</v>
      </c>
      <c r="AB19" s="69">
        <v>0</v>
      </c>
      <c r="AC19" s="69">
        <v>0</v>
      </c>
      <c r="AD19" s="68" t="s">
        <v>0</v>
      </c>
      <c r="AE19" s="69">
        <v>0</v>
      </c>
      <c r="AF19" s="68">
        <v>0</v>
      </c>
      <c r="AG19" s="68" t="s">
        <v>0</v>
      </c>
      <c r="AH19" s="69">
        <v>0</v>
      </c>
      <c r="AI19" s="69">
        <v>0</v>
      </c>
      <c r="AJ19" s="68" t="s">
        <v>0</v>
      </c>
      <c r="AK19" s="69">
        <v>0</v>
      </c>
      <c r="AL19" s="69">
        <v>0</v>
      </c>
      <c r="AM19" s="72" t="s">
        <v>1</v>
      </c>
      <c r="AN19" s="68" t="s">
        <v>1</v>
      </c>
      <c r="AO19" s="72" t="s">
        <v>1</v>
      </c>
      <c r="AP19" s="68" t="s">
        <v>1</v>
      </c>
    </row>
    <row r="20" spans="1:42" s="59" customFormat="1" x14ac:dyDescent="0.25">
      <c r="A20" s="68" t="s">
        <v>262</v>
      </c>
      <c r="B20" s="67">
        <v>44166</v>
      </c>
      <c r="C20" s="68" t="s">
        <v>27</v>
      </c>
      <c r="D20" s="68" t="s">
        <v>38</v>
      </c>
      <c r="E20" s="68" t="s">
        <v>4</v>
      </c>
      <c r="F20" s="68" t="s">
        <v>1011</v>
      </c>
      <c r="G20" s="68" t="s">
        <v>3</v>
      </c>
      <c r="H20" s="68" t="s">
        <v>1012</v>
      </c>
      <c r="I20" s="69" t="s">
        <v>1</v>
      </c>
      <c r="J20" s="69" t="s">
        <v>1</v>
      </c>
      <c r="K20" s="69" t="s">
        <v>1</v>
      </c>
      <c r="L20" s="69" t="s">
        <v>1</v>
      </c>
      <c r="M20" s="69">
        <v>0</v>
      </c>
      <c r="N20" s="68" t="s">
        <v>1</v>
      </c>
      <c r="O20" s="68" t="s">
        <v>2</v>
      </c>
      <c r="P20" s="68" t="s">
        <v>1</v>
      </c>
      <c r="Q20" s="69">
        <v>159241495.97999999</v>
      </c>
      <c r="R20" s="69">
        <v>0</v>
      </c>
      <c r="S20" s="69">
        <v>122423962.5</v>
      </c>
      <c r="T20" s="69">
        <v>0</v>
      </c>
      <c r="U20" s="68" t="s">
        <v>0</v>
      </c>
      <c r="V20" s="69">
        <v>0</v>
      </c>
      <c r="W20" s="69">
        <v>31739253</v>
      </c>
      <c r="X20" s="68" t="s">
        <v>9</v>
      </c>
      <c r="Y20" s="69">
        <v>5078280.4800000004</v>
      </c>
      <c r="Z20" s="69">
        <v>0</v>
      </c>
      <c r="AA20" s="68" t="s">
        <v>0</v>
      </c>
      <c r="AB20" s="69">
        <v>0</v>
      </c>
      <c r="AC20" s="69">
        <v>0</v>
      </c>
      <c r="AD20" s="68" t="s">
        <v>0</v>
      </c>
      <c r="AE20" s="69">
        <v>0</v>
      </c>
      <c r="AF20" s="68">
        <v>0</v>
      </c>
      <c r="AG20" s="68" t="s">
        <v>0</v>
      </c>
      <c r="AH20" s="69">
        <v>0</v>
      </c>
      <c r="AI20" s="69">
        <v>0</v>
      </c>
      <c r="AJ20" s="68" t="s">
        <v>0</v>
      </c>
      <c r="AK20" s="69">
        <v>0</v>
      </c>
      <c r="AL20" s="69">
        <v>0</v>
      </c>
      <c r="AM20" s="72" t="s">
        <v>1</v>
      </c>
      <c r="AN20" s="68" t="s">
        <v>1</v>
      </c>
      <c r="AO20" s="72" t="s">
        <v>1</v>
      </c>
      <c r="AP20" s="68" t="s">
        <v>1</v>
      </c>
    </row>
    <row r="21" spans="1:42" s="59" customFormat="1" ht="10.5" customHeight="1" x14ac:dyDescent="0.25">
      <c r="A21" s="68" t="s">
        <v>261</v>
      </c>
      <c r="B21" s="67">
        <v>44166</v>
      </c>
      <c r="C21" s="68" t="s">
        <v>27</v>
      </c>
      <c r="D21" s="68" t="s">
        <v>38</v>
      </c>
      <c r="E21" s="68" t="s">
        <v>4</v>
      </c>
      <c r="F21" s="68" t="s">
        <v>1013</v>
      </c>
      <c r="G21" s="68" t="s">
        <v>13</v>
      </c>
      <c r="H21" s="68" t="s">
        <v>1</v>
      </c>
      <c r="I21" s="69" t="s">
        <v>1014</v>
      </c>
      <c r="J21" s="69" t="s">
        <v>1</v>
      </c>
      <c r="K21" s="69" t="s">
        <v>1015</v>
      </c>
      <c r="L21" s="69" t="s">
        <v>976</v>
      </c>
      <c r="M21" s="69">
        <v>5163492.3600000003</v>
      </c>
      <c r="N21" s="68" t="s">
        <v>12</v>
      </c>
      <c r="O21" s="68" t="s">
        <v>1016</v>
      </c>
      <c r="P21" s="68" t="s">
        <v>1017</v>
      </c>
      <c r="Q21" s="69">
        <v>-1305696</v>
      </c>
      <c r="R21" s="69">
        <v>0</v>
      </c>
      <c r="S21" s="69">
        <v>0</v>
      </c>
      <c r="T21" s="69">
        <v>0</v>
      </c>
      <c r="U21" s="68" t="s">
        <v>0</v>
      </c>
      <c r="V21" s="69">
        <v>0</v>
      </c>
      <c r="W21" s="69">
        <v>-1125600</v>
      </c>
      <c r="X21" s="68" t="s">
        <v>9</v>
      </c>
      <c r="Y21" s="69">
        <v>-180096</v>
      </c>
      <c r="Z21" s="69">
        <v>0</v>
      </c>
      <c r="AA21" s="69" t="s">
        <v>0</v>
      </c>
      <c r="AB21" s="69">
        <v>0</v>
      </c>
      <c r="AC21" s="69">
        <v>0</v>
      </c>
      <c r="AD21" s="68" t="s">
        <v>0</v>
      </c>
      <c r="AE21" s="69">
        <v>0</v>
      </c>
      <c r="AF21" s="69">
        <v>0</v>
      </c>
      <c r="AG21" s="69" t="s">
        <v>0</v>
      </c>
      <c r="AH21" s="69">
        <v>0</v>
      </c>
      <c r="AI21" s="69">
        <v>0</v>
      </c>
      <c r="AJ21" s="69" t="s">
        <v>0</v>
      </c>
      <c r="AK21" s="69">
        <v>0</v>
      </c>
      <c r="AL21" s="69">
        <v>0</v>
      </c>
      <c r="AM21" s="72" t="s">
        <v>1</v>
      </c>
      <c r="AN21" s="68" t="s">
        <v>1</v>
      </c>
      <c r="AO21" s="72" t="s">
        <v>1</v>
      </c>
      <c r="AP21" s="68" t="s">
        <v>1</v>
      </c>
    </row>
    <row r="22" spans="1:42" s="59" customFormat="1" x14ac:dyDescent="0.25">
      <c r="A22" s="68" t="s">
        <v>260</v>
      </c>
      <c r="B22" s="67">
        <v>44166</v>
      </c>
      <c r="C22" s="68" t="s">
        <v>6</v>
      </c>
      <c r="D22" s="68" t="s">
        <v>33</v>
      </c>
      <c r="E22" s="68" t="s">
        <v>206</v>
      </c>
      <c r="F22" s="68" t="s">
        <v>449</v>
      </c>
      <c r="G22" s="68" t="s">
        <v>3</v>
      </c>
      <c r="H22" s="68" t="s">
        <v>1018</v>
      </c>
      <c r="I22" s="69" t="s">
        <v>1</v>
      </c>
      <c r="J22" s="69" t="s">
        <v>1</v>
      </c>
      <c r="K22" s="69" t="s">
        <v>1</v>
      </c>
      <c r="L22" s="69" t="s">
        <v>1</v>
      </c>
      <c r="M22" s="69">
        <v>0</v>
      </c>
      <c r="N22" s="68" t="s">
        <v>1</v>
      </c>
      <c r="O22" s="68" t="s">
        <v>988</v>
      </c>
      <c r="P22" s="68" t="s">
        <v>989</v>
      </c>
      <c r="Q22" s="69">
        <v>3304800</v>
      </c>
      <c r="R22" s="69">
        <v>0</v>
      </c>
      <c r="S22" s="69">
        <v>3304800</v>
      </c>
      <c r="T22" s="69">
        <v>0</v>
      </c>
      <c r="U22" s="68" t="s">
        <v>0</v>
      </c>
      <c r="V22" s="69">
        <v>0</v>
      </c>
      <c r="W22" s="69">
        <v>0</v>
      </c>
      <c r="X22" s="68" t="s">
        <v>0</v>
      </c>
      <c r="Y22" s="69">
        <v>0</v>
      </c>
      <c r="Z22" s="69">
        <v>0</v>
      </c>
      <c r="AA22" s="68" t="s">
        <v>0</v>
      </c>
      <c r="AB22" s="69">
        <v>0</v>
      </c>
      <c r="AC22" s="69">
        <v>0</v>
      </c>
      <c r="AD22" s="68" t="s">
        <v>0</v>
      </c>
      <c r="AE22" s="69">
        <v>0</v>
      </c>
      <c r="AF22" s="68">
        <v>0</v>
      </c>
      <c r="AG22" s="68" t="s">
        <v>0</v>
      </c>
      <c r="AH22" s="69">
        <v>0</v>
      </c>
      <c r="AI22" s="69">
        <v>0</v>
      </c>
      <c r="AJ22" s="68" t="s">
        <v>0</v>
      </c>
      <c r="AK22" s="69">
        <v>0</v>
      </c>
      <c r="AL22" s="69">
        <v>0</v>
      </c>
      <c r="AM22" s="72" t="s">
        <v>1</v>
      </c>
      <c r="AN22" s="68" t="s">
        <v>1</v>
      </c>
      <c r="AO22" s="72" t="s">
        <v>1</v>
      </c>
      <c r="AP22" s="68" t="s">
        <v>1</v>
      </c>
    </row>
    <row r="23" spans="1:42" s="59" customFormat="1" x14ac:dyDescent="0.25">
      <c r="A23" s="68" t="s">
        <v>259</v>
      </c>
      <c r="B23" s="67">
        <v>44166</v>
      </c>
      <c r="C23" s="68" t="s">
        <v>6</v>
      </c>
      <c r="D23" s="68" t="s">
        <v>33</v>
      </c>
      <c r="E23" s="68" t="s">
        <v>206</v>
      </c>
      <c r="F23" s="68" t="s">
        <v>449</v>
      </c>
      <c r="G23" s="68" t="s">
        <v>3</v>
      </c>
      <c r="H23" s="68" t="s">
        <v>1019</v>
      </c>
      <c r="I23" s="69" t="s">
        <v>1</v>
      </c>
      <c r="J23" s="69" t="s">
        <v>1</v>
      </c>
      <c r="K23" s="69" t="s">
        <v>1</v>
      </c>
      <c r="L23" s="69" t="s">
        <v>1</v>
      </c>
      <c r="M23" s="69">
        <v>0</v>
      </c>
      <c r="N23" s="68" t="s">
        <v>1</v>
      </c>
      <c r="O23" s="68" t="s">
        <v>2</v>
      </c>
      <c r="P23" s="68" t="s">
        <v>1</v>
      </c>
      <c r="Q23" s="69">
        <v>633181035.57480013</v>
      </c>
      <c r="R23" s="69">
        <v>0</v>
      </c>
      <c r="S23" s="69">
        <v>555422494.25</v>
      </c>
      <c r="T23" s="69">
        <v>0</v>
      </c>
      <c r="U23" s="68" t="s">
        <v>0</v>
      </c>
      <c r="V23" s="69">
        <v>0</v>
      </c>
      <c r="W23" s="69">
        <v>67033225.280000001</v>
      </c>
      <c r="X23" s="68" t="s">
        <v>9</v>
      </c>
      <c r="Y23" s="69">
        <v>10725316.044800002</v>
      </c>
      <c r="Z23" s="69">
        <v>0</v>
      </c>
      <c r="AA23" s="68" t="s">
        <v>0</v>
      </c>
      <c r="AB23" s="69">
        <v>0</v>
      </c>
      <c r="AC23" s="69">
        <v>0</v>
      </c>
      <c r="AD23" s="68" t="s">
        <v>0</v>
      </c>
      <c r="AE23" s="69">
        <v>0</v>
      </c>
      <c r="AF23" s="68">
        <v>0</v>
      </c>
      <c r="AG23" s="68" t="s">
        <v>0</v>
      </c>
      <c r="AH23" s="69">
        <v>0</v>
      </c>
      <c r="AI23" s="69">
        <v>0</v>
      </c>
      <c r="AJ23" s="68" t="s">
        <v>0</v>
      </c>
      <c r="AK23" s="69">
        <v>0</v>
      </c>
      <c r="AL23" s="69">
        <v>0</v>
      </c>
      <c r="AM23" s="72" t="s">
        <v>1</v>
      </c>
      <c r="AN23" s="68" t="s">
        <v>1</v>
      </c>
      <c r="AO23" s="72" t="s">
        <v>1</v>
      </c>
      <c r="AP23" s="68" t="s">
        <v>1</v>
      </c>
    </row>
    <row r="24" spans="1:42" s="59" customFormat="1" x14ac:dyDescent="0.25">
      <c r="A24" s="68" t="s">
        <v>258</v>
      </c>
      <c r="B24" s="67">
        <v>44166</v>
      </c>
      <c r="C24" s="68" t="s">
        <v>27</v>
      </c>
      <c r="D24" s="68" t="s">
        <v>33</v>
      </c>
      <c r="E24" s="68" t="s">
        <v>32</v>
      </c>
      <c r="F24" s="68" t="s">
        <v>1000</v>
      </c>
      <c r="G24" s="68" t="s">
        <v>3</v>
      </c>
      <c r="H24" s="68" t="s">
        <v>1020</v>
      </c>
      <c r="I24" s="69" t="s">
        <v>1</v>
      </c>
      <c r="J24" s="69" t="s">
        <v>1</v>
      </c>
      <c r="K24" s="69" t="s">
        <v>1</v>
      </c>
      <c r="L24" s="69" t="s">
        <v>1</v>
      </c>
      <c r="M24" s="69">
        <v>0</v>
      </c>
      <c r="N24" s="68" t="s">
        <v>1</v>
      </c>
      <c r="O24" s="68" t="s">
        <v>2</v>
      </c>
      <c r="P24" s="68" t="s">
        <v>1</v>
      </c>
      <c r="Q24" s="69">
        <v>114789284.88</v>
      </c>
      <c r="R24" s="69">
        <v>0</v>
      </c>
      <c r="S24" s="69">
        <v>72394094.400000006</v>
      </c>
      <c r="T24" s="69">
        <v>0</v>
      </c>
      <c r="U24" s="68" t="s">
        <v>0</v>
      </c>
      <c r="V24" s="69">
        <v>0</v>
      </c>
      <c r="W24" s="69">
        <v>36547578</v>
      </c>
      <c r="X24" s="68" t="s">
        <v>0</v>
      </c>
      <c r="Y24" s="69">
        <v>5847612.4800000004</v>
      </c>
      <c r="Z24" s="69">
        <v>0</v>
      </c>
      <c r="AA24" s="68" t="s">
        <v>0</v>
      </c>
      <c r="AB24" s="69">
        <v>0</v>
      </c>
      <c r="AC24" s="69">
        <v>0</v>
      </c>
      <c r="AD24" s="68" t="s">
        <v>0</v>
      </c>
      <c r="AE24" s="69">
        <v>0</v>
      </c>
      <c r="AF24" s="68">
        <v>0</v>
      </c>
      <c r="AG24" s="68" t="s">
        <v>0</v>
      </c>
      <c r="AH24" s="69">
        <v>0</v>
      </c>
      <c r="AI24" s="69">
        <v>0</v>
      </c>
      <c r="AJ24" s="68" t="s">
        <v>0</v>
      </c>
      <c r="AK24" s="69">
        <v>0</v>
      </c>
      <c r="AL24" s="69">
        <v>0</v>
      </c>
      <c r="AM24" s="72" t="s">
        <v>1</v>
      </c>
      <c r="AN24" s="68" t="s">
        <v>1</v>
      </c>
      <c r="AO24" s="72" t="s">
        <v>1</v>
      </c>
      <c r="AP24" s="68" t="s">
        <v>1</v>
      </c>
    </row>
    <row r="25" spans="1:42" s="59" customFormat="1" x14ac:dyDescent="0.25">
      <c r="A25" s="68" t="s">
        <v>257</v>
      </c>
      <c r="B25" s="67">
        <v>44166</v>
      </c>
      <c r="C25" s="68" t="s">
        <v>6</v>
      </c>
      <c r="D25" s="68" t="s">
        <v>26</v>
      </c>
      <c r="E25" s="68" t="s">
        <v>200</v>
      </c>
      <c r="F25" s="68" t="s">
        <v>1021</v>
      </c>
      <c r="G25" s="68" t="s">
        <v>3</v>
      </c>
      <c r="H25" s="68" t="s">
        <v>1022</v>
      </c>
      <c r="I25" s="69" t="s">
        <v>1</v>
      </c>
      <c r="J25" s="69" t="s">
        <v>1</v>
      </c>
      <c r="K25" s="69" t="s">
        <v>1</v>
      </c>
      <c r="L25" s="69" t="s">
        <v>1</v>
      </c>
      <c r="M25" s="69">
        <v>0</v>
      </c>
      <c r="N25" s="68" t="s">
        <v>1</v>
      </c>
      <c r="O25" s="68" t="s">
        <v>2</v>
      </c>
      <c r="P25" s="68" t="s">
        <v>1</v>
      </c>
      <c r="Q25" s="69">
        <v>151621273.8732</v>
      </c>
      <c r="R25" s="69">
        <v>0</v>
      </c>
      <c r="S25" s="69">
        <v>116267978.50000001</v>
      </c>
      <c r="T25" s="69">
        <v>0</v>
      </c>
      <c r="U25" s="68" t="s">
        <v>0</v>
      </c>
      <c r="V25" s="69">
        <v>0</v>
      </c>
      <c r="W25" s="69">
        <v>30476978.77</v>
      </c>
      <c r="X25" s="68" t="s">
        <v>0</v>
      </c>
      <c r="Y25" s="69">
        <v>4876316.6031999998</v>
      </c>
      <c r="Z25" s="69">
        <v>0</v>
      </c>
      <c r="AA25" s="68" t="s">
        <v>0</v>
      </c>
      <c r="AB25" s="69">
        <v>0</v>
      </c>
      <c r="AC25" s="69">
        <v>0</v>
      </c>
      <c r="AD25" s="68" t="s">
        <v>0</v>
      </c>
      <c r="AE25" s="69">
        <v>0</v>
      </c>
      <c r="AF25" s="68">
        <v>0</v>
      </c>
      <c r="AG25" s="68" t="s">
        <v>0</v>
      </c>
      <c r="AH25" s="69">
        <v>0</v>
      </c>
      <c r="AI25" s="69">
        <v>0</v>
      </c>
      <c r="AJ25" s="68" t="s">
        <v>0</v>
      </c>
      <c r="AK25" s="69">
        <v>0</v>
      </c>
      <c r="AL25" s="69">
        <v>0</v>
      </c>
      <c r="AM25" s="72" t="s">
        <v>1</v>
      </c>
      <c r="AN25" s="68" t="s">
        <v>1</v>
      </c>
      <c r="AO25" s="72" t="s">
        <v>1</v>
      </c>
      <c r="AP25" s="68" t="s">
        <v>1</v>
      </c>
    </row>
    <row r="26" spans="1:42" s="59" customFormat="1" x14ac:dyDescent="0.25">
      <c r="A26" s="68" t="s">
        <v>256</v>
      </c>
      <c r="B26" s="67">
        <v>44166</v>
      </c>
      <c r="C26" s="68" t="s">
        <v>6</v>
      </c>
      <c r="D26" s="68" t="s">
        <v>26</v>
      </c>
      <c r="E26" s="68" t="s">
        <v>200</v>
      </c>
      <c r="F26" s="68" t="s">
        <v>1021</v>
      </c>
      <c r="G26" s="68" t="s">
        <v>3</v>
      </c>
      <c r="H26" s="68" t="s">
        <v>1023</v>
      </c>
      <c r="I26" s="69" t="s">
        <v>1</v>
      </c>
      <c r="J26" s="69" t="s">
        <v>1</v>
      </c>
      <c r="K26" s="69" t="s">
        <v>1</v>
      </c>
      <c r="L26" s="69" t="s">
        <v>1</v>
      </c>
      <c r="M26" s="69">
        <v>0</v>
      </c>
      <c r="N26" s="68" t="s">
        <v>1</v>
      </c>
      <c r="O26" s="68" t="s">
        <v>1024</v>
      </c>
      <c r="P26" s="68" t="s">
        <v>1025</v>
      </c>
      <c r="Q26" s="69">
        <v>16902900</v>
      </c>
      <c r="R26" s="69">
        <v>0</v>
      </c>
      <c r="S26" s="69">
        <v>16902900</v>
      </c>
      <c r="T26" s="69">
        <v>0</v>
      </c>
      <c r="U26" s="68" t="s">
        <v>0</v>
      </c>
      <c r="V26" s="69">
        <v>0</v>
      </c>
      <c r="W26" s="69">
        <v>0</v>
      </c>
      <c r="X26" s="68" t="s">
        <v>0</v>
      </c>
      <c r="Y26" s="69">
        <v>0</v>
      </c>
      <c r="Z26" s="69">
        <v>0</v>
      </c>
      <c r="AA26" s="69" t="s">
        <v>0</v>
      </c>
      <c r="AB26" s="69">
        <v>0</v>
      </c>
      <c r="AC26" s="69">
        <v>0</v>
      </c>
      <c r="AD26" s="68" t="s">
        <v>0</v>
      </c>
      <c r="AE26" s="69">
        <v>0</v>
      </c>
      <c r="AF26" s="69">
        <v>0</v>
      </c>
      <c r="AG26" s="69" t="s">
        <v>0</v>
      </c>
      <c r="AH26" s="69">
        <v>0</v>
      </c>
      <c r="AI26" s="69">
        <v>0</v>
      </c>
      <c r="AJ26" s="69" t="s">
        <v>0</v>
      </c>
      <c r="AK26" s="69">
        <v>0</v>
      </c>
      <c r="AL26" s="69">
        <v>0</v>
      </c>
      <c r="AM26" s="72" t="s">
        <v>1</v>
      </c>
      <c r="AN26" s="68" t="s">
        <v>1</v>
      </c>
      <c r="AO26" s="72" t="s">
        <v>1</v>
      </c>
      <c r="AP26" s="68" t="s">
        <v>1</v>
      </c>
    </row>
    <row r="27" spans="1:42" s="59" customFormat="1" x14ac:dyDescent="0.25">
      <c r="A27" s="68" t="s">
        <v>255</v>
      </c>
      <c r="B27" s="67">
        <v>44166</v>
      </c>
      <c r="C27" s="68" t="s">
        <v>6</v>
      </c>
      <c r="D27" s="68" t="s">
        <v>26</v>
      </c>
      <c r="E27" s="68" t="s">
        <v>200</v>
      </c>
      <c r="F27" s="68" t="s">
        <v>1021</v>
      </c>
      <c r="G27" s="68" t="s">
        <v>3</v>
      </c>
      <c r="H27" s="68" t="s">
        <v>1026</v>
      </c>
      <c r="I27" s="69" t="s">
        <v>1</v>
      </c>
      <c r="J27" s="69" t="s">
        <v>1</v>
      </c>
      <c r="K27" s="69" t="s">
        <v>1</v>
      </c>
      <c r="L27" s="69" t="s">
        <v>1</v>
      </c>
      <c r="M27" s="69">
        <v>0</v>
      </c>
      <c r="N27" s="68" t="s">
        <v>1</v>
      </c>
      <c r="O27" s="68" t="s">
        <v>2</v>
      </c>
      <c r="P27" s="68" t="s">
        <v>1</v>
      </c>
      <c r="Q27" s="69">
        <v>428166163.79600006</v>
      </c>
      <c r="R27" s="69">
        <v>0</v>
      </c>
      <c r="S27" s="69">
        <v>322163024.25</v>
      </c>
      <c r="T27" s="69">
        <v>0</v>
      </c>
      <c r="U27" s="68" t="s">
        <v>0</v>
      </c>
      <c r="V27" s="69">
        <v>0</v>
      </c>
      <c r="W27" s="69">
        <v>91382016.849999994</v>
      </c>
      <c r="X27" s="68" t="s">
        <v>0</v>
      </c>
      <c r="Y27" s="69">
        <v>14621122.695999999</v>
      </c>
      <c r="Z27" s="69">
        <v>0</v>
      </c>
      <c r="AA27" s="68" t="s">
        <v>0</v>
      </c>
      <c r="AB27" s="69">
        <v>0</v>
      </c>
      <c r="AC27" s="69">
        <v>0</v>
      </c>
      <c r="AD27" s="68" t="s">
        <v>0</v>
      </c>
      <c r="AE27" s="69">
        <v>0</v>
      </c>
      <c r="AF27" s="68">
        <v>0</v>
      </c>
      <c r="AG27" s="68" t="s">
        <v>0</v>
      </c>
      <c r="AH27" s="69">
        <v>0</v>
      </c>
      <c r="AI27" s="69">
        <v>0</v>
      </c>
      <c r="AJ27" s="68" t="s">
        <v>0</v>
      </c>
      <c r="AK27" s="69">
        <v>0</v>
      </c>
      <c r="AL27" s="69">
        <v>0</v>
      </c>
      <c r="AM27" s="72" t="s">
        <v>1</v>
      </c>
      <c r="AN27" s="68" t="s">
        <v>1</v>
      </c>
      <c r="AO27" s="72" t="s">
        <v>1</v>
      </c>
      <c r="AP27" s="68" t="s">
        <v>1</v>
      </c>
    </row>
    <row r="28" spans="1:42" s="59" customFormat="1" x14ac:dyDescent="0.25">
      <c r="A28" s="68" t="s">
        <v>254</v>
      </c>
      <c r="B28" s="67">
        <v>44166</v>
      </c>
      <c r="C28" s="68" t="s">
        <v>6</v>
      </c>
      <c r="D28" s="68" t="s">
        <v>26</v>
      </c>
      <c r="E28" s="68" t="s">
        <v>200</v>
      </c>
      <c r="F28" s="68" t="s">
        <v>1021</v>
      </c>
      <c r="G28" s="68" t="s">
        <v>13</v>
      </c>
      <c r="H28" s="68" t="s">
        <v>1</v>
      </c>
      <c r="I28" s="69" t="s">
        <v>824</v>
      </c>
      <c r="J28" s="69" t="s">
        <v>1</v>
      </c>
      <c r="K28" s="69" t="s">
        <v>1027</v>
      </c>
      <c r="L28" s="69" t="s">
        <v>976</v>
      </c>
      <c r="M28" s="69">
        <v>20790441</v>
      </c>
      <c r="N28" s="68" t="s">
        <v>12</v>
      </c>
      <c r="O28" s="68" t="s">
        <v>1028</v>
      </c>
      <c r="P28" s="68" t="s">
        <v>1029</v>
      </c>
      <c r="Q28" s="69">
        <v>-20790441</v>
      </c>
      <c r="R28" s="69">
        <v>0</v>
      </c>
      <c r="S28" s="69">
        <v>-18358095</v>
      </c>
      <c r="T28" s="69">
        <v>0</v>
      </c>
      <c r="U28" s="68" t="s">
        <v>0</v>
      </c>
      <c r="V28" s="69">
        <v>0</v>
      </c>
      <c r="W28" s="69">
        <v>-2096850</v>
      </c>
      <c r="X28" s="68" t="s">
        <v>9</v>
      </c>
      <c r="Y28" s="69">
        <v>-335496</v>
      </c>
      <c r="Z28" s="69">
        <v>0</v>
      </c>
      <c r="AA28" s="68" t="s">
        <v>0</v>
      </c>
      <c r="AB28" s="69">
        <v>0</v>
      </c>
      <c r="AC28" s="69">
        <v>0</v>
      </c>
      <c r="AD28" s="68" t="s">
        <v>0</v>
      </c>
      <c r="AE28" s="69">
        <v>0</v>
      </c>
      <c r="AF28" s="68">
        <v>0</v>
      </c>
      <c r="AG28" s="68" t="s">
        <v>0</v>
      </c>
      <c r="AH28" s="69">
        <v>0</v>
      </c>
      <c r="AI28" s="69">
        <v>0</v>
      </c>
      <c r="AJ28" s="68" t="s">
        <v>0</v>
      </c>
      <c r="AK28" s="69">
        <v>0</v>
      </c>
      <c r="AL28" s="69">
        <v>0</v>
      </c>
      <c r="AM28" s="72" t="s">
        <v>1</v>
      </c>
      <c r="AN28" s="68" t="s">
        <v>1</v>
      </c>
      <c r="AO28" s="72" t="s">
        <v>1</v>
      </c>
      <c r="AP28" s="68" t="s">
        <v>1</v>
      </c>
    </row>
    <row r="29" spans="1:42" s="59" customFormat="1" x14ac:dyDescent="0.25">
      <c r="A29" s="68" t="s">
        <v>252</v>
      </c>
      <c r="B29" s="67">
        <v>44166</v>
      </c>
      <c r="C29" s="68" t="s">
        <v>6</v>
      </c>
      <c r="D29" s="68" t="s">
        <v>26</v>
      </c>
      <c r="E29" s="68" t="s">
        <v>200</v>
      </c>
      <c r="F29" s="68" t="s">
        <v>1021</v>
      </c>
      <c r="G29" s="68" t="s">
        <v>13</v>
      </c>
      <c r="H29" s="68" t="s">
        <v>1</v>
      </c>
      <c r="I29" s="69" t="s">
        <v>891</v>
      </c>
      <c r="J29" s="69" t="s">
        <v>1</v>
      </c>
      <c r="K29" s="69" t="s">
        <v>1030</v>
      </c>
      <c r="L29" s="69" t="s">
        <v>976</v>
      </c>
      <c r="M29" s="69">
        <v>14528703</v>
      </c>
      <c r="N29" s="68" t="s">
        <v>12</v>
      </c>
      <c r="O29" s="68" t="s">
        <v>1031</v>
      </c>
      <c r="P29" s="68" t="s">
        <v>1032</v>
      </c>
      <c r="Q29" s="69">
        <v>-75075</v>
      </c>
      <c r="R29" s="69">
        <v>0</v>
      </c>
      <c r="S29" s="69">
        <v>-75075</v>
      </c>
      <c r="T29" s="69">
        <v>0</v>
      </c>
      <c r="U29" s="68" t="s">
        <v>0</v>
      </c>
      <c r="V29" s="69">
        <v>0</v>
      </c>
      <c r="W29" s="69">
        <v>0</v>
      </c>
      <c r="X29" s="68" t="s">
        <v>0</v>
      </c>
      <c r="Y29" s="69">
        <v>0</v>
      </c>
      <c r="Z29" s="69">
        <v>0</v>
      </c>
      <c r="AA29" s="68" t="s">
        <v>0</v>
      </c>
      <c r="AB29" s="69">
        <v>0</v>
      </c>
      <c r="AC29" s="69">
        <v>0</v>
      </c>
      <c r="AD29" s="68" t="s">
        <v>0</v>
      </c>
      <c r="AE29" s="69">
        <v>0</v>
      </c>
      <c r="AF29" s="68">
        <v>0</v>
      </c>
      <c r="AG29" s="68" t="s">
        <v>0</v>
      </c>
      <c r="AH29" s="69">
        <v>0</v>
      </c>
      <c r="AI29" s="69">
        <v>0</v>
      </c>
      <c r="AJ29" s="68" t="s">
        <v>0</v>
      </c>
      <c r="AK29" s="69">
        <v>0</v>
      </c>
      <c r="AL29" s="69">
        <v>0</v>
      </c>
      <c r="AM29" s="72" t="s">
        <v>1</v>
      </c>
      <c r="AN29" s="68" t="s">
        <v>1</v>
      </c>
      <c r="AO29" s="72" t="s">
        <v>1</v>
      </c>
      <c r="AP29" s="68" t="s">
        <v>1</v>
      </c>
    </row>
    <row r="30" spans="1:42" s="59" customFormat="1" x14ac:dyDescent="0.25">
      <c r="A30" s="68" t="s">
        <v>251</v>
      </c>
      <c r="B30" s="67">
        <v>44166</v>
      </c>
      <c r="C30" s="68" t="s">
        <v>27</v>
      </c>
      <c r="D30" s="68" t="s">
        <v>26</v>
      </c>
      <c r="E30" s="68" t="s">
        <v>253</v>
      </c>
      <c r="F30" s="68" t="s">
        <v>1033</v>
      </c>
      <c r="G30" s="68" t="s">
        <v>3</v>
      </c>
      <c r="H30" s="68" t="s">
        <v>1034</v>
      </c>
      <c r="I30" s="69" t="s">
        <v>1</v>
      </c>
      <c r="J30" s="69" t="s">
        <v>1</v>
      </c>
      <c r="K30" s="69" t="s">
        <v>1</v>
      </c>
      <c r="L30" s="69" t="s">
        <v>1</v>
      </c>
      <c r="M30" s="69">
        <v>0</v>
      </c>
      <c r="N30" s="68" t="s">
        <v>1</v>
      </c>
      <c r="O30" s="68" t="s">
        <v>2</v>
      </c>
      <c r="P30" s="68" t="s">
        <v>1</v>
      </c>
      <c r="Q30" s="69">
        <v>315555346.21960002</v>
      </c>
      <c r="R30" s="69">
        <v>0</v>
      </c>
      <c r="S30" s="69">
        <v>187843760.52999997</v>
      </c>
      <c r="T30" s="69">
        <v>0</v>
      </c>
      <c r="U30" s="68" t="s">
        <v>0</v>
      </c>
      <c r="V30" s="69">
        <v>0</v>
      </c>
      <c r="W30" s="69">
        <v>110096194.56</v>
      </c>
      <c r="X30" s="68" t="s">
        <v>9</v>
      </c>
      <c r="Y30" s="69">
        <v>17615391.129600003</v>
      </c>
      <c r="Z30" s="69">
        <v>0</v>
      </c>
      <c r="AA30" s="69" t="s">
        <v>0</v>
      </c>
      <c r="AB30" s="69">
        <v>0</v>
      </c>
      <c r="AC30" s="69">
        <v>0</v>
      </c>
      <c r="AD30" s="68" t="s">
        <v>0</v>
      </c>
      <c r="AE30" s="69">
        <v>0</v>
      </c>
      <c r="AF30" s="69">
        <v>0</v>
      </c>
      <c r="AG30" s="69" t="s">
        <v>0</v>
      </c>
      <c r="AH30" s="69">
        <v>0</v>
      </c>
      <c r="AI30" s="69">
        <v>0</v>
      </c>
      <c r="AJ30" s="69" t="s">
        <v>0</v>
      </c>
      <c r="AK30" s="69">
        <v>0</v>
      </c>
      <c r="AL30" s="69">
        <v>0</v>
      </c>
      <c r="AM30" s="72" t="s">
        <v>1</v>
      </c>
      <c r="AN30" s="68" t="s">
        <v>1</v>
      </c>
      <c r="AO30" s="72" t="s">
        <v>1</v>
      </c>
      <c r="AP30" s="68" t="s">
        <v>1</v>
      </c>
    </row>
    <row r="31" spans="1:42" s="59" customFormat="1" x14ac:dyDescent="0.25">
      <c r="A31" s="68" t="s">
        <v>250</v>
      </c>
      <c r="B31" s="67">
        <v>44166</v>
      </c>
      <c r="C31" s="68" t="s">
        <v>6</v>
      </c>
      <c r="D31" s="68" t="s">
        <v>24</v>
      </c>
      <c r="E31" s="68" t="s">
        <v>196</v>
      </c>
      <c r="F31" s="68" t="s">
        <v>456</v>
      </c>
      <c r="G31" s="68" t="s">
        <v>3</v>
      </c>
      <c r="H31" s="68" t="s">
        <v>1035</v>
      </c>
      <c r="I31" s="69" t="s">
        <v>1</v>
      </c>
      <c r="J31" s="69" t="s">
        <v>1</v>
      </c>
      <c r="K31" s="69" t="s">
        <v>1</v>
      </c>
      <c r="L31" s="69" t="s">
        <v>1</v>
      </c>
      <c r="M31" s="69">
        <v>0</v>
      </c>
      <c r="N31" s="68" t="s">
        <v>1</v>
      </c>
      <c r="O31" s="68" t="s">
        <v>2</v>
      </c>
      <c r="P31" s="68" t="s">
        <v>1</v>
      </c>
      <c r="Q31" s="69">
        <v>631435890.56000006</v>
      </c>
      <c r="R31" s="69">
        <v>0</v>
      </c>
      <c r="S31" s="69">
        <v>520012992.75</v>
      </c>
      <c r="T31" s="69">
        <v>0</v>
      </c>
      <c r="U31" s="68" t="s">
        <v>0</v>
      </c>
      <c r="V31" s="69">
        <v>0</v>
      </c>
      <c r="W31" s="69">
        <v>96054222.25</v>
      </c>
      <c r="X31" s="68" t="s">
        <v>9</v>
      </c>
      <c r="Y31" s="69">
        <v>15368675.560000001</v>
      </c>
      <c r="Z31" s="69">
        <v>0</v>
      </c>
      <c r="AA31" s="68" t="s">
        <v>0</v>
      </c>
      <c r="AB31" s="69">
        <v>0</v>
      </c>
      <c r="AC31" s="69">
        <v>0</v>
      </c>
      <c r="AD31" s="68" t="s">
        <v>0</v>
      </c>
      <c r="AE31" s="69">
        <v>0</v>
      </c>
      <c r="AF31" s="68">
        <v>0</v>
      </c>
      <c r="AG31" s="68" t="s">
        <v>0</v>
      </c>
      <c r="AH31" s="69">
        <v>0</v>
      </c>
      <c r="AI31" s="69">
        <v>0</v>
      </c>
      <c r="AJ31" s="68" t="s">
        <v>0</v>
      </c>
      <c r="AK31" s="69">
        <v>0</v>
      </c>
      <c r="AL31" s="69">
        <v>0</v>
      </c>
      <c r="AM31" s="72" t="s">
        <v>1</v>
      </c>
      <c r="AN31" s="68" t="s">
        <v>1</v>
      </c>
      <c r="AO31" s="72" t="s">
        <v>1</v>
      </c>
      <c r="AP31" s="68" t="s">
        <v>1</v>
      </c>
    </row>
    <row r="32" spans="1:42" s="59" customFormat="1" x14ac:dyDescent="0.25">
      <c r="A32" s="68" t="s">
        <v>249</v>
      </c>
      <c r="B32" s="67">
        <v>44166</v>
      </c>
      <c r="C32" s="68" t="s">
        <v>6</v>
      </c>
      <c r="D32" s="68" t="s">
        <v>24</v>
      </c>
      <c r="E32" s="68" t="s">
        <v>196</v>
      </c>
      <c r="F32" s="68" t="s">
        <v>456</v>
      </c>
      <c r="G32" s="68" t="s">
        <v>3</v>
      </c>
      <c r="H32" s="68" t="s">
        <v>1036</v>
      </c>
      <c r="I32" s="69" t="s">
        <v>1</v>
      </c>
      <c r="J32" s="69" t="s">
        <v>1</v>
      </c>
      <c r="K32" s="69" t="s">
        <v>1</v>
      </c>
      <c r="L32" s="69" t="s">
        <v>1</v>
      </c>
      <c r="M32" s="69">
        <v>0</v>
      </c>
      <c r="N32" s="68" t="s">
        <v>1</v>
      </c>
      <c r="O32" s="68" t="s">
        <v>365</v>
      </c>
      <c r="P32" s="68" t="s">
        <v>674</v>
      </c>
      <c r="Q32" s="69">
        <v>7105770</v>
      </c>
      <c r="R32" s="69">
        <v>0</v>
      </c>
      <c r="S32" s="69">
        <v>7105770</v>
      </c>
      <c r="T32" s="69">
        <v>0</v>
      </c>
      <c r="U32" s="68" t="s">
        <v>0</v>
      </c>
      <c r="V32" s="69">
        <v>0</v>
      </c>
      <c r="W32" s="69">
        <v>0</v>
      </c>
      <c r="X32" s="68" t="s">
        <v>0</v>
      </c>
      <c r="Y32" s="69">
        <v>0</v>
      </c>
      <c r="Z32" s="69">
        <v>0</v>
      </c>
      <c r="AA32" s="68" t="s">
        <v>0</v>
      </c>
      <c r="AB32" s="69">
        <v>0</v>
      </c>
      <c r="AC32" s="69">
        <v>0</v>
      </c>
      <c r="AD32" s="68" t="s">
        <v>0</v>
      </c>
      <c r="AE32" s="69">
        <v>0</v>
      </c>
      <c r="AF32" s="68">
        <v>0</v>
      </c>
      <c r="AG32" s="68" t="s">
        <v>0</v>
      </c>
      <c r="AH32" s="69">
        <v>0</v>
      </c>
      <c r="AI32" s="69">
        <v>0</v>
      </c>
      <c r="AJ32" s="68" t="s">
        <v>0</v>
      </c>
      <c r="AK32" s="69">
        <v>0</v>
      </c>
      <c r="AL32" s="69">
        <v>0</v>
      </c>
      <c r="AM32" s="72" t="s">
        <v>1</v>
      </c>
      <c r="AN32" s="68" t="s">
        <v>1</v>
      </c>
      <c r="AO32" s="72" t="s">
        <v>1</v>
      </c>
      <c r="AP32" s="68" t="s">
        <v>1</v>
      </c>
    </row>
    <row r="33" spans="1:42" s="59" customFormat="1" x14ac:dyDescent="0.25">
      <c r="A33" s="68" t="s">
        <v>248</v>
      </c>
      <c r="B33" s="67">
        <v>44166</v>
      </c>
      <c r="C33" s="68" t="s">
        <v>6</v>
      </c>
      <c r="D33" s="68" t="s">
        <v>24</v>
      </c>
      <c r="E33" s="68" t="s">
        <v>196</v>
      </c>
      <c r="F33" s="68" t="s">
        <v>456</v>
      </c>
      <c r="G33" s="68" t="s">
        <v>3</v>
      </c>
      <c r="H33" s="68" t="s">
        <v>1037</v>
      </c>
      <c r="I33" s="69" t="s">
        <v>1</v>
      </c>
      <c r="J33" s="69" t="s">
        <v>1</v>
      </c>
      <c r="K33" s="69" t="s">
        <v>1</v>
      </c>
      <c r="L33" s="69" t="s">
        <v>1</v>
      </c>
      <c r="M33" s="69">
        <v>0</v>
      </c>
      <c r="N33" s="68" t="s">
        <v>1</v>
      </c>
      <c r="O33" s="68" t="s">
        <v>2</v>
      </c>
      <c r="P33" s="68" t="s">
        <v>1</v>
      </c>
      <c r="Q33" s="69">
        <v>297712444.70360005</v>
      </c>
      <c r="R33" s="69">
        <v>0</v>
      </c>
      <c r="S33" s="69">
        <v>229471391.99999997</v>
      </c>
      <c r="T33" s="69">
        <v>0</v>
      </c>
      <c r="U33" s="68" t="s">
        <v>0</v>
      </c>
      <c r="V33" s="69">
        <v>0</v>
      </c>
      <c r="W33" s="69">
        <v>58828493.710000001</v>
      </c>
      <c r="X33" s="68" t="s">
        <v>9</v>
      </c>
      <c r="Y33" s="69">
        <v>9412558.9935999997</v>
      </c>
      <c r="Z33" s="69">
        <v>0</v>
      </c>
      <c r="AA33" s="68" t="s">
        <v>0</v>
      </c>
      <c r="AB33" s="69">
        <v>0</v>
      </c>
      <c r="AC33" s="69">
        <v>0</v>
      </c>
      <c r="AD33" s="68" t="s">
        <v>0</v>
      </c>
      <c r="AE33" s="69">
        <v>0</v>
      </c>
      <c r="AF33" s="68">
        <v>0</v>
      </c>
      <c r="AG33" s="68" t="s">
        <v>0</v>
      </c>
      <c r="AH33" s="69">
        <v>0</v>
      </c>
      <c r="AI33" s="69">
        <v>0</v>
      </c>
      <c r="AJ33" s="68" t="s">
        <v>0</v>
      </c>
      <c r="AK33" s="69">
        <v>0</v>
      </c>
      <c r="AL33" s="69">
        <v>0</v>
      </c>
      <c r="AM33" s="72" t="s">
        <v>1</v>
      </c>
      <c r="AN33" s="68" t="s">
        <v>1</v>
      </c>
      <c r="AO33" s="72" t="s">
        <v>1</v>
      </c>
      <c r="AP33" s="68" t="s">
        <v>1</v>
      </c>
    </row>
    <row r="34" spans="1:42" s="59" customFormat="1" x14ac:dyDescent="0.25">
      <c r="A34" s="68" t="s">
        <v>247</v>
      </c>
      <c r="B34" s="67">
        <v>44166</v>
      </c>
      <c r="C34" s="68" t="s">
        <v>27</v>
      </c>
      <c r="D34" s="68" t="s">
        <v>24</v>
      </c>
      <c r="E34" s="68" t="s">
        <v>364</v>
      </c>
      <c r="F34" s="68" t="s">
        <v>1038</v>
      </c>
      <c r="G34" s="68" t="s">
        <v>3</v>
      </c>
      <c r="H34" s="68" t="s">
        <v>1039</v>
      </c>
      <c r="I34" s="69" t="s">
        <v>1</v>
      </c>
      <c r="J34" s="69" t="s">
        <v>1</v>
      </c>
      <c r="K34" s="69" t="s">
        <v>1</v>
      </c>
      <c r="L34" s="69" t="s">
        <v>1</v>
      </c>
      <c r="M34" s="69">
        <v>0</v>
      </c>
      <c r="N34" s="68" t="s">
        <v>1</v>
      </c>
      <c r="O34" s="68" t="s">
        <v>2</v>
      </c>
      <c r="P34" s="68" t="s">
        <v>1</v>
      </c>
      <c r="Q34" s="69">
        <v>147794337.36400002</v>
      </c>
      <c r="R34" s="69">
        <v>0</v>
      </c>
      <c r="S34" s="69">
        <v>91837935</v>
      </c>
      <c r="T34" s="69">
        <v>0</v>
      </c>
      <c r="U34" s="68" t="s">
        <v>0</v>
      </c>
      <c r="V34" s="69">
        <v>0</v>
      </c>
      <c r="W34" s="69">
        <v>48238277.899999999</v>
      </c>
      <c r="X34" s="68" t="s">
        <v>0</v>
      </c>
      <c r="Y34" s="69">
        <v>7718124.4640000006</v>
      </c>
      <c r="Z34" s="69">
        <v>0</v>
      </c>
      <c r="AA34" s="68" t="s">
        <v>0</v>
      </c>
      <c r="AB34" s="69">
        <v>0</v>
      </c>
      <c r="AC34" s="69">
        <v>0</v>
      </c>
      <c r="AD34" s="68" t="s">
        <v>0</v>
      </c>
      <c r="AE34" s="69">
        <v>0</v>
      </c>
      <c r="AF34" s="68">
        <v>0</v>
      </c>
      <c r="AG34" s="68" t="s">
        <v>0</v>
      </c>
      <c r="AH34" s="69">
        <v>0</v>
      </c>
      <c r="AI34" s="69">
        <v>0</v>
      </c>
      <c r="AJ34" s="68" t="s">
        <v>0</v>
      </c>
      <c r="AK34" s="69">
        <v>0</v>
      </c>
      <c r="AL34" s="69">
        <v>0</v>
      </c>
      <c r="AM34" s="72" t="s">
        <v>1</v>
      </c>
      <c r="AN34" s="68" t="s">
        <v>1</v>
      </c>
      <c r="AO34" s="72" t="s">
        <v>1</v>
      </c>
      <c r="AP34" s="68" t="s">
        <v>1</v>
      </c>
    </row>
    <row r="35" spans="1:42" s="59" customFormat="1" x14ac:dyDescent="0.25">
      <c r="A35" s="68" t="s">
        <v>246</v>
      </c>
      <c r="B35" s="67">
        <v>44166</v>
      </c>
      <c r="C35" s="68" t="s">
        <v>27</v>
      </c>
      <c r="D35" s="68" t="s">
        <v>24</v>
      </c>
      <c r="E35" s="68" t="s">
        <v>364</v>
      </c>
      <c r="F35" s="68" t="s">
        <v>951</v>
      </c>
      <c r="G35" s="68" t="s">
        <v>3</v>
      </c>
      <c r="H35" s="68" t="s">
        <v>1040</v>
      </c>
      <c r="I35" s="69" t="s">
        <v>1</v>
      </c>
      <c r="J35" s="69" t="s">
        <v>1</v>
      </c>
      <c r="K35" s="69" t="s">
        <v>1</v>
      </c>
      <c r="L35" s="69" t="s">
        <v>1</v>
      </c>
      <c r="M35" s="69">
        <v>0</v>
      </c>
      <c r="N35" s="68" t="s">
        <v>1</v>
      </c>
      <c r="O35" s="68" t="s">
        <v>1041</v>
      </c>
      <c r="P35" s="68" t="s">
        <v>781</v>
      </c>
      <c r="Q35" s="69">
        <v>10101000</v>
      </c>
      <c r="R35" s="69">
        <v>0</v>
      </c>
      <c r="S35" s="69">
        <v>10101000</v>
      </c>
      <c r="T35" s="69">
        <v>0</v>
      </c>
      <c r="U35" s="68" t="s">
        <v>0</v>
      </c>
      <c r="V35" s="69">
        <v>0</v>
      </c>
      <c r="W35" s="69">
        <v>0</v>
      </c>
      <c r="X35" s="68" t="s">
        <v>0</v>
      </c>
      <c r="Y35" s="69">
        <v>0</v>
      </c>
      <c r="Z35" s="69">
        <v>0</v>
      </c>
      <c r="AA35" s="68" t="s">
        <v>0</v>
      </c>
      <c r="AB35" s="69">
        <v>0</v>
      </c>
      <c r="AC35" s="69">
        <v>0</v>
      </c>
      <c r="AD35" s="68" t="s">
        <v>0</v>
      </c>
      <c r="AE35" s="69">
        <v>0</v>
      </c>
      <c r="AF35" s="68">
        <v>0</v>
      </c>
      <c r="AG35" s="68" t="s">
        <v>0</v>
      </c>
      <c r="AH35" s="69">
        <v>0</v>
      </c>
      <c r="AI35" s="69">
        <v>0</v>
      </c>
      <c r="AJ35" s="68" t="s">
        <v>0</v>
      </c>
      <c r="AK35" s="69">
        <v>0</v>
      </c>
      <c r="AL35" s="69">
        <v>0</v>
      </c>
      <c r="AM35" s="72" t="s">
        <v>1</v>
      </c>
      <c r="AN35" s="68" t="s">
        <v>1</v>
      </c>
      <c r="AO35" s="72" t="s">
        <v>1</v>
      </c>
      <c r="AP35" s="68" t="s">
        <v>1</v>
      </c>
    </row>
    <row r="36" spans="1:42" s="59" customFormat="1" x14ac:dyDescent="0.25">
      <c r="A36" s="68" t="s">
        <v>245</v>
      </c>
      <c r="B36" s="67">
        <v>44166</v>
      </c>
      <c r="C36" s="68" t="s">
        <v>27</v>
      </c>
      <c r="D36" s="68" t="s">
        <v>24</v>
      </c>
      <c r="E36" s="68" t="s">
        <v>364</v>
      </c>
      <c r="F36" s="68" t="s">
        <v>1038</v>
      </c>
      <c r="G36" s="68" t="s">
        <v>3</v>
      </c>
      <c r="H36" s="68" t="s">
        <v>1042</v>
      </c>
      <c r="I36" s="69" t="s">
        <v>1</v>
      </c>
      <c r="J36" s="69" t="s">
        <v>1</v>
      </c>
      <c r="K36" s="69" t="s">
        <v>1</v>
      </c>
      <c r="L36" s="69" t="s">
        <v>1</v>
      </c>
      <c r="M36" s="69">
        <v>0</v>
      </c>
      <c r="N36" s="68" t="s">
        <v>1</v>
      </c>
      <c r="O36" s="68" t="s">
        <v>2</v>
      </c>
      <c r="P36" s="68" t="s">
        <v>1</v>
      </c>
      <c r="Q36" s="69">
        <v>67386247.109999999</v>
      </c>
      <c r="R36" s="69">
        <v>0</v>
      </c>
      <c r="S36" s="69">
        <v>53262142.5</v>
      </c>
      <c r="T36" s="69">
        <v>0</v>
      </c>
      <c r="U36" s="68" t="s">
        <v>0</v>
      </c>
      <c r="V36" s="69">
        <v>0</v>
      </c>
      <c r="W36" s="69">
        <v>12175952.25</v>
      </c>
      <c r="X36" s="68" t="s">
        <v>0</v>
      </c>
      <c r="Y36" s="69">
        <v>1948152.3599999999</v>
      </c>
      <c r="Z36" s="69">
        <v>0</v>
      </c>
      <c r="AA36" s="68" t="s">
        <v>0</v>
      </c>
      <c r="AB36" s="69">
        <v>0</v>
      </c>
      <c r="AC36" s="69">
        <v>0</v>
      </c>
      <c r="AD36" s="68" t="s">
        <v>0</v>
      </c>
      <c r="AE36" s="69">
        <v>0</v>
      </c>
      <c r="AF36" s="68">
        <v>0</v>
      </c>
      <c r="AG36" s="68" t="s">
        <v>0</v>
      </c>
      <c r="AH36" s="69">
        <v>0</v>
      </c>
      <c r="AI36" s="69">
        <v>0</v>
      </c>
      <c r="AJ36" s="68" t="s">
        <v>0</v>
      </c>
      <c r="AK36" s="69">
        <v>0</v>
      </c>
      <c r="AL36" s="69">
        <v>0</v>
      </c>
      <c r="AM36" s="72" t="s">
        <v>1</v>
      </c>
      <c r="AN36" s="68" t="s">
        <v>1</v>
      </c>
      <c r="AO36" s="72" t="s">
        <v>1</v>
      </c>
      <c r="AP36" s="68" t="s">
        <v>1</v>
      </c>
    </row>
    <row r="37" spans="1:42" s="59" customFormat="1" x14ac:dyDescent="0.25">
      <c r="A37" s="68" t="s">
        <v>244</v>
      </c>
      <c r="B37" s="67">
        <v>44166</v>
      </c>
      <c r="C37" s="68" t="s">
        <v>27</v>
      </c>
      <c r="D37" s="68" t="s">
        <v>24</v>
      </c>
      <c r="E37" s="68" t="s">
        <v>364</v>
      </c>
      <c r="F37" s="68" t="s">
        <v>951</v>
      </c>
      <c r="G37" s="68" t="s">
        <v>13</v>
      </c>
      <c r="H37" s="68" t="s">
        <v>1</v>
      </c>
      <c r="I37" s="69" t="s">
        <v>1043</v>
      </c>
      <c r="J37" s="69" t="s">
        <v>1</v>
      </c>
      <c r="K37" s="69" t="s">
        <v>1044</v>
      </c>
      <c r="L37" s="69" t="s">
        <v>976</v>
      </c>
      <c r="M37" s="69">
        <v>2752575</v>
      </c>
      <c r="N37" s="68" t="s">
        <v>12</v>
      </c>
      <c r="O37" s="68" t="s">
        <v>1045</v>
      </c>
      <c r="P37" s="68" t="s">
        <v>1046</v>
      </c>
      <c r="Q37" s="69">
        <v>-1576575</v>
      </c>
      <c r="R37" s="69">
        <v>0</v>
      </c>
      <c r="S37" s="69">
        <v>-1576575</v>
      </c>
      <c r="T37" s="69">
        <v>0</v>
      </c>
      <c r="U37" s="68" t="s">
        <v>0</v>
      </c>
      <c r="V37" s="69">
        <v>0</v>
      </c>
      <c r="W37" s="69">
        <v>0</v>
      </c>
      <c r="X37" s="68" t="s">
        <v>0</v>
      </c>
      <c r="Y37" s="69">
        <v>0</v>
      </c>
      <c r="Z37" s="69">
        <v>0</v>
      </c>
      <c r="AA37" s="68" t="s">
        <v>0</v>
      </c>
      <c r="AB37" s="69">
        <v>0</v>
      </c>
      <c r="AC37" s="69">
        <v>0</v>
      </c>
      <c r="AD37" s="68" t="s">
        <v>0</v>
      </c>
      <c r="AE37" s="69">
        <v>0</v>
      </c>
      <c r="AF37" s="68">
        <v>0</v>
      </c>
      <c r="AG37" s="68" t="s">
        <v>0</v>
      </c>
      <c r="AH37" s="69">
        <v>0</v>
      </c>
      <c r="AI37" s="69">
        <v>0</v>
      </c>
      <c r="AJ37" s="68" t="s">
        <v>0</v>
      </c>
      <c r="AK37" s="69">
        <v>0</v>
      </c>
      <c r="AL37" s="69">
        <v>0</v>
      </c>
      <c r="AM37" s="72" t="s">
        <v>1</v>
      </c>
      <c r="AN37" s="68" t="s">
        <v>1</v>
      </c>
      <c r="AO37" s="72" t="s">
        <v>1</v>
      </c>
      <c r="AP37" s="68" t="s">
        <v>1</v>
      </c>
    </row>
    <row r="38" spans="1:42" s="59" customFormat="1" x14ac:dyDescent="0.25">
      <c r="A38" s="68" t="s">
        <v>243</v>
      </c>
      <c r="B38" s="67">
        <v>44166</v>
      </c>
      <c r="C38" s="68" t="s">
        <v>6</v>
      </c>
      <c r="D38" s="68" t="s">
        <v>22</v>
      </c>
      <c r="E38" s="68" t="s">
        <v>194</v>
      </c>
      <c r="F38" s="68" t="s">
        <v>922</v>
      </c>
      <c r="G38" s="68" t="s">
        <v>3</v>
      </c>
      <c r="H38" s="68" t="s">
        <v>1047</v>
      </c>
      <c r="I38" s="69" t="s">
        <v>1</v>
      </c>
      <c r="J38" s="69" t="s">
        <v>1</v>
      </c>
      <c r="K38" s="69" t="s">
        <v>1</v>
      </c>
      <c r="L38" s="69" t="s">
        <v>1</v>
      </c>
      <c r="M38" s="69">
        <v>0</v>
      </c>
      <c r="N38" s="68" t="s">
        <v>1</v>
      </c>
      <c r="O38" s="68" t="s">
        <v>2</v>
      </c>
      <c r="P38" s="68" t="s">
        <v>1</v>
      </c>
      <c r="Q38" s="69">
        <v>114472505</v>
      </c>
      <c r="R38" s="69">
        <v>0</v>
      </c>
      <c r="S38" s="69">
        <v>96962537</v>
      </c>
      <c r="T38" s="69">
        <v>0</v>
      </c>
      <c r="U38" s="68" t="s">
        <v>0</v>
      </c>
      <c r="V38" s="69">
        <v>0</v>
      </c>
      <c r="W38" s="69">
        <v>15094800</v>
      </c>
      <c r="X38" s="68" t="s">
        <v>9</v>
      </c>
      <c r="Y38" s="69">
        <v>2415168</v>
      </c>
      <c r="Z38" s="69">
        <v>0</v>
      </c>
      <c r="AA38" s="68" t="s">
        <v>0</v>
      </c>
      <c r="AB38" s="69">
        <v>0</v>
      </c>
      <c r="AC38" s="69">
        <v>0</v>
      </c>
      <c r="AD38" s="68" t="s">
        <v>0</v>
      </c>
      <c r="AE38" s="69">
        <v>0</v>
      </c>
      <c r="AF38" s="68">
        <v>0</v>
      </c>
      <c r="AG38" s="68" t="s">
        <v>0</v>
      </c>
      <c r="AH38" s="69">
        <v>0</v>
      </c>
      <c r="AI38" s="69">
        <v>0</v>
      </c>
      <c r="AJ38" s="68" t="s">
        <v>0</v>
      </c>
      <c r="AK38" s="69">
        <v>0</v>
      </c>
      <c r="AL38" s="69">
        <v>0</v>
      </c>
      <c r="AM38" s="72" t="s">
        <v>1</v>
      </c>
      <c r="AN38" s="68" t="s">
        <v>1</v>
      </c>
      <c r="AO38" s="72" t="s">
        <v>1</v>
      </c>
      <c r="AP38" s="68" t="s">
        <v>1</v>
      </c>
    </row>
    <row r="39" spans="1:42" s="59" customFormat="1" x14ac:dyDescent="0.25">
      <c r="A39" s="68" t="s">
        <v>242</v>
      </c>
      <c r="B39" s="67">
        <v>44166</v>
      </c>
      <c r="C39" s="68" t="s">
        <v>6</v>
      </c>
      <c r="D39" s="68" t="s">
        <v>22</v>
      </c>
      <c r="E39" s="68" t="s">
        <v>194</v>
      </c>
      <c r="F39" s="68" t="s">
        <v>922</v>
      </c>
      <c r="G39" s="68" t="s">
        <v>3</v>
      </c>
      <c r="H39" s="68" t="s">
        <v>1048</v>
      </c>
      <c r="I39" s="69" t="s">
        <v>1</v>
      </c>
      <c r="J39" s="69" t="s">
        <v>1</v>
      </c>
      <c r="K39" s="69" t="s">
        <v>1</v>
      </c>
      <c r="L39" s="69" t="s">
        <v>1</v>
      </c>
      <c r="M39" s="69">
        <v>0</v>
      </c>
      <c r="N39" s="68" t="s">
        <v>1</v>
      </c>
      <c r="O39" s="68" t="s">
        <v>1049</v>
      </c>
      <c r="P39" s="68" t="s">
        <v>1050</v>
      </c>
      <c r="Q39" s="69">
        <v>2853570.72</v>
      </c>
      <c r="R39" s="69">
        <v>0</v>
      </c>
      <c r="S39" s="69">
        <v>1253070</v>
      </c>
      <c r="T39" s="69">
        <v>1379742</v>
      </c>
      <c r="U39" s="68" t="s">
        <v>9</v>
      </c>
      <c r="V39" s="69">
        <v>220758.72</v>
      </c>
      <c r="W39" s="69">
        <v>0</v>
      </c>
      <c r="X39" s="68" t="s">
        <v>0</v>
      </c>
      <c r="Y39" s="69">
        <v>0</v>
      </c>
      <c r="Z39" s="69">
        <v>0</v>
      </c>
      <c r="AA39" s="68" t="s">
        <v>0</v>
      </c>
      <c r="AB39" s="69">
        <v>0</v>
      </c>
      <c r="AC39" s="69">
        <v>0</v>
      </c>
      <c r="AD39" s="68" t="s">
        <v>0</v>
      </c>
      <c r="AE39" s="69">
        <v>0</v>
      </c>
      <c r="AF39" s="68">
        <v>0</v>
      </c>
      <c r="AG39" s="68" t="s">
        <v>0</v>
      </c>
      <c r="AH39" s="69">
        <v>0</v>
      </c>
      <c r="AI39" s="69">
        <v>0</v>
      </c>
      <c r="AJ39" s="68" t="s">
        <v>0</v>
      </c>
      <c r="AK39" s="69">
        <v>0</v>
      </c>
      <c r="AL39" s="69">
        <v>0</v>
      </c>
      <c r="AM39" s="72" t="s">
        <v>1</v>
      </c>
      <c r="AN39" s="68" t="s">
        <v>1</v>
      </c>
      <c r="AO39" s="72" t="s">
        <v>1</v>
      </c>
      <c r="AP39" s="68" t="s">
        <v>1</v>
      </c>
    </row>
    <row r="40" spans="1:42" s="59" customFormat="1" x14ac:dyDescent="0.25">
      <c r="A40" s="68" t="s">
        <v>241</v>
      </c>
      <c r="B40" s="67">
        <v>44166</v>
      </c>
      <c r="C40" s="68" t="s">
        <v>6</v>
      </c>
      <c r="D40" s="68" t="s">
        <v>22</v>
      </c>
      <c r="E40" s="68" t="s">
        <v>194</v>
      </c>
      <c r="F40" s="68" t="s">
        <v>922</v>
      </c>
      <c r="G40" s="68" t="s">
        <v>3</v>
      </c>
      <c r="H40" s="68" t="s">
        <v>1051</v>
      </c>
      <c r="I40" s="69" t="s">
        <v>1</v>
      </c>
      <c r="J40" s="69" t="s">
        <v>1</v>
      </c>
      <c r="K40" s="69" t="s">
        <v>1</v>
      </c>
      <c r="L40" s="69" t="s">
        <v>1</v>
      </c>
      <c r="M40" s="69">
        <v>0</v>
      </c>
      <c r="N40" s="68" t="s">
        <v>1</v>
      </c>
      <c r="O40" s="68" t="s">
        <v>2</v>
      </c>
      <c r="P40" s="68" t="s">
        <v>1</v>
      </c>
      <c r="Q40" s="69">
        <v>295886530.30000001</v>
      </c>
      <c r="R40" s="69">
        <v>0</v>
      </c>
      <c r="S40" s="69">
        <v>245278813</v>
      </c>
      <c r="T40" s="69">
        <v>0</v>
      </c>
      <c r="U40" s="68" t="s">
        <v>0</v>
      </c>
      <c r="V40" s="69">
        <v>0</v>
      </c>
      <c r="W40" s="69">
        <v>43627342.5</v>
      </c>
      <c r="X40" s="68" t="s">
        <v>9</v>
      </c>
      <c r="Y40" s="69">
        <v>6980374.7999999998</v>
      </c>
      <c r="Z40" s="69">
        <v>0</v>
      </c>
      <c r="AA40" s="68" t="s">
        <v>0</v>
      </c>
      <c r="AB40" s="69">
        <v>0</v>
      </c>
      <c r="AC40" s="69">
        <v>0</v>
      </c>
      <c r="AD40" s="68" t="s">
        <v>0</v>
      </c>
      <c r="AE40" s="69">
        <v>0</v>
      </c>
      <c r="AF40" s="68">
        <v>0</v>
      </c>
      <c r="AG40" s="68" t="s">
        <v>0</v>
      </c>
      <c r="AH40" s="69">
        <v>0</v>
      </c>
      <c r="AI40" s="69">
        <v>0</v>
      </c>
      <c r="AJ40" s="68" t="s">
        <v>0</v>
      </c>
      <c r="AK40" s="69">
        <v>0</v>
      </c>
      <c r="AL40" s="69">
        <v>0</v>
      </c>
      <c r="AM40" s="72" t="s">
        <v>1</v>
      </c>
      <c r="AN40" s="68" t="s">
        <v>1</v>
      </c>
      <c r="AO40" s="72" t="s">
        <v>1</v>
      </c>
      <c r="AP40" s="68" t="s">
        <v>1</v>
      </c>
    </row>
    <row r="41" spans="1:42" s="59" customFormat="1" x14ac:dyDescent="0.25">
      <c r="A41" s="68" t="s">
        <v>240</v>
      </c>
      <c r="B41" s="67">
        <v>44166</v>
      </c>
      <c r="C41" s="68" t="s">
        <v>6</v>
      </c>
      <c r="D41" s="68" t="s">
        <v>17</v>
      </c>
      <c r="E41" s="68" t="s">
        <v>183</v>
      </c>
      <c r="F41" s="68" t="s">
        <v>1052</v>
      </c>
      <c r="G41" s="68" t="s">
        <v>3</v>
      </c>
      <c r="H41" s="68" t="s">
        <v>1053</v>
      </c>
      <c r="I41" s="69" t="s">
        <v>1</v>
      </c>
      <c r="J41" s="69" t="s">
        <v>1</v>
      </c>
      <c r="K41" s="69" t="s">
        <v>1</v>
      </c>
      <c r="L41" s="69" t="s">
        <v>1</v>
      </c>
      <c r="M41" s="69">
        <v>0</v>
      </c>
      <c r="N41" s="68" t="s">
        <v>1</v>
      </c>
      <c r="O41" s="68" t="s">
        <v>2</v>
      </c>
      <c r="P41" s="68" t="s">
        <v>1</v>
      </c>
      <c r="Q41" s="69">
        <v>725824370.66279995</v>
      </c>
      <c r="R41" s="69">
        <v>0</v>
      </c>
      <c r="S41" s="69">
        <v>580099107.24999988</v>
      </c>
      <c r="T41" s="69">
        <v>0</v>
      </c>
      <c r="U41" s="68" t="s">
        <v>0</v>
      </c>
      <c r="V41" s="69">
        <v>0</v>
      </c>
      <c r="W41" s="69">
        <v>125625227.08000001</v>
      </c>
      <c r="X41" s="68" t="s">
        <v>0</v>
      </c>
      <c r="Y41" s="69">
        <v>20100036.332800001</v>
      </c>
      <c r="Z41" s="69">
        <v>0</v>
      </c>
      <c r="AA41" s="68" t="s">
        <v>0</v>
      </c>
      <c r="AB41" s="69">
        <v>0</v>
      </c>
      <c r="AC41" s="69">
        <v>0</v>
      </c>
      <c r="AD41" s="68" t="s">
        <v>0</v>
      </c>
      <c r="AE41" s="69">
        <v>0</v>
      </c>
      <c r="AF41" s="68">
        <v>0</v>
      </c>
      <c r="AG41" s="68" t="s">
        <v>0</v>
      </c>
      <c r="AH41" s="69">
        <v>0</v>
      </c>
      <c r="AI41" s="69">
        <v>0</v>
      </c>
      <c r="AJ41" s="68" t="s">
        <v>0</v>
      </c>
      <c r="AK41" s="69">
        <v>0</v>
      </c>
      <c r="AL41" s="69">
        <v>0</v>
      </c>
      <c r="AM41" s="72" t="s">
        <v>1</v>
      </c>
      <c r="AN41" s="68" t="s">
        <v>1</v>
      </c>
      <c r="AO41" s="72" t="s">
        <v>1</v>
      </c>
      <c r="AP41" s="68" t="s">
        <v>1</v>
      </c>
    </row>
    <row r="42" spans="1:42" s="59" customFormat="1" x14ac:dyDescent="0.25">
      <c r="A42" s="68" t="s">
        <v>239</v>
      </c>
      <c r="B42" s="67">
        <v>44166</v>
      </c>
      <c r="C42" s="68" t="s">
        <v>6</v>
      </c>
      <c r="D42" s="68" t="s">
        <v>14</v>
      </c>
      <c r="E42" s="68" t="s">
        <v>181</v>
      </c>
      <c r="F42" s="68" t="s">
        <v>1054</v>
      </c>
      <c r="G42" s="68" t="s">
        <v>3</v>
      </c>
      <c r="H42" s="68" t="s">
        <v>1055</v>
      </c>
      <c r="I42" s="69" t="s">
        <v>1</v>
      </c>
      <c r="J42" s="69" t="s">
        <v>1</v>
      </c>
      <c r="K42" s="69" t="s">
        <v>1</v>
      </c>
      <c r="L42" s="69" t="s">
        <v>1</v>
      </c>
      <c r="M42" s="69">
        <v>0</v>
      </c>
      <c r="N42" s="68" t="s">
        <v>1</v>
      </c>
      <c r="O42" s="68" t="s">
        <v>2</v>
      </c>
      <c r="P42" s="68" t="s">
        <v>1</v>
      </c>
      <c r="Q42" s="69">
        <v>310204776.30000001</v>
      </c>
      <c r="R42" s="69">
        <v>0</v>
      </c>
      <c r="S42" s="69">
        <v>295484863.5</v>
      </c>
      <c r="T42" s="69">
        <v>0</v>
      </c>
      <c r="U42" s="68" t="s">
        <v>0</v>
      </c>
      <c r="V42" s="69">
        <v>0</v>
      </c>
      <c r="W42" s="69">
        <v>12689580</v>
      </c>
      <c r="X42" s="68" t="s">
        <v>0</v>
      </c>
      <c r="Y42" s="69">
        <v>2030332.8</v>
      </c>
      <c r="Z42" s="69">
        <v>0</v>
      </c>
      <c r="AA42" s="68" t="s">
        <v>0</v>
      </c>
      <c r="AB42" s="69">
        <v>0</v>
      </c>
      <c r="AC42" s="69">
        <v>0</v>
      </c>
      <c r="AD42" s="68" t="s">
        <v>0</v>
      </c>
      <c r="AE42" s="69">
        <v>0</v>
      </c>
      <c r="AF42" s="68">
        <v>0</v>
      </c>
      <c r="AG42" s="68" t="s">
        <v>0</v>
      </c>
      <c r="AH42" s="69">
        <v>0</v>
      </c>
      <c r="AI42" s="69">
        <v>0</v>
      </c>
      <c r="AJ42" s="68" t="s">
        <v>0</v>
      </c>
      <c r="AK42" s="69">
        <v>0</v>
      </c>
      <c r="AL42" s="69">
        <v>0</v>
      </c>
      <c r="AM42" s="72" t="s">
        <v>1</v>
      </c>
      <c r="AN42" s="68" t="s">
        <v>1</v>
      </c>
      <c r="AO42" s="72" t="s">
        <v>1</v>
      </c>
      <c r="AP42" s="68" t="s">
        <v>1</v>
      </c>
    </row>
    <row r="43" spans="1:42" s="59" customFormat="1" x14ac:dyDescent="0.25">
      <c r="A43" s="68" t="s">
        <v>238</v>
      </c>
      <c r="B43" s="67">
        <v>44166</v>
      </c>
      <c r="C43" s="68" t="s">
        <v>6</v>
      </c>
      <c r="D43" s="68" t="s">
        <v>10</v>
      </c>
      <c r="E43" s="68" t="s">
        <v>178</v>
      </c>
      <c r="F43" s="68" t="s">
        <v>1056</v>
      </c>
      <c r="G43" s="68" t="s">
        <v>3</v>
      </c>
      <c r="H43" s="68" t="s">
        <v>1057</v>
      </c>
      <c r="I43" s="69" t="s">
        <v>1</v>
      </c>
      <c r="J43" s="69" t="s">
        <v>1</v>
      </c>
      <c r="K43" s="69" t="s">
        <v>1</v>
      </c>
      <c r="L43" s="69" t="s">
        <v>1</v>
      </c>
      <c r="M43" s="69">
        <v>0</v>
      </c>
      <c r="N43" s="68" t="s">
        <v>1</v>
      </c>
      <c r="O43" s="68" t="s">
        <v>2</v>
      </c>
      <c r="P43" s="68" t="s">
        <v>1</v>
      </c>
      <c r="Q43" s="69">
        <v>78205162.811199993</v>
      </c>
      <c r="R43" s="69">
        <v>0</v>
      </c>
      <c r="S43" s="69">
        <v>33574499.999999993</v>
      </c>
      <c r="T43" s="69">
        <v>0</v>
      </c>
      <c r="U43" s="68" t="s">
        <v>0</v>
      </c>
      <c r="V43" s="69">
        <v>0</v>
      </c>
      <c r="W43" s="69">
        <v>38474709.32</v>
      </c>
      <c r="X43" s="68" t="s">
        <v>9</v>
      </c>
      <c r="Y43" s="69">
        <v>6155953.4912</v>
      </c>
      <c r="Z43" s="69">
        <v>0</v>
      </c>
      <c r="AA43" s="68" t="s">
        <v>0</v>
      </c>
      <c r="AB43" s="69">
        <v>0</v>
      </c>
      <c r="AC43" s="69">
        <v>0</v>
      </c>
      <c r="AD43" s="68" t="s">
        <v>0</v>
      </c>
      <c r="AE43" s="69">
        <v>0</v>
      </c>
      <c r="AF43" s="68">
        <v>0</v>
      </c>
      <c r="AG43" s="68" t="s">
        <v>0</v>
      </c>
      <c r="AH43" s="69">
        <v>0</v>
      </c>
      <c r="AI43" s="69">
        <v>0</v>
      </c>
      <c r="AJ43" s="68" t="s">
        <v>0</v>
      </c>
      <c r="AK43" s="69">
        <v>0</v>
      </c>
      <c r="AL43" s="69">
        <v>0</v>
      </c>
      <c r="AM43" s="72" t="s">
        <v>1</v>
      </c>
      <c r="AN43" s="68" t="s">
        <v>1</v>
      </c>
      <c r="AO43" s="72" t="s">
        <v>1</v>
      </c>
      <c r="AP43" s="68" t="s">
        <v>1</v>
      </c>
    </row>
    <row r="44" spans="1:42" s="59" customFormat="1" x14ac:dyDescent="0.25">
      <c r="A44" s="68" t="s">
        <v>237</v>
      </c>
      <c r="B44" s="67">
        <v>44166</v>
      </c>
      <c r="C44" s="68" t="s">
        <v>6</v>
      </c>
      <c r="D44" s="68" t="s">
        <v>280</v>
      </c>
      <c r="E44" s="68" t="s">
        <v>204</v>
      </c>
      <c r="F44" s="68" t="s">
        <v>943</v>
      </c>
      <c r="G44" s="68" t="s">
        <v>3</v>
      </c>
      <c r="H44" s="68" t="s">
        <v>1058</v>
      </c>
      <c r="I44" s="69" t="s">
        <v>1</v>
      </c>
      <c r="J44" s="69" t="s">
        <v>1</v>
      </c>
      <c r="K44" s="69" t="s">
        <v>1</v>
      </c>
      <c r="L44" s="69" t="s">
        <v>1</v>
      </c>
      <c r="M44" s="69">
        <v>0</v>
      </c>
      <c r="N44" s="68" t="s">
        <v>1</v>
      </c>
      <c r="O44" s="68" t="s">
        <v>2</v>
      </c>
      <c r="P44" s="68" t="s">
        <v>1</v>
      </c>
      <c r="Q44" s="69">
        <v>242731253.914</v>
      </c>
      <c r="R44" s="69">
        <v>0</v>
      </c>
      <c r="S44" s="69">
        <v>215949309.75</v>
      </c>
      <c r="T44" s="69">
        <v>0</v>
      </c>
      <c r="U44" s="68" t="s">
        <v>0</v>
      </c>
      <c r="V44" s="69">
        <v>0</v>
      </c>
      <c r="W44" s="69">
        <v>23087882.899999999</v>
      </c>
      <c r="X44" s="68" t="s">
        <v>0</v>
      </c>
      <c r="Y44" s="69">
        <v>3694061.264</v>
      </c>
      <c r="Z44" s="69">
        <v>0</v>
      </c>
      <c r="AA44" s="68" t="s">
        <v>0</v>
      </c>
      <c r="AB44" s="69">
        <v>0</v>
      </c>
      <c r="AC44" s="69">
        <v>0</v>
      </c>
      <c r="AD44" s="68" t="s">
        <v>0</v>
      </c>
      <c r="AE44" s="69">
        <v>0</v>
      </c>
      <c r="AF44" s="68">
        <v>0</v>
      </c>
      <c r="AG44" s="68" t="s">
        <v>0</v>
      </c>
      <c r="AH44" s="69">
        <v>0</v>
      </c>
      <c r="AI44" s="69">
        <v>0</v>
      </c>
      <c r="AJ44" s="68" t="s">
        <v>0</v>
      </c>
      <c r="AK44" s="69">
        <v>0</v>
      </c>
      <c r="AL44" s="69">
        <v>0</v>
      </c>
      <c r="AM44" s="72" t="s">
        <v>1</v>
      </c>
      <c r="AN44" s="68" t="s">
        <v>1</v>
      </c>
      <c r="AO44" s="72" t="s">
        <v>1</v>
      </c>
      <c r="AP44" s="68" t="s">
        <v>1</v>
      </c>
    </row>
    <row r="45" spans="1:42" s="59" customFormat="1" x14ac:dyDescent="0.25">
      <c r="A45" s="68" t="s">
        <v>236</v>
      </c>
      <c r="B45" s="67">
        <v>44166</v>
      </c>
      <c r="C45" s="68" t="s">
        <v>6</v>
      </c>
      <c r="D45" s="68" t="s">
        <v>7</v>
      </c>
      <c r="E45" s="68" t="s">
        <v>917</v>
      </c>
      <c r="F45" s="68" t="s">
        <v>1059</v>
      </c>
      <c r="G45" s="68" t="s">
        <v>3</v>
      </c>
      <c r="H45" s="68" t="s">
        <v>1060</v>
      </c>
      <c r="I45" s="69" t="s">
        <v>1</v>
      </c>
      <c r="J45" s="69" t="s">
        <v>1</v>
      </c>
      <c r="K45" s="69" t="s">
        <v>1</v>
      </c>
      <c r="L45" s="69" t="s">
        <v>1</v>
      </c>
      <c r="M45" s="69">
        <v>0</v>
      </c>
      <c r="N45" s="68" t="s">
        <v>1</v>
      </c>
      <c r="O45" s="68" t="s">
        <v>2</v>
      </c>
      <c r="P45" s="68" t="s">
        <v>1</v>
      </c>
      <c r="Q45" s="69">
        <v>142610958</v>
      </c>
      <c r="R45" s="69">
        <v>0</v>
      </c>
      <c r="S45" s="69">
        <v>118669950</v>
      </c>
      <c r="T45" s="69">
        <v>0</v>
      </c>
      <c r="U45" s="68" t="s">
        <v>0</v>
      </c>
      <c r="V45" s="69">
        <v>0</v>
      </c>
      <c r="W45" s="69">
        <v>20638800</v>
      </c>
      <c r="X45" s="68" t="s">
        <v>9</v>
      </c>
      <c r="Y45" s="69">
        <v>3302208</v>
      </c>
      <c r="Z45" s="69">
        <v>0</v>
      </c>
      <c r="AA45" s="68" t="s">
        <v>0</v>
      </c>
      <c r="AB45" s="69">
        <v>0</v>
      </c>
      <c r="AC45" s="69">
        <v>0</v>
      </c>
      <c r="AD45" s="68" t="s">
        <v>0</v>
      </c>
      <c r="AE45" s="69">
        <v>0</v>
      </c>
      <c r="AF45" s="68">
        <v>0</v>
      </c>
      <c r="AG45" s="68" t="s">
        <v>0</v>
      </c>
      <c r="AH45" s="69">
        <v>0</v>
      </c>
      <c r="AI45" s="69">
        <v>0</v>
      </c>
      <c r="AJ45" s="68" t="s">
        <v>0</v>
      </c>
      <c r="AK45" s="69">
        <v>0</v>
      </c>
      <c r="AL45" s="69">
        <v>0</v>
      </c>
      <c r="AM45" s="72" t="s">
        <v>1</v>
      </c>
      <c r="AN45" s="68" t="s">
        <v>1</v>
      </c>
      <c r="AO45" s="72" t="s">
        <v>1</v>
      </c>
      <c r="AP45" s="68" t="s">
        <v>1</v>
      </c>
    </row>
    <row r="46" spans="1:42" s="59" customFormat="1" x14ac:dyDescent="0.25">
      <c r="A46" s="68" t="s">
        <v>235</v>
      </c>
      <c r="B46" s="67">
        <v>44166</v>
      </c>
      <c r="C46" s="68" t="s">
        <v>6</v>
      </c>
      <c r="D46" s="68" t="s">
        <v>5</v>
      </c>
      <c r="E46" s="68" t="s">
        <v>175</v>
      </c>
      <c r="F46" s="68" t="s">
        <v>1061</v>
      </c>
      <c r="G46" s="68" t="s">
        <v>3</v>
      </c>
      <c r="H46" s="68" t="s">
        <v>1062</v>
      </c>
      <c r="I46" s="69" t="s">
        <v>1</v>
      </c>
      <c r="J46" s="69" t="s">
        <v>1</v>
      </c>
      <c r="K46" s="69" t="s">
        <v>1</v>
      </c>
      <c r="L46" s="69" t="s">
        <v>1</v>
      </c>
      <c r="M46" s="69">
        <v>0</v>
      </c>
      <c r="N46" s="68" t="s">
        <v>1</v>
      </c>
      <c r="O46" s="68" t="s">
        <v>98</v>
      </c>
      <c r="P46" s="68" t="s">
        <v>1</v>
      </c>
      <c r="Q46" s="69">
        <v>0</v>
      </c>
      <c r="R46" s="69">
        <v>0</v>
      </c>
      <c r="S46" s="69">
        <v>0</v>
      </c>
      <c r="T46" s="69">
        <v>0</v>
      </c>
      <c r="U46" s="68" t="s">
        <v>0</v>
      </c>
      <c r="V46" s="69">
        <v>0</v>
      </c>
      <c r="W46" s="69">
        <v>0</v>
      </c>
      <c r="X46" s="68" t="s">
        <v>9</v>
      </c>
      <c r="Y46" s="69">
        <v>0</v>
      </c>
      <c r="Z46" s="69">
        <v>0</v>
      </c>
      <c r="AA46" s="68" t="s">
        <v>0</v>
      </c>
      <c r="AB46" s="69">
        <v>0</v>
      </c>
      <c r="AC46" s="69">
        <v>0</v>
      </c>
      <c r="AD46" s="68" t="s">
        <v>0</v>
      </c>
      <c r="AE46" s="69">
        <v>0</v>
      </c>
      <c r="AF46" s="68">
        <v>0</v>
      </c>
      <c r="AG46" s="68" t="s">
        <v>0</v>
      </c>
      <c r="AH46" s="69">
        <v>0</v>
      </c>
      <c r="AI46" s="69">
        <v>0</v>
      </c>
      <c r="AJ46" s="68" t="s">
        <v>0</v>
      </c>
      <c r="AK46" s="69">
        <v>0</v>
      </c>
      <c r="AL46" s="69">
        <v>0</v>
      </c>
      <c r="AM46" s="72" t="s">
        <v>1</v>
      </c>
      <c r="AN46" s="68" t="s">
        <v>1</v>
      </c>
      <c r="AO46" s="72" t="s">
        <v>1</v>
      </c>
      <c r="AP46" s="68" t="s">
        <v>1</v>
      </c>
    </row>
    <row r="47" spans="1:42" s="59" customFormat="1" x14ac:dyDescent="0.25">
      <c r="A47" s="68" t="s">
        <v>234</v>
      </c>
      <c r="B47" s="67">
        <v>44167</v>
      </c>
      <c r="C47" s="68" t="s">
        <v>6</v>
      </c>
      <c r="D47" s="68" t="s">
        <v>49</v>
      </c>
      <c r="E47" s="68" t="s">
        <v>232</v>
      </c>
      <c r="F47" s="68" t="s">
        <v>1063</v>
      </c>
      <c r="G47" s="68" t="s">
        <v>3</v>
      </c>
      <c r="H47" s="68" t="s">
        <v>1064</v>
      </c>
      <c r="I47" s="69" t="s">
        <v>1</v>
      </c>
      <c r="J47" s="69" t="s">
        <v>1</v>
      </c>
      <c r="K47" s="69" t="s">
        <v>1</v>
      </c>
      <c r="L47" s="69" t="s">
        <v>1</v>
      </c>
      <c r="M47" s="69">
        <v>0</v>
      </c>
      <c r="N47" s="68" t="s">
        <v>1</v>
      </c>
      <c r="O47" s="68" t="s">
        <v>2</v>
      </c>
      <c r="P47" s="68" t="s">
        <v>1</v>
      </c>
      <c r="Q47" s="69">
        <v>300955628.8272</v>
      </c>
      <c r="R47" s="69">
        <v>0</v>
      </c>
      <c r="S47" s="69">
        <v>237491139.19999999</v>
      </c>
      <c r="T47" s="69">
        <v>0</v>
      </c>
      <c r="U47" s="68" t="s">
        <v>0</v>
      </c>
      <c r="V47" s="69">
        <v>0</v>
      </c>
      <c r="W47" s="69">
        <v>54710766.920000002</v>
      </c>
      <c r="X47" s="68" t="s">
        <v>0</v>
      </c>
      <c r="Y47" s="69">
        <v>8753722.7072000001</v>
      </c>
      <c r="Z47" s="69">
        <v>0</v>
      </c>
      <c r="AA47" s="68" t="s">
        <v>0</v>
      </c>
      <c r="AB47" s="69">
        <v>0</v>
      </c>
      <c r="AC47" s="69">
        <v>0</v>
      </c>
      <c r="AD47" s="68" t="s">
        <v>0</v>
      </c>
      <c r="AE47" s="69">
        <v>0</v>
      </c>
      <c r="AF47" s="68">
        <v>0</v>
      </c>
      <c r="AG47" s="68" t="s">
        <v>0</v>
      </c>
      <c r="AH47" s="69">
        <v>0</v>
      </c>
      <c r="AI47" s="69">
        <v>0</v>
      </c>
      <c r="AJ47" s="68" t="s">
        <v>0</v>
      </c>
      <c r="AK47" s="69">
        <v>0</v>
      </c>
      <c r="AL47" s="69">
        <v>0</v>
      </c>
      <c r="AM47" s="72" t="s">
        <v>1</v>
      </c>
      <c r="AN47" s="68" t="s">
        <v>1</v>
      </c>
      <c r="AO47" s="72" t="s">
        <v>1</v>
      </c>
      <c r="AP47" s="68" t="s">
        <v>1</v>
      </c>
    </row>
    <row r="48" spans="1:42" s="59" customFormat="1" x14ac:dyDescent="0.25">
      <c r="A48" s="68" t="s">
        <v>233</v>
      </c>
      <c r="B48" s="67">
        <v>44167</v>
      </c>
      <c r="C48" s="68" t="s">
        <v>27</v>
      </c>
      <c r="D48" s="68" t="s">
        <v>49</v>
      </c>
      <c r="E48" s="68" t="s">
        <v>223</v>
      </c>
      <c r="F48" s="68" t="s">
        <v>1065</v>
      </c>
      <c r="G48" s="68" t="s">
        <v>3</v>
      </c>
      <c r="H48" s="68" t="s">
        <v>1066</v>
      </c>
      <c r="I48" s="69" t="s">
        <v>1</v>
      </c>
      <c r="J48" s="69" t="s">
        <v>1</v>
      </c>
      <c r="K48" s="69" t="s">
        <v>1</v>
      </c>
      <c r="L48" s="69" t="s">
        <v>1</v>
      </c>
      <c r="M48" s="69">
        <v>0</v>
      </c>
      <c r="N48" s="68" t="s">
        <v>1</v>
      </c>
      <c r="O48" s="68" t="s">
        <v>1067</v>
      </c>
      <c r="P48" s="68" t="s">
        <v>1068</v>
      </c>
      <c r="Q48" s="69">
        <v>1549600</v>
      </c>
      <c r="R48" s="69">
        <v>0</v>
      </c>
      <c r="S48" s="69">
        <v>1549600</v>
      </c>
      <c r="T48" s="69">
        <v>0</v>
      </c>
      <c r="U48" s="68" t="s">
        <v>0</v>
      </c>
      <c r="V48" s="69">
        <v>0</v>
      </c>
      <c r="W48" s="69">
        <v>0</v>
      </c>
      <c r="X48" s="68" t="s">
        <v>0</v>
      </c>
      <c r="Y48" s="69">
        <v>0</v>
      </c>
      <c r="Z48" s="69">
        <v>0</v>
      </c>
      <c r="AA48" s="68" t="s">
        <v>0</v>
      </c>
      <c r="AB48" s="69">
        <v>0</v>
      </c>
      <c r="AC48" s="69">
        <v>0</v>
      </c>
      <c r="AD48" s="68" t="s">
        <v>0</v>
      </c>
      <c r="AE48" s="69">
        <v>0</v>
      </c>
      <c r="AF48" s="68">
        <v>0</v>
      </c>
      <c r="AG48" s="68" t="s">
        <v>0</v>
      </c>
      <c r="AH48" s="69">
        <v>0</v>
      </c>
      <c r="AI48" s="69">
        <v>0</v>
      </c>
      <c r="AJ48" s="68" t="s">
        <v>0</v>
      </c>
      <c r="AK48" s="69">
        <v>0</v>
      </c>
      <c r="AL48" s="69">
        <v>0</v>
      </c>
      <c r="AM48" s="72" t="s">
        <v>1</v>
      </c>
      <c r="AN48" s="68" t="s">
        <v>1</v>
      </c>
      <c r="AO48" s="72" t="s">
        <v>1</v>
      </c>
      <c r="AP48" s="68" t="s">
        <v>1</v>
      </c>
    </row>
    <row r="49" spans="1:42" s="59" customFormat="1" x14ac:dyDescent="0.25">
      <c r="A49" s="68" t="s">
        <v>231</v>
      </c>
      <c r="B49" s="67">
        <v>44167</v>
      </c>
      <c r="C49" s="68" t="s">
        <v>27</v>
      </c>
      <c r="D49" s="68" t="s">
        <v>49</v>
      </c>
      <c r="E49" s="68" t="s">
        <v>223</v>
      </c>
      <c r="F49" s="68" t="s">
        <v>1065</v>
      </c>
      <c r="G49" s="68" t="s">
        <v>3</v>
      </c>
      <c r="H49" s="68" t="s">
        <v>1069</v>
      </c>
      <c r="I49" s="145" t="s">
        <v>1</v>
      </c>
      <c r="J49" s="145" t="s">
        <v>1</v>
      </c>
      <c r="K49" s="145" t="s">
        <v>1</v>
      </c>
      <c r="L49" s="145" t="s">
        <v>1</v>
      </c>
      <c r="M49" s="145">
        <v>0</v>
      </c>
      <c r="N49" s="146" t="s">
        <v>1</v>
      </c>
      <c r="O49" s="68" t="s">
        <v>362</v>
      </c>
      <c r="P49" s="146" t="s">
        <v>363</v>
      </c>
      <c r="Q49" s="69">
        <v>5199584</v>
      </c>
      <c r="R49" s="69">
        <v>0</v>
      </c>
      <c r="S49" s="69">
        <v>0</v>
      </c>
      <c r="T49" s="69">
        <v>4482400</v>
      </c>
      <c r="U49" s="146" t="s">
        <v>9</v>
      </c>
      <c r="V49" s="69">
        <v>717184</v>
      </c>
      <c r="W49" s="69">
        <v>0</v>
      </c>
      <c r="X49" s="146" t="s">
        <v>0</v>
      </c>
      <c r="Y49" s="69">
        <v>0</v>
      </c>
      <c r="Z49" s="69">
        <v>0</v>
      </c>
      <c r="AA49" s="68" t="s">
        <v>0</v>
      </c>
      <c r="AB49" s="69">
        <v>0</v>
      </c>
      <c r="AC49" s="69">
        <v>0</v>
      </c>
      <c r="AD49" s="68" t="s">
        <v>0</v>
      </c>
      <c r="AE49" s="69">
        <v>0</v>
      </c>
      <c r="AF49" s="68">
        <v>0</v>
      </c>
      <c r="AG49" s="68" t="s">
        <v>0</v>
      </c>
      <c r="AH49" s="69">
        <v>0</v>
      </c>
      <c r="AI49" s="69">
        <v>0</v>
      </c>
      <c r="AJ49" s="68" t="s">
        <v>0</v>
      </c>
      <c r="AK49" s="69">
        <v>0</v>
      </c>
      <c r="AL49" s="69">
        <v>0</v>
      </c>
      <c r="AM49" s="72" t="s">
        <v>1</v>
      </c>
      <c r="AN49" s="68" t="s">
        <v>1</v>
      </c>
      <c r="AO49" s="72" t="s">
        <v>1</v>
      </c>
      <c r="AP49" s="68" t="s">
        <v>1</v>
      </c>
    </row>
    <row r="50" spans="1:42" s="59" customFormat="1" x14ac:dyDescent="0.25">
      <c r="A50" s="68" t="s">
        <v>230</v>
      </c>
      <c r="B50" s="67">
        <v>44167</v>
      </c>
      <c r="C50" s="68" t="s">
        <v>27</v>
      </c>
      <c r="D50" s="68" t="s">
        <v>49</v>
      </c>
      <c r="E50" s="68" t="s">
        <v>223</v>
      </c>
      <c r="F50" s="68" t="s">
        <v>1070</v>
      </c>
      <c r="G50" s="68" t="s">
        <v>3</v>
      </c>
      <c r="H50" s="68" t="s">
        <v>1071</v>
      </c>
      <c r="I50" s="69" t="s">
        <v>1</v>
      </c>
      <c r="J50" s="69" t="s">
        <v>1</v>
      </c>
      <c r="K50" s="69" t="s">
        <v>1</v>
      </c>
      <c r="L50" s="69" t="s">
        <v>1</v>
      </c>
      <c r="M50" s="69">
        <v>0</v>
      </c>
      <c r="N50" s="68" t="s">
        <v>1</v>
      </c>
      <c r="O50" s="68" t="s">
        <v>2</v>
      </c>
      <c r="P50" s="68" t="s">
        <v>1</v>
      </c>
      <c r="Q50" s="69">
        <v>362378431.19040006</v>
      </c>
      <c r="R50" s="69">
        <v>0</v>
      </c>
      <c r="S50" s="69">
        <v>239823789.20000005</v>
      </c>
      <c r="T50" s="69">
        <v>0</v>
      </c>
      <c r="U50" s="68" t="s">
        <v>0</v>
      </c>
      <c r="V50" s="69">
        <v>0</v>
      </c>
      <c r="W50" s="69">
        <v>105650553.44</v>
      </c>
      <c r="X50" s="68" t="s">
        <v>9</v>
      </c>
      <c r="Y50" s="69">
        <v>16904088.550399996</v>
      </c>
      <c r="Z50" s="69">
        <v>0</v>
      </c>
      <c r="AA50" s="68" t="s">
        <v>0</v>
      </c>
      <c r="AB50" s="69">
        <v>0</v>
      </c>
      <c r="AC50" s="69">
        <v>0</v>
      </c>
      <c r="AD50" s="68" t="s">
        <v>0</v>
      </c>
      <c r="AE50" s="69">
        <v>0</v>
      </c>
      <c r="AF50" s="68">
        <v>0</v>
      </c>
      <c r="AG50" s="68" t="s">
        <v>0</v>
      </c>
      <c r="AH50" s="69">
        <v>0</v>
      </c>
      <c r="AI50" s="69">
        <v>0</v>
      </c>
      <c r="AJ50" s="68" t="s">
        <v>0</v>
      </c>
      <c r="AK50" s="69">
        <v>0</v>
      </c>
      <c r="AL50" s="69">
        <v>0</v>
      </c>
      <c r="AM50" s="72" t="s">
        <v>1</v>
      </c>
      <c r="AN50" s="68" t="s">
        <v>1</v>
      </c>
      <c r="AO50" s="72" t="s">
        <v>1</v>
      </c>
      <c r="AP50" s="68" t="s">
        <v>1</v>
      </c>
    </row>
    <row r="51" spans="1:42" s="59" customFormat="1" x14ac:dyDescent="0.25">
      <c r="A51" s="68" t="s">
        <v>229</v>
      </c>
      <c r="B51" s="67">
        <v>44167</v>
      </c>
      <c r="C51" s="68" t="s">
        <v>6</v>
      </c>
      <c r="D51" s="68" t="s">
        <v>42</v>
      </c>
      <c r="E51" s="68" t="s">
        <v>221</v>
      </c>
      <c r="F51" s="68" t="s">
        <v>508</v>
      </c>
      <c r="G51" s="68" t="s">
        <v>3</v>
      </c>
      <c r="H51" s="68" t="s">
        <v>1072</v>
      </c>
      <c r="I51" s="69" t="s">
        <v>1</v>
      </c>
      <c r="J51" s="69" t="s">
        <v>1</v>
      </c>
      <c r="K51" s="69" t="s">
        <v>1</v>
      </c>
      <c r="L51" s="69" t="s">
        <v>1</v>
      </c>
      <c r="M51" s="69">
        <v>0</v>
      </c>
      <c r="N51" s="68" t="s">
        <v>1</v>
      </c>
      <c r="O51" s="68" t="s">
        <v>2</v>
      </c>
      <c r="P51" s="68" t="s">
        <v>1</v>
      </c>
      <c r="Q51" s="69">
        <v>520804093.08239996</v>
      </c>
      <c r="R51" s="69">
        <v>0</v>
      </c>
      <c r="S51" s="69">
        <v>400471554.39999986</v>
      </c>
      <c r="T51" s="69">
        <v>0</v>
      </c>
      <c r="U51" s="68" t="s">
        <v>0</v>
      </c>
      <c r="V51" s="69">
        <v>0</v>
      </c>
      <c r="W51" s="69">
        <v>103734947.14000002</v>
      </c>
      <c r="X51" s="68" t="s">
        <v>0</v>
      </c>
      <c r="Y51" s="69">
        <v>16597591.542400002</v>
      </c>
      <c r="Z51" s="69">
        <v>0</v>
      </c>
      <c r="AA51" s="68" t="s">
        <v>0</v>
      </c>
      <c r="AB51" s="69">
        <v>0</v>
      </c>
      <c r="AC51" s="69">
        <v>0</v>
      </c>
      <c r="AD51" s="68" t="s">
        <v>0</v>
      </c>
      <c r="AE51" s="69">
        <v>0</v>
      </c>
      <c r="AF51" s="68">
        <v>0</v>
      </c>
      <c r="AG51" s="68" t="s">
        <v>0</v>
      </c>
      <c r="AH51" s="69">
        <v>0</v>
      </c>
      <c r="AI51" s="69">
        <v>0</v>
      </c>
      <c r="AJ51" s="68" t="s">
        <v>0</v>
      </c>
      <c r="AK51" s="69">
        <v>0</v>
      </c>
      <c r="AL51" s="69">
        <v>0</v>
      </c>
      <c r="AM51" s="72" t="s">
        <v>1</v>
      </c>
      <c r="AN51" s="68" t="s">
        <v>1</v>
      </c>
      <c r="AO51" s="72" t="s">
        <v>1</v>
      </c>
      <c r="AP51" s="68" t="s">
        <v>1</v>
      </c>
    </row>
    <row r="52" spans="1:42" s="59" customFormat="1" x14ac:dyDescent="0.25">
      <c r="A52" s="68" t="s">
        <v>228</v>
      </c>
      <c r="B52" s="67">
        <v>44167</v>
      </c>
      <c r="C52" s="68" t="s">
        <v>6</v>
      </c>
      <c r="D52" s="68" t="s">
        <v>42</v>
      </c>
      <c r="E52" s="68" t="s">
        <v>217</v>
      </c>
      <c r="F52" s="68" t="s">
        <v>1073</v>
      </c>
      <c r="G52" s="68" t="s">
        <v>3</v>
      </c>
      <c r="H52" s="68" t="s">
        <v>1074</v>
      </c>
      <c r="I52" s="69"/>
      <c r="J52" s="69"/>
      <c r="K52" s="69"/>
      <c r="L52" s="69"/>
      <c r="M52" s="69">
        <v>0</v>
      </c>
      <c r="N52" s="68"/>
      <c r="O52" s="68" t="s">
        <v>2</v>
      </c>
      <c r="P52" s="68"/>
      <c r="Q52" s="69">
        <v>162933842.59999999</v>
      </c>
      <c r="R52" s="69">
        <v>0</v>
      </c>
      <c r="S52" s="69">
        <v>162933842.59999999</v>
      </c>
      <c r="T52" s="69">
        <v>0</v>
      </c>
      <c r="U52" s="68" t="s">
        <v>0</v>
      </c>
      <c r="V52" s="69">
        <v>0</v>
      </c>
      <c r="W52" s="69">
        <v>0</v>
      </c>
      <c r="X52" s="68" t="s">
        <v>0</v>
      </c>
      <c r="Y52" s="69">
        <v>0</v>
      </c>
      <c r="Z52" s="69">
        <v>0</v>
      </c>
      <c r="AA52" s="68" t="s">
        <v>0</v>
      </c>
      <c r="AB52" s="69">
        <v>0</v>
      </c>
      <c r="AC52" s="69">
        <v>0</v>
      </c>
      <c r="AD52" s="68" t="s">
        <v>0</v>
      </c>
      <c r="AE52" s="69">
        <v>0</v>
      </c>
      <c r="AF52" s="68"/>
      <c r="AG52" s="68"/>
      <c r="AH52" s="69"/>
      <c r="AI52" s="69"/>
      <c r="AJ52" s="68"/>
      <c r="AK52" s="69"/>
      <c r="AL52" s="69"/>
      <c r="AM52" s="72"/>
      <c r="AN52" s="68"/>
      <c r="AO52" s="72"/>
      <c r="AP52" s="68"/>
    </row>
    <row r="53" spans="1:42" s="59" customFormat="1" x14ac:dyDescent="0.25">
      <c r="A53" s="68" t="s">
        <v>227</v>
      </c>
      <c r="B53" s="67">
        <v>44167</v>
      </c>
      <c r="C53" s="68" t="s">
        <v>35</v>
      </c>
      <c r="D53" s="68" t="s">
        <v>42</v>
      </c>
      <c r="E53" s="68" t="s">
        <v>219</v>
      </c>
      <c r="F53" s="68" t="s">
        <v>1075</v>
      </c>
      <c r="G53" s="68" t="s">
        <v>3</v>
      </c>
      <c r="H53" s="68" t="s">
        <v>1076</v>
      </c>
      <c r="I53" s="69" t="s">
        <v>1</v>
      </c>
      <c r="J53" s="69" t="s">
        <v>1</v>
      </c>
      <c r="K53" s="69" t="s">
        <v>1</v>
      </c>
      <c r="L53" s="69" t="s">
        <v>1</v>
      </c>
      <c r="M53" s="69">
        <v>0</v>
      </c>
      <c r="N53" s="68" t="s">
        <v>1</v>
      </c>
      <c r="O53" s="68" t="s">
        <v>2</v>
      </c>
      <c r="P53" s="68" t="s">
        <v>1</v>
      </c>
      <c r="Q53" s="69">
        <v>220473800.88</v>
      </c>
      <c r="R53" s="69">
        <v>0</v>
      </c>
      <c r="S53" s="69">
        <v>212105064.40000001</v>
      </c>
      <c r="T53" s="69">
        <v>0</v>
      </c>
      <c r="U53" s="68" t="s">
        <v>0</v>
      </c>
      <c r="V53" s="69">
        <v>0</v>
      </c>
      <c r="W53" s="69">
        <v>7214428</v>
      </c>
      <c r="X53" s="68" t="s">
        <v>0</v>
      </c>
      <c r="Y53" s="69">
        <v>1154308.48</v>
      </c>
      <c r="Z53" s="69">
        <v>0</v>
      </c>
      <c r="AA53" s="68" t="s">
        <v>0</v>
      </c>
      <c r="AB53" s="69">
        <v>0</v>
      </c>
      <c r="AC53" s="69">
        <v>0</v>
      </c>
      <c r="AD53" s="68" t="s">
        <v>0</v>
      </c>
      <c r="AE53" s="69">
        <v>0</v>
      </c>
      <c r="AF53" s="68">
        <v>0</v>
      </c>
      <c r="AG53" s="68" t="s">
        <v>0</v>
      </c>
      <c r="AH53" s="69">
        <v>0</v>
      </c>
      <c r="AI53" s="69">
        <v>0</v>
      </c>
      <c r="AJ53" s="68" t="s">
        <v>0</v>
      </c>
      <c r="AK53" s="69">
        <v>0</v>
      </c>
      <c r="AL53" s="69">
        <v>0</v>
      </c>
      <c r="AM53" s="72" t="s">
        <v>1</v>
      </c>
      <c r="AN53" s="68" t="s">
        <v>1</v>
      </c>
      <c r="AO53" s="72" t="s">
        <v>1</v>
      </c>
      <c r="AP53" s="68" t="s">
        <v>1</v>
      </c>
    </row>
    <row r="54" spans="1:42" s="59" customFormat="1" x14ac:dyDescent="0.25">
      <c r="A54" s="68" t="s">
        <v>226</v>
      </c>
      <c r="B54" s="67">
        <v>44167</v>
      </c>
      <c r="C54" s="68" t="s">
        <v>27</v>
      </c>
      <c r="D54" s="68" t="s">
        <v>42</v>
      </c>
      <c r="E54" s="68" t="s">
        <v>214</v>
      </c>
      <c r="F54" s="68" t="s">
        <v>1011</v>
      </c>
      <c r="G54" s="68" t="s">
        <v>3</v>
      </c>
      <c r="H54" s="68" t="s">
        <v>1077</v>
      </c>
      <c r="I54" s="69" t="s">
        <v>1</v>
      </c>
      <c r="J54" s="69" t="s">
        <v>1</v>
      </c>
      <c r="K54" s="69" t="s">
        <v>1</v>
      </c>
      <c r="L54" s="69" t="s">
        <v>1</v>
      </c>
      <c r="M54" s="69">
        <v>0</v>
      </c>
      <c r="N54" s="68" t="s">
        <v>1</v>
      </c>
      <c r="O54" s="68" t="s">
        <v>2</v>
      </c>
      <c r="P54" s="68" t="s">
        <v>1</v>
      </c>
      <c r="Q54" s="69">
        <v>188203387.204</v>
      </c>
      <c r="R54" s="69">
        <v>0</v>
      </c>
      <c r="S54" s="69">
        <v>134888514.80000001</v>
      </c>
      <c r="T54" s="69">
        <v>0</v>
      </c>
      <c r="U54" s="68" t="s">
        <v>0</v>
      </c>
      <c r="V54" s="69">
        <v>0</v>
      </c>
      <c r="W54" s="69">
        <v>45961096.899999999</v>
      </c>
      <c r="X54" s="68" t="s">
        <v>0</v>
      </c>
      <c r="Y54" s="69">
        <v>7353775.5039999997</v>
      </c>
      <c r="Z54" s="69">
        <v>0</v>
      </c>
      <c r="AA54" s="68" t="s">
        <v>0</v>
      </c>
      <c r="AB54" s="69">
        <v>0</v>
      </c>
      <c r="AC54" s="69">
        <v>0</v>
      </c>
      <c r="AD54" s="68" t="s">
        <v>0</v>
      </c>
      <c r="AE54" s="69">
        <v>0</v>
      </c>
      <c r="AF54" s="68">
        <v>0</v>
      </c>
      <c r="AG54" s="68" t="s">
        <v>0</v>
      </c>
      <c r="AH54" s="69">
        <v>0</v>
      </c>
      <c r="AI54" s="69">
        <v>0</v>
      </c>
      <c r="AJ54" s="68" t="s">
        <v>0</v>
      </c>
      <c r="AK54" s="69">
        <v>0</v>
      </c>
      <c r="AL54" s="69">
        <v>0</v>
      </c>
      <c r="AM54" s="72" t="s">
        <v>1</v>
      </c>
      <c r="AN54" s="68" t="s">
        <v>1</v>
      </c>
      <c r="AO54" s="72" t="s">
        <v>1</v>
      </c>
      <c r="AP54" s="68" t="s">
        <v>1</v>
      </c>
    </row>
    <row r="55" spans="1:42" s="59" customFormat="1" x14ac:dyDescent="0.25">
      <c r="A55" s="68" t="s">
        <v>225</v>
      </c>
      <c r="B55" s="67">
        <v>44167</v>
      </c>
      <c r="C55" s="68" t="s">
        <v>6</v>
      </c>
      <c r="D55" s="68" t="s">
        <v>38</v>
      </c>
      <c r="E55" s="68" t="s">
        <v>212</v>
      </c>
      <c r="F55" s="68" t="s">
        <v>1078</v>
      </c>
      <c r="G55" s="68" t="s">
        <v>3</v>
      </c>
      <c r="H55" s="68" t="s">
        <v>1079</v>
      </c>
      <c r="I55" s="69" t="s">
        <v>1</v>
      </c>
      <c r="J55" s="69" t="s">
        <v>1</v>
      </c>
      <c r="K55" s="69" t="s">
        <v>1</v>
      </c>
      <c r="L55" s="69" t="s">
        <v>1</v>
      </c>
      <c r="M55" s="69">
        <v>0</v>
      </c>
      <c r="N55" s="68" t="s">
        <v>1</v>
      </c>
      <c r="O55" s="68" t="s">
        <v>2</v>
      </c>
      <c r="P55" s="68" t="s">
        <v>1</v>
      </c>
      <c r="Q55" s="69">
        <v>570939162.69400012</v>
      </c>
      <c r="R55" s="69">
        <v>0</v>
      </c>
      <c r="S55" s="69">
        <v>421430054.60000002</v>
      </c>
      <c r="T55" s="69">
        <v>0</v>
      </c>
      <c r="U55" s="68" t="s">
        <v>0</v>
      </c>
      <c r="V55" s="69">
        <v>0</v>
      </c>
      <c r="W55" s="69">
        <v>128887162.14999999</v>
      </c>
      <c r="X55" s="68" t="s">
        <v>9</v>
      </c>
      <c r="Y55" s="69">
        <v>20621945.944000002</v>
      </c>
      <c r="Z55" s="69">
        <v>0</v>
      </c>
      <c r="AA55" s="68" t="s">
        <v>0</v>
      </c>
      <c r="AB55" s="69">
        <v>0</v>
      </c>
      <c r="AC55" s="69">
        <v>0</v>
      </c>
      <c r="AD55" s="68" t="s">
        <v>0</v>
      </c>
      <c r="AE55" s="69">
        <v>0</v>
      </c>
      <c r="AF55" s="68">
        <v>0</v>
      </c>
      <c r="AG55" s="68" t="s">
        <v>0</v>
      </c>
      <c r="AH55" s="69">
        <v>0</v>
      </c>
      <c r="AI55" s="69">
        <v>0</v>
      </c>
      <c r="AJ55" s="68" t="s">
        <v>0</v>
      </c>
      <c r="AK55" s="69">
        <v>0</v>
      </c>
      <c r="AL55" s="69">
        <v>0</v>
      </c>
      <c r="AM55" s="72" t="s">
        <v>1</v>
      </c>
      <c r="AN55" s="68" t="s">
        <v>1</v>
      </c>
      <c r="AO55" s="72" t="s">
        <v>1</v>
      </c>
      <c r="AP55" s="68" t="s">
        <v>1</v>
      </c>
    </row>
    <row r="56" spans="1:42" s="59" customFormat="1" x14ac:dyDescent="0.25">
      <c r="A56" s="68" t="s">
        <v>224</v>
      </c>
      <c r="B56" s="67">
        <v>44167</v>
      </c>
      <c r="C56" s="68" t="s">
        <v>35</v>
      </c>
      <c r="D56" s="68" t="s">
        <v>38</v>
      </c>
      <c r="E56" s="68" t="s">
        <v>210</v>
      </c>
      <c r="F56" s="68" t="s">
        <v>1080</v>
      </c>
      <c r="G56" s="68" t="s">
        <v>3</v>
      </c>
      <c r="H56" s="68" t="s">
        <v>1081</v>
      </c>
      <c r="I56" s="69" t="s">
        <v>1</v>
      </c>
      <c r="J56" s="69" t="s">
        <v>1</v>
      </c>
      <c r="K56" s="69" t="s">
        <v>1</v>
      </c>
      <c r="L56" s="69" t="s">
        <v>1</v>
      </c>
      <c r="M56" s="69">
        <v>0</v>
      </c>
      <c r="N56" s="68" t="s">
        <v>1</v>
      </c>
      <c r="O56" s="68" t="s">
        <v>2</v>
      </c>
      <c r="P56" s="68" t="s">
        <v>1</v>
      </c>
      <c r="Q56" s="69">
        <v>191957788</v>
      </c>
      <c r="R56" s="69">
        <v>0</v>
      </c>
      <c r="S56" s="69">
        <v>178850252</v>
      </c>
      <c r="T56" s="69">
        <v>0</v>
      </c>
      <c r="U56" s="68" t="s">
        <v>0</v>
      </c>
      <c r="V56" s="69">
        <v>0</v>
      </c>
      <c r="W56" s="69">
        <v>11299600</v>
      </c>
      <c r="X56" s="68" t="s">
        <v>0</v>
      </c>
      <c r="Y56" s="69">
        <v>1807936</v>
      </c>
      <c r="Z56" s="69">
        <v>0</v>
      </c>
      <c r="AA56" s="68" t="s">
        <v>0</v>
      </c>
      <c r="AB56" s="69">
        <v>0</v>
      </c>
      <c r="AC56" s="69">
        <v>0</v>
      </c>
      <c r="AD56" s="68" t="s">
        <v>0</v>
      </c>
      <c r="AE56" s="69">
        <v>0</v>
      </c>
      <c r="AF56" s="68">
        <v>0</v>
      </c>
      <c r="AG56" s="68" t="s">
        <v>0</v>
      </c>
      <c r="AH56" s="69">
        <v>0</v>
      </c>
      <c r="AI56" s="69">
        <v>0</v>
      </c>
      <c r="AJ56" s="68" t="s">
        <v>0</v>
      </c>
      <c r="AK56" s="69">
        <v>0</v>
      </c>
      <c r="AL56" s="69">
        <v>0</v>
      </c>
      <c r="AM56" s="72" t="s">
        <v>1</v>
      </c>
      <c r="AN56" s="68" t="s">
        <v>1</v>
      </c>
      <c r="AO56" s="72" t="s">
        <v>1</v>
      </c>
      <c r="AP56" s="68" t="s">
        <v>1</v>
      </c>
    </row>
    <row r="57" spans="1:42" s="59" customFormat="1" x14ac:dyDescent="0.25">
      <c r="A57" s="68" t="s">
        <v>222</v>
      </c>
      <c r="B57" s="67">
        <v>44167</v>
      </c>
      <c r="C57" s="68" t="s">
        <v>27</v>
      </c>
      <c r="D57" s="68" t="s">
        <v>38</v>
      </c>
      <c r="E57" s="68" t="s">
        <v>4</v>
      </c>
      <c r="F57" s="68" t="s">
        <v>1082</v>
      </c>
      <c r="G57" s="68" t="s">
        <v>3</v>
      </c>
      <c r="H57" s="68" t="s">
        <v>1083</v>
      </c>
      <c r="I57" s="69" t="s">
        <v>1</v>
      </c>
      <c r="J57" s="69" t="s">
        <v>1</v>
      </c>
      <c r="K57" s="69" t="s">
        <v>1</v>
      </c>
      <c r="L57" s="69" t="s">
        <v>1</v>
      </c>
      <c r="M57" s="69">
        <v>0</v>
      </c>
      <c r="N57" s="68" t="s">
        <v>1</v>
      </c>
      <c r="O57" s="68" t="s">
        <v>2</v>
      </c>
      <c r="P57" s="68" t="s">
        <v>1</v>
      </c>
      <c r="Q57" s="69">
        <v>83729299.118399993</v>
      </c>
      <c r="R57" s="69">
        <v>0</v>
      </c>
      <c r="S57" s="69">
        <v>51458447.999999993</v>
      </c>
      <c r="T57" s="69">
        <v>0</v>
      </c>
      <c r="U57" s="68" t="s">
        <v>0</v>
      </c>
      <c r="V57" s="69">
        <v>0</v>
      </c>
      <c r="W57" s="69">
        <v>27819699.240000002</v>
      </c>
      <c r="X57" s="68" t="s">
        <v>9</v>
      </c>
      <c r="Y57" s="69">
        <v>4451151.8783999998</v>
      </c>
      <c r="Z57" s="69">
        <v>0</v>
      </c>
      <c r="AA57" s="68" t="s">
        <v>0</v>
      </c>
      <c r="AB57" s="69">
        <v>0</v>
      </c>
      <c r="AC57" s="69">
        <v>0</v>
      </c>
      <c r="AD57" s="68" t="s">
        <v>0</v>
      </c>
      <c r="AE57" s="69">
        <v>0</v>
      </c>
      <c r="AF57" s="68">
        <v>0</v>
      </c>
      <c r="AG57" s="68" t="s">
        <v>0</v>
      </c>
      <c r="AH57" s="69">
        <v>0</v>
      </c>
      <c r="AI57" s="69">
        <v>0</v>
      </c>
      <c r="AJ57" s="68" t="s">
        <v>0</v>
      </c>
      <c r="AK57" s="69">
        <v>0</v>
      </c>
      <c r="AL57" s="69">
        <v>0</v>
      </c>
      <c r="AM57" s="72" t="s">
        <v>1</v>
      </c>
      <c r="AN57" s="68" t="s">
        <v>1</v>
      </c>
      <c r="AO57" s="72" t="s">
        <v>1</v>
      </c>
      <c r="AP57" s="68" t="s">
        <v>1</v>
      </c>
    </row>
    <row r="58" spans="1:42" s="59" customFormat="1" x14ac:dyDescent="0.25">
      <c r="A58" s="68" t="s">
        <v>220</v>
      </c>
      <c r="B58" s="67">
        <v>44167</v>
      </c>
      <c r="C58" s="68" t="s">
        <v>27</v>
      </c>
      <c r="D58" s="68" t="s">
        <v>38</v>
      </c>
      <c r="E58" s="68" t="s">
        <v>4</v>
      </c>
      <c r="F58" s="68" t="s">
        <v>1084</v>
      </c>
      <c r="G58" s="68" t="s">
        <v>3</v>
      </c>
      <c r="H58" s="68" t="s">
        <v>1085</v>
      </c>
      <c r="I58" s="69" t="s">
        <v>1</v>
      </c>
      <c r="J58" s="69" t="s">
        <v>1</v>
      </c>
      <c r="K58" s="69" t="s">
        <v>1</v>
      </c>
      <c r="L58" s="69" t="s">
        <v>1</v>
      </c>
      <c r="M58" s="69">
        <v>0</v>
      </c>
      <c r="N58" s="68" t="s">
        <v>1</v>
      </c>
      <c r="O58" s="68" t="s">
        <v>1086</v>
      </c>
      <c r="P58" s="68" t="s">
        <v>1087</v>
      </c>
      <c r="Q58" s="69">
        <v>41765152</v>
      </c>
      <c r="R58" s="69">
        <v>0</v>
      </c>
      <c r="S58" s="69">
        <v>40040000</v>
      </c>
      <c r="T58" s="69">
        <v>1487200</v>
      </c>
      <c r="U58" s="68" t="s">
        <v>9</v>
      </c>
      <c r="V58" s="69">
        <v>237952</v>
      </c>
      <c r="W58" s="69">
        <v>0</v>
      </c>
      <c r="X58" s="68" t="s">
        <v>0</v>
      </c>
      <c r="Y58" s="69">
        <v>0</v>
      </c>
      <c r="Z58" s="69">
        <v>0</v>
      </c>
      <c r="AA58" s="68" t="s">
        <v>0</v>
      </c>
      <c r="AB58" s="69">
        <v>0</v>
      </c>
      <c r="AC58" s="69">
        <v>0</v>
      </c>
      <c r="AD58" s="68" t="s">
        <v>0</v>
      </c>
      <c r="AE58" s="69">
        <v>0</v>
      </c>
      <c r="AF58" s="68">
        <v>0</v>
      </c>
      <c r="AG58" s="68" t="s">
        <v>0</v>
      </c>
      <c r="AH58" s="69">
        <v>0</v>
      </c>
      <c r="AI58" s="69">
        <v>0</v>
      </c>
      <c r="AJ58" s="68" t="s">
        <v>0</v>
      </c>
      <c r="AK58" s="69">
        <v>0</v>
      </c>
      <c r="AL58" s="69">
        <v>0</v>
      </c>
      <c r="AM58" s="72" t="s">
        <v>1</v>
      </c>
      <c r="AN58" s="68" t="s">
        <v>1</v>
      </c>
      <c r="AO58" s="72" t="s">
        <v>1</v>
      </c>
      <c r="AP58" s="68" t="s">
        <v>1</v>
      </c>
    </row>
    <row r="59" spans="1:42" s="59" customFormat="1" x14ac:dyDescent="0.25">
      <c r="A59" s="68" t="s">
        <v>218</v>
      </c>
      <c r="B59" s="67">
        <v>44167</v>
      </c>
      <c r="C59" s="68" t="s">
        <v>27</v>
      </c>
      <c r="D59" s="68" t="s">
        <v>38</v>
      </c>
      <c r="E59" s="68" t="s">
        <v>4</v>
      </c>
      <c r="F59" s="68" t="s">
        <v>1082</v>
      </c>
      <c r="G59" s="68" t="s">
        <v>3</v>
      </c>
      <c r="H59" s="68" t="s">
        <v>1088</v>
      </c>
      <c r="I59" s="69" t="s">
        <v>1</v>
      </c>
      <c r="J59" s="69" t="s">
        <v>1</v>
      </c>
      <c r="K59" s="69" t="s">
        <v>1</v>
      </c>
      <c r="L59" s="69" t="s">
        <v>1</v>
      </c>
      <c r="M59" s="69">
        <v>0</v>
      </c>
      <c r="N59" s="68" t="s">
        <v>1</v>
      </c>
      <c r="O59" s="68" t="s">
        <v>2</v>
      </c>
      <c r="P59" s="68" t="s">
        <v>1</v>
      </c>
      <c r="Q59" s="69">
        <v>608569348.72080004</v>
      </c>
      <c r="R59" s="69">
        <v>0</v>
      </c>
      <c r="S59" s="69">
        <v>447656137.38999999</v>
      </c>
      <c r="T59" s="69">
        <v>0</v>
      </c>
      <c r="U59" s="68" t="s">
        <v>0</v>
      </c>
      <c r="V59" s="69">
        <v>0</v>
      </c>
      <c r="W59" s="69">
        <v>138718285.63</v>
      </c>
      <c r="X59" s="68" t="s">
        <v>9</v>
      </c>
      <c r="Y59" s="69">
        <v>22194925.700800002</v>
      </c>
      <c r="Z59" s="69">
        <v>0</v>
      </c>
      <c r="AA59" s="69" t="s">
        <v>0</v>
      </c>
      <c r="AB59" s="69">
        <v>0</v>
      </c>
      <c r="AC59" s="69">
        <v>0</v>
      </c>
      <c r="AD59" s="68" t="s">
        <v>0</v>
      </c>
      <c r="AE59" s="69">
        <v>0</v>
      </c>
      <c r="AF59" s="69">
        <v>0</v>
      </c>
      <c r="AG59" s="69" t="s">
        <v>0</v>
      </c>
      <c r="AH59" s="69">
        <v>0</v>
      </c>
      <c r="AI59" s="69">
        <v>0</v>
      </c>
      <c r="AJ59" s="69" t="s">
        <v>0</v>
      </c>
      <c r="AK59" s="69">
        <v>0</v>
      </c>
      <c r="AL59" s="69">
        <v>0</v>
      </c>
      <c r="AM59" s="72" t="s">
        <v>1</v>
      </c>
      <c r="AN59" s="68" t="s">
        <v>1</v>
      </c>
      <c r="AO59" s="72" t="s">
        <v>1</v>
      </c>
      <c r="AP59" s="68" t="s">
        <v>1</v>
      </c>
    </row>
    <row r="60" spans="1:42" s="59" customFormat="1" x14ac:dyDescent="0.25">
      <c r="A60" s="68" t="s">
        <v>216</v>
      </c>
      <c r="B60" s="67">
        <v>44167</v>
      </c>
      <c r="C60" s="68" t="s">
        <v>27</v>
      </c>
      <c r="D60" s="68" t="s">
        <v>38</v>
      </c>
      <c r="E60" s="68" t="s">
        <v>4</v>
      </c>
      <c r="F60" s="68" t="s">
        <v>1084</v>
      </c>
      <c r="G60" s="68" t="s">
        <v>3</v>
      </c>
      <c r="H60" s="68" t="s">
        <v>1089</v>
      </c>
      <c r="I60" s="69" t="s">
        <v>1</v>
      </c>
      <c r="J60" s="69" t="s">
        <v>1</v>
      </c>
      <c r="K60" s="69" t="s">
        <v>1</v>
      </c>
      <c r="L60" s="69" t="s">
        <v>1</v>
      </c>
      <c r="M60" s="69">
        <v>0</v>
      </c>
      <c r="N60" s="68" t="s">
        <v>1</v>
      </c>
      <c r="O60" s="68" t="s">
        <v>1009</v>
      </c>
      <c r="P60" s="68" t="s">
        <v>1010</v>
      </c>
      <c r="Q60" s="69">
        <v>23529771.199999999</v>
      </c>
      <c r="R60" s="69">
        <v>0</v>
      </c>
      <c r="S60" s="69">
        <v>13307944</v>
      </c>
      <c r="T60" s="69">
        <v>8811920</v>
      </c>
      <c r="U60" s="68" t="s">
        <v>9</v>
      </c>
      <c r="V60" s="69">
        <v>1409907.2</v>
      </c>
      <c r="W60" s="69">
        <v>0</v>
      </c>
      <c r="X60" s="68" t="s">
        <v>0</v>
      </c>
      <c r="Y60" s="69">
        <v>0</v>
      </c>
      <c r="Z60" s="69">
        <v>0</v>
      </c>
      <c r="AA60" s="68" t="s">
        <v>0</v>
      </c>
      <c r="AB60" s="69">
        <v>0</v>
      </c>
      <c r="AC60" s="69">
        <v>0</v>
      </c>
      <c r="AD60" s="68" t="s">
        <v>0</v>
      </c>
      <c r="AE60" s="69">
        <v>0</v>
      </c>
      <c r="AF60" s="68">
        <v>0</v>
      </c>
      <c r="AG60" s="68" t="s">
        <v>0</v>
      </c>
      <c r="AH60" s="69">
        <v>0</v>
      </c>
      <c r="AI60" s="69">
        <v>0</v>
      </c>
      <c r="AJ60" s="68" t="s">
        <v>0</v>
      </c>
      <c r="AK60" s="69">
        <v>0</v>
      </c>
      <c r="AL60" s="69">
        <v>0</v>
      </c>
      <c r="AM60" s="72" t="s">
        <v>1</v>
      </c>
      <c r="AN60" s="68" t="s">
        <v>1</v>
      </c>
      <c r="AO60" s="72" t="s">
        <v>1</v>
      </c>
      <c r="AP60" s="68" t="s">
        <v>1</v>
      </c>
    </row>
    <row r="61" spans="1:42" s="59" customFormat="1" x14ac:dyDescent="0.25">
      <c r="A61" s="68" t="s">
        <v>215</v>
      </c>
      <c r="B61" s="67">
        <v>44167</v>
      </c>
      <c r="C61" s="68" t="s">
        <v>27</v>
      </c>
      <c r="D61" s="68" t="s">
        <v>38</v>
      </c>
      <c r="E61" s="68" t="s">
        <v>4</v>
      </c>
      <c r="F61" s="68" t="s">
        <v>1082</v>
      </c>
      <c r="G61" s="68" t="s">
        <v>3</v>
      </c>
      <c r="H61" s="68" t="s">
        <v>1090</v>
      </c>
      <c r="I61" s="69" t="s">
        <v>1</v>
      </c>
      <c r="J61" s="69" t="s">
        <v>1</v>
      </c>
      <c r="K61" s="69" t="s">
        <v>1</v>
      </c>
      <c r="L61" s="69" t="s">
        <v>1</v>
      </c>
      <c r="M61" s="69">
        <v>0</v>
      </c>
      <c r="N61" s="68" t="s">
        <v>1</v>
      </c>
      <c r="O61" s="68" t="s">
        <v>2</v>
      </c>
      <c r="P61" s="68" t="s">
        <v>1</v>
      </c>
      <c r="Q61" s="69">
        <v>13885387.225199999</v>
      </c>
      <c r="R61" s="69">
        <v>0</v>
      </c>
      <c r="S61" s="69">
        <v>8599240</v>
      </c>
      <c r="T61" s="69">
        <v>0</v>
      </c>
      <c r="U61" s="68" t="s">
        <v>0</v>
      </c>
      <c r="V61" s="69">
        <v>0</v>
      </c>
      <c r="W61" s="69">
        <v>4557023.47</v>
      </c>
      <c r="X61" s="68" t="s">
        <v>9</v>
      </c>
      <c r="Y61" s="69">
        <v>729123.75520000001</v>
      </c>
      <c r="Z61" s="69">
        <v>0</v>
      </c>
      <c r="AA61" s="68" t="s">
        <v>0</v>
      </c>
      <c r="AB61" s="69">
        <v>0</v>
      </c>
      <c r="AC61" s="69">
        <v>0</v>
      </c>
      <c r="AD61" s="68" t="s">
        <v>0</v>
      </c>
      <c r="AE61" s="69">
        <v>0</v>
      </c>
      <c r="AF61" s="68">
        <v>0</v>
      </c>
      <c r="AG61" s="68" t="s">
        <v>0</v>
      </c>
      <c r="AH61" s="69">
        <v>0</v>
      </c>
      <c r="AI61" s="69">
        <v>0</v>
      </c>
      <c r="AJ61" s="68" t="s">
        <v>0</v>
      </c>
      <c r="AK61" s="69">
        <v>0</v>
      </c>
      <c r="AL61" s="69">
        <v>0</v>
      </c>
      <c r="AM61" s="72" t="s">
        <v>1</v>
      </c>
      <c r="AN61" s="68" t="s">
        <v>1</v>
      </c>
      <c r="AO61" s="72" t="s">
        <v>1</v>
      </c>
      <c r="AP61" s="68" t="s">
        <v>1</v>
      </c>
    </row>
    <row r="62" spans="1:42" s="59" customFormat="1" x14ac:dyDescent="0.25">
      <c r="A62" s="68" t="s">
        <v>213</v>
      </c>
      <c r="B62" s="67">
        <v>44167</v>
      </c>
      <c r="C62" s="68" t="s">
        <v>6</v>
      </c>
      <c r="D62" s="68" t="s">
        <v>33</v>
      </c>
      <c r="E62" s="68" t="s">
        <v>206</v>
      </c>
      <c r="F62" s="68" t="s">
        <v>450</v>
      </c>
      <c r="G62" s="68" t="s">
        <v>3</v>
      </c>
      <c r="H62" s="68" t="s">
        <v>1091</v>
      </c>
      <c r="I62" s="69" t="s">
        <v>1</v>
      </c>
      <c r="J62" s="69" t="s">
        <v>1</v>
      </c>
      <c r="K62" s="69" t="s">
        <v>1</v>
      </c>
      <c r="L62" s="69" t="s">
        <v>1</v>
      </c>
      <c r="M62" s="69">
        <v>0</v>
      </c>
      <c r="N62" s="68" t="s">
        <v>1</v>
      </c>
      <c r="O62" s="68" t="s">
        <v>2</v>
      </c>
      <c r="P62" s="68" t="s">
        <v>1</v>
      </c>
      <c r="Q62" s="69">
        <v>205815566.57600001</v>
      </c>
      <c r="R62" s="69">
        <v>0</v>
      </c>
      <c r="S62" s="69">
        <v>178515380</v>
      </c>
      <c r="T62" s="69">
        <v>0</v>
      </c>
      <c r="U62" s="68" t="s">
        <v>0</v>
      </c>
      <c r="V62" s="69">
        <v>0</v>
      </c>
      <c r="W62" s="69">
        <v>23534643.600000001</v>
      </c>
      <c r="X62" s="68" t="s">
        <v>0</v>
      </c>
      <c r="Y62" s="69">
        <v>3765542.9760000003</v>
      </c>
      <c r="Z62" s="69">
        <v>0</v>
      </c>
      <c r="AA62" s="68" t="s">
        <v>0</v>
      </c>
      <c r="AB62" s="69">
        <v>0</v>
      </c>
      <c r="AC62" s="69">
        <v>0</v>
      </c>
      <c r="AD62" s="68" t="s">
        <v>0</v>
      </c>
      <c r="AE62" s="69">
        <v>0</v>
      </c>
      <c r="AF62" s="68">
        <v>0</v>
      </c>
      <c r="AG62" s="68" t="s">
        <v>0</v>
      </c>
      <c r="AH62" s="69">
        <v>0</v>
      </c>
      <c r="AI62" s="69">
        <v>0</v>
      </c>
      <c r="AJ62" s="68" t="s">
        <v>0</v>
      </c>
      <c r="AK62" s="69">
        <v>0</v>
      </c>
      <c r="AL62" s="69">
        <v>0</v>
      </c>
      <c r="AM62" s="72" t="s">
        <v>1</v>
      </c>
      <c r="AN62" s="68" t="s">
        <v>1</v>
      </c>
      <c r="AO62" s="72" t="s">
        <v>1</v>
      </c>
      <c r="AP62" s="68" t="s">
        <v>1</v>
      </c>
    </row>
    <row r="63" spans="1:42" s="59" customFormat="1" x14ac:dyDescent="0.25">
      <c r="A63" s="68" t="s">
        <v>211</v>
      </c>
      <c r="B63" s="67">
        <v>44167</v>
      </c>
      <c r="C63" s="68" t="s">
        <v>6</v>
      </c>
      <c r="D63" s="68" t="s">
        <v>33</v>
      </c>
      <c r="E63" s="68" t="s">
        <v>206</v>
      </c>
      <c r="F63" s="68" t="s">
        <v>450</v>
      </c>
      <c r="G63" s="68" t="s">
        <v>3</v>
      </c>
      <c r="H63" s="68" t="s">
        <v>1092</v>
      </c>
      <c r="I63" s="69" t="s">
        <v>1</v>
      </c>
      <c r="J63" s="69" t="s">
        <v>1</v>
      </c>
      <c r="K63" s="69" t="s">
        <v>1</v>
      </c>
      <c r="L63" s="69" t="s">
        <v>1</v>
      </c>
      <c r="M63" s="69">
        <v>0</v>
      </c>
      <c r="N63" s="68" t="s">
        <v>1</v>
      </c>
      <c r="O63" s="68" t="s">
        <v>1093</v>
      </c>
      <c r="P63" s="68" t="s">
        <v>1094</v>
      </c>
      <c r="Q63" s="69">
        <v>8474544</v>
      </c>
      <c r="R63" s="69">
        <v>0</v>
      </c>
      <c r="S63" s="69">
        <v>8474544</v>
      </c>
      <c r="T63" s="69">
        <v>0</v>
      </c>
      <c r="U63" s="68" t="s">
        <v>0</v>
      </c>
      <c r="V63" s="69">
        <v>0</v>
      </c>
      <c r="W63" s="69">
        <v>0</v>
      </c>
      <c r="X63" s="68" t="s">
        <v>0</v>
      </c>
      <c r="Y63" s="69">
        <v>0</v>
      </c>
      <c r="Z63" s="69">
        <v>0</v>
      </c>
      <c r="AA63" s="68" t="s">
        <v>0</v>
      </c>
      <c r="AB63" s="69">
        <v>0</v>
      </c>
      <c r="AC63" s="69">
        <v>0</v>
      </c>
      <c r="AD63" s="68" t="s">
        <v>0</v>
      </c>
      <c r="AE63" s="69">
        <v>0</v>
      </c>
      <c r="AF63" s="68">
        <v>0</v>
      </c>
      <c r="AG63" s="68" t="s">
        <v>0</v>
      </c>
      <c r="AH63" s="69">
        <v>0</v>
      </c>
      <c r="AI63" s="69">
        <v>0</v>
      </c>
      <c r="AJ63" s="68" t="s">
        <v>0</v>
      </c>
      <c r="AK63" s="69">
        <v>0</v>
      </c>
      <c r="AL63" s="69">
        <v>0</v>
      </c>
      <c r="AM63" s="72" t="s">
        <v>1</v>
      </c>
      <c r="AN63" s="68" t="s">
        <v>1</v>
      </c>
      <c r="AO63" s="72" t="s">
        <v>1</v>
      </c>
      <c r="AP63" s="68" t="s">
        <v>1</v>
      </c>
    </row>
    <row r="64" spans="1:42" s="59" customFormat="1" x14ac:dyDescent="0.25">
      <c r="A64" s="68" t="s">
        <v>209</v>
      </c>
      <c r="B64" s="67">
        <v>44167</v>
      </c>
      <c r="C64" s="68" t="s">
        <v>6</v>
      </c>
      <c r="D64" s="68" t="s">
        <v>33</v>
      </c>
      <c r="E64" s="68" t="s">
        <v>206</v>
      </c>
      <c r="F64" s="68" t="s">
        <v>450</v>
      </c>
      <c r="G64" s="68" t="s">
        <v>3</v>
      </c>
      <c r="H64" s="68" t="s">
        <v>1095</v>
      </c>
      <c r="I64" s="69" t="s">
        <v>1</v>
      </c>
      <c r="J64" s="69" t="s">
        <v>1</v>
      </c>
      <c r="K64" s="69" t="s">
        <v>1</v>
      </c>
      <c r="L64" s="69" t="s">
        <v>1</v>
      </c>
      <c r="M64" s="69">
        <v>0</v>
      </c>
      <c r="N64" s="68" t="s">
        <v>1</v>
      </c>
      <c r="O64" s="68" t="s">
        <v>2</v>
      </c>
      <c r="P64" s="68" t="s">
        <v>1</v>
      </c>
      <c r="Q64" s="69">
        <v>394152475.84080005</v>
      </c>
      <c r="R64" s="69">
        <v>0</v>
      </c>
      <c r="S64" s="69">
        <v>301999361</v>
      </c>
      <c r="T64" s="69">
        <v>0</v>
      </c>
      <c r="U64" s="68" t="s">
        <v>0</v>
      </c>
      <c r="V64" s="69">
        <v>0</v>
      </c>
      <c r="W64" s="69">
        <v>79442340.38000001</v>
      </c>
      <c r="X64" s="68" t="s">
        <v>9</v>
      </c>
      <c r="Y64" s="69">
        <v>12710774.460799998</v>
      </c>
      <c r="Z64" s="69">
        <v>0</v>
      </c>
      <c r="AA64" s="68" t="s">
        <v>0</v>
      </c>
      <c r="AB64" s="69">
        <v>0</v>
      </c>
      <c r="AC64" s="69">
        <v>0</v>
      </c>
      <c r="AD64" s="68" t="s">
        <v>0</v>
      </c>
      <c r="AE64" s="69">
        <v>0</v>
      </c>
      <c r="AF64" s="68">
        <v>0</v>
      </c>
      <c r="AG64" s="68" t="s">
        <v>0</v>
      </c>
      <c r="AH64" s="69">
        <v>0</v>
      </c>
      <c r="AI64" s="69">
        <v>0</v>
      </c>
      <c r="AJ64" s="68" t="s">
        <v>0</v>
      </c>
      <c r="AK64" s="69">
        <v>0</v>
      </c>
      <c r="AL64" s="69">
        <v>0</v>
      </c>
      <c r="AM64" s="72" t="s">
        <v>1</v>
      </c>
      <c r="AN64" s="68" t="s">
        <v>1</v>
      </c>
      <c r="AO64" s="72" t="s">
        <v>1</v>
      </c>
      <c r="AP64" s="68" t="s">
        <v>1</v>
      </c>
    </row>
    <row r="65" spans="1:42" s="59" customFormat="1" x14ac:dyDescent="0.25">
      <c r="A65" s="68" t="s">
        <v>208</v>
      </c>
      <c r="B65" s="67">
        <v>44167</v>
      </c>
      <c r="C65" s="68" t="s">
        <v>6</v>
      </c>
      <c r="D65" s="68" t="s">
        <v>33</v>
      </c>
      <c r="E65" s="68" t="s">
        <v>206</v>
      </c>
      <c r="F65" s="68" t="s">
        <v>450</v>
      </c>
      <c r="G65" s="68" t="s">
        <v>13</v>
      </c>
      <c r="H65" s="68" t="s">
        <v>1</v>
      </c>
      <c r="I65" s="69" t="s">
        <v>1096</v>
      </c>
      <c r="J65" s="69" t="s">
        <v>1</v>
      </c>
      <c r="K65" s="69" t="s">
        <v>1097</v>
      </c>
      <c r="L65" s="69" t="s">
        <v>1098</v>
      </c>
      <c r="M65" s="69">
        <v>8661744</v>
      </c>
      <c r="N65" s="68" t="s">
        <v>12</v>
      </c>
      <c r="O65" s="68" t="s">
        <v>1099</v>
      </c>
      <c r="P65" s="68" t="s">
        <v>1100</v>
      </c>
      <c r="Q65" s="69">
        <v>-8661744</v>
      </c>
      <c r="R65" s="69">
        <v>0</v>
      </c>
      <c r="S65" s="69">
        <v>-8661744</v>
      </c>
      <c r="T65" s="69">
        <v>0</v>
      </c>
      <c r="U65" s="68" t="s">
        <v>0</v>
      </c>
      <c r="V65" s="69">
        <v>0</v>
      </c>
      <c r="W65" s="69">
        <v>0</v>
      </c>
      <c r="X65" s="68" t="s">
        <v>0</v>
      </c>
      <c r="Y65" s="69">
        <v>0</v>
      </c>
      <c r="Z65" s="69">
        <v>0</v>
      </c>
      <c r="AA65" s="68" t="s">
        <v>0</v>
      </c>
      <c r="AB65" s="69">
        <v>0</v>
      </c>
      <c r="AC65" s="69">
        <v>0</v>
      </c>
      <c r="AD65" s="68" t="s">
        <v>0</v>
      </c>
      <c r="AE65" s="69">
        <v>0</v>
      </c>
      <c r="AF65" s="68">
        <v>0</v>
      </c>
      <c r="AG65" s="68" t="s">
        <v>0</v>
      </c>
      <c r="AH65" s="69">
        <v>0</v>
      </c>
      <c r="AI65" s="69">
        <v>0</v>
      </c>
      <c r="AJ65" s="68" t="s">
        <v>0</v>
      </c>
      <c r="AK65" s="69">
        <v>0</v>
      </c>
      <c r="AL65" s="69">
        <v>0</v>
      </c>
      <c r="AM65" s="72" t="s">
        <v>1</v>
      </c>
      <c r="AN65" s="68" t="s">
        <v>1</v>
      </c>
      <c r="AO65" s="72" t="s">
        <v>1</v>
      </c>
      <c r="AP65" s="68" t="s">
        <v>1</v>
      </c>
    </row>
    <row r="66" spans="1:42" s="59" customFormat="1" x14ac:dyDescent="0.25">
      <c r="A66" s="68" t="s">
        <v>207</v>
      </c>
      <c r="B66" s="67">
        <v>44167</v>
      </c>
      <c r="C66" s="68" t="s">
        <v>27</v>
      </c>
      <c r="D66" s="68" t="s">
        <v>33</v>
      </c>
      <c r="E66" s="68" t="s">
        <v>32</v>
      </c>
      <c r="F66" s="68" t="s">
        <v>1011</v>
      </c>
      <c r="G66" s="68" t="s">
        <v>3</v>
      </c>
      <c r="H66" s="68" t="s">
        <v>1101</v>
      </c>
      <c r="I66" s="69" t="s">
        <v>1</v>
      </c>
      <c r="J66" s="69" t="s">
        <v>1</v>
      </c>
      <c r="K66" s="69" t="s">
        <v>1</v>
      </c>
      <c r="L66" s="69" t="s">
        <v>1</v>
      </c>
      <c r="M66" s="69">
        <v>0</v>
      </c>
      <c r="N66" s="68" t="s">
        <v>1</v>
      </c>
      <c r="O66" s="68" t="s">
        <v>2</v>
      </c>
      <c r="P66" s="68" t="s">
        <v>1</v>
      </c>
      <c r="Q66" s="69">
        <v>320748036.20799994</v>
      </c>
      <c r="R66" s="69">
        <v>0</v>
      </c>
      <c r="S66" s="69">
        <v>199621646.98999995</v>
      </c>
      <c r="T66" s="69">
        <v>0</v>
      </c>
      <c r="U66" s="68" t="s">
        <v>0</v>
      </c>
      <c r="V66" s="69">
        <v>0</v>
      </c>
      <c r="W66" s="69">
        <v>104419301.05</v>
      </c>
      <c r="X66" s="68" t="s">
        <v>9</v>
      </c>
      <c r="Y66" s="69">
        <v>16707088.168</v>
      </c>
      <c r="Z66" s="69">
        <v>0</v>
      </c>
      <c r="AA66" s="69" t="s">
        <v>0</v>
      </c>
      <c r="AB66" s="69">
        <v>0</v>
      </c>
      <c r="AC66" s="69">
        <v>0</v>
      </c>
      <c r="AD66" s="68" t="s">
        <v>0</v>
      </c>
      <c r="AE66" s="69">
        <v>0</v>
      </c>
      <c r="AF66" s="69">
        <v>0</v>
      </c>
      <c r="AG66" s="69" t="s">
        <v>0</v>
      </c>
      <c r="AH66" s="69">
        <v>0</v>
      </c>
      <c r="AI66" s="69">
        <v>0</v>
      </c>
      <c r="AJ66" s="69" t="s">
        <v>0</v>
      </c>
      <c r="AK66" s="69">
        <v>0</v>
      </c>
      <c r="AL66" s="69">
        <v>0</v>
      </c>
      <c r="AM66" s="72" t="s">
        <v>1</v>
      </c>
      <c r="AN66" s="68" t="s">
        <v>1</v>
      </c>
      <c r="AO66" s="72" t="s">
        <v>1</v>
      </c>
      <c r="AP66" s="68" t="s">
        <v>1</v>
      </c>
    </row>
    <row r="67" spans="1:42" s="59" customFormat="1" x14ac:dyDescent="0.25">
      <c r="A67" s="68" t="s">
        <v>205</v>
      </c>
      <c r="B67" s="67">
        <v>44167</v>
      </c>
      <c r="C67" s="68" t="s">
        <v>6</v>
      </c>
      <c r="D67" s="68" t="s">
        <v>26</v>
      </c>
      <c r="E67" s="68" t="s">
        <v>200</v>
      </c>
      <c r="F67" s="68" t="s">
        <v>1102</v>
      </c>
      <c r="G67" s="68" t="s">
        <v>3</v>
      </c>
      <c r="H67" s="68" t="s">
        <v>1103</v>
      </c>
      <c r="I67" s="69" t="s">
        <v>1</v>
      </c>
      <c r="J67" s="69" t="s">
        <v>1</v>
      </c>
      <c r="K67" s="69" t="s">
        <v>1</v>
      </c>
      <c r="L67" s="69" t="s">
        <v>1</v>
      </c>
      <c r="M67" s="69">
        <v>0</v>
      </c>
      <c r="N67" s="68" t="s">
        <v>1</v>
      </c>
      <c r="O67" s="68" t="s">
        <v>2</v>
      </c>
      <c r="P67" s="68" t="s">
        <v>1</v>
      </c>
      <c r="Q67" s="69">
        <v>537863160.05400002</v>
      </c>
      <c r="R67" s="69">
        <v>0</v>
      </c>
      <c r="S67" s="69">
        <v>305150968.60000002</v>
      </c>
      <c r="T67" s="69">
        <v>0</v>
      </c>
      <c r="U67" s="68" t="s">
        <v>0</v>
      </c>
      <c r="V67" s="69">
        <v>0</v>
      </c>
      <c r="W67" s="69">
        <v>200613958.15000001</v>
      </c>
      <c r="X67" s="68" t="s">
        <v>9</v>
      </c>
      <c r="Y67" s="69">
        <v>32098233.304000001</v>
      </c>
      <c r="Z67" s="69">
        <v>0</v>
      </c>
      <c r="AA67" s="68" t="s">
        <v>0</v>
      </c>
      <c r="AB67" s="69">
        <v>0</v>
      </c>
      <c r="AC67" s="69">
        <v>0</v>
      </c>
      <c r="AD67" s="68" t="s">
        <v>0</v>
      </c>
      <c r="AE67" s="69">
        <v>0</v>
      </c>
      <c r="AF67" s="68">
        <v>0</v>
      </c>
      <c r="AG67" s="68" t="s">
        <v>0</v>
      </c>
      <c r="AH67" s="69">
        <v>0</v>
      </c>
      <c r="AI67" s="69">
        <v>0</v>
      </c>
      <c r="AJ67" s="68" t="s">
        <v>0</v>
      </c>
      <c r="AK67" s="69">
        <v>0</v>
      </c>
      <c r="AL67" s="69">
        <v>0</v>
      </c>
      <c r="AM67" s="72" t="s">
        <v>1</v>
      </c>
      <c r="AN67" s="68" t="s">
        <v>1</v>
      </c>
      <c r="AO67" s="72" t="s">
        <v>1</v>
      </c>
      <c r="AP67" s="68" t="s">
        <v>1</v>
      </c>
    </row>
    <row r="68" spans="1:42" s="59" customFormat="1" x14ac:dyDescent="0.25">
      <c r="A68" s="68" t="s">
        <v>203</v>
      </c>
      <c r="B68" s="67">
        <v>44167</v>
      </c>
      <c r="C68" s="68" t="s">
        <v>27</v>
      </c>
      <c r="D68" s="68" t="s">
        <v>26</v>
      </c>
      <c r="E68" s="68" t="s">
        <v>253</v>
      </c>
      <c r="F68" s="68" t="s">
        <v>1104</v>
      </c>
      <c r="G68" s="68" t="s">
        <v>3</v>
      </c>
      <c r="H68" s="68" t="s">
        <v>1105</v>
      </c>
      <c r="I68" s="69" t="s">
        <v>1</v>
      </c>
      <c r="J68" s="69" t="s">
        <v>1</v>
      </c>
      <c r="K68" s="69" t="s">
        <v>1</v>
      </c>
      <c r="L68" s="69" t="s">
        <v>1</v>
      </c>
      <c r="M68" s="69">
        <v>0</v>
      </c>
      <c r="N68" s="68" t="s">
        <v>1</v>
      </c>
      <c r="O68" s="68" t="s">
        <v>2</v>
      </c>
      <c r="P68" s="68" t="s">
        <v>1</v>
      </c>
      <c r="Q68" s="69">
        <v>8428872.4796000011</v>
      </c>
      <c r="R68" s="69">
        <v>0</v>
      </c>
      <c r="S68" s="69">
        <v>5530720</v>
      </c>
      <c r="T68" s="69">
        <v>0</v>
      </c>
      <c r="U68" s="68" t="s">
        <v>0</v>
      </c>
      <c r="V68" s="69">
        <v>0</v>
      </c>
      <c r="W68" s="69">
        <v>2498407.31</v>
      </c>
      <c r="X68" s="68" t="s">
        <v>9</v>
      </c>
      <c r="Y68" s="69">
        <v>399745.16960000002</v>
      </c>
      <c r="Z68" s="69">
        <v>0</v>
      </c>
      <c r="AA68" s="69" t="s">
        <v>0</v>
      </c>
      <c r="AB68" s="69">
        <v>0</v>
      </c>
      <c r="AC68" s="69">
        <v>0</v>
      </c>
      <c r="AD68" s="68" t="s">
        <v>0</v>
      </c>
      <c r="AE68" s="69">
        <v>0</v>
      </c>
      <c r="AF68" s="69">
        <v>0</v>
      </c>
      <c r="AG68" s="69" t="s">
        <v>0</v>
      </c>
      <c r="AH68" s="69">
        <v>0</v>
      </c>
      <c r="AI68" s="69">
        <v>0</v>
      </c>
      <c r="AJ68" s="69" t="s">
        <v>0</v>
      </c>
      <c r="AK68" s="69">
        <v>0</v>
      </c>
      <c r="AL68" s="69">
        <v>0</v>
      </c>
      <c r="AM68" s="72" t="s">
        <v>1</v>
      </c>
      <c r="AN68" s="68" t="s">
        <v>1</v>
      </c>
      <c r="AO68" s="72" t="s">
        <v>1</v>
      </c>
      <c r="AP68" s="68" t="s">
        <v>1</v>
      </c>
    </row>
    <row r="69" spans="1:42" s="59" customFormat="1" x14ac:dyDescent="0.25">
      <c r="A69" s="68" t="s">
        <v>202</v>
      </c>
      <c r="B69" s="67">
        <v>44167</v>
      </c>
      <c r="C69" s="68" t="s">
        <v>27</v>
      </c>
      <c r="D69" s="68" t="s">
        <v>26</v>
      </c>
      <c r="E69" s="68" t="s">
        <v>253</v>
      </c>
      <c r="F69" s="68" t="s">
        <v>1104</v>
      </c>
      <c r="G69" s="68" t="s">
        <v>3</v>
      </c>
      <c r="H69" s="68" t="s">
        <v>1106</v>
      </c>
      <c r="I69" s="69" t="s">
        <v>1</v>
      </c>
      <c r="J69" s="69" t="s">
        <v>1</v>
      </c>
      <c r="K69" s="69" t="s">
        <v>1</v>
      </c>
      <c r="L69" s="69" t="s">
        <v>1</v>
      </c>
      <c r="M69" s="69">
        <v>0</v>
      </c>
      <c r="N69" s="68" t="s">
        <v>1</v>
      </c>
      <c r="O69" s="68" t="s">
        <v>358</v>
      </c>
      <c r="P69" s="68" t="s">
        <v>359</v>
      </c>
      <c r="Q69" s="69">
        <v>6233344</v>
      </c>
      <c r="R69" s="69">
        <v>0</v>
      </c>
      <c r="S69" s="69">
        <v>4773600</v>
      </c>
      <c r="T69" s="69">
        <v>1258400</v>
      </c>
      <c r="U69" s="68" t="s">
        <v>9</v>
      </c>
      <c r="V69" s="69">
        <v>201344</v>
      </c>
      <c r="W69" s="69">
        <v>0</v>
      </c>
      <c r="X69" s="68" t="s">
        <v>0</v>
      </c>
      <c r="Y69" s="69">
        <v>0</v>
      </c>
      <c r="Z69" s="69">
        <v>0</v>
      </c>
      <c r="AA69" s="68" t="s">
        <v>0</v>
      </c>
      <c r="AB69" s="69">
        <v>0</v>
      </c>
      <c r="AC69" s="69">
        <v>0</v>
      </c>
      <c r="AD69" s="68" t="s">
        <v>0</v>
      </c>
      <c r="AE69" s="69">
        <v>0</v>
      </c>
      <c r="AF69" s="68">
        <v>0</v>
      </c>
      <c r="AG69" s="68" t="s">
        <v>0</v>
      </c>
      <c r="AH69" s="69">
        <v>0</v>
      </c>
      <c r="AI69" s="69">
        <v>0</v>
      </c>
      <c r="AJ69" s="68" t="s">
        <v>0</v>
      </c>
      <c r="AK69" s="69">
        <v>0</v>
      </c>
      <c r="AL69" s="69">
        <v>0</v>
      </c>
      <c r="AM69" s="72" t="s">
        <v>1</v>
      </c>
      <c r="AN69" s="68" t="s">
        <v>1</v>
      </c>
      <c r="AO69" s="72" t="s">
        <v>1</v>
      </c>
      <c r="AP69" s="68" t="s">
        <v>1</v>
      </c>
    </row>
    <row r="70" spans="1:42" s="59" customFormat="1" x14ac:dyDescent="0.25">
      <c r="A70" s="68" t="s">
        <v>201</v>
      </c>
      <c r="B70" s="67">
        <v>44167</v>
      </c>
      <c r="C70" s="68" t="s">
        <v>27</v>
      </c>
      <c r="D70" s="68" t="s">
        <v>26</v>
      </c>
      <c r="E70" s="68" t="s">
        <v>253</v>
      </c>
      <c r="F70" s="68" t="s">
        <v>1104</v>
      </c>
      <c r="G70" s="68" t="s">
        <v>3</v>
      </c>
      <c r="H70" s="68" t="s">
        <v>1107</v>
      </c>
      <c r="I70" s="69" t="s">
        <v>1</v>
      </c>
      <c r="J70" s="69" t="s">
        <v>1</v>
      </c>
      <c r="K70" s="69" t="s">
        <v>1</v>
      </c>
      <c r="L70" s="69" t="s">
        <v>1</v>
      </c>
      <c r="M70" s="69">
        <v>0</v>
      </c>
      <c r="N70" s="68" t="s">
        <v>1</v>
      </c>
      <c r="O70" s="68" t="s">
        <v>2</v>
      </c>
      <c r="P70" s="68" t="s">
        <v>1</v>
      </c>
      <c r="Q70" s="69">
        <v>160670864.13600001</v>
      </c>
      <c r="R70" s="69">
        <v>0</v>
      </c>
      <c r="S70" s="69">
        <v>109435932.40000001</v>
      </c>
      <c r="T70" s="69">
        <v>0</v>
      </c>
      <c r="U70" s="68" t="s">
        <v>0</v>
      </c>
      <c r="V70" s="69">
        <v>0</v>
      </c>
      <c r="W70" s="69">
        <v>44168044.600000001</v>
      </c>
      <c r="X70" s="68" t="s">
        <v>0</v>
      </c>
      <c r="Y70" s="69">
        <v>7066887.1359999999</v>
      </c>
      <c r="Z70" s="69">
        <v>0</v>
      </c>
      <c r="AA70" s="68" t="s">
        <v>0</v>
      </c>
      <c r="AB70" s="69">
        <v>0</v>
      </c>
      <c r="AC70" s="69">
        <v>0</v>
      </c>
      <c r="AD70" s="68" t="s">
        <v>0</v>
      </c>
      <c r="AE70" s="69">
        <v>0</v>
      </c>
      <c r="AF70" s="68">
        <v>0</v>
      </c>
      <c r="AG70" s="68" t="s">
        <v>0</v>
      </c>
      <c r="AH70" s="69">
        <v>0</v>
      </c>
      <c r="AI70" s="69">
        <v>0</v>
      </c>
      <c r="AJ70" s="68" t="s">
        <v>0</v>
      </c>
      <c r="AK70" s="69">
        <v>0</v>
      </c>
      <c r="AL70" s="69">
        <v>0</v>
      </c>
      <c r="AM70" s="72" t="s">
        <v>1</v>
      </c>
      <c r="AN70" s="68" t="s">
        <v>1</v>
      </c>
      <c r="AO70" s="72" t="s">
        <v>1</v>
      </c>
      <c r="AP70" s="68" t="s">
        <v>1</v>
      </c>
    </row>
    <row r="71" spans="1:42" s="59" customFormat="1" x14ac:dyDescent="0.25">
      <c r="A71" s="68" t="s">
        <v>199</v>
      </c>
      <c r="B71" s="67">
        <v>44167</v>
      </c>
      <c r="C71" s="68" t="s">
        <v>6</v>
      </c>
      <c r="D71" s="68" t="s">
        <v>24</v>
      </c>
      <c r="E71" s="68" t="s">
        <v>196</v>
      </c>
      <c r="F71" s="68" t="s">
        <v>457</v>
      </c>
      <c r="G71" s="68" t="s">
        <v>3</v>
      </c>
      <c r="H71" s="68" t="s">
        <v>1108</v>
      </c>
      <c r="I71" s="69" t="s">
        <v>1</v>
      </c>
      <c r="J71" s="69" t="s">
        <v>1</v>
      </c>
      <c r="K71" s="69" t="s">
        <v>1</v>
      </c>
      <c r="L71" s="69" t="s">
        <v>1</v>
      </c>
      <c r="M71" s="69">
        <v>0</v>
      </c>
      <c r="N71" s="68" t="s">
        <v>1</v>
      </c>
      <c r="O71" s="68" t="s">
        <v>2</v>
      </c>
      <c r="P71" s="68" t="s">
        <v>1</v>
      </c>
      <c r="Q71" s="69">
        <v>842406791.17640007</v>
      </c>
      <c r="R71" s="69">
        <v>0</v>
      </c>
      <c r="S71" s="69">
        <v>599649827.80000007</v>
      </c>
      <c r="T71" s="69">
        <v>0</v>
      </c>
      <c r="U71" s="68" t="s">
        <v>0</v>
      </c>
      <c r="V71" s="69">
        <v>0</v>
      </c>
      <c r="W71" s="69">
        <v>209273244.28999999</v>
      </c>
      <c r="X71" s="68" t="s">
        <v>0</v>
      </c>
      <c r="Y71" s="69">
        <v>33483719.086400002</v>
      </c>
      <c r="Z71" s="69">
        <v>0</v>
      </c>
      <c r="AA71" s="68" t="s">
        <v>0</v>
      </c>
      <c r="AB71" s="69">
        <v>0</v>
      </c>
      <c r="AC71" s="69">
        <v>0</v>
      </c>
      <c r="AD71" s="68" t="s">
        <v>0</v>
      </c>
      <c r="AE71" s="69">
        <v>0</v>
      </c>
      <c r="AF71" s="68">
        <v>0</v>
      </c>
      <c r="AG71" s="68" t="s">
        <v>0</v>
      </c>
      <c r="AH71" s="69">
        <v>0</v>
      </c>
      <c r="AI71" s="69">
        <v>0</v>
      </c>
      <c r="AJ71" s="68" t="s">
        <v>0</v>
      </c>
      <c r="AK71" s="69">
        <v>0</v>
      </c>
      <c r="AL71" s="69">
        <v>0</v>
      </c>
      <c r="AM71" s="72" t="s">
        <v>1</v>
      </c>
      <c r="AN71" s="68" t="s">
        <v>1</v>
      </c>
      <c r="AO71" s="72" t="s">
        <v>1</v>
      </c>
      <c r="AP71" s="68" t="s">
        <v>1</v>
      </c>
    </row>
    <row r="72" spans="1:42" s="59" customFormat="1" x14ac:dyDescent="0.25">
      <c r="A72" s="68" t="s">
        <v>198</v>
      </c>
      <c r="B72" s="67">
        <v>44167</v>
      </c>
      <c r="C72" s="68" t="s">
        <v>27</v>
      </c>
      <c r="D72" s="68" t="s">
        <v>24</v>
      </c>
      <c r="E72" s="68" t="s">
        <v>364</v>
      </c>
      <c r="F72" s="68" t="s">
        <v>1109</v>
      </c>
      <c r="G72" s="68" t="s">
        <v>3</v>
      </c>
      <c r="H72" s="68" t="s">
        <v>1110</v>
      </c>
      <c r="I72" s="69" t="s">
        <v>1</v>
      </c>
      <c r="J72" s="69" t="s">
        <v>1</v>
      </c>
      <c r="K72" s="69" t="s">
        <v>1</v>
      </c>
      <c r="L72" s="69" t="s">
        <v>1</v>
      </c>
      <c r="M72" s="69">
        <v>0</v>
      </c>
      <c r="N72" s="68" t="s">
        <v>1</v>
      </c>
      <c r="O72" s="68" t="s">
        <v>2</v>
      </c>
      <c r="P72" s="68" t="s">
        <v>1</v>
      </c>
      <c r="Q72" s="69">
        <v>163957391.33719999</v>
      </c>
      <c r="R72" s="69">
        <v>0</v>
      </c>
      <c r="S72" s="69">
        <v>116425371.79000001</v>
      </c>
      <c r="T72" s="69">
        <v>0</v>
      </c>
      <c r="U72" s="68" t="s">
        <v>0</v>
      </c>
      <c r="V72" s="69">
        <v>0</v>
      </c>
      <c r="W72" s="69">
        <v>40975878.920000002</v>
      </c>
      <c r="X72" s="68" t="s">
        <v>0</v>
      </c>
      <c r="Y72" s="69">
        <v>6556140.6272</v>
      </c>
      <c r="Z72" s="69">
        <v>0</v>
      </c>
      <c r="AA72" s="68" t="s">
        <v>0</v>
      </c>
      <c r="AB72" s="69">
        <v>0</v>
      </c>
      <c r="AC72" s="69">
        <v>0</v>
      </c>
      <c r="AD72" s="68" t="s">
        <v>0</v>
      </c>
      <c r="AE72" s="69">
        <v>0</v>
      </c>
      <c r="AF72" s="68">
        <v>0</v>
      </c>
      <c r="AG72" s="68" t="s">
        <v>0</v>
      </c>
      <c r="AH72" s="69">
        <v>0</v>
      </c>
      <c r="AI72" s="69">
        <v>0</v>
      </c>
      <c r="AJ72" s="68" t="s">
        <v>0</v>
      </c>
      <c r="AK72" s="69">
        <v>0</v>
      </c>
      <c r="AL72" s="69">
        <v>0</v>
      </c>
      <c r="AM72" s="72" t="s">
        <v>1</v>
      </c>
      <c r="AN72" s="68" t="s">
        <v>1</v>
      </c>
      <c r="AO72" s="72" t="s">
        <v>1</v>
      </c>
      <c r="AP72" s="68" t="s">
        <v>1</v>
      </c>
    </row>
    <row r="73" spans="1:42" s="59" customFormat="1" x14ac:dyDescent="0.25">
      <c r="A73" s="68" t="s">
        <v>197</v>
      </c>
      <c r="B73" s="67">
        <v>44167</v>
      </c>
      <c r="C73" s="68" t="s">
        <v>6</v>
      </c>
      <c r="D73" s="68" t="s">
        <v>22</v>
      </c>
      <c r="E73" s="68" t="s">
        <v>194</v>
      </c>
      <c r="F73" s="68" t="s">
        <v>924</v>
      </c>
      <c r="G73" s="68" t="s">
        <v>3</v>
      </c>
      <c r="H73" s="68" t="s">
        <v>1111</v>
      </c>
      <c r="I73" s="69" t="s">
        <v>1</v>
      </c>
      <c r="J73" s="69" t="s">
        <v>1</v>
      </c>
      <c r="K73" s="69" t="s">
        <v>1</v>
      </c>
      <c r="L73" s="69" t="s">
        <v>1</v>
      </c>
      <c r="M73" s="69">
        <v>0</v>
      </c>
      <c r="N73" s="68" t="s">
        <v>1</v>
      </c>
      <c r="O73" s="68" t="s">
        <v>2</v>
      </c>
      <c r="P73" s="68" t="s">
        <v>1</v>
      </c>
      <c r="Q73" s="69">
        <v>172694618</v>
      </c>
      <c r="R73" s="69">
        <v>0</v>
      </c>
      <c r="S73" s="69">
        <v>163230410</v>
      </c>
      <c r="T73" s="69">
        <v>0</v>
      </c>
      <c r="U73" s="68" t="s">
        <v>0</v>
      </c>
      <c r="V73" s="69">
        <v>0</v>
      </c>
      <c r="W73" s="69">
        <v>8158800</v>
      </c>
      <c r="X73" s="68" t="s">
        <v>0</v>
      </c>
      <c r="Y73" s="69">
        <v>1305408</v>
      </c>
      <c r="Z73" s="69">
        <v>0</v>
      </c>
      <c r="AA73" s="68" t="s">
        <v>0</v>
      </c>
      <c r="AB73" s="69">
        <v>0</v>
      </c>
      <c r="AC73" s="69">
        <v>0</v>
      </c>
      <c r="AD73" s="68" t="s">
        <v>0</v>
      </c>
      <c r="AE73" s="69">
        <v>0</v>
      </c>
      <c r="AF73" s="68">
        <v>0</v>
      </c>
      <c r="AG73" s="68" t="s">
        <v>0</v>
      </c>
      <c r="AH73" s="69">
        <v>0</v>
      </c>
      <c r="AI73" s="69">
        <v>0</v>
      </c>
      <c r="AJ73" s="68" t="s">
        <v>0</v>
      </c>
      <c r="AK73" s="69">
        <v>0</v>
      </c>
      <c r="AL73" s="69">
        <v>0</v>
      </c>
      <c r="AM73" s="72" t="s">
        <v>1</v>
      </c>
      <c r="AN73" s="68" t="s">
        <v>1</v>
      </c>
      <c r="AO73" s="72" t="s">
        <v>1</v>
      </c>
      <c r="AP73" s="68" t="s">
        <v>1</v>
      </c>
    </row>
    <row r="74" spans="1:42" s="59" customFormat="1" x14ac:dyDescent="0.25">
      <c r="A74" s="68" t="s">
        <v>195</v>
      </c>
      <c r="B74" s="67">
        <v>44167</v>
      </c>
      <c r="C74" s="68" t="s">
        <v>6</v>
      </c>
      <c r="D74" s="68" t="s">
        <v>22</v>
      </c>
      <c r="E74" s="68" t="s">
        <v>194</v>
      </c>
      <c r="F74" s="68" t="s">
        <v>924</v>
      </c>
      <c r="G74" s="68" t="s">
        <v>3</v>
      </c>
      <c r="H74" s="68" t="s">
        <v>1112</v>
      </c>
      <c r="I74" s="69" t="s">
        <v>1</v>
      </c>
      <c r="J74" s="69" t="s">
        <v>1</v>
      </c>
      <c r="K74" s="69" t="s">
        <v>1</v>
      </c>
      <c r="L74" s="69" t="s">
        <v>1</v>
      </c>
      <c r="M74" s="69">
        <v>0</v>
      </c>
      <c r="N74" s="68" t="s">
        <v>1</v>
      </c>
      <c r="O74" s="68" t="s">
        <v>1093</v>
      </c>
      <c r="P74" s="68" t="s">
        <v>1113</v>
      </c>
      <c r="Q74" s="69">
        <v>911612</v>
      </c>
      <c r="R74" s="69">
        <v>0</v>
      </c>
      <c r="S74" s="69">
        <v>911612</v>
      </c>
      <c r="T74" s="69">
        <v>0</v>
      </c>
      <c r="U74" s="68" t="s">
        <v>0</v>
      </c>
      <c r="V74" s="69">
        <v>0</v>
      </c>
      <c r="W74" s="69">
        <v>0</v>
      </c>
      <c r="X74" s="68" t="s">
        <v>0</v>
      </c>
      <c r="Y74" s="69">
        <v>0</v>
      </c>
      <c r="Z74" s="69">
        <v>0</v>
      </c>
      <c r="AA74" s="68" t="s">
        <v>0</v>
      </c>
      <c r="AB74" s="69">
        <v>0</v>
      </c>
      <c r="AC74" s="69">
        <v>0</v>
      </c>
      <c r="AD74" s="68" t="s">
        <v>0</v>
      </c>
      <c r="AE74" s="69">
        <v>0</v>
      </c>
      <c r="AF74" s="68">
        <v>0</v>
      </c>
      <c r="AG74" s="68" t="s">
        <v>0</v>
      </c>
      <c r="AH74" s="69">
        <v>0</v>
      </c>
      <c r="AI74" s="69">
        <v>0</v>
      </c>
      <c r="AJ74" s="68" t="s">
        <v>0</v>
      </c>
      <c r="AK74" s="69">
        <v>0</v>
      </c>
      <c r="AL74" s="69">
        <v>0</v>
      </c>
      <c r="AM74" s="72" t="s">
        <v>1</v>
      </c>
      <c r="AN74" s="68" t="s">
        <v>1</v>
      </c>
      <c r="AO74" s="72" t="s">
        <v>1</v>
      </c>
      <c r="AP74" s="68" t="s">
        <v>1</v>
      </c>
    </row>
    <row r="75" spans="1:42" s="59" customFormat="1" x14ac:dyDescent="0.25">
      <c r="A75" s="68" t="s">
        <v>193</v>
      </c>
      <c r="B75" s="67">
        <v>44167</v>
      </c>
      <c r="C75" s="68" t="s">
        <v>6</v>
      </c>
      <c r="D75" s="68" t="s">
        <v>22</v>
      </c>
      <c r="E75" s="68" t="s">
        <v>194</v>
      </c>
      <c r="F75" s="68" t="s">
        <v>924</v>
      </c>
      <c r="G75" s="68" t="s">
        <v>3</v>
      </c>
      <c r="H75" s="68" t="s">
        <v>1114</v>
      </c>
      <c r="I75" s="69" t="s">
        <v>1</v>
      </c>
      <c r="J75" s="69" t="s">
        <v>1</v>
      </c>
      <c r="K75" s="69" t="s">
        <v>1</v>
      </c>
      <c r="L75" s="69" t="s">
        <v>1</v>
      </c>
      <c r="M75" s="69">
        <v>0</v>
      </c>
      <c r="N75" s="68" t="s">
        <v>1</v>
      </c>
      <c r="O75" s="68" t="s">
        <v>2</v>
      </c>
      <c r="P75" s="68" t="s">
        <v>1</v>
      </c>
      <c r="Q75" s="69">
        <v>215656657.72799999</v>
      </c>
      <c r="R75" s="69">
        <v>0</v>
      </c>
      <c r="S75" s="69">
        <v>170789109.60000002</v>
      </c>
      <c r="T75" s="69">
        <v>0</v>
      </c>
      <c r="U75" s="68" t="s">
        <v>0</v>
      </c>
      <c r="V75" s="69">
        <v>0</v>
      </c>
      <c r="W75" s="69">
        <v>38678920.799999997</v>
      </c>
      <c r="X75" s="68" t="s">
        <v>0</v>
      </c>
      <c r="Y75" s="69">
        <v>6188627.3280000007</v>
      </c>
      <c r="Z75" s="69">
        <v>0</v>
      </c>
      <c r="AA75" s="68" t="s">
        <v>0</v>
      </c>
      <c r="AB75" s="69">
        <v>0</v>
      </c>
      <c r="AC75" s="69">
        <v>0</v>
      </c>
      <c r="AD75" s="68" t="s">
        <v>0</v>
      </c>
      <c r="AE75" s="69">
        <v>0</v>
      </c>
      <c r="AF75" s="68">
        <v>0</v>
      </c>
      <c r="AG75" s="68" t="s">
        <v>0</v>
      </c>
      <c r="AH75" s="69">
        <v>0</v>
      </c>
      <c r="AI75" s="69">
        <v>0</v>
      </c>
      <c r="AJ75" s="68" t="s">
        <v>0</v>
      </c>
      <c r="AK75" s="69">
        <v>0</v>
      </c>
      <c r="AL75" s="69">
        <v>0</v>
      </c>
      <c r="AM75" s="72" t="s">
        <v>1</v>
      </c>
      <c r="AN75" s="68" t="s">
        <v>1</v>
      </c>
      <c r="AO75" s="72" t="s">
        <v>1</v>
      </c>
      <c r="AP75" s="68" t="s">
        <v>1</v>
      </c>
    </row>
    <row r="76" spans="1:42" s="59" customFormat="1" x14ac:dyDescent="0.25">
      <c r="A76" s="68" t="s">
        <v>192</v>
      </c>
      <c r="B76" s="67">
        <v>44167</v>
      </c>
      <c r="C76" s="68" t="s">
        <v>6</v>
      </c>
      <c r="D76" s="68" t="s">
        <v>22</v>
      </c>
      <c r="E76" s="68" t="s">
        <v>194</v>
      </c>
      <c r="F76" s="68" t="s">
        <v>924</v>
      </c>
      <c r="G76" s="68" t="s">
        <v>3</v>
      </c>
      <c r="H76" s="68" t="s">
        <v>1115</v>
      </c>
      <c r="I76" s="69" t="s">
        <v>1</v>
      </c>
      <c r="J76" s="69" t="s">
        <v>1</v>
      </c>
      <c r="K76" s="69" t="s">
        <v>1</v>
      </c>
      <c r="L76" s="69" t="s">
        <v>1</v>
      </c>
      <c r="M76" s="69">
        <v>0</v>
      </c>
      <c r="N76" s="68" t="s">
        <v>1</v>
      </c>
      <c r="O76" s="68" t="s">
        <v>918</v>
      </c>
      <c r="P76" s="68" t="s">
        <v>919</v>
      </c>
      <c r="Q76" s="69">
        <v>38472262.399999999</v>
      </c>
      <c r="R76" s="69">
        <v>0</v>
      </c>
      <c r="S76" s="69">
        <v>26087360</v>
      </c>
      <c r="T76" s="69">
        <v>10676640</v>
      </c>
      <c r="U76" s="68" t="s">
        <v>9</v>
      </c>
      <c r="V76" s="69">
        <v>1708262.3999999999</v>
      </c>
      <c r="W76" s="69">
        <v>0</v>
      </c>
      <c r="X76" s="68" t="s">
        <v>0</v>
      </c>
      <c r="Y76" s="69">
        <v>0</v>
      </c>
      <c r="Z76" s="69">
        <v>0</v>
      </c>
      <c r="AA76" s="68" t="s">
        <v>0</v>
      </c>
      <c r="AB76" s="69">
        <v>0</v>
      </c>
      <c r="AC76" s="69">
        <v>0</v>
      </c>
      <c r="AD76" s="68" t="s">
        <v>0</v>
      </c>
      <c r="AE76" s="69">
        <v>0</v>
      </c>
      <c r="AF76" s="68">
        <v>0</v>
      </c>
      <c r="AG76" s="68" t="s">
        <v>0</v>
      </c>
      <c r="AH76" s="69">
        <v>0</v>
      </c>
      <c r="AI76" s="69">
        <v>0</v>
      </c>
      <c r="AJ76" s="68" t="s">
        <v>0</v>
      </c>
      <c r="AK76" s="69">
        <v>0</v>
      </c>
      <c r="AL76" s="69">
        <v>0</v>
      </c>
      <c r="AM76" s="72" t="s">
        <v>1</v>
      </c>
      <c r="AN76" s="68" t="s">
        <v>1</v>
      </c>
      <c r="AO76" s="72" t="s">
        <v>1</v>
      </c>
      <c r="AP76" s="68" t="s">
        <v>1</v>
      </c>
    </row>
    <row r="77" spans="1:42" s="59" customFormat="1" x14ac:dyDescent="0.25">
      <c r="A77" s="68" t="s">
        <v>189</v>
      </c>
      <c r="B77" s="67">
        <v>44167</v>
      </c>
      <c r="C77" s="68" t="s">
        <v>6</v>
      </c>
      <c r="D77" s="68" t="s">
        <v>22</v>
      </c>
      <c r="E77" s="68" t="s">
        <v>194</v>
      </c>
      <c r="F77" s="68" t="s">
        <v>924</v>
      </c>
      <c r="G77" s="68" t="s">
        <v>3</v>
      </c>
      <c r="H77" s="68" t="s">
        <v>1116</v>
      </c>
      <c r="I77" s="69" t="s">
        <v>1</v>
      </c>
      <c r="J77" s="69" t="s">
        <v>1</v>
      </c>
      <c r="K77" s="69" t="s">
        <v>1</v>
      </c>
      <c r="L77" s="69" t="s">
        <v>1</v>
      </c>
      <c r="M77" s="69">
        <v>0</v>
      </c>
      <c r="N77" s="68" t="s">
        <v>1</v>
      </c>
      <c r="O77" s="68" t="s">
        <v>1117</v>
      </c>
      <c r="P77" s="68" t="s">
        <v>1118</v>
      </c>
      <c r="Q77" s="69">
        <v>7632768</v>
      </c>
      <c r="R77" s="69">
        <v>0</v>
      </c>
      <c r="S77" s="69">
        <v>5678400</v>
      </c>
      <c r="T77" s="69">
        <v>0</v>
      </c>
      <c r="U77" s="68" t="s">
        <v>0</v>
      </c>
      <c r="V77" s="69">
        <v>0</v>
      </c>
      <c r="W77" s="69">
        <v>1684800</v>
      </c>
      <c r="X77" s="68" t="s">
        <v>9</v>
      </c>
      <c r="Y77" s="69">
        <v>269568</v>
      </c>
      <c r="Z77" s="69">
        <v>0</v>
      </c>
      <c r="AA77" s="68" t="s">
        <v>0</v>
      </c>
      <c r="AB77" s="69">
        <v>0</v>
      </c>
      <c r="AC77" s="69">
        <v>0</v>
      </c>
      <c r="AD77" s="68" t="s">
        <v>0</v>
      </c>
      <c r="AE77" s="69">
        <v>0</v>
      </c>
      <c r="AF77" s="68">
        <v>0</v>
      </c>
      <c r="AG77" s="68" t="s">
        <v>0</v>
      </c>
      <c r="AH77" s="69">
        <v>0</v>
      </c>
      <c r="AI77" s="69">
        <v>0</v>
      </c>
      <c r="AJ77" s="68" t="s">
        <v>0</v>
      </c>
      <c r="AK77" s="69">
        <v>0</v>
      </c>
      <c r="AL77" s="69">
        <v>0</v>
      </c>
      <c r="AM77" s="72" t="s">
        <v>1</v>
      </c>
      <c r="AN77" s="68" t="s">
        <v>1</v>
      </c>
      <c r="AO77" s="72" t="s">
        <v>1</v>
      </c>
      <c r="AP77" s="68" t="s">
        <v>1</v>
      </c>
    </row>
    <row r="78" spans="1:42" s="59" customFormat="1" x14ac:dyDescent="0.25">
      <c r="A78" s="68" t="s">
        <v>188</v>
      </c>
      <c r="B78" s="67">
        <v>44167</v>
      </c>
      <c r="C78" s="68" t="s">
        <v>6</v>
      </c>
      <c r="D78" s="68" t="s">
        <v>19</v>
      </c>
      <c r="E78" s="68" t="s">
        <v>185</v>
      </c>
      <c r="F78" s="68" t="s">
        <v>1119</v>
      </c>
      <c r="G78" s="68" t="s">
        <v>3</v>
      </c>
      <c r="H78" s="68" t="s">
        <v>1120</v>
      </c>
      <c r="I78" s="69" t="s">
        <v>1</v>
      </c>
      <c r="J78" s="69" t="s">
        <v>1</v>
      </c>
      <c r="K78" s="69" t="s">
        <v>1</v>
      </c>
      <c r="L78" s="69" t="s">
        <v>1</v>
      </c>
      <c r="M78" s="69">
        <v>0</v>
      </c>
      <c r="N78" s="68" t="s">
        <v>1</v>
      </c>
      <c r="O78" s="68" t="s">
        <v>2</v>
      </c>
      <c r="P78" s="68" t="s">
        <v>1</v>
      </c>
      <c r="Q78" s="69">
        <v>268681692.54640001</v>
      </c>
      <c r="R78" s="69">
        <v>0</v>
      </c>
      <c r="S78" s="69">
        <v>196124490.00000003</v>
      </c>
      <c r="T78" s="69">
        <v>0</v>
      </c>
      <c r="U78" s="68" t="s">
        <v>0</v>
      </c>
      <c r="V78" s="69">
        <v>0</v>
      </c>
      <c r="W78" s="69">
        <v>62549312.539999999</v>
      </c>
      <c r="X78" s="68" t="s">
        <v>0</v>
      </c>
      <c r="Y78" s="69">
        <v>10007890.0064</v>
      </c>
      <c r="Z78" s="69">
        <v>0</v>
      </c>
      <c r="AA78" s="68" t="s">
        <v>0</v>
      </c>
      <c r="AB78" s="69">
        <v>0</v>
      </c>
      <c r="AC78" s="69">
        <v>0</v>
      </c>
      <c r="AD78" s="68" t="s">
        <v>0</v>
      </c>
      <c r="AE78" s="69">
        <v>0</v>
      </c>
      <c r="AF78" s="68">
        <v>0</v>
      </c>
      <c r="AG78" s="68" t="s">
        <v>0</v>
      </c>
      <c r="AH78" s="69">
        <v>0</v>
      </c>
      <c r="AI78" s="69">
        <v>0</v>
      </c>
      <c r="AJ78" s="68" t="s">
        <v>0</v>
      </c>
      <c r="AK78" s="69">
        <v>0</v>
      </c>
      <c r="AL78" s="69">
        <v>0</v>
      </c>
      <c r="AM78" s="72" t="s">
        <v>1</v>
      </c>
      <c r="AN78" s="68" t="s">
        <v>1</v>
      </c>
      <c r="AO78" s="72" t="s">
        <v>1</v>
      </c>
      <c r="AP78" s="68" t="s">
        <v>1</v>
      </c>
    </row>
    <row r="79" spans="1:42" s="59" customFormat="1" x14ac:dyDescent="0.25">
      <c r="A79" s="68" t="s">
        <v>187</v>
      </c>
      <c r="B79" s="67">
        <v>44167</v>
      </c>
      <c r="C79" s="68" t="s">
        <v>6</v>
      </c>
      <c r="D79" s="68" t="s">
        <v>19</v>
      </c>
      <c r="E79" s="68" t="s">
        <v>185</v>
      </c>
      <c r="F79" s="68" t="s">
        <v>1119</v>
      </c>
      <c r="G79" s="68" t="s">
        <v>3</v>
      </c>
      <c r="H79" s="68" t="s">
        <v>1121</v>
      </c>
      <c r="I79" s="69" t="s">
        <v>1</v>
      </c>
      <c r="J79" s="69" t="s">
        <v>1</v>
      </c>
      <c r="K79" s="69" t="s">
        <v>1</v>
      </c>
      <c r="L79" s="69" t="s">
        <v>1</v>
      </c>
      <c r="M79" s="69">
        <v>0</v>
      </c>
      <c r="N79" s="68" t="s">
        <v>1</v>
      </c>
      <c r="O79" s="68" t="s">
        <v>444</v>
      </c>
      <c r="P79" s="68" t="s">
        <v>445</v>
      </c>
      <c r="Q79" s="69">
        <v>53569741</v>
      </c>
      <c r="R79" s="69">
        <v>0</v>
      </c>
      <c r="S79" s="69">
        <v>28313757</v>
      </c>
      <c r="T79" s="69">
        <v>21772400</v>
      </c>
      <c r="U79" s="68" t="s">
        <v>9</v>
      </c>
      <c r="V79" s="69">
        <v>3483584</v>
      </c>
      <c r="W79" s="69">
        <v>0</v>
      </c>
      <c r="X79" s="68" t="s">
        <v>0</v>
      </c>
      <c r="Y79" s="69">
        <v>0</v>
      </c>
      <c r="Z79" s="69">
        <v>0</v>
      </c>
      <c r="AA79" s="68" t="s">
        <v>0</v>
      </c>
      <c r="AB79" s="69">
        <v>0</v>
      </c>
      <c r="AC79" s="69">
        <v>0</v>
      </c>
      <c r="AD79" s="68" t="s">
        <v>0</v>
      </c>
      <c r="AE79" s="69">
        <v>0</v>
      </c>
      <c r="AF79" s="68">
        <v>0</v>
      </c>
      <c r="AG79" s="68" t="s">
        <v>0</v>
      </c>
      <c r="AH79" s="69">
        <v>0</v>
      </c>
      <c r="AI79" s="69">
        <v>0</v>
      </c>
      <c r="AJ79" s="68" t="s">
        <v>0</v>
      </c>
      <c r="AK79" s="69">
        <v>0</v>
      </c>
      <c r="AL79" s="69">
        <v>0</v>
      </c>
      <c r="AM79" s="72" t="s">
        <v>1</v>
      </c>
      <c r="AN79" s="68" t="s">
        <v>1</v>
      </c>
      <c r="AO79" s="72" t="s">
        <v>1</v>
      </c>
      <c r="AP79" s="68" t="s">
        <v>1</v>
      </c>
    </row>
    <row r="80" spans="1:42" s="59" customFormat="1" x14ac:dyDescent="0.25">
      <c r="A80" s="68" t="s">
        <v>186</v>
      </c>
      <c r="B80" s="67">
        <v>44167</v>
      </c>
      <c r="C80" s="68" t="s">
        <v>6</v>
      </c>
      <c r="D80" s="68" t="s">
        <v>19</v>
      </c>
      <c r="E80" s="68" t="s">
        <v>185</v>
      </c>
      <c r="F80" s="68" t="s">
        <v>1119</v>
      </c>
      <c r="G80" s="68" t="s">
        <v>3</v>
      </c>
      <c r="H80" s="68" t="s">
        <v>1122</v>
      </c>
      <c r="I80" s="69" t="s">
        <v>1</v>
      </c>
      <c r="J80" s="69" t="s">
        <v>1</v>
      </c>
      <c r="K80" s="69" t="s">
        <v>1</v>
      </c>
      <c r="L80" s="69" t="s">
        <v>1</v>
      </c>
      <c r="M80" s="69">
        <v>0</v>
      </c>
      <c r="N80" s="68" t="s">
        <v>1</v>
      </c>
      <c r="O80" s="68" t="s">
        <v>2</v>
      </c>
      <c r="P80" s="68" t="s">
        <v>1</v>
      </c>
      <c r="Q80" s="69">
        <v>139320634.19600001</v>
      </c>
      <c r="R80" s="69">
        <v>0</v>
      </c>
      <c r="S80" s="69">
        <v>94856177.600000009</v>
      </c>
      <c r="T80" s="69">
        <v>0</v>
      </c>
      <c r="U80" s="68" t="s">
        <v>0</v>
      </c>
      <c r="V80" s="69">
        <v>0</v>
      </c>
      <c r="W80" s="69">
        <v>38331428.099999994</v>
      </c>
      <c r="X80" s="68" t="s">
        <v>9</v>
      </c>
      <c r="Y80" s="69">
        <v>6133028.4960000003</v>
      </c>
      <c r="Z80" s="69">
        <v>0</v>
      </c>
      <c r="AA80" s="68" t="s">
        <v>0</v>
      </c>
      <c r="AB80" s="69">
        <v>0</v>
      </c>
      <c r="AC80" s="69">
        <v>0</v>
      </c>
      <c r="AD80" s="68" t="s">
        <v>0</v>
      </c>
      <c r="AE80" s="69">
        <v>0</v>
      </c>
      <c r="AF80" s="68">
        <v>0</v>
      </c>
      <c r="AG80" s="68" t="s">
        <v>0</v>
      </c>
      <c r="AH80" s="69">
        <v>0</v>
      </c>
      <c r="AI80" s="69">
        <v>0</v>
      </c>
      <c r="AJ80" s="68" t="s">
        <v>0</v>
      </c>
      <c r="AK80" s="69">
        <v>0</v>
      </c>
      <c r="AL80" s="69">
        <v>0</v>
      </c>
      <c r="AM80" s="72" t="s">
        <v>1</v>
      </c>
      <c r="AN80" s="68" t="s">
        <v>1</v>
      </c>
      <c r="AO80" s="72" t="s">
        <v>1</v>
      </c>
      <c r="AP80" s="68" t="s">
        <v>1</v>
      </c>
    </row>
    <row r="81" spans="1:42" s="59" customFormat="1" x14ac:dyDescent="0.25">
      <c r="A81" s="68" t="s">
        <v>184</v>
      </c>
      <c r="B81" s="67">
        <v>44167</v>
      </c>
      <c r="C81" s="68" t="s">
        <v>6</v>
      </c>
      <c r="D81" s="68" t="s">
        <v>17</v>
      </c>
      <c r="E81" s="68" t="s">
        <v>183</v>
      </c>
      <c r="F81" s="68" t="s">
        <v>1123</v>
      </c>
      <c r="G81" s="68" t="s">
        <v>3</v>
      </c>
      <c r="H81" s="68" t="s">
        <v>1124</v>
      </c>
      <c r="I81" s="69" t="s">
        <v>1</v>
      </c>
      <c r="J81" s="69" t="s">
        <v>1</v>
      </c>
      <c r="K81" s="69" t="s">
        <v>1</v>
      </c>
      <c r="L81" s="69" t="s">
        <v>1</v>
      </c>
      <c r="M81" s="69">
        <v>0</v>
      </c>
      <c r="N81" s="68" t="s">
        <v>1</v>
      </c>
      <c r="O81" s="68" t="s">
        <v>2</v>
      </c>
      <c r="P81" s="68" t="s">
        <v>1</v>
      </c>
      <c r="Q81" s="69">
        <v>234010127.37840003</v>
      </c>
      <c r="R81" s="69">
        <v>0</v>
      </c>
      <c r="S81" s="69">
        <v>166512316.80000001</v>
      </c>
      <c r="T81" s="69">
        <v>0</v>
      </c>
      <c r="U81" s="68" t="s">
        <v>0</v>
      </c>
      <c r="V81" s="69">
        <v>0</v>
      </c>
      <c r="W81" s="69">
        <v>58187767.739999995</v>
      </c>
      <c r="X81" s="68" t="s">
        <v>0</v>
      </c>
      <c r="Y81" s="69">
        <v>9310042.8384000007</v>
      </c>
      <c r="Z81" s="69">
        <v>0</v>
      </c>
      <c r="AA81" s="68" t="s">
        <v>0</v>
      </c>
      <c r="AB81" s="69">
        <v>0</v>
      </c>
      <c r="AC81" s="69">
        <v>0</v>
      </c>
      <c r="AD81" s="68" t="s">
        <v>0</v>
      </c>
      <c r="AE81" s="69">
        <v>0</v>
      </c>
      <c r="AF81" s="68">
        <v>0</v>
      </c>
      <c r="AG81" s="68" t="s">
        <v>0</v>
      </c>
      <c r="AH81" s="69">
        <v>0</v>
      </c>
      <c r="AI81" s="69">
        <v>0</v>
      </c>
      <c r="AJ81" s="68" t="s">
        <v>0</v>
      </c>
      <c r="AK81" s="69">
        <v>0</v>
      </c>
      <c r="AL81" s="69">
        <v>0</v>
      </c>
      <c r="AM81" s="72" t="s">
        <v>1</v>
      </c>
      <c r="AN81" s="68" t="s">
        <v>1</v>
      </c>
      <c r="AO81" s="72" t="s">
        <v>1</v>
      </c>
      <c r="AP81" s="68" t="s">
        <v>1</v>
      </c>
    </row>
    <row r="82" spans="1:42" s="59" customFormat="1" x14ac:dyDescent="0.25">
      <c r="A82" s="68" t="s">
        <v>182</v>
      </c>
      <c r="B82" s="67">
        <v>44167</v>
      </c>
      <c r="C82" s="68" t="s">
        <v>6</v>
      </c>
      <c r="D82" s="68" t="s">
        <v>14</v>
      </c>
      <c r="E82" s="68" t="s">
        <v>181</v>
      </c>
      <c r="F82" s="68" t="s">
        <v>1125</v>
      </c>
      <c r="G82" s="68" t="s">
        <v>3</v>
      </c>
      <c r="H82" s="68" t="s">
        <v>1126</v>
      </c>
      <c r="I82" s="69" t="s">
        <v>1</v>
      </c>
      <c r="J82" s="69" t="s">
        <v>1</v>
      </c>
      <c r="K82" s="69" t="s">
        <v>1</v>
      </c>
      <c r="L82" s="69" t="s">
        <v>1</v>
      </c>
      <c r="M82" s="69">
        <v>0</v>
      </c>
      <c r="N82" s="68" t="s">
        <v>1</v>
      </c>
      <c r="O82" s="68" t="s">
        <v>2</v>
      </c>
      <c r="P82" s="68" t="s">
        <v>1</v>
      </c>
      <c r="Q82" s="69">
        <v>201116054</v>
      </c>
      <c r="R82" s="69">
        <v>0</v>
      </c>
      <c r="S82" s="69">
        <v>182605354</v>
      </c>
      <c r="T82" s="69">
        <v>0</v>
      </c>
      <c r="U82" s="68" t="s">
        <v>0</v>
      </c>
      <c r="V82" s="69">
        <v>0</v>
      </c>
      <c r="W82" s="69">
        <v>15957500</v>
      </c>
      <c r="X82" s="68" t="s">
        <v>0</v>
      </c>
      <c r="Y82" s="69">
        <v>2553200</v>
      </c>
      <c r="Z82" s="69">
        <v>0</v>
      </c>
      <c r="AA82" s="68" t="s">
        <v>0</v>
      </c>
      <c r="AB82" s="69">
        <v>0</v>
      </c>
      <c r="AC82" s="69">
        <v>0</v>
      </c>
      <c r="AD82" s="68" t="s">
        <v>0</v>
      </c>
      <c r="AE82" s="69">
        <v>0</v>
      </c>
      <c r="AF82" s="68">
        <v>0</v>
      </c>
      <c r="AG82" s="68" t="s">
        <v>0</v>
      </c>
      <c r="AH82" s="69">
        <v>0</v>
      </c>
      <c r="AI82" s="69">
        <v>0</v>
      </c>
      <c r="AJ82" s="68" t="s">
        <v>0</v>
      </c>
      <c r="AK82" s="69">
        <v>0</v>
      </c>
      <c r="AL82" s="69">
        <v>0</v>
      </c>
      <c r="AM82" s="72" t="s">
        <v>1</v>
      </c>
      <c r="AN82" s="68" t="s">
        <v>1</v>
      </c>
      <c r="AO82" s="72" t="s">
        <v>1</v>
      </c>
      <c r="AP82" s="68" t="s">
        <v>1</v>
      </c>
    </row>
    <row r="83" spans="1:42" s="59" customFormat="1" x14ac:dyDescent="0.25">
      <c r="A83" s="68" t="s">
        <v>180</v>
      </c>
      <c r="B83" s="67">
        <v>44167</v>
      </c>
      <c r="C83" s="68" t="s">
        <v>6</v>
      </c>
      <c r="D83" s="68" t="s">
        <v>14</v>
      </c>
      <c r="E83" s="68" t="s">
        <v>181</v>
      </c>
      <c r="F83" s="68" t="s">
        <v>1125</v>
      </c>
      <c r="G83" s="68" t="s">
        <v>3</v>
      </c>
      <c r="H83" s="68" t="s">
        <v>1127</v>
      </c>
      <c r="I83" s="69" t="s">
        <v>1</v>
      </c>
      <c r="J83" s="69" t="s">
        <v>1</v>
      </c>
      <c r="K83" s="69" t="s">
        <v>1</v>
      </c>
      <c r="L83" s="69" t="s">
        <v>1</v>
      </c>
      <c r="M83" s="69">
        <v>0</v>
      </c>
      <c r="N83" s="68" t="s">
        <v>1</v>
      </c>
      <c r="O83" s="68" t="s">
        <v>822</v>
      </c>
      <c r="P83" s="68" t="s">
        <v>823</v>
      </c>
      <c r="Q83" s="69">
        <v>2427152</v>
      </c>
      <c r="R83" s="69">
        <v>0</v>
      </c>
      <c r="S83" s="69">
        <v>2390960</v>
      </c>
      <c r="T83" s="69">
        <v>31200</v>
      </c>
      <c r="U83" s="68" t="s">
        <v>9</v>
      </c>
      <c r="V83" s="69">
        <v>4992</v>
      </c>
      <c r="W83" s="69">
        <v>0</v>
      </c>
      <c r="X83" s="68" t="s">
        <v>0</v>
      </c>
      <c r="Y83" s="69">
        <v>0</v>
      </c>
      <c r="Z83" s="69">
        <v>0</v>
      </c>
      <c r="AA83" s="68" t="s">
        <v>0</v>
      </c>
      <c r="AB83" s="69">
        <v>0</v>
      </c>
      <c r="AC83" s="69">
        <v>0</v>
      </c>
      <c r="AD83" s="68" t="s">
        <v>0</v>
      </c>
      <c r="AE83" s="69">
        <v>0</v>
      </c>
      <c r="AF83" s="68">
        <v>0</v>
      </c>
      <c r="AG83" s="68" t="s">
        <v>0</v>
      </c>
      <c r="AH83" s="69">
        <v>0</v>
      </c>
      <c r="AI83" s="69">
        <v>0</v>
      </c>
      <c r="AJ83" s="68" t="s">
        <v>0</v>
      </c>
      <c r="AK83" s="69">
        <v>0</v>
      </c>
      <c r="AL83" s="69">
        <v>0</v>
      </c>
      <c r="AM83" s="72" t="s">
        <v>1</v>
      </c>
      <c r="AN83" s="68" t="s">
        <v>1</v>
      </c>
      <c r="AO83" s="72" t="s">
        <v>1</v>
      </c>
      <c r="AP83" s="68" t="s">
        <v>1</v>
      </c>
    </row>
    <row r="84" spans="1:42" s="59" customFormat="1" x14ac:dyDescent="0.25">
      <c r="A84" s="68" t="s">
        <v>179</v>
      </c>
      <c r="B84" s="67">
        <v>44167</v>
      </c>
      <c r="C84" s="68" t="s">
        <v>6</v>
      </c>
      <c r="D84" s="68" t="s">
        <v>14</v>
      </c>
      <c r="E84" s="68" t="s">
        <v>181</v>
      </c>
      <c r="F84" s="68" t="s">
        <v>1125</v>
      </c>
      <c r="G84" s="68" t="s">
        <v>3</v>
      </c>
      <c r="H84" s="68" t="s">
        <v>1128</v>
      </c>
      <c r="I84" s="69" t="s">
        <v>1</v>
      </c>
      <c r="J84" s="69" t="s">
        <v>1</v>
      </c>
      <c r="K84" s="69" t="s">
        <v>1</v>
      </c>
      <c r="L84" s="69" t="s">
        <v>1</v>
      </c>
      <c r="M84" s="69">
        <v>0</v>
      </c>
      <c r="N84" s="68" t="s">
        <v>1</v>
      </c>
      <c r="O84" s="68" t="s">
        <v>2</v>
      </c>
      <c r="P84" s="68" t="s">
        <v>1</v>
      </c>
      <c r="Q84" s="69">
        <v>54700920</v>
      </c>
      <c r="R84" s="69">
        <v>0</v>
      </c>
      <c r="S84" s="69">
        <v>54495832</v>
      </c>
      <c r="T84" s="69">
        <v>0</v>
      </c>
      <c r="U84" s="68" t="s">
        <v>0</v>
      </c>
      <c r="V84" s="69">
        <v>0</v>
      </c>
      <c r="W84" s="69">
        <v>176800</v>
      </c>
      <c r="X84" s="68" t="s">
        <v>0</v>
      </c>
      <c r="Y84" s="69">
        <v>28288</v>
      </c>
      <c r="Z84" s="69">
        <v>0</v>
      </c>
      <c r="AA84" s="68" t="s">
        <v>0</v>
      </c>
      <c r="AB84" s="69">
        <v>0</v>
      </c>
      <c r="AC84" s="69">
        <v>0</v>
      </c>
      <c r="AD84" s="68" t="s">
        <v>0</v>
      </c>
      <c r="AE84" s="69">
        <v>0</v>
      </c>
      <c r="AF84" s="68">
        <v>0</v>
      </c>
      <c r="AG84" s="68" t="s">
        <v>0</v>
      </c>
      <c r="AH84" s="69">
        <v>0</v>
      </c>
      <c r="AI84" s="69">
        <v>0</v>
      </c>
      <c r="AJ84" s="68" t="s">
        <v>0</v>
      </c>
      <c r="AK84" s="69">
        <v>0</v>
      </c>
      <c r="AL84" s="69">
        <v>0</v>
      </c>
      <c r="AM84" s="72" t="s">
        <v>1</v>
      </c>
      <c r="AN84" s="68" t="s">
        <v>1</v>
      </c>
      <c r="AO84" s="72" t="s">
        <v>1</v>
      </c>
      <c r="AP84" s="68" t="s">
        <v>1</v>
      </c>
    </row>
    <row r="85" spans="1:42" s="59" customFormat="1" x14ac:dyDescent="0.25">
      <c r="A85" s="68" t="s">
        <v>177</v>
      </c>
      <c r="B85" s="67">
        <v>44167</v>
      </c>
      <c r="C85" s="68" t="s">
        <v>6</v>
      </c>
      <c r="D85" s="68" t="s">
        <v>10</v>
      </c>
      <c r="E85" s="68" t="s">
        <v>178</v>
      </c>
      <c r="F85" s="68" t="s">
        <v>1129</v>
      </c>
      <c r="G85" s="68" t="s">
        <v>3</v>
      </c>
      <c r="H85" s="68" t="s">
        <v>1130</v>
      </c>
      <c r="I85" s="69" t="s">
        <v>1</v>
      </c>
      <c r="J85" s="69" t="s">
        <v>1</v>
      </c>
      <c r="K85" s="69" t="s">
        <v>1</v>
      </c>
      <c r="L85" s="69" t="s">
        <v>1</v>
      </c>
      <c r="M85" s="69">
        <v>0</v>
      </c>
      <c r="N85" s="68" t="s">
        <v>1</v>
      </c>
      <c r="O85" s="68" t="s">
        <v>98</v>
      </c>
      <c r="P85" s="68" t="s">
        <v>1</v>
      </c>
      <c r="Q85" s="69">
        <v>0</v>
      </c>
      <c r="R85" s="69">
        <v>0</v>
      </c>
      <c r="S85" s="69">
        <v>0</v>
      </c>
      <c r="T85" s="69">
        <v>0</v>
      </c>
      <c r="U85" s="68" t="s">
        <v>0</v>
      </c>
      <c r="V85" s="69">
        <v>0</v>
      </c>
      <c r="W85" s="69">
        <v>0</v>
      </c>
      <c r="X85" s="68" t="s">
        <v>9</v>
      </c>
      <c r="Y85" s="69">
        <v>0</v>
      </c>
      <c r="Z85" s="69">
        <v>0</v>
      </c>
      <c r="AA85" s="68" t="s">
        <v>0</v>
      </c>
      <c r="AB85" s="69">
        <v>0</v>
      </c>
      <c r="AC85" s="69">
        <v>0</v>
      </c>
      <c r="AD85" s="68" t="s">
        <v>0</v>
      </c>
      <c r="AE85" s="69">
        <v>0</v>
      </c>
      <c r="AF85" s="68">
        <v>0</v>
      </c>
      <c r="AG85" s="68" t="s">
        <v>0</v>
      </c>
      <c r="AH85" s="69">
        <v>0</v>
      </c>
      <c r="AI85" s="69">
        <v>0</v>
      </c>
      <c r="AJ85" s="68" t="s">
        <v>0</v>
      </c>
      <c r="AK85" s="69">
        <v>0</v>
      </c>
      <c r="AL85" s="69">
        <v>0</v>
      </c>
      <c r="AM85" s="72" t="s">
        <v>1</v>
      </c>
      <c r="AN85" s="68" t="s">
        <v>1</v>
      </c>
      <c r="AO85" s="72" t="s">
        <v>1</v>
      </c>
      <c r="AP85" s="68" t="s">
        <v>1</v>
      </c>
    </row>
    <row r="86" spans="1:42" s="59" customFormat="1" x14ac:dyDescent="0.25">
      <c r="A86" s="68" t="s">
        <v>176</v>
      </c>
      <c r="B86" s="67">
        <v>44167</v>
      </c>
      <c r="C86" s="68" t="s">
        <v>6</v>
      </c>
      <c r="D86" s="68" t="s">
        <v>280</v>
      </c>
      <c r="E86" s="68" t="s">
        <v>204</v>
      </c>
      <c r="F86" s="68" t="s">
        <v>947</v>
      </c>
      <c r="G86" s="68" t="s">
        <v>3</v>
      </c>
      <c r="H86" s="68" t="s">
        <v>1131</v>
      </c>
      <c r="I86" s="69" t="s">
        <v>1</v>
      </c>
      <c r="J86" s="69" t="s">
        <v>1</v>
      </c>
      <c r="K86" s="69" t="s">
        <v>1</v>
      </c>
      <c r="L86" s="69" t="s">
        <v>1</v>
      </c>
      <c r="M86" s="69">
        <v>0</v>
      </c>
      <c r="N86" s="68" t="s">
        <v>1</v>
      </c>
      <c r="O86" s="68" t="s">
        <v>2</v>
      </c>
      <c r="P86" s="68" t="s">
        <v>1</v>
      </c>
      <c r="Q86" s="69">
        <v>21715690</v>
      </c>
      <c r="R86" s="69">
        <v>0</v>
      </c>
      <c r="S86" s="69">
        <v>20790010</v>
      </c>
      <c r="T86" s="69">
        <v>0</v>
      </c>
      <c r="U86" s="68" t="s">
        <v>0</v>
      </c>
      <c r="V86" s="69">
        <v>0</v>
      </c>
      <c r="W86" s="69">
        <v>798000</v>
      </c>
      <c r="X86" s="68" t="s">
        <v>0</v>
      </c>
      <c r="Y86" s="69">
        <v>127680</v>
      </c>
      <c r="Z86" s="69">
        <v>0</v>
      </c>
      <c r="AA86" s="68" t="s">
        <v>0</v>
      </c>
      <c r="AB86" s="69">
        <v>0</v>
      </c>
      <c r="AC86" s="69">
        <v>0</v>
      </c>
      <c r="AD86" s="68" t="s">
        <v>0</v>
      </c>
      <c r="AE86" s="69">
        <v>0</v>
      </c>
      <c r="AF86" s="68">
        <v>0</v>
      </c>
      <c r="AG86" s="68" t="s">
        <v>0</v>
      </c>
      <c r="AH86" s="69">
        <v>0</v>
      </c>
      <c r="AI86" s="69">
        <v>0</v>
      </c>
      <c r="AJ86" s="68" t="s">
        <v>0</v>
      </c>
      <c r="AK86" s="69">
        <v>0</v>
      </c>
      <c r="AL86" s="69">
        <v>0</v>
      </c>
      <c r="AM86" s="72" t="s">
        <v>1</v>
      </c>
      <c r="AN86" s="68" t="s">
        <v>1</v>
      </c>
      <c r="AO86" s="72" t="s">
        <v>1</v>
      </c>
      <c r="AP86" s="68" t="s">
        <v>1</v>
      </c>
    </row>
    <row r="87" spans="1:42" s="59" customFormat="1" x14ac:dyDescent="0.25">
      <c r="A87" s="68" t="s">
        <v>174</v>
      </c>
      <c r="B87" s="67">
        <v>44167</v>
      </c>
      <c r="C87" s="68" t="s">
        <v>6</v>
      </c>
      <c r="D87" s="68" t="s">
        <v>280</v>
      </c>
      <c r="E87" s="68" t="s">
        <v>204</v>
      </c>
      <c r="F87" s="68" t="s">
        <v>947</v>
      </c>
      <c r="G87" s="68" t="s">
        <v>3</v>
      </c>
      <c r="H87" s="68" t="s">
        <v>1132</v>
      </c>
      <c r="I87" s="69" t="s">
        <v>1</v>
      </c>
      <c r="J87" s="69" t="s">
        <v>1</v>
      </c>
      <c r="K87" s="69" t="s">
        <v>1</v>
      </c>
      <c r="L87" s="69" t="s">
        <v>1</v>
      </c>
      <c r="M87" s="69">
        <v>0</v>
      </c>
      <c r="N87" s="68" t="s">
        <v>1</v>
      </c>
      <c r="O87" s="68" t="s">
        <v>927</v>
      </c>
      <c r="P87" s="68" t="s">
        <v>928</v>
      </c>
      <c r="Q87" s="69">
        <v>2654080</v>
      </c>
      <c r="R87" s="69">
        <v>0</v>
      </c>
      <c r="S87" s="69">
        <v>2654080</v>
      </c>
      <c r="T87" s="69">
        <v>0</v>
      </c>
      <c r="U87" s="68" t="s">
        <v>0</v>
      </c>
      <c r="V87" s="69">
        <v>0</v>
      </c>
      <c r="W87" s="69">
        <v>0</v>
      </c>
      <c r="X87" s="68" t="s">
        <v>0</v>
      </c>
      <c r="Y87" s="69">
        <v>0</v>
      </c>
      <c r="Z87" s="69">
        <v>0</v>
      </c>
      <c r="AA87" s="68" t="s">
        <v>0</v>
      </c>
      <c r="AB87" s="69">
        <v>0</v>
      </c>
      <c r="AC87" s="69">
        <v>0</v>
      </c>
      <c r="AD87" s="68" t="s">
        <v>0</v>
      </c>
      <c r="AE87" s="69">
        <v>0</v>
      </c>
      <c r="AF87" s="68">
        <v>0</v>
      </c>
      <c r="AG87" s="68" t="s">
        <v>0</v>
      </c>
      <c r="AH87" s="69">
        <v>0</v>
      </c>
      <c r="AI87" s="69">
        <v>0</v>
      </c>
      <c r="AJ87" s="68" t="s">
        <v>0</v>
      </c>
      <c r="AK87" s="69">
        <v>0</v>
      </c>
      <c r="AL87" s="69">
        <v>0</v>
      </c>
      <c r="AM87" s="72" t="s">
        <v>1</v>
      </c>
      <c r="AN87" s="68" t="s">
        <v>1</v>
      </c>
      <c r="AO87" s="72" t="s">
        <v>1</v>
      </c>
      <c r="AP87" s="68" t="s">
        <v>1</v>
      </c>
    </row>
    <row r="88" spans="1:42" s="59" customFormat="1" x14ac:dyDescent="0.25">
      <c r="A88" s="68" t="s">
        <v>173</v>
      </c>
      <c r="B88" s="67">
        <v>44167</v>
      </c>
      <c r="C88" s="68" t="s">
        <v>6</v>
      </c>
      <c r="D88" s="68" t="s">
        <v>280</v>
      </c>
      <c r="E88" s="68" t="s">
        <v>204</v>
      </c>
      <c r="F88" s="68" t="s">
        <v>947</v>
      </c>
      <c r="G88" s="68" t="s">
        <v>3</v>
      </c>
      <c r="H88" s="68" t="s">
        <v>1133</v>
      </c>
      <c r="I88" s="69" t="s">
        <v>1</v>
      </c>
      <c r="J88" s="69" t="s">
        <v>1</v>
      </c>
      <c r="K88" s="69" t="s">
        <v>1</v>
      </c>
      <c r="L88" s="69" t="s">
        <v>1</v>
      </c>
      <c r="M88" s="69">
        <v>0</v>
      </c>
      <c r="N88" s="68" t="s">
        <v>1</v>
      </c>
      <c r="O88" s="68" t="s">
        <v>2</v>
      </c>
      <c r="P88" s="68" t="s">
        <v>1</v>
      </c>
      <c r="Q88" s="69">
        <v>317197157.36400008</v>
      </c>
      <c r="R88" s="69">
        <v>0</v>
      </c>
      <c r="S88" s="69">
        <v>268547856</v>
      </c>
      <c r="T88" s="69">
        <v>0</v>
      </c>
      <c r="U88" s="68" t="s">
        <v>0</v>
      </c>
      <c r="V88" s="69">
        <v>0</v>
      </c>
      <c r="W88" s="69">
        <v>41939052.899999999</v>
      </c>
      <c r="X88" s="68" t="s">
        <v>9</v>
      </c>
      <c r="Y88" s="69">
        <v>6710248.4639999997</v>
      </c>
      <c r="Z88" s="69">
        <v>0</v>
      </c>
      <c r="AA88" s="68" t="s">
        <v>0</v>
      </c>
      <c r="AB88" s="69">
        <v>0</v>
      </c>
      <c r="AC88" s="69">
        <v>0</v>
      </c>
      <c r="AD88" s="68" t="s">
        <v>0</v>
      </c>
      <c r="AE88" s="69">
        <v>0</v>
      </c>
      <c r="AF88" s="68">
        <v>0</v>
      </c>
      <c r="AG88" s="68" t="s">
        <v>0</v>
      </c>
      <c r="AH88" s="69">
        <v>0</v>
      </c>
      <c r="AI88" s="69">
        <v>0</v>
      </c>
      <c r="AJ88" s="68" t="s">
        <v>0</v>
      </c>
      <c r="AK88" s="69">
        <v>0</v>
      </c>
      <c r="AL88" s="69">
        <v>0</v>
      </c>
      <c r="AM88" s="72" t="s">
        <v>1</v>
      </c>
      <c r="AN88" s="68" t="s">
        <v>1</v>
      </c>
      <c r="AO88" s="72" t="s">
        <v>1</v>
      </c>
      <c r="AP88" s="68" t="s">
        <v>1</v>
      </c>
    </row>
    <row r="89" spans="1:42" s="59" customFormat="1" x14ac:dyDescent="0.25">
      <c r="A89" s="68" t="s">
        <v>172</v>
      </c>
      <c r="B89" s="67">
        <v>44167</v>
      </c>
      <c r="C89" s="68" t="s">
        <v>6</v>
      </c>
      <c r="D89" s="68" t="s">
        <v>7</v>
      </c>
      <c r="E89" s="68" t="s">
        <v>917</v>
      </c>
      <c r="F89" s="68" t="s">
        <v>1134</v>
      </c>
      <c r="G89" s="68" t="s">
        <v>3</v>
      </c>
      <c r="H89" s="68" t="s">
        <v>1135</v>
      </c>
      <c r="I89" s="69" t="s">
        <v>1</v>
      </c>
      <c r="J89" s="69" t="s">
        <v>1</v>
      </c>
      <c r="K89" s="69" t="s">
        <v>1</v>
      </c>
      <c r="L89" s="69" t="s">
        <v>1</v>
      </c>
      <c r="M89" s="69">
        <v>0</v>
      </c>
      <c r="N89" s="68" t="s">
        <v>1</v>
      </c>
      <c r="O89" s="68" t="s">
        <v>2</v>
      </c>
      <c r="P89" s="68" t="s">
        <v>1</v>
      </c>
      <c r="Q89" s="69">
        <v>7707523.2000000002</v>
      </c>
      <c r="R89" s="69">
        <v>0</v>
      </c>
      <c r="S89" s="69">
        <v>2444000</v>
      </c>
      <c r="T89" s="69">
        <v>0</v>
      </c>
      <c r="U89" s="68" t="s">
        <v>0</v>
      </c>
      <c r="V89" s="69">
        <v>0</v>
      </c>
      <c r="W89" s="69">
        <v>4537520</v>
      </c>
      <c r="X89" s="68" t="s">
        <v>0</v>
      </c>
      <c r="Y89" s="69">
        <v>726003.19999999995</v>
      </c>
      <c r="Z89" s="69">
        <v>0</v>
      </c>
      <c r="AA89" s="68" t="s">
        <v>0</v>
      </c>
      <c r="AB89" s="69">
        <v>0</v>
      </c>
      <c r="AC89" s="69">
        <v>0</v>
      </c>
      <c r="AD89" s="68" t="s">
        <v>0</v>
      </c>
      <c r="AE89" s="69">
        <v>0</v>
      </c>
      <c r="AF89" s="68">
        <v>0</v>
      </c>
      <c r="AG89" s="68" t="s">
        <v>0</v>
      </c>
      <c r="AH89" s="69">
        <v>0</v>
      </c>
      <c r="AI89" s="69">
        <v>0</v>
      </c>
      <c r="AJ89" s="68" t="s">
        <v>0</v>
      </c>
      <c r="AK89" s="69">
        <v>0</v>
      </c>
      <c r="AL89" s="69">
        <v>0</v>
      </c>
      <c r="AM89" s="72" t="s">
        <v>1</v>
      </c>
      <c r="AN89" s="68" t="s">
        <v>1</v>
      </c>
      <c r="AO89" s="72" t="s">
        <v>1</v>
      </c>
      <c r="AP89" s="68" t="s">
        <v>1</v>
      </c>
    </row>
    <row r="90" spans="1:42" s="59" customFormat="1" x14ac:dyDescent="0.25">
      <c r="A90" s="68" t="s">
        <v>171</v>
      </c>
      <c r="B90" s="67">
        <v>44167</v>
      </c>
      <c r="C90" s="68" t="s">
        <v>6</v>
      </c>
      <c r="D90" s="68" t="s">
        <v>7</v>
      </c>
      <c r="E90" s="68" t="s">
        <v>917</v>
      </c>
      <c r="F90" s="68" t="s">
        <v>1134</v>
      </c>
      <c r="G90" s="68" t="s">
        <v>3</v>
      </c>
      <c r="H90" s="68" t="s">
        <v>1136</v>
      </c>
      <c r="I90" s="145" t="s">
        <v>1</v>
      </c>
      <c r="J90" s="145" t="s">
        <v>1</v>
      </c>
      <c r="K90" s="145" t="s">
        <v>1</v>
      </c>
      <c r="L90" s="145" t="s">
        <v>1</v>
      </c>
      <c r="M90" s="145">
        <v>0</v>
      </c>
      <c r="N90" s="146" t="s">
        <v>1</v>
      </c>
      <c r="O90" s="68" t="s">
        <v>2</v>
      </c>
      <c r="P90" s="146" t="s">
        <v>1</v>
      </c>
      <c r="Q90" s="69">
        <v>59875462.399999999</v>
      </c>
      <c r="R90" s="69">
        <v>0</v>
      </c>
      <c r="S90" s="69">
        <v>55754400</v>
      </c>
      <c r="T90" s="69">
        <v>0</v>
      </c>
      <c r="U90" s="146" t="s">
        <v>0</v>
      </c>
      <c r="V90" s="69">
        <v>0</v>
      </c>
      <c r="W90" s="69">
        <v>3552640</v>
      </c>
      <c r="X90" s="146" t="s">
        <v>0</v>
      </c>
      <c r="Y90" s="69">
        <v>568422.40000000002</v>
      </c>
      <c r="Z90" s="69">
        <v>0</v>
      </c>
      <c r="AA90" s="68" t="s">
        <v>0</v>
      </c>
      <c r="AB90" s="69">
        <v>0</v>
      </c>
      <c r="AC90" s="69">
        <v>0</v>
      </c>
      <c r="AD90" s="68" t="s">
        <v>0</v>
      </c>
      <c r="AE90" s="69">
        <v>0</v>
      </c>
      <c r="AF90" s="68">
        <v>0</v>
      </c>
      <c r="AG90" s="68" t="s">
        <v>0</v>
      </c>
      <c r="AH90" s="69">
        <v>0</v>
      </c>
      <c r="AI90" s="69">
        <v>0</v>
      </c>
      <c r="AJ90" s="68" t="s">
        <v>0</v>
      </c>
      <c r="AK90" s="69">
        <v>0</v>
      </c>
      <c r="AL90" s="69">
        <v>0</v>
      </c>
      <c r="AM90" s="72" t="s">
        <v>1</v>
      </c>
      <c r="AN90" s="68" t="s">
        <v>1</v>
      </c>
      <c r="AO90" s="72" t="s">
        <v>1</v>
      </c>
      <c r="AP90" s="68" t="s">
        <v>1</v>
      </c>
    </row>
    <row r="91" spans="1:42" s="59" customFormat="1" x14ac:dyDescent="0.25">
      <c r="A91" s="68" t="s">
        <v>170</v>
      </c>
      <c r="B91" s="67">
        <v>44167</v>
      </c>
      <c r="C91" s="68" t="s">
        <v>6</v>
      </c>
      <c r="D91" s="68" t="s">
        <v>7</v>
      </c>
      <c r="E91" s="68" t="s">
        <v>917</v>
      </c>
      <c r="F91" s="68" t="s">
        <v>1134</v>
      </c>
      <c r="G91" s="68" t="s">
        <v>3</v>
      </c>
      <c r="H91" s="68" t="s">
        <v>1137</v>
      </c>
      <c r="I91" s="69" t="s">
        <v>1</v>
      </c>
      <c r="J91" s="69" t="s">
        <v>1</v>
      </c>
      <c r="K91" s="69" t="s">
        <v>1</v>
      </c>
      <c r="L91" s="69" t="s">
        <v>1</v>
      </c>
      <c r="M91" s="69">
        <v>0</v>
      </c>
      <c r="N91" s="68" t="s">
        <v>1</v>
      </c>
      <c r="O91" s="68" t="s">
        <v>1138</v>
      </c>
      <c r="P91" s="68" t="s">
        <v>1139</v>
      </c>
      <c r="Q91" s="69">
        <v>2184000</v>
      </c>
      <c r="R91" s="69">
        <v>0</v>
      </c>
      <c r="S91" s="69">
        <v>2184000</v>
      </c>
      <c r="T91" s="69">
        <v>0</v>
      </c>
      <c r="U91" s="68" t="s">
        <v>0</v>
      </c>
      <c r="V91" s="69">
        <v>0</v>
      </c>
      <c r="W91" s="69">
        <v>0</v>
      </c>
      <c r="X91" s="68" t="s">
        <v>0</v>
      </c>
      <c r="Y91" s="69">
        <v>0</v>
      </c>
      <c r="Z91" s="69">
        <v>0</v>
      </c>
      <c r="AA91" s="68" t="s">
        <v>0</v>
      </c>
      <c r="AB91" s="69">
        <v>0</v>
      </c>
      <c r="AC91" s="69">
        <v>0</v>
      </c>
      <c r="AD91" s="68" t="s">
        <v>0</v>
      </c>
      <c r="AE91" s="69">
        <v>0</v>
      </c>
      <c r="AF91" s="68">
        <v>0</v>
      </c>
      <c r="AG91" s="68" t="s">
        <v>0</v>
      </c>
      <c r="AH91" s="69">
        <v>0</v>
      </c>
      <c r="AI91" s="69">
        <v>0</v>
      </c>
      <c r="AJ91" s="68" t="s">
        <v>0</v>
      </c>
      <c r="AK91" s="69">
        <v>0</v>
      </c>
      <c r="AL91" s="69">
        <v>0</v>
      </c>
      <c r="AM91" s="72" t="s">
        <v>1</v>
      </c>
      <c r="AN91" s="68" t="s">
        <v>1</v>
      </c>
      <c r="AO91" s="72" t="s">
        <v>1</v>
      </c>
      <c r="AP91" s="68" t="s">
        <v>1</v>
      </c>
    </row>
    <row r="92" spans="1:42" s="59" customFormat="1" x14ac:dyDescent="0.25">
      <c r="A92" s="68" t="s">
        <v>169</v>
      </c>
      <c r="B92" s="67">
        <v>44167</v>
      </c>
      <c r="C92" s="68" t="s">
        <v>6</v>
      </c>
      <c r="D92" s="68" t="s">
        <v>7</v>
      </c>
      <c r="E92" s="68" t="s">
        <v>917</v>
      </c>
      <c r="F92" s="68" t="s">
        <v>1134</v>
      </c>
      <c r="G92" s="68" t="s">
        <v>3</v>
      </c>
      <c r="H92" s="68" t="s">
        <v>1140</v>
      </c>
      <c r="I92" s="69" t="s">
        <v>1</v>
      </c>
      <c r="J92" s="69" t="s">
        <v>1</v>
      </c>
      <c r="K92" s="69" t="s">
        <v>1</v>
      </c>
      <c r="L92" s="69" t="s">
        <v>1</v>
      </c>
      <c r="M92" s="69">
        <v>0</v>
      </c>
      <c r="N92" s="68" t="s">
        <v>1</v>
      </c>
      <c r="O92" s="68" t="s">
        <v>2</v>
      </c>
      <c r="P92" s="68" t="s">
        <v>1</v>
      </c>
      <c r="Q92" s="69">
        <v>46179827.199999996</v>
      </c>
      <c r="R92" s="69">
        <v>0</v>
      </c>
      <c r="S92" s="69">
        <v>41537600</v>
      </c>
      <c r="T92" s="69">
        <v>0</v>
      </c>
      <c r="U92" s="68" t="s">
        <v>0</v>
      </c>
      <c r="V92" s="69">
        <v>0</v>
      </c>
      <c r="W92" s="69">
        <v>4001920</v>
      </c>
      <c r="X92" s="68" t="s">
        <v>0</v>
      </c>
      <c r="Y92" s="69">
        <v>640307.20000000007</v>
      </c>
      <c r="Z92" s="69">
        <v>0</v>
      </c>
      <c r="AA92" s="68" t="s">
        <v>0</v>
      </c>
      <c r="AB92" s="69">
        <v>0</v>
      </c>
      <c r="AC92" s="69">
        <v>0</v>
      </c>
      <c r="AD92" s="68" t="s">
        <v>0</v>
      </c>
      <c r="AE92" s="69">
        <v>0</v>
      </c>
      <c r="AF92" s="68">
        <v>0</v>
      </c>
      <c r="AG92" s="68" t="s">
        <v>0</v>
      </c>
      <c r="AH92" s="69">
        <v>0</v>
      </c>
      <c r="AI92" s="69">
        <v>0</v>
      </c>
      <c r="AJ92" s="68" t="s">
        <v>0</v>
      </c>
      <c r="AK92" s="69">
        <v>0</v>
      </c>
      <c r="AL92" s="69">
        <v>0</v>
      </c>
      <c r="AM92" s="72" t="s">
        <v>1</v>
      </c>
      <c r="AN92" s="68" t="s">
        <v>1</v>
      </c>
      <c r="AO92" s="72" t="s">
        <v>1</v>
      </c>
      <c r="AP92" s="68" t="s">
        <v>1</v>
      </c>
    </row>
    <row r="93" spans="1:42" s="59" customFormat="1" x14ac:dyDescent="0.25">
      <c r="A93" s="68" t="s">
        <v>168</v>
      </c>
      <c r="B93" s="67">
        <v>44167</v>
      </c>
      <c r="C93" s="68" t="s">
        <v>6</v>
      </c>
      <c r="D93" s="68" t="s">
        <v>7</v>
      </c>
      <c r="E93" s="68" t="s">
        <v>917</v>
      </c>
      <c r="F93" s="68" t="s">
        <v>1134</v>
      </c>
      <c r="G93" s="68" t="s">
        <v>13</v>
      </c>
      <c r="H93" s="68" t="s">
        <v>1</v>
      </c>
      <c r="I93" s="69" t="s">
        <v>1141</v>
      </c>
      <c r="J93" s="69" t="s">
        <v>1</v>
      </c>
      <c r="K93" s="69" t="s">
        <v>1142</v>
      </c>
      <c r="L93" s="69" t="s">
        <v>1098</v>
      </c>
      <c r="M93" s="69">
        <v>288704</v>
      </c>
      <c r="N93" s="68" t="s">
        <v>12</v>
      </c>
      <c r="O93" s="68" t="s">
        <v>1143</v>
      </c>
      <c r="P93" s="68" t="s">
        <v>1144</v>
      </c>
      <c r="Q93" s="69">
        <v>-156000</v>
      </c>
      <c r="R93" s="69">
        <v>0</v>
      </c>
      <c r="S93" s="69">
        <v>-156000</v>
      </c>
      <c r="T93" s="69">
        <v>0</v>
      </c>
      <c r="U93" s="68" t="s">
        <v>0</v>
      </c>
      <c r="V93" s="69">
        <v>0</v>
      </c>
      <c r="W93" s="69">
        <v>0</v>
      </c>
      <c r="X93" s="68" t="s">
        <v>0</v>
      </c>
      <c r="Y93" s="69">
        <v>0</v>
      </c>
      <c r="Z93" s="69">
        <v>0</v>
      </c>
      <c r="AA93" s="68" t="s">
        <v>0</v>
      </c>
      <c r="AB93" s="69">
        <v>0</v>
      </c>
      <c r="AC93" s="69">
        <v>0</v>
      </c>
      <c r="AD93" s="68" t="s">
        <v>0</v>
      </c>
      <c r="AE93" s="69">
        <v>0</v>
      </c>
      <c r="AF93" s="68">
        <v>0</v>
      </c>
      <c r="AG93" s="68" t="s">
        <v>0</v>
      </c>
      <c r="AH93" s="69">
        <v>0</v>
      </c>
      <c r="AI93" s="69">
        <v>0</v>
      </c>
      <c r="AJ93" s="68" t="s">
        <v>0</v>
      </c>
      <c r="AK93" s="69">
        <v>0</v>
      </c>
      <c r="AL93" s="69">
        <v>0</v>
      </c>
      <c r="AM93" s="72" t="s">
        <v>1</v>
      </c>
      <c r="AN93" s="68" t="s">
        <v>1</v>
      </c>
      <c r="AO93" s="72" t="s">
        <v>1</v>
      </c>
      <c r="AP93" s="68" t="s">
        <v>1</v>
      </c>
    </row>
    <row r="94" spans="1:42" s="59" customFormat="1" x14ac:dyDescent="0.25">
      <c r="A94" s="68" t="s">
        <v>167</v>
      </c>
      <c r="B94" s="67">
        <v>44167</v>
      </c>
      <c r="C94" s="68" t="s">
        <v>6</v>
      </c>
      <c r="D94" s="68" t="s">
        <v>5</v>
      </c>
      <c r="E94" s="68" t="s">
        <v>175</v>
      </c>
      <c r="F94" s="68" t="s">
        <v>1145</v>
      </c>
      <c r="G94" s="68" t="s">
        <v>3</v>
      </c>
      <c r="H94" s="68" t="s">
        <v>1062</v>
      </c>
      <c r="I94" s="69" t="s">
        <v>1</v>
      </c>
      <c r="J94" s="69" t="s">
        <v>1</v>
      </c>
      <c r="K94" s="69" t="s">
        <v>1</v>
      </c>
      <c r="L94" s="69" t="s">
        <v>1</v>
      </c>
      <c r="M94" s="69">
        <v>0</v>
      </c>
      <c r="N94" s="68" t="s">
        <v>1</v>
      </c>
      <c r="O94" s="68" t="s">
        <v>98</v>
      </c>
      <c r="P94" s="68" t="s">
        <v>1</v>
      </c>
      <c r="Q94" s="69">
        <v>0</v>
      </c>
      <c r="R94" s="69">
        <v>0</v>
      </c>
      <c r="S94" s="69">
        <v>0</v>
      </c>
      <c r="T94" s="69">
        <v>0</v>
      </c>
      <c r="U94" s="68" t="s">
        <v>0</v>
      </c>
      <c r="V94" s="69">
        <v>0</v>
      </c>
      <c r="W94" s="69">
        <v>0</v>
      </c>
      <c r="X94" s="68" t="s">
        <v>9</v>
      </c>
      <c r="Y94" s="69">
        <v>0</v>
      </c>
      <c r="Z94" s="69">
        <v>0</v>
      </c>
      <c r="AA94" s="68" t="s">
        <v>0</v>
      </c>
      <c r="AB94" s="69">
        <v>0</v>
      </c>
      <c r="AC94" s="69">
        <v>0</v>
      </c>
      <c r="AD94" s="68" t="s">
        <v>0</v>
      </c>
      <c r="AE94" s="69">
        <v>0</v>
      </c>
      <c r="AF94" s="68">
        <v>0</v>
      </c>
      <c r="AG94" s="68" t="s">
        <v>0</v>
      </c>
      <c r="AH94" s="69">
        <v>0</v>
      </c>
      <c r="AI94" s="69">
        <v>0</v>
      </c>
      <c r="AJ94" s="68" t="s">
        <v>0</v>
      </c>
      <c r="AK94" s="69">
        <v>0</v>
      </c>
      <c r="AL94" s="69">
        <v>0</v>
      </c>
      <c r="AM94" s="72" t="s">
        <v>1</v>
      </c>
      <c r="AN94" s="68" t="s">
        <v>1</v>
      </c>
      <c r="AO94" s="72" t="s">
        <v>1</v>
      </c>
      <c r="AP94" s="68" t="s">
        <v>1</v>
      </c>
    </row>
    <row r="95" spans="1:42" s="59" customFormat="1" x14ac:dyDescent="0.25">
      <c r="A95" s="68" t="s">
        <v>166</v>
      </c>
      <c r="B95" s="67">
        <v>44168</v>
      </c>
      <c r="C95" s="68" t="s">
        <v>6</v>
      </c>
      <c r="D95" s="68" t="s">
        <v>49</v>
      </c>
      <c r="E95" s="68" t="s">
        <v>446</v>
      </c>
      <c r="F95" s="68" t="s">
        <v>1146</v>
      </c>
      <c r="G95" s="68" t="s">
        <v>3</v>
      </c>
      <c r="H95" s="68" t="s">
        <v>931</v>
      </c>
      <c r="I95" s="69"/>
      <c r="J95" s="69"/>
      <c r="K95" s="69"/>
      <c r="L95" s="69"/>
      <c r="M95" s="69">
        <v>0</v>
      </c>
      <c r="N95" s="68"/>
      <c r="O95" s="68" t="s">
        <v>98</v>
      </c>
      <c r="P95" s="68"/>
      <c r="Q95" s="69">
        <v>0</v>
      </c>
      <c r="R95" s="69">
        <v>0</v>
      </c>
      <c r="S95" s="69">
        <v>0</v>
      </c>
      <c r="T95" s="69">
        <v>0</v>
      </c>
      <c r="U95" s="68" t="s">
        <v>0</v>
      </c>
      <c r="V95" s="69">
        <v>0</v>
      </c>
      <c r="W95" s="69">
        <v>0</v>
      </c>
      <c r="X95" s="68" t="s">
        <v>0</v>
      </c>
      <c r="Y95" s="69">
        <v>0</v>
      </c>
      <c r="Z95" s="69">
        <v>0</v>
      </c>
      <c r="AA95" s="68" t="s">
        <v>0</v>
      </c>
      <c r="AB95" s="69">
        <v>0</v>
      </c>
      <c r="AC95" s="69">
        <v>0</v>
      </c>
      <c r="AD95" s="68" t="s">
        <v>0</v>
      </c>
      <c r="AE95" s="69">
        <v>0</v>
      </c>
      <c r="AF95" s="68">
        <v>0</v>
      </c>
      <c r="AG95" s="68" t="s">
        <v>1</v>
      </c>
      <c r="AH95" s="69" t="s">
        <v>1</v>
      </c>
      <c r="AI95" s="69"/>
      <c r="AJ95" s="68"/>
      <c r="AK95" s="69"/>
      <c r="AL95" s="69"/>
      <c r="AM95" s="72"/>
      <c r="AN95" s="68"/>
      <c r="AO95" s="72"/>
      <c r="AP95" s="68"/>
    </row>
    <row r="96" spans="1:42" s="59" customFormat="1" x14ac:dyDescent="0.25">
      <c r="A96" s="68" t="s">
        <v>165</v>
      </c>
      <c r="B96" s="67">
        <v>44168</v>
      </c>
      <c r="C96" s="68" t="s">
        <v>6</v>
      </c>
      <c r="D96" s="68" t="s">
        <v>49</v>
      </c>
      <c r="E96" s="68" t="s">
        <v>232</v>
      </c>
      <c r="F96" s="68" t="s">
        <v>1147</v>
      </c>
      <c r="G96" s="68" t="s">
        <v>3</v>
      </c>
      <c r="H96" s="68" t="s">
        <v>1148</v>
      </c>
      <c r="I96" s="69" t="s">
        <v>1</v>
      </c>
      <c r="J96" s="69" t="s">
        <v>1</v>
      </c>
      <c r="K96" s="69" t="s">
        <v>1</v>
      </c>
      <c r="L96" s="69" t="s">
        <v>1</v>
      </c>
      <c r="M96" s="69">
        <v>0</v>
      </c>
      <c r="N96" s="68" t="s">
        <v>1</v>
      </c>
      <c r="O96" s="68" t="s">
        <v>2</v>
      </c>
      <c r="P96" s="68" t="s">
        <v>1</v>
      </c>
      <c r="Q96" s="69">
        <v>364304932.13800001</v>
      </c>
      <c r="R96" s="69">
        <v>0</v>
      </c>
      <c r="S96" s="69">
        <v>280326932.75999999</v>
      </c>
      <c r="T96" s="69">
        <v>0</v>
      </c>
      <c r="U96" s="68" t="s">
        <v>0</v>
      </c>
      <c r="V96" s="69">
        <v>0</v>
      </c>
      <c r="W96" s="69">
        <v>72394827.049999997</v>
      </c>
      <c r="X96" s="68" t="s">
        <v>0</v>
      </c>
      <c r="Y96" s="69">
        <v>11583172.327999998</v>
      </c>
      <c r="Z96" s="69">
        <v>0</v>
      </c>
      <c r="AA96" s="68" t="s">
        <v>0</v>
      </c>
      <c r="AB96" s="69">
        <v>0</v>
      </c>
      <c r="AC96" s="69">
        <v>0</v>
      </c>
      <c r="AD96" s="68" t="s">
        <v>0</v>
      </c>
      <c r="AE96" s="69">
        <v>0</v>
      </c>
      <c r="AF96" s="68">
        <v>0</v>
      </c>
      <c r="AG96" s="68" t="s">
        <v>0</v>
      </c>
      <c r="AH96" s="69">
        <v>0</v>
      </c>
      <c r="AI96" s="69">
        <v>0</v>
      </c>
      <c r="AJ96" s="68" t="s">
        <v>0</v>
      </c>
      <c r="AK96" s="69">
        <v>0</v>
      </c>
      <c r="AL96" s="69">
        <v>0</v>
      </c>
      <c r="AM96" s="72" t="s">
        <v>1</v>
      </c>
      <c r="AN96" s="68" t="s">
        <v>1</v>
      </c>
      <c r="AO96" s="72" t="s">
        <v>1</v>
      </c>
      <c r="AP96" s="68" t="s">
        <v>1</v>
      </c>
    </row>
    <row r="97" spans="1:42" s="59" customFormat="1" x14ac:dyDescent="0.25">
      <c r="A97" s="68" t="s">
        <v>164</v>
      </c>
      <c r="B97" s="67">
        <v>44168</v>
      </c>
      <c r="C97" s="68" t="s">
        <v>6</v>
      </c>
      <c r="D97" s="68" t="s">
        <v>49</v>
      </c>
      <c r="E97" s="68" t="s">
        <v>232</v>
      </c>
      <c r="F97" s="68" t="s">
        <v>1147</v>
      </c>
      <c r="G97" s="68" t="s">
        <v>3</v>
      </c>
      <c r="H97" s="68" t="s">
        <v>1149</v>
      </c>
      <c r="I97" s="69" t="s">
        <v>1</v>
      </c>
      <c r="J97" s="69" t="s">
        <v>1</v>
      </c>
      <c r="K97" s="69" t="s">
        <v>1</v>
      </c>
      <c r="L97" s="69" t="s">
        <v>1</v>
      </c>
      <c r="M97" s="69">
        <v>0</v>
      </c>
      <c r="N97" s="68" t="s">
        <v>1</v>
      </c>
      <c r="O97" s="68" t="s">
        <v>1150</v>
      </c>
      <c r="P97" s="68" t="s">
        <v>1151</v>
      </c>
      <c r="Q97" s="69">
        <v>64628000</v>
      </c>
      <c r="R97" s="69">
        <v>0</v>
      </c>
      <c r="S97" s="69">
        <v>64628000</v>
      </c>
      <c r="T97" s="69">
        <v>0</v>
      </c>
      <c r="U97" s="68" t="s">
        <v>0</v>
      </c>
      <c r="V97" s="69">
        <v>0</v>
      </c>
      <c r="W97" s="69">
        <v>0</v>
      </c>
      <c r="X97" s="68" t="s">
        <v>0</v>
      </c>
      <c r="Y97" s="69">
        <v>0</v>
      </c>
      <c r="Z97" s="69">
        <v>0</v>
      </c>
      <c r="AA97" s="68" t="s">
        <v>0</v>
      </c>
      <c r="AB97" s="69">
        <v>0</v>
      </c>
      <c r="AC97" s="69">
        <v>0</v>
      </c>
      <c r="AD97" s="68" t="s">
        <v>0</v>
      </c>
      <c r="AE97" s="69">
        <v>0</v>
      </c>
      <c r="AF97" s="68">
        <v>0</v>
      </c>
      <c r="AG97" s="68" t="s">
        <v>0</v>
      </c>
      <c r="AH97" s="69">
        <v>0</v>
      </c>
      <c r="AI97" s="69">
        <v>0</v>
      </c>
      <c r="AJ97" s="68" t="s">
        <v>0</v>
      </c>
      <c r="AK97" s="69">
        <v>0</v>
      </c>
      <c r="AL97" s="69">
        <v>0</v>
      </c>
      <c r="AM97" s="72" t="s">
        <v>1</v>
      </c>
      <c r="AN97" s="68" t="s">
        <v>1</v>
      </c>
      <c r="AO97" s="72" t="s">
        <v>1</v>
      </c>
      <c r="AP97" s="68" t="s">
        <v>1</v>
      </c>
    </row>
    <row r="98" spans="1:42" s="59" customFormat="1" x14ac:dyDescent="0.25">
      <c r="A98" s="68" t="s">
        <v>163</v>
      </c>
      <c r="B98" s="67">
        <v>44168</v>
      </c>
      <c r="C98" s="68" t="s">
        <v>27</v>
      </c>
      <c r="D98" s="68" t="s">
        <v>49</v>
      </c>
      <c r="E98" s="68" t="s">
        <v>223</v>
      </c>
      <c r="F98" s="68" t="s">
        <v>1152</v>
      </c>
      <c r="G98" s="68" t="s">
        <v>3</v>
      </c>
      <c r="H98" s="68" t="s">
        <v>1153</v>
      </c>
      <c r="I98" s="69" t="s">
        <v>1</v>
      </c>
      <c r="J98" s="69" t="s">
        <v>1</v>
      </c>
      <c r="K98" s="69" t="s">
        <v>1</v>
      </c>
      <c r="L98" s="69" t="s">
        <v>1</v>
      </c>
      <c r="M98" s="69">
        <v>0</v>
      </c>
      <c r="N98" s="68" t="s">
        <v>1</v>
      </c>
      <c r="O98" s="68" t="s">
        <v>2</v>
      </c>
      <c r="P98" s="68" t="s">
        <v>1</v>
      </c>
      <c r="Q98" s="69">
        <v>414452091.59640002</v>
      </c>
      <c r="R98" s="69">
        <v>0</v>
      </c>
      <c r="S98" s="69">
        <v>281744296.89999998</v>
      </c>
      <c r="T98" s="69">
        <v>0</v>
      </c>
      <c r="U98" s="68" t="s">
        <v>0</v>
      </c>
      <c r="V98" s="69">
        <v>0</v>
      </c>
      <c r="W98" s="69">
        <v>114403271.28999999</v>
      </c>
      <c r="X98" s="68" t="s">
        <v>9</v>
      </c>
      <c r="Y98" s="69">
        <v>18304523.406399999</v>
      </c>
      <c r="Z98" s="69">
        <v>0</v>
      </c>
      <c r="AA98" s="68" t="s">
        <v>0</v>
      </c>
      <c r="AB98" s="69">
        <v>0</v>
      </c>
      <c r="AC98" s="69">
        <v>0</v>
      </c>
      <c r="AD98" s="68" t="s">
        <v>0</v>
      </c>
      <c r="AE98" s="69">
        <v>0</v>
      </c>
      <c r="AF98" s="68">
        <v>0</v>
      </c>
      <c r="AG98" s="68" t="s">
        <v>0</v>
      </c>
      <c r="AH98" s="69">
        <v>0</v>
      </c>
      <c r="AI98" s="69">
        <v>0</v>
      </c>
      <c r="AJ98" s="68" t="s">
        <v>0</v>
      </c>
      <c r="AK98" s="69">
        <v>0</v>
      </c>
      <c r="AL98" s="69">
        <v>0</v>
      </c>
      <c r="AM98" s="72" t="s">
        <v>1</v>
      </c>
      <c r="AN98" s="68" t="s">
        <v>1</v>
      </c>
      <c r="AO98" s="72" t="s">
        <v>1</v>
      </c>
      <c r="AP98" s="68" t="s">
        <v>1</v>
      </c>
    </row>
    <row r="99" spans="1:42" s="59" customFormat="1" x14ac:dyDescent="0.25">
      <c r="A99" s="68" t="s">
        <v>162</v>
      </c>
      <c r="B99" s="67">
        <v>44168</v>
      </c>
      <c r="C99" s="68" t="s">
        <v>6</v>
      </c>
      <c r="D99" s="68" t="s">
        <v>42</v>
      </c>
      <c r="E99" s="68" t="s">
        <v>221</v>
      </c>
      <c r="F99" s="68" t="s">
        <v>546</v>
      </c>
      <c r="G99" s="68" t="s">
        <v>3</v>
      </c>
      <c r="H99" s="68" t="s">
        <v>1154</v>
      </c>
      <c r="I99" s="69" t="s">
        <v>1</v>
      </c>
      <c r="J99" s="69" t="s">
        <v>1</v>
      </c>
      <c r="K99" s="69" t="s">
        <v>1</v>
      </c>
      <c r="L99" s="69" t="s">
        <v>1</v>
      </c>
      <c r="M99" s="69">
        <v>0</v>
      </c>
      <c r="N99" s="68" t="s">
        <v>1</v>
      </c>
      <c r="O99" s="68" t="s">
        <v>1155</v>
      </c>
      <c r="P99" s="68" t="s">
        <v>1156</v>
      </c>
      <c r="Q99" s="69">
        <v>45432880.5</v>
      </c>
      <c r="R99" s="69">
        <v>0</v>
      </c>
      <c r="S99" s="69">
        <v>39246832.5</v>
      </c>
      <c r="T99" s="69">
        <v>5332800</v>
      </c>
      <c r="U99" s="68" t="s">
        <v>9</v>
      </c>
      <c r="V99" s="69">
        <v>853248</v>
      </c>
      <c r="W99" s="69">
        <v>0</v>
      </c>
      <c r="X99" s="68" t="s">
        <v>0</v>
      </c>
      <c r="Y99" s="69">
        <v>0</v>
      </c>
      <c r="Z99" s="69">
        <v>0</v>
      </c>
      <c r="AA99" s="68" t="s">
        <v>0</v>
      </c>
      <c r="AB99" s="69">
        <v>0</v>
      </c>
      <c r="AC99" s="69">
        <v>0</v>
      </c>
      <c r="AD99" s="68" t="s">
        <v>0</v>
      </c>
      <c r="AE99" s="69">
        <v>0</v>
      </c>
      <c r="AF99" s="68">
        <v>0</v>
      </c>
      <c r="AG99" s="68" t="s">
        <v>0</v>
      </c>
      <c r="AH99" s="69">
        <v>0</v>
      </c>
      <c r="AI99" s="69">
        <v>0</v>
      </c>
      <c r="AJ99" s="68" t="s">
        <v>0</v>
      </c>
      <c r="AK99" s="69">
        <v>0</v>
      </c>
      <c r="AL99" s="69">
        <v>0</v>
      </c>
      <c r="AM99" s="72" t="s">
        <v>1</v>
      </c>
      <c r="AN99" s="68" t="s">
        <v>1</v>
      </c>
      <c r="AO99" s="72" t="s">
        <v>1</v>
      </c>
      <c r="AP99" s="68" t="s">
        <v>1</v>
      </c>
    </row>
    <row r="100" spans="1:42" s="59" customFormat="1" x14ac:dyDescent="0.25">
      <c r="A100" s="68" t="s">
        <v>161</v>
      </c>
      <c r="B100" s="67">
        <v>44168</v>
      </c>
      <c r="C100" s="68" t="s">
        <v>6</v>
      </c>
      <c r="D100" s="68" t="s">
        <v>42</v>
      </c>
      <c r="E100" s="68" t="s">
        <v>221</v>
      </c>
      <c r="F100" s="68" t="s">
        <v>546</v>
      </c>
      <c r="G100" s="68" t="s">
        <v>3</v>
      </c>
      <c r="H100" s="68" t="s">
        <v>1157</v>
      </c>
      <c r="I100" s="69" t="s">
        <v>1</v>
      </c>
      <c r="J100" s="69" t="s">
        <v>1</v>
      </c>
      <c r="K100" s="69" t="s">
        <v>1</v>
      </c>
      <c r="L100" s="69" t="s">
        <v>1</v>
      </c>
      <c r="M100" s="69">
        <v>0</v>
      </c>
      <c r="N100" s="68" t="s">
        <v>1</v>
      </c>
      <c r="O100" s="68" t="s">
        <v>2</v>
      </c>
      <c r="P100" s="68" t="s">
        <v>1</v>
      </c>
      <c r="Q100" s="69">
        <v>588297353.68200004</v>
      </c>
      <c r="R100" s="69">
        <v>0</v>
      </c>
      <c r="S100" s="69">
        <v>479914760.25000006</v>
      </c>
      <c r="T100" s="69">
        <v>0</v>
      </c>
      <c r="U100" s="68" t="s">
        <v>0</v>
      </c>
      <c r="V100" s="69">
        <v>0</v>
      </c>
      <c r="W100" s="69">
        <v>93433270.200000003</v>
      </c>
      <c r="X100" s="68" t="s">
        <v>0</v>
      </c>
      <c r="Y100" s="69">
        <v>14949323.231999999</v>
      </c>
      <c r="Z100" s="69">
        <v>0</v>
      </c>
      <c r="AA100" s="68" t="s">
        <v>0</v>
      </c>
      <c r="AB100" s="69">
        <v>0</v>
      </c>
      <c r="AC100" s="69">
        <v>0</v>
      </c>
      <c r="AD100" s="68" t="s">
        <v>0</v>
      </c>
      <c r="AE100" s="69">
        <v>0</v>
      </c>
      <c r="AF100" s="68">
        <v>0</v>
      </c>
      <c r="AG100" s="68" t="s">
        <v>0</v>
      </c>
      <c r="AH100" s="69">
        <v>0</v>
      </c>
      <c r="AI100" s="69">
        <v>0</v>
      </c>
      <c r="AJ100" s="68" t="s">
        <v>0</v>
      </c>
      <c r="AK100" s="69">
        <v>0</v>
      </c>
      <c r="AL100" s="69">
        <v>0</v>
      </c>
      <c r="AM100" s="72" t="s">
        <v>1</v>
      </c>
      <c r="AN100" s="68" t="s">
        <v>1</v>
      </c>
      <c r="AO100" s="72" t="s">
        <v>1</v>
      </c>
      <c r="AP100" s="68" t="s">
        <v>1</v>
      </c>
    </row>
    <row r="101" spans="1:42" s="59" customFormat="1" x14ac:dyDescent="0.25">
      <c r="A101" s="68" t="s">
        <v>160</v>
      </c>
      <c r="B101" s="67">
        <v>44168</v>
      </c>
      <c r="C101" s="68" t="s">
        <v>6</v>
      </c>
      <c r="D101" s="68" t="s">
        <v>42</v>
      </c>
      <c r="E101" s="68" t="s">
        <v>221</v>
      </c>
      <c r="F101" s="68" t="s">
        <v>546</v>
      </c>
      <c r="G101" s="68" t="s">
        <v>3</v>
      </c>
      <c r="H101" s="68" t="s">
        <v>1158</v>
      </c>
      <c r="I101" s="69" t="s">
        <v>1</v>
      </c>
      <c r="J101" s="69" t="s">
        <v>1</v>
      </c>
      <c r="K101" s="69" t="s">
        <v>1</v>
      </c>
      <c r="L101" s="69" t="s">
        <v>1</v>
      </c>
      <c r="M101" s="69">
        <v>0</v>
      </c>
      <c r="N101" s="68" t="s">
        <v>1</v>
      </c>
      <c r="O101" s="68" t="s">
        <v>365</v>
      </c>
      <c r="P101" s="68" t="s">
        <v>935</v>
      </c>
      <c r="Q101" s="69">
        <v>3058060</v>
      </c>
      <c r="R101" s="69">
        <v>0</v>
      </c>
      <c r="S101" s="69">
        <v>1444500</v>
      </c>
      <c r="T101" s="69">
        <v>1391000</v>
      </c>
      <c r="U101" s="68" t="s">
        <v>9</v>
      </c>
      <c r="V101" s="69">
        <v>222560</v>
      </c>
      <c r="W101" s="69">
        <v>0</v>
      </c>
      <c r="X101" s="68" t="s">
        <v>0</v>
      </c>
      <c r="Y101" s="69">
        <v>0</v>
      </c>
      <c r="Z101" s="69">
        <v>0</v>
      </c>
      <c r="AA101" s="68" t="s">
        <v>0</v>
      </c>
      <c r="AB101" s="69">
        <v>0</v>
      </c>
      <c r="AC101" s="69">
        <v>0</v>
      </c>
      <c r="AD101" s="68" t="s">
        <v>0</v>
      </c>
      <c r="AE101" s="69">
        <v>0</v>
      </c>
      <c r="AF101" s="68">
        <v>0</v>
      </c>
      <c r="AG101" s="68" t="s">
        <v>0</v>
      </c>
      <c r="AH101" s="69">
        <v>0</v>
      </c>
      <c r="AI101" s="69">
        <v>0</v>
      </c>
      <c r="AJ101" s="68" t="s">
        <v>0</v>
      </c>
      <c r="AK101" s="69">
        <v>0</v>
      </c>
      <c r="AL101" s="69">
        <v>0</v>
      </c>
      <c r="AM101" s="72" t="s">
        <v>1</v>
      </c>
      <c r="AN101" s="68" t="s">
        <v>1</v>
      </c>
      <c r="AO101" s="72" t="s">
        <v>1</v>
      </c>
      <c r="AP101" s="68" t="s">
        <v>1</v>
      </c>
    </row>
    <row r="102" spans="1:42" s="59" customFormat="1" x14ac:dyDescent="0.25">
      <c r="A102" s="68" t="s">
        <v>159</v>
      </c>
      <c r="B102" s="67">
        <v>44168</v>
      </c>
      <c r="C102" s="68" t="s">
        <v>6</v>
      </c>
      <c r="D102" s="68" t="s">
        <v>42</v>
      </c>
      <c r="E102" s="68" t="s">
        <v>221</v>
      </c>
      <c r="F102" s="68" t="s">
        <v>546</v>
      </c>
      <c r="G102" s="68" t="s">
        <v>3</v>
      </c>
      <c r="H102" s="68" t="s">
        <v>1159</v>
      </c>
      <c r="I102" s="69" t="s">
        <v>1</v>
      </c>
      <c r="J102" s="69" t="s">
        <v>1</v>
      </c>
      <c r="K102" s="69" t="s">
        <v>1</v>
      </c>
      <c r="L102" s="69" t="s">
        <v>1</v>
      </c>
      <c r="M102" s="69">
        <v>0</v>
      </c>
      <c r="N102" s="68" t="s">
        <v>1</v>
      </c>
      <c r="O102" s="68" t="s">
        <v>2</v>
      </c>
      <c r="P102" s="68" t="s">
        <v>1</v>
      </c>
      <c r="Q102" s="69">
        <v>54009493.100000001</v>
      </c>
      <c r="R102" s="69">
        <v>0</v>
      </c>
      <c r="S102" s="69">
        <v>50933799.5</v>
      </c>
      <c r="T102" s="69">
        <v>0</v>
      </c>
      <c r="U102" s="68" t="s">
        <v>0</v>
      </c>
      <c r="V102" s="69">
        <v>0</v>
      </c>
      <c r="W102" s="69">
        <v>2651460</v>
      </c>
      <c r="X102" s="68" t="s">
        <v>9</v>
      </c>
      <c r="Y102" s="69">
        <v>424233.6</v>
      </c>
      <c r="Z102" s="69">
        <v>0</v>
      </c>
      <c r="AA102" s="68" t="s">
        <v>0</v>
      </c>
      <c r="AB102" s="69">
        <v>0</v>
      </c>
      <c r="AC102" s="69">
        <v>0</v>
      </c>
      <c r="AD102" s="68" t="s">
        <v>0</v>
      </c>
      <c r="AE102" s="69">
        <v>0</v>
      </c>
      <c r="AF102" s="68">
        <v>0</v>
      </c>
      <c r="AG102" s="68" t="s">
        <v>0</v>
      </c>
      <c r="AH102" s="69">
        <v>0</v>
      </c>
      <c r="AI102" s="69">
        <v>0</v>
      </c>
      <c r="AJ102" s="68" t="s">
        <v>0</v>
      </c>
      <c r="AK102" s="69">
        <v>0</v>
      </c>
      <c r="AL102" s="69">
        <v>0</v>
      </c>
      <c r="AM102" s="72" t="s">
        <v>1</v>
      </c>
      <c r="AN102" s="68" t="s">
        <v>1</v>
      </c>
      <c r="AO102" s="72" t="s">
        <v>1</v>
      </c>
      <c r="AP102" s="68" t="s">
        <v>1</v>
      </c>
    </row>
    <row r="103" spans="1:42" s="59" customFormat="1" x14ac:dyDescent="0.25">
      <c r="A103" s="68" t="s">
        <v>158</v>
      </c>
      <c r="B103" s="67">
        <v>44168</v>
      </c>
      <c r="C103" s="68" t="s">
        <v>6</v>
      </c>
      <c r="D103" s="68" t="s">
        <v>42</v>
      </c>
      <c r="E103" s="68" t="s">
        <v>217</v>
      </c>
      <c r="F103" s="68" t="s">
        <v>1160</v>
      </c>
      <c r="G103" s="68" t="s">
        <v>3</v>
      </c>
      <c r="H103" s="68" t="s">
        <v>1161</v>
      </c>
      <c r="I103" s="69"/>
      <c r="J103" s="69"/>
      <c r="K103" s="69"/>
      <c r="L103" s="69"/>
      <c r="M103" s="69">
        <v>0</v>
      </c>
      <c r="N103" s="68"/>
      <c r="O103" s="68" t="s">
        <v>2</v>
      </c>
      <c r="P103" s="68"/>
      <c r="Q103" s="69">
        <v>177647391.19999999</v>
      </c>
      <c r="R103" s="69">
        <v>0</v>
      </c>
      <c r="S103" s="69">
        <v>177647391.19999999</v>
      </c>
      <c r="T103" s="69">
        <v>0</v>
      </c>
      <c r="U103" s="68" t="s">
        <v>0</v>
      </c>
      <c r="V103" s="69">
        <v>0</v>
      </c>
      <c r="W103" s="69">
        <v>0</v>
      </c>
      <c r="X103" s="68" t="s">
        <v>0</v>
      </c>
      <c r="Y103" s="69">
        <v>0</v>
      </c>
      <c r="Z103" s="69">
        <v>0</v>
      </c>
      <c r="AA103" s="68" t="s">
        <v>0</v>
      </c>
      <c r="AB103" s="69">
        <v>0</v>
      </c>
      <c r="AC103" s="69">
        <v>0</v>
      </c>
      <c r="AD103" s="68" t="s">
        <v>0</v>
      </c>
      <c r="AE103" s="69">
        <v>0</v>
      </c>
      <c r="AF103" s="68"/>
      <c r="AG103" s="68"/>
      <c r="AH103" s="69"/>
      <c r="AI103" s="69"/>
      <c r="AJ103" s="68"/>
      <c r="AK103" s="69"/>
      <c r="AL103" s="69"/>
      <c r="AM103" s="72"/>
      <c r="AN103" s="68"/>
      <c r="AO103" s="72"/>
      <c r="AP103" s="68"/>
    </row>
    <row r="104" spans="1:42" s="59" customFormat="1" x14ac:dyDescent="0.25">
      <c r="A104" s="68" t="s">
        <v>157</v>
      </c>
      <c r="B104" s="67">
        <v>44168</v>
      </c>
      <c r="C104" s="68" t="s">
        <v>6</v>
      </c>
      <c r="D104" s="68" t="s">
        <v>42</v>
      </c>
      <c r="E104" s="68" t="s">
        <v>217</v>
      </c>
      <c r="F104" s="68" t="s">
        <v>1160</v>
      </c>
      <c r="G104" s="68" t="s">
        <v>13</v>
      </c>
      <c r="H104" s="68" t="s">
        <v>1162</v>
      </c>
      <c r="I104" s="69"/>
      <c r="J104" s="69"/>
      <c r="K104" s="69"/>
      <c r="L104" s="69"/>
      <c r="M104" s="69">
        <v>0</v>
      </c>
      <c r="N104" s="68"/>
      <c r="O104" s="68" t="s">
        <v>2</v>
      </c>
      <c r="P104" s="68"/>
      <c r="Q104" s="69">
        <v>-5296500</v>
      </c>
      <c r="R104" s="69">
        <v>0</v>
      </c>
      <c r="S104" s="69">
        <v>-5296500</v>
      </c>
      <c r="T104" s="69">
        <v>0</v>
      </c>
      <c r="U104" s="68" t="s">
        <v>0</v>
      </c>
      <c r="V104" s="69">
        <v>0</v>
      </c>
      <c r="W104" s="69">
        <v>0</v>
      </c>
      <c r="X104" s="68" t="s">
        <v>0</v>
      </c>
      <c r="Y104" s="69">
        <v>0</v>
      </c>
      <c r="Z104" s="69">
        <v>0</v>
      </c>
      <c r="AA104" s="69" t="s">
        <v>0</v>
      </c>
      <c r="AB104" s="69">
        <v>0</v>
      </c>
      <c r="AC104" s="69">
        <v>0</v>
      </c>
      <c r="AD104" s="68" t="s">
        <v>0</v>
      </c>
      <c r="AE104" s="69">
        <v>0</v>
      </c>
      <c r="AF104" s="69"/>
      <c r="AG104" s="69"/>
      <c r="AH104" s="69"/>
      <c r="AI104" s="69"/>
      <c r="AJ104" s="69"/>
      <c r="AK104" s="69"/>
      <c r="AL104" s="69"/>
      <c r="AM104" s="72"/>
      <c r="AN104" s="68"/>
      <c r="AO104" s="72"/>
      <c r="AP104" s="68"/>
    </row>
    <row r="105" spans="1:42" s="59" customFormat="1" x14ac:dyDescent="0.25">
      <c r="A105" s="68" t="s">
        <v>156</v>
      </c>
      <c r="B105" s="67">
        <v>44168</v>
      </c>
      <c r="C105" s="68" t="s">
        <v>35</v>
      </c>
      <c r="D105" s="68" t="s">
        <v>42</v>
      </c>
      <c r="E105" s="68" t="s">
        <v>219</v>
      </c>
      <c r="F105" s="68" t="s">
        <v>1163</v>
      </c>
      <c r="G105" s="68" t="s">
        <v>3</v>
      </c>
      <c r="H105" s="68" t="s">
        <v>1164</v>
      </c>
      <c r="I105" s="69" t="s">
        <v>1</v>
      </c>
      <c r="J105" s="69" t="s">
        <v>1</v>
      </c>
      <c r="K105" s="69" t="s">
        <v>1</v>
      </c>
      <c r="L105" s="69" t="s">
        <v>1</v>
      </c>
      <c r="M105" s="69">
        <v>0</v>
      </c>
      <c r="N105" s="68" t="s">
        <v>1</v>
      </c>
      <c r="O105" s="68" t="s">
        <v>2</v>
      </c>
      <c r="P105" s="68" t="s">
        <v>1</v>
      </c>
      <c r="Q105" s="69">
        <v>249557497.65000001</v>
      </c>
      <c r="R105" s="69">
        <v>0</v>
      </c>
      <c r="S105" s="69">
        <v>237131229.65000001</v>
      </c>
      <c r="T105" s="69">
        <v>0</v>
      </c>
      <c r="U105" s="68" t="s">
        <v>0</v>
      </c>
      <c r="V105" s="69">
        <v>0</v>
      </c>
      <c r="W105" s="69">
        <v>10712300</v>
      </c>
      <c r="X105" s="68" t="s">
        <v>0</v>
      </c>
      <c r="Y105" s="69">
        <v>1713968</v>
      </c>
      <c r="Z105" s="69">
        <v>0</v>
      </c>
      <c r="AA105" s="68" t="s">
        <v>0</v>
      </c>
      <c r="AB105" s="69">
        <v>0</v>
      </c>
      <c r="AC105" s="69">
        <v>0</v>
      </c>
      <c r="AD105" s="68" t="s">
        <v>0</v>
      </c>
      <c r="AE105" s="69">
        <v>0</v>
      </c>
      <c r="AF105" s="68">
        <v>0</v>
      </c>
      <c r="AG105" s="68" t="s">
        <v>0</v>
      </c>
      <c r="AH105" s="69">
        <v>0</v>
      </c>
      <c r="AI105" s="69">
        <v>0</v>
      </c>
      <c r="AJ105" s="68" t="s">
        <v>0</v>
      </c>
      <c r="AK105" s="69">
        <v>0</v>
      </c>
      <c r="AL105" s="69">
        <v>0</v>
      </c>
      <c r="AM105" s="72" t="s">
        <v>1</v>
      </c>
      <c r="AN105" s="68" t="s">
        <v>1</v>
      </c>
      <c r="AO105" s="72" t="s">
        <v>1</v>
      </c>
      <c r="AP105" s="68" t="s">
        <v>1</v>
      </c>
    </row>
    <row r="106" spans="1:42" s="59" customFormat="1" x14ac:dyDescent="0.25">
      <c r="A106" s="68" t="s">
        <v>155</v>
      </c>
      <c r="B106" s="67">
        <v>44168</v>
      </c>
      <c r="C106" s="68" t="s">
        <v>35</v>
      </c>
      <c r="D106" s="68" t="s">
        <v>42</v>
      </c>
      <c r="E106" s="68" t="s">
        <v>219</v>
      </c>
      <c r="F106" s="68" t="s">
        <v>1163</v>
      </c>
      <c r="G106" s="68" t="s">
        <v>13</v>
      </c>
      <c r="H106" s="68" t="s">
        <v>1</v>
      </c>
      <c r="I106" s="69" t="s">
        <v>1165</v>
      </c>
      <c r="J106" s="69" t="s">
        <v>1</v>
      </c>
      <c r="K106" s="69" t="s">
        <v>1166</v>
      </c>
      <c r="L106" s="69" t="s">
        <v>1167</v>
      </c>
      <c r="M106" s="69">
        <v>7043716.7999999998</v>
      </c>
      <c r="N106" s="68" t="s">
        <v>12</v>
      </c>
      <c r="O106" s="68" t="s">
        <v>1168</v>
      </c>
      <c r="P106" s="68" t="s">
        <v>1169</v>
      </c>
      <c r="Q106" s="69">
        <v>-1576972.8</v>
      </c>
      <c r="R106" s="69">
        <v>0</v>
      </c>
      <c r="S106" s="69">
        <v>-1576972.8</v>
      </c>
      <c r="T106" s="69">
        <v>0</v>
      </c>
      <c r="U106" s="68" t="s">
        <v>0</v>
      </c>
      <c r="V106" s="69">
        <v>0</v>
      </c>
      <c r="W106" s="69">
        <v>0</v>
      </c>
      <c r="X106" s="68" t="s">
        <v>0</v>
      </c>
      <c r="Y106" s="69">
        <v>0</v>
      </c>
      <c r="Z106" s="69">
        <v>0</v>
      </c>
      <c r="AA106" s="68" t="s">
        <v>0</v>
      </c>
      <c r="AB106" s="69">
        <v>0</v>
      </c>
      <c r="AC106" s="69">
        <v>0</v>
      </c>
      <c r="AD106" s="68" t="s">
        <v>0</v>
      </c>
      <c r="AE106" s="69">
        <v>0</v>
      </c>
      <c r="AF106" s="68">
        <v>0</v>
      </c>
      <c r="AG106" s="68" t="s">
        <v>0</v>
      </c>
      <c r="AH106" s="69">
        <v>0</v>
      </c>
      <c r="AI106" s="69">
        <v>0</v>
      </c>
      <c r="AJ106" s="68" t="s">
        <v>0</v>
      </c>
      <c r="AK106" s="69">
        <v>0</v>
      </c>
      <c r="AL106" s="69">
        <v>0</v>
      </c>
      <c r="AM106" s="72" t="s">
        <v>1</v>
      </c>
      <c r="AN106" s="68" t="s">
        <v>1</v>
      </c>
      <c r="AO106" s="72" t="s">
        <v>1</v>
      </c>
      <c r="AP106" s="68" t="s">
        <v>1</v>
      </c>
    </row>
    <row r="107" spans="1:42" s="59" customFormat="1" x14ac:dyDescent="0.25">
      <c r="A107" s="68" t="s">
        <v>154</v>
      </c>
      <c r="B107" s="67">
        <v>44168</v>
      </c>
      <c r="C107" s="68" t="s">
        <v>27</v>
      </c>
      <c r="D107" s="68" t="s">
        <v>42</v>
      </c>
      <c r="E107" s="68" t="s">
        <v>214</v>
      </c>
      <c r="F107" s="68" t="s">
        <v>1082</v>
      </c>
      <c r="G107" s="68" t="s">
        <v>3</v>
      </c>
      <c r="H107" s="68" t="s">
        <v>1170</v>
      </c>
      <c r="I107" s="69" t="s">
        <v>1</v>
      </c>
      <c r="J107" s="69" t="s">
        <v>1</v>
      </c>
      <c r="K107" s="69" t="s">
        <v>1</v>
      </c>
      <c r="L107" s="69" t="s">
        <v>1</v>
      </c>
      <c r="M107" s="69">
        <v>0</v>
      </c>
      <c r="N107" s="68" t="s">
        <v>1</v>
      </c>
      <c r="O107" s="68" t="s">
        <v>2</v>
      </c>
      <c r="P107" s="68" t="s">
        <v>1</v>
      </c>
      <c r="Q107" s="69">
        <v>231085132.46000001</v>
      </c>
      <c r="R107" s="69">
        <v>0</v>
      </c>
      <c r="S107" s="69">
        <v>161313013.40000001</v>
      </c>
      <c r="T107" s="69">
        <v>0</v>
      </c>
      <c r="U107" s="68" t="s">
        <v>0</v>
      </c>
      <c r="V107" s="69">
        <v>0</v>
      </c>
      <c r="W107" s="69">
        <v>60148378.5</v>
      </c>
      <c r="X107" s="68" t="s">
        <v>0</v>
      </c>
      <c r="Y107" s="69">
        <v>9623740.5599999987</v>
      </c>
      <c r="Z107" s="69">
        <v>0</v>
      </c>
      <c r="AA107" s="68" t="s">
        <v>0</v>
      </c>
      <c r="AB107" s="69">
        <v>0</v>
      </c>
      <c r="AC107" s="69">
        <v>0</v>
      </c>
      <c r="AD107" s="68" t="s">
        <v>0</v>
      </c>
      <c r="AE107" s="69">
        <v>0</v>
      </c>
      <c r="AF107" s="68">
        <v>0</v>
      </c>
      <c r="AG107" s="68" t="s">
        <v>0</v>
      </c>
      <c r="AH107" s="69">
        <v>0</v>
      </c>
      <c r="AI107" s="69">
        <v>0</v>
      </c>
      <c r="AJ107" s="68" t="s">
        <v>0</v>
      </c>
      <c r="AK107" s="69">
        <v>0</v>
      </c>
      <c r="AL107" s="69">
        <v>0</v>
      </c>
      <c r="AM107" s="72" t="s">
        <v>1</v>
      </c>
      <c r="AN107" s="68" t="s">
        <v>1</v>
      </c>
      <c r="AO107" s="72" t="s">
        <v>1</v>
      </c>
      <c r="AP107" s="68" t="s">
        <v>1</v>
      </c>
    </row>
    <row r="108" spans="1:42" s="59" customFormat="1" x14ac:dyDescent="0.25">
      <c r="A108" s="68" t="s">
        <v>153</v>
      </c>
      <c r="B108" s="67">
        <v>44168</v>
      </c>
      <c r="C108" s="68" t="s">
        <v>6</v>
      </c>
      <c r="D108" s="68" t="s">
        <v>38</v>
      </c>
      <c r="E108" s="68" t="s">
        <v>212</v>
      </c>
      <c r="F108" s="68" t="s">
        <v>1171</v>
      </c>
      <c r="G108" s="68" t="s">
        <v>3</v>
      </c>
      <c r="H108" s="68" t="s">
        <v>1172</v>
      </c>
      <c r="I108" s="69" t="s">
        <v>1</v>
      </c>
      <c r="J108" s="69" t="s">
        <v>1</v>
      </c>
      <c r="K108" s="69" t="s">
        <v>1</v>
      </c>
      <c r="L108" s="69" t="s">
        <v>1</v>
      </c>
      <c r="M108" s="69">
        <v>0</v>
      </c>
      <c r="N108" s="68" t="s">
        <v>1</v>
      </c>
      <c r="O108" s="68" t="s">
        <v>2</v>
      </c>
      <c r="P108" s="68" t="s">
        <v>1</v>
      </c>
      <c r="Q108" s="69">
        <v>3360588.5</v>
      </c>
      <c r="R108" s="69">
        <v>0</v>
      </c>
      <c r="S108" s="69">
        <v>3360588.5</v>
      </c>
      <c r="T108" s="69">
        <v>0</v>
      </c>
      <c r="U108" s="68" t="s">
        <v>0</v>
      </c>
      <c r="V108" s="69">
        <v>0</v>
      </c>
      <c r="W108" s="69">
        <v>0</v>
      </c>
      <c r="X108" s="68" t="s">
        <v>0</v>
      </c>
      <c r="Y108" s="69">
        <v>0</v>
      </c>
      <c r="Z108" s="69">
        <v>0</v>
      </c>
      <c r="AA108" s="68" t="s">
        <v>0</v>
      </c>
      <c r="AB108" s="69">
        <v>0</v>
      </c>
      <c r="AC108" s="69">
        <v>0</v>
      </c>
      <c r="AD108" s="68" t="s">
        <v>0</v>
      </c>
      <c r="AE108" s="69">
        <v>0</v>
      </c>
      <c r="AF108" s="68">
        <v>0</v>
      </c>
      <c r="AG108" s="68" t="s">
        <v>0</v>
      </c>
      <c r="AH108" s="69">
        <v>0</v>
      </c>
      <c r="AI108" s="69">
        <v>0</v>
      </c>
      <c r="AJ108" s="68" t="s">
        <v>0</v>
      </c>
      <c r="AK108" s="69">
        <v>0</v>
      </c>
      <c r="AL108" s="69">
        <v>0</v>
      </c>
      <c r="AM108" s="72" t="s">
        <v>1</v>
      </c>
      <c r="AN108" s="68" t="s">
        <v>1</v>
      </c>
      <c r="AO108" s="72" t="s">
        <v>1</v>
      </c>
      <c r="AP108" s="68" t="s">
        <v>1</v>
      </c>
    </row>
    <row r="109" spans="1:42" s="59" customFormat="1" x14ac:dyDescent="0.25">
      <c r="A109" s="68" t="s">
        <v>152</v>
      </c>
      <c r="B109" s="67">
        <v>44168</v>
      </c>
      <c r="C109" s="68" t="s">
        <v>6</v>
      </c>
      <c r="D109" s="68" t="s">
        <v>38</v>
      </c>
      <c r="E109" s="68" t="s">
        <v>212</v>
      </c>
      <c r="F109" s="68" t="s">
        <v>1171</v>
      </c>
      <c r="G109" s="68" t="s">
        <v>3</v>
      </c>
      <c r="H109" s="68" t="s">
        <v>1173</v>
      </c>
      <c r="I109" s="69" t="s">
        <v>1</v>
      </c>
      <c r="J109" s="69" t="s">
        <v>1</v>
      </c>
      <c r="K109" s="69" t="s">
        <v>1</v>
      </c>
      <c r="L109" s="69" t="s">
        <v>1</v>
      </c>
      <c r="M109" s="69">
        <v>0</v>
      </c>
      <c r="N109" s="68" t="s">
        <v>1</v>
      </c>
      <c r="O109" s="68" t="s">
        <v>988</v>
      </c>
      <c r="P109" s="68" t="s">
        <v>989</v>
      </c>
      <c r="Q109" s="69">
        <v>14519046.738</v>
      </c>
      <c r="R109" s="69">
        <v>0</v>
      </c>
      <c r="S109" s="69">
        <v>8227343.8500000006</v>
      </c>
      <c r="T109" s="69">
        <v>5423881.7999999998</v>
      </c>
      <c r="U109" s="68" t="s">
        <v>9</v>
      </c>
      <c r="V109" s="69">
        <v>867821.08799999999</v>
      </c>
      <c r="W109" s="69">
        <v>0</v>
      </c>
      <c r="X109" s="68" t="s">
        <v>0</v>
      </c>
      <c r="Y109" s="69">
        <v>0</v>
      </c>
      <c r="Z109" s="69">
        <v>0</v>
      </c>
      <c r="AA109" s="68" t="s">
        <v>0</v>
      </c>
      <c r="AB109" s="69">
        <v>0</v>
      </c>
      <c r="AC109" s="69">
        <v>0</v>
      </c>
      <c r="AD109" s="68" t="s">
        <v>0</v>
      </c>
      <c r="AE109" s="69">
        <v>0</v>
      </c>
      <c r="AF109" s="68">
        <v>0</v>
      </c>
      <c r="AG109" s="68" t="s">
        <v>0</v>
      </c>
      <c r="AH109" s="69">
        <v>0</v>
      </c>
      <c r="AI109" s="69">
        <v>0</v>
      </c>
      <c r="AJ109" s="68" t="s">
        <v>0</v>
      </c>
      <c r="AK109" s="69">
        <v>0</v>
      </c>
      <c r="AL109" s="69">
        <v>0</v>
      </c>
      <c r="AM109" s="72" t="s">
        <v>1</v>
      </c>
      <c r="AN109" s="68" t="s">
        <v>1</v>
      </c>
      <c r="AO109" s="72" t="s">
        <v>1</v>
      </c>
      <c r="AP109" s="68" t="s">
        <v>1</v>
      </c>
    </row>
    <row r="110" spans="1:42" s="59" customFormat="1" x14ac:dyDescent="0.25">
      <c r="A110" s="68" t="s">
        <v>151</v>
      </c>
      <c r="B110" s="67">
        <v>44168</v>
      </c>
      <c r="C110" s="68" t="s">
        <v>6</v>
      </c>
      <c r="D110" s="68" t="s">
        <v>38</v>
      </c>
      <c r="E110" s="68" t="s">
        <v>212</v>
      </c>
      <c r="F110" s="68" t="s">
        <v>1171</v>
      </c>
      <c r="G110" s="68" t="s">
        <v>3</v>
      </c>
      <c r="H110" s="68" t="s">
        <v>1174</v>
      </c>
      <c r="I110" s="69" t="s">
        <v>1</v>
      </c>
      <c r="J110" s="69" t="s">
        <v>1</v>
      </c>
      <c r="K110" s="69" t="s">
        <v>1</v>
      </c>
      <c r="L110" s="69" t="s">
        <v>1</v>
      </c>
      <c r="M110" s="69">
        <v>0</v>
      </c>
      <c r="N110" s="68" t="s">
        <v>1</v>
      </c>
      <c r="O110" s="68" t="s">
        <v>2</v>
      </c>
      <c r="P110" s="68" t="s">
        <v>1</v>
      </c>
      <c r="Q110" s="69">
        <v>160579415.19999999</v>
      </c>
      <c r="R110" s="69">
        <v>0</v>
      </c>
      <c r="S110" s="69">
        <v>49450812</v>
      </c>
      <c r="T110" s="69">
        <v>0</v>
      </c>
      <c r="U110" s="68" t="s">
        <v>0</v>
      </c>
      <c r="V110" s="69">
        <v>0</v>
      </c>
      <c r="W110" s="69">
        <v>95800520</v>
      </c>
      <c r="X110" s="68" t="s">
        <v>9</v>
      </c>
      <c r="Y110" s="69">
        <v>15328083.199999999</v>
      </c>
      <c r="Z110" s="69">
        <v>0</v>
      </c>
      <c r="AA110" s="68" t="s">
        <v>0</v>
      </c>
      <c r="AB110" s="69">
        <v>0</v>
      </c>
      <c r="AC110" s="69">
        <v>0</v>
      </c>
      <c r="AD110" s="68" t="s">
        <v>0</v>
      </c>
      <c r="AE110" s="69">
        <v>0</v>
      </c>
      <c r="AF110" s="68">
        <v>0</v>
      </c>
      <c r="AG110" s="68" t="s">
        <v>0</v>
      </c>
      <c r="AH110" s="69">
        <v>0</v>
      </c>
      <c r="AI110" s="69">
        <v>0</v>
      </c>
      <c r="AJ110" s="68" t="s">
        <v>0</v>
      </c>
      <c r="AK110" s="69">
        <v>0</v>
      </c>
      <c r="AL110" s="69">
        <v>0</v>
      </c>
      <c r="AM110" s="72" t="s">
        <v>1</v>
      </c>
      <c r="AN110" s="68" t="s">
        <v>1</v>
      </c>
      <c r="AO110" s="72" t="s">
        <v>1</v>
      </c>
      <c r="AP110" s="68" t="s">
        <v>1</v>
      </c>
    </row>
    <row r="111" spans="1:42" s="59" customFormat="1" x14ac:dyDescent="0.25">
      <c r="A111" s="68" t="s">
        <v>150</v>
      </c>
      <c r="B111" s="67">
        <v>44168</v>
      </c>
      <c r="C111" s="68" t="s">
        <v>6</v>
      </c>
      <c r="D111" s="68" t="s">
        <v>38</v>
      </c>
      <c r="E111" s="68" t="s">
        <v>212</v>
      </c>
      <c r="F111" s="68" t="s">
        <v>1171</v>
      </c>
      <c r="G111" s="68" t="s">
        <v>3</v>
      </c>
      <c r="H111" s="68" t="s">
        <v>1175</v>
      </c>
      <c r="I111" s="69" t="s">
        <v>1</v>
      </c>
      <c r="J111" s="69" t="s">
        <v>1</v>
      </c>
      <c r="K111" s="69" t="s">
        <v>1</v>
      </c>
      <c r="L111" s="69" t="s">
        <v>1</v>
      </c>
      <c r="M111" s="69">
        <v>0</v>
      </c>
      <c r="N111" s="68" t="s">
        <v>1</v>
      </c>
      <c r="O111" s="68" t="s">
        <v>1176</v>
      </c>
      <c r="P111" s="68" t="s">
        <v>1177</v>
      </c>
      <c r="Q111" s="69">
        <v>35653000</v>
      </c>
      <c r="R111" s="69">
        <v>0</v>
      </c>
      <c r="S111" s="69">
        <v>35653000</v>
      </c>
      <c r="T111" s="69">
        <v>0</v>
      </c>
      <c r="U111" s="68" t="s">
        <v>0</v>
      </c>
      <c r="V111" s="69">
        <v>0</v>
      </c>
      <c r="W111" s="69">
        <v>0</v>
      </c>
      <c r="X111" s="68" t="s">
        <v>0</v>
      </c>
      <c r="Y111" s="69">
        <v>0</v>
      </c>
      <c r="Z111" s="69">
        <v>0</v>
      </c>
      <c r="AA111" s="69" t="s">
        <v>0</v>
      </c>
      <c r="AB111" s="69">
        <v>0</v>
      </c>
      <c r="AC111" s="69">
        <v>0</v>
      </c>
      <c r="AD111" s="68" t="s">
        <v>0</v>
      </c>
      <c r="AE111" s="69">
        <v>0</v>
      </c>
      <c r="AF111" s="69">
        <v>0</v>
      </c>
      <c r="AG111" s="69" t="s">
        <v>0</v>
      </c>
      <c r="AH111" s="69">
        <v>0</v>
      </c>
      <c r="AI111" s="69">
        <v>0</v>
      </c>
      <c r="AJ111" s="69" t="s">
        <v>0</v>
      </c>
      <c r="AK111" s="69">
        <v>0</v>
      </c>
      <c r="AL111" s="69">
        <v>0</v>
      </c>
      <c r="AM111" s="72" t="s">
        <v>1</v>
      </c>
      <c r="AN111" s="68" t="s">
        <v>1</v>
      </c>
      <c r="AO111" s="72" t="s">
        <v>1</v>
      </c>
      <c r="AP111" s="68" t="s">
        <v>1</v>
      </c>
    </row>
    <row r="112" spans="1:42" s="59" customFormat="1" x14ac:dyDescent="0.25">
      <c r="A112" s="68" t="s">
        <v>149</v>
      </c>
      <c r="B112" s="67">
        <v>44168</v>
      </c>
      <c r="C112" s="68" t="s">
        <v>6</v>
      </c>
      <c r="D112" s="68" t="s">
        <v>38</v>
      </c>
      <c r="E112" s="68" t="s">
        <v>212</v>
      </c>
      <c r="F112" s="68" t="s">
        <v>1171</v>
      </c>
      <c r="G112" s="68" t="s">
        <v>3</v>
      </c>
      <c r="H112" s="68" t="s">
        <v>1178</v>
      </c>
      <c r="I112" s="69" t="s">
        <v>1</v>
      </c>
      <c r="J112" s="69" t="s">
        <v>1</v>
      </c>
      <c r="K112" s="69" t="s">
        <v>1</v>
      </c>
      <c r="L112" s="69" t="s">
        <v>1</v>
      </c>
      <c r="M112" s="69">
        <v>0</v>
      </c>
      <c r="N112" s="68" t="s">
        <v>1</v>
      </c>
      <c r="O112" s="68" t="s">
        <v>2</v>
      </c>
      <c r="P112" s="68" t="s">
        <v>1</v>
      </c>
      <c r="Q112" s="69">
        <v>303377748.72320002</v>
      </c>
      <c r="R112" s="69">
        <v>0</v>
      </c>
      <c r="S112" s="69">
        <v>191548397.91000003</v>
      </c>
      <c r="T112" s="69">
        <v>0</v>
      </c>
      <c r="U112" s="68" t="s">
        <v>0</v>
      </c>
      <c r="V112" s="69">
        <v>0</v>
      </c>
      <c r="W112" s="69">
        <v>96404612.769999996</v>
      </c>
      <c r="X112" s="68" t="s">
        <v>9</v>
      </c>
      <c r="Y112" s="69">
        <v>15424738.043200001</v>
      </c>
      <c r="Z112" s="69">
        <v>0</v>
      </c>
      <c r="AA112" s="68" t="s">
        <v>0</v>
      </c>
      <c r="AB112" s="69">
        <v>0</v>
      </c>
      <c r="AC112" s="69">
        <v>0</v>
      </c>
      <c r="AD112" s="68" t="s">
        <v>0</v>
      </c>
      <c r="AE112" s="69">
        <v>0</v>
      </c>
      <c r="AF112" s="68">
        <v>0</v>
      </c>
      <c r="AG112" s="68" t="s">
        <v>0</v>
      </c>
      <c r="AH112" s="69">
        <v>0</v>
      </c>
      <c r="AI112" s="69">
        <v>0</v>
      </c>
      <c r="AJ112" s="68" t="s">
        <v>0</v>
      </c>
      <c r="AK112" s="69">
        <v>0</v>
      </c>
      <c r="AL112" s="69">
        <v>0</v>
      </c>
      <c r="AM112" s="72" t="s">
        <v>1</v>
      </c>
      <c r="AN112" s="68" t="s">
        <v>1</v>
      </c>
      <c r="AO112" s="72" t="s">
        <v>1</v>
      </c>
      <c r="AP112" s="68" t="s">
        <v>1</v>
      </c>
    </row>
    <row r="113" spans="1:42" s="59" customFormat="1" x14ac:dyDescent="0.25">
      <c r="A113" s="68" t="s">
        <v>148</v>
      </c>
      <c r="B113" s="67">
        <v>44168</v>
      </c>
      <c r="C113" s="68" t="s">
        <v>6</v>
      </c>
      <c r="D113" s="68" t="s">
        <v>38</v>
      </c>
      <c r="E113" s="68" t="s">
        <v>212</v>
      </c>
      <c r="F113" s="68" t="s">
        <v>1171</v>
      </c>
      <c r="G113" s="68" t="s">
        <v>3</v>
      </c>
      <c r="H113" s="68" t="s">
        <v>1179</v>
      </c>
      <c r="I113" s="69" t="s">
        <v>1</v>
      </c>
      <c r="J113" s="69" t="s">
        <v>1</v>
      </c>
      <c r="K113" s="69" t="s">
        <v>1</v>
      </c>
      <c r="L113" s="69" t="s">
        <v>1</v>
      </c>
      <c r="M113" s="69">
        <v>0</v>
      </c>
      <c r="N113" s="68" t="s">
        <v>1</v>
      </c>
      <c r="O113" s="68" t="s">
        <v>967</v>
      </c>
      <c r="P113" s="68" t="s">
        <v>968</v>
      </c>
      <c r="Q113" s="69">
        <v>191517848.384</v>
      </c>
      <c r="R113" s="69">
        <v>0</v>
      </c>
      <c r="S113" s="69">
        <v>42588345.599999994</v>
      </c>
      <c r="T113" s="69">
        <v>128387502.40000001</v>
      </c>
      <c r="U113" s="68" t="s">
        <v>9</v>
      </c>
      <c r="V113" s="69">
        <v>20542000.384</v>
      </c>
      <c r="W113" s="69">
        <v>0</v>
      </c>
      <c r="X113" s="68" t="s">
        <v>0</v>
      </c>
      <c r="Y113" s="69">
        <v>0</v>
      </c>
      <c r="Z113" s="69">
        <v>0</v>
      </c>
      <c r="AA113" s="68" t="s">
        <v>0</v>
      </c>
      <c r="AB113" s="69">
        <v>0</v>
      </c>
      <c r="AC113" s="69">
        <v>0</v>
      </c>
      <c r="AD113" s="68" t="s">
        <v>0</v>
      </c>
      <c r="AE113" s="69">
        <v>0</v>
      </c>
      <c r="AF113" s="68">
        <v>0</v>
      </c>
      <c r="AG113" s="68" t="s">
        <v>0</v>
      </c>
      <c r="AH113" s="69">
        <v>0</v>
      </c>
      <c r="AI113" s="69">
        <v>0</v>
      </c>
      <c r="AJ113" s="68" t="s">
        <v>0</v>
      </c>
      <c r="AK113" s="69">
        <v>0</v>
      </c>
      <c r="AL113" s="69">
        <v>0</v>
      </c>
      <c r="AM113" s="72" t="s">
        <v>1</v>
      </c>
      <c r="AN113" s="68" t="s">
        <v>1</v>
      </c>
      <c r="AO113" s="72" t="s">
        <v>1</v>
      </c>
      <c r="AP113" s="68" t="s">
        <v>1</v>
      </c>
    </row>
    <row r="114" spans="1:42" s="59" customFormat="1" x14ac:dyDescent="0.25">
      <c r="A114" s="68" t="s">
        <v>147</v>
      </c>
      <c r="B114" s="67">
        <v>44168</v>
      </c>
      <c r="C114" s="68" t="s">
        <v>6</v>
      </c>
      <c r="D114" s="68" t="s">
        <v>38</v>
      </c>
      <c r="E114" s="68" t="s">
        <v>212</v>
      </c>
      <c r="F114" s="68" t="s">
        <v>1171</v>
      </c>
      <c r="G114" s="68" t="s">
        <v>3</v>
      </c>
      <c r="H114" s="68" t="s">
        <v>1180</v>
      </c>
      <c r="I114" s="69" t="s">
        <v>1</v>
      </c>
      <c r="J114" s="69" t="s">
        <v>1</v>
      </c>
      <c r="K114" s="69" t="s">
        <v>1</v>
      </c>
      <c r="L114" s="69" t="s">
        <v>1</v>
      </c>
      <c r="M114" s="69">
        <v>0</v>
      </c>
      <c r="N114" s="68" t="s">
        <v>1</v>
      </c>
      <c r="O114" s="68" t="s">
        <v>2</v>
      </c>
      <c r="P114" s="68" t="s">
        <v>1</v>
      </c>
      <c r="Q114" s="69">
        <v>187544326.68000001</v>
      </c>
      <c r="R114" s="69">
        <v>0</v>
      </c>
      <c r="S114" s="69">
        <v>154475950.90000001</v>
      </c>
      <c r="T114" s="69">
        <v>0</v>
      </c>
      <c r="U114" s="68" t="s">
        <v>0</v>
      </c>
      <c r="V114" s="69">
        <v>0</v>
      </c>
      <c r="W114" s="69">
        <v>28507220.5</v>
      </c>
      <c r="X114" s="68" t="s">
        <v>0</v>
      </c>
      <c r="Y114" s="69">
        <v>4561155.28</v>
      </c>
      <c r="Z114" s="69">
        <v>0</v>
      </c>
      <c r="AA114" s="68" t="s">
        <v>0</v>
      </c>
      <c r="AB114" s="69">
        <v>0</v>
      </c>
      <c r="AC114" s="69">
        <v>0</v>
      </c>
      <c r="AD114" s="68" t="s">
        <v>0</v>
      </c>
      <c r="AE114" s="69">
        <v>0</v>
      </c>
      <c r="AF114" s="68">
        <v>0</v>
      </c>
      <c r="AG114" s="68" t="s">
        <v>0</v>
      </c>
      <c r="AH114" s="69">
        <v>0</v>
      </c>
      <c r="AI114" s="69">
        <v>0</v>
      </c>
      <c r="AJ114" s="68" t="s">
        <v>0</v>
      </c>
      <c r="AK114" s="69">
        <v>0</v>
      </c>
      <c r="AL114" s="69">
        <v>0</v>
      </c>
      <c r="AM114" s="72" t="s">
        <v>1</v>
      </c>
      <c r="AN114" s="68" t="s">
        <v>1</v>
      </c>
      <c r="AO114" s="72" t="s">
        <v>1</v>
      </c>
      <c r="AP114" s="68" t="s">
        <v>1</v>
      </c>
    </row>
    <row r="115" spans="1:42" s="59" customFormat="1" x14ac:dyDescent="0.25">
      <c r="A115" s="68" t="s">
        <v>146</v>
      </c>
      <c r="B115" s="67">
        <v>44168</v>
      </c>
      <c r="C115" s="68" t="s">
        <v>35</v>
      </c>
      <c r="D115" s="68" t="s">
        <v>38</v>
      </c>
      <c r="E115" s="68" t="s">
        <v>210</v>
      </c>
      <c r="F115" s="68" t="s">
        <v>1181</v>
      </c>
      <c r="G115" s="68" t="s">
        <v>3</v>
      </c>
      <c r="H115" s="68" t="s">
        <v>1182</v>
      </c>
      <c r="I115" s="69" t="s">
        <v>1</v>
      </c>
      <c r="J115" s="69" t="s">
        <v>1</v>
      </c>
      <c r="K115" s="69" t="s">
        <v>1</v>
      </c>
      <c r="L115" s="69" t="s">
        <v>1</v>
      </c>
      <c r="M115" s="69">
        <v>0</v>
      </c>
      <c r="N115" s="68" t="s">
        <v>1</v>
      </c>
      <c r="O115" s="68" t="s">
        <v>2</v>
      </c>
      <c r="P115" s="68" t="s">
        <v>1</v>
      </c>
      <c r="Q115" s="69">
        <v>44128018.100000001</v>
      </c>
      <c r="R115" s="69">
        <v>0</v>
      </c>
      <c r="S115" s="69">
        <v>40506602.5</v>
      </c>
      <c r="T115" s="69">
        <v>0</v>
      </c>
      <c r="U115" s="68" t="s">
        <v>0</v>
      </c>
      <c r="V115" s="69">
        <v>0</v>
      </c>
      <c r="W115" s="69">
        <v>3121910</v>
      </c>
      <c r="X115" s="68" t="s">
        <v>0</v>
      </c>
      <c r="Y115" s="69">
        <v>499505.6</v>
      </c>
      <c r="Z115" s="69">
        <v>0</v>
      </c>
      <c r="AA115" s="68" t="s">
        <v>0</v>
      </c>
      <c r="AB115" s="69">
        <v>0</v>
      </c>
      <c r="AC115" s="69">
        <v>0</v>
      </c>
      <c r="AD115" s="68" t="s">
        <v>0</v>
      </c>
      <c r="AE115" s="69">
        <v>0</v>
      </c>
      <c r="AF115" s="68">
        <v>0</v>
      </c>
      <c r="AG115" s="68" t="s">
        <v>0</v>
      </c>
      <c r="AH115" s="69">
        <v>0</v>
      </c>
      <c r="AI115" s="69">
        <v>0</v>
      </c>
      <c r="AJ115" s="68" t="s">
        <v>0</v>
      </c>
      <c r="AK115" s="69">
        <v>0</v>
      </c>
      <c r="AL115" s="69">
        <v>0</v>
      </c>
      <c r="AM115" s="72" t="s">
        <v>1</v>
      </c>
      <c r="AN115" s="68" t="s">
        <v>1</v>
      </c>
      <c r="AO115" s="72" t="s">
        <v>1</v>
      </c>
      <c r="AP115" s="68" t="s">
        <v>1</v>
      </c>
    </row>
    <row r="116" spans="1:42" s="59" customFormat="1" x14ac:dyDescent="0.25">
      <c r="A116" s="68" t="s">
        <v>145</v>
      </c>
      <c r="B116" s="67">
        <v>44168</v>
      </c>
      <c r="C116" s="68" t="s">
        <v>35</v>
      </c>
      <c r="D116" s="68" t="s">
        <v>38</v>
      </c>
      <c r="E116" s="68" t="s">
        <v>210</v>
      </c>
      <c r="F116" s="68" t="s">
        <v>1181</v>
      </c>
      <c r="G116" s="68" t="s">
        <v>3</v>
      </c>
      <c r="H116" s="68" t="s">
        <v>1183</v>
      </c>
      <c r="I116" s="69" t="s">
        <v>1</v>
      </c>
      <c r="J116" s="69" t="s">
        <v>1</v>
      </c>
      <c r="K116" s="69" t="s">
        <v>1</v>
      </c>
      <c r="L116" s="69" t="s">
        <v>1</v>
      </c>
      <c r="M116" s="69">
        <v>0</v>
      </c>
      <c r="N116" s="68" t="s">
        <v>1</v>
      </c>
      <c r="O116" s="68" t="s">
        <v>1184</v>
      </c>
      <c r="P116" s="68" t="s">
        <v>1185</v>
      </c>
      <c r="Q116" s="69">
        <v>1737200</v>
      </c>
      <c r="R116" s="69">
        <v>0</v>
      </c>
      <c r="S116" s="69">
        <v>1737200</v>
      </c>
      <c r="T116" s="69">
        <v>0</v>
      </c>
      <c r="U116" s="68" t="s">
        <v>0</v>
      </c>
      <c r="V116" s="69">
        <v>0</v>
      </c>
      <c r="W116" s="69">
        <v>0</v>
      </c>
      <c r="X116" s="68" t="s">
        <v>0</v>
      </c>
      <c r="Y116" s="69">
        <v>0</v>
      </c>
      <c r="Z116" s="69">
        <v>0</v>
      </c>
      <c r="AA116" s="68" t="s">
        <v>0</v>
      </c>
      <c r="AB116" s="69">
        <v>0</v>
      </c>
      <c r="AC116" s="69">
        <v>0</v>
      </c>
      <c r="AD116" s="68" t="s">
        <v>0</v>
      </c>
      <c r="AE116" s="69">
        <v>0</v>
      </c>
      <c r="AF116" s="68">
        <v>0</v>
      </c>
      <c r="AG116" s="68" t="s">
        <v>0</v>
      </c>
      <c r="AH116" s="69">
        <v>0</v>
      </c>
      <c r="AI116" s="69">
        <v>0</v>
      </c>
      <c r="AJ116" s="68" t="s">
        <v>0</v>
      </c>
      <c r="AK116" s="69">
        <v>0</v>
      </c>
      <c r="AL116" s="69">
        <v>0</v>
      </c>
      <c r="AM116" s="72" t="s">
        <v>1</v>
      </c>
      <c r="AN116" s="68" t="s">
        <v>1</v>
      </c>
      <c r="AO116" s="72" t="s">
        <v>1</v>
      </c>
      <c r="AP116" s="68" t="s">
        <v>1</v>
      </c>
    </row>
    <row r="117" spans="1:42" s="59" customFormat="1" x14ac:dyDescent="0.25">
      <c r="A117" s="68" t="s">
        <v>144</v>
      </c>
      <c r="B117" s="67">
        <v>44168</v>
      </c>
      <c r="C117" s="68" t="s">
        <v>35</v>
      </c>
      <c r="D117" s="68" t="s">
        <v>38</v>
      </c>
      <c r="E117" s="68" t="s">
        <v>210</v>
      </c>
      <c r="F117" s="68" t="s">
        <v>1181</v>
      </c>
      <c r="G117" s="68" t="s">
        <v>3</v>
      </c>
      <c r="H117" s="68" t="s">
        <v>1186</v>
      </c>
      <c r="I117" s="69" t="s">
        <v>1</v>
      </c>
      <c r="J117" s="69" t="s">
        <v>1</v>
      </c>
      <c r="K117" s="69" t="s">
        <v>1</v>
      </c>
      <c r="L117" s="69" t="s">
        <v>1</v>
      </c>
      <c r="M117" s="69">
        <v>0</v>
      </c>
      <c r="N117" s="68" t="s">
        <v>1</v>
      </c>
      <c r="O117" s="68" t="s">
        <v>2</v>
      </c>
      <c r="P117" s="68" t="s">
        <v>1</v>
      </c>
      <c r="Q117" s="69">
        <v>196382996.11399999</v>
      </c>
      <c r="R117" s="69">
        <v>0</v>
      </c>
      <c r="S117" s="69">
        <v>183497677.94999999</v>
      </c>
      <c r="T117" s="69">
        <v>0</v>
      </c>
      <c r="U117" s="68" t="s">
        <v>0</v>
      </c>
      <c r="V117" s="69">
        <v>0</v>
      </c>
      <c r="W117" s="69">
        <v>11108032.9</v>
      </c>
      <c r="X117" s="68" t="s">
        <v>0</v>
      </c>
      <c r="Y117" s="69">
        <v>1777285.264</v>
      </c>
      <c r="Z117" s="69">
        <v>0</v>
      </c>
      <c r="AA117" s="68" t="s">
        <v>0</v>
      </c>
      <c r="AB117" s="69">
        <v>0</v>
      </c>
      <c r="AC117" s="69">
        <v>0</v>
      </c>
      <c r="AD117" s="68" t="s">
        <v>0</v>
      </c>
      <c r="AE117" s="69">
        <v>0</v>
      </c>
      <c r="AF117" s="68">
        <v>0</v>
      </c>
      <c r="AG117" s="68" t="s">
        <v>0</v>
      </c>
      <c r="AH117" s="69">
        <v>0</v>
      </c>
      <c r="AI117" s="69">
        <v>0</v>
      </c>
      <c r="AJ117" s="68" t="s">
        <v>0</v>
      </c>
      <c r="AK117" s="69">
        <v>0</v>
      </c>
      <c r="AL117" s="69">
        <v>0</v>
      </c>
      <c r="AM117" s="72" t="s">
        <v>1</v>
      </c>
      <c r="AN117" s="68" t="s">
        <v>1</v>
      </c>
      <c r="AO117" s="72" t="s">
        <v>1</v>
      </c>
      <c r="AP117" s="68" t="s">
        <v>1</v>
      </c>
    </row>
    <row r="118" spans="1:42" s="59" customFormat="1" x14ac:dyDescent="0.25">
      <c r="A118" s="68" t="s">
        <v>143</v>
      </c>
      <c r="B118" s="67">
        <v>44168</v>
      </c>
      <c r="C118" s="68" t="s">
        <v>27</v>
      </c>
      <c r="D118" s="68" t="s">
        <v>38</v>
      </c>
      <c r="E118" s="68" t="s">
        <v>4</v>
      </c>
      <c r="F118" s="68" t="s">
        <v>979</v>
      </c>
      <c r="G118" s="68" t="s">
        <v>3</v>
      </c>
      <c r="H118" s="68" t="s">
        <v>1187</v>
      </c>
      <c r="I118" s="69" t="s">
        <v>1</v>
      </c>
      <c r="J118" s="69" t="s">
        <v>1</v>
      </c>
      <c r="K118" s="69" t="s">
        <v>1</v>
      </c>
      <c r="L118" s="69" t="s">
        <v>1</v>
      </c>
      <c r="M118" s="69">
        <v>0</v>
      </c>
      <c r="N118" s="68" t="s">
        <v>1</v>
      </c>
      <c r="O118" s="68" t="s">
        <v>2</v>
      </c>
      <c r="P118" s="68" t="s">
        <v>1</v>
      </c>
      <c r="Q118" s="69">
        <v>356261816.77640003</v>
      </c>
      <c r="R118" s="69">
        <v>0</v>
      </c>
      <c r="S118" s="69">
        <v>237975947.69999999</v>
      </c>
      <c r="T118" s="69">
        <v>0</v>
      </c>
      <c r="U118" s="68" t="s">
        <v>0</v>
      </c>
      <c r="V118" s="69">
        <v>0</v>
      </c>
      <c r="W118" s="69">
        <v>101970576.79000001</v>
      </c>
      <c r="X118" s="68" t="s">
        <v>9</v>
      </c>
      <c r="Y118" s="69">
        <v>16315292.2864</v>
      </c>
      <c r="Z118" s="69">
        <v>0</v>
      </c>
      <c r="AA118" s="68" t="s">
        <v>0</v>
      </c>
      <c r="AB118" s="69">
        <v>0</v>
      </c>
      <c r="AC118" s="69">
        <v>0</v>
      </c>
      <c r="AD118" s="68" t="s">
        <v>0</v>
      </c>
      <c r="AE118" s="69">
        <v>0</v>
      </c>
      <c r="AF118" s="68">
        <v>0</v>
      </c>
      <c r="AG118" s="68" t="s">
        <v>0</v>
      </c>
      <c r="AH118" s="69">
        <v>0</v>
      </c>
      <c r="AI118" s="69">
        <v>0</v>
      </c>
      <c r="AJ118" s="68" t="s">
        <v>0</v>
      </c>
      <c r="AK118" s="69">
        <v>0</v>
      </c>
      <c r="AL118" s="69">
        <v>0</v>
      </c>
      <c r="AM118" s="72" t="s">
        <v>1</v>
      </c>
      <c r="AN118" s="68" t="s">
        <v>1</v>
      </c>
      <c r="AO118" s="72" t="s">
        <v>1</v>
      </c>
      <c r="AP118" s="68" t="s">
        <v>1</v>
      </c>
    </row>
    <row r="119" spans="1:42" s="59" customFormat="1" x14ac:dyDescent="0.25">
      <c r="A119" s="68" t="s">
        <v>142</v>
      </c>
      <c r="B119" s="67">
        <v>44168</v>
      </c>
      <c r="C119" s="68" t="s">
        <v>6</v>
      </c>
      <c r="D119" s="68" t="s">
        <v>33</v>
      </c>
      <c r="E119" s="68" t="s">
        <v>206</v>
      </c>
      <c r="F119" s="68" t="s">
        <v>376</v>
      </c>
      <c r="G119" s="68" t="s">
        <v>3</v>
      </c>
      <c r="H119" s="68" t="s">
        <v>1188</v>
      </c>
      <c r="I119" s="69" t="s">
        <v>1</v>
      </c>
      <c r="J119" s="69" t="s">
        <v>1</v>
      </c>
      <c r="K119" s="69" t="s">
        <v>1</v>
      </c>
      <c r="L119" s="69" t="s">
        <v>1</v>
      </c>
      <c r="M119" s="69">
        <v>0</v>
      </c>
      <c r="N119" s="68" t="s">
        <v>1</v>
      </c>
      <c r="O119" s="68" t="s">
        <v>2</v>
      </c>
      <c r="P119" s="68" t="s">
        <v>1</v>
      </c>
      <c r="Q119" s="69">
        <v>198835801.20000002</v>
      </c>
      <c r="R119" s="69">
        <v>0</v>
      </c>
      <c r="S119" s="69">
        <v>169318752.66</v>
      </c>
      <c r="T119" s="69">
        <v>0</v>
      </c>
      <c r="U119" s="68" t="s">
        <v>0</v>
      </c>
      <c r="V119" s="69">
        <v>0</v>
      </c>
      <c r="W119" s="69">
        <v>25445731.5</v>
      </c>
      <c r="X119" s="68" t="s">
        <v>0</v>
      </c>
      <c r="Y119" s="69">
        <v>4071317.04</v>
      </c>
      <c r="Z119" s="69">
        <v>0</v>
      </c>
      <c r="AA119" s="68" t="s">
        <v>0</v>
      </c>
      <c r="AB119" s="69">
        <v>0</v>
      </c>
      <c r="AC119" s="69">
        <v>0</v>
      </c>
      <c r="AD119" s="68" t="s">
        <v>0</v>
      </c>
      <c r="AE119" s="69">
        <v>0</v>
      </c>
      <c r="AF119" s="68">
        <v>0</v>
      </c>
      <c r="AG119" s="68" t="s">
        <v>0</v>
      </c>
      <c r="AH119" s="69">
        <v>0</v>
      </c>
      <c r="AI119" s="69">
        <v>0</v>
      </c>
      <c r="AJ119" s="68" t="s">
        <v>0</v>
      </c>
      <c r="AK119" s="69">
        <v>0</v>
      </c>
      <c r="AL119" s="69">
        <v>0</v>
      </c>
      <c r="AM119" s="72" t="s">
        <v>1</v>
      </c>
      <c r="AN119" s="68" t="s">
        <v>1</v>
      </c>
      <c r="AO119" s="72" t="s">
        <v>1</v>
      </c>
      <c r="AP119" s="68" t="s">
        <v>1</v>
      </c>
    </row>
    <row r="120" spans="1:42" s="59" customFormat="1" x14ac:dyDescent="0.25">
      <c r="A120" s="68" t="s">
        <v>141</v>
      </c>
      <c r="B120" s="67">
        <v>44168</v>
      </c>
      <c r="C120" s="68" t="s">
        <v>6</v>
      </c>
      <c r="D120" s="68" t="s">
        <v>33</v>
      </c>
      <c r="E120" s="68" t="s">
        <v>206</v>
      </c>
      <c r="F120" s="68" t="s">
        <v>376</v>
      </c>
      <c r="G120" s="68" t="s">
        <v>13</v>
      </c>
      <c r="H120" s="68" t="s">
        <v>1</v>
      </c>
      <c r="I120" s="69" t="s">
        <v>1189</v>
      </c>
      <c r="J120" s="69" t="s">
        <v>1</v>
      </c>
      <c r="K120" s="69" t="s">
        <v>1190</v>
      </c>
      <c r="L120" s="69" t="s">
        <v>1191</v>
      </c>
      <c r="M120" s="69">
        <v>3015278</v>
      </c>
      <c r="N120" s="68" t="s">
        <v>12</v>
      </c>
      <c r="O120" s="68" t="s">
        <v>1192</v>
      </c>
      <c r="P120" s="68" t="s">
        <v>1193</v>
      </c>
      <c r="Q120" s="69">
        <v>-112778</v>
      </c>
      <c r="R120" s="69">
        <v>0</v>
      </c>
      <c r="S120" s="69">
        <v>-112778</v>
      </c>
      <c r="T120" s="69">
        <v>0</v>
      </c>
      <c r="U120" s="68" t="s">
        <v>0</v>
      </c>
      <c r="V120" s="69">
        <v>0</v>
      </c>
      <c r="W120" s="69">
        <v>0</v>
      </c>
      <c r="X120" s="68" t="s">
        <v>0</v>
      </c>
      <c r="Y120" s="69">
        <v>0</v>
      </c>
      <c r="Z120" s="69">
        <v>0</v>
      </c>
      <c r="AA120" s="68" t="s">
        <v>0</v>
      </c>
      <c r="AB120" s="69">
        <v>0</v>
      </c>
      <c r="AC120" s="69">
        <v>0</v>
      </c>
      <c r="AD120" s="68" t="s">
        <v>0</v>
      </c>
      <c r="AE120" s="69">
        <v>0</v>
      </c>
      <c r="AF120" s="68">
        <v>0</v>
      </c>
      <c r="AG120" s="68" t="s">
        <v>0</v>
      </c>
      <c r="AH120" s="69">
        <v>0</v>
      </c>
      <c r="AI120" s="69">
        <v>0</v>
      </c>
      <c r="AJ120" s="68" t="s">
        <v>0</v>
      </c>
      <c r="AK120" s="69">
        <v>0</v>
      </c>
      <c r="AL120" s="69">
        <v>0</v>
      </c>
      <c r="AM120" s="72" t="s">
        <v>1</v>
      </c>
      <c r="AN120" s="68" t="s">
        <v>1</v>
      </c>
      <c r="AO120" s="72" t="s">
        <v>1</v>
      </c>
      <c r="AP120" s="68" t="s">
        <v>1</v>
      </c>
    </row>
    <row r="121" spans="1:42" s="59" customFormat="1" x14ac:dyDescent="0.25">
      <c r="A121" s="68" t="s">
        <v>140</v>
      </c>
      <c r="B121" s="67">
        <v>44168</v>
      </c>
      <c r="C121" s="68" t="s">
        <v>27</v>
      </c>
      <c r="D121" s="68" t="s">
        <v>33</v>
      </c>
      <c r="E121" s="68" t="s">
        <v>32</v>
      </c>
      <c r="F121" s="68" t="s">
        <v>1082</v>
      </c>
      <c r="G121" s="68" t="s">
        <v>3</v>
      </c>
      <c r="H121" s="68" t="s">
        <v>1194</v>
      </c>
      <c r="I121" s="69" t="s">
        <v>1</v>
      </c>
      <c r="J121" s="69" t="s">
        <v>1</v>
      </c>
      <c r="K121" s="69" t="s">
        <v>1</v>
      </c>
      <c r="L121" s="69" t="s">
        <v>1</v>
      </c>
      <c r="M121" s="69">
        <v>0</v>
      </c>
      <c r="N121" s="68" t="s">
        <v>1</v>
      </c>
      <c r="O121" s="68" t="s">
        <v>2</v>
      </c>
      <c r="P121" s="68" t="s">
        <v>1</v>
      </c>
      <c r="Q121" s="69">
        <v>193530314.5492</v>
      </c>
      <c r="R121" s="69">
        <v>0</v>
      </c>
      <c r="S121" s="69">
        <v>128233800.15000001</v>
      </c>
      <c r="T121" s="69">
        <v>0</v>
      </c>
      <c r="U121" s="68" t="s">
        <v>0</v>
      </c>
      <c r="V121" s="69">
        <v>0</v>
      </c>
      <c r="W121" s="69">
        <v>56290098.619999997</v>
      </c>
      <c r="X121" s="68" t="s">
        <v>0</v>
      </c>
      <c r="Y121" s="69">
        <v>9006415.7792000007</v>
      </c>
      <c r="Z121" s="69">
        <v>0</v>
      </c>
      <c r="AA121" s="68" t="s">
        <v>0</v>
      </c>
      <c r="AB121" s="69">
        <v>0</v>
      </c>
      <c r="AC121" s="69">
        <v>0</v>
      </c>
      <c r="AD121" s="68" t="s">
        <v>0</v>
      </c>
      <c r="AE121" s="69">
        <v>0</v>
      </c>
      <c r="AF121" s="68">
        <v>0</v>
      </c>
      <c r="AG121" s="68" t="s">
        <v>0</v>
      </c>
      <c r="AH121" s="69">
        <v>0</v>
      </c>
      <c r="AI121" s="69">
        <v>0</v>
      </c>
      <c r="AJ121" s="68" t="s">
        <v>0</v>
      </c>
      <c r="AK121" s="69">
        <v>0</v>
      </c>
      <c r="AL121" s="69">
        <v>0</v>
      </c>
      <c r="AM121" s="72" t="s">
        <v>1</v>
      </c>
      <c r="AN121" s="68" t="s">
        <v>1</v>
      </c>
      <c r="AO121" s="72" t="s">
        <v>1</v>
      </c>
      <c r="AP121" s="68" t="s">
        <v>1</v>
      </c>
    </row>
    <row r="122" spans="1:42" s="59" customFormat="1" x14ac:dyDescent="0.25">
      <c r="A122" s="68" t="s">
        <v>139</v>
      </c>
      <c r="B122" s="67">
        <v>44168</v>
      </c>
      <c r="C122" s="68" t="s">
        <v>6</v>
      </c>
      <c r="D122" s="68" t="s">
        <v>26</v>
      </c>
      <c r="E122" s="68" t="s">
        <v>200</v>
      </c>
      <c r="F122" s="68" t="s">
        <v>1195</v>
      </c>
      <c r="G122" s="68" t="s">
        <v>3</v>
      </c>
      <c r="H122" s="68" t="s">
        <v>1196</v>
      </c>
      <c r="I122" s="69" t="s">
        <v>1</v>
      </c>
      <c r="J122" s="69" t="s">
        <v>1</v>
      </c>
      <c r="K122" s="69" t="s">
        <v>1</v>
      </c>
      <c r="L122" s="69" t="s">
        <v>1</v>
      </c>
      <c r="M122" s="69">
        <v>0</v>
      </c>
      <c r="N122" s="68" t="s">
        <v>1</v>
      </c>
      <c r="O122" s="68" t="s">
        <v>2</v>
      </c>
      <c r="P122" s="68" t="s">
        <v>1</v>
      </c>
      <c r="Q122" s="69">
        <v>66046344.5</v>
      </c>
      <c r="R122" s="69">
        <v>0</v>
      </c>
      <c r="S122" s="69">
        <v>59860296.5</v>
      </c>
      <c r="T122" s="69">
        <v>0</v>
      </c>
      <c r="U122" s="68" t="s">
        <v>0</v>
      </c>
      <c r="V122" s="69">
        <v>0</v>
      </c>
      <c r="W122" s="69">
        <v>5332800</v>
      </c>
      <c r="X122" s="68" t="s">
        <v>0</v>
      </c>
      <c r="Y122" s="69">
        <v>853248</v>
      </c>
      <c r="Z122" s="69">
        <v>0</v>
      </c>
      <c r="AA122" s="68" t="s">
        <v>0</v>
      </c>
      <c r="AB122" s="69">
        <v>0</v>
      </c>
      <c r="AC122" s="69">
        <v>0</v>
      </c>
      <c r="AD122" s="68" t="s">
        <v>0</v>
      </c>
      <c r="AE122" s="69">
        <v>0</v>
      </c>
      <c r="AF122" s="68">
        <v>0</v>
      </c>
      <c r="AG122" s="68" t="s">
        <v>0</v>
      </c>
      <c r="AH122" s="69">
        <v>0</v>
      </c>
      <c r="AI122" s="69">
        <v>0</v>
      </c>
      <c r="AJ122" s="68" t="s">
        <v>0</v>
      </c>
      <c r="AK122" s="69">
        <v>0</v>
      </c>
      <c r="AL122" s="69">
        <v>0</v>
      </c>
      <c r="AM122" s="72" t="s">
        <v>1</v>
      </c>
      <c r="AN122" s="68" t="s">
        <v>1</v>
      </c>
      <c r="AO122" s="72" t="s">
        <v>1</v>
      </c>
      <c r="AP122" s="68" t="s">
        <v>1</v>
      </c>
    </row>
    <row r="123" spans="1:42" s="59" customFormat="1" x14ac:dyDescent="0.25">
      <c r="A123" s="68" t="s">
        <v>138</v>
      </c>
      <c r="B123" s="67">
        <v>44168</v>
      </c>
      <c r="C123" s="68" t="s">
        <v>6</v>
      </c>
      <c r="D123" s="68" t="s">
        <v>26</v>
      </c>
      <c r="E123" s="68" t="s">
        <v>200</v>
      </c>
      <c r="F123" s="68" t="s">
        <v>1195</v>
      </c>
      <c r="G123" s="68" t="s">
        <v>3</v>
      </c>
      <c r="H123" s="68" t="s">
        <v>1197</v>
      </c>
      <c r="I123" s="69" t="s">
        <v>1</v>
      </c>
      <c r="J123" s="69" t="s">
        <v>1</v>
      </c>
      <c r="K123" s="69" t="s">
        <v>1</v>
      </c>
      <c r="L123" s="69" t="s">
        <v>1</v>
      </c>
      <c r="M123" s="69">
        <v>0</v>
      </c>
      <c r="N123" s="68" t="s">
        <v>1</v>
      </c>
      <c r="O123" s="68" t="s">
        <v>1198</v>
      </c>
      <c r="P123" s="68" t="s">
        <v>1199</v>
      </c>
      <c r="Q123" s="69">
        <v>16164565.199999999</v>
      </c>
      <c r="R123" s="69">
        <v>0</v>
      </c>
      <c r="S123" s="69">
        <v>13707720</v>
      </c>
      <c r="T123" s="69">
        <v>2117970</v>
      </c>
      <c r="U123" s="68" t="s">
        <v>9</v>
      </c>
      <c r="V123" s="69">
        <v>338875.2</v>
      </c>
      <c r="W123" s="69">
        <v>0</v>
      </c>
      <c r="X123" s="68" t="s">
        <v>0</v>
      </c>
      <c r="Y123" s="69">
        <v>0</v>
      </c>
      <c r="Z123" s="69">
        <v>0</v>
      </c>
      <c r="AA123" s="68" t="s">
        <v>0</v>
      </c>
      <c r="AB123" s="69">
        <v>0</v>
      </c>
      <c r="AC123" s="69">
        <v>0</v>
      </c>
      <c r="AD123" s="68" t="s">
        <v>0</v>
      </c>
      <c r="AE123" s="69">
        <v>0</v>
      </c>
      <c r="AF123" s="68">
        <v>0</v>
      </c>
      <c r="AG123" s="68" t="s">
        <v>0</v>
      </c>
      <c r="AH123" s="69">
        <v>0</v>
      </c>
      <c r="AI123" s="69">
        <v>0</v>
      </c>
      <c r="AJ123" s="68" t="s">
        <v>0</v>
      </c>
      <c r="AK123" s="69">
        <v>0</v>
      </c>
      <c r="AL123" s="69">
        <v>0</v>
      </c>
      <c r="AM123" s="72" t="s">
        <v>1</v>
      </c>
      <c r="AN123" s="68" t="s">
        <v>1</v>
      </c>
      <c r="AO123" s="72" t="s">
        <v>1</v>
      </c>
      <c r="AP123" s="68" t="s">
        <v>1</v>
      </c>
    </row>
    <row r="124" spans="1:42" s="59" customFormat="1" x14ac:dyDescent="0.25">
      <c r="A124" s="68" t="s">
        <v>137</v>
      </c>
      <c r="B124" s="67">
        <v>44168</v>
      </c>
      <c r="C124" s="68" t="s">
        <v>6</v>
      </c>
      <c r="D124" s="68" t="s">
        <v>26</v>
      </c>
      <c r="E124" s="68" t="s">
        <v>200</v>
      </c>
      <c r="F124" s="68" t="s">
        <v>1195</v>
      </c>
      <c r="G124" s="68" t="s">
        <v>3</v>
      </c>
      <c r="H124" s="68" t="s">
        <v>1200</v>
      </c>
      <c r="I124" s="69" t="s">
        <v>1</v>
      </c>
      <c r="J124" s="69" t="s">
        <v>1</v>
      </c>
      <c r="K124" s="69" t="s">
        <v>1</v>
      </c>
      <c r="L124" s="69" t="s">
        <v>1</v>
      </c>
      <c r="M124" s="69">
        <v>0</v>
      </c>
      <c r="N124" s="68" t="s">
        <v>1</v>
      </c>
      <c r="O124" s="68" t="s">
        <v>1201</v>
      </c>
      <c r="P124" s="68" t="s">
        <v>1202</v>
      </c>
      <c r="Q124" s="69">
        <v>35069169.5</v>
      </c>
      <c r="R124" s="69">
        <v>0</v>
      </c>
      <c r="S124" s="69">
        <v>35069169.5</v>
      </c>
      <c r="T124" s="69">
        <v>0</v>
      </c>
      <c r="U124" s="68" t="s">
        <v>0</v>
      </c>
      <c r="V124" s="69">
        <v>0</v>
      </c>
      <c r="W124" s="69">
        <v>0</v>
      </c>
      <c r="X124" s="68" t="s">
        <v>0</v>
      </c>
      <c r="Y124" s="69">
        <v>0</v>
      </c>
      <c r="Z124" s="69">
        <v>0</v>
      </c>
      <c r="AA124" s="68" t="s">
        <v>0</v>
      </c>
      <c r="AB124" s="69">
        <v>0</v>
      </c>
      <c r="AC124" s="69">
        <v>0</v>
      </c>
      <c r="AD124" s="68" t="s">
        <v>0</v>
      </c>
      <c r="AE124" s="69">
        <v>0</v>
      </c>
      <c r="AF124" s="68">
        <v>0</v>
      </c>
      <c r="AG124" s="68" t="s">
        <v>0</v>
      </c>
      <c r="AH124" s="69">
        <v>0</v>
      </c>
      <c r="AI124" s="69">
        <v>0</v>
      </c>
      <c r="AJ124" s="68" t="s">
        <v>0</v>
      </c>
      <c r="AK124" s="69">
        <v>0</v>
      </c>
      <c r="AL124" s="69">
        <v>0</v>
      </c>
      <c r="AM124" s="72" t="s">
        <v>1</v>
      </c>
      <c r="AN124" s="68" t="s">
        <v>1</v>
      </c>
      <c r="AO124" s="72" t="s">
        <v>1</v>
      </c>
      <c r="AP124" s="68" t="s">
        <v>1</v>
      </c>
    </row>
    <row r="125" spans="1:42" s="59" customFormat="1" x14ac:dyDescent="0.25">
      <c r="A125" s="68" t="s">
        <v>136</v>
      </c>
      <c r="B125" s="67">
        <v>44168</v>
      </c>
      <c r="C125" s="68" t="s">
        <v>6</v>
      </c>
      <c r="D125" s="68" t="s">
        <v>26</v>
      </c>
      <c r="E125" s="68" t="s">
        <v>200</v>
      </c>
      <c r="F125" s="68" t="s">
        <v>1195</v>
      </c>
      <c r="G125" s="68" t="s">
        <v>3</v>
      </c>
      <c r="H125" s="68" t="s">
        <v>1203</v>
      </c>
      <c r="I125" s="69" t="s">
        <v>1</v>
      </c>
      <c r="J125" s="69" t="s">
        <v>1</v>
      </c>
      <c r="K125" s="69" t="s">
        <v>1</v>
      </c>
      <c r="L125" s="69" t="s">
        <v>1</v>
      </c>
      <c r="M125" s="69">
        <v>0</v>
      </c>
      <c r="N125" s="68" t="s">
        <v>1</v>
      </c>
      <c r="O125" s="68" t="s">
        <v>2</v>
      </c>
      <c r="P125" s="68" t="s">
        <v>1</v>
      </c>
      <c r="Q125" s="69">
        <v>41830425.700000003</v>
      </c>
      <c r="R125" s="69">
        <v>0</v>
      </c>
      <c r="S125" s="69">
        <v>28061782.5</v>
      </c>
      <c r="T125" s="69">
        <v>0</v>
      </c>
      <c r="U125" s="68" t="s">
        <v>0</v>
      </c>
      <c r="V125" s="69">
        <v>0</v>
      </c>
      <c r="W125" s="69">
        <v>11869520</v>
      </c>
      <c r="X125" s="68" t="s">
        <v>0</v>
      </c>
      <c r="Y125" s="69">
        <v>1899123.2000000002</v>
      </c>
      <c r="Z125" s="69">
        <v>0</v>
      </c>
      <c r="AA125" s="68" t="s">
        <v>0</v>
      </c>
      <c r="AB125" s="69">
        <v>0</v>
      </c>
      <c r="AC125" s="69">
        <v>0</v>
      </c>
      <c r="AD125" s="68" t="s">
        <v>0</v>
      </c>
      <c r="AE125" s="69">
        <v>0</v>
      </c>
      <c r="AF125" s="68">
        <v>0</v>
      </c>
      <c r="AG125" s="68" t="s">
        <v>0</v>
      </c>
      <c r="AH125" s="69">
        <v>0</v>
      </c>
      <c r="AI125" s="69">
        <v>0</v>
      </c>
      <c r="AJ125" s="68" t="s">
        <v>0</v>
      </c>
      <c r="AK125" s="69">
        <v>0</v>
      </c>
      <c r="AL125" s="69">
        <v>0</v>
      </c>
      <c r="AM125" s="72" t="s">
        <v>1</v>
      </c>
      <c r="AN125" s="68" t="s">
        <v>1</v>
      </c>
      <c r="AO125" s="72" t="s">
        <v>1</v>
      </c>
      <c r="AP125" s="68" t="s">
        <v>1</v>
      </c>
    </row>
    <row r="126" spans="1:42" s="59" customFormat="1" x14ac:dyDescent="0.25">
      <c r="A126" s="68" t="s">
        <v>135</v>
      </c>
      <c r="B126" s="67">
        <v>44168</v>
      </c>
      <c r="C126" s="68" t="s">
        <v>6</v>
      </c>
      <c r="D126" s="68" t="s">
        <v>26</v>
      </c>
      <c r="E126" s="68" t="s">
        <v>200</v>
      </c>
      <c r="F126" s="68" t="s">
        <v>1195</v>
      </c>
      <c r="G126" s="68" t="s">
        <v>3</v>
      </c>
      <c r="H126" s="68" t="s">
        <v>1204</v>
      </c>
      <c r="I126" s="69" t="s">
        <v>1</v>
      </c>
      <c r="J126" s="69" t="s">
        <v>1</v>
      </c>
      <c r="K126" s="69" t="s">
        <v>1</v>
      </c>
      <c r="L126" s="69" t="s">
        <v>1</v>
      </c>
      <c r="M126" s="69">
        <v>0</v>
      </c>
      <c r="N126" s="68" t="s">
        <v>1</v>
      </c>
      <c r="O126" s="68" t="s">
        <v>955</v>
      </c>
      <c r="P126" s="68" t="s">
        <v>1205</v>
      </c>
      <c r="Q126" s="69">
        <v>20250500</v>
      </c>
      <c r="R126" s="69">
        <v>0</v>
      </c>
      <c r="S126" s="69">
        <v>20250500</v>
      </c>
      <c r="T126" s="69">
        <v>0</v>
      </c>
      <c r="U126" s="68" t="s">
        <v>0</v>
      </c>
      <c r="V126" s="69">
        <v>0</v>
      </c>
      <c r="W126" s="69">
        <v>0</v>
      </c>
      <c r="X126" s="68" t="s">
        <v>0</v>
      </c>
      <c r="Y126" s="69">
        <v>0</v>
      </c>
      <c r="Z126" s="69">
        <v>0</v>
      </c>
      <c r="AA126" s="68" t="s">
        <v>0</v>
      </c>
      <c r="AB126" s="69">
        <v>0</v>
      </c>
      <c r="AC126" s="69">
        <v>0</v>
      </c>
      <c r="AD126" s="68" t="s">
        <v>0</v>
      </c>
      <c r="AE126" s="69">
        <v>0</v>
      </c>
      <c r="AF126" s="68">
        <v>0</v>
      </c>
      <c r="AG126" s="68" t="s">
        <v>0</v>
      </c>
      <c r="AH126" s="69">
        <v>0</v>
      </c>
      <c r="AI126" s="69">
        <v>0</v>
      </c>
      <c r="AJ126" s="68" t="s">
        <v>0</v>
      </c>
      <c r="AK126" s="69">
        <v>0</v>
      </c>
      <c r="AL126" s="69">
        <v>0</v>
      </c>
      <c r="AM126" s="72" t="s">
        <v>1</v>
      </c>
      <c r="AN126" s="68" t="s">
        <v>1</v>
      </c>
      <c r="AO126" s="72" t="s">
        <v>1</v>
      </c>
      <c r="AP126" s="68" t="s">
        <v>1</v>
      </c>
    </row>
    <row r="127" spans="1:42" s="59" customFormat="1" x14ac:dyDescent="0.25">
      <c r="A127" s="68" t="s">
        <v>134</v>
      </c>
      <c r="B127" s="67">
        <v>44168</v>
      </c>
      <c r="C127" s="68" t="s">
        <v>6</v>
      </c>
      <c r="D127" s="68" t="s">
        <v>26</v>
      </c>
      <c r="E127" s="68" t="s">
        <v>200</v>
      </c>
      <c r="F127" s="68" t="s">
        <v>1195</v>
      </c>
      <c r="G127" s="68" t="s">
        <v>3</v>
      </c>
      <c r="H127" s="68" t="s">
        <v>1206</v>
      </c>
      <c r="I127" s="69" t="s">
        <v>1</v>
      </c>
      <c r="J127" s="69" t="s">
        <v>1</v>
      </c>
      <c r="K127" s="69" t="s">
        <v>1</v>
      </c>
      <c r="L127" s="69" t="s">
        <v>1</v>
      </c>
      <c r="M127" s="69">
        <v>0</v>
      </c>
      <c r="N127" s="68" t="s">
        <v>1</v>
      </c>
      <c r="O127" s="68" t="s">
        <v>2</v>
      </c>
      <c r="P127" s="68" t="s">
        <v>1</v>
      </c>
      <c r="Q127" s="69">
        <v>179898976.39320001</v>
      </c>
      <c r="R127" s="69">
        <v>0</v>
      </c>
      <c r="S127" s="69">
        <v>139667192.56</v>
      </c>
      <c r="T127" s="69">
        <v>0</v>
      </c>
      <c r="U127" s="68" t="s">
        <v>0</v>
      </c>
      <c r="V127" s="69">
        <v>0</v>
      </c>
      <c r="W127" s="69">
        <v>34682572.269999996</v>
      </c>
      <c r="X127" s="68" t="s">
        <v>0</v>
      </c>
      <c r="Y127" s="69">
        <v>5549211.5631999997</v>
      </c>
      <c r="Z127" s="69">
        <v>0</v>
      </c>
      <c r="AA127" s="68" t="s">
        <v>0</v>
      </c>
      <c r="AB127" s="69">
        <v>0</v>
      </c>
      <c r="AC127" s="69">
        <v>0</v>
      </c>
      <c r="AD127" s="68" t="s">
        <v>0</v>
      </c>
      <c r="AE127" s="69">
        <v>0</v>
      </c>
      <c r="AF127" s="68">
        <v>0</v>
      </c>
      <c r="AG127" s="68" t="s">
        <v>0</v>
      </c>
      <c r="AH127" s="69">
        <v>0</v>
      </c>
      <c r="AI127" s="69">
        <v>0</v>
      </c>
      <c r="AJ127" s="68" t="s">
        <v>0</v>
      </c>
      <c r="AK127" s="69">
        <v>0</v>
      </c>
      <c r="AL127" s="69">
        <v>0</v>
      </c>
      <c r="AM127" s="72" t="s">
        <v>1</v>
      </c>
      <c r="AN127" s="68" t="s">
        <v>1</v>
      </c>
      <c r="AO127" s="72" t="s">
        <v>1</v>
      </c>
      <c r="AP127" s="68" t="s">
        <v>1</v>
      </c>
    </row>
    <row r="128" spans="1:42" s="59" customFormat="1" x14ac:dyDescent="0.25">
      <c r="A128" s="68" t="s">
        <v>133</v>
      </c>
      <c r="B128" s="67">
        <v>44168</v>
      </c>
      <c r="C128" s="68" t="s">
        <v>27</v>
      </c>
      <c r="D128" s="68" t="s">
        <v>26</v>
      </c>
      <c r="E128" s="68" t="s">
        <v>253</v>
      </c>
      <c r="F128" s="68" t="s">
        <v>1104</v>
      </c>
      <c r="G128" s="68" t="s">
        <v>3</v>
      </c>
      <c r="H128" s="68" t="s">
        <v>1207</v>
      </c>
      <c r="I128" s="69" t="s">
        <v>1</v>
      </c>
      <c r="J128" s="69" t="s">
        <v>1</v>
      </c>
      <c r="K128" s="69" t="s">
        <v>1</v>
      </c>
      <c r="L128" s="69" t="s">
        <v>1</v>
      </c>
      <c r="M128" s="69">
        <v>0</v>
      </c>
      <c r="N128" s="68" t="s">
        <v>1</v>
      </c>
      <c r="O128" s="68" t="s">
        <v>2</v>
      </c>
      <c r="P128" s="68" t="s">
        <v>1</v>
      </c>
      <c r="Q128" s="69">
        <v>392022700.71039999</v>
      </c>
      <c r="R128" s="69">
        <v>0</v>
      </c>
      <c r="S128" s="69">
        <v>288009201.47000003</v>
      </c>
      <c r="T128" s="69">
        <v>0</v>
      </c>
      <c r="U128" s="68" t="s">
        <v>0</v>
      </c>
      <c r="V128" s="69">
        <v>0</v>
      </c>
      <c r="W128" s="69">
        <v>89666809.689999998</v>
      </c>
      <c r="X128" s="68" t="s">
        <v>9</v>
      </c>
      <c r="Y128" s="69">
        <v>14346689.5504</v>
      </c>
      <c r="Z128" s="69">
        <v>0</v>
      </c>
      <c r="AA128" s="68" t="s">
        <v>0</v>
      </c>
      <c r="AB128" s="69">
        <v>0</v>
      </c>
      <c r="AC128" s="69">
        <v>0</v>
      </c>
      <c r="AD128" s="68" t="s">
        <v>0</v>
      </c>
      <c r="AE128" s="69">
        <v>0</v>
      </c>
      <c r="AF128" s="68">
        <v>0</v>
      </c>
      <c r="AG128" s="68" t="s">
        <v>0</v>
      </c>
      <c r="AH128" s="69">
        <v>0</v>
      </c>
      <c r="AI128" s="69">
        <v>0</v>
      </c>
      <c r="AJ128" s="68" t="s">
        <v>0</v>
      </c>
      <c r="AK128" s="69">
        <v>0</v>
      </c>
      <c r="AL128" s="69">
        <v>0</v>
      </c>
      <c r="AM128" s="72" t="s">
        <v>1</v>
      </c>
      <c r="AN128" s="68" t="s">
        <v>1</v>
      </c>
      <c r="AO128" s="72" t="s">
        <v>1</v>
      </c>
      <c r="AP128" s="68" t="s">
        <v>1</v>
      </c>
    </row>
    <row r="129" spans="1:42" s="59" customFormat="1" x14ac:dyDescent="0.25">
      <c r="A129" s="68" t="s">
        <v>132</v>
      </c>
      <c r="B129" s="67">
        <v>44168</v>
      </c>
      <c r="C129" s="68" t="s">
        <v>6</v>
      </c>
      <c r="D129" s="68" t="s">
        <v>24</v>
      </c>
      <c r="E129" s="68" t="s">
        <v>196</v>
      </c>
      <c r="F129" s="68" t="s">
        <v>458</v>
      </c>
      <c r="G129" s="68" t="s">
        <v>3</v>
      </c>
      <c r="H129" s="68" t="s">
        <v>1208</v>
      </c>
      <c r="I129" s="69" t="s">
        <v>1</v>
      </c>
      <c r="J129" s="69" t="s">
        <v>1</v>
      </c>
      <c r="K129" s="69" t="s">
        <v>1</v>
      </c>
      <c r="L129" s="69" t="s">
        <v>1</v>
      </c>
      <c r="M129" s="69">
        <v>0</v>
      </c>
      <c r="N129" s="68" t="s">
        <v>1</v>
      </c>
      <c r="O129" s="68" t="s">
        <v>2</v>
      </c>
      <c r="P129" s="68" t="s">
        <v>1</v>
      </c>
      <c r="Q129" s="69">
        <v>803880651.35760009</v>
      </c>
      <c r="R129" s="69">
        <v>0</v>
      </c>
      <c r="S129" s="69">
        <v>634930914.80999994</v>
      </c>
      <c r="T129" s="69">
        <v>0</v>
      </c>
      <c r="U129" s="68" t="s">
        <v>0</v>
      </c>
      <c r="V129" s="69">
        <v>0</v>
      </c>
      <c r="W129" s="69">
        <v>145646324.61000001</v>
      </c>
      <c r="X129" s="68" t="s">
        <v>0</v>
      </c>
      <c r="Y129" s="69">
        <v>23303411.937599998</v>
      </c>
      <c r="Z129" s="69">
        <v>0</v>
      </c>
      <c r="AA129" s="68" t="s">
        <v>0</v>
      </c>
      <c r="AB129" s="69">
        <v>0</v>
      </c>
      <c r="AC129" s="69">
        <v>0</v>
      </c>
      <c r="AD129" s="68" t="s">
        <v>0</v>
      </c>
      <c r="AE129" s="69">
        <v>0</v>
      </c>
      <c r="AF129" s="68">
        <v>0</v>
      </c>
      <c r="AG129" s="68" t="s">
        <v>0</v>
      </c>
      <c r="AH129" s="69">
        <v>0</v>
      </c>
      <c r="AI129" s="69">
        <v>0</v>
      </c>
      <c r="AJ129" s="68" t="s">
        <v>0</v>
      </c>
      <c r="AK129" s="69">
        <v>0</v>
      </c>
      <c r="AL129" s="69">
        <v>0</v>
      </c>
      <c r="AM129" s="72" t="s">
        <v>1</v>
      </c>
      <c r="AN129" s="68" t="s">
        <v>1</v>
      </c>
      <c r="AO129" s="72" t="s">
        <v>1</v>
      </c>
      <c r="AP129" s="68" t="s">
        <v>1</v>
      </c>
    </row>
    <row r="130" spans="1:42" s="59" customFormat="1" x14ac:dyDescent="0.25">
      <c r="A130" s="68" t="s">
        <v>131</v>
      </c>
      <c r="B130" s="67">
        <v>44168</v>
      </c>
      <c r="C130" s="68" t="s">
        <v>27</v>
      </c>
      <c r="D130" s="68" t="s">
        <v>24</v>
      </c>
      <c r="E130" s="68" t="s">
        <v>364</v>
      </c>
      <c r="F130" s="68" t="s">
        <v>1209</v>
      </c>
      <c r="G130" s="68" t="s">
        <v>3</v>
      </c>
      <c r="H130" s="68" t="s">
        <v>1210</v>
      </c>
      <c r="I130" s="69" t="s">
        <v>1</v>
      </c>
      <c r="J130" s="69" t="s">
        <v>1</v>
      </c>
      <c r="K130" s="69" t="s">
        <v>1</v>
      </c>
      <c r="L130" s="69" t="s">
        <v>1</v>
      </c>
      <c r="M130" s="69">
        <v>0</v>
      </c>
      <c r="N130" s="68" t="s">
        <v>1</v>
      </c>
      <c r="O130" s="68" t="s">
        <v>2</v>
      </c>
      <c r="P130" s="68" t="s">
        <v>1</v>
      </c>
      <c r="Q130" s="69">
        <v>162753649.1832</v>
      </c>
      <c r="R130" s="69">
        <v>0</v>
      </c>
      <c r="S130" s="69">
        <v>111661429.15000001</v>
      </c>
      <c r="T130" s="69">
        <v>0</v>
      </c>
      <c r="U130" s="68" t="s">
        <v>0</v>
      </c>
      <c r="V130" s="69">
        <v>0</v>
      </c>
      <c r="W130" s="69">
        <v>44045017.270000003</v>
      </c>
      <c r="X130" s="68" t="s">
        <v>9</v>
      </c>
      <c r="Y130" s="69">
        <v>7047202.7632000009</v>
      </c>
      <c r="Z130" s="69">
        <v>0</v>
      </c>
      <c r="AA130" s="68" t="s">
        <v>0</v>
      </c>
      <c r="AB130" s="69">
        <v>0</v>
      </c>
      <c r="AC130" s="69">
        <v>0</v>
      </c>
      <c r="AD130" s="68" t="s">
        <v>0</v>
      </c>
      <c r="AE130" s="69">
        <v>0</v>
      </c>
      <c r="AF130" s="68">
        <v>0</v>
      </c>
      <c r="AG130" s="68" t="s">
        <v>0</v>
      </c>
      <c r="AH130" s="69">
        <v>0</v>
      </c>
      <c r="AI130" s="69">
        <v>0</v>
      </c>
      <c r="AJ130" s="68" t="s">
        <v>0</v>
      </c>
      <c r="AK130" s="69">
        <v>0</v>
      </c>
      <c r="AL130" s="69">
        <v>0</v>
      </c>
      <c r="AM130" s="72" t="s">
        <v>1</v>
      </c>
      <c r="AN130" s="68" t="s">
        <v>1</v>
      </c>
      <c r="AO130" s="72" t="s">
        <v>1</v>
      </c>
      <c r="AP130" s="68" t="s">
        <v>1</v>
      </c>
    </row>
    <row r="131" spans="1:42" s="59" customFormat="1" x14ac:dyDescent="0.25">
      <c r="A131" s="68" t="s">
        <v>130</v>
      </c>
      <c r="B131" s="67">
        <v>44168</v>
      </c>
      <c r="C131" s="68" t="s">
        <v>27</v>
      </c>
      <c r="D131" s="68" t="s">
        <v>24</v>
      </c>
      <c r="E131" s="68" t="s">
        <v>364</v>
      </c>
      <c r="F131" s="68" t="s">
        <v>1211</v>
      </c>
      <c r="G131" s="68" t="s">
        <v>13</v>
      </c>
      <c r="H131" s="68" t="s">
        <v>1</v>
      </c>
      <c r="I131" s="69" t="s">
        <v>1212</v>
      </c>
      <c r="J131" s="69" t="s">
        <v>1</v>
      </c>
      <c r="K131" s="69" t="s">
        <v>1213</v>
      </c>
      <c r="L131" s="69" t="s">
        <v>1214</v>
      </c>
      <c r="M131" s="69">
        <v>2007364.45</v>
      </c>
      <c r="N131" s="68" t="s">
        <v>12</v>
      </c>
      <c r="O131" s="68" t="s">
        <v>1215</v>
      </c>
      <c r="P131" s="68" t="s">
        <v>1216</v>
      </c>
      <c r="Q131" s="69">
        <v>-1718194.45</v>
      </c>
      <c r="R131" s="69">
        <v>0</v>
      </c>
      <c r="S131" s="69">
        <v>-1718194.45</v>
      </c>
      <c r="T131" s="69">
        <v>0</v>
      </c>
      <c r="U131" s="68" t="s">
        <v>0</v>
      </c>
      <c r="V131" s="69">
        <v>0</v>
      </c>
      <c r="W131" s="69">
        <v>0</v>
      </c>
      <c r="X131" s="68" t="s">
        <v>0</v>
      </c>
      <c r="Y131" s="69">
        <v>0</v>
      </c>
      <c r="Z131" s="69">
        <v>0</v>
      </c>
      <c r="AA131" s="68" t="s">
        <v>0</v>
      </c>
      <c r="AB131" s="69">
        <v>0</v>
      </c>
      <c r="AC131" s="69">
        <v>0</v>
      </c>
      <c r="AD131" s="68" t="s">
        <v>0</v>
      </c>
      <c r="AE131" s="69">
        <v>0</v>
      </c>
      <c r="AF131" s="68">
        <v>0</v>
      </c>
      <c r="AG131" s="68" t="s">
        <v>0</v>
      </c>
      <c r="AH131" s="69">
        <v>0</v>
      </c>
      <c r="AI131" s="69">
        <v>0</v>
      </c>
      <c r="AJ131" s="68" t="s">
        <v>0</v>
      </c>
      <c r="AK131" s="69">
        <v>0</v>
      </c>
      <c r="AL131" s="69">
        <v>0</v>
      </c>
      <c r="AM131" s="72" t="s">
        <v>1</v>
      </c>
      <c r="AN131" s="68" t="s">
        <v>1</v>
      </c>
      <c r="AO131" s="72" t="s">
        <v>1</v>
      </c>
      <c r="AP131" s="68" t="s">
        <v>1</v>
      </c>
    </row>
    <row r="132" spans="1:42" s="59" customFormat="1" x14ac:dyDescent="0.25">
      <c r="A132" s="68" t="s">
        <v>129</v>
      </c>
      <c r="B132" s="67">
        <v>44168</v>
      </c>
      <c r="C132" s="68" t="s">
        <v>6</v>
      </c>
      <c r="D132" s="68" t="s">
        <v>22</v>
      </c>
      <c r="E132" s="68" t="s">
        <v>194</v>
      </c>
      <c r="F132" s="68" t="s">
        <v>925</v>
      </c>
      <c r="G132" s="68" t="s">
        <v>3</v>
      </c>
      <c r="H132" s="68" t="s">
        <v>1217</v>
      </c>
      <c r="I132" s="69" t="s">
        <v>1</v>
      </c>
      <c r="J132" s="69" t="s">
        <v>1</v>
      </c>
      <c r="K132" s="69" t="s">
        <v>1</v>
      </c>
      <c r="L132" s="69" t="s">
        <v>1</v>
      </c>
      <c r="M132" s="69">
        <v>0</v>
      </c>
      <c r="N132" s="68" t="s">
        <v>1</v>
      </c>
      <c r="O132" s="68" t="s">
        <v>2</v>
      </c>
      <c r="P132" s="68" t="s">
        <v>1</v>
      </c>
      <c r="Q132" s="69">
        <v>701507247.20239997</v>
      </c>
      <c r="R132" s="69">
        <v>0</v>
      </c>
      <c r="S132" s="69">
        <v>545048362.19999993</v>
      </c>
      <c r="T132" s="69">
        <v>0</v>
      </c>
      <c r="U132" s="68" t="s">
        <v>0</v>
      </c>
      <c r="V132" s="69">
        <v>0</v>
      </c>
      <c r="W132" s="69">
        <v>134878349.13999999</v>
      </c>
      <c r="X132" s="68" t="s">
        <v>9</v>
      </c>
      <c r="Y132" s="69">
        <v>21580535.862399995</v>
      </c>
      <c r="Z132" s="69">
        <v>0</v>
      </c>
      <c r="AA132" s="68" t="s">
        <v>0</v>
      </c>
      <c r="AB132" s="69">
        <v>0</v>
      </c>
      <c r="AC132" s="69">
        <v>0</v>
      </c>
      <c r="AD132" s="68" t="s">
        <v>0</v>
      </c>
      <c r="AE132" s="69">
        <v>0</v>
      </c>
      <c r="AF132" s="68">
        <v>0</v>
      </c>
      <c r="AG132" s="68" t="s">
        <v>0</v>
      </c>
      <c r="AH132" s="69">
        <v>0</v>
      </c>
      <c r="AI132" s="69">
        <v>0</v>
      </c>
      <c r="AJ132" s="68" t="s">
        <v>0</v>
      </c>
      <c r="AK132" s="69">
        <v>0</v>
      </c>
      <c r="AL132" s="69">
        <v>0</v>
      </c>
      <c r="AM132" s="72" t="s">
        <v>1</v>
      </c>
      <c r="AN132" s="68" t="s">
        <v>1</v>
      </c>
      <c r="AO132" s="72" t="s">
        <v>1</v>
      </c>
      <c r="AP132" s="68" t="s">
        <v>1</v>
      </c>
    </row>
    <row r="133" spans="1:42" s="59" customFormat="1" x14ac:dyDescent="0.25">
      <c r="A133" s="68" t="s">
        <v>128</v>
      </c>
      <c r="B133" s="67">
        <v>44168</v>
      </c>
      <c r="C133" s="68" t="s">
        <v>6</v>
      </c>
      <c r="D133" s="68" t="s">
        <v>19</v>
      </c>
      <c r="E133" s="68" t="s">
        <v>185</v>
      </c>
      <c r="F133" s="68" t="s">
        <v>478</v>
      </c>
      <c r="G133" s="68" t="s">
        <v>3</v>
      </c>
      <c r="H133" s="68" t="s">
        <v>1218</v>
      </c>
      <c r="I133" s="69" t="s">
        <v>1</v>
      </c>
      <c r="J133" s="69" t="s">
        <v>1</v>
      </c>
      <c r="K133" s="69" t="s">
        <v>1</v>
      </c>
      <c r="L133" s="69" t="s">
        <v>1</v>
      </c>
      <c r="M133" s="69">
        <v>0</v>
      </c>
      <c r="N133" s="68" t="s">
        <v>1</v>
      </c>
      <c r="O133" s="68" t="s">
        <v>2</v>
      </c>
      <c r="P133" s="68" t="s">
        <v>1</v>
      </c>
      <c r="Q133" s="69">
        <v>387924290.28039998</v>
      </c>
      <c r="R133" s="69">
        <v>0</v>
      </c>
      <c r="S133" s="69">
        <v>240402263.59000003</v>
      </c>
      <c r="T133" s="69">
        <v>0</v>
      </c>
      <c r="U133" s="68" t="s">
        <v>0</v>
      </c>
      <c r="V133" s="69">
        <v>0</v>
      </c>
      <c r="W133" s="69">
        <v>127174160.94</v>
      </c>
      <c r="X133" s="68" t="s">
        <v>0</v>
      </c>
      <c r="Y133" s="69">
        <v>20347865.750399999</v>
      </c>
      <c r="Z133" s="69">
        <v>0</v>
      </c>
      <c r="AA133" s="68" t="s">
        <v>0</v>
      </c>
      <c r="AB133" s="69">
        <v>0</v>
      </c>
      <c r="AC133" s="69">
        <v>0</v>
      </c>
      <c r="AD133" s="68" t="s">
        <v>0</v>
      </c>
      <c r="AE133" s="69">
        <v>0</v>
      </c>
      <c r="AF133" s="68">
        <v>0</v>
      </c>
      <c r="AG133" s="68" t="s">
        <v>0</v>
      </c>
      <c r="AH133" s="69">
        <v>0</v>
      </c>
      <c r="AI133" s="69">
        <v>0</v>
      </c>
      <c r="AJ133" s="68" t="s">
        <v>0</v>
      </c>
      <c r="AK133" s="69">
        <v>0</v>
      </c>
      <c r="AL133" s="69">
        <v>0</v>
      </c>
      <c r="AM133" s="72" t="s">
        <v>1</v>
      </c>
      <c r="AN133" s="68" t="s">
        <v>1</v>
      </c>
      <c r="AO133" s="72" t="s">
        <v>1</v>
      </c>
      <c r="AP133" s="68" t="s">
        <v>1</v>
      </c>
    </row>
    <row r="134" spans="1:42" s="59" customFormat="1" x14ac:dyDescent="0.25">
      <c r="A134" s="68" t="s">
        <v>127</v>
      </c>
      <c r="B134" s="67">
        <v>44168</v>
      </c>
      <c r="C134" s="68" t="s">
        <v>6</v>
      </c>
      <c r="D134" s="68" t="s">
        <v>17</v>
      </c>
      <c r="E134" s="68" t="s">
        <v>183</v>
      </c>
      <c r="F134" s="68" t="s">
        <v>1219</v>
      </c>
      <c r="G134" s="68" t="s">
        <v>3</v>
      </c>
      <c r="H134" s="68" t="s">
        <v>1220</v>
      </c>
      <c r="I134" s="69" t="s">
        <v>1</v>
      </c>
      <c r="J134" s="69" t="s">
        <v>1</v>
      </c>
      <c r="K134" s="69" t="s">
        <v>1</v>
      </c>
      <c r="L134" s="69" t="s">
        <v>1</v>
      </c>
      <c r="M134" s="69">
        <v>0</v>
      </c>
      <c r="N134" s="68" t="s">
        <v>1</v>
      </c>
      <c r="O134" s="68" t="s">
        <v>2</v>
      </c>
      <c r="P134" s="68" t="s">
        <v>1</v>
      </c>
      <c r="Q134" s="69">
        <v>127915247.66399999</v>
      </c>
      <c r="R134" s="69">
        <v>0</v>
      </c>
      <c r="S134" s="69">
        <v>123835689.59999999</v>
      </c>
      <c r="T134" s="69">
        <v>0</v>
      </c>
      <c r="U134" s="68" t="s">
        <v>0</v>
      </c>
      <c r="V134" s="69">
        <v>0</v>
      </c>
      <c r="W134" s="69">
        <v>3516860.4</v>
      </c>
      <c r="X134" s="68" t="s">
        <v>0</v>
      </c>
      <c r="Y134" s="69">
        <v>562697.66399999999</v>
      </c>
      <c r="Z134" s="69">
        <v>0</v>
      </c>
      <c r="AA134" s="68" t="s">
        <v>0</v>
      </c>
      <c r="AB134" s="69">
        <v>0</v>
      </c>
      <c r="AC134" s="147">
        <v>0</v>
      </c>
      <c r="AD134" s="68" t="s">
        <v>0</v>
      </c>
      <c r="AE134" s="147">
        <v>0</v>
      </c>
      <c r="AF134" s="68">
        <v>0</v>
      </c>
      <c r="AG134" s="68" t="s">
        <v>0</v>
      </c>
      <c r="AH134" s="69">
        <v>0</v>
      </c>
      <c r="AI134" s="69">
        <v>0</v>
      </c>
      <c r="AJ134" s="68" t="s">
        <v>0</v>
      </c>
      <c r="AK134" s="69">
        <v>0</v>
      </c>
      <c r="AL134" s="69">
        <v>0</v>
      </c>
      <c r="AM134" s="72" t="s">
        <v>1</v>
      </c>
      <c r="AN134" s="68" t="s">
        <v>1</v>
      </c>
      <c r="AO134" s="72" t="s">
        <v>1</v>
      </c>
      <c r="AP134" s="68" t="s">
        <v>1</v>
      </c>
    </row>
    <row r="135" spans="1:42" s="59" customFormat="1" x14ac:dyDescent="0.25">
      <c r="A135" s="68" t="s">
        <v>126</v>
      </c>
      <c r="B135" s="67">
        <v>44168</v>
      </c>
      <c r="C135" s="68" t="s">
        <v>6</v>
      </c>
      <c r="D135" s="68" t="s">
        <v>17</v>
      </c>
      <c r="E135" s="68" t="s">
        <v>183</v>
      </c>
      <c r="F135" s="68" t="s">
        <v>1219</v>
      </c>
      <c r="G135" s="68" t="s">
        <v>3</v>
      </c>
      <c r="H135" s="68" t="s">
        <v>1221</v>
      </c>
      <c r="I135" s="145" t="s">
        <v>1</v>
      </c>
      <c r="J135" s="145" t="s">
        <v>1</v>
      </c>
      <c r="K135" s="145" t="s">
        <v>1</v>
      </c>
      <c r="L135" s="145" t="s">
        <v>1</v>
      </c>
      <c r="M135" s="145">
        <v>0</v>
      </c>
      <c r="N135" s="146" t="s">
        <v>1</v>
      </c>
      <c r="O135" s="68" t="s">
        <v>886</v>
      </c>
      <c r="P135" s="146" t="s">
        <v>1222</v>
      </c>
      <c r="Q135" s="69">
        <v>15686307</v>
      </c>
      <c r="R135" s="69">
        <v>0</v>
      </c>
      <c r="S135" s="69">
        <v>2231699</v>
      </c>
      <c r="T135" s="69">
        <v>11598800</v>
      </c>
      <c r="U135" s="68" t="s">
        <v>9</v>
      </c>
      <c r="V135" s="69">
        <v>1855808</v>
      </c>
      <c r="W135" s="69">
        <v>0</v>
      </c>
      <c r="X135" s="146" t="s">
        <v>0</v>
      </c>
      <c r="Y135" s="69">
        <v>0</v>
      </c>
      <c r="Z135" s="69">
        <v>0</v>
      </c>
      <c r="AA135" s="68" t="s">
        <v>0</v>
      </c>
      <c r="AB135" s="69">
        <v>0</v>
      </c>
      <c r="AC135" s="69">
        <v>0</v>
      </c>
      <c r="AD135" s="68" t="s">
        <v>0</v>
      </c>
      <c r="AE135" s="69">
        <v>0</v>
      </c>
      <c r="AF135" s="68">
        <v>0</v>
      </c>
      <c r="AG135" s="68" t="s">
        <v>0</v>
      </c>
      <c r="AH135" s="69">
        <v>0</v>
      </c>
      <c r="AI135" s="69">
        <v>0</v>
      </c>
      <c r="AJ135" s="68" t="s">
        <v>0</v>
      </c>
      <c r="AK135" s="69">
        <v>0</v>
      </c>
      <c r="AL135" s="69">
        <v>0</v>
      </c>
      <c r="AM135" s="72" t="s">
        <v>1</v>
      </c>
      <c r="AN135" s="68" t="s">
        <v>1</v>
      </c>
      <c r="AO135" s="72" t="s">
        <v>1</v>
      </c>
      <c r="AP135" s="68" t="s">
        <v>1</v>
      </c>
    </row>
    <row r="136" spans="1:42" s="59" customFormat="1" x14ac:dyDescent="0.25">
      <c r="A136" s="68" t="s">
        <v>125</v>
      </c>
      <c r="B136" s="67">
        <v>44168</v>
      </c>
      <c r="C136" s="68" t="s">
        <v>6</v>
      </c>
      <c r="D136" s="68" t="s">
        <v>17</v>
      </c>
      <c r="E136" s="68" t="s">
        <v>183</v>
      </c>
      <c r="F136" s="68" t="s">
        <v>1219</v>
      </c>
      <c r="G136" s="68" t="s">
        <v>3</v>
      </c>
      <c r="H136" s="68" t="s">
        <v>1223</v>
      </c>
      <c r="I136" s="69" t="s">
        <v>1</v>
      </c>
      <c r="J136" s="69" t="s">
        <v>1</v>
      </c>
      <c r="K136" s="69" t="s">
        <v>1</v>
      </c>
      <c r="L136" s="69" t="s">
        <v>1</v>
      </c>
      <c r="M136" s="69">
        <v>0</v>
      </c>
      <c r="N136" s="68" t="s">
        <v>1</v>
      </c>
      <c r="O136" s="68" t="s">
        <v>2</v>
      </c>
      <c r="P136" s="68" t="s">
        <v>1</v>
      </c>
      <c r="Q136" s="69">
        <v>211059207.102</v>
      </c>
      <c r="R136" s="69">
        <v>0</v>
      </c>
      <c r="S136" s="69">
        <v>177640101.89999998</v>
      </c>
      <c r="T136" s="69">
        <v>0</v>
      </c>
      <c r="U136" s="68" t="s">
        <v>0</v>
      </c>
      <c r="V136" s="69">
        <v>0</v>
      </c>
      <c r="W136" s="69">
        <v>28809573.449999999</v>
      </c>
      <c r="X136" s="68" t="s">
        <v>9</v>
      </c>
      <c r="Y136" s="69">
        <v>4609531.7520000003</v>
      </c>
      <c r="Z136" s="69">
        <v>0</v>
      </c>
      <c r="AA136" s="68" t="s">
        <v>0</v>
      </c>
      <c r="AB136" s="69">
        <v>0</v>
      </c>
      <c r="AC136" s="69">
        <v>0</v>
      </c>
      <c r="AD136" s="68" t="s">
        <v>0</v>
      </c>
      <c r="AE136" s="69">
        <v>0</v>
      </c>
      <c r="AF136" s="68">
        <v>0</v>
      </c>
      <c r="AG136" s="68" t="s">
        <v>0</v>
      </c>
      <c r="AH136" s="69">
        <v>0</v>
      </c>
      <c r="AI136" s="69">
        <v>0</v>
      </c>
      <c r="AJ136" s="68" t="s">
        <v>0</v>
      </c>
      <c r="AK136" s="69">
        <v>0</v>
      </c>
      <c r="AL136" s="69">
        <v>0</v>
      </c>
      <c r="AM136" s="72" t="s">
        <v>1</v>
      </c>
      <c r="AN136" s="68" t="s">
        <v>1</v>
      </c>
      <c r="AO136" s="72" t="s">
        <v>1</v>
      </c>
      <c r="AP136" s="68" t="s">
        <v>1</v>
      </c>
    </row>
    <row r="137" spans="1:42" s="59" customFormat="1" x14ac:dyDescent="0.25">
      <c r="A137" s="68" t="s">
        <v>124</v>
      </c>
      <c r="B137" s="67">
        <v>44168</v>
      </c>
      <c r="C137" s="68" t="s">
        <v>6</v>
      </c>
      <c r="D137" s="68" t="s">
        <v>14</v>
      </c>
      <c r="E137" s="68" t="s">
        <v>181</v>
      </c>
      <c r="F137" s="68" t="s">
        <v>1224</v>
      </c>
      <c r="G137" s="68" t="s">
        <v>3</v>
      </c>
      <c r="H137" s="68" t="s">
        <v>1225</v>
      </c>
      <c r="I137" s="69" t="s">
        <v>1</v>
      </c>
      <c r="J137" s="69" t="s">
        <v>1</v>
      </c>
      <c r="K137" s="69" t="s">
        <v>1</v>
      </c>
      <c r="L137" s="69" t="s">
        <v>1</v>
      </c>
      <c r="M137" s="69">
        <v>0</v>
      </c>
      <c r="N137" s="68" t="s">
        <v>1</v>
      </c>
      <c r="O137" s="68" t="s">
        <v>2</v>
      </c>
      <c r="P137" s="68" t="s">
        <v>1</v>
      </c>
      <c r="Q137" s="69">
        <v>304231219.19999999</v>
      </c>
      <c r="R137" s="69">
        <v>0</v>
      </c>
      <c r="S137" s="69">
        <v>294680046</v>
      </c>
      <c r="T137" s="69">
        <v>0</v>
      </c>
      <c r="U137" s="68" t="s">
        <v>0</v>
      </c>
      <c r="V137" s="69">
        <v>0</v>
      </c>
      <c r="W137" s="69">
        <v>8233770</v>
      </c>
      <c r="X137" s="68" t="s">
        <v>0</v>
      </c>
      <c r="Y137" s="69">
        <v>1317403.2</v>
      </c>
      <c r="Z137" s="69">
        <v>0</v>
      </c>
      <c r="AA137" s="68" t="s">
        <v>0</v>
      </c>
      <c r="AB137" s="69">
        <v>0</v>
      </c>
      <c r="AC137" s="69">
        <v>0</v>
      </c>
      <c r="AD137" s="68" t="s">
        <v>0</v>
      </c>
      <c r="AE137" s="69">
        <v>0</v>
      </c>
      <c r="AF137" s="68">
        <v>0</v>
      </c>
      <c r="AG137" s="68" t="s">
        <v>0</v>
      </c>
      <c r="AH137" s="69">
        <v>0</v>
      </c>
      <c r="AI137" s="69">
        <v>0</v>
      </c>
      <c r="AJ137" s="68" t="s">
        <v>0</v>
      </c>
      <c r="AK137" s="69">
        <v>0</v>
      </c>
      <c r="AL137" s="69">
        <v>0</v>
      </c>
      <c r="AM137" s="72" t="s">
        <v>1</v>
      </c>
      <c r="AN137" s="68" t="s">
        <v>1</v>
      </c>
      <c r="AO137" s="72" t="s">
        <v>1</v>
      </c>
      <c r="AP137" s="68" t="s">
        <v>1</v>
      </c>
    </row>
    <row r="138" spans="1:42" s="59" customFormat="1" x14ac:dyDescent="0.25">
      <c r="A138" s="68" t="s">
        <v>123</v>
      </c>
      <c r="B138" s="67">
        <v>44168</v>
      </c>
      <c r="C138" s="68" t="s">
        <v>6</v>
      </c>
      <c r="D138" s="68" t="s">
        <v>10</v>
      </c>
      <c r="E138" s="68" t="s">
        <v>178</v>
      </c>
      <c r="F138" s="68" t="s">
        <v>1226</v>
      </c>
      <c r="G138" s="68" t="s">
        <v>3</v>
      </c>
      <c r="H138" s="68" t="s">
        <v>1130</v>
      </c>
      <c r="I138" s="69" t="s">
        <v>1</v>
      </c>
      <c r="J138" s="69" t="s">
        <v>1</v>
      </c>
      <c r="K138" s="69" t="s">
        <v>1</v>
      </c>
      <c r="L138" s="69" t="s">
        <v>1</v>
      </c>
      <c r="M138" s="69">
        <v>0</v>
      </c>
      <c r="N138" s="68" t="s">
        <v>1</v>
      </c>
      <c r="O138" s="68" t="s">
        <v>98</v>
      </c>
      <c r="P138" s="68" t="s">
        <v>1</v>
      </c>
      <c r="Q138" s="69">
        <v>0</v>
      </c>
      <c r="R138" s="69">
        <v>0</v>
      </c>
      <c r="S138" s="69">
        <v>0</v>
      </c>
      <c r="T138" s="69">
        <v>0</v>
      </c>
      <c r="U138" s="68" t="s">
        <v>0</v>
      </c>
      <c r="V138" s="69">
        <v>0</v>
      </c>
      <c r="W138" s="69">
        <v>0</v>
      </c>
      <c r="X138" s="68" t="s">
        <v>9</v>
      </c>
      <c r="Y138" s="69">
        <v>0</v>
      </c>
      <c r="Z138" s="69">
        <v>0</v>
      </c>
      <c r="AA138" s="68" t="s">
        <v>0</v>
      </c>
      <c r="AB138" s="69">
        <v>0</v>
      </c>
      <c r="AC138" s="69">
        <v>0</v>
      </c>
      <c r="AD138" s="68" t="s">
        <v>0</v>
      </c>
      <c r="AE138" s="69">
        <v>0</v>
      </c>
      <c r="AF138" s="68">
        <v>0</v>
      </c>
      <c r="AG138" s="68" t="s">
        <v>0</v>
      </c>
      <c r="AH138" s="69">
        <v>0</v>
      </c>
      <c r="AI138" s="69">
        <v>0</v>
      </c>
      <c r="AJ138" s="68" t="s">
        <v>0</v>
      </c>
      <c r="AK138" s="69">
        <v>0</v>
      </c>
      <c r="AL138" s="69">
        <v>0</v>
      </c>
      <c r="AM138" s="72" t="s">
        <v>1</v>
      </c>
      <c r="AN138" s="68" t="s">
        <v>1</v>
      </c>
      <c r="AO138" s="72" t="s">
        <v>1</v>
      </c>
      <c r="AP138" s="68" t="s">
        <v>1</v>
      </c>
    </row>
    <row r="139" spans="1:42" s="59" customFormat="1" x14ac:dyDescent="0.25">
      <c r="A139" s="68" t="s">
        <v>122</v>
      </c>
      <c r="B139" s="67">
        <v>44168</v>
      </c>
      <c r="C139" s="68" t="s">
        <v>6</v>
      </c>
      <c r="D139" s="68" t="s">
        <v>280</v>
      </c>
      <c r="E139" s="68" t="s">
        <v>204</v>
      </c>
      <c r="F139" s="68" t="s">
        <v>949</v>
      </c>
      <c r="G139" s="68" t="s">
        <v>3</v>
      </c>
      <c r="H139" s="68" t="s">
        <v>1227</v>
      </c>
      <c r="I139" s="69" t="s">
        <v>1</v>
      </c>
      <c r="J139" s="69" t="s">
        <v>1</v>
      </c>
      <c r="K139" s="69" t="s">
        <v>1</v>
      </c>
      <c r="L139" s="69" t="s">
        <v>1</v>
      </c>
      <c r="M139" s="69">
        <v>0</v>
      </c>
      <c r="N139" s="68" t="s">
        <v>1</v>
      </c>
      <c r="O139" s="68" t="s">
        <v>2</v>
      </c>
      <c r="P139" s="68" t="s">
        <v>1</v>
      </c>
      <c r="Q139" s="69">
        <v>201884397.40000004</v>
      </c>
      <c r="R139" s="69">
        <v>0</v>
      </c>
      <c r="S139" s="69">
        <v>198621085.40000004</v>
      </c>
      <c r="T139" s="69">
        <v>0</v>
      </c>
      <c r="U139" s="68" t="s">
        <v>0</v>
      </c>
      <c r="V139" s="69">
        <v>0</v>
      </c>
      <c r="W139" s="69">
        <v>2813200</v>
      </c>
      <c r="X139" s="68" t="s">
        <v>0</v>
      </c>
      <c r="Y139" s="69">
        <v>450112</v>
      </c>
      <c r="Z139" s="69">
        <v>0</v>
      </c>
      <c r="AA139" s="68" t="s">
        <v>0</v>
      </c>
      <c r="AB139" s="69">
        <v>0</v>
      </c>
      <c r="AC139" s="69">
        <v>0</v>
      </c>
      <c r="AD139" s="68" t="s">
        <v>0</v>
      </c>
      <c r="AE139" s="69">
        <v>0</v>
      </c>
      <c r="AF139" s="68">
        <v>0</v>
      </c>
      <c r="AG139" s="68" t="s">
        <v>0</v>
      </c>
      <c r="AH139" s="69">
        <v>0</v>
      </c>
      <c r="AI139" s="69">
        <v>0</v>
      </c>
      <c r="AJ139" s="68" t="s">
        <v>0</v>
      </c>
      <c r="AK139" s="69">
        <v>0</v>
      </c>
      <c r="AL139" s="69">
        <v>0</v>
      </c>
      <c r="AM139" s="72" t="s">
        <v>1</v>
      </c>
      <c r="AN139" s="68" t="s">
        <v>1</v>
      </c>
      <c r="AO139" s="72" t="s">
        <v>1</v>
      </c>
      <c r="AP139" s="68" t="s">
        <v>1</v>
      </c>
    </row>
    <row r="140" spans="1:42" s="59" customFormat="1" x14ac:dyDescent="0.25">
      <c r="A140" s="68" t="s">
        <v>121</v>
      </c>
      <c r="B140" s="67">
        <v>44168</v>
      </c>
      <c r="C140" s="68" t="s">
        <v>6</v>
      </c>
      <c r="D140" s="68" t="s">
        <v>7</v>
      </c>
      <c r="E140" s="68" t="s">
        <v>917</v>
      </c>
      <c r="F140" s="68" t="s">
        <v>1228</v>
      </c>
      <c r="G140" s="68" t="s">
        <v>3</v>
      </c>
      <c r="H140" s="68" t="s">
        <v>1229</v>
      </c>
      <c r="I140" s="69" t="s">
        <v>1</v>
      </c>
      <c r="J140" s="69" t="s">
        <v>1</v>
      </c>
      <c r="K140" s="69" t="s">
        <v>1</v>
      </c>
      <c r="L140" s="69" t="s">
        <v>1</v>
      </c>
      <c r="M140" s="69">
        <v>0</v>
      </c>
      <c r="N140" s="68" t="s">
        <v>1</v>
      </c>
      <c r="O140" s="68" t="s">
        <v>2</v>
      </c>
      <c r="P140" s="68" t="s">
        <v>1</v>
      </c>
      <c r="Q140" s="69">
        <v>100611074.40000001</v>
      </c>
      <c r="R140" s="69">
        <v>0</v>
      </c>
      <c r="S140" s="69">
        <v>94044500</v>
      </c>
      <c r="T140" s="69">
        <v>0</v>
      </c>
      <c r="U140" s="68" t="s">
        <v>0</v>
      </c>
      <c r="V140" s="69">
        <v>0</v>
      </c>
      <c r="W140" s="69">
        <v>5660840</v>
      </c>
      <c r="X140" s="68" t="s">
        <v>0</v>
      </c>
      <c r="Y140" s="69">
        <v>905734.4</v>
      </c>
      <c r="Z140" s="69">
        <v>0</v>
      </c>
      <c r="AA140" s="68" t="s">
        <v>0</v>
      </c>
      <c r="AB140" s="69">
        <v>0</v>
      </c>
      <c r="AC140" s="69">
        <v>0</v>
      </c>
      <c r="AD140" s="68" t="s">
        <v>0</v>
      </c>
      <c r="AE140" s="69">
        <v>0</v>
      </c>
      <c r="AF140" s="68">
        <v>0</v>
      </c>
      <c r="AG140" s="68" t="s">
        <v>0</v>
      </c>
      <c r="AH140" s="69">
        <v>0</v>
      </c>
      <c r="AI140" s="69">
        <v>0</v>
      </c>
      <c r="AJ140" s="68" t="s">
        <v>0</v>
      </c>
      <c r="AK140" s="69">
        <v>0</v>
      </c>
      <c r="AL140" s="69">
        <v>0</v>
      </c>
      <c r="AM140" s="72" t="s">
        <v>1</v>
      </c>
      <c r="AN140" s="68" t="s">
        <v>1</v>
      </c>
      <c r="AO140" s="72" t="s">
        <v>1</v>
      </c>
      <c r="AP140" s="68" t="s">
        <v>1</v>
      </c>
    </row>
    <row r="141" spans="1:42" s="59" customFormat="1" x14ac:dyDescent="0.25">
      <c r="A141" s="68" t="s">
        <v>120</v>
      </c>
      <c r="B141" s="67">
        <v>44168</v>
      </c>
      <c r="C141" s="68" t="s">
        <v>6</v>
      </c>
      <c r="D141" s="68" t="s">
        <v>5</v>
      </c>
      <c r="E141" s="68" t="s">
        <v>175</v>
      </c>
      <c r="F141" s="68" t="s">
        <v>1230</v>
      </c>
      <c r="G141" s="68" t="s">
        <v>3</v>
      </c>
      <c r="H141" s="68" t="s">
        <v>1231</v>
      </c>
      <c r="I141" s="69" t="s">
        <v>1</v>
      </c>
      <c r="J141" s="69" t="s">
        <v>1</v>
      </c>
      <c r="K141" s="69" t="s">
        <v>1</v>
      </c>
      <c r="L141" s="69" t="s">
        <v>1</v>
      </c>
      <c r="M141" s="69">
        <v>0</v>
      </c>
      <c r="N141" s="68" t="s">
        <v>1</v>
      </c>
      <c r="O141" s="68" t="s">
        <v>2</v>
      </c>
      <c r="P141" s="68" t="s">
        <v>1</v>
      </c>
      <c r="Q141" s="69">
        <v>228722480.71999997</v>
      </c>
      <c r="R141" s="69">
        <v>0</v>
      </c>
      <c r="S141" s="69">
        <v>181561753.30000001</v>
      </c>
      <c r="T141" s="69">
        <v>0</v>
      </c>
      <c r="U141" s="68" t="s">
        <v>0</v>
      </c>
      <c r="V141" s="69">
        <v>0</v>
      </c>
      <c r="W141" s="69">
        <v>40655799.5</v>
      </c>
      <c r="X141" s="68" t="s">
        <v>9</v>
      </c>
      <c r="Y141" s="69">
        <v>6504927.9199999999</v>
      </c>
      <c r="Z141" s="69">
        <v>0</v>
      </c>
      <c r="AA141" s="68" t="s">
        <v>0</v>
      </c>
      <c r="AB141" s="69">
        <v>0</v>
      </c>
      <c r="AC141" s="69">
        <v>0</v>
      </c>
      <c r="AD141" s="68" t="s">
        <v>0</v>
      </c>
      <c r="AE141" s="69">
        <v>0</v>
      </c>
      <c r="AF141" s="68">
        <v>0</v>
      </c>
      <c r="AG141" s="68" t="s">
        <v>0</v>
      </c>
      <c r="AH141" s="69">
        <v>0</v>
      </c>
      <c r="AI141" s="69">
        <v>0</v>
      </c>
      <c r="AJ141" s="68" t="s">
        <v>0</v>
      </c>
      <c r="AK141" s="69">
        <v>0</v>
      </c>
      <c r="AL141" s="69">
        <v>0</v>
      </c>
      <c r="AM141" s="72" t="s">
        <v>1</v>
      </c>
      <c r="AN141" s="68" t="s">
        <v>1</v>
      </c>
      <c r="AO141" s="72" t="s">
        <v>1</v>
      </c>
      <c r="AP141" s="68" t="s">
        <v>1</v>
      </c>
    </row>
    <row r="142" spans="1:42" s="59" customFormat="1" x14ac:dyDescent="0.25">
      <c r="A142" s="68" t="s">
        <v>119</v>
      </c>
      <c r="B142" s="67">
        <v>44169</v>
      </c>
      <c r="C142" s="68" t="s">
        <v>6</v>
      </c>
      <c r="D142" s="68" t="s">
        <v>49</v>
      </c>
      <c r="E142" s="68" t="s">
        <v>446</v>
      </c>
      <c r="F142" s="68" t="s">
        <v>1232</v>
      </c>
      <c r="G142" s="68" t="s">
        <v>3</v>
      </c>
      <c r="H142" s="68" t="s">
        <v>1233</v>
      </c>
      <c r="I142" s="69"/>
      <c r="J142" s="69"/>
      <c r="K142" s="69"/>
      <c r="L142" s="69"/>
      <c r="M142" s="69">
        <v>0</v>
      </c>
      <c r="N142" s="68"/>
      <c r="O142" s="68" t="s">
        <v>98</v>
      </c>
      <c r="P142" s="68"/>
      <c r="Q142" s="69">
        <v>0</v>
      </c>
      <c r="R142" s="69">
        <v>0</v>
      </c>
      <c r="S142" s="69">
        <v>0</v>
      </c>
      <c r="T142" s="69">
        <v>0</v>
      </c>
      <c r="U142" s="68" t="s">
        <v>0</v>
      </c>
      <c r="V142" s="69">
        <v>0</v>
      </c>
      <c r="W142" s="69">
        <v>0</v>
      </c>
      <c r="X142" s="68" t="s">
        <v>0</v>
      </c>
      <c r="Y142" s="69">
        <v>0</v>
      </c>
      <c r="Z142" s="69">
        <v>0</v>
      </c>
      <c r="AA142" s="68" t="s">
        <v>0</v>
      </c>
      <c r="AB142" s="69">
        <v>0</v>
      </c>
      <c r="AC142" s="69">
        <v>0</v>
      </c>
      <c r="AD142" s="68" t="s">
        <v>0</v>
      </c>
      <c r="AE142" s="69">
        <v>0</v>
      </c>
      <c r="AF142" s="68">
        <v>0</v>
      </c>
      <c r="AG142" s="68" t="s">
        <v>1</v>
      </c>
      <c r="AH142" s="69" t="s">
        <v>1</v>
      </c>
      <c r="AI142" s="69"/>
      <c r="AJ142" s="68"/>
      <c r="AK142" s="69"/>
      <c r="AL142" s="69"/>
      <c r="AM142" s="72"/>
      <c r="AN142" s="68"/>
      <c r="AO142" s="72"/>
      <c r="AP142" s="68"/>
    </row>
    <row r="143" spans="1:42" s="59" customFormat="1" x14ac:dyDescent="0.25">
      <c r="A143" s="68" t="s">
        <v>118</v>
      </c>
      <c r="B143" s="67">
        <v>44169</v>
      </c>
      <c r="C143" s="68" t="s">
        <v>6</v>
      </c>
      <c r="D143" s="68" t="s">
        <v>49</v>
      </c>
      <c r="E143" s="68" t="s">
        <v>232</v>
      </c>
      <c r="F143" s="68" t="s">
        <v>1234</v>
      </c>
      <c r="G143" s="68" t="s">
        <v>3</v>
      </c>
      <c r="H143" s="68" t="s">
        <v>1235</v>
      </c>
      <c r="I143" s="69" t="s">
        <v>1</v>
      </c>
      <c r="J143" s="69" t="s">
        <v>1</v>
      </c>
      <c r="K143" s="69" t="s">
        <v>1</v>
      </c>
      <c r="L143" s="69" t="s">
        <v>1</v>
      </c>
      <c r="M143" s="69">
        <v>0</v>
      </c>
      <c r="N143" s="68" t="s">
        <v>1</v>
      </c>
      <c r="O143" s="68" t="s">
        <v>2</v>
      </c>
      <c r="P143" s="68" t="s">
        <v>1</v>
      </c>
      <c r="Q143" s="69">
        <v>597206678.01279998</v>
      </c>
      <c r="R143" s="69">
        <v>0</v>
      </c>
      <c r="S143" s="69">
        <v>494862338.85999995</v>
      </c>
      <c r="T143" s="69">
        <v>0</v>
      </c>
      <c r="U143" s="68" t="s">
        <v>0</v>
      </c>
      <c r="V143" s="69">
        <v>0</v>
      </c>
      <c r="W143" s="69">
        <v>88227878.579999998</v>
      </c>
      <c r="X143" s="68" t="s">
        <v>0</v>
      </c>
      <c r="Y143" s="69">
        <v>14116460.572799999</v>
      </c>
      <c r="Z143" s="69">
        <v>0</v>
      </c>
      <c r="AA143" s="68" t="s">
        <v>0</v>
      </c>
      <c r="AB143" s="69">
        <v>0</v>
      </c>
      <c r="AC143" s="69">
        <v>0</v>
      </c>
      <c r="AD143" s="68" t="s">
        <v>0</v>
      </c>
      <c r="AE143" s="69">
        <v>0</v>
      </c>
      <c r="AF143" s="68">
        <v>0</v>
      </c>
      <c r="AG143" s="68" t="s">
        <v>0</v>
      </c>
      <c r="AH143" s="69">
        <v>0</v>
      </c>
      <c r="AI143" s="69">
        <v>0</v>
      </c>
      <c r="AJ143" s="68" t="s">
        <v>0</v>
      </c>
      <c r="AK143" s="69">
        <v>0</v>
      </c>
      <c r="AL143" s="69">
        <v>0</v>
      </c>
      <c r="AM143" s="72" t="s">
        <v>1</v>
      </c>
      <c r="AN143" s="68" t="s">
        <v>1</v>
      </c>
      <c r="AO143" s="72" t="s">
        <v>1</v>
      </c>
      <c r="AP143" s="68" t="s">
        <v>1</v>
      </c>
    </row>
    <row r="144" spans="1:42" s="59" customFormat="1" x14ac:dyDescent="0.25">
      <c r="A144" s="68" t="s">
        <v>117</v>
      </c>
      <c r="B144" s="67">
        <v>44169</v>
      </c>
      <c r="C144" s="68" t="s">
        <v>27</v>
      </c>
      <c r="D144" s="68" t="s">
        <v>49</v>
      </c>
      <c r="E144" s="68" t="s">
        <v>223</v>
      </c>
      <c r="F144" s="68" t="s">
        <v>1236</v>
      </c>
      <c r="G144" s="68" t="s">
        <v>3</v>
      </c>
      <c r="H144" s="68" t="s">
        <v>1237</v>
      </c>
      <c r="I144" s="69" t="s">
        <v>1</v>
      </c>
      <c r="J144" s="69" t="s">
        <v>1</v>
      </c>
      <c r="K144" s="69" t="s">
        <v>1</v>
      </c>
      <c r="L144" s="69" t="s">
        <v>1</v>
      </c>
      <c r="M144" s="69">
        <v>0</v>
      </c>
      <c r="N144" s="68" t="s">
        <v>1</v>
      </c>
      <c r="O144" s="68" t="s">
        <v>2</v>
      </c>
      <c r="P144" s="68" t="s">
        <v>1</v>
      </c>
      <c r="Q144" s="69">
        <v>309574527.49720001</v>
      </c>
      <c r="R144" s="69">
        <v>0</v>
      </c>
      <c r="S144" s="69">
        <v>209108835.50000003</v>
      </c>
      <c r="T144" s="69">
        <v>0</v>
      </c>
      <c r="U144" s="68" t="s">
        <v>0</v>
      </c>
      <c r="V144" s="69">
        <v>0</v>
      </c>
      <c r="W144" s="69">
        <v>86608355.169999987</v>
      </c>
      <c r="X144" s="68" t="s">
        <v>0</v>
      </c>
      <c r="Y144" s="69">
        <v>13857336.827200001</v>
      </c>
      <c r="Z144" s="69">
        <v>0</v>
      </c>
      <c r="AA144" s="68" t="s">
        <v>0</v>
      </c>
      <c r="AB144" s="69">
        <v>0</v>
      </c>
      <c r="AC144" s="69">
        <v>0</v>
      </c>
      <c r="AD144" s="68" t="s">
        <v>0</v>
      </c>
      <c r="AE144" s="69">
        <v>0</v>
      </c>
      <c r="AF144" s="68">
        <v>0</v>
      </c>
      <c r="AG144" s="68" t="s">
        <v>0</v>
      </c>
      <c r="AH144" s="69">
        <v>0</v>
      </c>
      <c r="AI144" s="69">
        <v>0</v>
      </c>
      <c r="AJ144" s="68" t="s">
        <v>0</v>
      </c>
      <c r="AK144" s="69">
        <v>0</v>
      </c>
      <c r="AL144" s="69">
        <v>0</v>
      </c>
      <c r="AM144" s="72" t="s">
        <v>1</v>
      </c>
      <c r="AN144" s="68" t="s">
        <v>1</v>
      </c>
      <c r="AO144" s="72" t="s">
        <v>1</v>
      </c>
      <c r="AP144" s="68" t="s">
        <v>1</v>
      </c>
    </row>
    <row r="145" spans="1:42" s="59" customFormat="1" x14ac:dyDescent="0.25">
      <c r="A145" s="68" t="s">
        <v>116</v>
      </c>
      <c r="B145" s="67">
        <v>44169</v>
      </c>
      <c r="C145" s="68" t="s">
        <v>6</v>
      </c>
      <c r="D145" s="68" t="s">
        <v>42</v>
      </c>
      <c r="E145" s="68" t="s">
        <v>221</v>
      </c>
      <c r="F145" s="68" t="s">
        <v>582</v>
      </c>
      <c r="G145" s="68" t="s">
        <v>3</v>
      </c>
      <c r="H145" s="68" t="s">
        <v>1238</v>
      </c>
      <c r="I145" s="69" t="s">
        <v>1</v>
      </c>
      <c r="J145" s="69" t="s">
        <v>1</v>
      </c>
      <c r="K145" s="69" t="s">
        <v>1</v>
      </c>
      <c r="L145" s="69" t="s">
        <v>1</v>
      </c>
      <c r="M145" s="69">
        <v>0</v>
      </c>
      <c r="N145" s="68" t="s">
        <v>1</v>
      </c>
      <c r="O145" s="68" t="s">
        <v>2</v>
      </c>
      <c r="P145" s="68" t="s">
        <v>1</v>
      </c>
      <c r="Q145" s="69">
        <v>506764313.53120005</v>
      </c>
      <c r="R145" s="69">
        <v>0</v>
      </c>
      <c r="S145" s="69">
        <v>364111555.75999993</v>
      </c>
      <c r="T145" s="69">
        <v>0</v>
      </c>
      <c r="U145" s="68" t="s">
        <v>0</v>
      </c>
      <c r="V145" s="69">
        <v>0</v>
      </c>
      <c r="W145" s="69">
        <v>122976515.32000001</v>
      </c>
      <c r="X145" s="68" t="s">
        <v>0</v>
      </c>
      <c r="Y145" s="69">
        <v>19676242.451200005</v>
      </c>
      <c r="Z145" s="69">
        <v>0</v>
      </c>
      <c r="AA145" s="68" t="s">
        <v>0</v>
      </c>
      <c r="AB145" s="69">
        <v>0</v>
      </c>
      <c r="AC145" s="69">
        <v>0</v>
      </c>
      <c r="AD145" s="68" t="s">
        <v>0</v>
      </c>
      <c r="AE145" s="69">
        <v>0</v>
      </c>
      <c r="AF145" s="68">
        <v>0</v>
      </c>
      <c r="AG145" s="68" t="s">
        <v>0</v>
      </c>
      <c r="AH145" s="69">
        <v>0</v>
      </c>
      <c r="AI145" s="69">
        <v>0</v>
      </c>
      <c r="AJ145" s="68" t="s">
        <v>0</v>
      </c>
      <c r="AK145" s="69">
        <v>0</v>
      </c>
      <c r="AL145" s="69">
        <v>0</v>
      </c>
      <c r="AM145" s="72" t="s">
        <v>1</v>
      </c>
      <c r="AN145" s="68" t="s">
        <v>1</v>
      </c>
      <c r="AO145" s="72" t="s">
        <v>1</v>
      </c>
      <c r="AP145" s="68" t="s">
        <v>1</v>
      </c>
    </row>
    <row r="146" spans="1:42" s="59" customFormat="1" x14ac:dyDescent="0.25">
      <c r="A146" s="68" t="s">
        <v>115</v>
      </c>
      <c r="B146" s="67">
        <v>44169</v>
      </c>
      <c r="C146" s="68" t="s">
        <v>6</v>
      </c>
      <c r="D146" s="68" t="s">
        <v>42</v>
      </c>
      <c r="E146" s="68" t="s">
        <v>217</v>
      </c>
      <c r="F146" s="68" t="s">
        <v>447</v>
      </c>
      <c r="G146" s="68" t="s">
        <v>3</v>
      </c>
      <c r="H146" s="68" t="s">
        <v>1239</v>
      </c>
      <c r="I146" s="69"/>
      <c r="J146" s="69"/>
      <c r="K146" s="69"/>
      <c r="L146" s="69"/>
      <c r="M146" s="69">
        <v>0</v>
      </c>
      <c r="N146" s="68"/>
      <c r="O146" s="68" t="s">
        <v>2</v>
      </c>
      <c r="P146" s="68"/>
      <c r="Q146" s="69">
        <v>382160032</v>
      </c>
      <c r="R146" s="69">
        <v>0</v>
      </c>
      <c r="S146" s="69">
        <v>382160032</v>
      </c>
      <c r="T146" s="69">
        <v>0</v>
      </c>
      <c r="U146" s="68" t="s">
        <v>0</v>
      </c>
      <c r="V146" s="69">
        <v>0</v>
      </c>
      <c r="W146" s="69">
        <v>0</v>
      </c>
      <c r="X146" s="68" t="s">
        <v>0</v>
      </c>
      <c r="Y146" s="69">
        <v>0</v>
      </c>
      <c r="Z146" s="69">
        <v>0</v>
      </c>
      <c r="AA146" s="69" t="s">
        <v>0</v>
      </c>
      <c r="AB146" s="69">
        <v>0</v>
      </c>
      <c r="AC146" s="69">
        <v>0</v>
      </c>
      <c r="AD146" s="68" t="s">
        <v>0</v>
      </c>
      <c r="AE146" s="69">
        <v>0</v>
      </c>
      <c r="AF146" s="69"/>
      <c r="AG146" s="69"/>
      <c r="AH146" s="69"/>
      <c r="AI146" s="69"/>
      <c r="AJ146" s="69"/>
      <c r="AK146" s="69"/>
      <c r="AL146" s="69"/>
      <c r="AM146" s="72"/>
      <c r="AN146" s="68"/>
      <c r="AO146" s="72"/>
      <c r="AP146" s="68"/>
    </row>
    <row r="147" spans="1:42" s="59" customFormat="1" x14ac:dyDescent="0.25">
      <c r="A147" s="68" t="s">
        <v>114</v>
      </c>
      <c r="B147" s="67">
        <v>44169</v>
      </c>
      <c r="C147" s="68" t="s">
        <v>6</v>
      </c>
      <c r="D147" s="68" t="s">
        <v>42</v>
      </c>
      <c r="E147" s="68" t="s">
        <v>217</v>
      </c>
      <c r="F147" s="68" t="s">
        <v>447</v>
      </c>
      <c r="G147" s="68" t="s">
        <v>13</v>
      </c>
      <c r="H147" s="68" t="s">
        <v>1240</v>
      </c>
      <c r="I147" s="69"/>
      <c r="J147" s="69"/>
      <c r="K147" s="69"/>
      <c r="L147" s="69"/>
      <c r="M147" s="69">
        <v>0</v>
      </c>
      <c r="N147" s="68"/>
      <c r="O147" s="68" t="s">
        <v>2</v>
      </c>
      <c r="P147" s="68"/>
      <c r="Q147" s="69">
        <v>-631300</v>
      </c>
      <c r="R147" s="69">
        <v>0</v>
      </c>
      <c r="S147" s="69">
        <v>-631300</v>
      </c>
      <c r="T147" s="69">
        <v>0</v>
      </c>
      <c r="U147" s="68" t="s">
        <v>0</v>
      </c>
      <c r="V147" s="69">
        <v>0</v>
      </c>
      <c r="W147" s="69">
        <v>0</v>
      </c>
      <c r="X147" s="68" t="s">
        <v>0</v>
      </c>
      <c r="Y147" s="69">
        <v>0</v>
      </c>
      <c r="Z147" s="69">
        <v>0</v>
      </c>
      <c r="AA147" s="68" t="s">
        <v>0</v>
      </c>
      <c r="AB147" s="69">
        <v>0</v>
      </c>
      <c r="AC147" s="69">
        <v>0</v>
      </c>
      <c r="AD147" s="68" t="s">
        <v>0</v>
      </c>
      <c r="AE147" s="69">
        <v>0</v>
      </c>
      <c r="AF147" s="68"/>
      <c r="AG147" s="68"/>
      <c r="AH147" s="69"/>
      <c r="AI147" s="69"/>
      <c r="AJ147" s="68"/>
      <c r="AK147" s="69"/>
      <c r="AL147" s="69"/>
      <c r="AM147" s="72"/>
      <c r="AN147" s="68"/>
      <c r="AO147" s="72"/>
      <c r="AP147" s="68"/>
    </row>
    <row r="148" spans="1:42" s="59" customFormat="1" x14ac:dyDescent="0.25">
      <c r="A148" s="68" t="s">
        <v>113</v>
      </c>
      <c r="B148" s="67">
        <v>44169</v>
      </c>
      <c r="C148" s="68" t="s">
        <v>35</v>
      </c>
      <c r="D148" s="68" t="s">
        <v>42</v>
      </c>
      <c r="E148" s="68" t="s">
        <v>219</v>
      </c>
      <c r="F148" s="68" t="s">
        <v>1241</v>
      </c>
      <c r="G148" s="68" t="s">
        <v>3</v>
      </c>
      <c r="H148" s="68" t="s">
        <v>1242</v>
      </c>
      <c r="I148" s="69" t="s">
        <v>1</v>
      </c>
      <c r="J148" s="69" t="s">
        <v>1</v>
      </c>
      <c r="K148" s="69" t="s">
        <v>1</v>
      </c>
      <c r="L148" s="69" t="s">
        <v>1</v>
      </c>
      <c r="M148" s="69">
        <v>0</v>
      </c>
      <c r="N148" s="68" t="s">
        <v>1</v>
      </c>
      <c r="O148" s="68" t="s">
        <v>2</v>
      </c>
      <c r="P148" s="68" t="s">
        <v>1</v>
      </c>
      <c r="Q148" s="69">
        <v>459570416.43000001</v>
      </c>
      <c r="R148" s="69">
        <v>0</v>
      </c>
      <c r="S148" s="69">
        <v>438320175.75</v>
      </c>
      <c r="T148" s="69">
        <v>0</v>
      </c>
      <c r="U148" s="68" t="s">
        <v>0</v>
      </c>
      <c r="V148" s="69">
        <v>0</v>
      </c>
      <c r="W148" s="69">
        <v>18319173</v>
      </c>
      <c r="X148" s="68" t="s">
        <v>9</v>
      </c>
      <c r="Y148" s="69">
        <v>2931067.6799999997</v>
      </c>
      <c r="Z148" s="69">
        <v>0</v>
      </c>
      <c r="AA148" s="69" t="s">
        <v>0</v>
      </c>
      <c r="AB148" s="69">
        <v>0</v>
      </c>
      <c r="AC148" s="69">
        <v>0</v>
      </c>
      <c r="AD148" s="68" t="s">
        <v>0</v>
      </c>
      <c r="AE148" s="69">
        <v>0</v>
      </c>
      <c r="AF148" s="69">
        <v>0</v>
      </c>
      <c r="AG148" s="69" t="s">
        <v>0</v>
      </c>
      <c r="AH148" s="69">
        <v>0</v>
      </c>
      <c r="AI148" s="69">
        <v>0</v>
      </c>
      <c r="AJ148" s="69" t="s">
        <v>0</v>
      </c>
      <c r="AK148" s="69">
        <v>0</v>
      </c>
      <c r="AL148" s="69">
        <v>0</v>
      </c>
      <c r="AM148" s="72" t="s">
        <v>1</v>
      </c>
      <c r="AN148" s="68" t="s">
        <v>1</v>
      </c>
      <c r="AO148" s="72" t="s">
        <v>1</v>
      </c>
      <c r="AP148" s="68" t="s">
        <v>1</v>
      </c>
    </row>
    <row r="149" spans="1:42" s="59" customFormat="1" x14ac:dyDescent="0.25">
      <c r="A149" s="68" t="s">
        <v>112</v>
      </c>
      <c r="B149" s="67">
        <v>44169</v>
      </c>
      <c r="C149" s="68" t="s">
        <v>27</v>
      </c>
      <c r="D149" s="68" t="s">
        <v>42</v>
      </c>
      <c r="E149" s="68" t="s">
        <v>214</v>
      </c>
      <c r="F149" s="68" t="s">
        <v>979</v>
      </c>
      <c r="G149" s="68" t="s">
        <v>3</v>
      </c>
      <c r="H149" s="68" t="s">
        <v>1243</v>
      </c>
      <c r="I149" s="69" t="s">
        <v>1</v>
      </c>
      <c r="J149" s="69" t="s">
        <v>1</v>
      </c>
      <c r="K149" s="69" t="s">
        <v>1</v>
      </c>
      <c r="L149" s="69" t="s">
        <v>1</v>
      </c>
      <c r="M149" s="69">
        <v>0</v>
      </c>
      <c r="N149" s="68" t="s">
        <v>1</v>
      </c>
      <c r="O149" s="68" t="s">
        <v>2</v>
      </c>
      <c r="P149" s="68" t="s">
        <v>1</v>
      </c>
      <c r="Q149" s="69">
        <v>87134093.017199993</v>
      </c>
      <c r="R149" s="69">
        <v>0</v>
      </c>
      <c r="S149" s="69">
        <v>63043935.499999985</v>
      </c>
      <c r="T149" s="69">
        <v>0</v>
      </c>
      <c r="U149" s="68" t="s">
        <v>0</v>
      </c>
      <c r="V149" s="69">
        <v>0</v>
      </c>
      <c r="W149" s="69">
        <v>20767377.170000002</v>
      </c>
      <c r="X149" s="68" t="s">
        <v>9</v>
      </c>
      <c r="Y149" s="69">
        <v>3322780.3471999997</v>
      </c>
      <c r="Z149" s="69">
        <v>0</v>
      </c>
      <c r="AA149" s="68" t="s">
        <v>0</v>
      </c>
      <c r="AB149" s="69">
        <v>0</v>
      </c>
      <c r="AC149" s="69">
        <v>0</v>
      </c>
      <c r="AD149" s="68" t="s">
        <v>0</v>
      </c>
      <c r="AE149" s="69">
        <v>0</v>
      </c>
      <c r="AF149" s="68">
        <v>0</v>
      </c>
      <c r="AG149" s="68" t="s">
        <v>0</v>
      </c>
      <c r="AH149" s="69">
        <v>0</v>
      </c>
      <c r="AI149" s="69">
        <v>0</v>
      </c>
      <c r="AJ149" s="68" t="s">
        <v>0</v>
      </c>
      <c r="AK149" s="69">
        <v>0</v>
      </c>
      <c r="AL149" s="69">
        <v>0</v>
      </c>
      <c r="AM149" s="72" t="s">
        <v>1</v>
      </c>
      <c r="AN149" s="68" t="s">
        <v>1</v>
      </c>
      <c r="AO149" s="72" t="s">
        <v>1</v>
      </c>
      <c r="AP149" s="68" t="s">
        <v>1</v>
      </c>
    </row>
    <row r="150" spans="1:42" s="59" customFormat="1" x14ac:dyDescent="0.25">
      <c r="A150" s="68" t="s">
        <v>111</v>
      </c>
      <c r="B150" s="67">
        <v>44169</v>
      </c>
      <c r="C150" s="68" t="s">
        <v>6</v>
      </c>
      <c r="D150" s="68" t="s">
        <v>38</v>
      </c>
      <c r="E150" s="68" t="s">
        <v>212</v>
      </c>
      <c r="F150" s="68" t="s">
        <v>1244</v>
      </c>
      <c r="G150" s="68" t="s">
        <v>3</v>
      </c>
      <c r="H150" s="68" t="s">
        <v>1245</v>
      </c>
      <c r="I150" s="69" t="s">
        <v>1</v>
      </c>
      <c r="J150" s="69" t="s">
        <v>1</v>
      </c>
      <c r="K150" s="69" t="s">
        <v>1</v>
      </c>
      <c r="L150" s="69" t="s">
        <v>1</v>
      </c>
      <c r="M150" s="69">
        <v>0</v>
      </c>
      <c r="N150" s="68" t="s">
        <v>1</v>
      </c>
      <c r="O150" s="68" t="s">
        <v>2</v>
      </c>
      <c r="P150" s="68" t="s">
        <v>1</v>
      </c>
      <c r="Q150" s="69">
        <v>44709966.450000003</v>
      </c>
      <c r="R150" s="69">
        <v>0</v>
      </c>
      <c r="S150" s="69">
        <v>33605506.850000001</v>
      </c>
      <c r="T150" s="69">
        <v>0</v>
      </c>
      <c r="U150" s="68" t="s">
        <v>0</v>
      </c>
      <c r="V150" s="69">
        <v>0</v>
      </c>
      <c r="W150" s="69">
        <v>9572810</v>
      </c>
      <c r="X150" s="68" t="s">
        <v>0</v>
      </c>
      <c r="Y150" s="69">
        <v>1531649.6</v>
      </c>
      <c r="Z150" s="69">
        <v>0</v>
      </c>
      <c r="AA150" s="68" t="s">
        <v>0</v>
      </c>
      <c r="AB150" s="69">
        <v>0</v>
      </c>
      <c r="AC150" s="69">
        <v>0</v>
      </c>
      <c r="AD150" s="68" t="s">
        <v>0</v>
      </c>
      <c r="AE150" s="69">
        <v>0</v>
      </c>
      <c r="AF150" s="68">
        <v>0</v>
      </c>
      <c r="AG150" s="68" t="s">
        <v>0</v>
      </c>
      <c r="AH150" s="69">
        <v>0</v>
      </c>
      <c r="AI150" s="69">
        <v>0</v>
      </c>
      <c r="AJ150" s="68" t="s">
        <v>0</v>
      </c>
      <c r="AK150" s="69">
        <v>0</v>
      </c>
      <c r="AL150" s="69">
        <v>0</v>
      </c>
      <c r="AM150" s="72" t="s">
        <v>1</v>
      </c>
      <c r="AN150" s="68" t="s">
        <v>1</v>
      </c>
      <c r="AO150" s="72" t="s">
        <v>1</v>
      </c>
      <c r="AP150" s="68" t="s">
        <v>1</v>
      </c>
    </row>
    <row r="151" spans="1:42" s="59" customFormat="1" x14ac:dyDescent="0.25">
      <c r="A151" s="68" t="s">
        <v>110</v>
      </c>
      <c r="B151" s="67">
        <v>44169</v>
      </c>
      <c r="C151" s="68" t="s">
        <v>6</v>
      </c>
      <c r="D151" s="68" t="s">
        <v>38</v>
      </c>
      <c r="E151" s="68" t="s">
        <v>212</v>
      </c>
      <c r="F151" s="68" t="s">
        <v>1244</v>
      </c>
      <c r="G151" s="68" t="s">
        <v>3</v>
      </c>
      <c r="H151" s="68" t="s">
        <v>1246</v>
      </c>
      <c r="I151" s="69" t="s">
        <v>1</v>
      </c>
      <c r="J151" s="69" t="s">
        <v>1</v>
      </c>
      <c r="K151" s="69" t="s">
        <v>1</v>
      </c>
      <c r="L151" s="69" t="s">
        <v>1</v>
      </c>
      <c r="M151" s="69">
        <v>0</v>
      </c>
      <c r="N151" s="68" t="s">
        <v>1</v>
      </c>
      <c r="O151" s="68" t="s">
        <v>1247</v>
      </c>
      <c r="P151" s="68" t="s">
        <v>1248</v>
      </c>
      <c r="Q151" s="69">
        <v>7699824</v>
      </c>
      <c r="R151" s="69">
        <v>0</v>
      </c>
      <c r="S151" s="69">
        <v>1129700</v>
      </c>
      <c r="T151" s="69">
        <v>5663900</v>
      </c>
      <c r="U151" s="68" t="s">
        <v>9</v>
      </c>
      <c r="V151" s="69">
        <v>906224</v>
      </c>
      <c r="W151" s="69">
        <v>0</v>
      </c>
      <c r="X151" s="68" t="s">
        <v>0</v>
      </c>
      <c r="Y151" s="69">
        <v>0</v>
      </c>
      <c r="Z151" s="69">
        <v>0</v>
      </c>
      <c r="AA151" s="68" t="s">
        <v>0</v>
      </c>
      <c r="AB151" s="69">
        <v>0</v>
      </c>
      <c r="AC151" s="69">
        <v>0</v>
      </c>
      <c r="AD151" s="68" t="s">
        <v>0</v>
      </c>
      <c r="AE151" s="69">
        <v>0</v>
      </c>
      <c r="AF151" s="68">
        <v>0</v>
      </c>
      <c r="AG151" s="68" t="s">
        <v>0</v>
      </c>
      <c r="AH151" s="69">
        <v>0</v>
      </c>
      <c r="AI151" s="69">
        <v>0</v>
      </c>
      <c r="AJ151" s="68" t="s">
        <v>0</v>
      </c>
      <c r="AK151" s="69">
        <v>0</v>
      </c>
      <c r="AL151" s="69">
        <v>0</v>
      </c>
      <c r="AM151" s="72" t="s">
        <v>1</v>
      </c>
      <c r="AN151" s="68" t="s">
        <v>1</v>
      </c>
      <c r="AO151" s="72" t="s">
        <v>1</v>
      </c>
      <c r="AP151" s="68" t="s">
        <v>1</v>
      </c>
    </row>
    <row r="152" spans="1:42" s="59" customFormat="1" x14ac:dyDescent="0.25">
      <c r="A152" s="68" t="s">
        <v>109</v>
      </c>
      <c r="B152" s="67">
        <v>44169</v>
      </c>
      <c r="C152" s="68" t="s">
        <v>6</v>
      </c>
      <c r="D152" s="68" t="s">
        <v>38</v>
      </c>
      <c r="E152" s="68" t="s">
        <v>212</v>
      </c>
      <c r="F152" s="68" t="s">
        <v>1244</v>
      </c>
      <c r="G152" s="68" t="s">
        <v>3</v>
      </c>
      <c r="H152" s="68" t="s">
        <v>1249</v>
      </c>
      <c r="I152" s="69" t="s">
        <v>1</v>
      </c>
      <c r="J152" s="69" t="s">
        <v>1</v>
      </c>
      <c r="K152" s="69" t="s">
        <v>1</v>
      </c>
      <c r="L152" s="69" t="s">
        <v>1</v>
      </c>
      <c r="M152" s="69">
        <v>0</v>
      </c>
      <c r="N152" s="68" t="s">
        <v>1</v>
      </c>
      <c r="O152" s="68" t="s">
        <v>2</v>
      </c>
      <c r="P152" s="68" t="s">
        <v>1</v>
      </c>
      <c r="Q152" s="69">
        <v>125388766.204</v>
      </c>
      <c r="R152" s="69">
        <v>0</v>
      </c>
      <c r="S152" s="69">
        <v>96496923.560000002</v>
      </c>
      <c r="T152" s="69">
        <v>0</v>
      </c>
      <c r="U152" s="68" t="s">
        <v>0</v>
      </c>
      <c r="V152" s="69">
        <v>0</v>
      </c>
      <c r="W152" s="69">
        <v>24906760.899999999</v>
      </c>
      <c r="X152" s="68" t="s">
        <v>0</v>
      </c>
      <c r="Y152" s="69">
        <v>3985081.7439999999</v>
      </c>
      <c r="Z152" s="69">
        <v>0</v>
      </c>
      <c r="AA152" s="68" t="s">
        <v>0</v>
      </c>
      <c r="AB152" s="69">
        <v>0</v>
      </c>
      <c r="AC152" s="69">
        <v>0</v>
      </c>
      <c r="AD152" s="68" t="s">
        <v>0</v>
      </c>
      <c r="AE152" s="69">
        <v>0</v>
      </c>
      <c r="AF152" s="68">
        <v>0</v>
      </c>
      <c r="AG152" s="68" t="s">
        <v>0</v>
      </c>
      <c r="AH152" s="69">
        <v>0</v>
      </c>
      <c r="AI152" s="69">
        <v>0</v>
      </c>
      <c r="AJ152" s="68" t="s">
        <v>0</v>
      </c>
      <c r="AK152" s="69">
        <v>0</v>
      </c>
      <c r="AL152" s="69">
        <v>0</v>
      </c>
      <c r="AM152" s="72" t="s">
        <v>1</v>
      </c>
      <c r="AN152" s="68" t="s">
        <v>1</v>
      </c>
      <c r="AO152" s="72" t="s">
        <v>1</v>
      </c>
      <c r="AP152" s="68" t="s">
        <v>1</v>
      </c>
    </row>
    <row r="153" spans="1:42" s="59" customFormat="1" x14ac:dyDescent="0.25">
      <c r="A153" s="68" t="s">
        <v>108</v>
      </c>
      <c r="B153" s="67">
        <v>44169</v>
      </c>
      <c r="C153" s="68" t="s">
        <v>6</v>
      </c>
      <c r="D153" s="68" t="s">
        <v>38</v>
      </c>
      <c r="E153" s="68" t="s">
        <v>212</v>
      </c>
      <c r="F153" s="68" t="s">
        <v>1244</v>
      </c>
      <c r="G153" s="68" t="s">
        <v>3</v>
      </c>
      <c r="H153" s="68" t="s">
        <v>1250</v>
      </c>
      <c r="I153" s="69" t="s">
        <v>1</v>
      </c>
      <c r="J153" s="69" t="s">
        <v>1</v>
      </c>
      <c r="K153" s="69" t="s">
        <v>1</v>
      </c>
      <c r="L153" s="69" t="s">
        <v>1</v>
      </c>
      <c r="M153" s="69">
        <v>0</v>
      </c>
      <c r="N153" s="68" t="s">
        <v>1</v>
      </c>
      <c r="O153" s="68" t="s">
        <v>988</v>
      </c>
      <c r="P153" s="68" t="s">
        <v>989</v>
      </c>
      <c r="Q153" s="69">
        <v>19604920.5</v>
      </c>
      <c r="R153" s="69">
        <v>0</v>
      </c>
      <c r="S153" s="69">
        <v>16772200.5</v>
      </c>
      <c r="T153" s="69">
        <v>2442000</v>
      </c>
      <c r="U153" s="68" t="s">
        <v>9</v>
      </c>
      <c r="V153" s="69">
        <v>390720</v>
      </c>
      <c r="W153" s="69">
        <v>0</v>
      </c>
      <c r="X153" s="68" t="s">
        <v>0</v>
      </c>
      <c r="Y153" s="69">
        <v>0</v>
      </c>
      <c r="Z153" s="69">
        <v>0</v>
      </c>
      <c r="AA153" s="68" t="s">
        <v>0</v>
      </c>
      <c r="AB153" s="69">
        <v>0</v>
      </c>
      <c r="AC153" s="69">
        <v>0</v>
      </c>
      <c r="AD153" s="68" t="s">
        <v>0</v>
      </c>
      <c r="AE153" s="69">
        <v>0</v>
      </c>
      <c r="AF153" s="68">
        <v>0</v>
      </c>
      <c r="AG153" s="68" t="s">
        <v>0</v>
      </c>
      <c r="AH153" s="69">
        <v>0</v>
      </c>
      <c r="AI153" s="69">
        <v>0</v>
      </c>
      <c r="AJ153" s="68" t="s">
        <v>0</v>
      </c>
      <c r="AK153" s="69">
        <v>0</v>
      </c>
      <c r="AL153" s="69">
        <v>0</v>
      </c>
      <c r="AM153" s="72" t="s">
        <v>1</v>
      </c>
      <c r="AN153" s="68" t="s">
        <v>1</v>
      </c>
      <c r="AO153" s="72" t="s">
        <v>1</v>
      </c>
      <c r="AP153" s="68" t="s">
        <v>1</v>
      </c>
    </row>
    <row r="154" spans="1:42" s="59" customFormat="1" x14ac:dyDescent="0.25">
      <c r="A154" s="68" t="s">
        <v>107</v>
      </c>
      <c r="B154" s="67">
        <v>44169</v>
      </c>
      <c r="C154" s="68" t="s">
        <v>6</v>
      </c>
      <c r="D154" s="68" t="s">
        <v>38</v>
      </c>
      <c r="E154" s="68" t="s">
        <v>212</v>
      </c>
      <c r="F154" s="68" t="s">
        <v>1244</v>
      </c>
      <c r="G154" s="68" t="s">
        <v>3</v>
      </c>
      <c r="H154" s="68" t="s">
        <v>1251</v>
      </c>
      <c r="I154" s="69" t="s">
        <v>1</v>
      </c>
      <c r="J154" s="69" t="s">
        <v>1</v>
      </c>
      <c r="K154" s="69" t="s">
        <v>1</v>
      </c>
      <c r="L154" s="69" t="s">
        <v>1</v>
      </c>
      <c r="M154" s="69">
        <v>0</v>
      </c>
      <c r="N154" s="68" t="s">
        <v>1</v>
      </c>
      <c r="O154" s="68" t="s">
        <v>2</v>
      </c>
      <c r="P154" s="68" t="s">
        <v>1</v>
      </c>
      <c r="Q154" s="69">
        <v>361703046.5223999</v>
      </c>
      <c r="R154" s="69">
        <v>0</v>
      </c>
      <c r="S154" s="69">
        <v>250522973.95999995</v>
      </c>
      <c r="T154" s="69">
        <v>0</v>
      </c>
      <c r="U154" s="68" t="s">
        <v>0</v>
      </c>
      <c r="V154" s="69">
        <v>0</v>
      </c>
      <c r="W154" s="69">
        <v>95844890.140000015</v>
      </c>
      <c r="X154" s="68" t="s">
        <v>0</v>
      </c>
      <c r="Y154" s="69">
        <v>15335182.422400001</v>
      </c>
      <c r="Z154" s="69">
        <v>0</v>
      </c>
      <c r="AA154" s="68" t="s">
        <v>0</v>
      </c>
      <c r="AB154" s="69">
        <v>0</v>
      </c>
      <c r="AC154" s="69">
        <v>0</v>
      </c>
      <c r="AD154" s="68" t="s">
        <v>0</v>
      </c>
      <c r="AE154" s="69">
        <v>0</v>
      </c>
      <c r="AF154" s="68">
        <v>0</v>
      </c>
      <c r="AG154" s="68" t="s">
        <v>0</v>
      </c>
      <c r="AH154" s="69">
        <v>0</v>
      </c>
      <c r="AI154" s="69">
        <v>0</v>
      </c>
      <c r="AJ154" s="68" t="s">
        <v>0</v>
      </c>
      <c r="AK154" s="69">
        <v>0</v>
      </c>
      <c r="AL154" s="69">
        <v>0</v>
      </c>
      <c r="AM154" s="72" t="s">
        <v>1</v>
      </c>
      <c r="AN154" s="68" t="s">
        <v>1</v>
      </c>
      <c r="AO154" s="72" t="s">
        <v>1</v>
      </c>
      <c r="AP154" s="68" t="s">
        <v>1</v>
      </c>
    </row>
    <row r="155" spans="1:42" s="59" customFormat="1" x14ac:dyDescent="0.25">
      <c r="A155" s="68" t="s">
        <v>106</v>
      </c>
      <c r="B155" s="67">
        <v>44169</v>
      </c>
      <c r="C155" s="68" t="s">
        <v>6</v>
      </c>
      <c r="D155" s="68" t="s">
        <v>38</v>
      </c>
      <c r="E155" s="68" t="s">
        <v>212</v>
      </c>
      <c r="F155" s="68" t="s">
        <v>1244</v>
      </c>
      <c r="G155" s="68" t="s">
        <v>13</v>
      </c>
      <c r="H155" s="68" t="s">
        <v>1</v>
      </c>
      <c r="I155" s="69" t="s">
        <v>964</v>
      </c>
      <c r="J155" s="69" t="s">
        <v>1</v>
      </c>
      <c r="K155" s="69" t="s">
        <v>1252</v>
      </c>
      <c r="L155" s="69" t="s">
        <v>1253</v>
      </c>
      <c r="M155" s="69">
        <v>16627504.199999999</v>
      </c>
      <c r="N155" s="68" t="s">
        <v>12</v>
      </c>
      <c r="O155" s="68" t="s">
        <v>1254</v>
      </c>
      <c r="P155" s="68" t="s">
        <v>1255</v>
      </c>
      <c r="Q155" s="69">
        <v>-1140000</v>
      </c>
      <c r="R155" s="69">
        <v>0</v>
      </c>
      <c r="S155" s="69">
        <v>-1140000</v>
      </c>
      <c r="T155" s="69">
        <v>0</v>
      </c>
      <c r="U155" s="68" t="s">
        <v>0</v>
      </c>
      <c r="V155" s="69">
        <v>0</v>
      </c>
      <c r="W155" s="69">
        <v>0</v>
      </c>
      <c r="X155" s="68" t="s">
        <v>0</v>
      </c>
      <c r="Y155" s="69">
        <v>0</v>
      </c>
      <c r="Z155" s="69">
        <v>0</v>
      </c>
      <c r="AA155" s="68" t="s">
        <v>0</v>
      </c>
      <c r="AB155" s="69">
        <v>0</v>
      </c>
      <c r="AC155" s="147">
        <v>0</v>
      </c>
      <c r="AD155" s="68" t="s">
        <v>0</v>
      </c>
      <c r="AE155" s="69">
        <v>0</v>
      </c>
      <c r="AF155" s="68">
        <v>0</v>
      </c>
      <c r="AG155" s="68" t="s">
        <v>0</v>
      </c>
      <c r="AH155" s="69">
        <v>0</v>
      </c>
      <c r="AI155" s="69">
        <v>0</v>
      </c>
      <c r="AJ155" s="68" t="s">
        <v>0</v>
      </c>
      <c r="AK155" s="69">
        <v>0</v>
      </c>
      <c r="AL155" s="69">
        <v>0</v>
      </c>
      <c r="AM155" s="72" t="s">
        <v>1</v>
      </c>
      <c r="AN155" s="68" t="s">
        <v>1</v>
      </c>
      <c r="AO155" s="72" t="s">
        <v>1</v>
      </c>
      <c r="AP155" s="68" t="s">
        <v>1</v>
      </c>
    </row>
    <row r="156" spans="1:42" s="59" customFormat="1" x14ac:dyDescent="0.25">
      <c r="A156" s="68" t="s">
        <v>105</v>
      </c>
      <c r="B156" s="67">
        <v>44169</v>
      </c>
      <c r="C156" s="68" t="s">
        <v>35</v>
      </c>
      <c r="D156" s="68" t="s">
        <v>38</v>
      </c>
      <c r="E156" s="68" t="s">
        <v>210</v>
      </c>
      <c r="F156" s="68" t="s">
        <v>1256</v>
      </c>
      <c r="G156" s="68" t="s">
        <v>3</v>
      </c>
      <c r="H156" s="68" t="s">
        <v>1257</v>
      </c>
      <c r="I156" s="69" t="s">
        <v>1</v>
      </c>
      <c r="J156" s="69" t="s">
        <v>1</v>
      </c>
      <c r="K156" s="69" t="s">
        <v>1</v>
      </c>
      <c r="L156" s="69" t="s">
        <v>1</v>
      </c>
      <c r="M156" s="69">
        <v>0</v>
      </c>
      <c r="N156" s="68" t="s">
        <v>1</v>
      </c>
      <c r="O156" s="68" t="s">
        <v>2</v>
      </c>
      <c r="P156" s="68" t="s">
        <v>1</v>
      </c>
      <c r="Q156" s="69">
        <v>404747714.26399994</v>
      </c>
      <c r="R156" s="69">
        <v>0</v>
      </c>
      <c r="S156" s="69">
        <v>376757340.0999999</v>
      </c>
      <c r="T156" s="69">
        <v>0</v>
      </c>
      <c r="U156" s="68" t="s">
        <v>0</v>
      </c>
      <c r="V156" s="69">
        <v>0</v>
      </c>
      <c r="W156" s="69">
        <v>24129632.899999999</v>
      </c>
      <c r="X156" s="68" t="s">
        <v>0</v>
      </c>
      <c r="Y156" s="69">
        <v>3860741.264</v>
      </c>
      <c r="Z156" s="69">
        <v>0</v>
      </c>
      <c r="AA156" s="68" t="s">
        <v>0</v>
      </c>
      <c r="AB156" s="69">
        <v>0</v>
      </c>
      <c r="AC156" s="69">
        <v>0</v>
      </c>
      <c r="AD156" s="68" t="s">
        <v>0</v>
      </c>
      <c r="AE156" s="69">
        <v>0</v>
      </c>
      <c r="AF156" s="68">
        <v>0</v>
      </c>
      <c r="AG156" s="68" t="s">
        <v>0</v>
      </c>
      <c r="AH156" s="69">
        <v>0</v>
      </c>
      <c r="AI156" s="69">
        <v>0</v>
      </c>
      <c r="AJ156" s="68" t="s">
        <v>0</v>
      </c>
      <c r="AK156" s="69">
        <v>0</v>
      </c>
      <c r="AL156" s="69">
        <v>0</v>
      </c>
      <c r="AM156" s="72" t="s">
        <v>1</v>
      </c>
      <c r="AN156" s="68" t="s">
        <v>1</v>
      </c>
      <c r="AO156" s="72" t="s">
        <v>1</v>
      </c>
      <c r="AP156" s="68" t="s">
        <v>1</v>
      </c>
    </row>
    <row r="157" spans="1:42" s="59" customFormat="1" x14ac:dyDescent="0.25">
      <c r="A157" s="68" t="s">
        <v>104</v>
      </c>
      <c r="B157" s="67">
        <v>44169</v>
      </c>
      <c r="C157" s="68" t="s">
        <v>27</v>
      </c>
      <c r="D157" s="68" t="s">
        <v>38</v>
      </c>
      <c r="E157" s="68" t="s">
        <v>4</v>
      </c>
      <c r="F157" s="68" t="s">
        <v>1065</v>
      </c>
      <c r="G157" s="68" t="s">
        <v>3</v>
      </c>
      <c r="H157" s="68" t="s">
        <v>1258</v>
      </c>
      <c r="I157" s="69" t="s">
        <v>1</v>
      </c>
      <c r="J157" s="69" t="s">
        <v>1</v>
      </c>
      <c r="K157" s="69" t="s">
        <v>1</v>
      </c>
      <c r="L157" s="69" t="s">
        <v>1</v>
      </c>
      <c r="M157" s="69">
        <v>0</v>
      </c>
      <c r="N157" s="68" t="s">
        <v>1</v>
      </c>
      <c r="O157" s="68" t="s">
        <v>420</v>
      </c>
      <c r="P157" s="68" t="s">
        <v>421</v>
      </c>
      <c r="Q157" s="69">
        <v>25380400</v>
      </c>
      <c r="R157" s="69">
        <v>0</v>
      </c>
      <c r="S157" s="69">
        <v>20415600</v>
      </c>
      <c r="T157" s="69">
        <v>4280000</v>
      </c>
      <c r="U157" s="68" t="s">
        <v>9</v>
      </c>
      <c r="V157" s="69">
        <v>684800</v>
      </c>
      <c r="W157" s="69">
        <v>0</v>
      </c>
      <c r="X157" s="68" t="s">
        <v>0</v>
      </c>
      <c r="Y157" s="69">
        <v>0</v>
      </c>
      <c r="Z157" s="69">
        <v>0</v>
      </c>
      <c r="AA157" s="68" t="s">
        <v>0</v>
      </c>
      <c r="AB157" s="69">
        <v>0</v>
      </c>
      <c r="AC157" s="69">
        <v>0</v>
      </c>
      <c r="AD157" s="68" t="s">
        <v>0</v>
      </c>
      <c r="AE157" s="69">
        <v>0</v>
      </c>
      <c r="AF157" s="68">
        <v>0</v>
      </c>
      <c r="AG157" s="68" t="s">
        <v>0</v>
      </c>
      <c r="AH157" s="69">
        <v>0</v>
      </c>
      <c r="AI157" s="69">
        <v>0</v>
      </c>
      <c r="AJ157" s="68" t="s">
        <v>0</v>
      </c>
      <c r="AK157" s="69">
        <v>0</v>
      </c>
      <c r="AL157" s="69">
        <v>0</v>
      </c>
      <c r="AM157" s="72" t="s">
        <v>1</v>
      </c>
      <c r="AN157" s="68" t="s">
        <v>1</v>
      </c>
      <c r="AO157" s="72" t="s">
        <v>1</v>
      </c>
      <c r="AP157" s="68" t="s">
        <v>1</v>
      </c>
    </row>
    <row r="158" spans="1:42" s="59" customFormat="1" x14ac:dyDescent="0.25">
      <c r="A158" s="68" t="s">
        <v>103</v>
      </c>
      <c r="B158" s="67">
        <v>44169</v>
      </c>
      <c r="C158" s="68" t="s">
        <v>27</v>
      </c>
      <c r="D158" s="68" t="s">
        <v>38</v>
      </c>
      <c r="E158" s="68" t="s">
        <v>4</v>
      </c>
      <c r="F158" s="68" t="s">
        <v>1070</v>
      </c>
      <c r="G158" s="68" t="s">
        <v>3</v>
      </c>
      <c r="H158" s="68" t="s">
        <v>1259</v>
      </c>
      <c r="I158" s="69" t="s">
        <v>1</v>
      </c>
      <c r="J158" s="69" t="s">
        <v>1</v>
      </c>
      <c r="K158" s="69" t="s">
        <v>1</v>
      </c>
      <c r="L158" s="69" t="s">
        <v>1</v>
      </c>
      <c r="M158" s="69">
        <v>0</v>
      </c>
      <c r="N158" s="68" t="s">
        <v>1</v>
      </c>
      <c r="O158" s="68" t="s">
        <v>2</v>
      </c>
      <c r="P158" s="68" t="s">
        <v>1</v>
      </c>
      <c r="Q158" s="69">
        <v>762608855.96600008</v>
      </c>
      <c r="R158" s="69">
        <v>0</v>
      </c>
      <c r="S158" s="69">
        <v>524938899.0999999</v>
      </c>
      <c r="T158" s="69">
        <v>0</v>
      </c>
      <c r="U158" s="68" t="s">
        <v>0</v>
      </c>
      <c r="V158" s="69">
        <v>0</v>
      </c>
      <c r="W158" s="69">
        <v>204887893.85000002</v>
      </c>
      <c r="X158" s="68" t="s">
        <v>9</v>
      </c>
      <c r="Y158" s="69">
        <v>32782063.015999999</v>
      </c>
      <c r="Z158" s="69">
        <v>0</v>
      </c>
      <c r="AA158" s="68" t="s">
        <v>0</v>
      </c>
      <c r="AB158" s="69">
        <v>0</v>
      </c>
      <c r="AC158" s="69">
        <v>0</v>
      </c>
      <c r="AD158" s="68" t="s">
        <v>0</v>
      </c>
      <c r="AE158" s="69">
        <v>0</v>
      </c>
      <c r="AF158" s="68">
        <v>0</v>
      </c>
      <c r="AG158" s="68" t="s">
        <v>0</v>
      </c>
      <c r="AH158" s="69">
        <v>0</v>
      </c>
      <c r="AI158" s="69">
        <v>0</v>
      </c>
      <c r="AJ158" s="68" t="s">
        <v>0</v>
      </c>
      <c r="AK158" s="69">
        <v>0</v>
      </c>
      <c r="AL158" s="69">
        <v>0</v>
      </c>
      <c r="AM158" s="72" t="s">
        <v>1</v>
      </c>
      <c r="AN158" s="68" t="s">
        <v>1</v>
      </c>
      <c r="AO158" s="72" t="s">
        <v>1</v>
      </c>
      <c r="AP158" s="68" t="s">
        <v>1</v>
      </c>
    </row>
    <row r="159" spans="1:42" s="59" customFormat="1" x14ac:dyDescent="0.25">
      <c r="A159" s="68" t="s">
        <v>102</v>
      </c>
      <c r="B159" s="67">
        <v>44169</v>
      </c>
      <c r="C159" s="68" t="s">
        <v>6</v>
      </c>
      <c r="D159" s="68" t="s">
        <v>33</v>
      </c>
      <c r="E159" s="68" t="s">
        <v>206</v>
      </c>
      <c r="F159" s="68" t="s">
        <v>404</v>
      </c>
      <c r="G159" s="68" t="s">
        <v>3</v>
      </c>
      <c r="H159" s="68" t="s">
        <v>1260</v>
      </c>
      <c r="I159" s="69" t="s">
        <v>1</v>
      </c>
      <c r="J159" s="69" t="s">
        <v>1</v>
      </c>
      <c r="K159" s="69" t="s">
        <v>1</v>
      </c>
      <c r="L159" s="69" t="s">
        <v>1</v>
      </c>
      <c r="M159" s="69">
        <v>0</v>
      </c>
      <c r="N159" s="68" t="s">
        <v>1</v>
      </c>
      <c r="O159" s="68" t="s">
        <v>2</v>
      </c>
      <c r="P159" s="68" t="s">
        <v>1</v>
      </c>
      <c r="Q159" s="69">
        <v>396614380.36000001</v>
      </c>
      <c r="R159" s="69">
        <v>0</v>
      </c>
      <c r="S159" s="69">
        <v>361876120.19999999</v>
      </c>
      <c r="T159" s="69">
        <v>0</v>
      </c>
      <c r="U159" s="68" t="s">
        <v>0</v>
      </c>
      <c r="V159" s="69">
        <v>0</v>
      </c>
      <c r="W159" s="69">
        <v>29946776</v>
      </c>
      <c r="X159" s="68" t="s">
        <v>0</v>
      </c>
      <c r="Y159" s="69">
        <v>4791484.16</v>
      </c>
      <c r="Z159" s="69">
        <v>0</v>
      </c>
      <c r="AA159" s="68" t="s">
        <v>0</v>
      </c>
      <c r="AB159" s="69">
        <v>0</v>
      </c>
      <c r="AC159" s="69">
        <v>0</v>
      </c>
      <c r="AD159" s="68" t="s">
        <v>0</v>
      </c>
      <c r="AE159" s="69">
        <v>0</v>
      </c>
      <c r="AF159" s="68">
        <v>0</v>
      </c>
      <c r="AG159" s="68" t="s">
        <v>0</v>
      </c>
      <c r="AH159" s="69">
        <v>0</v>
      </c>
      <c r="AI159" s="69">
        <v>0</v>
      </c>
      <c r="AJ159" s="68" t="s">
        <v>0</v>
      </c>
      <c r="AK159" s="69">
        <v>0</v>
      </c>
      <c r="AL159" s="69">
        <v>0</v>
      </c>
      <c r="AM159" s="72" t="s">
        <v>1</v>
      </c>
      <c r="AN159" s="68" t="s">
        <v>1</v>
      </c>
      <c r="AO159" s="72" t="s">
        <v>1</v>
      </c>
      <c r="AP159" s="68" t="s">
        <v>1</v>
      </c>
    </row>
    <row r="160" spans="1:42" s="59" customFormat="1" x14ac:dyDescent="0.25">
      <c r="A160" s="68" t="s">
        <v>101</v>
      </c>
      <c r="B160" s="67">
        <v>44169</v>
      </c>
      <c r="C160" s="68" t="s">
        <v>6</v>
      </c>
      <c r="D160" s="68" t="s">
        <v>33</v>
      </c>
      <c r="E160" s="68" t="s">
        <v>206</v>
      </c>
      <c r="F160" s="68" t="s">
        <v>404</v>
      </c>
      <c r="G160" s="68" t="s">
        <v>3</v>
      </c>
      <c r="H160" s="68" t="s">
        <v>1261</v>
      </c>
      <c r="I160" s="69" t="s">
        <v>1</v>
      </c>
      <c r="J160" s="69" t="s">
        <v>1</v>
      </c>
      <c r="K160" s="69" t="s">
        <v>1</v>
      </c>
      <c r="L160" s="69" t="s">
        <v>1</v>
      </c>
      <c r="M160" s="69">
        <v>0</v>
      </c>
      <c r="N160" s="68" t="s">
        <v>1</v>
      </c>
      <c r="O160" s="68" t="s">
        <v>1262</v>
      </c>
      <c r="P160" s="68" t="s">
        <v>1263</v>
      </c>
      <c r="Q160" s="69">
        <v>29986000</v>
      </c>
      <c r="R160" s="69">
        <v>0</v>
      </c>
      <c r="S160" s="69">
        <v>0</v>
      </c>
      <c r="T160" s="69">
        <v>25850000</v>
      </c>
      <c r="U160" s="68" t="s">
        <v>9</v>
      </c>
      <c r="V160" s="69">
        <v>4136000</v>
      </c>
      <c r="W160" s="69">
        <v>0</v>
      </c>
      <c r="X160" s="68" t="s">
        <v>0</v>
      </c>
      <c r="Y160" s="69">
        <v>0</v>
      </c>
      <c r="Z160" s="69">
        <v>0</v>
      </c>
      <c r="AA160" s="68" t="s">
        <v>0</v>
      </c>
      <c r="AB160" s="69">
        <v>0</v>
      </c>
      <c r="AC160" s="69">
        <v>0</v>
      </c>
      <c r="AD160" s="68" t="s">
        <v>0</v>
      </c>
      <c r="AE160" s="69">
        <v>0</v>
      </c>
      <c r="AF160" s="68">
        <v>0</v>
      </c>
      <c r="AG160" s="68" t="s">
        <v>0</v>
      </c>
      <c r="AH160" s="69">
        <v>0</v>
      </c>
      <c r="AI160" s="69">
        <v>0</v>
      </c>
      <c r="AJ160" s="68" t="s">
        <v>0</v>
      </c>
      <c r="AK160" s="69">
        <v>0</v>
      </c>
      <c r="AL160" s="69">
        <v>0</v>
      </c>
      <c r="AM160" s="72" t="s">
        <v>1</v>
      </c>
      <c r="AN160" s="68" t="s">
        <v>1</v>
      </c>
      <c r="AO160" s="72" t="s">
        <v>1</v>
      </c>
      <c r="AP160" s="68" t="s">
        <v>1</v>
      </c>
    </row>
    <row r="161" spans="1:42" s="59" customFormat="1" x14ac:dyDescent="0.25">
      <c r="A161" s="68" t="s">
        <v>100</v>
      </c>
      <c r="B161" s="67">
        <v>44169</v>
      </c>
      <c r="C161" s="68" t="s">
        <v>6</v>
      </c>
      <c r="D161" s="68" t="s">
        <v>33</v>
      </c>
      <c r="E161" s="68" t="s">
        <v>206</v>
      </c>
      <c r="F161" s="68" t="s">
        <v>404</v>
      </c>
      <c r="G161" s="68" t="s">
        <v>3</v>
      </c>
      <c r="H161" s="68" t="s">
        <v>1264</v>
      </c>
      <c r="I161" s="69" t="s">
        <v>1</v>
      </c>
      <c r="J161" s="69" t="s">
        <v>1</v>
      </c>
      <c r="K161" s="69" t="s">
        <v>1</v>
      </c>
      <c r="L161" s="69" t="s">
        <v>1</v>
      </c>
      <c r="M161" s="69">
        <v>0</v>
      </c>
      <c r="N161" s="68" t="s">
        <v>1</v>
      </c>
      <c r="O161" s="68" t="s">
        <v>2</v>
      </c>
      <c r="P161" s="68" t="s">
        <v>1</v>
      </c>
      <c r="Q161" s="69">
        <v>234763258.25400001</v>
      </c>
      <c r="R161" s="69">
        <v>0</v>
      </c>
      <c r="S161" s="69">
        <v>159770362.40000001</v>
      </c>
      <c r="T161" s="69">
        <v>0</v>
      </c>
      <c r="U161" s="68" t="s">
        <v>0</v>
      </c>
      <c r="V161" s="69">
        <v>0</v>
      </c>
      <c r="W161" s="69">
        <v>64649048.150000006</v>
      </c>
      <c r="X161" s="68" t="s">
        <v>9</v>
      </c>
      <c r="Y161" s="69">
        <v>10343847.704</v>
      </c>
      <c r="Z161" s="69">
        <v>0</v>
      </c>
      <c r="AA161" s="68" t="s">
        <v>0</v>
      </c>
      <c r="AB161" s="69">
        <v>0</v>
      </c>
      <c r="AC161" s="69">
        <v>0</v>
      </c>
      <c r="AD161" s="68" t="s">
        <v>0</v>
      </c>
      <c r="AE161" s="69">
        <v>0</v>
      </c>
      <c r="AF161" s="68">
        <v>0</v>
      </c>
      <c r="AG161" s="68" t="s">
        <v>0</v>
      </c>
      <c r="AH161" s="69">
        <v>0</v>
      </c>
      <c r="AI161" s="69">
        <v>0</v>
      </c>
      <c r="AJ161" s="68" t="s">
        <v>0</v>
      </c>
      <c r="AK161" s="69">
        <v>0</v>
      </c>
      <c r="AL161" s="69">
        <v>0</v>
      </c>
      <c r="AM161" s="72" t="s">
        <v>1</v>
      </c>
      <c r="AN161" s="68" t="s">
        <v>1</v>
      </c>
      <c r="AO161" s="72" t="s">
        <v>1</v>
      </c>
      <c r="AP161" s="68" t="s">
        <v>1</v>
      </c>
    </row>
    <row r="162" spans="1:42" s="59" customFormat="1" x14ac:dyDescent="0.25">
      <c r="A162" s="68" t="s">
        <v>99</v>
      </c>
      <c r="B162" s="67">
        <v>44169</v>
      </c>
      <c r="C162" s="68" t="s">
        <v>6</v>
      </c>
      <c r="D162" s="68" t="s">
        <v>33</v>
      </c>
      <c r="E162" s="68" t="s">
        <v>206</v>
      </c>
      <c r="F162" s="68" t="s">
        <v>404</v>
      </c>
      <c r="G162" s="68" t="s">
        <v>13</v>
      </c>
      <c r="H162" s="68" t="s">
        <v>1</v>
      </c>
      <c r="I162" s="69" t="s">
        <v>1265</v>
      </c>
      <c r="J162" s="69" t="s">
        <v>1</v>
      </c>
      <c r="K162" s="69" t="s">
        <v>1266</v>
      </c>
      <c r="L162" s="69" t="s">
        <v>1191</v>
      </c>
      <c r="M162" s="69">
        <v>20199066.239999998</v>
      </c>
      <c r="N162" s="68" t="s">
        <v>12</v>
      </c>
      <c r="O162" s="68" t="s">
        <v>1267</v>
      </c>
      <c r="P162" s="68" t="s">
        <v>1268</v>
      </c>
      <c r="Q162" s="69">
        <v>-1952407.6</v>
      </c>
      <c r="R162" s="69">
        <v>0</v>
      </c>
      <c r="S162" s="69">
        <v>0</v>
      </c>
      <c r="T162" s="69">
        <v>0</v>
      </c>
      <c r="U162" s="68" t="s">
        <v>0</v>
      </c>
      <c r="V162" s="69">
        <v>0</v>
      </c>
      <c r="W162" s="69">
        <v>-1683110</v>
      </c>
      <c r="X162" s="68" t="s">
        <v>9</v>
      </c>
      <c r="Y162" s="69">
        <v>-269297.59999999998</v>
      </c>
      <c r="Z162" s="69">
        <v>0</v>
      </c>
      <c r="AA162" s="68" t="s">
        <v>0</v>
      </c>
      <c r="AB162" s="69">
        <v>0</v>
      </c>
      <c r="AC162" s="69">
        <v>0</v>
      </c>
      <c r="AD162" s="68" t="s">
        <v>0</v>
      </c>
      <c r="AE162" s="69">
        <v>0</v>
      </c>
      <c r="AF162" s="68">
        <v>0</v>
      </c>
      <c r="AG162" s="68" t="s">
        <v>0</v>
      </c>
      <c r="AH162" s="69">
        <v>0</v>
      </c>
      <c r="AI162" s="69">
        <v>0</v>
      </c>
      <c r="AJ162" s="68" t="s">
        <v>0</v>
      </c>
      <c r="AK162" s="69">
        <v>0</v>
      </c>
      <c r="AL162" s="69">
        <v>0</v>
      </c>
      <c r="AM162" s="72" t="s">
        <v>1</v>
      </c>
      <c r="AN162" s="68" t="s">
        <v>1</v>
      </c>
      <c r="AO162" s="72" t="s">
        <v>1</v>
      </c>
      <c r="AP162" s="68" t="s">
        <v>1</v>
      </c>
    </row>
    <row r="163" spans="1:42" s="59" customFormat="1" x14ac:dyDescent="0.25">
      <c r="A163" s="68" t="s">
        <v>97</v>
      </c>
      <c r="B163" s="67">
        <v>44169</v>
      </c>
      <c r="C163" s="68" t="s">
        <v>27</v>
      </c>
      <c r="D163" s="68" t="s">
        <v>33</v>
      </c>
      <c r="E163" s="68" t="s">
        <v>32</v>
      </c>
      <c r="F163" s="68" t="s">
        <v>979</v>
      </c>
      <c r="G163" s="68" t="s">
        <v>3</v>
      </c>
      <c r="H163" s="68" t="s">
        <v>1269</v>
      </c>
      <c r="I163" s="69" t="s">
        <v>1</v>
      </c>
      <c r="J163" s="69" t="s">
        <v>1</v>
      </c>
      <c r="K163" s="69" t="s">
        <v>1</v>
      </c>
      <c r="L163" s="69" t="s">
        <v>1</v>
      </c>
      <c r="M163" s="69">
        <v>0</v>
      </c>
      <c r="N163" s="68" t="s">
        <v>1</v>
      </c>
      <c r="O163" s="68" t="s">
        <v>2</v>
      </c>
      <c r="P163" s="68" t="s">
        <v>1</v>
      </c>
      <c r="Q163" s="69">
        <v>111189353.498</v>
      </c>
      <c r="R163" s="69">
        <v>0</v>
      </c>
      <c r="S163" s="69">
        <v>70081089</v>
      </c>
      <c r="T163" s="69">
        <v>0</v>
      </c>
      <c r="U163" s="68" t="s">
        <v>0</v>
      </c>
      <c r="V163" s="69">
        <v>0</v>
      </c>
      <c r="W163" s="69">
        <v>35438159.050000004</v>
      </c>
      <c r="X163" s="68" t="s">
        <v>0</v>
      </c>
      <c r="Y163" s="69">
        <v>5670105.4479999999</v>
      </c>
      <c r="Z163" s="69">
        <v>0</v>
      </c>
      <c r="AA163" s="68" t="s">
        <v>0</v>
      </c>
      <c r="AB163" s="69">
        <v>0</v>
      </c>
      <c r="AC163" s="69">
        <v>0</v>
      </c>
      <c r="AD163" s="68" t="s">
        <v>0</v>
      </c>
      <c r="AE163" s="69">
        <v>0</v>
      </c>
      <c r="AF163" s="68">
        <v>0</v>
      </c>
      <c r="AG163" s="68" t="s">
        <v>0</v>
      </c>
      <c r="AH163" s="69">
        <v>0</v>
      </c>
      <c r="AI163" s="69">
        <v>0</v>
      </c>
      <c r="AJ163" s="68" t="s">
        <v>0</v>
      </c>
      <c r="AK163" s="69">
        <v>0</v>
      </c>
      <c r="AL163" s="69">
        <v>0</v>
      </c>
      <c r="AM163" s="72" t="s">
        <v>1</v>
      </c>
      <c r="AN163" s="68" t="s">
        <v>1</v>
      </c>
      <c r="AO163" s="72" t="s">
        <v>1</v>
      </c>
      <c r="AP163" s="68" t="s">
        <v>1</v>
      </c>
    </row>
    <row r="164" spans="1:42" s="59" customFormat="1" x14ac:dyDescent="0.25">
      <c r="A164" s="68" t="s">
        <v>96</v>
      </c>
      <c r="B164" s="67">
        <v>44169</v>
      </c>
      <c r="C164" s="68" t="s">
        <v>6</v>
      </c>
      <c r="D164" s="68" t="s">
        <v>26</v>
      </c>
      <c r="E164" s="68" t="s">
        <v>200</v>
      </c>
      <c r="F164" s="68" t="s">
        <v>1270</v>
      </c>
      <c r="G164" s="68" t="s">
        <v>3</v>
      </c>
      <c r="H164" s="68" t="s">
        <v>1271</v>
      </c>
      <c r="I164" s="69" t="s">
        <v>1</v>
      </c>
      <c r="J164" s="69" t="s">
        <v>1</v>
      </c>
      <c r="K164" s="69" t="s">
        <v>1</v>
      </c>
      <c r="L164" s="69" t="s">
        <v>1</v>
      </c>
      <c r="M164" s="69">
        <v>0</v>
      </c>
      <c r="N164" s="68" t="s">
        <v>1</v>
      </c>
      <c r="O164" s="68" t="s">
        <v>2</v>
      </c>
      <c r="P164" s="68" t="s">
        <v>1</v>
      </c>
      <c r="Q164" s="69">
        <v>871028216.8288002</v>
      </c>
      <c r="R164" s="69">
        <v>0</v>
      </c>
      <c r="S164" s="69">
        <v>684808436.16000009</v>
      </c>
      <c r="T164" s="69">
        <v>0</v>
      </c>
      <c r="U164" s="68" t="s">
        <v>0</v>
      </c>
      <c r="V164" s="69">
        <v>0</v>
      </c>
      <c r="W164" s="69">
        <v>160534293.68000001</v>
      </c>
      <c r="X164" s="68" t="s">
        <v>9</v>
      </c>
      <c r="Y164" s="69">
        <v>25685486.988800004</v>
      </c>
      <c r="Z164" s="69">
        <v>0</v>
      </c>
      <c r="AA164" s="68" t="s">
        <v>0</v>
      </c>
      <c r="AB164" s="69">
        <v>0</v>
      </c>
      <c r="AC164" s="69">
        <v>0</v>
      </c>
      <c r="AD164" s="68" t="s">
        <v>0</v>
      </c>
      <c r="AE164" s="69">
        <v>0</v>
      </c>
      <c r="AF164" s="68">
        <v>0</v>
      </c>
      <c r="AG164" s="68" t="s">
        <v>0</v>
      </c>
      <c r="AH164" s="69">
        <v>0</v>
      </c>
      <c r="AI164" s="69">
        <v>0</v>
      </c>
      <c r="AJ164" s="68" t="s">
        <v>0</v>
      </c>
      <c r="AK164" s="69">
        <v>0</v>
      </c>
      <c r="AL164" s="69">
        <v>0</v>
      </c>
      <c r="AM164" s="72" t="s">
        <v>1</v>
      </c>
      <c r="AN164" s="68" t="s">
        <v>1</v>
      </c>
      <c r="AO164" s="72" t="s">
        <v>1</v>
      </c>
      <c r="AP164" s="68" t="s">
        <v>1</v>
      </c>
    </row>
    <row r="165" spans="1:42" s="59" customFormat="1" x14ac:dyDescent="0.25">
      <c r="A165" s="68" t="s">
        <v>95</v>
      </c>
      <c r="B165" s="67">
        <v>44169</v>
      </c>
      <c r="C165" s="68" t="s">
        <v>27</v>
      </c>
      <c r="D165" s="68" t="s">
        <v>26</v>
      </c>
      <c r="E165" s="68" t="s">
        <v>253</v>
      </c>
      <c r="F165" s="68" t="s">
        <v>1272</v>
      </c>
      <c r="G165" s="68" t="s">
        <v>3</v>
      </c>
      <c r="H165" s="68" t="s">
        <v>1273</v>
      </c>
      <c r="I165" s="69" t="s">
        <v>1</v>
      </c>
      <c r="J165" s="69" t="s">
        <v>1</v>
      </c>
      <c r="K165" s="69" t="s">
        <v>1</v>
      </c>
      <c r="L165" s="69" t="s">
        <v>1</v>
      </c>
      <c r="M165" s="69">
        <v>0</v>
      </c>
      <c r="N165" s="68" t="s">
        <v>1</v>
      </c>
      <c r="O165" s="68" t="s">
        <v>2</v>
      </c>
      <c r="P165" s="68" t="s">
        <v>1</v>
      </c>
      <c r="Q165" s="69">
        <v>485476521.05800003</v>
      </c>
      <c r="R165" s="69">
        <v>0</v>
      </c>
      <c r="S165" s="69">
        <v>309470266.20000005</v>
      </c>
      <c r="T165" s="69">
        <v>0</v>
      </c>
      <c r="U165" s="68" t="s">
        <v>0</v>
      </c>
      <c r="V165" s="69">
        <v>0</v>
      </c>
      <c r="W165" s="69">
        <v>151729530.04999998</v>
      </c>
      <c r="X165" s="68" t="s">
        <v>9</v>
      </c>
      <c r="Y165" s="69">
        <v>24276724.807999998</v>
      </c>
      <c r="Z165" s="69">
        <v>0</v>
      </c>
      <c r="AA165" s="68" t="s">
        <v>0</v>
      </c>
      <c r="AB165" s="69">
        <v>0</v>
      </c>
      <c r="AC165" s="69">
        <v>0</v>
      </c>
      <c r="AD165" s="68" t="s">
        <v>0</v>
      </c>
      <c r="AE165" s="69">
        <v>0</v>
      </c>
      <c r="AF165" s="68">
        <v>0</v>
      </c>
      <c r="AG165" s="68" t="s">
        <v>0</v>
      </c>
      <c r="AH165" s="69">
        <v>0</v>
      </c>
      <c r="AI165" s="69">
        <v>0</v>
      </c>
      <c r="AJ165" s="68" t="s">
        <v>0</v>
      </c>
      <c r="AK165" s="69">
        <v>0</v>
      </c>
      <c r="AL165" s="69">
        <v>0</v>
      </c>
      <c r="AM165" s="72" t="s">
        <v>1</v>
      </c>
      <c r="AN165" s="68" t="s">
        <v>1</v>
      </c>
      <c r="AO165" s="72" t="s">
        <v>1</v>
      </c>
      <c r="AP165" s="68" t="s">
        <v>1</v>
      </c>
    </row>
    <row r="166" spans="1:42" s="59" customFormat="1" x14ac:dyDescent="0.25">
      <c r="A166" s="68" t="s">
        <v>94</v>
      </c>
      <c r="B166" s="67">
        <v>44169</v>
      </c>
      <c r="C166" s="68" t="s">
        <v>6</v>
      </c>
      <c r="D166" s="68" t="s">
        <v>24</v>
      </c>
      <c r="E166" s="68" t="s">
        <v>196</v>
      </c>
      <c r="F166" s="68" t="s">
        <v>459</v>
      </c>
      <c r="G166" s="68" t="s">
        <v>3</v>
      </c>
      <c r="H166" s="68" t="s">
        <v>1274</v>
      </c>
      <c r="I166" s="145" t="s">
        <v>1</v>
      </c>
      <c r="J166" s="145" t="s">
        <v>1</v>
      </c>
      <c r="K166" s="145" t="s">
        <v>1</v>
      </c>
      <c r="L166" s="145" t="s">
        <v>1</v>
      </c>
      <c r="M166" s="145">
        <v>0</v>
      </c>
      <c r="N166" s="146" t="s">
        <v>1</v>
      </c>
      <c r="O166" s="68" t="s">
        <v>2</v>
      </c>
      <c r="P166" s="146" t="s">
        <v>1</v>
      </c>
      <c r="Q166" s="69">
        <v>669227440.43120015</v>
      </c>
      <c r="R166" s="69">
        <v>0</v>
      </c>
      <c r="S166" s="69">
        <v>539090734.37000012</v>
      </c>
      <c r="T166" s="69">
        <v>0</v>
      </c>
      <c r="U166" s="68" t="s">
        <v>0</v>
      </c>
      <c r="V166" s="69">
        <v>0</v>
      </c>
      <c r="W166" s="69">
        <v>112186815.57000001</v>
      </c>
      <c r="X166" s="146" t="s">
        <v>9</v>
      </c>
      <c r="Y166" s="69">
        <v>17949890.4912</v>
      </c>
      <c r="Z166" s="69">
        <v>0</v>
      </c>
      <c r="AA166" s="68" t="s">
        <v>0</v>
      </c>
      <c r="AB166" s="69">
        <v>0</v>
      </c>
      <c r="AC166" s="69">
        <v>0</v>
      </c>
      <c r="AD166" s="68" t="s">
        <v>0</v>
      </c>
      <c r="AE166" s="69">
        <v>0</v>
      </c>
      <c r="AF166" s="68">
        <v>0</v>
      </c>
      <c r="AG166" s="68" t="s">
        <v>0</v>
      </c>
      <c r="AH166" s="69">
        <v>0</v>
      </c>
      <c r="AI166" s="69">
        <v>0</v>
      </c>
      <c r="AJ166" s="68" t="s">
        <v>0</v>
      </c>
      <c r="AK166" s="69">
        <v>0</v>
      </c>
      <c r="AL166" s="69">
        <v>0</v>
      </c>
      <c r="AM166" s="72" t="s">
        <v>1</v>
      </c>
      <c r="AN166" s="68" t="s">
        <v>1</v>
      </c>
      <c r="AO166" s="72" t="s">
        <v>1</v>
      </c>
      <c r="AP166" s="68" t="s">
        <v>1</v>
      </c>
    </row>
    <row r="167" spans="1:42" s="59" customFormat="1" x14ac:dyDescent="0.25">
      <c r="A167" s="68" t="s">
        <v>93</v>
      </c>
      <c r="B167" s="67">
        <v>44169</v>
      </c>
      <c r="C167" s="68" t="s">
        <v>27</v>
      </c>
      <c r="D167" s="68" t="s">
        <v>24</v>
      </c>
      <c r="E167" s="68" t="s">
        <v>364</v>
      </c>
      <c r="F167" s="68" t="s">
        <v>1275</v>
      </c>
      <c r="G167" s="68" t="s">
        <v>3</v>
      </c>
      <c r="H167" s="68" t="s">
        <v>1276</v>
      </c>
      <c r="I167" s="69" t="s">
        <v>1</v>
      </c>
      <c r="J167" s="69" t="s">
        <v>1</v>
      </c>
      <c r="K167" s="69" t="s">
        <v>1</v>
      </c>
      <c r="L167" s="69" t="s">
        <v>1</v>
      </c>
      <c r="M167" s="69">
        <v>0</v>
      </c>
      <c r="N167" s="68" t="s">
        <v>1</v>
      </c>
      <c r="O167" s="68" t="s">
        <v>2</v>
      </c>
      <c r="P167" s="68" t="s">
        <v>1</v>
      </c>
      <c r="Q167" s="69">
        <v>40164239.688000001</v>
      </c>
      <c r="R167" s="69">
        <v>0</v>
      </c>
      <c r="S167" s="69">
        <v>21088460.999999996</v>
      </c>
      <c r="T167" s="69">
        <v>0</v>
      </c>
      <c r="U167" s="68" t="s">
        <v>0</v>
      </c>
      <c r="V167" s="69">
        <v>0</v>
      </c>
      <c r="W167" s="69">
        <v>16444636.800000001</v>
      </c>
      <c r="X167" s="68" t="s">
        <v>9</v>
      </c>
      <c r="Y167" s="69">
        <v>2631141.8880000003</v>
      </c>
      <c r="Z167" s="69">
        <v>0</v>
      </c>
      <c r="AA167" s="68" t="s">
        <v>0</v>
      </c>
      <c r="AB167" s="69">
        <v>0</v>
      </c>
      <c r="AC167" s="69">
        <v>0</v>
      </c>
      <c r="AD167" s="68" t="s">
        <v>0</v>
      </c>
      <c r="AE167" s="69">
        <v>0</v>
      </c>
      <c r="AF167" s="68">
        <v>0</v>
      </c>
      <c r="AG167" s="68" t="s">
        <v>0</v>
      </c>
      <c r="AH167" s="69">
        <v>0</v>
      </c>
      <c r="AI167" s="69">
        <v>0</v>
      </c>
      <c r="AJ167" s="68" t="s">
        <v>0</v>
      </c>
      <c r="AK167" s="69">
        <v>0</v>
      </c>
      <c r="AL167" s="69">
        <v>0</v>
      </c>
      <c r="AM167" s="72" t="s">
        <v>1</v>
      </c>
      <c r="AN167" s="68" t="s">
        <v>1</v>
      </c>
      <c r="AO167" s="72" t="s">
        <v>1</v>
      </c>
      <c r="AP167" s="68" t="s">
        <v>1</v>
      </c>
    </row>
    <row r="168" spans="1:42" s="59" customFormat="1" x14ac:dyDescent="0.25">
      <c r="A168" s="68" t="s">
        <v>92</v>
      </c>
      <c r="B168" s="67">
        <v>44169</v>
      </c>
      <c r="C168" s="68" t="s">
        <v>27</v>
      </c>
      <c r="D168" s="68" t="s">
        <v>24</v>
      </c>
      <c r="E168" s="68" t="s">
        <v>364</v>
      </c>
      <c r="F168" s="68" t="s">
        <v>1275</v>
      </c>
      <c r="G168" s="68" t="s">
        <v>3</v>
      </c>
      <c r="H168" s="68" t="s">
        <v>1277</v>
      </c>
      <c r="I168" s="69" t="s">
        <v>1</v>
      </c>
      <c r="J168" s="69" t="s">
        <v>1</v>
      </c>
      <c r="K168" s="69" t="s">
        <v>1</v>
      </c>
      <c r="L168" s="69" t="s">
        <v>1</v>
      </c>
      <c r="M168" s="69">
        <v>0</v>
      </c>
      <c r="N168" s="68" t="s">
        <v>1</v>
      </c>
      <c r="O168" s="68" t="s">
        <v>2</v>
      </c>
      <c r="P168" s="68" t="s">
        <v>1</v>
      </c>
      <c r="Q168" s="69">
        <v>294216401.48159999</v>
      </c>
      <c r="R168" s="69">
        <v>0</v>
      </c>
      <c r="S168" s="69">
        <v>207851982</v>
      </c>
      <c r="T168" s="69">
        <v>0</v>
      </c>
      <c r="U168" s="68" t="s">
        <v>0</v>
      </c>
      <c r="V168" s="69">
        <v>0</v>
      </c>
      <c r="W168" s="69">
        <v>74452085.760000005</v>
      </c>
      <c r="X168" s="68" t="s">
        <v>9</v>
      </c>
      <c r="Y168" s="69">
        <v>11912333.7216</v>
      </c>
      <c r="Z168" s="69">
        <v>0</v>
      </c>
      <c r="AA168" s="68" t="s">
        <v>0</v>
      </c>
      <c r="AB168" s="69">
        <v>0</v>
      </c>
      <c r="AC168" s="69">
        <v>0</v>
      </c>
      <c r="AD168" s="68" t="s">
        <v>0</v>
      </c>
      <c r="AE168" s="69">
        <v>0</v>
      </c>
      <c r="AF168" s="68">
        <v>0</v>
      </c>
      <c r="AG168" s="68" t="s">
        <v>0</v>
      </c>
      <c r="AH168" s="69">
        <v>0</v>
      </c>
      <c r="AI168" s="69">
        <v>0</v>
      </c>
      <c r="AJ168" s="68" t="s">
        <v>0</v>
      </c>
      <c r="AK168" s="69">
        <v>0</v>
      </c>
      <c r="AL168" s="69">
        <v>0</v>
      </c>
      <c r="AM168" s="72" t="s">
        <v>1</v>
      </c>
      <c r="AN168" s="68" t="s">
        <v>1</v>
      </c>
      <c r="AO168" s="72" t="s">
        <v>1</v>
      </c>
      <c r="AP168" s="68" t="s">
        <v>1</v>
      </c>
    </row>
    <row r="169" spans="1:42" s="59" customFormat="1" x14ac:dyDescent="0.25">
      <c r="A169" s="68" t="s">
        <v>91</v>
      </c>
      <c r="B169" s="67">
        <v>44169</v>
      </c>
      <c r="C169" s="68" t="s">
        <v>6</v>
      </c>
      <c r="D169" s="68" t="s">
        <v>22</v>
      </c>
      <c r="E169" s="68" t="s">
        <v>194</v>
      </c>
      <c r="F169" s="68" t="s">
        <v>929</v>
      </c>
      <c r="G169" s="68" t="s">
        <v>3</v>
      </c>
      <c r="H169" s="68" t="s">
        <v>1278</v>
      </c>
      <c r="I169" s="69" t="s">
        <v>1</v>
      </c>
      <c r="J169" s="69" t="s">
        <v>1</v>
      </c>
      <c r="K169" s="69" t="s">
        <v>1</v>
      </c>
      <c r="L169" s="69" t="s">
        <v>1</v>
      </c>
      <c r="M169" s="69">
        <v>0</v>
      </c>
      <c r="N169" s="68" t="s">
        <v>1</v>
      </c>
      <c r="O169" s="68" t="s">
        <v>2</v>
      </c>
      <c r="P169" s="68" t="s">
        <v>1</v>
      </c>
      <c r="Q169" s="69">
        <v>527163102.46359998</v>
      </c>
      <c r="R169" s="69">
        <v>0</v>
      </c>
      <c r="S169" s="69">
        <v>367235802.30000001</v>
      </c>
      <c r="T169" s="69">
        <v>0</v>
      </c>
      <c r="U169" s="68" t="s">
        <v>0</v>
      </c>
      <c r="V169" s="69">
        <v>0</v>
      </c>
      <c r="W169" s="69">
        <v>137868362.20999998</v>
      </c>
      <c r="X169" s="68" t="s">
        <v>9</v>
      </c>
      <c r="Y169" s="69">
        <v>22058937.953600008</v>
      </c>
      <c r="Z169" s="69">
        <v>0</v>
      </c>
      <c r="AA169" s="68" t="s">
        <v>0</v>
      </c>
      <c r="AB169" s="69">
        <v>0</v>
      </c>
      <c r="AC169" s="69">
        <v>0</v>
      </c>
      <c r="AD169" s="68" t="s">
        <v>0</v>
      </c>
      <c r="AE169" s="69">
        <v>0</v>
      </c>
      <c r="AF169" s="68">
        <v>0</v>
      </c>
      <c r="AG169" s="68" t="s">
        <v>0</v>
      </c>
      <c r="AH169" s="69">
        <v>0</v>
      </c>
      <c r="AI169" s="69">
        <v>0</v>
      </c>
      <c r="AJ169" s="68" t="s">
        <v>0</v>
      </c>
      <c r="AK169" s="69">
        <v>0</v>
      </c>
      <c r="AL169" s="69">
        <v>0</v>
      </c>
      <c r="AM169" s="72" t="s">
        <v>1</v>
      </c>
      <c r="AN169" s="68" t="s">
        <v>1</v>
      </c>
      <c r="AO169" s="72" t="s">
        <v>1</v>
      </c>
      <c r="AP169" s="68" t="s">
        <v>1</v>
      </c>
    </row>
    <row r="170" spans="1:42" s="59" customFormat="1" x14ac:dyDescent="0.25">
      <c r="A170" s="68" t="s">
        <v>90</v>
      </c>
      <c r="B170" s="67">
        <v>44169</v>
      </c>
      <c r="C170" s="68" t="s">
        <v>6</v>
      </c>
      <c r="D170" s="68" t="s">
        <v>22</v>
      </c>
      <c r="E170" s="68" t="s">
        <v>194</v>
      </c>
      <c r="F170" s="68" t="s">
        <v>929</v>
      </c>
      <c r="G170" s="68" t="s">
        <v>3</v>
      </c>
      <c r="H170" s="68" t="s">
        <v>1279</v>
      </c>
      <c r="I170" s="69" t="s">
        <v>1</v>
      </c>
      <c r="J170" s="69" t="s">
        <v>1</v>
      </c>
      <c r="K170" s="69" t="s">
        <v>1</v>
      </c>
      <c r="L170" s="69" t="s">
        <v>1</v>
      </c>
      <c r="M170" s="69">
        <v>0</v>
      </c>
      <c r="N170" s="68" t="s">
        <v>1</v>
      </c>
      <c r="O170" s="68" t="s">
        <v>1280</v>
      </c>
      <c r="P170" s="68" t="s">
        <v>1281</v>
      </c>
      <c r="Q170" s="69">
        <v>5412502.0800000001</v>
      </c>
      <c r="R170" s="69">
        <v>0</v>
      </c>
      <c r="S170" s="69">
        <v>2352900</v>
      </c>
      <c r="T170" s="69">
        <v>2637588</v>
      </c>
      <c r="U170" s="68" t="s">
        <v>9</v>
      </c>
      <c r="V170" s="69">
        <v>422014.08</v>
      </c>
      <c r="W170" s="69">
        <v>0</v>
      </c>
      <c r="X170" s="68" t="s">
        <v>0</v>
      </c>
      <c r="Y170" s="69">
        <v>0</v>
      </c>
      <c r="Z170" s="69">
        <v>0</v>
      </c>
      <c r="AA170" s="68" t="s">
        <v>0</v>
      </c>
      <c r="AB170" s="69">
        <v>0</v>
      </c>
      <c r="AC170" s="69">
        <v>0</v>
      </c>
      <c r="AD170" s="68" t="s">
        <v>0</v>
      </c>
      <c r="AE170" s="69">
        <v>0</v>
      </c>
      <c r="AF170" s="68">
        <v>0</v>
      </c>
      <c r="AG170" s="68" t="s">
        <v>0</v>
      </c>
      <c r="AH170" s="69">
        <v>0</v>
      </c>
      <c r="AI170" s="69">
        <v>0</v>
      </c>
      <c r="AJ170" s="68" t="s">
        <v>0</v>
      </c>
      <c r="AK170" s="69">
        <v>0</v>
      </c>
      <c r="AL170" s="69">
        <v>0</v>
      </c>
      <c r="AM170" s="72" t="s">
        <v>1</v>
      </c>
      <c r="AN170" s="68" t="s">
        <v>1</v>
      </c>
      <c r="AO170" s="72" t="s">
        <v>1</v>
      </c>
      <c r="AP170" s="68" t="s">
        <v>1</v>
      </c>
    </row>
    <row r="171" spans="1:42" s="59" customFormat="1" x14ac:dyDescent="0.25">
      <c r="A171" s="68" t="s">
        <v>89</v>
      </c>
      <c r="B171" s="67">
        <v>44169</v>
      </c>
      <c r="C171" s="68" t="s">
        <v>6</v>
      </c>
      <c r="D171" s="68" t="s">
        <v>22</v>
      </c>
      <c r="E171" s="68" t="s">
        <v>194</v>
      </c>
      <c r="F171" s="68" t="s">
        <v>929</v>
      </c>
      <c r="G171" s="68" t="s">
        <v>3</v>
      </c>
      <c r="H171" s="68" t="s">
        <v>1282</v>
      </c>
      <c r="I171" s="69" t="s">
        <v>1</v>
      </c>
      <c r="J171" s="69" t="s">
        <v>1</v>
      </c>
      <c r="K171" s="69" t="s">
        <v>1</v>
      </c>
      <c r="L171" s="69" t="s">
        <v>1</v>
      </c>
      <c r="M171" s="69">
        <v>0</v>
      </c>
      <c r="N171" s="68" t="s">
        <v>1</v>
      </c>
      <c r="O171" s="68" t="s">
        <v>2</v>
      </c>
      <c r="P171" s="68" t="s">
        <v>1</v>
      </c>
      <c r="Q171" s="69">
        <v>18701289.600000001</v>
      </c>
      <c r="R171" s="69">
        <v>0</v>
      </c>
      <c r="S171" s="69">
        <v>15897801.600000001</v>
      </c>
      <c r="T171" s="69">
        <v>0</v>
      </c>
      <c r="U171" s="68" t="s">
        <v>0</v>
      </c>
      <c r="V171" s="69">
        <v>0</v>
      </c>
      <c r="W171" s="69">
        <v>2416800</v>
      </c>
      <c r="X171" s="68" t="s">
        <v>9</v>
      </c>
      <c r="Y171" s="69">
        <v>386688</v>
      </c>
      <c r="Z171" s="69">
        <v>0</v>
      </c>
      <c r="AA171" s="68" t="s">
        <v>0</v>
      </c>
      <c r="AB171" s="69">
        <v>0</v>
      </c>
      <c r="AC171" s="69">
        <v>0</v>
      </c>
      <c r="AD171" s="68" t="s">
        <v>0</v>
      </c>
      <c r="AE171" s="69">
        <v>0</v>
      </c>
      <c r="AF171" s="68">
        <v>0</v>
      </c>
      <c r="AG171" s="68" t="s">
        <v>0</v>
      </c>
      <c r="AH171" s="69">
        <v>0</v>
      </c>
      <c r="AI171" s="69">
        <v>0</v>
      </c>
      <c r="AJ171" s="68" t="s">
        <v>0</v>
      </c>
      <c r="AK171" s="69">
        <v>0</v>
      </c>
      <c r="AL171" s="69">
        <v>0</v>
      </c>
      <c r="AM171" s="72" t="s">
        <v>1</v>
      </c>
      <c r="AN171" s="68" t="s">
        <v>1</v>
      </c>
      <c r="AO171" s="72" t="s">
        <v>1</v>
      </c>
      <c r="AP171" s="68" t="s">
        <v>1</v>
      </c>
    </row>
    <row r="172" spans="1:42" s="59" customFormat="1" x14ac:dyDescent="0.25">
      <c r="A172" s="68" t="s">
        <v>88</v>
      </c>
      <c r="B172" s="67">
        <v>44169</v>
      </c>
      <c r="C172" s="68" t="s">
        <v>6</v>
      </c>
      <c r="D172" s="68" t="s">
        <v>19</v>
      </c>
      <c r="E172" s="68" t="s">
        <v>185</v>
      </c>
      <c r="F172" s="68" t="s">
        <v>480</v>
      </c>
      <c r="G172" s="68" t="s">
        <v>3</v>
      </c>
      <c r="H172" s="68" t="s">
        <v>1283</v>
      </c>
      <c r="I172" s="69" t="s">
        <v>1</v>
      </c>
      <c r="J172" s="69" t="s">
        <v>1</v>
      </c>
      <c r="K172" s="69" t="s">
        <v>1</v>
      </c>
      <c r="L172" s="69" t="s">
        <v>1</v>
      </c>
      <c r="M172" s="69">
        <v>0</v>
      </c>
      <c r="N172" s="68" t="s">
        <v>1</v>
      </c>
      <c r="O172" s="68" t="s">
        <v>2</v>
      </c>
      <c r="P172" s="68" t="s">
        <v>1</v>
      </c>
      <c r="Q172" s="69">
        <v>852498832.82359982</v>
      </c>
      <c r="R172" s="69">
        <v>0</v>
      </c>
      <c r="S172" s="69">
        <v>640966315.11999989</v>
      </c>
      <c r="T172" s="69">
        <v>0</v>
      </c>
      <c r="U172" s="68" t="s">
        <v>0</v>
      </c>
      <c r="V172" s="69">
        <v>0</v>
      </c>
      <c r="W172" s="69">
        <v>182355618.71000001</v>
      </c>
      <c r="X172" s="68" t="s">
        <v>9</v>
      </c>
      <c r="Y172" s="69">
        <v>29176898.9936</v>
      </c>
      <c r="Z172" s="69">
        <v>0</v>
      </c>
      <c r="AA172" s="68" t="s">
        <v>0</v>
      </c>
      <c r="AB172" s="69">
        <v>0</v>
      </c>
      <c r="AC172" s="69">
        <v>0</v>
      </c>
      <c r="AD172" s="68" t="s">
        <v>0</v>
      </c>
      <c r="AE172" s="69">
        <v>0</v>
      </c>
      <c r="AF172" s="68">
        <v>0</v>
      </c>
      <c r="AG172" s="68" t="s">
        <v>0</v>
      </c>
      <c r="AH172" s="69">
        <v>0</v>
      </c>
      <c r="AI172" s="69">
        <v>0</v>
      </c>
      <c r="AJ172" s="68" t="s">
        <v>0</v>
      </c>
      <c r="AK172" s="69">
        <v>0</v>
      </c>
      <c r="AL172" s="69">
        <v>0</v>
      </c>
      <c r="AM172" s="72" t="s">
        <v>1</v>
      </c>
      <c r="AN172" s="68" t="s">
        <v>1</v>
      </c>
      <c r="AO172" s="72" t="s">
        <v>1</v>
      </c>
      <c r="AP172" s="68" t="s">
        <v>1</v>
      </c>
    </row>
    <row r="173" spans="1:42" s="59" customFormat="1" x14ac:dyDescent="0.25">
      <c r="A173" s="68" t="s">
        <v>87</v>
      </c>
      <c r="B173" s="67">
        <v>44169</v>
      </c>
      <c r="C173" s="68" t="s">
        <v>6</v>
      </c>
      <c r="D173" s="68" t="s">
        <v>19</v>
      </c>
      <c r="E173" s="68" t="s">
        <v>185</v>
      </c>
      <c r="F173" s="68" t="s">
        <v>480</v>
      </c>
      <c r="G173" s="68" t="s">
        <v>13</v>
      </c>
      <c r="H173" s="68" t="s">
        <v>1</v>
      </c>
      <c r="I173" s="69" t="s">
        <v>1284</v>
      </c>
      <c r="J173" s="69" t="s">
        <v>1</v>
      </c>
      <c r="K173" s="69" t="s">
        <v>1285</v>
      </c>
      <c r="L173" s="69" t="s">
        <v>1253</v>
      </c>
      <c r="M173" s="69">
        <v>14671344</v>
      </c>
      <c r="N173" s="68" t="s">
        <v>12</v>
      </c>
      <c r="O173" s="68" t="s">
        <v>1286</v>
      </c>
      <c r="P173" s="68" t="s">
        <v>1287</v>
      </c>
      <c r="Q173" s="69">
        <v>-14671344</v>
      </c>
      <c r="R173" s="69">
        <v>0</v>
      </c>
      <c r="S173" s="69">
        <v>-14592000</v>
      </c>
      <c r="T173" s="69">
        <v>0</v>
      </c>
      <c r="U173" s="68" t="s">
        <v>0</v>
      </c>
      <c r="V173" s="69">
        <v>0</v>
      </c>
      <c r="W173" s="69">
        <v>-68400</v>
      </c>
      <c r="X173" s="68" t="s">
        <v>9</v>
      </c>
      <c r="Y173" s="69">
        <v>-10944</v>
      </c>
      <c r="Z173" s="69">
        <v>0</v>
      </c>
      <c r="AA173" s="68" t="s">
        <v>0</v>
      </c>
      <c r="AB173" s="69">
        <v>0</v>
      </c>
      <c r="AC173" s="69">
        <v>0</v>
      </c>
      <c r="AD173" s="68" t="s">
        <v>0</v>
      </c>
      <c r="AE173" s="69">
        <v>0</v>
      </c>
      <c r="AF173" s="68">
        <v>0</v>
      </c>
      <c r="AG173" s="68" t="s">
        <v>0</v>
      </c>
      <c r="AH173" s="69">
        <v>0</v>
      </c>
      <c r="AI173" s="69">
        <v>0</v>
      </c>
      <c r="AJ173" s="68" t="s">
        <v>0</v>
      </c>
      <c r="AK173" s="69">
        <v>0</v>
      </c>
      <c r="AL173" s="69">
        <v>0</v>
      </c>
      <c r="AM173" s="72" t="s">
        <v>1</v>
      </c>
      <c r="AN173" s="68" t="s">
        <v>1</v>
      </c>
      <c r="AO173" s="72" t="s">
        <v>1</v>
      </c>
      <c r="AP173" s="68" t="s">
        <v>1</v>
      </c>
    </row>
    <row r="174" spans="1:42" s="59" customFormat="1" x14ac:dyDescent="0.25">
      <c r="A174" s="68" t="s">
        <v>86</v>
      </c>
      <c r="B174" s="67">
        <v>44169</v>
      </c>
      <c r="C174" s="68" t="s">
        <v>6</v>
      </c>
      <c r="D174" s="68" t="s">
        <v>17</v>
      </c>
      <c r="E174" s="68" t="s">
        <v>183</v>
      </c>
      <c r="F174" s="68" t="s">
        <v>1288</v>
      </c>
      <c r="G174" s="68" t="s">
        <v>3</v>
      </c>
      <c r="H174" s="68" t="s">
        <v>1289</v>
      </c>
      <c r="I174" s="69" t="s">
        <v>1</v>
      </c>
      <c r="J174" s="69" t="s">
        <v>1</v>
      </c>
      <c r="K174" s="69" t="s">
        <v>1</v>
      </c>
      <c r="L174" s="69" t="s">
        <v>1</v>
      </c>
      <c r="M174" s="69">
        <v>0</v>
      </c>
      <c r="N174" s="68" t="s">
        <v>1</v>
      </c>
      <c r="O174" s="68" t="s">
        <v>2</v>
      </c>
      <c r="P174" s="68" t="s">
        <v>1</v>
      </c>
      <c r="Q174" s="69">
        <v>432996846.96399999</v>
      </c>
      <c r="R174" s="69">
        <v>0</v>
      </c>
      <c r="S174" s="69">
        <v>354676457.75999999</v>
      </c>
      <c r="T174" s="69">
        <v>0</v>
      </c>
      <c r="U174" s="68" t="s">
        <v>0</v>
      </c>
      <c r="V174" s="69">
        <v>0</v>
      </c>
      <c r="W174" s="69">
        <v>67517576.900000006</v>
      </c>
      <c r="X174" s="68" t="s">
        <v>0</v>
      </c>
      <c r="Y174" s="69">
        <v>10802812.304000001</v>
      </c>
      <c r="Z174" s="69">
        <v>0</v>
      </c>
      <c r="AA174" s="68" t="s">
        <v>0</v>
      </c>
      <c r="AB174" s="69">
        <v>0</v>
      </c>
      <c r="AC174" s="69">
        <v>0</v>
      </c>
      <c r="AD174" s="68" t="s">
        <v>0</v>
      </c>
      <c r="AE174" s="69">
        <v>0</v>
      </c>
      <c r="AF174" s="68">
        <v>0</v>
      </c>
      <c r="AG174" s="68" t="s">
        <v>0</v>
      </c>
      <c r="AH174" s="69">
        <v>0</v>
      </c>
      <c r="AI174" s="69">
        <v>0</v>
      </c>
      <c r="AJ174" s="68" t="s">
        <v>0</v>
      </c>
      <c r="AK174" s="69">
        <v>0</v>
      </c>
      <c r="AL174" s="69">
        <v>0</v>
      </c>
      <c r="AM174" s="72" t="s">
        <v>1</v>
      </c>
      <c r="AN174" s="68" t="s">
        <v>1</v>
      </c>
      <c r="AO174" s="72" t="s">
        <v>1</v>
      </c>
      <c r="AP174" s="68" t="s">
        <v>1</v>
      </c>
    </row>
    <row r="175" spans="1:42" s="59" customFormat="1" x14ac:dyDescent="0.25">
      <c r="A175" s="68" t="s">
        <v>85</v>
      </c>
      <c r="B175" s="67">
        <v>44169</v>
      </c>
      <c r="C175" s="68" t="s">
        <v>6</v>
      </c>
      <c r="D175" s="68" t="s">
        <v>17</v>
      </c>
      <c r="E175" s="68" t="s">
        <v>183</v>
      </c>
      <c r="F175" s="68" t="s">
        <v>1288</v>
      </c>
      <c r="G175" s="68" t="s">
        <v>3</v>
      </c>
      <c r="H175" s="68" t="s">
        <v>1290</v>
      </c>
      <c r="I175" s="69" t="s">
        <v>1</v>
      </c>
      <c r="J175" s="69" t="s">
        <v>1</v>
      </c>
      <c r="K175" s="69" t="s">
        <v>1</v>
      </c>
      <c r="L175" s="69" t="s">
        <v>1</v>
      </c>
      <c r="M175" s="69">
        <v>0</v>
      </c>
      <c r="N175" s="68" t="s">
        <v>1</v>
      </c>
      <c r="O175" s="68" t="s">
        <v>1291</v>
      </c>
      <c r="P175" s="68" t="s">
        <v>1292</v>
      </c>
      <c r="Q175" s="69">
        <v>19760760</v>
      </c>
      <c r="R175" s="69">
        <v>0</v>
      </c>
      <c r="S175" s="69">
        <v>18240000</v>
      </c>
      <c r="T175" s="69">
        <v>1311000</v>
      </c>
      <c r="U175" s="68" t="s">
        <v>9</v>
      </c>
      <c r="V175" s="69">
        <v>209760</v>
      </c>
      <c r="W175" s="69">
        <v>0</v>
      </c>
      <c r="X175" s="68" t="s">
        <v>0</v>
      </c>
      <c r="Y175" s="69">
        <v>0</v>
      </c>
      <c r="Z175" s="69">
        <v>0</v>
      </c>
      <c r="AA175" s="68" t="s">
        <v>0</v>
      </c>
      <c r="AB175" s="69">
        <v>0</v>
      </c>
      <c r="AC175" s="69">
        <v>0</v>
      </c>
      <c r="AD175" s="68" t="s">
        <v>0</v>
      </c>
      <c r="AE175" s="69">
        <v>0</v>
      </c>
      <c r="AF175" s="68">
        <v>0</v>
      </c>
      <c r="AG175" s="68" t="s">
        <v>0</v>
      </c>
      <c r="AH175" s="69">
        <v>0</v>
      </c>
      <c r="AI175" s="69">
        <v>0</v>
      </c>
      <c r="AJ175" s="68" t="s">
        <v>0</v>
      </c>
      <c r="AK175" s="69">
        <v>0</v>
      </c>
      <c r="AL175" s="69">
        <v>0</v>
      </c>
      <c r="AM175" s="72" t="s">
        <v>1</v>
      </c>
      <c r="AN175" s="68" t="s">
        <v>1</v>
      </c>
      <c r="AO175" s="72" t="s">
        <v>1</v>
      </c>
      <c r="AP175" s="68" t="s">
        <v>1</v>
      </c>
    </row>
    <row r="176" spans="1:42" s="59" customFormat="1" x14ac:dyDescent="0.25">
      <c r="A176" s="68" t="s">
        <v>84</v>
      </c>
      <c r="B176" s="67">
        <v>44169</v>
      </c>
      <c r="C176" s="68" t="s">
        <v>6</v>
      </c>
      <c r="D176" s="68" t="s">
        <v>17</v>
      </c>
      <c r="E176" s="68" t="s">
        <v>183</v>
      </c>
      <c r="F176" s="68" t="s">
        <v>1288</v>
      </c>
      <c r="G176" s="68" t="s">
        <v>3</v>
      </c>
      <c r="H176" s="68" t="s">
        <v>1293</v>
      </c>
      <c r="I176" s="69" t="s">
        <v>1</v>
      </c>
      <c r="J176" s="69" t="s">
        <v>1</v>
      </c>
      <c r="K176" s="69" t="s">
        <v>1</v>
      </c>
      <c r="L176" s="69" t="s">
        <v>1</v>
      </c>
      <c r="M176" s="69">
        <v>0</v>
      </c>
      <c r="N176" s="68" t="s">
        <v>1</v>
      </c>
      <c r="O176" s="68" t="s">
        <v>1294</v>
      </c>
      <c r="P176" s="68" t="s">
        <v>1295</v>
      </c>
      <c r="Q176" s="69">
        <v>9260220</v>
      </c>
      <c r="R176" s="69">
        <v>0</v>
      </c>
      <c r="S176" s="69">
        <v>9260220</v>
      </c>
      <c r="T176" s="69">
        <v>0</v>
      </c>
      <c r="U176" s="68" t="s">
        <v>0</v>
      </c>
      <c r="V176" s="69">
        <v>0</v>
      </c>
      <c r="W176" s="69">
        <v>0</v>
      </c>
      <c r="X176" s="68" t="s">
        <v>0</v>
      </c>
      <c r="Y176" s="69">
        <v>0</v>
      </c>
      <c r="Z176" s="69">
        <v>0</v>
      </c>
      <c r="AA176" s="68" t="s">
        <v>0</v>
      </c>
      <c r="AB176" s="69">
        <v>0</v>
      </c>
      <c r="AC176" s="69">
        <v>0</v>
      </c>
      <c r="AD176" s="68" t="s">
        <v>0</v>
      </c>
      <c r="AE176" s="69">
        <v>0</v>
      </c>
      <c r="AF176" s="68">
        <v>0</v>
      </c>
      <c r="AG176" s="68" t="s">
        <v>0</v>
      </c>
      <c r="AH176" s="69">
        <v>0</v>
      </c>
      <c r="AI176" s="69">
        <v>0</v>
      </c>
      <c r="AJ176" s="68" t="s">
        <v>0</v>
      </c>
      <c r="AK176" s="69">
        <v>0</v>
      </c>
      <c r="AL176" s="69">
        <v>0</v>
      </c>
      <c r="AM176" s="72" t="s">
        <v>1</v>
      </c>
      <c r="AN176" s="68" t="s">
        <v>1</v>
      </c>
      <c r="AO176" s="72" t="s">
        <v>1</v>
      </c>
      <c r="AP176" s="68" t="s">
        <v>1</v>
      </c>
    </row>
    <row r="177" spans="1:42" s="59" customFormat="1" x14ac:dyDescent="0.25">
      <c r="A177" s="68" t="s">
        <v>83</v>
      </c>
      <c r="B177" s="67">
        <v>44169</v>
      </c>
      <c r="C177" s="68" t="s">
        <v>6</v>
      </c>
      <c r="D177" s="68" t="s">
        <v>14</v>
      </c>
      <c r="E177" s="68" t="s">
        <v>181</v>
      </c>
      <c r="F177" s="68" t="s">
        <v>1296</v>
      </c>
      <c r="G177" s="68" t="s">
        <v>3</v>
      </c>
      <c r="H177" s="68" t="s">
        <v>1297</v>
      </c>
      <c r="I177" s="69" t="s">
        <v>1</v>
      </c>
      <c r="J177" s="69" t="s">
        <v>1</v>
      </c>
      <c r="K177" s="69" t="s">
        <v>1</v>
      </c>
      <c r="L177" s="69" t="s">
        <v>1</v>
      </c>
      <c r="M177" s="69">
        <v>0</v>
      </c>
      <c r="N177" s="68" t="s">
        <v>1</v>
      </c>
      <c r="O177" s="68" t="s">
        <v>2</v>
      </c>
      <c r="P177" s="68" t="s">
        <v>1</v>
      </c>
      <c r="Q177" s="69">
        <v>422101357.93999994</v>
      </c>
      <c r="R177" s="69">
        <v>0</v>
      </c>
      <c r="S177" s="69">
        <v>391473531.09999996</v>
      </c>
      <c r="T177" s="69">
        <v>0</v>
      </c>
      <c r="U177" s="68" t="s">
        <v>0</v>
      </c>
      <c r="V177" s="69">
        <v>0</v>
      </c>
      <c r="W177" s="69">
        <v>26403299</v>
      </c>
      <c r="X177" s="68" t="s">
        <v>9</v>
      </c>
      <c r="Y177" s="69">
        <v>4224527.84</v>
      </c>
      <c r="Z177" s="69">
        <v>0</v>
      </c>
      <c r="AA177" s="69" t="s">
        <v>0</v>
      </c>
      <c r="AB177" s="69">
        <v>0</v>
      </c>
      <c r="AC177" s="69">
        <v>0</v>
      </c>
      <c r="AD177" s="68" t="s">
        <v>0</v>
      </c>
      <c r="AE177" s="69">
        <v>0</v>
      </c>
      <c r="AF177" s="69">
        <v>0</v>
      </c>
      <c r="AG177" s="69" t="s">
        <v>0</v>
      </c>
      <c r="AH177" s="69">
        <v>0</v>
      </c>
      <c r="AI177" s="69">
        <v>0</v>
      </c>
      <c r="AJ177" s="69" t="s">
        <v>0</v>
      </c>
      <c r="AK177" s="69">
        <v>0</v>
      </c>
      <c r="AL177" s="69">
        <v>0</v>
      </c>
      <c r="AM177" s="72" t="s">
        <v>1</v>
      </c>
      <c r="AN177" s="68" t="s">
        <v>1</v>
      </c>
      <c r="AO177" s="72" t="s">
        <v>1</v>
      </c>
      <c r="AP177" s="68" t="s">
        <v>1</v>
      </c>
    </row>
    <row r="178" spans="1:42" s="59" customFormat="1" x14ac:dyDescent="0.25">
      <c r="A178" s="68" t="s">
        <v>82</v>
      </c>
      <c r="B178" s="67">
        <v>44169</v>
      </c>
      <c r="C178" s="68" t="s">
        <v>6</v>
      </c>
      <c r="D178" s="68" t="s">
        <v>10</v>
      </c>
      <c r="E178" s="68" t="s">
        <v>178</v>
      </c>
      <c r="F178" s="68" t="s">
        <v>1298</v>
      </c>
      <c r="G178" s="68" t="s">
        <v>3</v>
      </c>
      <c r="H178" s="68" t="s">
        <v>1299</v>
      </c>
      <c r="I178" s="69" t="s">
        <v>1</v>
      </c>
      <c r="J178" s="69" t="s">
        <v>1</v>
      </c>
      <c r="K178" s="69" t="s">
        <v>1</v>
      </c>
      <c r="L178" s="69" t="s">
        <v>1</v>
      </c>
      <c r="M178" s="69">
        <v>0</v>
      </c>
      <c r="N178" s="68" t="s">
        <v>1</v>
      </c>
      <c r="O178" s="68" t="s">
        <v>2</v>
      </c>
      <c r="P178" s="68" t="s">
        <v>1</v>
      </c>
      <c r="Q178" s="69">
        <v>77138989.900000006</v>
      </c>
      <c r="R178" s="69">
        <v>0</v>
      </c>
      <c r="S178" s="69">
        <v>70421920</v>
      </c>
      <c r="T178" s="69">
        <v>0</v>
      </c>
      <c r="U178" s="68" t="s">
        <v>0</v>
      </c>
      <c r="V178" s="69">
        <v>0</v>
      </c>
      <c r="W178" s="69">
        <v>5790577.5</v>
      </c>
      <c r="X178" s="68" t="s">
        <v>9</v>
      </c>
      <c r="Y178" s="69">
        <v>926492.39999999991</v>
      </c>
      <c r="Z178" s="69">
        <v>0</v>
      </c>
      <c r="AA178" s="68" t="s">
        <v>0</v>
      </c>
      <c r="AB178" s="69">
        <v>0</v>
      </c>
      <c r="AC178" s="69">
        <v>0</v>
      </c>
      <c r="AD178" s="68" t="s">
        <v>0</v>
      </c>
      <c r="AE178" s="69">
        <v>0</v>
      </c>
      <c r="AF178" s="68">
        <v>0</v>
      </c>
      <c r="AG178" s="68" t="s">
        <v>0</v>
      </c>
      <c r="AH178" s="69">
        <v>0</v>
      </c>
      <c r="AI178" s="69">
        <v>0</v>
      </c>
      <c r="AJ178" s="68" t="s">
        <v>0</v>
      </c>
      <c r="AK178" s="69">
        <v>0</v>
      </c>
      <c r="AL178" s="69">
        <v>0</v>
      </c>
      <c r="AM178" s="72" t="s">
        <v>1</v>
      </c>
      <c r="AN178" s="68" t="s">
        <v>1</v>
      </c>
      <c r="AO178" s="72" t="s">
        <v>1</v>
      </c>
      <c r="AP178" s="68" t="s">
        <v>1</v>
      </c>
    </row>
    <row r="179" spans="1:42" s="59" customFormat="1" x14ac:dyDescent="0.25">
      <c r="A179" s="68" t="s">
        <v>81</v>
      </c>
      <c r="B179" s="67">
        <v>44169</v>
      </c>
      <c r="C179" s="68" t="s">
        <v>6</v>
      </c>
      <c r="D179" s="68" t="s">
        <v>280</v>
      </c>
      <c r="E179" s="68" t="s">
        <v>204</v>
      </c>
      <c r="F179" s="68" t="s">
        <v>954</v>
      </c>
      <c r="G179" s="68" t="s">
        <v>3</v>
      </c>
      <c r="H179" s="68" t="s">
        <v>1300</v>
      </c>
      <c r="I179" s="69" t="s">
        <v>1</v>
      </c>
      <c r="J179" s="69" t="s">
        <v>1</v>
      </c>
      <c r="K179" s="69" t="s">
        <v>1</v>
      </c>
      <c r="L179" s="69" t="s">
        <v>1</v>
      </c>
      <c r="M179" s="69">
        <v>0</v>
      </c>
      <c r="N179" s="68" t="s">
        <v>1</v>
      </c>
      <c r="O179" s="68" t="s">
        <v>2</v>
      </c>
      <c r="P179" s="68" t="s">
        <v>1</v>
      </c>
      <c r="Q179" s="69">
        <v>380958319.22400004</v>
      </c>
      <c r="R179" s="69">
        <v>0</v>
      </c>
      <c r="S179" s="69">
        <v>311873372.10000002</v>
      </c>
      <c r="T179" s="69">
        <v>0</v>
      </c>
      <c r="U179" s="68" t="s">
        <v>0</v>
      </c>
      <c r="V179" s="69">
        <v>0</v>
      </c>
      <c r="W179" s="69">
        <v>59555988.899999999</v>
      </c>
      <c r="X179" s="68" t="s">
        <v>9</v>
      </c>
      <c r="Y179" s="69">
        <v>9528958.2239999995</v>
      </c>
      <c r="Z179" s="69">
        <v>0</v>
      </c>
      <c r="AA179" s="69" t="s">
        <v>0</v>
      </c>
      <c r="AB179" s="69">
        <v>0</v>
      </c>
      <c r="AC179" s="69">
        <v>0</v>
      </c>
      <c r="AD179" s="68" t="s">
        <v>0</v>
      </c>
      <c r="AE179" s="69">
        <v>0</v>
      </c>
      <c r="AF179" s="69">
        <v>0</v>
      </c>
      <c r="AG179" s="69" t="s">
        <v>0</v>
      </c>
      <c r="AH179" s="69">
        <v>0</v>
      </c>
      <c r="AI179" s="69">
        <v>0</v>
      </c>
      <c r="AJ179" s="69" t="s">
        <v>0</v>
      </c>
      <c r="AK179" s="69">
        <v>0</v>
      </c>
      <c r="AL179" s="69">
        <v>0</v>
      </c>
      <c r="AM179" s="72" t="s">
        <v>1</v>
      </c>
      <c r="AN179" s="68" t="s">
        <v>1</v>
      </c>
      <c r="AO179" s="72" t="s">
        <v>1</v>
      </c>
      <c r="AP179" s="68" t="s">
        <v>1</v>
      </c>
    </row>
    <row r="180" spans="1:42" s="59" customFormat="1" x14ac:dyDescent="0.25">
      <c r="A180" s="68" t="s">
        <v>80</v>
      </c>
      <c r="B180" s="67">
        <v>44169</v>
      </c>
      <c r="C180" s="68" t="s">
        <v>6</v>
      </c>
      <c r="D180" s="68" t="s">
        <v>7</v>
      </c>
      <c r="E180" s="68" t="s">
        <v>917</v>
      </c>
      <c r="F180" s="68" t="s">
        <v>1301</v>
      </c>
      <c r="G180" s="68" t="s">
        <v>3</v>
      </c>
      <c r="H180" s="68" t="s">
        <v>1302</v>
      </c>
      <c r="I180" s="69" t="s">
        <v>1</v>
      </c>
      <c r="J180" s="69" t="s">
        <v>1</v>
      </c>
      <c r="K180" s="69" t="s">
        <v>1</v>
      </c>
      <c r="L180" s="69" t="s">
        <v>1</v>
      </c>
      <c r="M180" s="69">
        <v>0</v>
      </c>
      <c r="N180" s="68" t="s">
        <v>1</v>
      </c>
      <c r="O180" s="68" t="s">
        <v>2</v>
      </c>
      <c r="P180" s="68" t="s">
        <v>1</v>
      </c>
      <c r="Q180" s="69">
        <v>139141601.59999999</v>
      </c>
      <c r="R180" s="69">
        <v>0</v>
      </c>
      <c r="S180" s="69">
        <v>107305100</v>
      </c>
      <c r="T180" s="69">
        <v>0</v>
      </c>
      <c r="U180" s="68" t="s">
        <v>0</v>
      </c>
      <c r="V180" s="69">
        <v>0</v>
      </c>
      <c r="W180" s="69">
        <v>27445260</v>
      </c>
      <c r="X180" s="68" t="s">
        <v>0</v>
      </c>
      <c r="Y180" s="69">
        <v>4391241.5999999996</v>
      </c>
      <c r="Z180" s="69">
        <v>0</v>
      </c>
      <c r="AA180" s="68" t="s">
        <v>0</v>
      </c>
      <c r="AB180" s="69">
        <v>0</v>
      </c>
      <c r="AC180" s="69">
        <v>0</v>
      </c>
      <c r="AD180" s="68" t="s">
        <v>0</v>
      </c>
      <c r="AE180" s="69">
        <v>0</v>
      </c>
      <c r="AF180" s="68">
        <v>0</v>
      </c>
      <c r="AG180" s="68" t="s">
        <v>0</v>
      </c>
      <c r="AH180" s="69">
        <v>0</v>
      </c>
      <c r="AI180" s="69">
        <v>0</v>
      </c>
      <c r="AJ180" s="68" t="s">
        <v>0</v>
      </c>
      <c r="AK180" s="69">
        <v>0</v>
      </c>
      <c r="AL180" s="69">
        <v>0</v>
      </c>
      <c r="AM180" s="72" t="s">
        <v>1</v>
      </c>
      <c r="AN180" s="68" t="s">
        <v>1</v>
      </c>
      <c r="AO180" s="72" t="s">
        <v>1</v>
      </c>
      <c r="AP180" s="68" t="s">
        <v>1</v>
      </c>
    </row>
    <row r="181" spans="1:42" s="59" customFormat="1" x14ac:dyDescent="0.25">
      <c r="A181" s="68" t="s">
        <v>79</v>
      </c>
      <c r="B181" s="67">
        <v>44169</v>
      </c>
      <c r="C181" s="68" t="s">
        <v>6</v>
      </c>
      <c r="D181" s="68" t="s">
        <v>7</v>
      </c>
      <c r="E181" s="68" t="s">
        <v>917</v>
      </c>
      <c r="F181" s="68" t="s">
        <v>1301</v>
      </c>
      <c r="G181" s="68" t="s">
        <v>13</v>
      </c>
      <c r="H181" s="68" t="s">
        <v>1</v>
      </c>
      <c r="I181" s="69" t="s">
        <v>1303</v>
      </c>
      <c r="J181" s="69" t="s">
        <v>1</v>
      </c>
      <c r="K181" s="69" t="s">
        <v>1304</v>
      </c>
      <c r="L181" s="69" t="s">
        <v>1253</v>
      </c>
      <c r="M181" s="69">
        <v>2565000</v>
      </c>
      <c r="N181" s="68" t="s">
        <v>12</v>
      </c>
      <c r="O181" s="68" t="s">
        <v>1305</v>
      </c>
      <c r="P181" s="68" t="s">
        <v>1306</v>
      </c>
      <c r="Q181" s="69">
        <v>-2565000</v>
      </c>
      <c r="R181" s="69">
        <v>0</v>
      </c>
      <c r="S181" s="69">
        <v>-2565000</v>
      </c>
      <c r="T181" s="69">
        <v>0</v>
      </c>
      <c r="U181" s="68" t="s">
        <v>0</v>
      </c>
      <c r="V181" s="69">
        <v>0</v>
      </c>
      <c r="W181" s="69">
        <v>0</v>
      </c>
      <c r="X181" s="68" t="s">
        <v>0</v>
      </c>
      <c r="Y181" s="69">
        <v>0</v>
      </c>
      <c r="Z181" s="69">
        <v>0</v>
      </c>
      <c r="AA181" s="68" t="s">
        <v>0</v>
      </c>
      <c r="AB181" s="69">
        <v>0</v>
      </c>
      <c r="AC181" s="69">
        <v>0</v>
      </c>
      <c r="AD181" s="68" t="s">
        <v>0</v>
      </c>
      <c r="AE181" s="69">
        <v>0</v>
      </c>
      <c r="AF181" s="68">
        <v>0</v>
      </c>
      <c r="AG181" s="68" t="s">
        <v>0</v>
      </c>
      <c r="AH181" s="69">
        <v>0</v>
      </c>
      <c r="AI181" s="69">
        <v>0</v>
      </c>
      <c r="AJ181" s="68" t="s">
        <v>0</v>
      </c>
      <c r="AK181" s="69">
        <v>0</v>
      </c>
      <c r="AL181" s="69">
        <v>0</v>
      </c>
      <c r="AM181" s="72" t="s">
        <v>1</v>
      </c>
      <c r="AN181" s="68" t="s">
        <v>1</v>
      </c>
      <c r="AO181" s="72" t="s">
        <v>1</v>
      </c>
      <c r="AP181" s="68" t="s">
        <v>1</v>
      </c>
    </row>
    <row r="182" spans="1:42" s="59" customFormat="1" x14ac:dyDescent="0.25">
      <c r="A182" s="68" t="s">
        <v>78</v>
      </c>
      <c r="B182" s="67">
        <v>44169</v>
      </c>
      <c r="C182" s="68" t="s">
        <v>6</v>
      </c>
      <c r="D182" s="68" t="s">
        <v>5</v>
      </c>
      <c r="E182" s="68" t="s">
        <v>175</v>
      </c>
      <c r="F182" s="68" t="s">
        <v>1307</v>
      </c>
      <c r="G182" s="68" t="s">
        <v>3</v>
      </c>
      <c r="H182" s="68" t="s">
        <v>1308</v>
      </c>
      <c r="I182" s="69" t="s">
        <v>1</v>
      </c>
      <c r="J182" s="69" t="s">
        <v>1</v>
      </c>
      <c r="K182" s="69" t="s">
        <v>1</v>
      </c>
      <c r="L182" s="69" t="s">
        <v>1</v>
      </c>
      <c r="M182" s="69">
        <v>0</v>
      </c>
      <c r="N182" s="68" t="s">
        <v>1</v>
      </c>
      <c r="O182" s="68" t="s">
        <v>98</v>
      </c>
      <c r="P182" s="68" t="s">
        <v>1</v>
      </c>
      <c r="Q182" s="69">
        <v>0</v>
      </c>
      <c r="R182" s="69">
        <v>0</v>
      </c>
      <c r="S182" s="69">
        <v>0</v>
      </c>
      <c r="T182" s="69">
        <v>0</v>
      </c>
      <c r="U182" s="68" t="s">
        <v>0</v>
      </c>
      <c r="V182" s="69">
        <v>0</v>
      </c>
      <c r="W182" s="69">
        <v>0</v>
      </c>
      <c r="X182" s="68" t="s">
        <v>9</v>
      </c>
      <c r="Y182" s="69">
        <v>0</v>
      </c>
      <c r="Z182" s="69">
        <v>0</v>
      </c>
      <c r="AA182" s="68" t="s">
        <v>0</v>
      </c>
      <c r="AB182" s="69">
        <v>0</v>
      </c>
      <c r="AC182" s="69">
        <v>0</v>
      </c>
      <c r="AD182" s="68" t="s">
        <v>0</v>
      </c>
      <c r="AE182" s="69">
        <v>0</v>
      </c>
      <c r="AF182" s="68">
        <v>0</v>
      </c>
      <c r="AG182" s="68" t="s">
        <v>0</v>
      </c>
      <c r="AH182" s="69">
        <v>0</v>
      </c>
      <c r="AI182" s="69">
        <v>0</v>
      </c>
      <c r="AJ182" s="68" t="s">
        <v>0</v>
      </c>
      <c r="AK182" s="69">
        <v>0</v>
      </c>
      <c r="AL182" s="69">
        <v>0</v>
      </c>
      <c r="AM182" s="72" t="s">
        <v>1</v>
      </c>
      <c r="AN182" s="68" t="s">
        <v>1</v>
      </c>
      <c r="AO182" s="72" t="s">
        <v>1</v>
      </c>
      <c r="AP182" s="68" t="s">
        <v>1</v>
      </c>
    </row>
    <row r="183" spans="1:42" s="59" customFormat="1" x14ac:dyDescent="0.25">
      <c r="A183" s="68" t="s">
        <v>77</v>
      </c>
      <c r="B183" s="67">
        <v>44169</v>
      </c>
      <c r="C183" s="68" t="s">
        <v>6</v>
      </c>
      <c r="D183" s="68" t="s">
        <v>5</v>
      </c>
      <c r="E183" s="68" t="s">
        <v>175</v>
      </c>
      <c r="F183" s="68" t="s">
        <v>1309</v>
      </c>
      <c r="G183" s="68" t="s">
        <v>3</v>
      </c>
      <c r="H183" s="68" t="s">
        <v>1310</v>
      </c>
      <c r="I183" s="69" t="s">
        <v>1</v>
      </c>
      <c r="J183" s="69" t="s">
        <v>1</v>
      </c>
      <c r="K183" s="69" t="s">
        <v>1</v>
      </c>
      <c r="L183" s="69" t="s">
        <v>1</v>
      </c>
      <c r="M183" s="69">
        <v>0</v>
      </c>
      <c r="N183" s="68" t="s">
        <v>1</v>
      </c>
      <c r="O183" s="68" t="s">
        <v>2</v>
      </c>
      <c r="P183" s="68" t="s">
        <v>1</v>
      </c>
      <c r="Q183" s="69">
        <v>384939801.90000004</v>
      </c>
      <c r="R183" s="69">
        <v>0</v>
      </c>
      <c r="S183" s="69">
        <v>269168896.10000002</v>
      </c>
      <c r="T183" s="69">
        <v>0</v>
      </c>
      <c r="U183" s="68" t="s">
        <v>0</v>
      </c>
      <c r="V183" s="69">
        <v>0</v>
      </c>
      <c r="W183" s="69">
        <v>99802505</v>
      </c>
      <c r="X183" s="68" t="s">
        <v>0</v>
      </c>
      <c r="Y183" s="69">
        <v>15968400.799999999</v>
      </c>
      <c r="Z183" s="69">
        <v>0</v>
      </c>
      <c r="AA183" s="68" t="s">
        <v>0</v>
      </c>
      <c r="AB183" s="69">
        <v>0</v>
      </c>
      <c r="AC183" s="69">
        <v>0</v>
      </c>
      <c r="AD183" s="68" t="s">
        <v>0</v>
      </c>
      <c r="AE183" s="69">
        <v>0</v>
      </c>
      <c r="AF183" s="68">
        <v>0</v>
      </c>
      <c r="AG183" s="68" t="s">
        <v>0</v>
      </c>
      <c r="AH183" s="69">
        <v>0</v>
      </c>
      <c r="AI183" s="69">
        <v>0</v>
      </c>
      <c r="AJ183" s="68" t="s">
        <v>0</v>
      </c>
      <c r="AK183" s="69">
        <v>0</v>
      </c>
      <c r="AL183" s="69">
        <v>0</v>
      </c>
      <c r="AM183" s="72" t="s">
        <v>1</v>
      </c>
      <c r="AN183" s="68" t="s">
        <v>1</v>
      </c>
      <c r="AO183" s="72" t="s">
        <v>1</v>
      </c>
      <c r="AP183" s="68" t="s">
        <v>1</v>
      </c>
    </row>
    <row r="184" spans="1:42" s="59" customFormat="1" x14ac:dyDescent="0.25">
      <c r="A184" s="68" t="s">
        <v>76</v>
      </c>
      <c r="B184" s="67">
        <v>44170</v>
      </c>
      <c r="C184" s="68" t="s">
        <v>6</v>
      </c>
      <c r="D184" s="68" t="s">
        <v>49</v>
      </c>
      <c r="E184" s="68" t="s">
        <v>232</v>
      </c>
      <c r="F184" s="68" t="s">
        <v>1311</v>
      </c>
      <c r="G184" s="68" t="s">
        <v>3</v>
      </c>
      <c r="H184" s="68" t="s">
        <v>1312</v>
      </c>
      <c r="I184" s="69" t="s">
        <v>1</v>
      </c>
      <c r="J184" s="69" t="s">
        <v>1</v>
      </c>
      <c r="K184" s="69" t="s">
        <v>1</v>
      </c>
      <c r="L184" s="69" t="s">
        <v>1</v>
      </c>
      <c r="M184" s="69">
        <v>0</v>
      </c>
      <c r="N184" s="68" t="s">
        <v>1</v>
      </c>
      <c r="O184" s="68" t="s">
        <v>2</v>
      </c>
      <c r="P184" s="68" t="s">
        <v>1</v>
      </c>
      <c r="Q184" s="69">
        <v>726899301.66069984</v>
      </c>
      <c r="R184" s="69">
        <v>0</v>
      </c>
      <c r="S184" s="69">
        <v>533147349.56119996</v>
      </c>
      <c r="T184" s="69">
        <v>0</v>
      </c>
      <c r="U184" s="68" t="s">
        <v>0</v>
      </c>
      <c r="V184" s="69">
        <v>0</v>
      </c>
      <c r="W184" s="69">
        <v>167027544.91339999</v>
      </c>
      <c r="X184" s="68" t="s">
        <v>9</v>
      </c>
      <c r="Y184" s="69">
        <v>26724407.186100002</v>
      </c>
      <c r="Z184" s="69">
        <v>0</v>
      </c>
      <c r="AA184" s="68" t="s">
        <v>0</v>
      </c>
      <c r="AB184" s="69">
        <v>0</v>
      </c>
      <c r="AC184" s="69">
        <v>0</v>
      </c>
      <c r="AD184" s="68" t="s">
        <v>0</v>
      </c>
      <c r="AE184" s="69">
        <v>0</v>
      </c>
      <c r="AF184" s="68">
        <v>0</v>
      </c>
      <c r="AG184" s="68" t="s">
        <v>0</v>
      </c>
      <c r="AH184" s="69">
        <v>0</v>
      </c>
      <c r="AI184" s="69">
        <v>0</v>
      </c>
      <c r="AJ184" s="68" t="s">
        <v>0</v>
      </c>
      <c r="AK184" s="69">
        <v>0</v>
      </c>
      <c r="AL184" s="69">
        <v>0</v>
      </c>
      <c r="AM184" s="72" t="s">
        <v>1</v>
      </c>
      <c r="AN184" s="68" t="s">
        <v>1</v>
      </c>
      <c r="AO184" s="72" t="s">
        <v>1</v>
      </c>
      <c r="AP184" s="68" t="s">
        <v>1</v>
      </c>
    </row>
    <row r="185" spans="1:42" s="59" customFormat="1" x14ac:dyDescent="0.25">
      <c r="A185" s="68" t="s">
        <v>75</v>
      </c>
      <c r="B185" s="67">
        <v>44170</v>
      </c>
      <c r="C185" s="68" t="s">
        <v>6</v>
      </c>
      <c r="D185" s="68" t="s">
        <v>49</v>
      </c>
      <c r="E185" s="68" t="s">
        <v>232</v>
      </c>
      <c r="F185" s="68" t="s">
        <v>1311</v>
      </c>
      <c r="G185" s="68" t="s">
        <v>13</v>
      </c>
      <c r="H185" s="68" t="s">
        <v>1</v>
      </c>
      <c r="I185" s="69" t="s">
        <v>1313</v>
      </c>
      <c r="J185" s="69" t="s">
        <v>1</v>
      </c>
      <c r="K185" s="69" t="s">
        <v>1314</v>
      </c>
      <c r="L185" s="69" t="s">
        <v>1315</v>
      </c>
      <c r="M185" s="69">
        <v>2349540.0299999998</v>
      </c>
      <c r="N185" s="68" t="s">
        <v>12</v>
      </c>
      <c r="O185" s="68" t="s">
        <v>1316</v>
      </c>
      <c r="P185" s="68" t="s">
        <v>1317</v>
      </c>
      <c r="Q185" s="69">
        <v>-1566360.02</v>
      </c>
      <c r="R185" s="69">
        <v>0</v>
      </c>
      <c r="S185" s="69">
        <v>-1566360.02</v>
      </c>
      <c r="T185" s="69">
        <v>0</v>
      </c>
      <c r="U185" s="68" t="s">
        <v>0</v>
      </c>
      <c r="V185" s="69">
        <v>0</v>
      </c>
      <c r="W185" s="69">
        <v>0</v>
      </c>
      <c r="X185" s="68" t="s">
        <v>0</v>
      </c>
      <c r="Y185" s="69">
        <v>0</v>
      </c>
      <c r="Z185" s="69">
        <v>0</v>
      </c>
      <c r="AA185" s="68" t="s">
        <v>0</v>
      </c>
      <c r="AB185" s="69">
        <v>0</v>
      </c>
      <c r="AC185" s="69">
        <v>0</v>
      </c>
      <c r="AD185" s="68" t="s">
        <v>0</v>
      </c>
      <c r="AE185" s="69">
        <v>0</v>
      </c>
      <c r="AF185" s="68">
        <v>0</v>
      </c>
      <c r="AG185" s="68" t="s">
        <v>0</v>
      </c>
      <c r="AH185" s="69">
        <v>0</v>
      </c>
      <c r="AI185" s="69">
        <v>0</v>
      </c>
      <c r="AJ185" s="68" t="s">
        <v>0</v>
      </c>
      <c r="AK185" s="69">
        <v>0</v>
      </c>
      <c r="AL185" s="69">
        <v>0</v>
      </c>
      <c r="AM185" s="72" t="s">
        <v>1</v>
      </c>
      <c r="AN185" s="68" t="s">
        <v>1</v>
      </c>
      <c r="AO185" s="72" t="s">
        <v>1</v>
      </c>
      <c r="AP185" s="68" t="s">
        <v>1</v>
      </c>
    </row>
    <row r="186" spans="1:42" s="59" customFormat="1" x14ac:dyDescent="0.25">
      <c r="A186" s="68" t="s">
        <v>74</v>
      </c>
      <c r="B186" s="67">
        <v>44170</v>
      </c>
      <c r="C186" s="68" t="s">
        <v>27</v>
      </c>
      <c r="D186" s="68" t="s">
        <v>49</v>
      </c>
      <c r="E186" s="68" t="s">
        <v>223</v>
      </c>
      <c r="F186" s="68" t="s">
        <v>1318</v>
      </c>
      <c r="G186" s="68" t="s">
        <v>3</v>
      </c>
      <c r="H186" s="68" t="s">
        <v>1319</v>
      </c>
      <c r="I186" s="69" t="s">
        <v>1</v>
      </c>
      <c r="J186" s="69" t="s">
        <v>1</v>
      </c>
      <c r="K186" s="69" t="s">
        <v>1</v>
      </c>
      <c r="L186" s="69" t="s">
        <v>1</v>
      </c>
      <c r="M186" s="69">
        <v>0</v>
      </c>
      <c r="N186" s="68" t="s">
        <v>1</v>
      </c>
      <c r="O186" s="68" t="s">
        <v>2</v>
      </c>
      <c r="P186" s="68" t="s">
        <v>1</v>
      </c>
      <c r="Q186" s="69">
        <v>729675447.61220002</v>
      </c>
      <c r="R186" s="69">
        <v>0</v>
      </c>
      <c r="S186" s="69">
        <v>577382143.14180005</v>
      </c>
      <c r="T186" s="69">
        <v>0</v>
      </c>
      <c r="U186" s="68" t="s">
        <v>0</v>
      </c>
      <c r="V186" s="69">
        <v>0</v>
      </c>
      <c r="W186" s="69">
        <v>131287331.44000003</v>
      </c>
      <c r="X186" s="68" t="s">
        <v>0</v>
      </c>
      <c r="Y186" s="69">
        <v>21005973.030400001</v>
      </c>
      <c r="Z186" s="69">
        <v>0</v>
      </c>
      <c r="AA186" s="68" t="s">
        <v>0</v>
      </c>
      <c r="AB186" s="69">
        <v>0</v>
      </c>
      <c r="AC186" s="69">
        <v>0</v>
      </c>
      <c r="AD186" s="68" t="s">
        <v>0</v>
      </c>
      <c r="AE186" s="69">
        <v>0</v>
      </c>
      <c r="AF186" s="68">
        <v>0</v>
      </c>
      <c r="AG186" s="68" t="s">
        <v>0</v>
      </c>
      <c r="AH186" s="69">
        <v>0</v>
      </c>
      <c r="AI186" s="69">
        <v>0</v>
      </c>
      <c r="AJ186" s="68" t="s">
        <v>0</v>
      </c>
      <c r="AK186" s="69">
        <v>0</v>
      </c>
      <c r="AL186" s="69">
        <v>0</v>
      </c>
      <c r="AM186" s="72" t="s">
        <v>1</v>
      </c>
      <c r="AN186" s="68" t="s">
        <v>1</v>
      </c>
      <c r="AO186" s="72" t="s">
        <v>1</v>
      </c>
      <c r="AP186" s="68" t="s">
        <v>1</v>
      </c>
    </row>
    <row r="187" spans="1:42" s="59" customFormat="1" x14ac:dyDescent="0.25">
      <c r="A187" s="68" t="s">
        <v>73</v>
      </c>
      <c r="B187" s="67">
        <v>44170</v>
      </c>
      <c r="C187" s="68" t="s">
        <v>27</v>
      </c>
      <c r="D187" s="68" t="s">
        <v>49</v>
      </c>
      <c r="E187" s="68" t="s">
        <v>223</v>
      </c>
      <c r="F187" s="68" t="s">
        <v>1320</v>
      </c>
      <c r="G187" s="68" t="s">
        <v>3</v>
      </c>
      <c r="H187" s="68" t="s">
        <v>1321</v>
      </c>
      <c r="I187" s="69" t="s">
        <v>1</v>
      </c>
      <c r="J187" s="69" t="s">
        <v>1</v>
      </c>
      <c r="K187" s="69" t="s">
        <v>1</v>
      </c>
      <c r="L187" s="69" t="s">
        <v>1</v>
      </c>
      <c r="M187" s="69">
        <v>0</v>
      </c>
      <c r="N187" s="68" t="s">
        <v>1</v>
      </c>
      <c r="O187" s="68" t="s">
        <v>1009</v>
      </c>
      <c r="P187" s="68" t="s">
        <v>1010</v>
      </c>
      <c r="Q187" s="69">
        <v>31908891.84</v>
      </c>
      <c r="R187" s="69">
        <v>0</v>
      </c>
      <c r="S187" s="69">
        <v>7528332</v>
      </c>
      <c r="T187" s="69">
        <v>21017724</v>
      </c>
      <c r="U187" s="68" t="s">
        <v>9</v>
      </c>
      <c r="V187" s="69">
        <v>3362835.84</v>
      </c>
      <c r="W187" s="69">
        <v>0</v>
      </c>
      <c r="X187" s="68" t="s">
        <v>0</v>
      </c>
      <c r="Y187" s="69">
        <v>0</v>
      </c>
      <c r="Z187" s="69">
        <v>0</v>
      </c>
      <c r="AA187" s="68" t="s">
        <v>0</v>
      </c>
      <c r="AB187" s="69">
        <v>0</v>
      </c>
      <c r="AC187" s="69">
        <v>0</v>
      </c>
      <c r="AD187" s="68" t="s">
        <v>0</v>
      </c>
      <c r="AE187" s="69">
        <v>0</v>
      </c>
      <c r="AF187" s="68">
        <v>0</v>
      </c>
      <c r="AG187" s="68" t="s">
        <v>0</v>
      </c>
      <c r="AH187" s="69">
        <v>0</v>
      </c>
      <c r="AI187" s="69">
        <v>0</v>
      </c>
      <c r="AJ187" s="68" t="s">
        <v>0</v>
      </c>
      <c r="AK187" s="69">
        <v>0</v>
      </c>
      <c r="AL187" s="69">
        <v>0</v>
      </c>
      <c r="AM187" s="72" t="s">
        <v>1</v>
      </c>
      <c r="AN187" s="68" t="s">
        <v>1</v>
      </c>
      <c r="AO187" s="72" t="s">
        <v>1</v>
      </c>
      <c r="AP187" s="68" t="s">
        <v>1</v>
      </c>
    </row>
    <row r="188" spans="1:42" s="59" customFormat="1" x14ac:dyDescent="0.25">
      <c r="A188" s="68" t="s">
        <v>72</v>
      </c>
      <c r="B188" s="67">
        <v>44170</v>
      </c>
      <c r="C188" s="68" t="s">
        <v>27</v>
      </c>
      <c r="D188" s="68" t="s">
        <v>49</v>
      </c>
      <c r="E188" s="68" t="s">
        <v>223</v>
      </c>
      <c r="F188" s="68" t="s">
        <v>1318</v>
      </c>
      <c r="G188" s="68" t="s">
        <v>3</v>
      </c>
      <c r="H188" s="68" t="s">
        <v>1322</v>
      </c>
      <c r="I188" s="69" t="s">
        <v>1</v>
      </c>
      <c r="J188" s="69" t="s">
        <v>1</v>
      </c>
      <c r="K188" s="69" t="s">
        <v>1</v>
      </c>
      <c r="L188" s="69" t="s">
        <v>1</v>
      </c>
      <c r="M188" s="69">
        <v>0</v>
      </c>
      <c r="N188" s="68" t="s">
        <v>1</v>
      </c>
      <c r="O188" s="68" t="s">
        <v>2</v>
      </c>
      <c r="P188" s="68" t="s">
        <v>1</v>
      </c>
      <c r="Q188" s="69">
        <v>109683974.4348</v>
      </c>
      <c r="R188" s="69">
        <v>0</v>
      </c>
      <c r="S188" s="69">
        <v>90915969</v>
      </c>
      <c r="T188" s="69">
        <v>0</v>
      </c>
      <c r="U188" s="68" t="s">
        <v>0</v>
      </c>
      <c r="V188" s="69">
        <v>0</v>
      </c>
      <c r="W188" s="69">
        <v>16179315.030000001</v>
      </c>
      <c r="X188" s="68" t="s">
        <v>9</v>
      </c>
      <c r="Y188" s="69">
        <v>2588690.4047999997</v>
      </c>
      <c r="Z188" s="69">
        <v>0</v>
      </c>
      <c r="AA188" s="68" t="s">
        <v>0</v>
      </c>
      <c r="AB188" s="69">
        <v>0</v>
      </c>
      <c r="AC188" s="69">
        <v>0</v>
      </c>
      <c r="AD188" s="68" t="s">
        <v>0</v>
      </c>
      <c r="AE188" s="69">
        <v>0</v>
      </c>
      <c r="AF188" s="68">
        <v>0</v>
      </c>
      <c r="AG188" s="68" t="s">
        <v>0</v>
      </c>
      <c r="AH188" s="69">
        <v>0</v>
      </c>
      <c r="AI188" s="69">
        <v>0</v>
      </c>
      <c r="AJ188" s="68" t="s">
        <v>0</v>
      </c>
      <c r="AK188" s="69">
        <v>0</v>
      </c>
      <c r="AL188" s="69">
        <v>0</v>
      </c>
      <c r="AM188" s="72" t="s">
        <v>1</v>
      </c>
      <c r="AN188" s="68" t="s">
        <v>1</v>
      </c>
      <c r="AO188" s="72" t="s">
        <v>1</v>
      </c>
      <c r="AP188" s="68" t="s">
        <v>1</v>
      </c>
    </row>
    <row r="189" spans="1:42" s="59" customFormat="1" x14ac:dyDescent="0.25">
      <c r="A189" s="68" t="s">
        <v>71</v>
      </c>
      <c r="B189" s="67">
        <v>44170</v>
      </c>
      <c r="C189" s="68" t="s">
        <v>6</v>
      </c>
      <c r="D189" s="68" t="s">
        <v>42</v>
      </c>
      <c r="E189" s="68" t="s">
        <v>221</v>
      </c>
      <c r="F189" s="68" t="s">
        <v>621</v>
      </c>
      <c r="G189" s="68" t="s">
        <v>3</v>
      </c>
      <c r="H189" s="68" t="s">
        <v>1323</v>
      </c>
      <c r="I189" s="69" t="s">
        <v>1</v>
      </c>
      <c r="J189" s="69" t="s">
        <v>1</v>
      </c>
      <c r="K189" s="69" t="s">
        <v>1</v>
      </c>
      <c r="L189" s="69" t="s">
        <v>1</v>
      </c>
      <c r="M189" s="69">
        <v>0</v>
      </c>
      <c r="N189" s="68" t="s">
        <v>1</v>
      </c>
      <c r="O189" s="68" t="s">
        <v>2</v>
      </c>
      <c r="P189" s="68" t="s">
        <v>1</v>
      </c>
      <c r="Q189" s="69">
        <v>987276507.27944994</v>
      </c>
      <c r="R189" s="69">
        <v>0</v>
      </c>
      <c r="S189" s="69">
        <v>738268486.92475009</v>
      </c>
      <c r="T189" s="69">
        <v>0</v>
      </c>
      <c r="U189" s="68" t="s">
        <v>0</v>
      </c>
      <c r="V189" s="69">
        <v>0</v>
      </c>
      <c r="W189" s="69">
        <v>214662086.51270002</v>
      </c>
      <c r="X189" s="68" t="s">
        <v>0</v>
      </c>
      <c r="Y189" s="69">
        <v>34345933.841999993</v>
      </c>
      <c r="Z189" s="69">
        <v>0</v>
      </c>
      <c r="AA189" s="68" t="s">
        <v>0</v>
      </c>
      <c r="AB189" s="69">
        <v>0</v>
      </c>
      <c r="AC189" s="69">
        <v>0</v>
      </c>
      <c r="AD189" s="68" t="s">
        <v>0</v>
      </c>
      <c r="AE189" s="69">
        <v>0</v>
      </c>
      <c r="AF189" s="68">
        <v>0</v>
      </c>
      <c r="AG189" s="68" t="s">
        <v>0</v>
      </c>
      <c r="AH189" s="69">
        <v>0</v>
      </c>
      <c r="AI189" s="69">
        <v>0</v>
      </c>
      <c r="AJ189" s="68" t="s">
        <v>0</v>
      </c>
      <c r="AK189" s="69">
        <v>0</v>
      </c>
      <c r="AL189" s="69">
        <v>0</v>
      </c>
      <c r="AM189" s="72" t="s">
        <v>1</v>
      </c>
      <c r="AN189" s="68" t="s">
        <v>1</v>
      </c>
      <c r="AO189" s="72" t="s">
        <v>1</v>
      </c>
      <c r="AP189" s="68" t="s">
        <v>1</v>
      </c>
    </row>
    <row r="190" spans="1:42" s="59" customFormat="1" x14ac:dyDescent="0.25">
      <c r="A190" s="68" t="s">
        <v>70</v>
      </c>
      <c r="B190" s="67">
        <v>44170</v>
      </c>
      <c r="C190" s="68" t="s">
        <v>6</v>
      </c>
      <c r="D190" s="68" t="s">
        <v>42</v>
      </c>
      <c r="E190" s="68" t="s">
        <v>221</v>
      </c>
      <c r="F190" s="68" t="s">
        <v>621</v>
      </c>
      <c r="G190" s="68" t="s">
        <v>13</v>
      </c>
      <c r="H190" s="68" t="s">
        <v>1</v>
      </c>
      <c r="I190" s="69" t="s">
        <v>1324</v>
      </c>
      <c r="J190" s="69" t="s">
        <v>1</v>
      </c>
      <c r="K190" s="69" t="s">
        <v>1325</v>
      </c>
      <c r="L190" s="69" t="s">
        <v>1315</v>
      </c>
      <c r="M190" s="69">
        <v>44596800</v>
      </c>
      <c r="N190" s="68" t="s">
        <v>12</v>
      </c>
      <c r="O190" s="68" t="s">
        <v>1326</v>
      </c>
      <c r="P190" s="68" t="s">
        <v>1327</v>
      </c>
      <c r="Q190" s="69">
        <v>-44596800</v>
      </c>
      <c r="R190" s="69">
        <v>0</v>
      </c>
      <c r="S190" s="69">
        <v>-44596800</v>
      </c>
      <c r="T190" s="69">
        <v>0</v>
      </c>
      <c r="U190" s="68" t="s">
        <v>0</v>
      </c>
      <c r="V190" s="69">
        <v>0</v>
      </c>
      <c r="W190" s="69">
        <v>0</v>
      </c>
      <c r="X190" s="68" t="s">
        <v>0</v>
      </c>
      <c r="Y190" s="69">
        <v>0</v>
      </c>
      <c r="Z190" s="69">
        <v>0</v>
      </c>
      <c r="AA190" s="68" t="s">
        <v>0</v>
      </c>
      <c r="AB190" s="69">
        <v>0</v>
      </c>
      <c r="AC190" s="69">
        <v>0</v>
      </c>
      <c r="AD190" s="68" t="s">
        <v>0</v>
      </c>
      <c r="AE190" s="69">
        <v>0</v>
      </c>
      <c r="AF190" s="68">
        <v>0</v>
      </c>
      <c r="AG190" s="68" t="s">
        <v>0</v>
      </c>
      <c r="AH190" s="69">
        <v>0</v>
      </c>
      <c r="AI190" s="69">
        <v>0</v>
      </c>
      <c r="AJ190" s="68" t="s">
        <v>0</v>
      </c>
      <c r="AK190" s="69">
        <v>0</v>
      </c>
      <c r="AL190" s="69">
        <v>0</v>
      </c>
      <c r="AM190" s="72" t="s">
        <v>1</v>
      </c>
      <c r="AN190" s="68" t="s">
        <v>1</v>
      </c>
      <c r="AO190" s="72" t="s">
        <v>1</v>
      </c>
      <c r="AP190" s="68" t="s">
        <v>1</v>
      </c>
    </row>
    <row r="191" spans="1:42" s="59" customFormat="1" x14ac:dyDescent="0.25">
      <c r="A191" s="68" t="s">
        <v>69</v>
      </c>
      <c r="B191" s="67">
        <v>44170</v>
      </c>
      <c r="C191" s="68" t="s">
        <v>6</v>
      </c>
      <c r="D191" s="68" t="s">
        <v>42</v>
      </c>
      <c r="E191" s="68" t="s">
        <v>217</v>
      </c>
      <c r="F191" s="68" t="s">
        <v>448</v>
      </c>
      <c r="G191" s="68" t="s">
        <v>3</v>
      </c>
      <c r="H191" s="68" t="s">
        <v>1328</v>
      </c>
      <c r="I191" s="69"/>
      <c r="J191" s="69"/>
      <c r="K191" s="69"/>
      <c r="L191" s="69"/>
      <c r="M191" s="69">
        <v>0</v>
      </c>
      <c r="N191" s="68"/>
      <c r="O191" s="68" t="s">
        <v>2</v>
      </c>
      <c r="P191" s="68"/>
      <c r="Q191" s="69">
        <v>451422974</v>
      </c>
      <c r="R191" s="69">
        <v>0</v>
      </c>
      <c r="S191" s="69">
        <v>451422974</v>
      </c>
      <c r="T191" s="69">
        <v>0</v>
      </c>
      <c r="U191" s="68" t="s">
        <v>0</v>
      </c>
      <c r="V191" s="69">
        <v>0</v>
      </c>
      <c r="W191" s="69">
        <v>0</v>
      </c>
      <c r="X191" s="68" t="s">
        <v>0</v>
      </c>
      <c r="Y191" s="69">
        <v>0</v>
      </c>
      <c r="Z191" s="69">
        <v>0</v>
      </c>
      <c r="AA191" s="68" t="s">
        <v>0</v>
      </c>
      <c r="AB191" s="69">
        <v>0</v>
      </c>
      <c r="AC191" s="147">
        <v>0</v>
      </c>
      <c r="AD191" s="68" t="s">
        <v>0</v>
      </c>
      <c r="AE191" s="147">
        <v>0</v>
      </c>
      <c r="AF191" s="147"/>
      <c r="AG191" s="68"/>
      <c r="AH191" s="69"/>
      <c r="AI191" s="69"/>
      <c r="AJ191" s="68"/>
      <c r="AK191" s="69"/>
      <c r="AL191" s="69"/>
      <c r="AM191" s="72"/>
      <c r="AN191" s="68"/>
      <c r="AO191" s="72"/>
      <c r="AP191" s="68"/>
    </row>
    <row r="192" spans="1:42" s="59" customFormat="1" x14ac:dyDescent="0.25">
      <c r="A192" s="68" t="s">
        <v>68</v>
      </c>
      <c r="B192" s="67">
        <v>44170</v>
      </c>
      <c r="C192" s="68" t="s">
        <v>35</v>
      </c>
      <c r="D192" s="68" t="s">
        <v>42</v>
      </c>
      <c r="E192" s="68" t="s">
        <v>219</v>
      </c>
      <c r="F192" s="68" t="s">
        <v>1329</v>
      </c>
      <c r="G192" s="68" t="s">
        <v>3</v>
      </c>
      <c r="H192" s="68" t="s">
        <v>1330</v>
      </c>
      <c r="I192" s="69" t="s">
        <v>1</v>
      </c>
      <c r="J192" s="69" t="s">
        <v>1</v>
      </c>
      <c r="K192" s="69" t="s">
        <v>1</v>
      </c>
      <c r="L192" s="69" t="s">
        <v>1</v>
      </c>
      <c r="M192" s="69">
        <v>0</v>
      </c>
      <c r="N192" s="68" t="s">
        <v>1</v>
      </c>
      <c r="O192" s="68" t="s">
        <v>2</v>
      </c>
      <c r="P192" s="68" t="s">
        <v>1</v>
      </c>
      <c r="Q192" s="69">
        <v>581996827.6552999</v>
      </c>
      <c r="R192" s="69">
        <v>0</v>
      </c>
      <c r="S192" s="69">
        <v>542590243.89129996</v>
      </c>
      <c r="T192" s="69">
        <v>0</v>
      </c>
      <c r="U192" s="68" t="s">
        <v>0</v>
      </c>
      <c r="V192" s="69">
        <v>0</v>
      </c>
      <c r="W192" s="69">
        <v>33971192.899999999</v>
      </c>
      <c r="X192" s="68" t="s">
        <v>0</v>
      </c>
      <c r="Y192" s="69">
        <v>5435390.8640000001</v>
      </c>
      <c r="Z192" s="69">
        <v>0</v>
      </c>
      <c r="AA192" s="68" t="s">
        <v>0</v>
      </c>
      <c r="AB192" s="69">
        <v>0</v>
      </c>
      <c r="AC192" s="69">
        <v>0</v>
      </c>
      <c r="AD192" s="68" t="s">
        <v>0</v>
      </c>
      <c r="AE192" s="69">
        <v>0</v>
      </c>
      <c r="AF192" s="68">
        <v>0</v>
      </c>
      <c r="AG192" s="68" t="s">
        <v>0</v>
      </c>
      <c r="AH192" s="69">
        <v>0</v>
      </c>
      <c r="AI192" s="69">
        <v>0</v>
      </c>
      <c r="AJ192" s="68" t="s">
        <v>0</v>
      </c>
      <c r="AK192" s="69">
        <v>0</v>
      </c>
      <c r="AL192" s="69">
        <v>0</v>
      </c>
      <c r="AM192" s="72" t="s">
        <v>1</v>
      </c>
      <c r="AN192" s="68" t="s">
        <v>1</v>
      </c>
      <c r="AO192" s="72" t="s">
        <v>1</v>
      </c>
      <c r="AP192" s="68" t="s">
        <v>1</v>
      </c>
    </row>
    <row r="193" spans="1:42" s="59" customFormat="1" x14ac:dyDescent="0.25">
      <c r="A193" s="68" t="s">
        <v>67</v>
      </c>
      <c r="B193" s="67">
        <v>44170</v>
      </c>
      <c r="C193" s="68" t="s">
        <v>27</v>
      </c>
      <c r="D193" s="68" t="s">
        <v>42</v>
      </c>
      <c r="E193" s="68" t="s">
        <v>214</v>
      </c>
      <c r="F193" s="68" t="s">
        <v>1070</v>
      </c>
      <c r="G193" s="68" t="s">
        <v>3</v>
      </c>
      <c r="H193" s="68" t="s">
        <v>1331</v>
      </c>
      <c r="I193" s="69" t="s">
        <v>1</v>
      </c>
      <c r="J193" s="69" t="s">
        <v>1</v>
      </c>
      <c r="K193" s="69" t="s">
        <v>1</v>
      </c>
      <c r="L193" s="69" t="s">
        <v>1</v>
      </c>
      <c r="M193" s="69">
        <v>0</v>
      </c>
      <c r="N193" s="68" t="s">
        <v>1</v>
      </c>
      <c r="O193" s="68" t="s">
        <v>2</v>
      </c>
      <c r="P193" s="68" t="s">
        <v>1</v>
      </c>
      <c r="Q193" s="69">
        <v>362368224.18230003</v>
      </c>
      <c r="R193" s="69">
        <v>0</v>
      </c>
      <c r="S193" s="69">
        <v>234660267.26270002</v>
      </c>
      <c r="T193" s="69">
        <v>0</v>
      </c>
      <c r="U193" s="68" t="s">
        <v>0</v>
      </c>
      <c r="V193" s="69">
        <v>0</v>
      </c>
      <c r="W193" s="69">
        <v>110093066.31</v>
      </c>
      <c r="X193" s="68" t="s">
        <v>0</v>
      </c>
      <c r="Y193" s="69">
        <v>17614890.6096</v>
      </c>
      <c r="Z193" s="69">
        <v>0</v>
      </c>
      <c r="AA193" s="68" t="s">
        <v>0</v>
      </c>
      <c r="AB193" s="69">
        <v>0</v>
      </c>
      <c r="AC193" s="69">
        <v>0</v>
      </c>
      <c r="AD193" s="68" t="s">
        <v>0</v>
      </c>
      <c r="AE193" s="69">
        <v>0</v>
      </c>
      <c r="AF193" s="68">
        <v>0</v>
      </c>
      <c r="AG193" s="68" t="s">
        <v>0</v>
      </c>
      <c r="AH193" s="69">
        <v>0</v>
      </c>
      <c r="AI193" s="69">
        <v>0</v>
      </c>
      <c r="AJ193" s="68" t="s">
        <v>0</v>
      </c>
      <c r="AK193" s="69">
        <v>0</v>
      </c>
      <c r="AL193" s="69">
        <v>0</v>
      </c>
      <c r="AM193" s="72" t="s">
        <v>1</v>
      </c>
      <c r="AN193" s="68" t="s">
        <v>1</v>
      </c>
      <c r="AO193" s="72" t="s">
        <v>1</v>
      </c>
      <c r="AP193" s="68" t="s">
        <v>1</v>
      </c>
    </row>
    <row r="194" spans="1:42" s="59" customFormat="1" x14ac:dyDescent="0.25">
      <c r="A194" s="68" t="s">
        <v>66</v>
      </c>
      <c r="B194" s="67">
        <v>44170</v>
      </c>
      <c r="C194" s="68" t="s">
        <v>6</v>
      </c>
      <c r="D194" s="68" t="s">
        <v>38</v>
      </c>
      <c r="E194" s="68" t="s">
        <v>212</v>
      </c>
      <c r="F194" s="68" t="s">
        <v>1332</v>
      </c>
      <c r="G194" s="68" t="s">
        <v>3</v>
      </c>
      <c r="H194" s="68" t="s">
        <v>1333</v>
      </c>
      <c r="I194" s="69" t="s">
        <v>1</v>
      </c>
      <c r="J194" s="69" t="s">
        <v>1</v>
      </c>
      <c r="K194" s="69" t="s">
        <v>1</v>
      </c>
      <c r="L194" s="69" t="s">
        <v>1</v>
      </c>
      <c r="M194" s="69">
        <v>0</v>
      </c>
      <c r="N194" s="68" t="s">
        <v>1</v>
      </c>
      <c r="O194" s="68" t="s">
        <v>2</v>
      </c>
      <c r="P194" s="68" t="s">
        <v>1</v>
      </c>
      <c r="Q194" s="69">
        <v>1285091167.8819499</v>
      </c>
      <c r="R194" s="69">
        <v>0</v>
      </c>
      <c r="S194" s="69">
        <v>967701793.00969958</v>
      </c>
      <c r="T194" s="69">
        <v>0</v>
      </c>
      <c r="U194" s="68" t="s">
        <v>0</v>
      </c>
      <c r="V194" s="69">
        <v>0</v>
      </c>
      <c r="W194" s="69">
        <v>273611530.06234998</v>
      </c>
      <c r="X194" s="68" t="s">
        <v>0</v>
      </c>
      <c r="Y194" s="69">
        <v>43777844.809899978</v>
      </c>
      <c r="Z194" s="69">
        <v>0</v>
      </c>
      <c r="AA194" s="68" t="s">
        <v>0</v>
      </c>
      <c r="AB194" s="69">
        <v>0</v>
      </c>
      <c r="AC194" s="69">
        <v>0</v>
      </c>
      <c r="AD194" s="68" t="s">
        <v>0</v>
      </c>
      <c r="AE194" s="69">
        <v>0</v>
      </c>
      <c r="AF194" s="68">
        <v>0</v>
      </c>
      <c r="AG194" s="68" t="s">
        <v>0</v>
      </c>
      <c r="AH194" s="69">
        <v>0</v>
      </c>
      <c r="AI194" s="69">
        <v>0</v>
      </c>
      <c r="AJ194" s="68" t="s">
        <v>0</v>
      </c>
      <c r="AK194" s="69">
        <v>0</v>
      </c>
      <c r="AL194" s="69">
        <v>0</v>
      </c>
      <c r="AM194" s="72" t="s">
        <v>1</v>
      </c>
      <c r="AN194" s="68" t="s">
        <v>1</v>
      </c>
      <c r="AO194" s="72" t="s">
        <v>1</v>
      </c>
      <c r="AP194" s="68" t="s">
        <v>1</v>
      </c>
    </row>
    <row r="195" spans="1:42" s="59" customFormat="1" x14ac:dyDescent="0.25">
      <c r="A195" s="68" t="s">
        <v>65</v>
      </c>
      <c r="B195" s="67">
        <v>44170</v>
      </c>
      <c r="C195" s="68" t="s">
        <v>35</v>
      </c>
      <c r="D195" s="68" t="s">
        <v>38</v>
      </c>
      <c r="E195" s="68" t="s">
        <v>210</v>
      </c>
      <c r="F195" s="68" t="s">
        <v>1334</v>
      </c>
      <c r="G195" s="68" t="s">
        <v>3</v>
      </c>
      <c r="H195" s="68" t="s">
        <v>1335</v>
      </c>
      <c r="I195" s="69" t="s">
        <v>1</v>
      </c>
      <c r="J195" s="69" t="s">
        <v>1</v>
      </c>
      <c r="K195" s="69" t="s">
        <v>1</v>
      </c>
      <c r="L195" s="69" t="s">
        <v>1</v>
      </c>
      <c r="M195" s="69">
        <v>0</v>
      </c>
      <c r="N195" s="68" t="s">
        <v>1</v>
      </c>
      <c r="O195" s="68" t="s">
        <v>2</v>
      </c>
      <c r="P195" s="68" t="s">
        <v>1</v>
      </c>
      <c r="Q195" s="69">
        <v>318358552.53999996</v>
      </c>
      <c r="R195" s="69">
        <v>0</v>
      </c>
      <c r="S195" s="69">
        <v>303974807.73999995</v>
      </c>
      <c r="T195" s="69">
        <v>0</v>
      </c>
      <c r="U195" s="68" t="s">
        <v>0</v>
      </c>
      <c r="V195" s="69">
        <v>0</v>
      </c>
      <c r="W195" s="69">
        <v>12399780</v>
      </c>
      <c r="X195" s="68" t="s">
        <v>9</v>
      </c>
      <c r="Y195" s="69">
        <v>1983964.7999999998</v>
      </c>
      <c r="Z195" s="69">
        <v>0</v>
      </c>
      <c r="AA195" s="68" t="s">
        <v>0</v>
      </c>
      <c r="AB195" s="69">
        <v>0</v>
      </c>
      <c r="AC195" s="69">
        <v>0</v>
      </c>
      <c r="AD195" s="68" t="s">
        <v>0</v>
      </c>
      <c r="AE195" s="69">
        <v>0</v>
      </c>
      <c r="AF195" s="68">
        <v>0</v>
      </c>
      <c r="AG195" s="68" t="s">
        <v>0</v>
      </c>
      <c r="AH195" s="69">
        <v>0</v>
      </c>
      <c r="AI195" s="69">
        <v>0</v>
      </c>
      <c r="AJ195" s="68" t="s">
        <v>0</v>
      </c>
      <c r="AK195" s="69">
        <v>0</v>
      </c>
      <c r="AL195" s="69">
        <v>0</v>
      </c>
      <c r="AM195" s="72" t="s">
        <v>1</v>
      </c>
      <c r="AN195" s="68" t="s">
        <v>1</v>
      </c>
      <c r="AO195" s="72" t="s">
        <v>1</v>
      </c>
      <c r="AP195" s="68" t="s">
        <v>1</v>
      </c>
    </row>
    <row r="196" spans="1:42" s="59" customFormat="1" x14ac:dyDescent="0.25">
      <c r="A196" s="68" t="s">
        <v>64</v>
      </c>
      <c r="B196" s="67">
        <v>44170</v>
      </c>
      <c r="C196" s="68" t="s">
        <v>27</v>
      </c>
      <c r="D196" s="68" t="s">
        <v>38</v>
      </c>
      <c r="E196" s="68" t="s">
        <v>4</v>
      </c>
      <c r="F196" s="68" t="s">
        <v>1152</v>
      </c>
      <c r="G196" s="68" t="s">
        <v>3</v>
      </c>
      <c r="H196" s="68" t="s">
        <v>1336</v>
      </c>
      <c r="I196" s="69" t="s">
        <v>1</v>
      </c>
      <c r="J196" s="69" t="s">
        <v>1</v>
      </c>
      <c r="K196" s="69" t="s">
        <v>1</v>
      </c>
      <c r="L196" s="69" t="s">
        <v>1</v>
      </c>
      <c r="M196" s="69">
        <v>0</v>
      </c>
      <c r="N196" s="68" t="s">
        <v>1</v>
      </c>
      <c r="O196" s="68" t="s">
        <v>2</v>
      </c>
      <c r="P196" s="68" t="s">
        <v>1</v>
      </c>
      <c r="Q196" s="69">
        <v>696337113.1595999</v>
      </c>
      <c r="R196" s="69">
        <v>0</v>
      </c>
      <c r="S196" s="69">
        <v>494846724.61999983</v>
      </c>
      <c r="T196" s="69">
        <v>0</v>
      </c>
      <c r="U196" s="68" t="s">
        <v>0</v>
      </c>
      <c r="V196" s="69">
        <v>0</v>
      </c>
      <c r="W196" s="69">
        <v>173698610.81</v>
      </c>
      <c r="X196" s="68" t="s">
        <v>0</v>
      </c>
      <c r="Y196" s="69">
        <v>27791777.729599997</v>
      </c>
      <c r="Z196" s="69">
        <v>0</v>
      </c>
      <c r="AA196" s="68" t="s">
        <v>0</v>
      </c>
      <c r="AB196" s="69">
        <v>0</v>
      </c>
      <c r="AC196" s="69">
        <v>0</v>
      </c>
      <c r="AD196" s="68" t="s">
        <v>0</v>
      </c>
      <c r="AE196" s="69">
        <v>0</v>
      </c>
      <c r="AF196" s="68">
        <v>0</v>
      </c>
      <c r="AG196" s="68" t="s">
        <v>0</v>
      </c>
      <c r="AH196" s="69">
        <v>0</v>
      </c>
      <c r="AI196" s="69">
        <v>0</v>
      </c>
      <c r="AJ196" s="68" t="s">
        <v>0</v>
      </c>
      <c r="AK196" s="69">
        <v>0</v>
      </c>
      <c r="AL196" s="69">
        <v>0</v>
      </c>
      <c r="AM196" s="72" t="s">
        <v>1</v>
      </c>
      <c r="AN196" s="68" t="s">
        <v>1</v>
      </c>
      <c r="AO196" s="72" t="s">
        <v>1</v>
      </c>
      <c r="AP196" s="68" t="s">
        <v>1</v>
      </c>
    </row>
    <row r="197" spans="1:42" s="59" customFormat="1" x14ac:dyDescent="0.25">
      <c r="A197" s="68" t="s">
        <v>63</v>
      </c>
      <c r="B197" s="67">
        <v>44170</v>
      </c>
      <c r="C197" s="68" t="s">
        <v>27</v>
      </c>
      <c r="D197" s="68" t="s">
        <v>38</v>
      </c>
      <c r="E197" s="68" t="s">
        <v>4</v>
      </c>
      <c r="F197" s="68" t="s">
        <v>1337</v>
      </c>
      <c r="G197" s="68" t="s">
        <v>13</v>
      </c>
      <c r="H197" s="68" t="s">
        <v>1</v>
      </c>
      <c r="I197" s="69" t="s">
        <v>1338</v>
      </c>
      <c r="J197" s="69" t="s">
        <v>1</v>
      </c>
      <c r="K197" s="69" t="s">
        <v>1339</v>
      </c>
      <c r="L197" s="69" t="s">
        <v>1315</v>
      </c>
      <c r="M197" s="69">
        <v>2547387</v>
      </c>
      <c r="N197" s="68" t="s">
        <v>12</v>
      </c>
      <c r="O197" s="68" t="s">
        <v>1340</v>
      </c>
      <c r="P197" s="68" t="s">
        <v>1341</v>
      </c>
      <c r="Q197" s="69">
        <v>-278388</v>
      </c>
      <c r="R197" s="69">
        <v>0</v>
      </c>
      <c r="S197" s="69">
        <v>-278388</v>
      </c>
      <c r="T197" s="69">
        <v>0</v>
      </c>
      <c r="U197" s="68" t="s">
        <v>0</v>
      </c>
      <c r="V197" s="69">
        <v>0</v>
      </c>
      <c r="W197" s="69">
        <v>0</v>
      </c>
      <c r="X197" s="68" t="s">
        <v>0</v>
      </c>
      <c r="Y197" s="69">
        <v>0</v>
      </c>
      <c r="Z197" s="69">
        <v>0</v>
      </c>
      <c r="AA197" s="68" t="s">
        <v>0</v>
      </c>
      <c r="AB197" s="69">
        <v>0</v>
      </c>
      <c r="AC197" s="147">
        <v>0</v>
      </c>
      <c r="AD197" s="68" t="s">
        <v>0</v>
      </c>
      <c r="AE197" s="147">
        <v>0</v>
      </c>
      <c r="AF197" s="68">
        <v>0</v>
      </c>
      <c r="AG197" s="68" t="s">
        <v>0</v>
      </c>
      <c r="AH197" s="69">
        <v>0</v>
      </c>
      <c r="AI197" s="69">
        <v>0</v>
      </c>
      <c r="AJ197" s="68" t="s">
        <v>0</v>
      </c>
      <c r="AK197" s="69">
        <v>0</v>
      </c>
      <c r="AL197" s="69">
        <v>0</v>
      </c>
      <c r="AM197" s="72" t="s">
        <v>1</v>
      </c>
      <c r="AN197" s="68" t="s">
        <v>1</v>
      </c>
      <c r="AO197" s="72" t="s">
        <v>1</v>
      </c>
      <c r="AP197" s="68" t="s">
        <v>1</v>
      </c>
    </row>
    <row r="198" spans="1:42" s="59" customFormat="1" x14ac:dyDescent="0.25">
      <c r="A198" s="68" t="s">
        <v>62</v>
      </c>
      <c r="B198" s="67">
        <v>44170</v>
      </c>
      <c r="C198" s="68" t="s">
        <v>27</v>
      </c>
      <c r="D198" s="68" t="s">
        <v>38</v>
      </c>
      <c r="E198" s="68" t="s">
        <v>4</v>
      </c>
      <c r="F198" s="68" t="s">
        <v>1337</v>
      </c>
      <c r="G198" s="68" t="s">
        <v>13</v>
      </c>
      <c r="H198" s="68" t="s">
        <v>1</v>
      </c>
      <c r="I198" s="69" t="s">
        <v>1342</v>
      </c>
      <c r="J198" s="69" t="s">
        <v>1</v>
      </c>
      <c r="K198" s="69" t="s">
        <v>1343</v>
      </c>
      <c r="L198" s="69" t="s">
        <v>1315</v>
      </c>
      <c r="M198" s="69">
        <v>11810308.800000001</v>
      </c>
      <c r="N198" s="68" t="s">
        <v>12</v>
      </c>
      <c r="O198" s="68" t="s">
        <v>1344</v>
      </c>
      <c r="P198" s="68" t="s">
        <v>1345</v>
      </c>
      <c r="Q198" s="69">
        <v>-855855</v>
      </c>
      <c r="R198" s="69">
        <v>0</v>
      </c>
      <c r="S198" s="69">
        <v>-855855</v>
      </c>
      <c r="T198" s="69">
        <v>0</v>
      </c>
      <c r="U198" s="68" t="s">
        <v>0</v>
      </c>
      <c r="V198" s="69">
        <v>0</v>
      </c>
      <c r="W198" s="69">
        <v>0</v>
      </c>
      <c r="X198" s="68" t="s">
        <v>0</v>
      </c>
      <c r="Y198" s="69">
        <v>0</v>
      </c>
      <c r="Z198" s="69">
        <v>0</v>
      </c>
      <c r="AA198" s="68" t="s">
        <v>0</v>
      </c>
      <c r="AB198" s="69">
        <v>0</v>
      </c>
      <c r="AC198" s="69">
        <v>0</v>
      </c>
      <c r="AD198" s="68" t="s">
        <v>0</v>
      </c>
      <c r="AE198" s="69">
        <v>0</v>
      </c>
      <c r="AF198" s="68">
        <v>0</v>
      </c>
      <c r="AG198" s="68" t="s">
        <v>0</v>
      </c>
      <c r="AH198" s="69">
        <v>0</v>
      </c>
      <c r="AI198" s="69">
        <v>0</v>
      </c>
      <c r="AJ198" s="68" t="s">
        <v>0</v>
      </c>
      <c r="AK198" s="69">
        <v>0</v>
      </c>
      <c r="AL198" s="69">
        <v>0</v>
      </c>
      <c r="AM198" s="72" t="s">
        <v>1</v>
      </c>
      <c r="AN198" s="68" t="s">
        <v>1</v>
      </c>
      <c r="AO198" s="72" t="s">
        <v>1</v>
      </c>
      <c r="AP198" s="68" t="s">
        <v>1</v>
      </c>
    </row>
    <row r="199" spans="1:42" s="59" customFormat="1" x14ac:dyDescent="0.25">
      <c r="A199" s="68" t="s">
        <v>61</v>
      </c>
      <c r="B199" s="67">
        <v>44170</v>
      </c>
      <c r="C199" s="68" t="s">
        <v>6</v>
      </c>
      <c r="D199" s="68" t="s">
        <v>33</v>
      </c>
      <c r="E199" s="68" t="s">
        <v>206</v>
      </c>
      <c r="F199" s="68" t="s">
        <v>405</v>
      </c>
      <c r="G199" s="68" t="s">
        <v>3</v>
      </c>
      <c r="H199" s="68" t="s">
        <v>1346</v>
      </c>
      <c r="I199" s="69" t="s">
        <v>1</v>
      </c>
      <c r="J199" s="69" t="s">
        <v>1</v>
      </c>
      <c r="K199" s="69" t="s">
        <v>1</v>
      </c>
      <c r="L199" s="69" t="s">
        <v>1</v>
      </c>
      <c r="M199" s="69">
        <v>0</v>
      </c>
      <c r="N199" s="68" t="s">
        <v>1</v>
      </c>
      <c r="O199" s="68" t="s">
        <v>2</v>
      </c>
      <c r="P199" s="68" t="s">
        <v>1</v>
      </c>
      <c r="Q199" s="69">
        <v>677911958.84920001</v>
      </c>
      <c r="R199" s="69">
        <v>0</v>
      </c>
      <c r="S199" s="69">
        <v>447185582.15999997</v>
      </c>
      <c r="T199" s="69">
        <v>0</v>
      </c>
      <c r="U199" s="68" t="s">
        <v>0</v>
      </c>
      <c r="V199" s="69">
        <v>0</v>
      </c>
      <c r="W199" s="69">
        <v>198902048.87</v>
      </c>
      <c r="X199" s="68" t="s">
        <v>9</v>
      </c>
      <c r="Y199" s="69">
        <v>31824327.819199998</v>
      </c>
      <c r="Z199" s="69">
        <v>0</v>
      </c>
      <c r="AA199" s="68" t="s">
        <v>0</v>
      </c>
      <c r="AB199" s="69">
        <v>0</v>
      </c>
      <c r="AC199" s="69">
        <v>0</v>
      </c>
      <c r="AD199" s="68" t="s">
        <v>0</v>
      </c>
      <c r="AE199" s="69">
        <v>0</v>
      </c>
      <c r="AF199" s="68">
        <v>0</v>
      </c>
      <c r="AG199" s="68" t="s">
        <v>0</v>
      </c>
      <c r="AH199" s="69">
        <v>0</v>
      </c>
      <c r="AI199" s="69">
        <v>0</v>
      </c>
      <c r="AJ199" s="68" t="s">
        <v>0</v>
      </c>
      <c r="AK199" s="69">
        <v>0</v>
      </c>
      <c r="AL199" s="69">
        <v>0</v>
      </c>
      <c r="AM199" s="72" t="s">
        <v>1</v>
      </c>
      <c r="AN199" s="68" t="s">
        <v>1</v>
      </c>
      <c r="AO199" s="72" t="s">
        <v>1</v>
      </c>
      <c r="AP199" s="68" t="s">
        <v>1</v>
      </c>
    </row>
    <row r="200" spans="1:42" s="59" customFormat="1" x14ac:dyDescent="0.25">
      <c r="A200" s="68" t="s">
        <v>60</v>
      </c>
      <c r="B200" s="67">
        <v>44170</v>
      </c>
      <c r="C200" s="68" t="s">
        <v>6</v>
      </c>
      <c r="D200" s="68" t="s">
        <v>33</v>
      </c>
      <c r="E200" s="68" t="s">
        <v>206</v>
      </c>
      <c r="F200" s="68" t="s">
        <v>405</v>
      </c>
      <c r="G200" s="68" t="s">
        <v>13</v>
      </c>
      <c r="H200" s="68" t="s">
        <v>1</v>
      </c>
      <c r="I200" s="69" t="s">
        <v>1347</v>
      </c>
      <c r="J200" s="69" t="s">
        <v>1</v>
      </c>
      <c r="K200" s="69" t="s">
        <v>1348</v>
      </c>
      <c r="L200" s="69" t="s">
        <v>1315</v>
      </c>
      <c r="M200" s="69">
        <v>17193651</v>
      </c>
      <c r="N200" s="68" t="s">
        <v>12</v>
      </c>
      <c r="O200" s="68" t="s">
        <v>1349</v>
      </c>
      <c r="P200" s="68" t="s">
        <v>1350</v>
      </c>
      <c r="Q200" s="69">
        <v>-2089620</v>
      </c>
      <c r="R200" s="69">
        <v>0</v>
      </c>
      <c r="S200" s="69">
        <v>-2089620</v>
      </c>
      <c r="T200" s="69">
        <v>0</v>
      </c>
      <c r="U200" s="68" t="s">
        <v>0</v>
      </c>
      <c r="V200" s="69">
        <v>0</v>
      </c>
      <c r="W200" s="69">
        <v>0</v>
      </c>
      <c r="X200" s="68" t="s">
        <v>0</v>
      </c>
      <c r="Y200" s="69">
        <v>0</v>
      </c>
      <c r="Z200" s="69">
        <v>0</v>
      </c>
      <c r="AA200" s="68" t="s">
        <v>0</v>
      </c>
      <c r="AB200" s="69">
        <v>0</v>
      </c>
      <c r="AC200" s="69">
        <v>0</v>
      </c>
      <c r="AD200" s="68" t="s">
        <v>0</v>
      </c>
      <c r="AE200" s="69">
        <v>0</v>
      </c>
      <c r="AF200" s="68">
        <v>0</v>
      </c>
      <c r="AG200" s="68" t="s">
        <v>0</v>
      </c>
      <c r="AH200" s="69">
        <v>0</v>
      </c>
      <c r="AI200" s="69">
        <v>0</v>
      </c>
      <c r="AJ200" s="68" t="s">
        <v>0</v>
      </c>
      <c r="AK200" s="69">
        <v>0</v>
      </c>
      <c r="AL200" s="69">
        <v>0</v>
      </c>
      <c r="AM200" s="72" t="s">
        <v>1</v>
      </c>
      <c r="AN200" s="68" t="s">
        <v>1</v>
      </c>
      <c r="AO200" s="72" t="s">
        <v>1</v>
      </c>
      <c r="AP200" s="68" t="s">
        <v>1</v>
      </c>
    </row>
    <row r="201" spans="1:42" s="59" customFormat="1" x14ac:dyDescent="0.25">
      <c r="A201" s="68" t="s">
        <v>59</v>
      </c>
      <c r="B201" s="67">
        <v>44170</v>
      </c>
      <c r="C201" s="68" t="s">
        <v>27</v>
      </c>
      <c r="D201" s="68" t="s">
        <v>33</v>
      </c>
      <c r="E201" s="68" t="s">
        <v>32</v>
      </c>
      <c r="F201" s="68" t="s">
        <v>1070</v>
      </c>
      <c r="G201" s="68" t="s">
        <v>3</v>
      </c>
      <c r="H201" s="68" t="s">
        <v>1351</v>
      </c>
      <c r="I201" s="69" t="s">
        <v>1</v>
      </c>
      <c r="J201" s="69" t="s">
        <v>1</v>
      </c>
      <c r="K201" s="69" t="s">
        <v>1</v>
      </c>
      <c r="L201" s="69" t="s">
        <v>1</v>
      </c>
      <c r="M201" s="69">
        <v>0</v>
      </c>
      <c r="N201" s="68" t="s">
        <v>1</v>
      </c>
      <c r="O201" s="68" t="s">
        <v>2</v>
      </c>
      <c r="P201" s="68" t="s">
        <v>1</v>
      </c>
      <c r="Q201" s="69">
        <v>299492155.2392</v>
      </c>
      <c r="R201" s="69">
        <v>0</v>
      </c>
      <c r="S201" s="69">
        <v>227186738.11680001</v>
      </c>
      <c r="T201" s="69">
        <v>0</v>
      </c>
      <c r="U201" s="68" t="s">
        <v>0</v>
      </c>
      <c r="V201" s="69">
        <v>0</v>
      </c>
      <c r="W201" s="69">
        <v>62332256.139999993</v>
      </c>
      <c r="X201" s="68" t="s">
        <v>9</v>
      </c>
      <c r="Y201" s="69">
        <v>9973160.9824000001</v>
      </c>
      <c r="Z201" s="69">
        <v>0</v>
      </c>
      <c r="AA201" s="68" t="s">
        <v>0</v>
      </c>
      <c r="AB201" s="69">
        <v>0</v>
      </c>
      <c r="AC201" s="69">
        <v>0</v>
      </c>
      <c r="AD201" s="68" t="s">
        <v>0</v>
      </c>
      <c r="AE201" s="69">
        <v>0</v>
      </c>
      <c r="AF201" s="68">
        <v>0</v>
      </c>
      <c r="AG201" s="68" t="s">
        <v>0</v>
      </c>
      <c r="AH201" s="69">
        <v>0</v>
      </c>
      <c r="AI201" s="69">
        <v>0</v>
      </c>
      <c r="AJ201" s="68" t="s">
        <v>0</v>
      </c>
      <c r="AK201" s="69">
        <v>0</v>
      </c>
      <c r="AL201" s="69">
        <v>0</v>
      </c>
      <c r="AM201" s="72" t="s">
        <v>1</v>
      </c>
      <c r="AN201" s="68" t="s">
        <v>1</v>
      </c>
      <c r="AO201" s="72" t="s">
        <v>1</v>
      </c>
      <c r="AP201" s="68" t="s">
        <v>1</v>
      </c>
    </row>
    <row r="202" spans="1:42" s="59" customFormat="1" x14ac:dyDescent="0.25">
      <c r="A202" s="68" t="s">
        <v>58</v>
      </c>
      <c r="B202" s="67">
        <v>44170</v>
      </c>
      <c r="C202" s="68" t="s">
        <v>6</v>
      </c>
      <c r="D202" s="68" t="s">
        <v>26</v>
      </c>
      <c r="E202" s="68" t="s">
        <v>200</v>
      </c>
      <c r="F202" s="68" t="s">
        <v>1352</v>
      </c>
      <c r="G202" s="68" t="s">
        <v>3</v>
      </c>
      <c r="H202" s="68" t="s">
        <v>1353</v>
      </c>
      <c r="I202" s="145" t="s">
        <v>1</v>
      </c>
      <c r="J202" s="145" t="s">
        <v>1</v>
      </c>
      <c r="K202" s="145" t="s">
        <v>1</v>
      </c>
      <c r="L202" s="145" t="s">
        <v>1</v>
      </c>
      <c r="M202" s="145">
        <v>0</v>
      </c>
      <c r="N202" s="146" t="s">
        <v>1</v>
      </c>
      <c r="O202" s="68" t="s">
        <v>2</v>
      </c>
      <c r="P202" s="146" t="s">
        <v>1</v>
      </c>
      <c r="Q202" s="69">
        <v>1384087307.9214499</v>
      </c>
      <c r="R202" s="69">
        <v>0</v>
      </c>
      <c r="S202" s="69">
        <v>1068875574.2674497</v>
      </c>
      <c r="T202" s="69">
        <v>0</v>
      </c>
      <c r="U202" s="68" t="s">
        <v>0</v>
      </c>
      <c r="V202" s="69">
        <v>0</v>
      </c>
      <c r="W202" s="69">
        <v>271734253.14999998</v>
      </c>
      <c r="X202" s="146" t="s">
        <v>0</v>
      </c>
      <c r="Y202" s="69">
        <v>43477480.503999993</v>
      </c>
      <c r="Z202" s="69">
        <v>0</v>
      </c>
      <c r="AA202" s="68" t="s">
        <v>0</v>
      </c>
      <c r="AB202" s="69">
        <v>0</v>
      </c>
      <c r="AC202" s="69">
        <v>0</v>
      </c>
      <c r="AD202" s="68" t="s">
        <v>0</v>
      </c>
      <c r="AE202" s="69">
        <v>0</v>
      </c>
      <c r="AF202" s="68">
        <v>0</v>
      </c>
      <c r="AG202" s="68" t="s">
        <v>0</v>
      </c>
      <c r="AH202" s="69">
        <v>0</v>
      </c>
      <c r="AI202" s="69">
        <v>0</v>
      </c>
      <c r="AJ202" s="68" t="s">
        <v>0</v>
      </c>
      <c r="AK202" s="69">
        <v>0</v>
      </c>
      <c r="AL202" s="69">
        <v>0</v>
      </c>
      <c r="AM202" s="72" t="s">
        <v>1</v>
      </c>
      <c r="AN202" s="68" t="s">
        <v>1</v>
      </c>
      <c r="AO202" s="72" t="s">
        <v>1</v>
      </c>
      <c r="AP202" s="68" t="s">
        <v>1</v>
      </c>
    </row>
    <row r="203" spans="1:42" s="59" customFormat="1" x14ac:dyDescent="0.25">
      <c r="A203" s="68" t="s">
        <v>57</v>
      </c>
      <c r="B203" s="67">
        <v>44170</v>
      </c>
      <c r="C203" s="68" t="s">
        <v>27</v>
      </c>
      <c r="D203" s="68" t="s">
        <v>26</v>
      </c>
      <c r="E203" s="68" t="s">
        <v>253</v>
      </c>
      <c r="F203" s="68" t="s">
        <v>1354</v>
      </c>
      <c r="G203" s="68" t="s">
        <v>3</v>
      </c>
      <c r="H203" s="68" t="s">
        <v>1355</v>
      </c>
      <c r="I203" s="69" t="s">
        <v>1</v>
      </c>
      <c r="J203" s="69" t="s">
        <v>1</v>
      </c>
      <c r="K203" s="69" t="s">
        <v>1</v>
      </c>
      <c r="L203" s="69" t="s">
        <v>1</v>
      </c>
      <c r="M203" s="69">
        <v>0</v>
      </c>
      <c r="N203" s="68" t="s">
        <v>1</v>
      </c>
      <c r="O203" s="68" t="s">
        <v>2</v>
      </c>
      <c r="P203" s="68" t="s">
        <v>1</v>
      </c>
      <c r="Q203" s="69">
        <v>218678869.9772</v>
      </c>
      <c r="R203" s="69">
        <v>0</v>
      </c>
      <c r="S203" s="69">
        <v>177184013.30000001</v>
      </c>
      <c r="T203" s="69">
        <v>0</v>
      </c>
      <c r="U203" s="68" t="s">
        <v>0</v>
      </c>
      <c r="V203" s="69">
        <v>0</v>
      </c>
      <c r="W203" s="69">
        <v>35771428.170000002</v>
      </c>
      <c r="X203" s="68" t="s">
        <v>0</v>
      </c>
      <c r="Y203" s="69">
        <v>5723428.5071999999</v>
      </c>
      <c r="Z203" s="69">
        <v>0</v>
      </c>
      <c r="AA203" s="68" t="s">
        <v>0</v>
      </c>
      <c r="AB203" s="69">
        <v>0</v>
      </c>
      <c r="AC203" s="69">
        <v>0</v>
      </c>
      <c r="AD203" s="68" t="s">
        <v>0</v>
      </c>
      <c r="AE203" s="69">
        <v>0</v>
      </c>
      <c r="AF203" s="68">
        <v>0</v>
      </c>
      <c r="AG203" s="68" t="s">
        <v>0</v>
      </c>
      <c r="AH203" s="69">
        <v>0</v>
      </c>
      <c r="AI203" s="69">
        <v>0</v>
      </c>
      <c r="AJ203" s="68" t="s">
        <v>0</v>
      </c>
      <c r="AK203" s="69">
        <v>0</v>
      </c>
      <c r="AL203" s="69">
        <v>0</v>
      </c>
      <c r="AM203" s="72" t="s">
        <v>1</v>
      </c>
      <c r="AN203" s="68" t="s">
        <v>1</v>
      </c>
      <c r="AO203" s="72" t="s">
        <v>1</v>
      </c>
      <c r="AP203" s="68" t="s">
        <v>1</v>
      </c>
    </row>
    <row r="204" spans="1:42" s="59" customFormat="1" x14ac:dyDescent="0.25">
      <c r="A204" s="68" t="s">
        <v>56</v>
      </c>
      <c r="B204" s="67">
        <v>44170</v>
      </c>
      <c r="C204" s="68" t="s">
        <v>6</v>
      </c>
      <c r="D204" s="68" t="s">
        <v>24</v>
      </c>
      <c r="E204" s="68" t="s">
        <v>196</v>
      </c>
      <c r="F204" s="68" t="s">
        <v>460</v>
      </c>
      <c r="G204" s="68" t="s">
        <v>3</v>
      </c>
      <c r="H204" s="68" t="s">
        <v>1356</v>
      </c>
      <c r="I204" s="69" t="s">
        <v>1</v>
      </c>
      <c r="J204" s="69" t="s">
        <v>1</v>
      </c>
      <c r="K204" s="69" t="s">
        <v>1</v>
      </c>
      <c r="L204" s="69" t="s">
        <v>1</v>
      </c>
      <c r="M204" s="69">
        <v>0</v>
      </c>
      <c r="N204" s="68" t="s">
        <v>1</v>
      </c>
      <c r="O204" s="68" t="s">
        <v>2</v>
      </c>
      <c r="P204" s="68" t="s">
        <v>1</v>
      </c>
      <c r="Q204" s="69">
        <v>710376607.04149985</v>
      </c>
      <c r="R204" s="69">
        <v>0</v>
      </c>
      <c r="S204" s="69">
        <v>579920644.84549999</v>
      </c>
      <c r="T204" s="69">
        <v>0</v>
      </c>
      <c r="U204" s="68" t="s">
        <v>0</v>
      </c>
      <c r="V204" s="69">
        <v>0</v>
      </c>
      <c r="W204" s="69">
        <v>112462036.3759</v>
      </c>
      <c r="X204" s="68" t="s">
        <v>0</v>
      </c>
      <c r="Y204" s="69">
        <v>17993925.820100002</v>
      </c>
      <c r="Z204" s="69">
        <v>0</v>
      </c>
      <c r="AA204" s="68" t="s">
        <v>0</v>
      </c>
      <c r="AB204" s="69">
        <v>0</v>
      </c>
      <c r="AC204" s="69">
        <v>0</v>
      </c>
      <c r="AD204" s="68" t="s">
        <v>0</v>
      </c>
      <c r="AE204" s="69">
        <v>0</v>
      </c>
      <c r="AF204" s="68">
        <v>0</v>
      </c>
      <c r="AG204" s="68" t="s">
        <v>0</v>
      </c>
      <c r="AH204" s="69">
        <v>0</v>
      </c>
      <c r="AI204" s="69">
        <v>0</v>
      </c>
      <c r="AJ204" s="68" t="s">
        <v>0</v>
      </c>
      <c r="AK204" s="69">
        <v>0</v>
      </c>
      <c r="AL204" s="69">
        <v>0</v>
      </c>
      <c r="AM204" s="72" t="s">
        <v>1</v>
      </c>
      <c r="AN204" s="68" t="s">
        <v>1</v>
      </c>
      <c r="AO204" s="72" t="s">
        <v>1</v>
      </c>
      <c r="AP204" s="68" t="s">
        <v>1</v>
      </c>
    </row>
    <row r="205" spans="1:42" s="59" customFormat="1" x14ac:dyDescent="0.25">
      <c r="A205" s="68" t="s">
        <v>55</v>
      </c>
      <c r="B205" s="67">
        <v>44170</v>
      </c>
      <c r="C205" s="68" t="s">
        <v>27</v>
      </c>
      <c r="D205" s="68" t="s">
        <v>24</v>
      </c>
      <c r="E205" s="68" t="s">
        <v>364</v>
      </c>
      <c r="F205" s="68" t="s">
        <v>1357</v>
      </c>
      <c r="G205" s="68" t="s">
        <v>3</v>
      </c>
      <c r="H205" s="68" t="s">
        <v>1358</v>
      </c>
      <c r="I205" s="69" t="s">
        <v>1</v>
      </c>
      <c r="J205" s="69" t="s">
        <v>1</v>
      </c>
      <c r="K205" s="69" t="s">
        <v>1</v>
      </c>
      <c r="L205" s="69" t="s">
        <v>1</v>
      </c>
      <c r="M205" s="69">
        <v>0</v>
      </c>
      <c r="N205" s="68" t="s">
        <v>1</v>
      </c>
      <c r="O205" s="68" t="s">
        <v>2</v>
      </c>
      <c r="P205" s="68" t="s">
        <v>1</v>
      </c>
      <c r="Q205" s="69">
        <v>348141495.296</v>
      </c>
      <c r="R205" s="69">
        <v>0</v>
      </c>
      <c r="S205" s="69">
        <v>241191939.29999995</v>
      </c>
      <c r="T205" s="69">
        <v>0</v>
      </c>
      <c r="U205" s="68" t="s">
        <v>0</v>
      </c>
      <c r="V205" s="69">
        <v>0</v>
      </c>
      <c r="W205" s="69">
        <v>92197893.100000009</v>
      </c>
      <c r="X205" s="68" t="s">
        <v>0</v>
      </c>
      <c r="Y205" s="69">
        <v>14751662.896</v>
      </c>
      <c r="Z205" s="69">
        <v>0</v>
      </c>
      <c r="AA205" s="68" t="s">
        <v>0</v>
      </c>
      <c r="AB205" s="69">
        <v>0</v>
      </c>
      <c r="AC205" s="69">
        <v>0</v>
      </c>
      <c r="AD205" s="68" t="s">
        <v>0</v>
      </c>
      <c r="AE205" s="69">
        <v>0</v>
      </c>
      <c r="AF205" s="68">
        <v>0</v>
      </c>
      <c r="AG205" s="68" t="s">
        <v>0</v>
      </c>
      <c r="AH205" s="69">
        <v>0</v>
      </c>
      <c r="AI205" s="69">
        <v>0</v>
      </c>
      <c r="AJ205" s="68" t="s">
        <v>0</v>
      </c>
      <c r="AK205" s="69">
        <v>0</v>
      </c>
      <c r="AL205" s="69">
        <v>0</v>
      </c>
      <c r="AM205" s="72" t="s">
        <v>1</v>
      </c>
      <c r="AN205" s="68" t="s">
        <v>1</v>
      </c>
      <c r="AO205" s="72" t="s">
        <v>1</v>
      </c>
      <c r="AP205" s="68" t="s">
        <v>1</v>
      </c>
    </row>
    <row r="206" spans="1:42" s="59" customFormat="1" ht="14.25" customHeight="1" x14ac:dyDescent="0.25">
      <c r="A206" s="68" t="s">
        <v>54</v>
      </c>
      <c r="B206" s="67">
        <v>44170</v>
      </c>
      <c r="C206" s="68" t="s">
        <v>27</v>
      </c>
      <c r="D206" s="68" t="s">
        <v>24</v>
      </c>
      <c r="E206" s="68" t="s">
        <v>364</v>
      </c>
      <c r="F206" s="68" t="s">
        <v>1359</v>
      </c>
      <c r="G206" s="68" t="s">
        <v>13</v>
      </c>
      <c r="H206" s="68" t="s">
        <v>1</v>
      </c>
      <c r="I206" s="69" t="s">
        <v>1360</v>
      </c>
      <c r="J206" s="69" t="s">
        <v>1</v>
      </c>
      <c r="K206" s="69" t="s">
        <v>1361</v>
      </c>
      <c r="L206" s="69" t="s">
        <v>1315</v>
      </c>
      <c r="M206" s="69">
        <v>5587824</v>
      </c>
      <c r="N206" s="68" t="s">
        <v>12</v>
      </c>
      <c r="O206" s="68" t="s">
        <v>1362</v>
      </c>
      <c r="P206" s="68" t="s">
        <v>1363</v>
      </c>
      <c r="Q206" s="69">
        <v>-1255824</v>
      </c>
      <c r="R206" s="69">
        <v>0</v>
      </c>
      <c r="S206" s="69">
        <v>-1255824</v>
      </c>
      <c r="T206" s="69">
        <v>0</v>
      </c>
      <c r="U206" s="68" t="s">
        <v>0</v>
      </c>
      <c r="V206" s="69">
        <v>0</v>
      </c>
      <c r="W206" s="69">
        <v>0</v>
      </c>
      <c r="X206" s="68" t="s">
        <v>0</v>
      </c>
      <c r="Y206" s="69">
        <v>0</v>
      </c>
      <c r="Z206" s="69">
        <v>0</v>
      </c>
      <c r="AA206" s="68" t="s">
        <v>0</v>
      </c>
      <c r="AB206" s="69">
        <v>0</v>
      </c>
      <c r="AC206" s="69">
        <v>0</v>
      </c>
      <c r="AD206" s="68" t="s">
        <v>0</v>
      </c>
      <c r="AE206" s="69">
        <v>0</v>
      </c>
      <c r="AF206" s="68">
        <v>0</v>
      </c>
      <c r="AG206" s="68" t="s">
        <v>0</v>
      </c>
      <c r="AH206" s="69">
        <v>0</v>
      </c>
      <c r="AI206" s="69">
        <v>0</v>
      </c>
      <c r="AJ206" s="68" t="s">
        <v>0</v>
      </c>
      <c r="AK206" s="69">
        <v>0</v>
      </c>
      <c r="AL206" s="69">
        <v>0</v>
      </c>
      <c r="AM206" s="72" t="s">
        <v>1</v>
      </c>
      <c r="AN206" s="68" t="s">
        <v>1</v>
      </c>
      <c r="AO206" s="72" t="s">
        <v>1</v>
      </c>
      <c r="AP206" s="68" t="s">
        <v>1</v>
      </c>
    </row>
    <row r="207" spans="1:42" s="59" customFormat="1" x14ac:dyDescent="0.25">
      <c r="A207" s="68" t="s">
        <v>53</v>
      </c>
      <c r="B207" s="67">
        <v>44170</v>
      </c>
      <c r="C207" s="68" t="s">
        <v>6</v>
      </c>
      <c r="D207" s="68" t="s">
        <v>22</v>
      </c>
      <c r="E207" s="68" t="s">
        <v>194</v>
      </c>
      <c r="F207" s="68" t="s">
        <v>932</v>
      </c>
      <c r="G207" s="68" t="s">
        <v>3</v>
      </c>
      <c r="H207" s="68" t="s">
        <v>1364</v>
      </c>
      <c r="I207" s="69" t="s">
        <v>1</v>
      </c>
      <c r="J207" s="69" t="s">
        <v>1</v>
      </c>
      <c r="K207" s="69" t="s">
        <v>1</v>
      </c>
      <c r="L207" s="69" t="s">
        <v>1</v>
      </c>
      <c r="M207" s="69">
        <v>0</v>
      </c>
      <c r="N207" s="68" t="s">
        <v>1</v>
      </c>
      <c r="O207" s="68" t="s">
        <v>2</v>
      </c>
      <c r="P207" s="68" t="s">
        <v>1</v>
      </c>
      <c r="Q207" s="69">
        <v>982670066.78200006</v>
      </c>
      <c r="R207" s="69">
        <v>0</v>
      </c>
      <c r="S207" s="69">
        <v>701710994.16919994</v>
      </c>
      <c r="T207" s="69">
        <v>0</v>
      </c>
      <c r="U207" s="68" t="s">
        <v>0</v>
      </c>
      <c r="V207" s="69">
        <v>0</v>
      </c>
      <c r="W207" s="69">
        <v>242206097.08000001</v>
      </c>
      <c r="X207" s="68" t="s">
        <v>0</v>
      </c>
      <c r="Y207" s="69">
        <v>38752975.532799996</v>
      </c>
      <c r="Z207" s="69">
        <v>0</v>
      </c>
      <c r="AA207" s="68" t="s">
        <v>0</v>
      </c>
      <c r="AB207" s="69">
        <v>0</v>
      </c>
      <c r="AC207" s="69">
        <v>0</v>
      </c>
      <c r="AD207" s="68" t="s">
        <v>0</v>
      </c>
      <c r="AE207" s="69">
        <v>0</v>
      </c>
      <c r="AF207" s="68">
        <v>0</v>
      </c>
      <c r="AG207" s="68" t="s">
        <v>0</v>
      </c>
      <c r="AH207" s="69">
        <v>0</v>
      </c>
      <c r="AI207" s="69">
        <v>0</v>
      </c>
      <c r="AJ207" s="68" t="s">
        <v>0</v>
      </c>
      <c r="AK207" s="69">
        <v>0</v>
      </c>
      <c r="AL207" s="69">
        <v>0</v>
      </c>
      <c r="AM207" s="72" t="s">
        <v>1</v>
      </c>
      <c r="AN207" s="68" t="s">
        <v>1</v>
      </c>
      <c r="AO207" s="72" t="s">
        <v>1</v>
      </c>
      <c r="AP207" s="68" t="s">
        <v>1</v>
      </c>
    </row>
    <row r="208" spans="1:42" s="59" customFormat="1" x14ac:dyDescent="0.25">
      <c r="A208" s="68" t="s">
        <v>52</v>
      </c>
      <c r="B208" s="67">
        <v>44170</v>
      </c>
      <c r="C208" s="68" t="s">
        <v>6</v>
      </c>
      <c r="D208" s="68" t="s">
        <v>22</v>
      </c>
      <c r="E208" s="68" t="s">
        <v>194</v>
      </c>
      <c r="F208" s="68" t="s">
        <v>932</v>
      </c>
      <c r="G208" s="68" t="s">
        <v>3</v>
      </c>
      <c r="H208" s="68" t="s">
        <v>1365</v>
      </c>
      <c r="I208" s="69" t="s">
        <v>1</v>
      </c>
      <c r="J208" s="69" t="s">
        <v>1</v>
      </c>
      <c r="K208" s="69" t="s">
        <v>1</v>
      </c>
      <c r="L208" s="69" t="s">
        <v>1</v>
      </c>
      <c r="M208" s="69">
        <v>0</v>
      </c>
      <c r="N208" s="68" t="s">
        <v>1</v>
      </c>
      <c r="O208" s="68" t="s">
        <v>461</v>
      </c>
      <c r="P208" s="68" t="s">
        <v>1366</v>
      </c>
      <c r="Q208" s="69">
        <v>11585991.07</v>
      </c>
      <c r="R208" s="69">
        <v>0</v>
      </c>
      <c r="S208" s="69">
        <v>11546319.07</v>
      </c>
      <c r="T208" s="69">
        <v>34200</v>
      </c>
      <c r="U208" s="68" t="s">
        <v>9</v>
      </c>
      <c r="V208" s="69">
        <v>5472</v>
      </c>
      <c r="W208" s="69">
        <v>0</v>
      </c>
      <c r="X208" s="68" t="s">
        <v>0</v>
      </c>
      <c r="Y208" s="69">
        <v>0</v>
      </c>
      <c r="Z208" s="69">
        <v>0</v>
      </c>
      <c r="AA208" s="68" t="s">
        <v>0</v>
      </c>
      <c r="AB208" s="69">
        <v>0</v>
      </c>
      <c r="AC208" s="69">
        <v>0</v>
      </c>
      <c r="AD208" s="68" t="s">
        <v>0</v>
      </c>
      <c r="AE208" s="69">
        <v>0</v>
      </c>
      <c r="AF208" s="68">
        <v>0</v>
      </c>
      <c r="AG208" s="68" t="s">
        <v>0</v>
      </c>
      <c r="AH208" s="69">
        <v>0</v>
      </c>
      <c r="AI208" s="69">
        <v>0</v>
      </c>
      <c r="AJ208" s="68" t="s">
        <v>0</v>
      </c>
      <c r="AK208" s="69">
        <v>0</v>
      </c>
      <c r="AL208" s="69">
        <v>0</v>
      </c>
      <c r="AM208" s="72" t="s">
        <v>1</v>
      </c>
      <c r="AN208" s="68" t="s">
        <v>1</v>
      </c>
      <c r="AO208" s="72" t="s">
        <v>1</v>
      </c>
      <c r="AP208" s="68" t="s">
        <v>1</v>
      </c>
    </row>
    <row r="209" spans="1:42" s="59" customFormat="1" x14ac:dyDescent="0.25">
      <c r="A209" s="68" t="s">
        <v>51</v>
      </c>
      <c r="B209" s="67">
        <v>44170</v>
      </c>
      <c r="C209" s="68" t="s">
        <v>6</v>
      </c>
      <c r="D209" s="68" t="s">
        <v>22</v>
      </c>
      <c r="E209" s="68" t="s">
        <v>194</v>
      </c>
      <c r="F209" s="68" t="s">
        <v>932</v>
      </c>
      <c r="G209" s="68" t="s">
        <v>3</v>
      </c>
      <c r="H209" s="68" t="s">
        <v>1367</v>
      </c>
      <c r="I209" s="69" t="s">
        <v>1</v>
      </c>
      <c r="J209" s="69" t="s">
        <v>1</v>
      </c>
      <c r="K209" s="69" t="s">
        <v>1</v>
      </c>
      <c r="L209" s="69" t="s">
        <v>1</v>
      </c>
      <c r="M209" s="69">
        <v>0</v>
      </c>
      <c r="N209" s="68" t="s">
        <v>1</v>
      </c>
      <c r="O209" s="68" t="s">
        <v>2</v>
      </c>
      <c r="P209" s="68" t="s">
        <v>1</v>
      </c>
      <c r="Q209" s="69">
        <v>425083868.62394994</v>
      </c>
      <c r="R209" s="69">
        <v>0</v>
      </c>
      <c r="S209" s="69">
        <v>283418356.68430001</v>
      </c>
      <c r="T209" s="69">
        <v>0</v>
      </c>
      <c r="U209" s="68" t="s">
        <v>0</v>
      </c>
      <c r="V209" s="69">
        <v>0</v>
      </c>
      <c r="W209" s="69">
        <v>122125441.32725</v>
      </c>
      <c r="X209" s="68" t="s">
        <v>9</v>
      </c>
      <c r="Y209" s="69">
        <v>19540070.612399999</v>
      </c>
      <c r="Z209" s="69">
        <v>0</v>
      </c>
      <c r="AA209" s="68" t="s">
        <v>0</v>
      </c>
      <c r="AB209" s="69">
        <v>0</v>
      </c>
      <c r="AC209" s="69">
        <v>0</v>
      </c>
      <c r="AD209" s="68" t="s">
        <v>0</v>
      </c>
      <c r="AE209" s="69">
        <v>0</v>
      </c>
      <c r="AF209" s="68">
        <v>0</v>
      </c>
      <c r="AG209" s="68" t="s">
        <v>0</v>
      </c>
      <c r="AH209" s="69">
        <v>0</v>
      </c>
      <c r="AI209" s="69">
        <v>0</v>
      </c>
      <c r="AJ209" s="68" t="s">
        <v>0</v>
      </c>
      <c r="AK209" s="69">
        <v>0</v>
      </c>
      <c r="AL209" s="69">
        <v>0</v>
      </c>
      <c r="AM209" s="72" t="s">
        <v>1</v>
      </c>
      <c r="AN209" s="68" t="s">
        <v>1</v>
      </c>
      <c r="AO209" s="72" t="s">
        <v>1</v>
      </c>
      <c r="AP209" s="68" t="s">
        <v>1</v>
      </c>
    </row>
    <row r="210" spans="1:42" s="59" customFormat="1" x14ac:dyDescent="0.25">
      <c r="A210" s="68" t="s">
        <v>50</v>
      </c>
      <c r="B210" s="67">
        <v>44170</v>
      </c>
      <c r="C210" s="68" t="s">
        <v>6</v>
      </c>
      <c r="D210" s="68" t="s">
        <v>19</v>
      </c>
      <c r="E210" s="68" t="s">
        <v>185</v>
      </c>
      <c r="F210" s="68" t="s">
        <v>484</v>
      </c>
      <c r="G210" s="68" t="s">
        <v>3</v>
      </c>
      <c r="H210" s="68" t="s">
        <v>1368</v>
      </c>
      <c r="I210" s="69" t="s">
        <v>1</v>
      </c>
      <c r="J210" s="69" t="s">
        <v>1</v>
      </c>
      <c r="K210" s="69" t="s">
        <v>1</v>
      </c>
      <c r="L210" s="69" t="s">
        <v>1</v>
      </c>
      <c r="M210" s="69">
        <v>0</v>
      </c>
      <c r="N210" s="68" t="s">
        <v>1</v>
      </c>
      <c r="O210" s="68" t="s">
        <v>2</v>
      </c>
      <c r="P210" s="68" t="s">
        <v>1</v>
      </c>
      <c r="Q210" s="69">
        <v>329277248.24800003</v>
      </c>
      <c r="R210" s="69">
        <v>0</v>
      </c>
      <c r="S210" s="69">
        <v>254885104.61999995</v>
      </c>
      <c r="T210" s="69">
        <v>0</v>
      </c>
      <c r="U210" s="68" t="s">
        <v>0</v>
      </c>
      <c r="V210" s="69">
        <v>0</v>
      </c>
      <c r="W210" s="69">
        <v>64131158.299999997</v>
      </c>
      <c r="X210" s="68" t="s">
        <v>9</v>
      </c>
      <c r="Y210" s="69">
        <v>10260985.328000002</v>
      </c>
      <c r="Z210" s="69">
        <v>0</v>
      </c>
      <c r="AA210" s="68" t="s">
        <v>0</v>
      </c>
      <c r="AB210" s="69">
        <v>0</v>
      </c>
      <c r="AC210" s="69">
        <v>0</v>
      </c>
      <c r="AD210" s="68" t="s">
        <v>0</v>
      </c>
      <c r="AE210" s="69">
        <v>0</v>
      </c>
      <c r="AF210" s="68">
        <v>0</v>
      </c>
      <c r="AG210" s="68" t="s">
        <v>0</v>
      </c>
      <c r="AH210" s="69">
        <v>0</v>
      </c>
      <c r="AI210" s="69">
        <v>0</v>
      </c>
      <c r="AJ210" s="68" t="s">
        <v>0</v>
      </c>
      <c r="AK210" s="69">
        <v>0</v>
      </c>
      <c r="AL210" s="69">
        <v>0</v>
      </c>
      <c r="AM210" s="72" t="s">
        <v>1</v>
      </c>
      <c r="AN210" s="68" t="s">
        <v>1</v>
      </c>
      <c r="AO210" s="72" t="s">
        <v>1</v>
      </c>
      <c r="AP210" s="68" t="s">
        <v>1</v>
      </c>
    </row>
    <row r="211" spans="1:42" s="59" customFormat="1" x14ac:dyDescent="0.25">
      <c r="A211" s="68" t="s">
        <v>48</v>
      </c>
      <c r="B211" s="67">
        <v>44170</v>
      </c>
      <c r="C211" s="68" t="s">
        <v>6</v>
      </c>
      <c r="D211" s="68" t="s">
        <v>19</v>
      </c>
      <c r="E211" s="68" t="s">
        <v>185</v>
      </c>
      <c r="F211" s="68" t="s">
        <v>484</v>
      </c>
      <c r="G211" s="68" t="s">
        <v>3</v>
      </c>
      <c r="H211" s="68" t="s">
        <v>1369</v>
      </c>
      <c r="I211" s="69" t="s">
        <v>1</v>
      </c>
      <c r="J211" s="69" t="s">
        <v>1</v>
      </c>
      <c r="K211" s="69" t="s">
        <v>1</v>
      </c>
      <c r="L211" s="69" t="s">
        <v>1</v>
      </c>
      <c r="M211" s="69">
        <v>0</v>
      </c>
      <c r="N211" s="68" t="s">
        <v>1</v>
      </c>
      <c r="O211" s="68" t="s">
        <v>886</v>
      </c>
      <c r="P211" s="68" t="s">
        <v>887</v>
      </c>
      <c r="Q211" s="69">
        <v>21991512</v>
      </c>
      <c r="R211" s="69">
        <v>0</v>
      </c>
      <c r="S211" s="69">
        <v>0</v>
      </c>
      <c r="T211" s="69">
        <v>18958200</v>
      </c>
      <c r="U211" s="68" t="s">
        <v>9</v>
      </c>
      <c r="V211" s="69">
        <v>3033312</v>
      </c>
      <c r="W211" s="69">
        <v>0</v>
      </c>
      <c r="X211" s="68" t="s">
        <v>0</v>
      </c>
      <c r="Y211" s="69">
        <v>0</v>
      </c>
      <c r="Z211" s="69">
        <v>0</v>
      </c>
      <c r="AA211" s="69" t="s">
        <v>0</v>
      </c>
      <c r="AB211" s="69">
        <v>0</v>
      </c>
      <c r="AC211" s="69">
        <v>0</v>
      </c>
      <c r="AD211" s="68" t="s">
        <v>0</v>
      </c>
      <c r="AE211" s="69">
        <v>0</v>
      </c>
      <c r="AF211" s="69">
        <v>0</v>
      </c>
      <c r="AG211" s="69" t="s">
        <v>0</v>
      </c>
      <c r="AH211" s="69">
        <v>0</v>
      </c>
      <c r="AI211" s="69">
        <v>0</v>
      </c>
      <c r="AJ211" s="69" t="s">
        <v>0</v>
      </c>
      <c r="AK211" s="69">
        <v>0</v>
      </c>
      <c r="AL211" s="69">
        <v>0</v>
      </c>
      <c r="AM211" s="72" t="s">
        <v>1</v>
      </c>
      <c r="AN211" s="68" t="s">
        <v>1</v>
      </c>
      <c r="AO211" s="72" t="s">
        <v>1</v>
      </c>
      <c r="AP211" s="68" t="s">
        <v>1</v>
      </c>
    </row>
    <row r="212" spans="1:42" s="59" customFormat="1" x14ac:dyDescent="0.25">
      <c r="A212" s="68" t="s">
        <v>47</v>
      </c>
      <c r="B212" s="67">
        <v>44170</v>
      </c>
      <c r="C212" s="68" t="s">
        <v>6</v>
      </c>
      <c r="D212" s="68" t="s">
        <v>19</v>
      </c>
      <c r="E212" s="68" t="s">
        <v>185</v>
      </c>
      <c r="F212" s="68" t="s">
        <v>484</v>
      </c>
      <c r="G212" s="68" t="s">
        <v>3</v>
      </c>
      <c r="H212" s="68" t="s">
        <v>1370</v>
      </c>
      <c r="I212" s="69" t="s">
        <v>1</v>
      </c>
      <c r="J212" s="69" t="s">
        <v>1</v>
      </c>
      <c r="K212" s="69" t="s">
        <v>1</v>
      </c>
      <c r="L212" s="69" t="s">
        <v>1</v>
      </c>
      <c r="M212" s="69">
        <v>0</v>
      </c>
      <c r="N212" s="68" t="s">
        <v>1</v>
      </c>
      <c r="O212" s="68" t="s">
        <v>2</v>
      </c>
      <c r="P212" s="68" t="s">
        <v>1</v>
      </c>
      <c r="Q212" s="69">
        <v>296063439.27199996</v>
      </c>
      <c r="R212" s="69">
        <v>0</v>
      </c>
      <c r="S212" s="69">
        <v>231345133.16000003</v>
      </c>
      <c r="T212" s="69">
        <v>0</v>
      </c>
      <c r="U212" s="68" t="s">
        <v>0</v>
      </c>
      <c r="V212" s="69">
        <v>0</v>
      </c>
      <c r="W212" s="69">
        <v>55791643.200000003</v>
      </c>
      <c r="X212" s="68" t="s">
        <v>9</v>
      </c>
      <c r="Y212" s="69">
        <v>8926662.9120000005</v>
      </c>
      <c r="Z212" s="69">
        <v>0</v>
      </c>
      <c r="AA212" s="68" t="s">
        <v>0</v>
      </c>
      <c r="AB212" s="69">
        <v>0</v>
      </c>
      <c r="AC212" s="147">
        <v>0</v>
      </c>
      <c r="AD212" s="68" t="s">
        <v>0</v>
      </c>
      <c r="AE212" s="69">
        <v>0</v>
      </c>
      <c r="AF212" s="68">
        <v>0</v>
      </c>
      <c r="AG212" s="68" t="s">
        <v>0</v>
      </c>
      <c r="AH212" s="69">
        <v>0</v>
      </c>
      <c r="AI212" s="69">
        <v>0</v>
      </c>
      <c r="AJ212" s="68" t="s">
        <v>0</v>
      </c>
      <c r="AK212" s="69">
        <v>0</v>
      </c>
      <c r="AL212" s="69">
        <v>0</v>
      </c>
      <c r="AM212" s="72" t="s">
        <v>1</v>
      </c>
      <c r="AN212" s="68" t="s">
        <v>1</v>
      </c>
      <c r="AO212" s="72" t="s">
        <v>1</v>
      </c>
      <c r="AP212" s="68" t="s">
        <v>1</v>
      </c>
    </row>
    <row r="213" spans="1:42" s="59" customFormat="1" x14ac:dyDescent="0.25">
      <c r="A213" s="68" t="s">
        <v>46</v>
      </c>
      <c r="B213" s="67">
        <v>44170</v>
      </c>
      <c r="C213" s="68" t="s">
        <v>6</v>
      </c>
      <c r="D213" s="68" t="s">
        <v>19</v>
      </c>
      <c r="E213" s="68" t="s">
        <v>185</v>
      </c>
      <c r="F213" s="68" t="s">
        <v>484</v>
      </c>
      <c r="G213" s="68" t="s">
        <v>3</v>
      </c>
      <c r="H213" s="68" t="s">
        <v>1371</v>
      </c>
      <c r="I213" s="69" t="s">
        <v>1</v>
      </c>
      <c r="J213" s="69" t="s">
        <v>1</v>
      </c>
      <c r="K213" s="69" t="s">
        <v>1</v>
      </c>
      <c r="L213" s="69" t="s">
        <v>1</v>
      </c>
      <c r="M213" s="69">
        <v>0</v>
      </c>
      <c r="N213" s="68" t="s">
        <v>1</v>
      </c>
      <c r="O213" s="68" t="s">
        <v>1372</v>
      </c>
      <c r="P213" s="68" t="s">
        <v>1373</v>
      </c>
      <c r="Q213" s="69">
        <v>237354586.53479999</v>
      </c>
      <c r="R213" s="69">
        <v>0</v>
      </c>
      <c r="S213" s="69">
        <v>150610262.09999999</v>
      </c>
      <c r="T213" s="69">
        <v>74779590.030000001</v>
      </c>
      <c r="U213" s="68" t="s">
        <v>9</v>
      </c>
      <c r="V213" s="69">
        <v>11964734.4048</v>
      </c>
      <c r="W213" s="69">
        <v>0</v>
      </c>
      <c r="X213" s="68" t="s">
        <v>0</v>
      </c>
      <c r="Y213" s="69">
        <v>0</v>
      </c>
      <c r="Z213" s="69">
        <v>0</v>
      </c>
      <c r="AA213" s="68" t="s">
        <v>0</v>
      </c>
      <c r="AB213" s="69">
        <v>0</v>
      </c>
      <c r="AC213" s="69">
        <v>0</v>
      </c>
      <c r="AD213" s="68" t="s">
        <v>0</v>
      </c>
      <c r="AE213" s="69">
        <v>0</v>
      </c>
      <c r="AF213" s="68">
        <v>0</v>
      </c>
      <c r="AG213" s="68" t="s">
        <v>0</v>
      </c>
      <c r="AH213" s="69">
        <v>0</v>
      </c>
      <c r="AI213" s="69">
        <v>0</v>
      </c>
      <c r="AJ213" s="68" t="s">
        <v>0</v>
      </c>
      <c r="AK213" s="69">
        <v>0</v>
      </c>
      <c r="AL213" s="69">
        <v>0</v>
      </c>
      <c r="AM213" s="72" t="s">
        <v>1</v>
      </c>
      <c r="AN213" s="68" t="s">
        <v>1</v>
      </c>
      <c r="AO213" s="72" t="s">
        <v>1</v>
      </c>
      <c r="AP213" s="68" t="s">
        <v>1</v>
      </c>
    </row>
    <row r="214" spans="1:42" s="59" customFormat="1" x14ac:dyDescent="0.25">
      <c r="A214" s="68" t="s">
        <v>45</v>
      </c>
      <c r="B214" s="67">
        <v>44170</v>
      </c>
      <c r="C214" s="68" t="s">
        <v>6</v>
      </c>
      <c r="D214" s="68" t="s">
        <v>19</v>
      </c>
      <c r="E214" s="68" t="s">
        <v>185</v>
      </c>
      <c r="F214" s="68" t="s">
        <v>484</v>
      </c>
      <c r="G214" s="68" t="s">
        <v>3</v>
      </c>
      <c r="H214" s="68" t="s">
        <v>1374</v>
      </c>
      <c r="I214" s="69" t="s">
        <v>1</v>
      </c>
      <c r="J214" s="69" t="s">
        <v>1</v>
      </c>
      <c r="K214" s="69" t="s">
        <v>1</v>
      </c>
      <c r="L214" s="69" t="s">
        <v>1</v>
      </c>
      <c r="M214" s="69">
        <v>0</v>
      </c>
      <c r="N214" s="68" t="s">
        <v>1</v>
      </c>
      <c r="O214" s="68" t="s">
        <v>2</v>
      </c>
      <c r="P214" s="68" t="s">
        <v>1</v>
      </c>
      <c r="Q214" s="69">
        <v>367690392.78064996</v>
      </c>
      <c r="R214" s="69">
        <v>0</v>
      </c>
      <c r="S214" s="69">
        <v>247700835.65265</v>
      </c>
      <c r="T214" s="69">
        <v>0</v>
      </c>
      <c r="U214" s="68" t="s">
        <v>0</v>
      </c>
      <c r="V214" s="69">
        <v>0</v>
      </c>
      <c r="W214" s="69">
        <v>103439273.3862</v>
      </c>
      <c r="X214" s="68" t="s">
        <v>9</v>
      </c>
      <c r="Y214" s="69">
        <v>16550283.741799999</v>
      </c>
      <c r="Z214" s="69">
        <v>0</v>
      </c>
      <c r="AA214" s="68" t="s">
        <v>0</v>
      </c>
      <c r="AB214" s="69">
        <v>0</v>
      </c>
      <c r="AC214" s="147">
        <v>0</v>
      </c>
      <c r="AD214" s="68" t="s">
        <v>0</v>
      </c>
      <c r="AE214" s="147">
        <v>0</v>
      </c>
      <c r="AF214" s="68">
        <v>0</v>
      </c>
      <c r="AG214" s="68" t="s">
        <v>0</v>
      </c>
      <c r="AH214" s="69">
        <v>0</v>
      </c>
      <c r="AI214" s="69">
        <v>0</v>
      </c>
      <c r="AJ214" s="68" t="s">
        <v>0</v>
      </c>
      <c r="AK214" s="69">
        <v>0</v>
      </c>
      <c r="AL214" s="69">
        <v>0</v>
      </c>
      <c r="AM214" s="72" t="s">
        <v>1</v>
      </c>
      <c r="AN214" s="68" t="s">
        <v>1</v>
      </c>
      <c r="AO214" s="72" t="s">
        <v>1</v>
      </c>
      <c r="AP214" s="68" t="s">
        <v>1</v>
      </c>
    </row>
    <row r="215" spans="1:42" s="59" customFormat="1" x14ac:dyDescent="0.25">
      <c r="A215" s="68" t="s">
        <v>44</v>
      </c>
      <c r="B215" s="67">
        <v>44170</v>
      </c>
      <c r="C215" s="68" t="s">
        <v>6</v>
      </c>
      <c r="D215" s="68" t="s">
        <v>19</v>
      </c>
      <c r="E215" s="68" t="s">
        <v>185</v>
      </c>
      <c r="F215" s="68" t="s">
        <v>484</v>
      </c>
      <c r="G215" s="68" t="s">
        <v>3</v>
      </c>
      <c r="H215" s="68" t="s">
        <v>1375</v>
      </c>
      <c r="I215" s="69" t="s">
        <v>1</v>
      </c>
      <c r="J215" s="69" t="s">
        <v>1</v>
      </c>
      <c r="K215" s="69" t="s">
        <v>1</v>
      </c>
      <c r="L215" s="69" t="s">
        <v>1</v>
      </c>
      <c r="M215" s="69">
        <v>0</v>
      </c>
      <c r="N215" s="68" t="s">
        <v>1</v>
      </c>
      <c r="O215" s="68" t="s">
        <v>1376</v>
      </c>
      <c r="P215" s="68" t="s">
        <v>1377</v>
      </c>
      <c r="Q215" s="69">
        <v>3383884.8</v>
      </c>
      <c r="R215" s="69">
        <v>0</v>
      </c>
      <c r="S215" s="69">
        <v>1596000</v>
      </c>
      <c r="T215" s="69">
        <v>1541280</v>
      </c>
      <c r="U215" s="68" t="s">
        <v>9</v>
      </c>
      <c r="V215" s="69">
        <v>246604.79999999999</v>
      </c>
      <c r="W215" s="69">
        <v>0</v>
      </c>
      <c r="X215" s="68" t="s">
        <v>0</v>
      </c>
      <c r="Y215" s="69">
        <v>0</v>
      </c>
      <c r="Z215" s="69">
        <v>0</v>
      </c>
      <c r="AA215" s="68" t="s">
        <v>0</v>
      </c>
      <c r="AB215" s="69">
        <v>0</v>
      </c>
      <c r="AC215" s="69">
        <v>0</v>
      </c>
      <c r="AD215" s="68" t="s">
        <v>0</v>
      </c>
      <c r="AE215" s="69">
        <v>0</v>
      </c>
      <c r="AF215" s="68">
        <v>0</v>
      </c>
      <c r="AG215" s="68" t="s">
        <v>0</v>
      </c>
      <c r="AH215" s="69">
        <v>0</v>
      </c>
      <c r="AI215" s="69">
        <v>0</v>
      </c>
      <c r="AJ215" s="68" t="s">
        <v>0</v>
      </c>
      <c r="AK215" s="69">
        <v>0</v>
      </c>
      <c r="AL215" s="69">
        <v>0</v>
      </c>
      <c r="AM215" s="72" t="s">
        <v>1</v>
      </c>
      <c r="AN215" s="68" t="s">
        <v>1</v>
      </c>
      <c r="AO215" s="72" t="s">
        <v>1</v>
      </c>
      <c r="AP215" s="68" t="s">
        <v>1</v>
      </c>
    </row>
    <row r="216" spans="1:42" s="59" customFormat="1" x14ac:dyDescent="0.25">
      <c r="A216" s="68" t="s">
        <v>43</v>
      </c>
      <c r="B216" s="67">
        <v>44170</v>
      </c>
      <c r="C216" s="68" t="s">
        <v>6</v>
      </c>
      <c r="D216" s="68" t="s">
        <v>19</v>
      </c>
      <c r="E216" s="68" t="s">
        <v>185</v>
      </c>
      <c r="F216" s="68" t="s">
        <v>484</v>
      </c>
      <c r="G216" s="68" t="s">
        <v>3</v>
      </c>
      <c r="H216" s="68" t="s">
        <v>1378</v>
      </c>
      <c r="I216" s="69" t="s">
        <v>1</v>
      </c>
      <c r="J216" s="69" t="s">
        <v>1</v>
      </c>
      <c r="K216" s="69" t="s">
        <v>1</v>
      </c>
      <c r="L216" s="69" t="s">
        <v>1</v>
      </c>
      <c r="M216" s="69">
        <v>0</v>
      </c>
      <c r="N216" s="68" t="s">
        <v>1</v>
      </c>
      <c r="O216" s="68" t="s">
        <v>2</v>
      </c>
      <c r="P216" s="68" t="s">
        <v>1</v>
      </c>
      <c r="Q216" s="69">
        <v>146928837.93479997</v>
      </c>
      <c r="R216" s="69">
        <v>0</v>
      </c>
      <c r="S216" s="69">
        <v>93841907.700000018</v>
      </c>
      <c r="T216" s="69">
        <v>0</v>
      </c>
      <c r="U216" s="68" t="s">
        <v>0</v>
      </c>
      <c r="V216" s="69">
        <v>0</v>
      </c>
      <c r="W216" s="69">
        <v>45764595.030000001</v>
      </c>
      <c r="X216" s="68" t="s">
        <v>9</v>
      </c>
      <c r="Y216" s="69">
        <v>7322335.2047999995</v>
      </c>
      <c r="Z216" s="69">
        <v>0</v>
      </c>
      <c r="AA216" s="68" t="s">
        <v>0</v>
      </c>
      <c r="AB216" s="69">
        <v>0</v>
      </c>
      <c r="AC216" s="69">
        <v>0</v>
      </c>
      <c r="AD216" s="68" t="s">
        <v>0</v>
      </c>
      <c r="AE216" s="69">
        <v>0</v>
      </c>
      <c r="AF216" s="68">
        <v>0</v>
      </c>
      <c r="AG216" s="68" t="s">
        <v>0</v>
      </c>
      <c r="AH216" s="69">
        <v>0</v>
      </c>
      <c r="AI216" s="69">
        <v>0</v>
      </c>
      <c r="AJ216" s="68" t="s">
        <v>0</v>
      </c>
      <c r="AK216" s="69">
        <v>0</v>
      </c>
      <c r="AL216" s="69">
        <v>0</v>
      </c>
      <c r="AM216" s="72" t="s">
        <v>1</v>
      </c>
      <c r="AN216" s="68" t="s">
        <v>1</v>
      </c>
      <c r="AO216" s="72" t="s">
        <v>1</v>
      </c>
      <c r="AP216" s="68" t="s">
        <v>1</v>
      </c>
    </row>
    <row r="217" spans="1:42" s="59" customFormat="1" x14ac:dyDescent="0.25">
      <c r="A217" s="68" t="s">
        <v>41</v>
      </c>
      <c r="B217" s="67">
        <v>44170</v>
      </c>
      <c r="C217" s="68" t="s">
        <v>6</v>
      </c>
      <c r="D217" s="68" t="s">
        <v>19</v>
      </c>
      <c r="E217" s="68" t="s">
        <v>185</v>
      </c>
      <c r="F217" s="68" t="s">
        <v>484</v>
      </c>
      <c r="G217" s="68" t="s">
        <v>3</v>
      </c>
      <c r="H217" s="68" t="s">
        <v>1379</v>
      </c>
      <c r="I217" s="69" t="s">
        <v>1</v>
      </c>
      <c r="J217" s="69" t="s">
        <v>1</v>
      </c>
      <c r="K217" s="69" t="s">
        <v>1</v>
      </c>
      <c r="L217" s="69" t="s">
        <v>1</v>
      </c>
      <c r="M217" s="69">
        <v>0</v>
      </c>
      <c r="N217" s="68" t="s">
        <v>1</v>
      </c>
      <c r="O217" s="68" t="s">
        <v>1024</v>
      </c>
      <c r="P217" s="68" t="s">
        <v>1380</v>
      </c>
      <c r="Q217" s="69">
        <v>2109000</v>
      </c>
      <c r="R217" s="69">
        <v>0</v>
      </c>
      <c r="S217" s="69">
        <v>2109000</v>
      </c>
      <c r="T217" s="69">
        <v>0</v>
      </c>
      <c r="U217" s="68" t="s">
        <v>0</v>
      </c>
      <c r="V217" s="69">
        <v>0</v>
      </c>
      <c r="W217" s="69">
        <v>0</v>
      </c>
      <c r="X217" s="68" t="s">
        <v>0</v>
      </c>
      <c r="Y217" s="69">
        <v>0</v>
      </c>
      <c r="Z217" s="69">
        <v>0</v>
      </c>
      <c r="AA217" s="68" t="s">
        <v>0</v>
      </c>
      <c r="AB217" s="69">
        <v>0</v>
      </c>
      <c r="AC217" s="69">
        <v>0</v>
      </c>
      <c r="AD217" s="68" t="s">
        <v>0</v>
      </c>
      <c r="AE217" s="69">
        <v>0</v>
      </c>
      <c r="AF217" s="68">
        <v>0</v>
      </c>
      <c r="AG217" s="68" t="s">
        <v>0</v>
      </c>
      <c r="AH217" s="69">
        <v>0</v>
      </c>
      <c r="AI217" s="69">
        <v>0</v>
      </c>
      <c r="AJ217" s="68" t="s">
        <v>0</v>
      </c>
      <c r="AK217" s="69">
        <v>0</v>
      </c>
      <c r="AL217" s="69">
        <v>0</v>
      </c>
      <c r="AM217" s="72" t="s">
        <v>1</v>
      </c>
      <c r="AN217" s="68" t="s">
        <v>1</v>
      </c>
      <c r="AO217" s="72" t="s">
        <v>1</v>
      </c>
      <c r="AP217" s="68" t="s">
        <v>1</v>
      </c>
    </row>
    <row r="218" spans="1:42" s="59" customFormat="1" x14ac:dyDescent="0.25">
      <c r="A218" s="68" t="s">
        <v>40</v>
      </c>
      <c r="B218" s="67">
        <v>44170</v>
      </c>
      <c r="C218" s="68" t="s">
        <v>6</v>
      </c>
      <c r="D218" s="68" t="s">
        <v>19</v>
      </c>
      <c r="E218" s="68" t="s">
        <v>185</v>
      </c>
      <c r="F218" s="68" t="s">
        <v>484</v>
      </c>
      <c r="G218" s="68" t="s">
        <v>3</v>
      </c>
      <c r="H218" s="68" t="s">
        <v>1381</v>
      </c>
      <c r="I218" s="69" t="s">
        <v>1</v>
      </c>
      <c r="J218" s="69" t="s">
        <v>1</v>
      </c>
      <c r="K218" s="69" t="s">
        <v>1</v>
      </c>
      <c r="L218" s="69" t="s">
        <v>1</v>
      </c>
      <c r="M218" s="69">
        <v>0</v>
      </c>
      <c r="N218" s="68" t="s">
        <v>1</v>
      </c>
      <c r="O218" s="68" t="s">
        <v>2</v>
      </c>
      <c r="P218" s="68" t="s">
        <v>1</v>
      </c>
      <c r="Q218" s="69">
        <v>125316674.94</v>
      </c>
      <c r="R218" s="69">
        <v>0</v>
      </c>
      <c r="S218" s="69">
        <v>60296779.5</v>
      </c>
      <c r="T218" s="69">
        <v>0</v>
      </c>
      <c r="U218" s="68" t="s">
        <v>0</v>
      </c>
      <c r="V218" s="69">
        <v>0</v>
      </c>
      <c r="W218" s="69">
        <v>56051634</v>
      </c>
      <c r="X218" s="68" t="s">
        <v>0</v>
      </c>
      <c r="Y218" s="69">
        <v>8968261.4400000013</v>
      </c>
      <c r="Z218" s="69">
        <v>0</v>
      </c>
      <c r="AA218" s="68" t="s">
        <v>0</v>
      </c>
      <c r="AB218" s="69">
        <v>0</v>
      </c>
      <c r="AC218" s="147">
        <v>0</v>
      </c>
      <c r="AD218" s="68" t="s">
        <v>0</v>
      </c>
      <c r="AE218" s="69">
        <v>0</v>
      </c>
      <c r="AF218" s="68">
        <v>0</v>
      </c>
      <c r="AG218" s="68" t="s">
        <v>0</v>
      </c>
      <c r="AH218" s="69">
        <v>0</v>
      </c>
      <c r="AI218" s="69">
        <v>0</v>
      </c>
      <c r="AJ218" s="68" t="s">
        <v>0</v>
      </c>
      <c r="AK218" s="69">
        <v>0</v>
      </c>
      <c r="AL218" s="69">
        <v>0</v>
      </c>
      <c r="AM218" s="72" t="s">
        <v>1</v>
      </c>
      <c r="AN218" s="68" t="s">
        <v>1</v>
      </c>
      <c r="AO218" s="72" t="s">
        <v>1</v>
      </c>
      <c r="AP218" s="68" t="s">
        <v>1</v>
      </c>
    </row>
    <row r="219" spans="1:42" s="59" customFormat="1" x14ac:dyDescent="0.25">
      <c r="A219" s="68" t="s">
        <v>39</v>
      </c>
      <c r="B219" s="67">
        <v>44170</v>
      </c>
      <c r="C219" s="68" t="s">
        <v>6</v>
      </c>
      <c r="D219" s="68" t="s">
        <v>17</v>
      </c>
      <c r="E219" s="68" t="s">
        <v>183</v>
      </c>
      <c r="F219" s="68" t="s">
        <v>1382</v>
      </c>
      <c r="G219" s="68" t="s">
        <v>3</v>
      </c>
      <c r="H219" s="68" t="s">
        <v>1383</v>
      </c>
      <c r="I219" s="69" t="s">
        <v>1</v>
      </c>
      <c r="J219" s="69" t="s">
        <v>1</v>
      </c>
      <c r="K219" s="69" t="s">
        <v>1</v>
      </c>
      <c r="L219" s="69" t="s">
        <v>1</v>
      </c>
      <c r="M219" s="69">
        <v>0</v>
      </c>
      <c r="N219" s="68" t="s">
        <v>1</v>
      </c>
      <c r="O219" s="68" t="s">
        <v>2</v>
      </c>
      <c r="P219" s="68" t="s">
        <v>1</v>
      </c>
      <c r="Q219" s="69">
        <v>1065391135.9616002</v>
      </c>
      <c r="R219" s="69">
        <v>0</v>
      </c>
      <c r="S219" s="69">
        <v>764549596.43999994</v>
      </c>
      <c r="T219" s="69">
        <v>0</v>
      </c>
      <c r="U219" s="68" t="s">
        <v>0</v>
      </c>
      <c r="V219" s="69">
        <v>0</v>
      </c>
      <c r="W219" s="69">
        <v>259346154.76000002</v>
      </c>
      <c r="X219" s="68" t="s">
        <v>9</v>
      </c>
      <c r="Y219" s="69">
        <v>41495384.761599995</v>
      </c>
      <c r="Z219" s="69">
        <v>0</v>
      </c>
      <c r="AA219" s="68" t="s">
        <v>0</v>
      </c>
      <c r="AB219" s="69">
        <v>0</v>
      </c>
      <c r="AC219" s="69">
        <v>0</v>
      </c>
      <c r="AD219" s="68" t="s">
        <v>0</v>
      </c>
      <c r="AE219" s="69">
        <v>0</v>
      </c>
      <c r="AF219" s="68">
        <v>0</v>
      </c>
      <c r="AG219" s="68" t="s">
        <v>0</v>
      </c>
      <c r="AH219" s="69">
        <v>0</v>
      </c>
      <c r="AI219" s="69">
        <v>0</v>
      </c>
      <c r="AJ219" s="68" t="s">
        <v>0</v>
      </c>
      <c r="AK219" s="69">
        <v>0</v>
      </c>
      <c r="AL219" s="69">
        <v>0</v>
      </c>
      <c r="AM219" s="72" t="s">
        <v>1</v>
      </c>
      <c r="AN219" s="68" t="s">
        <v>1</v>
      </c>
      <c r="AO219" s="72" t="s">
        <v>1</v>
      </c>
      <c r="AP219" s="68" t="s">
        <v>1</v>
      </c>
    </row>
    <row r="220" spans="1:42" s="59" customFormat="1" ht="14.25" customHeight="1" x14ac:dyDescent="0.25">
      <c r="A220" s="68" t="s">
        <v>37</v>
      </c>
      <c r="B220" s="67">
        <v>44170</v>
      </c>
      <c r="C220" s="68" t="s">
        <v>6</v>
      </c>
      <c r="D220" s="68" t="s">
        <v>14</v>
      </c>
      <c r="E220" s="68" t="s">
        <v>181</v>
      </c>
      <c r="F220" s="68" t="s">
        <v>1384</v>
      </c>
      <c r="G220" s="68" t="s">
        <v>3</v>
      </c>
      <c r="H220" s="68" t="s">
        <v>1385</v>
      </c>
      <c r="I220" s="69" t="s">
        <v>1</v>
      </c>
      <c r="J220" s="69" t="s">
        <v>1</v>
      </c>
      <c r="K220" s="69" t="s">
        <v>1</v>
      </c>
      <c r="L220" s="69" t="s">
        <v>1</v>
      </c>
      <c r="M220" s="69">
        <v>0</v>
      </c>
      <c r="N220" s="68" t="s">
        <v>1</v>
      </c>
      <c r="O220" s="68" t="s">
        <v>2</v>
      </c>
      <c r="P220" s="68" t="s">
        <v>1</v>
      </c>
      <c r="Q220" s="69">
        <v>12535461.6</v>
      </c>
      <c r="R220" s="69">
        <v>0</v>
      </c>
      <c r="S220" s="69">
        <v>12535461.6</v>
      </c>
      <c r="T220" s="69">
        <v>0</v>
      </c>
      <c r="U220" s="68" t="s">
        <v>0</v>
      </c>
      <c r="V220" s="69">
        <v>0</v>
      </c>
      <c r="W220" s="69">
        <v>0</v>
      </c>
      <c r="X220" s="68" t="s">
        <v>0</v>
      </c>
      <c r="Y220" s="69">
        <v>0</v>
      </c>
      <c r="Z220" s="69">
        <v>0</v>
      </c>
      <c r="AA220" s="68" t="s">
        <v>0</v>
      </c>
      <c r="AB220" s="69">
        <v>0</v>
      </c>
      <c r="AC220" s="69">
        <v>0</v>
      </c>
      <c r="AD220" s="68" t="s">
        <v>0</v>
      </c>
      <c r="AE220" s="69">
        <v>0</v>
      </c>
      <c r="AF220" s="68">
        <v>0</v>
      </c>
      <c r="AG220" s="68" t="s">
        <v>0</v>
      </c>
      <c r="AH220" s="69">
        <v>0</v>
      </c>
      <c r="AI220" s="69">
        <v>0</v>
      </c>
      <c r="AJ220" s="68" t="s">
        <v>0</v>
      </c>
      <c r="AK220" s="69">
        <v>0</v>
      </c>
      <c r="AL220" s="69">
        <v>0</v>
      </c>
      <c r="AM220" s="72" t="s">
        <v>1</v>
      </c>
      <c r="AN220" s="68" t="s">
        <v>1</v>
      </c>
      <c r="AO220" s="72" t="s">
        <v>1</v>
      </c>
      <c r="AP220" s="68" t="s">
        <v>1</v>
      </c>
    </row>
    <row r="221" spans="1:42" s="59" customFormat="1" ht="14.25" customHeight="1" x14ac:dyDescent="0.25">
      <c r="A221" s="68" t="s">
        <v>36</v>
      </c>
      <c r="B221" s="67">
        <v>44170</v>
      </c>
      <c r="C221" s="68" t="s">
        <v>6</v>
      </c>
      <c r="D221" s="68" t="s">
        <v>14</v>
      </c>
      <c r="E221" s="68" t="s">
        <v>181</v>
      </c>
      <c r="F221" s="68" t="s">
        <v>1384</v>
      </c>
      <c r="G221" s="68" t="s">
        <v>3</v>
      </c>
      <c r="H221" s="68" t="s">
        <v>1386</v>
      </c>
      <c r="I221" s="69" t="s">
        <v>1</v>
      </c>
      <c r="J221" s="69" t="s">
        <v>1</v>
      </c>
      <c r="K221" s="69" t="s">
        <v>1</v>
      </c>
      <c r="L221" s="69" t="s">
        <v>1</v>
      </c>
      <c r="M221" s="69">
        <v>0</v>
      </c>
      <c r="N221" s="68" t="s">
        <v>1</v>
      </c>
      <c r="O221" s="68" t="s">
        <v>418</v>
      </c>
      <c r="P221" s="68" t="s">
        <v>419</v>
      </c>
      <c r="Q221" s="69">
        <v>1767000</v>
      </c>
      <c r="R221" s="69">
        <v>0</v>
      </c>
      <c r="S221" s="69">
        <v>1767000</v>
      </c>
      <c r="T221" s="69">
        <v>0</v>
      </c>
      <c r="U221" s="68" t="s">
        <v>0</v>
      </c>
      <c r="V221" s="69">
        <v>0</v>
      </c>
      <c r="W221" s="69">
        <v>0</v>
      </c>
      <c r="X221" s="68" t="s">
        <v>0</v>
      </c>
      <c r="Y221" s="69">
        <v>0</v>
      </c>
      <c r="Z221" s="69">
        <v>0</v>
      </c>
      <c r="AA221" s="68" t="s">
        <v>0</v>
      </c>
      <c r="AB221" s="69">
        <v>0</v>
      </c>
      <c r="AC221" s="69">
        <v>0</v>
      </c>
      <c r="AD221" s="68" t="s">
        <v>0</v>
      </c>
      <c r="AE221" s="69">
        <v>0</v>
      </c>
      <c r="AF221" s="68">
        <v>0</v>
      </c>
      <c r="AG221" s="68" t="s">
        <v>0</v>
      </c>
      <c r="AH221" s="69">
        <v>0</v>
      </c>
      <c r="AI221" s="69">
        <v>0</v>
      </c>
      <c r="AJ221" s="68" t="s">
        <v>0</v>
      </c>
      <c r="AK221" s="69">
        <v>0</v>
      </c>
      <c r="AL221" s="69">
        <v>0</v>
      </c>
      <c r="AM221" s="72" t="s">
        <v>1</v>
      </c>
      <c r="AN221" s="68" t="s">
        <v>1</v>
      </c>
      <c r="AO221" s="72" t="s">
        <v>1</v>
      </c>
      <c r="AP221" s="68" t="s">
        <v>1</v>
      </c>
    </row>
    <row r="222" spans="1:42" s="59" customFormat="1" x14ac:dyDescent="0.25">
      <c r="A222" s="68" t="s">
        <v>34</v>
      </c>
      <c r="B222" s="67">
        <v>44170</v>
      </c>
      <c r="C222" s="68" t="s">
        <v>6</v>
      </c>
      <c r="D222" s="68" t="s">
        <v>14</v>
      </c>
      <c r="E222" s="68" t="s">
        <v>181</v>
      </c>
      <c r="F222" s="68" t="s">
        <v>1384</v>
      </c>
      <c r="G222" s="68" t="s">
        <v>3</v>
      </c>
      <c r="H222" s="68" t="s">
        <v>1387</v>
      </c>
      <c r="I222" s="69" t="s">
        <v>1</v>
      </c>
      <c r="J222" s="69" t="s">
        <v>1</v>
      </c>
      <c r="K222" s="69" t="s">
        <v>1</v>
      </c>
      <c r="L222" s="69" t="s">
        <v>1</v>
      </c>
      <c r="M222" s="69">
        <v>0</v>
      </c>
      <c r="N222" s="68" t="s">
        <v>1</v>
      </c>
      <c r="O222" s="68" t="s">
        <v>2</v>
      </c>
      <c r="P222" s="68" t="s">
        <v>1</v>
      </c>
      <c r="Q222" s="69">
        <v>440269849.49200004</v>
      </c>
      <c r="R222" s="69">
        <v>0</v>
      </c>
      <c r="S222" s="69">
        <v>410959789.67000002</v>
      </c>
      <c r="T222" s="69">
        <v>0</v>
      </c>
      <c r="U222" s="68" t="s">
        <v>0</v>
      </c>
      <c r="V222" s="69">
        <v>0</v>
      </c>
      <c r="W222" s="69">
        <v>25267292.949999999</v>
      </c>
      <c r="X222" s="68" t="s">
        <v>0</v>
      </c>
      <c r="Y222" s="69">
        <v>4042766.8720000004</v>
      </c>
      <c r="Z222" s="69">
        <v>0</v>
      </c>
      <c r="AA222" s="68" t="s">
        <v>0</v>
      </c>
      <c r="AB222" s="69">
        <v>0</v>
      </c>
      <c r="AC222" s="69">
        <v>0</v>
      </c>
      <c r="AD222" s="68" t="s">
        <v>0</v>
      </c>
      <c r="AE222" s="69">
        <v>0</v>
      </c>
      <c r="AF222" s="68">
        <v>0</v>
      </c>
      <c r="AG222" s="68" t="s">
        <v>0</v>
      </c>
      <c r="AH222" s="69">
        <v>0</v>
      </c>
      <c r="AI222" s="69">
        <v>0</v>
      </c>
      <c r="AJ222" s="68" t="s">
        <v>0</v>
      </c>
      <c r="AK222" s="69">
        <v>0</v>
      </c>
      <c r="AL222" s="69">
        <v>0</v>
      </c>
      <c r="AM222" s="72" t="s">
        <v>1</v>
      </c>
      <c r="AN222" s="68" t="s">
        <v>1</v>
      </c>
      <c r="AO222" s="72" t="s">
        <v>1</v>
      </c>
      <c r="AP222" s="68" t="s">
        <v>1</v>
      </c>
    </row>
    <row r="223" spans="1:42" s="59" customFormat="1" x14ac:dyDescent="0.25">
      <c r="A223" s="68" t="s">
        <v>31</v>
      </c>
      <c r="B223" s="67">
        <v>44170</v>
      </c>
      <c r="C223" s="68" t="s">
        <v>6</v>
      </c>
      <c r="D223" s="68" t="s">
        <v>14</v>
      </c>
      <c r="E223" s="68" t="s">
        <v>181</v>
      </c>
      <c r="F223" s="68" t="s">
        <v>1384</v>
      </c>
      <c r="G223" s="68" t="s">
        <v>13</v>
      </c>
      <c r="H223" s="68" t="s">
        <v>1</v>
      </c>
      <c r="I223" s="69" t="s">
        <v>902</v>
      </c>
      <c r="J223" s="69" t="s">
        <v>1</v>
      </c>
      <c r="K223" s="69" t="s">
        <v>1388</v>
      </c>
      <c r="L223" s="69" t="s">
        <v>1315</v>
      </c>
      <c r="M223" s="69">
        <v>4740120</v>
      </c>
      <c r="N223" s="68" t="s">
        <v>12</v>
      </c>
      <c r="O223" s="68" t="s">
        <v>1389</v>
      </c>
      <c r="P223" s="68" t="s">
        <v>1390</v>
      </c>
      <c r="Q223" s="69">
        <v>-2910420</v>
      </c>
      <c r="R223" s="69">
        <v>0</v>
      </c>
      <c r="S223" s="69">
        <v>-2910420</v>
      </c>
      <c r="T223" s="69">
        <v>0</v>
      </c>
      <c r="U223" s="68" t="s">
        <v>0</v>
      </c>
      <c r="V223" s="69">
        <v>0</v>
      </c>
      <c r="W223" s="69">
        <v>0</v>
      </c>
      <c r="X223" s="68" t="s">
        <v>0</v>
      </c>
      <c r="Y223" s="69">
        <v>0</v>
      </c>
      <c r="Z223" s="69">
        <v>0</v>
      </c>
      <c r="AA223" s="68" t="s">
        <v>0</v>
      </c>
      <c r="AB223" s="69">
        <v>0</v>
      </c>
      <c r="AC223" s="69">
        <v>0</v>
      </c>
      <c r="AD223" s="68" t="s">
        <v>0</v>
      </c>
      <c r="AE223" s="69">
        <v>0</v>
      </c>
      <c r="AF223" s="68">
        <v>0</v>
      </c>
      <c r="AG223" s="68" t="s">
        <v>0</v>
      </c>
      <c r="AH223" s="69">
        <v>0</v>
      </c>
      <c r="AI223" s="69">
        <v>0</v>
      </c>
      <c r="AJ223" s="68" t="s">
        <v>0</v>
      </c>
      <c r="AK223" s="69">
        <v>0</v>
      </c>
      <c r="AL223" s="69">
        <v>0</v>
      </c>
      <c r="AM223" s="72" t="s">
        <v>1</v>
      </c>
      <c r="AN223" s="68" t="s">
        <v>1</v>
      </c>
      <c r="AO223" s="72" t="s">
        <v>1</v>
      </c>
      <c r="AP223" s="68" t="s">
        <v>1</v>
      </c>
    </row>
    <row r="224" spans="1:42" s="59" customFormat="1" x14ac:dyDescent="0.25">
      <c r="A224" s="68" t="s">
        <v>30</v>
      </c>
      <c r="B224" s="67">
        <v>44170</v>
      </c>
      <c r="C224" s="68" t="s">
        <v>6</v>
      </c>
      <c r="D224" s="68" t="s">
        <v>10</v>
      </c>
      <c r="E224" s="68" t="s">
        <v>178</v>
      </c>
      <c r="F224" s="68" t="s">
        <v>1391</v>
      </c>
      <c r="G224" s="68" t="s">
        <v>3</v>
      </c>
      <c r="H224" s="68" t="s">
        <v>1392</v>
      </c>
      <c r="I224" s="69" t="s">
        <v>1</v>
      </c>
      <c r="J224" s="69" t="s">
        <v>1</v>
      </c>
      <c r="K224" s="69" t="s">
        <v>1</v>
      </c>
      <c r="L224" s="69" t="s">
        <v>1</v>
      </c>
      <c r="M224" s="69">
        <v>0</v>
      </c>
      <c r="N224" s="68" t="s">
        <v>1</v>
      </c>
      <c r="O224" s="68" t="s">
        <v>2</v>
      </c>
      <c r="P224" s="68" t="s">
        <v>1</v>
      </c>
      <c r="Q224" s="69">
        <v>89099937.751199991</v>
      </c>
      <c r="R224" s="69">
        <v>0</v>
      </c>
      <c r="S224" s="69">
        <v>49785970.509999998</v>
      </c>
      <c r="T224" s="69">
        <v>0</v>
      </c>
      <c r="U224" s="68" t="s">
        <v>0</v>
      </c>
      <c r="V224" s="69">
        <v>0</v>
      </c>
      <c r="W224" s="69">
        <v>33891351.07</v>
      </c>
      <c r="X224" s="68" t="s">
        <v>9</v>
      </c>
      <c r="Y224" s="69">
        <v>5422616.1711999997</v>
      </c>
      <c r="Z224" s="69">
        <v>0</v>
      </c>
      <c r="AA224" s="68" t="s">
        <v>0</v>
      </c>
      <c r="AB224" s="69">
        <v>0</v>
      </c>
      <c r="AC224" s="69">
        <v>0</v>
      </c>
      <c r="AD224" s="68" t="s">
        <v>0</v>
      </c>
      <c r="AE224" s="69">
        <v>0</v>
      </c>
      <c r="AF224" s="68">
        <v>0</v>
      </c>
      <c r="AG224" s="68" t="s">
        <v>0</v>
      </c>
      <c r="AH224" s="69">
        <v>0</v>
      </c>
      <c r="AI224" s="69">
        <v>0</v>
      </c>
      <c r="AJ224" s="68" t="s">
        <v>0</v>
      </c>
      <c r="AK224" s="69">
        <v>0</v>
      </c>
      <c r="AL224" s="69">
        <v>0</v>
      </c>
      <c r="AM224" s="72" t="s">
        <v>1</v>
      </c>
      <c r="AN224" s="68" t="s">
        <v>1</v>
      </c>
      <c r="AO224" s="72" t="s">
        <v>1</v>
      </c>
      <c r="AP224" s="68" t="s">
        <v>1</v>
      </c>
    </row>
    <row r="225" spans="1:42" s="59" customFormat="1" x14ac:dyDescent="0.25">
      <c r="A225" s="68" t="s">
        <v>29</v>
      </c>
      <c r="B225" s="67">
        <v>44170</v>
      </c>
      <c r="C225" s="68" t="s">
        <v>6</v>
      </c>
      <c r="D225" s="68" t="s">
        <v>280</v>
      </c>
      <c r="E225" s="68" t="s">
        <v>204</v>
      </c>
      <c r="F225" s="68" t="s">
        <v>958</v>
      </c>
      <c r="G225" s="68" t="s">
        <v>3</v>
      </c>
      <c r="H225" s="68" t="s">
        <v>1393</v>
      </c>
      <c r="I225" s="69" t="s">
        <v>1</v>
      </c>
      <c r="J225" s="69" t="s">
        <v>1</v>
      </c>
      <c r="K225" s="69" t="s">
        <v>1</v>
      </c>
      <c r="L225" s="69" t="s">
        <v>1</v>
      </c>
      <c r="M225" s="69">
        <v>0</v>
      </c>
      <c r="N225" s="68" t="s">
        <v>1</v>
      </c>
      <c r="O225" s="68" t="s">
        <v>2</v>
      </c>
      <c r="P225" s="68" t="s">
        <v>1</v>
      </c>
      <c r="Q225" s="69">
        <v>340598154.46739984</v>
      </c>
      <c r="R225" s="69">
        <v>0</v>
      </c>
      <c r="S225" s="69">
        <v>312750846.4441998</v>
      </c>
      <c r="T225" s="69">
        <v>0</v>
      </c>
      <c r="U225" s="68" t="s">
        <v>0</v>
      </c>
      <c r="V225" s="69">
        <v>0</v>
      </c>
      <c r="W225" s="69">
        <v>24006300.02</v>
      </c>
      <c r="X225" s="68" t="s">
        <v>0</v>
      </c>
      <c r="Y225" s="69">
        <v>3841008.0032000002</v>
      </c>
      <c r="Z225" s="69">
        <v>0</v>
      </c>
      <c r="AA225" s="68" t="s">
        <v>0</v>
      </c>
      <c r="AB225" s="69">
        <v>0</v>
      </c>
      <c r="AC225" s="69">
        <v>0</v>
      </c>
      <c r="AD225" s="68" t="s">
        <v>0</v>
      </c>
      <c r="AE225" s="69">
        <v>0</v>
      </c>
      <c r="AF225" s="68">
        <v>0</v>
      </c>
      <c r="AG225" s="68" t="s">
        <v>0</v>
      </c>
      <c r="AH225" s="69">
        <v>0</v>
      </c>
      <c r="AI225" s="69">
        <v>0</v>
      </c>
      <c r="AJ225" s="68" t="s">
        <v>0</v>
      </c>
      <c r="AK225" s="69">
        <v>0</v>
      </c>
      <c r="AL225" s="69">
        <v>0</v>
      </c>
      <c r="AM225" s="72" t="s">
        <v>1</v>
      </c>
      <c r="AN225" s="68" t="s">
        <v>1</v>
      </c>
      <c r="AO225" s="72" t="s">
        <v>1</v>
      </c>
      <c r="AP225" s="68" t="s">
        <v>1</v>
      </c>
    </row>
    <row r="226" spans="1:42" s="59" customFormat="1" x14ac:dyDescent="0.25">
      <c r="A226" s="68" t="s">
        <v>28</v>
      </c>
      <c r="B226" s="67">
        <v>44170</v>
      </c>
      <c r="C226" s="68" t="s">
        <v>6</v>
      </c>
      <c r="D226" s="68" t="s">
        <v>280</v>
      </c>
      <c r="E226" s="68" t="s">
        <v>204</v>
      </c>
      <c r="F226" s="68" t="s">
        <v>958</v>
      </c>
      <c r="G226" s="68" t="s">
        <v>3</v>
      </c>
      <c r="H226" s="68" t="s">
        <v>1394</v>
      </c>
      <c r="I226" s="69" t="s">
        <v>1</v>
      </c>
      <c r="J226" s="69" t="s">
        <v>1</v>
      </c>
      <c r="K226" s="69" t="s">
        <v>1</v>
      </c>
      <c r="L226" s="69" t="s">
        <v>1</v>
      </c>
      <c r="M226" s="69">
        <v>0</v>
      </c>
      <c r="N226" s="68" t="s">
        <v>1</v>
      </c>
      <c r="O226" s="68" t="s">
        <v>822</v>
      </c>
      <c r="P226" s="68" t="s">
        <v>823</v>
      </c>
      <c r="Q226" s="69">
        <v>592800.05000000005</v>
      </c>
      <c r="R226" s="69">
        <v>0</v>
      </c>
      <c r="S226" s="69">
        <v>592800.05000000005</v>
      </c>
      <c r="T226" s="69">
        <v>0</v>
      </c>
      <c r="U226" s="68" t="s">
        <v>0</v>
      </c>
      <c r="V226" s="69">
        <v>0</v>
      </c>
      <c r="W226" s="69">
        <v>0</v>
      </c>
      <c r="X226" s="68" t="s">
        <v>0</v>
      </c>
      <c r="Y226" s="69">
        <v>0</v>
      </c>
      <c r="Z226" s="69">
        <v>0</v>
      </c>
      <c r="AA226" s="68" t="s">
        <v>0</v>
      </c>
      <c r="AB226" s="69">
        <v>0</v>
      </c>
      <c r="AC226" s="69">
        <v>0</v>
      </c>
      <c r="AD226" s="68" t="s">
        <v>0</v>
      </c>
      <c r="AE226" s="69">
        <v>0</v>
      </c>
      <c r="AF226" s="68">
        <v>0</v>
      </c>
      <c r="AG226" s="68" t="s">
        <v>0</v>
      </c>
      <c r="AH226" s="69">
        <v>0</v>
      </c>
      <c r="AI226" s="69">
        <v>0</v>
      </c>
      <c r="AJ226" s="68" t="s">
        <v>0</v>
      </c>
      <c r="AK226" s="69">
        <v>0</v>
      </c>
      <c r="AL226" s="69">
        <v>0</v>
      </c>
      <c r="AM226" s="72" t="s">
        <v>1</v>
      </c>
      <c r="AN226" s="68" t="s">
        <v>1</v>
      </c>
      <c r="AO226" s="72" t="s">
        <v>1</v>
      </c>
      <c r="AP226" s="68" t="s">
        <v>1</v>
      </c>
    </row>
    <row r="227" spans="1:42" s="59" customFormat="1" x14ac:dyDescent="0.25">
      <c r="A227" s="68" t="s">
        <v>25</v>
      </c>
      <c r="B227" s="67">
        <v>44170</v>
      </c>
      <c r="C227" s="68" t="s">
        <v>6</v>
      </c>
      <c r="D227" s="68" t="s">
        <v>280</v>
      </c>
      <c r="E227" s="68" t="s">
        <v>204</v>
      </c>
      <c r="F227" s="68" t="s">
        <v>958</v>
      </c>
      <c r="G227" s="68" t="s">
        <v>3</v>
      </c>
      <c r="H227" s="68" t="s">
        <v>1395</v>
      </c>
      <c r="I227" s="69" t="s">
        <v>1</v>
      </c>
      <c r="J227" s="69" t="s">
        <v>1</v>
      </c>
      <c r="K227" s="69" t="s">
        <v>1</v>
      </c>
      <c r="L227" s="69" t="s">
        <v>1</v>
      </c>
      <c r="M227" s="69">
        <v>0</v>
      </c>
      <c r="N227" s="68" t="s">
        <v>1</v>
      </c>
      <c r="O227" s="68" t="s">
        <v>2</v>
      </c>
      <c r="P227" s="68" t="s">
        <v>1</v>
      </c>
      <c r="Q227" s="69">
        <v>96868603.199999988</v>
      </c>
      <c r="R227" s="69">
        <v>0</v>
      </c>
      <c r="S227" s="69">
        <v>87704371.200000003</v>
      </c>
      <c r="T227" s="69">
        <v>0</v>
      </c>
      <c r="U227" s="68" t="s">
        <v>0</v>
      </c>
      <c r="V227" s="69">
        <v>0</v>
      </c>
      <c r="W227" s="69">
        <v>7900200</v>
      </c>
      <c r="X227" s="68" t="s">
        <v>9</v>
      </c>
      <c r="Y227" s="69">
        <v>1264032</v>
      </c>
      <c r="Z227" s="69">
        <v>0</v>
      </c>
      <c r="AA227" s="68" t="s">
        <v>0</v>
      </c>
      <c r="AB227" s="69">
        <v>0</v>
      </c>
      <c r="AC227" s="69">
        <v>0</v>
      </c>
      <c r="AD227" s="68" t="s">
        <v>0</v>
      </c>
      <c r="AE227" s="69">
        <v>0</v>
      </c>
      <c r="AF227" s="68">
        <v>0</v>
      </c>
      <c r="AG227" s="68" t="s">
        <v>0</v>
      </c>
      <c r="AH227" s="69">
        <v>0</v>
      </c>
      <c r="AI227" s="69">
        <v>0</v>
      </c>
      <c r="AJ227" s="68" t="s">
        <v>0</v>
      </c>
      <c r="AK227" s="69">
        <v>0</v>
      </c>
      <c r="AL227" s="69">
        <v>0</v>
      </c>
      <c r="AM227" s="72" t="s">
        <v>1</v>
      </c>
      <c r="AN227" s="68" t="s">
        <v>1</v>
      </c>
      <c r="AO227" s="72" t="s">
        <v>1</v>
      </c>
      <c r="AP227" s="68" t="s">
        <v>1</v>
      </c>
    </row>
    <row r="228" spans="1:42" s="59" customFormat="1" x14ac:dyDescent="0.25">
      <c r="A228" s="68" t="s">
        <v>23</v>
      </c>
      <c r="B228" s="67">
        <v>44170</v>
      </c>
      <c r="C228" s="68" t="s">
        <v>6</v>
      </c>
      <c r="D228" s="68" t="s">
        <v>7</v>
      </c>
      <c r="E228" s="68" t="s">
        <v>917</v>
      </c>
      <c r="F228" s="68" t="s">
        <v>1396</v>
      </c>
      <c r="G228" s="68" t="s">
        <v>3</v>
      </c>
      <c r="H228" s="68" t="s">
        <v>1397</v>
      </c>
      <c r="I228" s="69" t="s">
        <v>1</v>
      </c>
      <c r="J228" s="69" t="s">
        <v>1</v>
      </c>
      <c r="K228" s="69" t="s">
        <v>1</v>
      </c>
      <c r="L228" s="69" t="s">
        <v>1</v>
      </c>
      <c r="M228" s="69">
        <v>0</v>
      </c>
      <c r="N228" s="68" t="s">
        <v>1</v>
      </c>
      <c r="O228" s="68" t="s">
        <v>2</v>
      </c>
      <c r="P228" s="68" t="s">
        <v>1</v>
      </c>
      <c r="Q228" s="69">
        <v>189905902.78000009</v>
      </c>
      <c r="R228" s="69">
        <v>0</v>
      </c>
      <c r="S228" s="69">
        <v>160572425.98000008</v>
      </c>
      <c r="T228" s="69">
        <v>0</v>
      </c>
      <c r="U228" s="68" t="s">
        <v>0</v>
      </c>
      <c r="V228" s="69">
        <v>0</v>
      </c>
      <c r="W228" s="69">
        <v>25287480</v>
      </c>
      <c r="X228" s="68" t="s">
        <v>9</v>
      </c>
      <c r="Y228" s="69">
        <v>4045996.8000000003</v>
      </c>
      <c r="Z228" s="69">
        <v>0</v>
      </c>
      <c r="AA228" s="68" t="s">
        <v>0</v>
      </c>
      <c r="AB228" s="69">
        <v>0</v>
      </c>
      <c r="AC228" s="69">
        <v>0</v>
      </c>
      <c r="AD228" s="68" t="s">
        <v>0</v>
      </c>
      <c r="AE228" s="69">
        <v>0</v>
      </c>
      <c r="AF228" s="68">
        <v>0</v>
      </c>
      <c r="AG228" s="68" t="s">
        <v>0</v>
      </c>
      <c r="AH228" s="69">
        <v>0</v>
      </c>
      <c r="AI228" s="69">
        <v>0</v>
      </c>
      <c r="AJ228" s="68" t="s">
        <v>0</v>
      </c>
      <c r="AK228" s="69">
        <v>0</v>
      </c>
      <c r="AL228" s="69">
        <v>0</v>
      </c>
      <c r="AM228" s="72" t="s">
        <v>1</v>
      </c>
      <c r="AN228" s="68" t="s">
        <v>1</v>
      </c>
      <c r="AO228" s="72" t="s">
        <v>1</v>
      </c>
      <c r="AP228" s="68" t="s">
        <v>1</v>
      </c>
    </row>
    <row r="229" spans="1:42" s="59" customFormat="1" x14ac:dyDescent="0.25">
      <c r="A229" s="68" t="s">
        <v>21</v>
      </c>
      <c r="B229" s="67">
        <v>44170</v>
      </c>
      <c r="C229" s="68" t="s">
        <v>6</v>
      </c>
      <c r="D229" s="68" t="s">
        <v>5</v>
      </c>
      <c r="E229" s="68" t="s">
        <v>175</v>
      </c>
      <c r="F229" s="68" t="s">
        <v>1398</v>
      </c>
      <c r="G229" s="68" t="s">
        <v>3</v>
      </c>
      <c r="H229" s="68" t="s">
        <v>1399</v>
      </c>
      <c r="I229" s="69" t="s">
        <v>1</v>
      </c>
      <c r="J229" s="69" t="s">
        <v>1</v>
      </c>
      <c r="K229" s="69" t="s">
        <v>1</v>
      </c>
      <c r="L229" s="69" t="s">
        <v>1</v>
      </c>
      <c r="M229" s="69">
        <v>0</v>
      </c>
      <c r="N229" s="68" t="s">
        <v>1</v>
      </c>
      <c r="O229" s="68" t="s">
        <v>98</v>
      </c>
      <c r="P229" s="68" t="s">
        <v>1</v>
      </c>
      <c r="Q229" s="69">
        <v>0</v>
      </c>
      <c r="R229" s="69">
        <v>0</v>
      </c>
      <c r="S229" s="69">
        <v>0</v>
      </c>
      <c r="T229" s="69">
        <v>0</v>
      </c>
      <c r="U229" s="68" t="s">
        <v>0</v>
      </c>
      <c r="V229" s="69">
        <v>0</v>
      </c>
      <c r="W229" s="69">
        <v>0</v>
      </c>
      <c r="X229" s="68" t="s">
        <v>9</v>
      </c>
      <c r="Y229" s="69">
        <v>0</v>
      </c>
      <c r="Z229" s="69">
        <v>0</v>
      </c>
      <c r="AA229" s="68" t="s">
        <v>0</v>
      </c>
      <c r="AB229" s="69">
        <v>0</v>
      </c>
      <c r="AC229" s="147">
        <v>0</v>
      </c>
      <c r="AD229" s="68" t="s">
        <v>0</v>
      </c>
      <c r="AE229" s="147">
        <v>0</v>
      </c>
      <c r="AF229" s="68">
        <v>0</v>
      </c>
      <c r="AG229" s="68" t="s">
        <v>0</v>
      </c>
      <c r="AH229" s="69">
        <v>0</v>
      </c>
      <c r="AI229" s="69">
        <v>0</v>
      </c>
      <c r="AJ229" s="68" t="s">
        <v>0</v>
      </c>
      <c r="AK229" s="69">
        <v>0</v>
      </c>
      <c r="AL229" s="69">
        <v>0</v>
      </c>
      <c r="AM229" s="72" t="s">
        <v>1</v>
      </c>
      <c r="AN229" s="68" t="s">
        <v>1</v>
      </c>
      <c r="AO229" s="72" t="s">
        <v>1</v>
      </c>
      <c r="AP229" s="68" t="s">
        <v>1</v>
      </c>
    </row>
    <row r="230" spans="1:42" s="59" customFormat="1" x14ac:dyDescent="0.25">
      <c r="A230" s="68" t="s">
        <v>20</v>
      </c>
      <c r="B230" s="67">
        <v>44171</v>
      </c>
      <c r="C230" s="68" t="s">
        <v>6</v>
      </c>
      <c r="D230" s="68" t="s">
        <v>49</v>
      </c>
      <c r="E230" s="68" t="s">
        <v>232</v>
      </c>
      <c r="F230" s="68" t="s">
        <v>1400</v>
      </c>
      <c r="G230" s="68" t="s">
        <v>3</v>
      </c>
      <c r="H230" s="68" t="s">
        <v>1401</v>
      </c>
      <c r="I230" s="69" t="s">
        <v>1</v>
      </c>
      <c r="J230" s="69" t="s">
        <v>1</v>
      </c>
      <c r="K230" s="69" t="s">
        <v>1</v>
      </c>
      <c r="L230" s="69" t="s">
        <v>1</v>
      </c>
      <c r="M230" s="69">
        <v>0</v>
      </c>
      <c r="N230" s="68" t="s">
        <v>1</v>
      </c>
      <c r="O230" s="68" t="s">
        <v>2</v>
      </c>
      <c r="P230" s="68" t="s">
        <v>1</v>
      </c>
      <c r="Q230" s="69">
        <v>857403128.90439999</v>
      </c>
      <c r="R230" s="69">
        <v>0</v>
      </c>
      <c r="S230" s="69">
        <v>708502199.60000014</v>
      </c>
      <c r="T230" s="69">
        <v>0</v>
      </c>
      <c r="U230" s="68" t="s">
        <v>0</v>
      </c>
      <c r="V230" s="69">
        <v>0</v>
      </c>
      <c r="W230" s="69">
        <v>128362870.08999999</v>
      </c>
      <c r="X230" s="68" t="s">
        <v>0</v>
      </c>
      <c r="Y230" s="69">
        <v>20538059.214400001</v>
      </c>
      <c r="Z230" s="69">
        <v>0</v>
      </c>
      <c r="AA230" s="68" t="s">
        <v>0</v>
      </c>
      <c r="AB230" s="69">
        <v>0</v>
      </c>
      <c r="AC230" s="69">
        <v>0</v>
      </c>
      <c r="AD230" s="68" t="s">
        <v>0</v>
      </c>
      <c r="AE230" s="69">
        <v>0</v>
      </c>
      <c r="AF230" s="68">
        <v>0</v>
      </c>
      <c r="AG230" s="68" t="s">
        <v>0</v>
      </c>
      <c r="AH230" s="69">
        <v>0</v>
      </c>
      <c r="AI230" s="69">
        <v>0</v>
      </c>
      <c r="AJ230" s="68" t="s">
        <v>0</v>
      </c>
      <c r="AK230" s="69">
        <v>0</v>
      </c>
      <c r="AL230" s="69">
        <v>0</v>
      </c>
      <c r="AM230" s="72" t="s">
        <v>1</v>
      </c>
      <c r="AN230" s="68" t="s">
        <v>1</v>
      </c>
      <c r="AO230" s="72" t="s">
        <v>1</v>
      </c>
      <c r="AP230" s="68" t="s">
        <v>1</v>
      </c>
    </row>
    <row r="231" spans="1:42" s="59" customFormat="1" x14ac:dyDescent="0.25">
      <c r="A231" s="68" t="s">
        <v>18</v>
      </c>
      <c r="B231" s="67">
        <v>44171</v>
      </c>
      <c r="C231" s="68" t="s">
        <v>27</v>
      </c>
      <c r="D231" s="68" t="s">
        <v>49</v>
      </c>
      <c r="E231" s="68" t="s">
        <v>223</v>
      </c>
      <c r="F231" s="68" t="s">
        <v>1402</v>
      </c>
      <c r="G231" s="68" t="s">
        <v>3</v>
      </c>
      <c r="H231" s="68" t="s">
        <v>1403</v>
      </c>
      <c r="I231" s="69" t="s">
        <v>1</v>
      </c>
      <c r="J231" s="69" t="s">
        <v>1</v>
      </c>
      <c r="K231" s="69" t="s">
        <v>1</v>
      </c>
      <c r="L231" s="69" t="s">
        <v>1</v>
      </c>
      <c r="M231" s="69">
        <v>0</v>
      </c>
      <c r="N231" s="68" t="s">
        <v>1</v>
      </c>
      <c r="O231" s="68" t="s">
        <v>2</v>
      </c>
      <c r="P231" s="68" t="s">
        <v>1</v>
      </c>
      <c r="Q231" s="69">
        <v>354190423.97439998</v>
      </c>
      <c r="R231" s="69">
        <v>0</v>
      </c>
      <c r="S231" s="69">
        <v>219914739.00000003</v>
      </c>
      <c r="T231" s="69">
        <v>0</v>
      </c>
      <c r="U231" s="68" t="s">
        <v>0</v>
      </c>
      <c r="V231" s="69">
        <v>0</v>
      </c>
      <c r="W231" s="69">
        <v>115754900.84</v>
      </c>
      <c r="X231" s="68" t="s">
        <v>0</v>
      </c>
      <c r="Y231" s="69">
        <v>18520784.134399999</v>
      </c>
      <c r="Z231" s="69">
        <v>0</v>
      </c>
      <c r="AA231" s="68" t="s">
        <v>0</v>
      </c>
      <c r="AB231" s="69">
        <v>0</v>
      </c>
      <c r="AC231" s="69">
        <v>0</v>
      </c>
      <c r="AD231" s="68" t="s">
        <v>0</v>
      </c>
      <c r="AE231" s="69">
        <v>0</v>
      </c>
      <c r="AF231" s="68">
        <v>0</v>
      </c>
      <c r="AG231" s="68" t="s">
        <v>0</v>
      </c>
      <c r="AH231" s="69">
        <v>0</v>
      </c>
      <c r="AI231" s="69">
        <v>0</v>
      </c>
      <c r="AJ231" s="68" t="s">
        <v>0</v>
      </c>
      <c r="AK231" s="69">
        <v>0</v>
      </c>
      <c r="AL231" s="69">
        <v>0</v>
      </c>
      <c r="AM231" s="72" t="s">
        <v>1</v>
      </c>
      <c r="AN231" s="68" t="s">
        <v>1</v>
      </c>
      <c r="AO231" s="72" t="s">
        <v>1</v>
      </c>
      <c r="AP231" s="68" t="s">
        <v>1</v>
      </c>
    </row>
    <row r="232" spans="1:42" s="59" customFormat="1" x14ac:dyDescent="0.25">
      <c r="A232" s="68" t="s">
        <v>16</v>
      </c>
      <c r="B232" s="67">
        <v>44171</v>
      </c>
      <c r="C232" s="68" t="s">
        <v>6</v>
      </c>
      <c r="D232" s="68" t="s">
        <v>42</v>
      </c>
      <c r="E232" s="68" t="s">
        <v>221</v>
      </c>
      <c r="F232" s="68" t="s">
        <v>669</v>
      </c>
      <c r="G232" s="68" t="s">
        <v>3</v>
      </c>
      <c r="H232" s="68" t="s">
        <v>1404</v>
      </c>
      <c r="I232" s="69" t="s">
        <v>1</v>
      </c>
      <c r="J232" s="69" t="s">
        <v>1</v>
      </c>
      <c r="K232" s="69" t="s">
        <v>1</v>
      </c>
      <c r="L232" s="69" t="s">
        <v>1</v>
      </c>
      <c r="M232" s="69">
        <v>0</v>
      </c>
      <c r="N232" s="68" t="s">
        <v>1</v>
      </c>
      <c r="O232" s="68" t="s">
        <v>2</v>
      </c>
      <c r="P232" s="68" t="s">
        <v>1</v>
      </c>
      <c r="Q232" s="69">
        <v>487676478.47759998</v>
      </c>
      <c r="R232" s="69">
        <v>0</v>
      </c>
      <c r="S232" s="69">
        <v>365286297.89999998</v>
      </c>
      <c r="T232" s="69">
        <v>0</v>
      </c>
      <c r="U232" s="68" t="s">
        <v>0</v>
      </c>
      <c r="V232" s="69">
        <v>0</v>
      </c>
      <c r="W232" s="69">
        <v>105508776.36</v>
      </c>
      <c r="X232" s="68" t="s">
        <v>9</v>
      </c>
      <c r="Y232" s="69">
        <v>16881404.217600003</v>
      </c>
      <c r="Z232" s="69">
        <v>0</v>
      </c>
      <c r="AA232" s="68" t="s">
        <v>0</v>
      </c>
      <c r="AB232" s="69">
        <v>0</v>
      </c>
      <c r="AC232" s="69">
        <v>0</v>
      </c>
      <c r="AD232" s="68" t="s">
        <v>0</v>
      </c>
      <c r="AE232" s="69">
        <v>0</v>
      </c>
      <c r="AF232" s="68">
        <v>0</v>
      </c>
      <c r="AG232" s="68" t="s">
        <v>0</v>
      </c>
      <c r="AH232" s="69">
        <v>0</v>
      </c>
      <c r="AI232" s="69">
        <v>0</v>
      </c>
      <c r="AJ232" s="68" t="s">
        <v>0</v>
      </c>
      <c r="AK232" s="69">
        <v>0</v>
      </c>
      <c r="AL232" s="69">
        <v>0</v>
      </c>
      <c r="AM232" s="72" t="s">
        <v>1</v>
      </c>
      <c r="AN232" s="68" t="s">
        <v>1</v>
      </c>
      <c r="AO232" s="72" t="s">
        <v>1</v>
      </c>
      <c r="AP232" s="68" t="s">
        <v>1</v>
      </c>
    </row>
    <row r="233" spans="1:42" s="59" customFormat="1" x14ac:dyDescent="0.25">
      <c r="A233" s="68" t="s">
        <v>15</v>
      </c>
      <c r="B233" s="67">
        <v>44171</v>
      </c>
      <c r="C233" s="68" t="s">
        <v>6</v>
      </c>
      <c r="D233" s="68" t="s">
        <v>42</v>
      </c>
      <c r="E233" s="68" t="s">
        <v>221</v>
      </c>
      <c r="F233" s="68" t="s">
        <v>669</v>
      </c>
      <c r="G233" s="68" t="s">
        <v>3</v>
      </c>
      <c r="H233" s="68" t="s">
        <v>1405</v>
      </c>
      <c r="I233" s="69" t="s">
        <v>1</v>
      </c>
      <c r="J233" s="69" t="s">
        <v>1</v>
      </c>
      <c r="K233" s="69" t="s">
        <v>1</v>
      </c>
      <c r="L233" s="69" t="s">
        <v>1</v>
      </c>
      <c r="M233" s="69">
        <v>0</v>
      </c>
      <c r="N233" s="68" t="s">
        <v>1</v>
      </c>
      <c r="O233" s="68" t="s">
        <v>886</v>
      </c>
      <c r="P233" s="68" t="s">
        <v>1222</v>
      </c>
      <c r="Q233" s="69">
        <v>78657310.599999994</v>
      </c>
      <c r="R233" s="69">
        <v>0</v>
      </c>
      <c r="S233" s="69">
        <v>78486721</v>
      </c>
      <c r="T233" s="69">
        <v>147060</v>
      </c>
      <c r="U233" s="68" t="s">
        <v>9</v>
      </c>
      <c r="V233" s="69">
        <v>23529.599999999999</v>
      </c>
      <c r="W233" s="69">
        <v>0</v>
      </c>
      <c r="X233" s="68" t="s">
        <v>0</v>
      </c>
      <c r="Y233" s="69">
        <v>0</v>
      </c>
      <c r="Z233" s="69">
        <v>0</v>
      </c>
      <c r="AA233" s="68" t="s">
        <v>0</v>
      </c>
      <c r="AB233" s="69">
        <v>0</v>
      </c>
      <c r="AC233" s="69">
        <v>0</v>
      </c>
      <c r="AD233" s="68" t="s">
        <v>0</v>
      </c>
      <c r="AE233" s="69">
        <v>0</v>
      </c>
      <c r="AF233" s="68">
        <v>0</v>
      </c>
      <c r="AG233" s="68" t="s">
        <v>0</v>
      </c>
      <c r="AH233" s="69">
        <v>0</v>
      </c>
      <c r="AI233" s="69">
        <v>0</v>
      </c>
      <c r="AJ233" s="68" t="s">
        <v>0</v>
      </c>
      <c r="AK233" s="69">
        <v>0</v>
      </c>
      <c r="AL233" s="69">
        <v>0</v>
      </c>
      <c r="AM233" s="72" t="s">
        <v>1</v>
      </c>
      <c r="AN233" s="68" t="s">
        <v>1</v>
      </c>
      <c r="AO233" s="72" t="s">
        <v>1</v>
      </c>
      <c r="AP233" s="68" t="s">
        <v>1</v>
      </c>
    </row>
    <row r="234" spans="1:42" s="59" customFormat="1" x14ac:dyDescent="0.25">
      <c r="A234" s="68" t="s">
        <v>11</v>
      </c>
      <c r="B234" s="67">
        <v>44171</v>
      </c>
      <c r="C234" s="68" t="s">
        <v>6</v>
      </c>
      <c r="D234" s="68" t="s">
        <v>42</v>
      </c>
      <c r="E234" s="68" t="s">
        <v>221</v>
      </c>
      <c r="F234" s="68" t="s">
        <v>669</v>
      </c>
      <c r="G234" s="68" t="s">
        <v>3</v>
      </c>
      <c r="H234" s="68" t="s">
        <v>1406</v>
      </c>
      <c r="I234" s="69" t="s">
        <v>1</v>
      </c>
      <c r="J234" s="69" t="s">
        <v>1</v>
      </c>
      <c r="K234" s="69" t="s">
        <v>1</v>
      </c>
      <c r="L234" s="69" t="s">
        <v>1</v>
      </c>
      <c r="M234" s="69">
        <v>0</v>
      </c>
      <c r="N234" s="68" t="s">
        <v>1</v>
      </c>
      <c r="O234" s="68" t="s">
        <v>2</v>
      </c>
      <c r="P234" s="68" t="s">
        <v>1</v>
      </c>
      <c r="Q234" s="69">
        <v>363109925.22000003</v>
      </c>
      <c r="R234" s="69">
        <v>0</v>
      </c>
      <c r="S234" s="69">
        <v>222609709.06</v>
      </c>
      <c r="T234" s="69">
        <v>0</v>
      </c>
      <c r="U234" s="68" t="s">
        <v>0</v>
      </c>
      <c r="V234" s="69">
        <v>0</v>
      </c>
      <c r="W234" s="69">
        <v>121120876</v>
      </c>
      <c r="X234" s="68" t="s">
        <v>9</v>
      </c>
      <c r="Y234" s="69">
        <v>19379340.160000004</v>
      </c>
      <c r="Z234" s="69">
        <v>0</v>
      </c>
      <c r="AA234" s="68" t="s">
        <v>0</v>
      </c>
      <c r="AB234" s="69">
        <v>0</v>
      </c>
      <c r="AC234" s="69">
        <v>0</v>
      </c>
      <c r="AD234" s="68" t="s">
        <v>0</v>
      </c>
      <c r="AE234" s="69">
        <v>0</v>
      </c>
      <c r="AF234" s="68">
        <v>0</v>
      </c>
      <c r="AG234" s="68" t="s">
        <v>0</v>
      </c>
      <c r="AH234" s="69">
        <v>0</v>
      </c>
      <c r="AI234" s="69">
        <v>0</v>
      </c>
      <c r="AJ234" s="68" t="s">
        <v>0</v>
      </c>
      <c r="AK234" s="69">
        <v>0</v>
      </c>
      <c r="AL234" s="69">
        <v>0</v>
      </c>
      <c r="AM234" s="72" t="s">
        <v>1</v>
      </c>
      <c r="AN234" s="68" t="s">
        <v>1</v>
      </c>
      <c r="AO234" s="72" t="s">
        <v>1</v>
      </c>
      <c r="AP234" s="68" t="s">
        <v>1</v>
      </c>
    </row>
    <row r="235" spans="1:42" s="59" customFormat="1" x14ac:dyDescent="0.25">
      <c r="A235" s="68" t="s">
        <v>8</v>
      </c>
      <c r="B235" s="67">
        <v>44171</v>
      </c>
      <c r="C235" s="68" t="s">
        <v>6</v>
      </c>
      <c r="D235" s="68" t="s">
        <v>42</v>
      </c>
      <c r="E235" s="68" t="s">
        <v>217</v>
      </c>
      <c r="F235" s="68" t="s">
        <v>449</v>
      </c>
      <c r="G235" s="68" t="s">
        <v>3</v>
      </c>
      <c r="H235" s="68" t="s">
        <v>1407</v>
      </c>
      <c r="I235" s="69"/>
      <c r="J235" s="69"/>
      <c r="K235" s="69"/>
      <c r="L235" s="69"/>
      <c r="M235" s="69">
        <v>0</v>
      </c>
      <c r="N235" s="68"/>
      <c r="O235" s="68" t="s">
        <v>2</v>
      </c>
      <c r="P235" s="68"/>
      <c r="Q235" s="69">
        <v>311547856</v>
      </c>
      <c r="R235" s="69">
        <v>0</v>
      </c>
      <c r="S235" s="69">
        <v>311547856</v>
      </c>
      <c r="T235" s="69">
        <v>0</v>
      </c>
      <c r="U235" s="68" t="s">
        <v>0</v>
      </c>
      <c r="V235" s="69">
        <v>0</v>
      </c>
      <c r="W235" s="69">
        <v>0</v>
      </c>
      <c r="X235" s="68" t="s">
        <v>0</v>
      </c>
      <c r="Y235" s="69">
        <v>0</v>
      </c>
      <c r="Z235" s="69">
        <v>0</v>
      </c>
      <c r="AA235" s="68" t="s">
        <v>0</v>
      </c>
      <c r="AB235" s="69">
        <v>0</v>
      </c>
      <c r="AC235" s="69">
        <v>0</v>
      </c>
      <c r="AD235" s="68" t="s">
        <v>0</v>
      </c>
      <c r="AE235" s="69">
        <v>0</v>
      </c>
      <c r="AF235" s="68"/>
      <c r="AG235" s="68"/>
      <c r="AH235" s="69"/>
      <c r="AI235" s="69"/>
      <c r="AJ235" s="68"/>
      <c r="AK235" s="69"/>
      <c r="AL235" s="69"/>
      <c r="AM235" s="72"/>
      <c r="AN235" s="68"/>
      <c r="AO235" s="72"/>
      <c r="AP235" s="68"/>
    </row>
    <row r="236" spans="1:42" s="59" customFormat="1" x14ac:dyDescent="0.25">
      <c r="A236" s="68" t="s">
        <v>367</v>
      </c>
      <c r="B236" s="67">
        <v>44171</v>
      </c>
      <c r="C236" s="68" t="s">
        <v>35</v>
      </c>
      <c r="D236" s="68" t="s">
        <v>42</v>
      </c>
      <c r="E236" s="68" t="s">
        <v>219</v>
      </c>
      <c r="F236" s="68" t="s">
        <v>1408</v>
      </c>
      <c r="G236" s="68" t="s">
        <v>3</v>
      </c>
      <c r="H236" s="68" t="s">
        <v>1409</v>
      </c>
      <c r="I236" s="69" t="s">
        <v>1</v>
      </c>
      <c r="J236" s="69" t="s">
        <v>1</v>
      </c>
      <c r="K236" s="69" t="s">
        <v>1</v>
      </c>
      <c r="L236" s="69" t="s">
        <v>1</v>
      </c>
      <c r="M236" s="69">
        <v>0</v>
      </c>
      <c r="N236" s="68" t="s">
        <v>1</v>
      </c>
      <c r="O236" s="68" t="s">
        <v>2</v>
      </c>
      <c r="P236" s="68" t="s">
        <v>1</v>
      </c>
      <c r="Q236" s="69">
        <v>203882181.66399997</v>
      </c>
      <c r="R236" s="69">
        <v>0</v>
      </c>
      <c r="S236" s="69">
        <v>189351264.29999998</v>
      </c>
      <c r="T236" s="69">
        <v>0</v>
      </c>
      <c r="U236" s="68" t="s">
        <v>0</v>
      </c>
      <c r="V236" s="69">
        <v>0</v>
      </c>
      <c r="W236" s="69">
        <v>12526652.9</v>
      </c>
      <c r="X236" s="68" t="s">
        <v>0</v>
      </c>
      <c r="Y236" s="69">
        <v>2004264.4639999999</v>
      </c>
      <c r="Z236" s="69">
        <v>0</v>
      </c>
      <c r="AA236" s="68" t="s">
        <v>0</v>
      </c>
      <c r="AB236" s="69">
        <v>0</v>
      </c>
      <c r="AC236" s="69">
        <v>0</v>
      </c>
      <c r="AD236" s="68" t="s">
        <v>0</v>
      </c>
      <c r="AE236" s="69">
        <v>0</v>
      </c>
      <c r="AF236" s="68">
        <v>0</v>
      </c>
      <c r="AG236" s="68" t="s">
        <v>0</v>
      </c>
      <c r="AH236" s="69">
        <v>0</v>
      </c>
      <c r="AI236" s="69">
        <v>0</v>
      </c>
      <c r="AJ236" s="68" t="s">
        <v>0</v>
      </c>
      <c r="AK236" s="69">
        <v>0</v>
      </c>
      <c r="AL236" s="69">
        <v>0</v>
      </c>
      <c r="AM236" s="72" t="s">
        <v>1</v>
      </c>
      <c r="AN236" s="68" t="s">
        <v>1</v>
      </c>
      <c r="AO236" s="72" t="s">
        <v>1</v>
      </c>
      <c r="AP236" s="68" t="s">
        <v>1</v>
      </c>
    </row>
    <row r="237" spans="1:42" s="59" customFormat="1" x14ac:dyDescent="0.25">
      <c r="A237" s="68" t="s">
        <v>368</v>
      </c>
      <c r="B237" s="67">
        <v>44171</v>
      </c>
      <c r="C237" s="68" t="s">
        <v>35</v>
      </c>
      <c r="D237" s="68" t="s">
        <v>42</v>
      </c>
      <c r="E237" s="68" t="s">
        <v>219</v>
      </c>
      <c r="F237" s="68" t="s">
        <v>1408</v>
      </c>
      <c r="G237" s="68" t="s">
        <v>3</v>
      </c>
      <c r="H237" s="68" t="s">
        <v>1410</v>
      </c>
      <c r="I237" s="69" t="s">
        <v>1</v>
      </c>
      <c r="J237" s="69" t="s">
        <v>1</v>
      </c>
      <c r="K237" s="69" t="s">
        <v>1</v>
      </c>
      <c r="L237" s="69" t="s">
        <v>1</v>
      </c>
      <c r="M237" s="69">
        <v>0</v>
      </c>
      <c r="N237" s="68" t="s">
        <v>1</v>
      </c>
      <c r="O237" s="68" t="s">
        <v>1411</v>
      </c>
      <c r="P237" s="68" t="s">
        <v>1412</v>
      </c>
      <c r="Q237" s="69">
        <v>2824635</v>
      </c>
      <c r="R237" s="69">
        <v>0</v>
      </c>
      <c r="S237" s="69">
        <v>2824635</v>
      </c>
      <c r="T237" s="69">
        <v>0</v>
      </c>
      <c r="U237" s="68" t="s">
        <v>0</v>
      </c>
      <c r="V237" s="69">
        <v>0</v>
      </c>
      <c r="W237" s="69">
        <v>0</v>
      </c>
      <c r="X237" s="68" t="s">
        <v>0</v>
      </c>
      <c r="Y237" s="69">
        <v>0</v>
      </c>
      <c r="Z237" s="69">
        <v>0</v>
      </c>
      <c r="AA237" s="68" t="s">
        <v>0</v>
      </c>
      <c r="AB237" s="69">
        <v>0</v>
      </c>
      <c r="AC237" s="69">
        <v>0</v>
      </c>
      <c r="AD237" s="68" t="s">
        <v>0</v>
      </c>
      <c r="AE237" s="69">
        <v>0</v>
      </c>
      <c r="AF237" s="68">
        <v>0</v>
      </c>
      <c r="AG237" s="68" t="s">
        <v>0</v>
      </c>
      <c r="AH237" s="69">
        <v>0</v>
      </c>
      <c r="AI237" s="69">
        <v>0</v>
      </c>
      <c r="AJ237" s="68" t="s">
        <v>0</v>
      </c>
      <c r="AK237" s="69">
        <v>0</v>
      </c>
      <c r="AL237" s="69">
        <v>0</v>
      </c>
      <c r="AM237" s="72" t="s">
        <v>1</v>
      </c>
      <c r="AN237" s="68" t="s">
        <v>1</v>
      </c>
      <c r="AO237" s="72" t="s">
        <v>1</v>
      </c>
      <c r="AP237" s="68" t="s">
        <v>1</v>
      </c>
    </row>
    <row r="238" spans="1:42" s="59" customFormat="1" x14ac:dyDescent="0.25">
      <c r="A238" s="68" t="s">
        <v>369</v>
      </c>
      <c r="B238" s="67">
        <v>44171</v>
      </c>
      <c r="C238" s="68" t="s">
        <v>35</v>
      </c>
      <c r="D238" s="68" t="s">
        <v>42</v>
      </c>
      <c r="E238" s="68" t="s">
        <v>219</v>
      </c>
      <c r="F238" s="68" t="s">
        <v>1408</v>
      </c>
      <c r="G238" s="68" t="s">
        <v>3</v>
      </c>
      <c r="H238" s="68" t="s">
        <v>1413</v>
      </c>
      <c r="I238" s="69" t="s">
        <v>1</v>
      </c>
      <c r="J238" s="69" t="s">
        <v>1</v>
      </c>
      <c r="K238" s="69" t="s">
        <v>1</v>
      </c>
      <c r="L238" s="69" t="s">
        <v>1</v>
      </c>
      <c r="M238" s="69">
        <v>0</v>
      </c>
      <c r="N238" s="68" t="s">
        <v>1</v>
      </c>
      <c r="O238" s="68" t="s">
        <v>2</v>
      </c>
      <c r="P238" s="68" t="s">
        <v>1</v>
      </c>
      <c r="Q238" s="69">
        <v>79836444.300000012</v>
      </c>
      <c r="R238" s="69">
        <v>0</v>
      </c>
      <c r="S238" s="69">
        <v>76582017.900000006</v>
      </c>
      <c r="T238" s="69">
        <v>0</v>
      </c>
      <c r="U238" s="68" t="s">
        <v>0</v>
      </c>
      <c r="V238" s="69">
        <v>0</v>
      </c>
      <c r="W238" s="69">
        <v>2805540</v>
      </c>
      <c r="X238" s="68" t="s">
        <v>0</v>
      </c>
      <c r="Y238" s="69">
        <v>448886.4</v>
      </c>
      <c r="Z238" s="69">
        <v>0</v>
      </c>
      <c r="AA238" s="68" t="s">
        <v>0</v>
      </c>
      <c r="AB238" s="69">
        <v>0</v>
      </c>
      <c r="AC238" s="69">
        <v>0</v>
      </c>
      <c r="AD238" s="68" t="s">
        <v>0</v>
      </c>
      <c r="AE238" s="69">
        <v>0</v>
      </c>
      <c r="AF238" s="68">
        <v>0</v>
      </c>
      <c r="AG238" s="68" t="s">
        <v>0</v>
      </c>
      <c r="AH238" s="69">
        <v>0</v>
      </c>
      <c r="AI238" s="69">
        <v>0</v>
      </c>
      <c r="AJ238" s="68" t="s">
        <v>0</v>
      </c>
      <c r="AK238" s="69">
        <v>0</v>
      </c>
      <c r="AL238" s="69">
        <v>0</v>
      </c>
      <c r="AM238" s="72" t="s">
        <v>1</v>
      </c>
      <c r="AN238" s="68" t="s">
        <v>1</v>
      </c>
      <c r="AO238" s="72" t="s">
        <v>1</v>
      </c>
      <c r="AP238" s="68" t="s">
        <v>1</v>
      </c>
    </row>
    <row r="239" spans="1:42" s="59" customFormat="1" x14ac:dyDescent="0.25">
      <c r="A239" s="68" t="s">
        <v>370</v>
      </c>
      <c r="B239" s="67">
        <v>44171</v>
      </c>
      <c r="C239" s="68" t="s">
        <v>27</v>
      </c>
      <c r="D239" s="68" t="s">
        <v>42</v>
      </c>
      <c r="E239" s="68" t="s">
        <v>214</v>
      </c>
      <c r="F239" s="68" t="s">
        <v>1152</v>
      </c>
      <c r="G239" s="68" t="s">
        <v>3</v>
      </c>
      <c r="H239" s="68" t="s">
        <v>1414</v>
      </c>
      <c r="I239" s="69" t="s">
        <v>1</v>
      </c>
      <c r="J239" s="69" t="s">
        <v>1</v>
      </c>
      <c r="K239" s="69" t="s">
        <v>1</v>
      </c>
      <c r="L239" s="69" t="s">
        <v>1</v>
      </c>
      <c r="M239" s="69">
        <v>0</v>
      </c>
      <c r="N239" s="68" t="s">
        <v>1</v>
      </c>
      <c r="O239" s="68" t="s">
        <v>2</v>
      </c>
      <c r="P239" s="68" t="s">
        <v>1</v>
      </c>
      <c r="Q239" s="69">
        <v>212675631.93400002</v>
      </c>
      <c r="R239" s="69">
        <v>0</v>
      </c>
      <c r="S239" s="69">
        <v>139406138.79999998</v>
      </c>
      <c r="T239" s="69">
        <v>0</v>
      </c>
      <c r="U239" s="68" t="s">
        <v>0</v>
      </c>
      <c r="V239" s="69">
        <v>0</v>
      </c>
      <c r="W239" s="69">
        <v>63163356.149999999</v>
      </c>
      <c r="X239" s="68" t="s">
        <v>9</v>
      </c>
      <c r="Y239" s="69">
        <v>10106136.984000001</v>
      </c>
      <c r="Z239" s="69">
        <v>0</v>
      </c>
      <c r="AA239" s="68" t="s">
        <v>0</v>
      </c>
      <c r="AB239" s="69">
        <v>0</v>
      </c>
      <c r="AC239" s="147">
        <v>0</v>
      </c>
      <c r="AD239" s="68" t="s">
        <v>0</v>
      </c>
      <c r="AE239" s="69">
        <v>0</v>
      </c>
      <c r="AF239" s="68">
        <v>0</v>
      </c>
      <c r="AG239" s="68" t="s">
        <v>0</v>
      </c>
      <c r="AH239" s="69">
        <v>0</v>
      </c>
      <c r="AI239" s="69">
        <v>0</v>
      </c>
      <c r="AJ239" s="68" t="s">
        <v>0</v>
      </c>
      <c r="AK239" s="69">
        <v>0</v>
      </c>
      <c r="AL239" s="69">
        <v>0</v>
      </c>
      <c r="AM239" s="72" t="s">
        <v>1</v>
      </c>
      <c r="AN239" s="68" t="s">
        <v>1</v>
      </c>
      <c r="AO239" s="72" t="s">
        <v>1</v>
      </c>
      <c r="AP239" s="68" t="s">
        <v>1</v>
      </c>
    </row>
    <row r="240" spans="1:42" s="59" customFormat="1" x14ac:dyDescent="0.25">
      <c r="A240" s="68" t="s">
        <v>371</v>
      </c>
      <c r="B240" s="67">
        <v>44171</v>
      </c>
      <c r="C240" s="68" t="s">
        <v>6</v>
      </c>
      <c r="D240" s="68" t="s">
        <v>38</v>
      </c>
      <c r="E240" s="68" t="s">
        <v>212</v>
      </c>
      <c r="F240" s="68" t="s">
        <v>1415</v>
      </c>
      <c r="G240" s="68" t="s">
        <v>3</v>
      </c>
      <c r="H240" s="68" t="s">
        <v>1416</v>
      </c>
      <c r="I240" s="145" t="s">
        <v>1</v>
      </c>
      <c r="J240" s="145" t="s">
        <v>1</v>
      </c>
      <c r="K240" s="145" t="s">
        <v>1</v>
      </c>
      <c r="L240" s="145" t="s">
        <v>1</v>
      </c>
      <c r="M240" s="145">
        <v>0</v>
      </c>
      <c r="N240" s="146" t="s">
        <v>1</v>
      </c>
      <c r="O240" s="68" t="s">
        <v>2</v>
      </c>
      <c r="P240" s="146" t="s">
        <v>1</v>
      </c>
      <c r="Q240" s="69">
        <v>13160160</v>
      </c>
      <c r="R240" s="69">
        <v>0</v>
      </c>
      <c r="S240" s="69">
        <v>11002003.199999999</v>
      </c>
      <c r="T240" s="69">
        <v>0</v>
      </c>
      <c r="U240" s="68" t="s">
        <v>0</v>
      </c>
      <c r="V240" s="69">
        <v>0</v>
      </c>
      <c r="W240" s="69">
        <v>1860480</v>
      </c>
      <c r="X240" s="68" t="s">
        <v>0</v>
      </c>
      <c r="Y240" s="69">
        <v>297676.79999999999</v>
      </c>
      <c r="Z240" s="69">
        <v>0</v>
      </c>
      <c r="AA240" s="68" t="s">
        <v>0</v>
      </c>
      <c r="AB240" s="69">
        <v>0</v>
      </c>
      <c r="AC240" s="69">
        <v>0</v>
      </c>
      <c r="AD240" s="68" t="s">
        <v>0</v>
      </c>
      <c r="AE240" s="69">
        <v>0</v>
      </c>
      <c r="AF240" s="68">
        <v>0</v>
      </c>
      <c r="AG240" s="68" t="s">
        <v>0</v>
      </c>
      <c r="AH240" s="69">
        <v>0</v>
      </c>
      <c r="AI240" s="69">
        <v>0</v>
      </c>
      <c r="AJ240" s="68" t="s">
        <v>0</v>
      </c>
      <c r="AK240" s="69">
        <v>0</v>
      </c>
      <c r="AL240" s="69">
        <v>0</v>
      </c>
      <c r="AM240" s="72" t="s">
        <v>1</v>
      </c>
      <c r="AN240" s="68" t="s">
        <v>1</v>
      </c>
      <c r="AO240" s="72" t="s">
        <v>1</v>
      </c>
      <c r="AP240" s="68" t="s">
        <v>1</v>
      </c>
    </row>
    <row r="241" spans="1:42" s="59" customFormat="1" x14ac:dyDescent="0.25">
      <c r="A241" s="68" t="s">
        <v>372</v>
      </c>
      <c r="B241" s="67">
        <v>44171</v>
      </c>
      <c r="C241" s="68" t="s">
        <v>6</v>
      </c>
      <c r="D241" s="68" t="s">
        <v>38</v>
      </c>
      <c r="E241" s="68" t="s">
        <v>212</v>
      </c>
      <c r="F241" s="68" t="s">
        <v>1415</v>
      </c>
      <c r="G241" s="68" t="s">
        <v>3</v>
      </c>
      <c r="H241" s="68" t="s">
        <v>1417</v>
      </c>
      <c r="I241" s="69" t="s">
        <v>1</v>
      </c>
      <c r="J241" s="69" t="s">
        <v>1</v>
      </c>
      <c r="K241" s="69" t="s">
        <v>1</v>
      </c>
      <c r="L241" s="69" t="s">
        <v>1</v>
      </c>
      <c r="M241" s="69">
        <v>0</v>
      </c>
      <c r="N241" s="68" t="s">
        <v>1</v>
      </c>
      <c r="O241" s="68" t="s">
        <v>886</v>
      </c>
      <c r="P241" s="68" t="s">
        <v>887</v>
      </c>
      <c r="Q241" s="69">
        <v>78486720</v>
      </c>
      <c r="R241" s="69">
        <v>0</v>
      </c>
      <c r="S241" s="69">
        <v>78486720</v>
      </c>
      <c r="T241" s="69">
        <v>0</v>
      </c>
      <c r="U241" s="68" t="s">
        <v>0</v>
      </c>
      <c r="V241" s="69">
        <v>0</v>
      </c>
      <c r="W241" s="69">
        <v>0</v>
      </c>
      <c r="X241" s="68" t="s">
        <v>0</v>
      </c>
      <c r="Y241" s="69">
        <v>0</v>
      </c>
      <c r="Z241" s="69">
        <v>0</v>
      </c>
      <c r="AA241" s="68" t="s">
        <v>0</v>
      </c>
      <c r="AB241" s="69">
        <v>0</v>
      </c>
      <c r="AC241" s="69">
        <v>0</v>
      </c>
      <c r="AD241" s="68" t="s">
        <v>0</v>
      </c>
      <c r="AE241" s="69">
        <v>0</v>
      </c>
      <c r="AF241" s="68">
        <v>0</v>
      </c>
      <c r="AG241" s="68" t="s">
        <v>0</v>
      </c>
      <c r="AH241" s="69">
        <v>0</v>
      </c>
      <c r="AI241" s="69">
        <v>0</v>
      </c>
      <c r="AJ241" s="68" t="s">
        <v>0</v>
      </c>
      <c r="AK241" s="69">
        <v>0</v>
      </c>
      <c r="AL241" s="69">
        <v>0</v>
      </c>
      <c r="AM241" s="72" t="s">
        <v>1</v>
      </c>
      <c r="AN241" s="68" t="s">
        <v>1</v>
      </c>
      <c r="AO241" s="72" t="s">
        <v>1</v>
      </c>
      <c r="AP241" s="68" t="s">
        <v>1</v>
      </c>
    </row>
    <row r="242" spans="1:42" s="59" customFormat="1" x14ac:dyDescent="0.25">
      <c r="A242" s="68" t="s">
        <v>373</v>
      </c>
      <c r="B242" s="67">
        <v>44171</v>
      </c>
      <c r="C242" s="68" t="s">
        <v>6</v>
      </c>
      <c r="D242" s="68" t="s">
        <v>38</v>
      </c>
      <c r="E242" s="68" t="s">
        <v>212</v>
      </c>
      <c r="F242" s="68" t="s">
        <v>1415</v>
      </c>
      <c r="G242" s="68" t="s">
        <v>3</v>
      </c>
      <c r="H242" s="68" t="s">
        <v>1418</v>
      </c>
      <c r="I242" s="69" t="s">
        <v>1</v>
      </c>
      <c r="J242" s="69" t="s">
        <v>1</v>
      </c>
      <c r="K242" s="69" t="s">
        <v>1</v>
      </c>
      <c r="L242" s="69" t="s">
        <v>1</v>
      </c>
      <c r="M242" s="69">
        <v>0</v>
      </c>
      <c r="N242" s="68" t="s">
        <v>1</v>
      </c>
      <c r="O242" s="68" t="s">
        <v>2</v>
      </c>
      <c r="P242" s="68" t="s">
        <v>1</v>
      </c>
      <c r="Q242" s="69">
        <v>329700751.51999998</v>
      </c>
      <c r="R242" s="69">
        <v>0</v>
      </c>
      <c r="S242" s="69">
        <v>273026654.71999997</v>
      </c>
      <c r="T242" s="69">
        <v>0</v>
      </c>
      <c r="U242" s="68" t="s">
        <v>0</v>
      </c>
      <c r="V242" s="69">
        <v>0</v>
      </c>
      <c r="W242" s="69">
        <v>48856980</v>
      </c>
      <c r="X242" s="68" t="s">
        <v>0</v>
      </c>
      <c r="Y242" s="69">
        <v>7817116.7999999998</v>
      </c>
      <c r="Z242" s="69">
        <v>0</v>
      </c>
      <c r="AA242" s="68" t="s">
        <v>0</v>
      </c>
      <c r="AB242" s="69">
        <v>0</v>
      </c>
      <c r="AC242" s="69">
        <v>0</v>
      </c>
      <c r="AD242" s="68" t="s">
        <v>0</v>
      </c>
      <c r="AE242" s="69">
        <v>0</v>
      </c>
      <c r="AF242" s="68">
        <v>0</v>
      </c>
      <c r="AG242" s="68" t="s">
        <v>0</v>
      </c>
      <c r="AH242" s="69">
        <v>0</v>
      </c>
      <c r="AI242" s="69">
        <v>0</v>
      </c>
      <c r="AJ242" s="68" t="s">
        <v>0</v>
      </c>
      <c r="AK242" s="69">
        <v>0</v>
      </c>
      <c r="AL242" s="69">
        <v>0</v>
      </c>
      <c r="AM242" s="72" t="s">
        <v>1</v>
      </c>
      <c r="AN242" s="68" t="s">
        <v>1</v>
      </c>
      <c r="AO242" s="72" t="s">
        <v>1</v>
      </c>
      <c r="AP242" s="68" t="s">
        <v>1</v>
      </c>
    </row>
    <row r="243" spans="1:42" s="59" customFormat="1" x14ac:dyDescent="0.25">
      <c r="A243" s="68" t="s">
        <v>374</v>
      </c>
      <c r="B243" s="67">
        <v>44171</v>
      </c>
      <c r="C243" s="68" t="s">
        <v>35</v>
      </c>
      <c r="D243" s="68" t="s">
        <v>38</v>
      </c>
      <c r="E243" s="68" t="s">
        <v>210</v>
      </c>
      <c r="F243" s="68" t="s">
        <v>1419</v>
      </c>
      <c r="G243" s="68" t="s">
        <v>3</v>
      </c>
      <c r="H243" s="68" t="s">
        <v>1420</v>
      </c>
      <c r="I243" s="69" t="s">
        <v>1</v>
      </c>
      <c r="J243" s="69" t="s">
        <v>1</v>
      </c>
      <c r="K243" s="69" t="s">
        <v>1</v>
      </c>
      <c r="L243" s="69" t="s">
        <v>1</v>
      </c>
      <c r="M243" s="69">
        <v>0</v>
      </c>
      <c r="N243" s="68" t="s">
        <v>1</v>
      </c>
      <c r="O243" s="68" t="s">
        <v>2</v>
      </c>
      <c r="P243" s="68" t="s">
        <v>1</v>
      </c>
      <c r="Q243" s="69">
        <v>129658188.80000001</v>
      </c>
      <c r="R243" s="69">
        <v>0</v>
      </c>
      <c r="S243" s="69">
        <v>123495804.80000001</v>
      </c>
      <c r="T243" s="69">
        <v>0</v>
      </c>
      <c r="U243" s="68" t="s">
        <v>0</v>
      </c>
      <c r="V243" s="69">
        <v>0</v>
      </c>
      <c r="W243" s="69">
        <v>5312400</v>
      </c>
      <c r="X243" s="68" t="s">
        <v>9</v>
      </c>
      <c r="Y243" s="69">
        <v>849984</v>
      </c>
      <c r="Z243" s="69">
        <v>0</v>
      </c>
      <c r="AA243" s="68" t="s">
        <v>0</v>
      </c>
      <c r="AB243" s="69">
        <v>0</v>
      </c>
      <c r="AC243" s="69">
        <v>0</v>
      </c>
      <c r="AD243" s="68" t="s">
        <v>0</v>
      </c>
      <c r="AE243" s="69">
        <v>0</v>
      </c>
      <c r="AF243" s="68">
        <v>0</v>
      </c>
      <c r="AG243" s="68" t="s">
        <v>0</v>
      </c>
      <c r="AH243" s="69">
        <v>0</v>
      </c>
      <c r="AI243" s="69">
        <v>0</v>
      </c>
      <c r="AJ243" s="68" t="s">
        <v>0</v>
      </c>
      <c r="AK243" s="69">
        <v>0</v>
      </c>
      <c r="AL243" s="69">
        <v>0</v>
      </c>
      <c r="AM243" s="72" t="s">
        <v>1</v>
      </c>
      <c r="AN243" s="68" t="s">
        <v>1</v>
      </c>
      <c r="AO243" s="72" t="s">
        <v>1</v>
      </c>
      <c r="AP243" s="68" t="s">
        <v>1</v>
      </c>
    </row>
    <row r="244" spans="1:42" s="59" customFormat="1" x14ac:dyDescent="0.25">
      <c r="A244" s="68" t="s">
        <v>375</v>
      </c>
      <c r="B244" s="67">
        <v>44171</v>
      </c>
      <c r="C244" s="68" t="s">
        <v>35</v>
      </c>
      <c r="D244" s="68" t="s">
        <v>38</v>
      </c>
      <c r="E244" s="68" t="s">
        <v>210</v>
      </c>
      <c r="F244" s="68" t="s">
        <v>1419</v>
      </c>
      <c r="G244" s="68" t="s">
        <v>3</v>
      </c>
      <c r="H244" s="68" t="s">
        <v>1421</v>
      </c>
      <c r="I244" s="69" t="s">
        <v>1</v>
      </c>
      <c r="J244" s="69" t="s">
        <v>1</v>
      </c>
      <c r="K244" s="69" t="s">
        <v>1</v>
      </c>
      <c r="L244" s="69" t="s">
        <v>1</v>
      </c>
      <c r="M244" s="69">
        <v>0</v>
      </c>
      <c r="N244" s="68" t="s">
        <v>1</v>
      </c>
      <c r="O244" s="68" t="s">
        <v>1422</v>
      </c>
      <c r="P244" s="68" t="s">
        <v>1423</v>
      </c>
      <c r="Q244" s="69">
        <v>2867670</v>
      </c>
      <c r="R244" s="69">
        <v>0</v>
      </c>
      <c r="S244" s="69">
        <v>2867670</v>
      </c>
      <c r="T244" s="69">
        <v>0</v>
      </c>
      <c r="U244" s="68" t="s">
        <v>0</v>
      </c>
      <c r="V244" s="69">
        <v>0</v>
      </c>
      <c r="W244" s="69">
        <v>0</v>
      </c>
      <c r="X244" s="68" t="s">
        <v>0</v>
      </c>
      <c r="Y244" s="69">
        <v>0</v>
      </c>
      <c r="Z244" s="69">
        <v>0</v>
      </c>
      <c r="AA244" s="68" t="s">
        <v>0</v>
      </c>
      <c r="AB244" s="69">
        <v>0</v>
      </c>
      <c r="AC244" s="147">
        <v>0</v>
      </c>
      <c r="AD244" s="68" t="s">
        <v>0</v>
      </c>
      <c r="AE244" s="147">
        <v>0</v>
      </c>
      <c r="AF244" s="68">
        <v>0</v>
      </c>
      <c r="AG244" s="68" t="s">
        <v>0</v>
      </c>
      <c r="AH244" s="69">
        <v>0</v>
      </c>
      <c r="AI244" s="69">
        <v>0</v>
      </c>
      <c r="AJ244" s="68" t="s">
        <v>0</v>
      </c>
      <c r="AK244" s="69">
        <v>0</v>
      </c>
      <c r="AL244" s="69">
        <v>0</v>
      </c>
      <c r="AM244" s="72" t="s">
        <v>1</v>
      </c>
      <c r="AN244" s="68" t="s">
        <v>1</v>
      </c>
      <c r="AO244" s="72" t="s">
        <v>1</v>
      </c>
      <c r="AP244" s="68" t="s">
        <v>1</v>
      </c>
    </row>
    <row r="245" spans="1:42" s="59" customFormat="1" x14ac:dyDescent="0.25">
      <c r="A245" s="68" t="s">
        <v>377</v>
      </c>
      <c r="B245" s="67">
        <v>44171</v>
      </c>
      <c r="C245" s="68" t="s">
        <v>35</v>
      </c>
      <c r="D245" s="68" t="s">
        <v>38</v>
      </c>
      <c r="E245" s="68" t="s">
        <v>210</v>
      </c>
      <c r="F245" s="68" t="s">
        <v>1419</v>
      </c>
      <c r="G245" s="68" t="s">
        <v>3</v>
      </c>
      <c r="H245" s="68" t="s">
        <v>1424</v>
      </c>
      <c r="I245" s="69" t="s">
        <v>1</v>
      </c>
      <c r="J245" s="69" t="s">
        <v>1</v>
      </c>
      <c r="K245" s="69" t="s">
        <v>1</v>
      </c>
      <c r="L245" s="69" t="s">
        <v>1</v>
      </c>
      <c r="M245" s="69">
        <v>0</v>
      </c>
      <c r="N245" s="68" t="s">
        <v>1</v>
      </c>
      <c r="O245" s="68" t="s">
        <v>2</v>
      </c>
      <c r="P245" s="68" t="s">
        <v>1</v>
      </c>
      <c r="Q245" s="69">
        <v>51721256</v>
      </c>
      <c r="R245" s="69">
        <v>0</v>
      </c>
      <c r="S245" s="69">
        <v>42799023.200000003</v>
      </c>
      <c r="T245" s="69">
        <v>0</v>
      </c>
      <c r="U245" s="68" t="s">
        <v>0</v>
      </c>
      <c r="V245" s="69">
        <v>0</v>
      </c>
      <c r="W245" s="69">
        <v>7691580</v>
      </c>
      <c r="X245" s="68" t="s">
        <v>0</v>
      </c>
      <c r="Y245" s="69">
        <v>1230652.8</v>
      </c>
      <c r="Z245" s="69">
        <v>0</v>
      </c>
      <c r="AA245" s="68" t="s">
        <v>0</v>
      </c>
      <c r="AB245" s="69">
        <v>0</v>
      </c>
      <c r="AC245" s="69">
        <v>0</v>
      </c>
      <c r="AD245" s="68" t="s">
        <v>0</v>
      </c>
      <c r="AE245" s="69">
        <v>0</v>
      </c>
      <c r="AF245" s="68">
        <v>0</v>
      </c>
      <c r="AG245" s="68" t="s">
        <v>0</v>
      </c>
      <c r="AH245" s="69">
        <v>0</v>
      </c>
      <c r="AI245" s="69">
        <v>0</v>
      </c>
      <c r="AJ245" s="68" t="s">
        <v>0</v>
      </c>
      <c r="AK245" s="69">
        <v>0</v>
      </c>
      <c r="AL245" s="69">
        <v>0</v>
      </c>
      <c r="AM245" s="72" t="s">
        <v>1</v>
      </c>
      <c r="AN245" s="68" t="s">
        <v>1</v>
      </c>
      <c r="AO245" s="72" t="s">
        <v>1</v>
      </c>
      <c r="AP245" s="68" t="s">
        <v>1</v>
      </c>
    </row>
    <row r="246" spans="1:42" s="59" customFormat="1" x14ac:dyDescent="0.25">
      <c r="A246" s="68" t="s">
        <v>378</v>
      </c>
      <c r="B246" s="67">
        <v>44171</v>
      </c>
      <c r="C246" s="68" t="s">
        <v>27</v>
      </c>
      <c r="D246" s="68" t="s">
        <v>38</v>
      </c>
      <c r="E246" s="68" t="s">
        <v>4</v>
      </c>
      <c r="F246" s="68" t="s">
        <v>1236</v>
      </c>
      <c r="G246" s="68" t="s">
        <v>3</v>
      </c>
      <c r="H246" s="68" t="s">
        <v>1425</v>
      </c>
      <c r="I246" s="69" t="s">
        <v>1</v>
      </c>
      <c r="J246" s="69" t="s">
        <v>1</v>
      </c>
      <c r="K246" s="69" t="s">
        <v>1</v>
      </c>
      <c r="L246" s="69" t="s">
        <v>1</v>
      </c>
      <c r="M246" s="69">
        <v>0</v>
      </c>
      <c r="N246" s="68" t="s">
        <v>1</v>
      </c>
      <c r="O246" s="68" t="s">
        <v>2</v>
      </c>
      <c r="P246" s="68" t="s">
        <v>1</v>
      </c>
      <c r="Q246" s="69">
        <v>330147027.78600001</v>
      </c>
      <c r="R246" s="69">
        <v>0</v>
      </c>
      <c r="S246" s="69">
        <v>230652959.70000002</v>
      </c>
      <c r="T246" s="69">
        <v>0</v>
      </c>
      <c r="U246" s="68" t="s">
        <v>0</v>
      </c>
      <c r="V246" s="69">
        <v>0</v>
      </c>
      <c r="W246" s="69">
        <v>85770748.349999994</v>
      </c>
      <c r="X246" s="68" t="s">
        <v>9</v>
      </c>
      <c r="Y246" s="69">
        <v>13723319.736</v>
      </c>
      <c r="Z246" s="69">
        <v>0</v>
      </c>
      <c r="AA246" s="68" t="s">
        <v>0</v>
      </c>
      <c r="AB246" s="69">
        <v>0</v>
      </c>
      <c r="AC246" s="69">
        <v>0</v>
      </c>
      <c r="AD246" s="68" t="s">
        <v>0</v>
      </c>
      <c r="AE246" s="69">
        <v>0</v>
      </c>
      <c r="AF246" s="68">
        <v>0</v>
      </c>
      <c r="AG246" s="68" t="s">
        <v>0</v>
      </c>
      <c r="AH246" s="69">
        <v>0</v>
      </c>
      <c r="AI246" s="69">
        <v>0</v>
      </c>
      <c r="AJ246" s="68" t="s">
        <v>0</v>
      </c>
      <c r="AK246" s="69">
        <v>0</v>
      </c>
      <c r="AL246" s="69">
        <v>0</v>
      </c>
      <c r="AM246" s="72" t="s">
        <v>1</v>
      </c>
      <c r="AN246" s="68" t="s">
        <v>1</v>
      </c>
      <c r="AO246" s="72" t="s">
        <v>1</v>
      </c>
      <c r="AP246" s="68" t="s">
        <v>1</v>
      </c>
    </row>
    <row r="247" spans="1:42" s="59" customFormat="1" x14ac:dyDescent="0.25">
      <c r="A247" s="68" t="s">
        <v>379</v>
      </c>
      <c r="B247" s="67">
        <v>44171</v>
      </c>
      <c r="C247" s="68" t="s">
        <v>27</v>
      </c>
      <c r="D247" s="68" t="s">
        <v>38</v>
      </c>
      <c r="E247" s="68" t="s">
        <v>4</v>
      </c>
      <c r="F247" s="68" t="s">
        <v>1426</v>
      </c>
      <c r="G247" s="68" t="s">
        <v>13</v>
      </c>
      <c r="H247" s="68" t="s">
        <v>1</v>
      </c>
      <c r="I247" s="69" t="s">
        <v>1427</v>
      </c>
      <c r="J247" s="69" t="s">
        <v>1</v>
      </c>
      <c r="K247" s="69" t="s">
        <v>1428</v>
      </c>
      <c r="L247" s="69" t="s">
        <v>1098</v>
      </c>
      <c r="M247" s="69">
        <v>17950400</v>
      </c>
      <c r="N247" s="68" t="s">
        <v>12</v>
      </c>
      <c r="O247" s="68" t="s">
        <v>1429</v>
      </c>
      <c r="P247" s="68" t="s">
        <v>1430</v>
      </c>
      <c r="Q247" s="69">
        <v>-5054400</v>
      </c>
      <c r="R247" s="69">
        <v>0</v>
      </c>
      <c r="S247" s="69">
        <v>-5054400</v>
      </c>
      <c r="T247" s="69">
        <v>0</v>
      </c>
      <c r="U247" s="68" t="s">
        <v>0</v>
      </c>
      <c r="V247" s="69">
        <v>0</v>
      </c>
      <c r="W247" s="69">
        <v>0</v>
      </c>
      <c r="X247" s="68" t="s">
        <v>0</v>
      </c>
      <c r="Y247" s="69">
        <v>0</v>
      </c>
      <c r="Z247" s="69">
        <v>0</v>
      </c>
      <c r="AA247" s="68" t="s">
        <v>0</v>
      </c>
      <c r="AB247" s="69">
        <v>0</v>
      </c>
      <c r="AC247" s="69">
        <v>0</v>
      </c>
      <c r="AD247" s="68" t="s">
        <v>0</v>
      </c>
      <c r="AE247" s="69">
        <v>0</v>
      </c>
      <c r="AF247" s="68">
        <v>0</v>
      </c>
      <c r="AG247" s="68" t="s">
        <v>0</v>
      </c>
      <c r="AH247" s="69">
        <v>0</v>
      </c>
      <c r="AI247" s="69">
        <v>0</v>
      </c>
      <c r="AJ247" s="68" t="s">
        <v>0</v>
      </c>
      <c r="AK247" s="69">
        <v>0</v>
      </c>
      <c r="AL247" s="69">
        <v>0</v>
      </c>
      <c r="AM247" s="72" t="s">
        <v>1</v>
      </c>
      <c r="AN247" s="68" t="s">
        <v>1</v>
      </c>
      <c r="AO247" s="72" t="s">
        <v>1</v>
      </c>
      <c r="AP247" s="68" t="s">
        <v>1</v>
      </c>
    </row>
    <row r="248" spans="1:42" s="59" customFormat="1" x14ac:dyDescent="0.25">
      <c r="A248" s="68" t="s">
        <v>380</v>
      </c>
      <c r="B248" s="67">
        <v>44171</v>
      </c>
      <c r="C248" s="68" t="s">
        <v>6</v>
      </c>
      <c r="D248" s="68" t="s">
        <v>33</v>
      </c>
      <c r="E248" s="68" t="s">
        <v>206</v>
      </c>
      <c r="F248" s="68" t="s">
        <v>406</v>
      </c>
      <c r="G248" s="68" t="s">
        <v>3</v>
      </c>
      <c r="H248" s="68" t="s">
        <v>1431</v>
      </c>
      <c r="I248" s="69" t="s">
        <v>1</v>
      </c>
      <c r="J248" s="69" t="s">
        <v>1</v>
      </c>
      <c r="K248" s="69" t="s">
        <v>1</v>
      </c>
      <c r="L248" s="69" t="s">
        <v>1</v>
      </c>
      <c r="M248" s="69">
        <v>0</v>
      </c>
      <c r="N248" s="68" t="s">
        <v>1</v>
      </c>
      <c r="O248" s="68" t="s">
        <v>2</v>
      </c>
      <c r="P248" s="68" t="s">
        <v>1</v>
      </c>
      <c r="Q248" s="69">
        <v>876444174.3579998</v>
      </c>
      <c r="R248" s="69">
        <v>0</v>
      </c>
      <c r="S248" s="69">
        <v>622807854.29999995</v>
      </c>
      <c r="T248" s="69">
        <v>0</v>
      </c>
      <c r="U248" s="68" t="s">
        <v>0</v>
      </c>
      <c r="V248" s="69">
        <v>0</v>
      </c>
      <c r="W248" s="69">
        <v>218652000.04999998</v>
      </c>
      <c r="X248" s="68" t="s">
        <v>0</v>
      </c>
      <c r="Y248" s="69">
        <v>34984320.008000001</v>
      </c>
      <c r="Z248" s="69">
        <v>0</v>
      </c>
      <c r="AA248" s="68" t="s">
        <v>0</v>
      </c>
      <c r="AB248" s="69">
        <v>0</v>
      </c>
      <c r="AC248" s="69">
        <v>0</v>
      </c>
      <c r="AD248" s="68" t="s">
        <v>0</v>
      </c>
      <c r="AE248" s="69">
        <v>0</v>
      </c>
      <c r="AF248" s="68">
        <v>0</v>
      </c>
      <c r="AG248" s="68" t="s">
        <v>0</v>
      </c>
      <c r="AH248" s="69">
        <v>0</v>
      </c>
      <c r="AI248" s="69">
        <v>0</v>
      </c>
      <c r="AJ248" s="68" t="s">
        <v>0</v>
      </c>
      <c r="AK248" s="69">
        <v>0</v>
      </c>
      <c r="AL248" s="69">
        <v>0</v>
      </c>
      <c r="AM248" s="72" t="s">
        <v>1</v>
      </c>
      <c r="AN248" s="68" t="s">
        <v>1</v>
      </c>
      <c r="AO248" s="72" t="s">
        <v>1</v>
      </c>
      <c r="AP248" s="68" t="s">
        <v>1</v>
      </c>
    </row>
    <row r="249" spans="1:42" s="59" customFormat="1" x14ac:dyDescent="0.25">
      <c r="A249" s="68" t="s">
        <v>381</v>
      </c>
      <c r="B249" s="67">
        <v>44171</v>
      </c>
      <c r="C249" s="68" t="s">
        <v>27</v>
      </c>
      <c r="D249" s="68" t="s">
        <v>33</v>
      </c>
      <c r="E249" s="68" t="s">
        <v>32</v>
      </c>
      <c r="F249" s="68" t="s">
        <v>1152</v>
      </c>
      <c r="G249" s="68" t="s">
        <v>3</v>
      </c>
      <c r="H249" s="68" t="s">
        <v>1432</v>
      </c>
      <c r="I249" s="69" t="s">
        <v>1</v>
      </c>
      <c r="J249" s="69" t="s">
        <v>1</v>
      </c>
      <c r="K249" s="69" t="s">
        <v>1</v>
      </c>
      <c r="L249" s="69" t="s">
        <v>1</v>
      </c>
      <c r="M249" s="69">
        <v>0</v>
      </c>
      <c r="N249" s="68" t="s">
        <v>1</v>
      </c>
      <c r="O249" s="68" t="s">
        <v>2</v>
      </c>
      <c r="P249" s="68" t="s">
        <v>1</v>
      </c>
      <c r="Q249" s="69">
        <v>310516337.36079997</v>
      </c>
      <c r="R249" s="69">
        <v>0</v>
      </c>
      <c r="S249" s="69">
        <v>209919275.69999999</v>
      </c>
      <c r="T249" s="69">
        <v>0</v>
      </c>
      <c r="U249" s="68" t="s">
        <v>0</v>
      </c>
      <c r="V249" s="69">
        <v>0</v>
      </c>
      <c r="W249" s="69">
        <v>86721604.88000001</v>
      </c>
      <c r="X249" s="68" t="s">
        <v>0</v>
      </c>
      <c r="Y249" s="69">
        <v>13875456.7808</v>
      </c>
      <c r="Z249" s="69">
        <v>0</v>
      </c>
      <c r="AA249" s="68" t="s">
        <v>0</v>
      </c>
      <c r="AB249" s="69">
        <v>0</v>
      </c>
      <c r="AC249" s="69">
        <v>0</v>
      </c>
      <c r="AD249" s="68" t="s">
        <v>0</v>
      </c>
      <c r="AE249" s="69">
        <v>0</v>
      </c>
      <c r="AF249" s="68">
        <v>0</v>
      </c>
      <c r="AG249" s="68" t="s">
        <v>0</v>
      </c>
      <c r="AH249" s="69">
        <v>0</v>
      </c>
      <c r="AI249" s="69">
        <v>0</v>
      </c>
      <c r="AJ249" s="68" t="s">
        <v>0</v>
      </c>
      <c r="AK249" s="69">
        <v>0</v>
      </c>
      <c r="AL249" s="69">
        <v>0</v>
      </c>
      <c r="AM249" s="72" t="s">
        <v>1</v>
      </c>
      <c r="AN249" s="68" t="s">
        <v>1</v>
      </c>
      <c r="AO249" s="72" t="s">
        <v>1</v>
      </c>
      <c r="AP249" s="68" t="s">
        <v>1</v>
      </c>
    </row>
    <row r="250" spans="1:42" s="59" customFormat="1" x14ac:dyDescent="0.25">
      <c r="A250" s="68" t="s">
        <v>382</v>
      </c>
      <c r="B250" s="67">
        <v>44171</v>
      </c>
      <c r="C250" s="68" t="s">
        <v>6</v>
      </c>
      <c r="D250" s="68" t="s">
        <v>26</v>
      </c>
      <c r="E250" s="68" t="s">
        <v>200</v>
      </c>
      <c r="F250" s="68" t="s">
        <v>1433</v>
      </c>
      <c r="G250" s="68" t="s">
        <v>3</v>
      </c>
      <c r="H250" s="68" t="s">
        <v>1434</v>
      </c>
      <c r="I250" s="69" t="s">
        <v>1</v>
      </c>
      <c r="J250" s="69" t="s">
        <v>1</v>
      </c>
      <c r="K250" s="69" t="s">
        <v>1</v>
      </c>
      <c r="L250" s="69" t="s">
        <v>1</v>
      </c>
      <c r="M250" s="69">
        <v>0</v>
      </c>
      <c r="N250" s="68" t="s">
        <v>1</v>
      </c>
      <c r="O250" s="68" t="s">
        <v>2</v>
      </c>
      <c r="P250" s="68" t="s">
        <v>1</v>
      </c>
      <c r="Q250" s="69">
        <v>884824445.5352</v>
      </c>
      <c r="R250" s="69">
        <v>0</v>
      </c>
      <c r="S250" s="69">
        <v>686681741.11999989</v>
      </c>
      <c r="T250" s="69">
        <v>0</v>
      </c>
      <c r="U250" s="68" t="s">
        <v>0</v>
      </c>
      <c r="V250" s="69">
        <v>0</v>
      </c>
      <c r="W250" s="69">
        <v>170812676.22000003</v>
      </c>
      <c r="X250" s="68" t="s">
        <v>9</v>
      </c>
      <c r="Y250" s="69">
        <v>27330028.195199996</v>
      </c>
      <c r="Z250" s="69">
        <v>0</v>
      </c>
      <c r="AA250" s="68" t="s">
        <v>0</v>
      </c>
      <c r="AB250" s="69">
        <v>0</v>
      </c>
      <c r="AC250" s="69">
        <v>0</v>
      </c>
      <c r="AD250" s="68" t="s">
        <v>0</v>
      </c>
      <c r="AE250" s="69">
        <v>0</v>
      </c>
      <c r="AF250" s="68">
        <v>0</v>
      </c>
      <c r="AG250" s="68" t="s">
        <v>0</v>
      </c>
      <c r="AH250" s="69">
        <v>0</v>
      </c>
      <c r="AI250" s="69">
        <v>0</v>
      </c>
      <c r="AJ250" s="68" t="s">
        <v>0</v>
      </c>
      <c r="AK250" s="69">
        <v>0</v>
      </c>
      <c r="AL250" s="69">
        <v>0</v>
      </c>
      <c r="AM250" s="72" t="s">
        <v>1</v>
      </c>
      <c r="AN250" s="68" t="s">
        <v>1</v>
      </c>
      <c r="AO250" s="72" t="s">
        <v>1</v>
      </c>
      <c r="AP250" s="68" t="s">
        <v>1</v>
      </c>
    </row>
    <row r="251" spans="1:42" s="59" customFormat="1" x14ac:dyDescent="0.25">
      <c r="A251" s="68" t="s">
        <v>383</v>
      </c>
      <c r="B251" s="67">
        <v>44171</v>
      </c>
      <c r="C251" s="68" t="s">
        <v>27</v>
      </c>
      <c r="D251" s="68" t="s">
        <v>26</v>
      </c>
      <c r="E251" s="68" t="s">
        <v>253</v>
      </c>
      <c r="F251" s="68" t="s">
        <v>1000</v>
      </c>
      <c r="G251" s="68" t="s">
        <v>3</v>
      </c>
      <c r="H251" s="68" t="s">
        <v>1435</v>
      </c>
      <c r="I251" s="69" t="s">
        <v>1</v>
      </c>
      <c r="J251" s="69" t="s">
        <v>1</v>
      </c>
      <c r="K251" s="69" t="s">
        <v>1</v>
      </c>
      <c r="L251" s="69" t="s">
        <v>1</v>
      </c>
      <c r="M251" s="69">
        <v>0</v>
      </c>
      <c r="N251" s="68" t="s">
        <v>1</v>
      </c>
      <c r="O251" s="68" t="s">
        <v>2</v>
      </c>
      <c r="P251" s="68" t="s">
        <v>1</v>
      </c>
      <c r="Q251" s="69">
        <v>487429820.22079998</v>
      </c>
      <c r="R251" s="69">
        <v>0</v>
      </c>
      <c r="S251" s="69">
        <v>303396521</v>
      </c>
      <c r="T251" s="69">
        <v>0</v>
      </c>
      <c r="U251" s="68" t="s">
        <v>0</v>
      </c>
      <c r="V251" s="69">
        <v>0</v>
      </c>
      <c r="W251" s="69">
        <v>158649395.88000003</v>
      </c>
      <c r="X251" s="68" t="s">
        <v>9</v>
      </c>
      <c r="Y251" s="69">
        <v>25383903.340799998</v>
      </c>
      <c r="Z251" s="69">
        <v>0</v>
      </c>
      <c r="AA251" s="68" t="s">
        <v>0</v>
      </c>
      <c r="AB251" s="69">
        <v>0</v>
      </c>
      <c r="AC251" s="69">
        <v>0</v>
      </c>
      <c r="AD251" s="68" t="s">
        <v>0</v>
      </c>
      <c r="AE251" s="69">
        <v>0</v>
      </c>
      <c r="AF251" s="68">
        <v>0</v>
      </c>
      <c r="AG251" s="68" t="s">
        <v>0</v>
      </c>
      <c r="AH251" s="69">
        <v>0</v>
      </c>
      <c r="AI251" s="69">
        <v>0</v>
      </c>
      <c r="AJ251" s="68" t="s">
        <v>0</v>
      </c>
      <c r="AK251" s="69">
        <v>0</v>
      </c>
      <c r="AL251" s="69">
        <v>0</v>
      </c>
      <c r="AM251" s="72" t="s">
        <v>1</v>
      </c>
      <c r="AN251" s="68" t="s">
        <v>1</v>
      </c>
      <c r="AO251" s="72" t="s">
        <v>1</v>
      </c>
      <c r="AP251" s="68" t="s">
        <v>1</v>
      </c>
    </row>
    <row r="252" spans="1:42" s="59" customFormat="1" x14ac:dyDescent="0.25">
      <c r="A252" s="68" t="s">
        <v>384</v>
      </c>
      <c r="B252" s="67">
        <v>44171</v>
      </c>
      <c r="C252" s="68" t="s">
        <v>6</v>
      </c>
      <c r="D252" s="68" t="s">
        <v>24</v>
      </c>
      <c r="E252" s="68" t="s">
        <v>196</v>
      </c>
      <c r="F252" s="68" t="s">
        <v>467</v>
      </c>
      <c r="G252" s="68" t="s">
        <v>3</v>
      </c>
      <c r="H252" s="68" t="s">
        <v>1436</v>
      </c>
      <c r="I252" s="69" t="s">
        <v>1</v>
      </c>
      <c r="J252" s="69" t="s">
        <v>1</v>
      </c>
      <c r="K252" s="69" t="s">
        <v>1</v>
      </c>
      <c r="L252" s="69" t="s">
        <v>1</v>
      </c>
      <c r="M252" s="69">
        <v>0</v>
      </c>
      <c r="N252" s="68" t="s">
        <v>1</v>
      </c>
      <c r="O252" s="68" t="s">
        <v>2</v>
      </c>
      <c r="P252" s="68" t="s">
        <v>1</v>
      </c>
      <c r="Q252" s="69">
        <v>330047346.88799995</v>
      </c>
      <c r="R252" s="69">
        <v>0</v>
      </c>
      <c r="S252" s="69">
        <v>250072810.56</v>
      </c>
      <c r="T252" s="69">
        <v>0</v>
      </c>
      <c r="U252" s="68" t="s">
        <v>0</v>
      </c>
      <c r="V252" s="69">
        <v>0</v>
      </c>
      <c r="W252" s="69">
        <v>68943565.799999997</v>
      </c>
      <c r="X252" s="68" t="s">
        <v>0</v>
      </c>
      <c r="Y252" s="69">
        <v>11030970.527999999</v>
      </c>
      <c r="Z252" s="69">
        <v>0</v>
      </c>
      <c r="AA252" s="68" t="s">
        <v>0</v>
      </c>
      <c r="AB252" s="69">
        <v>0</v>
      </c>
      <c r="AC252" s="69">
        <v>0</v>
      </c>
      <c r="AD252" s="68" t="s">
        <v>0</v>
      </c>
      <c r="AE252" s="69">
        <v>0</v>
      </c>
      <c r="AF252" s="68">
        <v>0</v>
      </c>
      <c r="AG252" s="68" t="s">
        <v>0</v>
      </c>
      <c r="AH252" s="69">
        <v>0</v>
      </c>
      <c r="AI252" s="69">
        <v>0</v>
      </c>
      <c r="AJ252" s="68" t="s">
        <v>0</v>
      </c>
      <c r="AK252" s="69">
        <v>0</v>
      </c>
      <c r="AL252" s="69">
        <v>0</v>
      </c>
      <c r="AM252" s="72" t="s">
        <v>1</v>
      </c>
      <c r="AN252" s="68" t="s">
        <v>1</v>
      </c>
      <c r="AO252" s="72" t="s">
        <v>1</v>
      </c>
      <c r="AP252" s="68" t="s">
        <v>1</v>
      </c>
    </row>
    <row r="253" spans="1:42" s="59" customFormat="1" x14ac:dyDescent="0.25">
      <c r="A253" s="68" t="s">
        <v>385</v>
      </c>
      <c r="B253" s="67">
        <v>44171</v>
      </c>
      <c r="C253" s="68" t="s">
        <v>6</v>
      </c>
      <c r="D253" s="68" t="s">
        <v>24</v>
      </c>
      <c r="E253" s="68" t="s">
        <v>196</v>
      </c>
      <c r="F253" s="68" t="s">
        <v>467</v>
      </c>
      <c r="G253" s="68" t="s">
        <v>3</v>
      </c>
      <c r="H253" s="68" t="s">
        <v>1437</v>
      </c>
      <c r="I253" s="69" t="s">
        <v>1</v>
      </c>
      <c r="J253" s="69" t="s">
        <v>1</v>
      </c>
      <c r="K253" s="69" t="s">
        <v>1</v>
      </c>
      <c r="L253" s="69" t="s">
        <v>1</v>
      </c>
      <c r="M253" s="69">
        <v>0</v>
      </c>
      <c r="N253" s="68" t="s">
        <v>1</v>
      </c>
      <c r="O253" s="68" t="s">
        <v>365</v>
      </c>
      <c r="P253" s="68" t="s">
        <v>674</v>
      </c>
      <c r="Q253" s="69">
        <v>8360416.7999999998</v>
      </c>
      <c r="R253" s="69">
        <v>0</v>
      </c>
      <c r="S253" s="69">
        <v>8360416.7999999998</v>
      </c>
      <c r="T253" s="69">
        <v>0</v>
      </c>
      <c r="U253" s="68" t="s">
        <v>0</v>
      </c>
      <c r="V253" s="69">
        <v>0</v>
      </c>
      <c r="W253" s="69">
        <v>0</v>
      </c>
      <c r="X253" s="68" t="s">
        <v>0</v>
      </c>
      <c r="Y253" s="69">
        <v>0</v>
      </c>
      <c r="Z253" s="69">
        <v>0</v>
      </c>
      <c r="AA253" s="68" t="s">
        <v>0</v>
      </c>
      <c r="AB253" s="69">
        <v>0</v>
      </c>
      <c r="AC253" s="69">
        <v>0</v>
      </c>
      <c r="AD253" s="68" t="s">
        <v>0</v>
      </c>
      <c r="AE253" s="69">
        <v>0</v>
      </c>
      <c r="AF253" s="68">
        <v>0</v>
      </c>
      <c r="AG253" s="68" t="s">
        <v>0</v>
      </c>
      <c r="AH253" s="69">
        <v>0</v>
      </c>
      <c r="AI253" s="69">
        <v>0</v>
      </c>
      <c r="AJ253" s="68" t="s">
        <v>0</v>
      </c>
      <c r="AK253" s="69">
        <v>0</v>
      </c>
      <c r="AL253" s="69">
        <v>0</v>
      </c>
      <c r="AM253" s="72" t="s">
        <v>1</v>
      </c>
      <c r="AN253" s="68" t="s">
        <v>1</v>
      </c>
      <c r="AO253" s="72" t="s">
        <v>1</v>
      </c>
      <c r="AP253" s="68" t="s">
        <v>1</v>
      </c>
    </row>
    <row r="254" spans="1:42" s="59" customFormat="1" x14ac:dyDescent="0.25">
      <c r="A254" s="68" t="s">
        <v>386</v>
      </c>
      <c r="B254" s="67">
        <v>44171</v>
      </c>
      <c r="C254" s="68" t="s">
        <v>6</v>
      </c>
      <c r="D254" s="68" t="s">
        <v>24</v>
      </c>
      <c r="E254" s="68" t="s">
        <v>196</v>
      </c>
      <c r="F254" s="68" t="s">
        <v>467</v>
      </c>
      <c r="G254" s="68" t="s">
        <v>3</v>
      </c>
      <c r="H254" s="68" t="s">
        <v>1438</v>
      </c>
      <c r="I254" s="69" t="s">
        <v>1</v>
      </c>
      <c r="J254" s="69" t="s">
        <v>1</v>
      </c>
      <c r="K254" s="69" t="s">
        <v>1</v>
      </c>
      <c r="L254" s="69" t="s">
        <v>1</v>
      </c>
      <c r="M254" s="69">
        <v>0</v>
      </c>
      <c r="N254" s="68" t="s">
        <v>1</v>
      </c>
      <c r="O254" s="68" t="s">
        <v>2</v>
      </c>
      <c r="P254" s="68" t="s">
        <v>1</v>
      </c>
      <c r="Q254" s="69">
        <v>608075578.67719996</v>
      </c>
      <c r="R254" s="69">
        <v>0</v>
      </c>
      <c r="S254" s="69">
        <v>451354320.77999991</v>
      </c>
      <c r="T254" s="69">
        <v>0</v>
      </c>
      <c r="U254" s="68" t="s">
        <v>0</v>
      </c>
      <c r="V254" s="69">
        <v>0</v>
      </c>
      <c r="W254" s="69">
        <v>135104532.67000002</v>
      </c>
      <c r="X254" s="68" t="s">
        <v>9</v>
      </c>
      <c r="Y254" s="69">
        <v>21616725.227199998</v>
      </c>
      <c r="Z254" s="69">
        <v>0</v>
      </c>
      <c r="AA254" s="68" t="s">
        <v>0</v>
      </c>
      <c r="AB254" s="69">
        <v>0</v>
      </c>
      <c r="AC254" s="69">
        <v>0</v>
      </c>
      <c r="AD254" s="68" t="s">
        <v>0</v>
      </c>
      <c r="AE254" s="69">
        <v>0</v>
      </c>
      <c r="AF254" s="68">
        <v>0</v>
      </c>
      <c r="AG254" s="68" t="s">
        <v>0</v>
      </c>
      <c r="AH254" s="69">
        <v>0</v>
      </c>
      <c r="AI254" s="69">
        <v>0</v>
      </c>
      <c r="AJ254" s="68" t="s">
        <v>0</v>
      </c>
      <c r="AK254" s="69">
        <v>0</v>
      </c>
      <c r="AL254" s="69">
        <v>0</v>
      </c>
      <c r="AM254" s="72" t="s">
        <v>1</v>
      </c>
      <c r="AN254" s="68" t="s">
        <v>1</v>
      </c>
      <c r="AO254" s="72" t="s">
        <v>1</v>
      </c>
      <c r="AP254" s="68" t="s">
        <v>1</v>
      </c>
    </row>
    <row r="255" spans="1:42" s="59" customFormat="1" x14ac:dyDescent="0.25">
      <c r="A255" s="68" t="s">
        <v>387</v>
      </c>
      <c r="B255" s="67">
        <v>44171</v>
      </c>
      <c r="C255" s="68" t="s">
        <v>27</v>
      </c>
      <c r="D255" s="68" t="s">
        <v>24</v>
      </c>
      <c r="E255" s="68" t="s">
        <v>364</v>
      </c>
      <c r="F255" s="68" t="s">
        <v>1439</v>
      </c>
      <c r="G255" s="68" t="s">
        <v>3</v>
      </c>
      <c r="H255" s="68" t="s">
        <v>1440</v>
      </c>
      <c r="I255" s="69" t="s">
        <v>1</v>
      </c>
      <c r="J255" s="69" t="s">
        <v>1</v>
      </c>
      <c r="K255" s="69" t="s">
        <v>1</v>
      </c>
      <c r="L255" s="69" t="s">
        <v>1</v>
      </c>
      <c r="M255" s="69">
        <v>0</v>
      </c>
      <c r="N255" s="68" t="s">
        <v>1</v>
      </c>
      <c r="O255" s="68" t="s">
        <v>2</v>
      </c>
      <c r="P255" s="68" t="s">
        <v>1</v>
      </c>
      <c r="Q255" s="69">
        <v>148451228.36600003</v>
      </c>
      <c r="R255" s="69">
        <v>0</v>
      </c>
      <c r="S255" s="69">
        <v>85594846.200000018</v>
      </c>
      <c r="T255" s="69">
        <v>0</v>
      </c>
      <c r="U255" s="68" t="s">
        <v>0</v>
      </c>
      <c r="V255" s="69">
        <v>0</v>
      </c>
      <c r="W255" s="69">
        <v>54186536.350000001</v>
      </c>
      <c r="X255" s="68" t="s">
        <v>0</v>
      </c>
      <c r="Y255" s="69">
        <v>8669845.8159999996</v>
      </c>
      <c r="Z255" s="69">
        <v>0</v>
      </c>
      <c r="AA255" s="68" t="s">
        <v>0</v>
      </c>
      <c r="AB255" s="69">
        <v>0</v>
      </c>
      <c r="AC255" s="69">
        <v>0</v>
      </c>
      <c r="AD255" s="68" t="s">
        <v>0</v>
      </c>
      <c r="AE255" s="69">
        <v>0</v>
      </c>
      <c r="AF255" s="68">
        <v>0</v>
      </c>
      <c r="AG255" s="68" t="s">
        <v>0</v>
      </c>
      <c r="AH255" s="69">
        <v>0</v>
      </c>
      <c r="AI255" s="69">
        <v>0</v>
      </c>
      <c r="AJ255" s="68" t="s">
        <v>0</v>
      </c>
      <c r="AK255" s="69">
        <v>0</v>
      </c>
      <c r="AL255" s="69">
        <v>0</v>
      </c>
      <c r="AM255" s="72" t="s">
        <v>1</v>
      </c>
      <c r="AN255" s="68" t="s">
        <v>1</v>
      </c>
      <c r="AO255" s="72" t="s">
        <v>1</v>
      </c>
      <c r="AP255" s="68" t="s">
        <v>1</v>
      </c>
    </row>
    <row r="256" spans="1:42" s="59" customFormat="1" x14ac:dyDescent="0.25">
      <c r="A256" s="68" t="s">
        <v>388</v>
      </c>
      <c r="B256" s="67">
        <v>44171</v>
      </c>
      <c r="C256" s="68" t="s">
        <v>6</v>
      </c>
      <c r="D256" s="68" t="s">
        <v>22</v>
      </c>
      <c r="E256" s="68" t="s">
        <v>194</v>
      </c>
      <c r="F256" s="68" t="s">
        <v>933</v>
      </c>
      <c r="G256" s="68" t="s">
        <v>3</v>
      </c>
      <c r="H256" s="68" t="s">
        <v>1441</v>
      </c>
      <c r="I256" s="69" t="s">
        <v>1</v>
      </c>
      <c r="J256" s="69" t="s">
        <v>1</v>
      </c>
      <c r="K256" s="69" t="s">
        <v>1</v>
      </c>
      <c r="L256" s="69" t="s">
        <v>1</v>
      </c>
      <c r="M256" s="69">
        <v>0</v>
      </c>
      <c r="N256" s="68" t="s">
        <v>1</v>
      </c>
      <c r="O256" s="68" t="s">
        <v>2</v>
      </c>
      <c r="P256" s="68" t="s">
        <v>1</v>
      </c>
      <c r="Q256" s="69">
        <v>921891263.45000005</v>
      </c>
      <c r="R256" s="69">
        <v>0</v>
      </c>
      <c r="S256" s="69">
        <v>704955197.15999997</v>
      </c>
      <c r="T256" s="69">
        <v>0</v>
      </c>
      <c r="U256" s="68" t="s">
        <v>0</v>
      </c>
      <c r="V256" s="69">
        <v>0</v>
      </c>
      <c r="W256" s="69">
        <v>187013850.25</v>
      </c>
      <c r="X256" s="68" t="s">
        <v>9</v>
      </c>
      <c r="Y256" s="69">
        <v>29922216.040000003</v>
      </c>
      <c r="Z256" s="69">
        <v>0</v>
      </c>
      <c r="AA256" s="68" t="s">
        <v>0</v>
      </c>
      <c r="AB256" s="69">
        <v>0</v>
      </c>
      <c r="AC256" s="69">
        <v>0</v>
      </c>
      <c r="AD256" s="68" t="s">
        <v>0</v>
      </c>
      <c r="AE256" s="69">
        <v>0</v>
      </c>
      <c r="AF256" s="68">
        <v>0</v>
      </c>
      <c r="AG256" s="68" t="s">
        <v>0</v>
      </c>
      <c r="AH256" s="69">
        <v>0</v>
      </c>
      <c r="AI256" s="69">
        <v>0</v>
      </c>
      <c r="AJ256" s="68" t="s">
        <v>0</v>
      </c>
      <c r="AK256" s="69">
        <v>0</v>
      </c>
      <c r="AL256" s="69">
        <v>0</v>
      </c>
      <c r="AM256" s="72" t="s">
        <v>1</v>
      </c>
      <c r="AN256" s="68" t="s">
        <v>1</v>
      </c>
      <c r="AO256" s="72" t="s">
        <v>1</v>
      </c>
      <c r="AP256" s="68" t="s">
        <v>1</v>
      </c>
    </row>
    <row r="257" spans="1:42" s="59" customFormat="1" x14ac:dyDescent="0.25">
      <c r="A257" s="68" t="s">
        <v>389</v>
      </c>
      <c r="B257" s="67">
        <v>44171</v>
      </c>
      <c r="C257" s="68" t="s">
        <v>6</v>
      </c>
      <c r="D257" s="68" t="s">
        <v>22</v>
      </c>
      <c r="E257" s="68" t="s">
        <v>194</v>
      </c>
      <c r="F257" s="68" t="s">
        <v>933</v>
      </c>
      <c r="G257" s="68" t="s">
        <v>3</v>
      </c>
      <c r="H257" s="68" t="s">
        <v>1442</v>
      </c>
      <c r="I257" s="69" t="s">
        <v>1</v>
      </c>
      <c r="J257" s="69" t="s">
        <v>1</v>
      </c>
      <c r="K257" s="69" t="s">
        <v>1</v>
      </c>
      <c r="L257" s="69" t="s">
        <v>1</v>
      </c>
      <c r="M257" s="69">
        <v>0</v>
      </c>
      <c r="N257" s="68" t="s">
        <v>1</v>
      </c>
      <c r="O257" s="68" t="s">
        <v>890</v>
      </c>
      <c r="P257" s="68" t="s">
        <v>1443</v>
      </c>
      <c r="Q257" s="69">
        <v>1967355</v>
      </c>
      <c r="R257" s="69">
        <v>0</v>
      </c>
      <c r="S257" s="69">
        <v>1967355</v>
      </c>
      <c r="T257" s="69">
        <v>0</v>
      </c>
      <c r="U257" s="68" t="s">
        <v>0</v>
      </c>
      <c r="V257" s="69">
        <v>0</v>
      </c>
      <c r="W257" s="69">
        <v>0</v>
      </c>
      <c r="X257" s="68" t="s">
        <v>0</v>
      </c>
      <c r="Y257" s="69">
        <v>0</v>
      </c>
      <c r="Z257" s="69">
        <v>0</v>
      </c>
      <c r="AA257" s="68" t="s">
        <v>0</v>
      </c>
      <c r="AB257" s="69">
        <v>0</v>
      </c>
      <c r="AC257" s="69">
        <v>0</v>
      </c>
      <c r="AD257" s="68" t="s">
        <v>0</v>
      </c>
      <c r="AE257" s="69">
        <v>0</v>
      </c>
      <c r="AF257" s="68">
        <v>0</v>
      </c>
      <c r="AG257" s="68" t="s">
        <v>0</v>
      </c>
      <c r="AH257" s="69">
        <v>0</v>
      </c>
      <c r="AI257" s="69">
        <v>0</v>
      </c>
      <c r="AJ257" s="68" t="s">
        <v>0</v>
      </c>
      <c r="AK257" s="69">
        <v>0</v>
      </c>
      <c r="AL257" s="69">
        <v>0</v>
      </c>
      <c r="AM257" s="72" t="s">
        <v>1</v>
      </c>
      <c r="AN257" s="68" t="s">
        <v>1</v>
      </c>
      <c r="AO257" s="72" t="s">
        <v>1</v>
      </c>
      <c r="AP257" s="68" t="s">
        <v>1</v>
      </c>
    </row>
    <row r="258" spans="1:42" s="59" customFormat="1" x14ac:dyDescent="0.25">
      <c r="A258" s="68" t="s">
        <v>390</v>
      </c>
      <c r="B258" s="67">
        <v>44171</v>
      </c>
      <c r="C258" s="68" t="s">
        <v>6</v>
      </c>
      <c r="D258" s="68" t="s">
        <v>22</v>
      </c>
      <c r="E258" s="68" t="s">
        <v>194</v>
      </c>
      <c r="F258" s="68" t="s">
        <v>933</v>
      </c>
      <c r="G258" s="68" t="s">
        <v>3</v>
      </c>
      <c r="H258" s="68" t="s">
        <v>1444</v>
      </c>
      <c r="I258" s="69" t="s">
        <v>1</v>
      </c>
      <c r="J258" s="69" t="s">
        <v>1</v>
      </c>
      <c r="K258" s="69" t="s">
        <v>1</v>
      </c>
      <c r="L258" s="69" t="s">
        <v>1</v>
      </c>
      <c r="M258" s="69">
        <v>0</v>
      </c>
      <c r="N258" s="68" t="s">
        <v>1</v>
      </c>
      <c r="O258" s="68" t="s">
        <v>2</v>
      </c>
      <c r="P258" s="68" t="s">
        <v>1</v>
      </c>
      <c r="Q258" s="69">
        <v>144213547.36000001</v>
      </c>
      <c r="R258" s="69">
        <v>0</v>
      </c>
      <c r="S258" s="69">
        <v>107380211.20000002</v>
      </c>
      <c r="T258" s="69">
        <v>0</v>
      </c>
      <c r="U258" s="68" t="s">
        <v>0</v>
      </c>
      <c r="V258" s="69">
        <v>0</v>
      </c>
      <c r="W258" s="69">
        <v>31752876</v>
      </c>
      <c r="X258" s="68" t="s">
        <v>0</v>
      </c>
      <c r="Y258" s="69">
        <v>5080460.16</v>
      </c>
      <c r="Z258" s="69">
        <v>0</v>
      </c>
      <c r="AA258" s="68" t="s">
        <v>0</v>
      </c>
      <c r="AB258" s="69">
        <v>0</v>
      </c>
      <c r="AC258" s="69">
        <v>0</v>
      </c>
      <c r="AD258" s="68" t="s">
        <v>0</v>
      </c>
      <c r="AE258" s="69">
        <v>0</v>
      </c>
      <c r="AF258" s="68">
        <v>0</v>
      </c>
      <c r="AG258" s="68" t="s">
        <v>0</v>
      </c>
      <c r="AH258" s="69">
        <v>0</v>
      </c>
      <c r="AI258" s="69">
        <v>0</v>
      </c>
      <c r="AJ258" s="68" t="s">
        <v>0</v>
      </c>
      <c r="AK258" s="69">
        <v>0</v>
      </c>
      <c r="AL258" s="69">
        <v>0</v>
      </c>
      <c r="AM258" s="72" t="s">
        <v>1</v>
      </c>
      <c r="AN258" s="68" t="s">
        <v>1</v>
      </c>
      <c r="AO258" s="72" t="s">
        <v>1</v>
      </c>
      <c r="AP258" s="68" t="s">
        <v>1</v>
      </c>
    </row>
    <row r="259" spans="1:42" s="59" customFormat="1" x14ac:dyDescent="0.25">
      <c r="A259" s="68" t="s">
        <v>391</v>
      </c>
      <c r="B259" s="67">
        <v>44171</v>
      </c>
      <c r="C259" s="68" t="s">
        <v>6</v>
      </c>
      <c r="D259" s="68" t="s">
        <v>19</v>
      </c>
      <c r="E259" s="68" t="s">
        <v>185</v>
      </c>
      <c r="F259" s="68" t="s">
        <v>508</v>
      </c>
      <c r="G259" s="68" t="s">
        <v>3</v>
      </c>
      <c r="H259" s="68" t="s">
        <v>1445</v>
      </c>
      <c r="I259" s="69" t="s">
        <v>1</v>
      </c>
      <c r="J259" s="69" t="s">
        <v>1</v>
      </c>
      <c r="K259" s="69" t="s">
        <v>1</v>
      </c>
      <c r="L259" s="69" t="s">
        <v>1</v>
      </c>
      <c r="M259" s="69">
        <v>0</v>
      </c>
      <c r="N259" s="68" t="s">
        <v>1</v>
      </c>
      <c r="O259" s="68" t="s">
        <v>2</v>
      </c>
      <c r="P259" s="68" t="s">
        <v>1</v>
      </c>
      <c r="Q259" s="69">
        <v>515263365.38879997</v>
      </c>
      <c r="R259" s="69">
        <v>0</v>
      </c>
      <c r="S259" s="69">
        <v>379113925.63999993</v>
      </c>
      <c r="T259" s="69">
        <v>0</v>
      </c>
      <c r="U259" s="68" t="s">
        <v>0</v>
      </c>
      <c r="V259" s="69">
        <v>0</v>
      </c>
      <c r="W259" s="69">
        <v>117370206.68000001</v>
      </c>
      <c r="X259" s="68" t="s">
        <v>9</v>
      </c>
      <c r="Y259" s="69">
        <v>18779233.068799999</v>
      </c>
      <c r="Z259" s="69">
        <v>0</v>
      </c>
      <c r="AA259" s="68" t="s">
        <v>0</v>
      </c>
      <c r="AB259" s="69">
        <v>0</v>
      </c>
      <c r="AC259" s="69">
        <v>0</v>
      </c>
      <c r="AD259" s="68" t="s">
        <v>0</v>
      </c>
      <c r="AE259" s="69">
        <v>0</v>
      </c>
      <c r="AF259" s="68">
        <v>0</v>
      </c>
      <c r="AG259" s="68" t="s">
        <v>0</v>
      </c>
      <c r="AH259" s="69">
        <v>0</v>
      </c>
      <c r="AI259" s="69">
        <v>0</v>
      </c>
      <c r="AJ259" s="68" t="s">
        <v>0</v>
      </c>
      <c r="AK259" s="69">
        <v>0</v>
      </c>
      <c r="AL259" s="69">
        <v>0</v>
      </c>
      <c r="AM259" s="72" t="s">
        <v>1</v>
      </c>
      <c r="AN259" s="68" t="s">
        <v>1</v>
      </c>
      <c r="AO259" s="72" t="s">
        <v>1</v>
      </c>
      <c r="AP259" s="68" t="s">
        <v>1</v>
      </c>
    </row>
    <row r="260" spans="1:42" s="59" customFormat="1" x14ac:dyDescent="0.25">
      <c r="A260" s="68" t="s">
        <v>392</v>
      </c>
      <c r="B260" s="67">
        <v>44171</v>
      </c>
      <c r="C260" s="68" t="s">
        <v>6</v>
      </c>
      <c r="D260" s="68" t="s">
        <v>17</v>
      </c>
      <c r="E260" s="68" t="s">
        <v>183</v>
      </c>
      <c r="F260" s="68" t="s">
        <v>1446</v>
      </c>
      <c r="G260" s="68" t="s">
        <v>3</v>
      </c>
      <c r="H260" s="68" t="s">
        <v>1447</v>
      </c>
      <c r="I260" s="148" t="s">
        <v>1</v>
      </c>
      <c r="J260" s="69" t="s">
        <v>1</v>
      </c>
      <c r="K260" s="69" t="s">
        <v>1</v>
      </c>
      <c r="L260" s="69" t="s">
        <v>1</v>
      </c>
      <c r="M260" s="69">
        <v>0</v>
      </c>
      <c r="N260" s="68" t="s">
        <v>1</v>
      </c>
      <c r="O260" s="69" t="s">
        <v>2</v>
      </c>
      <c r="P260" s="68" t="s">
        <v>1</v>
      </c>
      <c r="Q260" s="69">
        <v>863590291.09959984</v>
      </c>
      <c r="R260" s="69">
        <v>0</v>
      </c>
      <c r="S260" s="69">
        <v>646376747.51999998</v>
      </c>
      <c r="T260" s="69">
        <v>0</v>
      </c>
      <c r="U260" s="68" t="s">
        <v>0</v>
      </c>
      <c r="V260" s="69">
        <v>0</v>
      </c>
      <c r="W260" s="69">
        <v>187253054.81</v>
      </c>
      <c r="X260" s="68" t="s">
        <v>9</v>
      </c>
      <c r="Y260" s="69">
        <v>29960488.769599997</v>
      </c>
      <c r="Z260" s="69">
        <v>0</v>
      </c>
      <c r="AA260" s="68" t="s">
        <v>0</v>
      </c>
      <c r="AB260" s="69">
        <v>0</v>
      </c>
      <c r="AC260" s="69">
        <v>0</v>
      </c>
      <c r="AD260" s="68" t="s">
        <v>0</v>
      </c>
      <c r="AE260" s="69">
        <v>0</v>
      </c>
      <c r="AF260" s="68">
        <v>0</v>
      </c>
      <c r="AG260" s="68" t="s">
        <v>0</v>
      </c>
      <c r="AH260" s="69">
        <v>0</v>
      </c>
      <c r="AI260" s="69">
        <v>0</v>
      </c>
      <c r="AJ260" s="68" t="s">
        <v>0</v>
      </c>
      <c r="AK260" s="69">
        <v>0</v>
      </c>
      <c r="AL260" s="69">
        <v>0</v>
      </c>
      <c r="AM260" s="72" t="s">
        <v>1</v>
      </c>
      <c r="AN260" s="68" t="s">
        <v>1</v>
      </c>
      <c r="AO260" s="72" t="s">
        <v>1</v>
      </c>
      <c r="AP260" s="68" t="s">
        <v>1</v>
      </c>
    </row>
    <row r="261" spans="1:42" s="59" customFormat="1" x14ac:dyDescent="0.25">
      <c r="A261" s="2" t="s">
        <v>393</v>
      </c>
      <c r="B261" s="48">
        <v>44171</v>
      </c>
      <c r="C261" s="2" t="s">
        <v>6</v>
      </c>
      <c r="D261" s="2" t="s">
        <v>17</v>
      </c>
      <c r="E261" s="2" t="s">
        <v>183</v>
      </c>
      <c r="F261" s="2" t="s">
        <v>1446</v>
      </c>
      <c r="G261" s="2" t="s">
        <v>3</v>
      </c>
      <c r="H261" s="2" t="s">
        <v>1448</v>
      </c>
      <c r="I261" s="1" t="s">
        <v>1</v>
      </c>
      <c r="J261" s="1" t="s">
        <v>1</v>
      </c>
      <c r="K261" s="1" t="s">
        <v>1</v>
      </c>
      <c r="L261" s="1" t="s">
        <v>1</v>
      </c>
      <c r="M261" s="1">
        <v>0</v>
      </c>
      <c r="N261" s="2" t="s">
        <v>1</v>
      </c>
      <c r="O261" s="2" t="s">
        <v>895</v>
      </c>
      <c r="P261" s="2" t="s">
        <v>896</v>
      </c>
      <c r="Q261" s="1">
        <v>2684449.2</v>
      </c>
      <c r="R261" s="1">
        <v>0</v>
      </c>
      <c r="S261" s="1">
        <v>1979610</v>
      </c>
      <c r="T261" s="1">
        <v>607620</v>
      </c>
      <c r="U261" s="2" t="s">
        <v>9</v>
      </c>
      <c r="V261" s="1">
        <v>97219.199999999997</v>
      </c>
      <c r="W261" s="1">
        <v>0</v>
      </c>
      <c r="X261" s="2" t="s">
        <v>0</v>
      </c>
      <c r="Y261" s="1">
        <v>0</v>
      </c>
      <c r="Z261" s="1">
        <v>0</v>
      </c>
      <c r="AA261" s="2" t="s">
        <v>0</v>
      </c>
      <c r="AB261" s="1">
        <v>0</v>
      </c>
      <c r="AC261" s="1">
        <v>0</v>
      </c>
      <c r="AD261" s="2" t="s">
        <v>0</v>
      </c>
      <c r="AE261" s="1">
        <v>0</v>
      </c>
      <c r="AF261" s="2">
        <v>0</v>
      </c>
      <c r="AG261" s="2" t="s">
        <v>0</v>
      </c>
      <c r="AH261" s="1">
        <v>0</v>
      </c>
      <c r="AI261" s="1">
        <v>0</v>
      </c>
      <c r="AJ261" s="2" t="s">
        <v>0</v>
      </c>
      <c r="AK261" s="1">
        <v>0</v>
      </c>
      <c r="AL261" s="1">
        <v>0</v>
      </c>
      <c r="AM261" s="72" t="s">
        <v>1</v>
      </c>
      <c r="AN261" s="68" t="s">
        <v>1</v>
      </c>
      <c r="AO261" s="72" t="s">
        <v>1</v>
      </c>
      <c r="AP261" s="68" t="s">
        <v>1</v>
      </c>
    </row>
    <row r="262" spans="1:42" s="59" customFormat="1" x14ac:dyDescent="0.25">
      <c r="A262" s="2" t="s">
        <v>394</v>
      </c>
      <c r="B262" s="48">
        <v>44171</v>
      </c>
      <c r="C262" s="2" t="s">
        <v>6</v>
      </c>
      <c r="D262" s="2" t="s">
        <v>17</v>
      </c>
      <c r="E262" s="2" t="s">
        <v>183</v>
      </c>
      <c r="F262" s="2" t="s">
        <v>1446</v>
      </c>
      <c r="G262" s="2" t="s">
        <v>3</v>
      </c>
      <c r="H262" s="2" t="s">
        <v>1449</v>
      </c>
      <c r="I262" s="1" t="s">
        <v>1</v>
      </c>
      <c r="J262" s="1" t="s">
        <v>1</v>
      </c>
      <c r="K262" s="1" t="s">
        <v>1</v>
      </c>
      <c r="L262" s="1" t="s">
        <v>1</v>
      </c>
      <c r="M262" s="1">
        <v>0</v>
      </c>
      <c r="N262" s="2" t="s">
        <v>1</v>
      </c>
      <c r="O262" s="2" t="s">
        <v>2</v>
      </c>
      <c r="P262" s="2" t="s">
        <v>1</v>
      </c>
      <c r="Q262" s="1">
        <v>317081951.39480001</v>
      </c>
      <c r="R262" s="1">
        <v>0</v>
      </c>
      <c r="S262" s="1">
        <v>234118104.08000001</v>
      </c>
      <c r="T262" s="1">
        <v>0</v>
      </c>
      <c r="U262" s="2" t="s">
        <v>0</v>
      </c>
      <c r="V262" s="1">
        <v>0</v>
      </c>
      <c r="W262" s="1">
        <v>71520558.030000001</v>
      </c>
      <c r="X262" s="2" t="s">
        <v>9</v>
      </c>
      <c r="Y262" s="1">
        <v>11443289.284799999</v>
      </c>
      <c r="Z262" s="1">
        <v>0</v>
      </c>
      <c r="AA262" s="2" t="s">
        <v>0</v>
      </c>
      <c r="AB262" s="1">
        <v>0</v>
      </c>
      <c r="AC262" s="1">
        <v>0</v>
      </c>
      <c r="AD262" s="2" t="s">
        <v>0</v>
      </c>
      <c r="AE262" s="1">
        <v>0</v>
      </c>
      <c r="AF262" s="2">
        <v>0</v>
      </c>
      <c r="AG262" s="2" t="s">
        <v>0</v>
      </c>
      <c r="AH262" s="1">
        <v>0</v>
      </c>
      <c r="AI262" s="1">
        <v>0</v>
      </c>
      <c r="AJ262" s="2" t="s">
        <v>0</v>
      </c>
      <c r="AK262" s="1">
        <v>0</v>
      </c>
      <c r="AL262" s="1">
        <v>0</v>
      </c>
      <c r="AM262" s="72" t="s">
        <v>1</v>
      </c>
      <c r="AN262" s="68" t="s">
        <v>1</v>
      </c>
      <c r="AO262" s="72" t="s">
        <v>1</v>
      </c>
      <c r="AP262" s="68" t="s">
        <v>1</v>
      </c>
    </row>
    <row r="263" spans="1:42" x14ac:dyDescent="0.25">
      <c r="A263" s="2" t="s">
        <v>428</v>
      </c>
      <c r="B263" s="48">
        <v>44171</v>
      </c>
      <c r="C263" s="2" t="s">
        <v>6</v>
      </c>
      <c r="D263" s="2" t="s">
        <v>14</v>
      </c>
      <c r="E263" s="2" t="s">
        <v>181</v>
      </c>
      <c r="F263" s="2" t="s">
        <v>1450</v>
      </c>
      <c r="G263" s="2" t="s">
        <v>3</v>
      </c>
      <c r="H263" s="2" t="s">
        <v>1451</v>
      </c>
      <c r="I263" s="1" t="s">
        <v>1</v>
      </c>
      <c r="J263" s="1" t="s">
        <v>1</v>
      </c>
      <c r="K263" s="1" t="s">
        <v>1</v>
      </c>
      <c r="L263" s="1" t="s">
        <v>1</v>
      </c>
      <c r="M263" s="1">
        <v>0</v>
      </c>
      <c r="N263" s="2" t="s">
        <v>1</v>
      </c>
      <c r="O263" s="2" t="s">
        <v>2</v>
      </c>
      <c r="P263" s="2" t="s">
        <v>1</v>
      </c>
      <c r="Q263" s="1">
        <v>229930555.5</v>
      </c>
      <c r="R263" s="1">
        <v>0</v>
      </c>
      <c r="S263" s="1">
        <v>214947763.5</v>
      </c>
      <c r="T263" s="1">
        <v>0</v>
      </c>
      <c r="U263" s="2" t="s">
        <v>0</v>
      </c>
      <c r="V263" s="1">
        <v>0</v>
      </c>
      <c r="W263" s="1">
        <v>12916200</v>
      </c>
      <c r="X263" s="2" t="s">
        <v>9</v>
      </c>
      <c r="Y263" s="1">
        <v>2066592</v>
      </c>
      <c r="Z263" s="1">
        <v>0</v>
      </c>
      <c r="AA263" s="2" t="s">
        <v>0</v>
      </c>
      <c r="AB263" s="1">
        <v>0</v>
      </c>
      <c r="AC263" s="1">
        <v>0</v>
      </c>
      <c r="AD263" s="2" t="s">
        <v>0</v>
      </c>
      <c r="AE263" s="1">
        <v>0</v>
      </c>
      <c r="AF263" s="2">
        <v>0</v>
      </c>
      <c r="AG263" s="2" t="s">
        <v>0</v>
      </c>
      <c r="AH263" s="1">
        <v>0</v>
      </c>
      <c r="AI263" s="1">
        <v>0</v>
      </c>
      <c r="AJ263" s="2" t="s">
        <v>0</v>
      </c>
      <c r="AK263" s="1">
        <v>0</v>
      </c>
      <c r="AL263" s="1">
        <v>0</v>
      </c>
      <c r="AM263" s="49" t="s">
        <v>1</v>
      </c>
      <c r="AN263" s="2" t="s">
        <v>1</v>
      </c>
      <c r="AO263" s="4" t="s">
        <v>1</v>
      </c>
      <c r="AP263" s="4" t="s">
        <v>1</v>
      </c>
    </row>
    <row r="264" spans="1:42" x14ac:dyDescent="0.25">
      <c r="A264" s="2" t="s">
        <v>429</v>
      </c>
      <c r="B264" s="48">
        <v>44171</v>
      </c>
      <c r="C264" s="2" t="s">
        <v>6</v>
      </c>
      <c r="D264" s="2" t="s">
        <v>10</v>
      </c>
      <c r="E264" s="2" t="s">
        <v>178</v>
      </c>
      <c r="F264" s="2" t="s">
        <v>1452</v>
      </c>
      <c r="G264" s="2" t="s">
        <v>3</v>
      </c>
      <c r="H264" s="2" t="s">
        <v>1453</v>
      </c>
      <c r="I264" s="1" t="s">
        <v>1</v>
      </c>
      <c r="J264" s="1" t="s">
        <v>1</v>
      </c>
      <c r="K264" s="1" t="s">
        <v>1</v>
      </c>
      <c r="L264" s="1" t="s">
        <v>1</v>
      </c>
      <c r="M264" s="1">
        <v>0</v>
      </c>
      <c r="N264" s="2" t="s">
        <v>1</v>
      </c>
      <c r="O264" s="2" t="s">
        <v>2</v>
      </c>
      <c r="P264" s="2" t="s">
        <v>1</v>
      </c>
      <c r="Q264" s="1">
        <v>88771435</v>
      </c>
      <c r="R264" s="1">
        <v>0</v>
      </c>
      <c r="S264" s="1">
        <v>41483803</v>
      </c>
      <c r="T264" s="1">
        <v>0</v>
      </c>
      <c r="U264" s="2" t="s">
        <v>0</v>
      </c>
      <c r="V264" s="1">
        <v>0</v>
      </c>
      <c r="W264" s="1">
        <v>40765200</v>
      </c>
      <c r="X264" s="2" t="s">
        <v>9</v>
      </c>
      <c r="Y264" s="1">
        <v>6522432</v>
      </c>
      <c r="Z264" s="1">
        <v>0</v>
      </c>
      <c r="AA264" s="2" t="s">
        <v>0</v>
      </c>
      <c r="AB264" s="1">
        <v>0</v>
      </c>
      <c r="AC264" s="1">
        <v>0</v>
      </c>
      <c r="AD264" s="2" t="s">
        <v>0</v>
      </c>
      <c r="AE264" s="1">
        <v>0</v>
      </c>
      <c r="AF264" s="2">
        <v>0</v>
      </c>
      <c r="AG264" s="2" t="s">
        <v>0</v>
      </c>
      <c r="AH264" s="1">
        <v>0</v>
      </c>
      <c r="AI264" s="1">
        <v>0</v>
      </c>
      <c r="AJ264" s="2" t="s">
        <v>0</v>
      </c>
      <c r="AK264" s="1">
        <v>0</v>
      </c>
      <c r="AL264" s="1">
        <v>0</v>
      </c>
      <c r="AM264" s="49" t="s">
        <v>1</v>
      </c>
      <c r="AN264" s="2" t="s">
        <v>1</v>
      </c>
      <c r="AO264" s="4" t="s">
        <v>1</v>
      </c>
      <c r="AP264" s="4" t="s">
        <v>1</v>
      </c>
    </row>
    <row r="265" spans="1:42" x14ac:dyDescent="0.25">
      <c r="A265" s="2" t="s">
        <v>430</v>
      </c>
      <c r="B265" s="48">
        <v>44171</v>
      </c>
      <c r="C265" s="2" t="s">
        <v>6</v>
      </c>
      <c r="D265" s="2" t="s">
        <v>280</v>
      </c>
      <c r="E265" s="2" t="s">
        <v>204</v>
      </c>
      <c r="F265" s="2" t="s">
        <v>970</v>
      </c>
      <c r="G265" s="2" t="s">
        <v>3</v>
      </c>
      <c r="H265" s="2" t="s">
        <v>1454</v>
      </c>
      <c r="I265" s="1" t="s">
        <v>1</v>
      </c>
      <c r="J265" s="1" t="s">
        <v>1</v>
      </c>
      <c r="K265" s="1" t="s">
        <v>1</v>
      </c>
      <c r="L265" s="1" t="s">
        <v>1</v>
      </c>
      <c r="M265" s="1">
        <v>0</v>
      </c>
      <c r="N265" s="2" t="s">
        <v>1</v>
      </c>
      <c r="O265" s="2" t="s">
        <v>2</v>
      </c>
      <c r="P265" s="2" t="s">
        <v>1</v>
      </c>
      <c r="Q265" s="1">
        <v>19337677.5</v>
      </c>
      <c r="R265" s="1">
        <v>0</v>
      </c>
      <c r="S265" s="1">
        <v>18511177.5</v>
      </c>
      <c r="T265" s="1">
        <v>0</v>
      </c>
      <c r="U265" s="2" t="s">
        <v>0</v>
      </c>
      <c r="V265" s="1">
        <v>0</v>
      </c>
      <c r="W265" s="1">
        <v>712500</v>
      </c>
      <c r="X265" s="2" t="s">
        <v>9</v>
      </c>
      <c r="Y265" s="1">
        <v>114000</v>
      </c>
      <c r="Z265" s="1">
        <v>0</v>
      </c>
      <c r="AA265" s="2" t="s">
        <v>0</v>
      </c>
      <c r="AB265" s="1">
        <v>0</v>
      </c>
      <c r="AC265" s="1">
        <v>0</v>
      </c>
      <c r="AD265" s="2" t="s">
        <v>0</v>
      </c>
      <c r="AE265" s="1">
        <v>0</v>
      </c>
      <c r="AF265" s="2">
        <v>0</v>
      </c>
      <c r="AG265" s="2" t="s">
        <v>0</v>
      </c>
      <c r="AH265" s="1">
        <v>0</v>
      </c>
      <c r="AI265" s="1">
        <v>0</v>
      </c>
      <c r="AJ265" s="2" t="s">
        <v>0</v>
      </c>
      <c r="AK265" s="1">
        <v>0</v>
      </c>
      <c r="AL265" s="1">
        <v>0</v>
      </c>
      <c r="AM265" s="49" t="s">
        <v>1</v>
      </c>
      <c r="AN265" s="2" t="s">
        <v>1</v>
      </c>
      <c r="AO265" s="4" t="s">
        <v>1</v>
      </c>
      <c r="AP265" s="4" t="s">
        <v>1</v>
      </c>
    </row>
    <row r="266" spans="1:42" x14ac:dyDescent="0.25">
      <c r="A266" s="2" t="s">
        <v>431</v>
      </c>
      <c r="B266" s="48">
        <v>44171</v>
      </c>
      <c r="C266" s="2" t="s">
        <v>6</v>
      </c>
      <c r="D266" s="2" t="s">
        <v>280</v>
      </c>
      <c r="E266" s="2" t="s">
        <v>204</v>
      </c>
      <c r="F266" s="2" t="s">
        <v>970</v>
      </c>
      <c r="G266" s="2" t="s">
        <v>3</v>
      </c>
      <c r="H266" s="2" t="s">
        <v>1455</v>
      </c>
      <c r="I266" s="1" t="s">
        <v>1</v>
      </c>
      <c r="J266" s="1" t="s">
        <v>1</v>
      </c>
      <c r="K266" s="1" t="s">
        <v>1</v>
      </c>
      <c r="L266" s="1" t="s">
        <v>1</v>
      </c>
      <c r="M266" s="1">
        <v>0</v>
      </c>
      <c r="N266" s="2" t="s">
        <v>1</v>
      </c>
      <c r="O266" s="2" t="s">
        <v>1456</v>
      </c>
      <c r="P266" s="2" t="s">
        <v>1457</v>
      </c>
      <c r="Q266" s="1">
        <v>7353000</v>
      </c>
      <c r="R266" s="1">
        <v>0</v>
      </c>
      <c r="S266" s="1">
        <v>7353000</v>
      </c>
      <c r="T266" s="1">
        <v>0</v>
      </c>
      <c r="U266" s="2" t="s">
        <v>0</v>
      </c>
      <c r="V266" s="1">
        <v>0</v>
      </c>
      <c r="W266" s="1">
        <v>0</v>
      </c>
      <c r="X266" s="2" t="s">
        <v>0</v>
      </c>
      <c r="Y266" s="1">
        <v>0</v>
      </c>
      <c r="Z266" s="1">
        <v>0</v>
      </c>
      <c r="AA266" s="2" t="s">
        <v>0</v>
      </c>
      <c r="AB266" s="1">
        <v>0</v>
      </c>
      <c r="AC266" s="1">
        <v>0</v>
      </c>
      <c r="AD266" s="2" t="s">
        <v>0</v>
      </c>
      <c r="AE266" s="1">
        <v>0</v>
      </c>
      <c r="AF266" s="2">
        <v>0</v>
      </c>
      <c r="AG266" s="2" t="s">
        <v>0</v>
      </c>
      <c r="AH266" s="1">
        <v>0</v>
      </c>
      <c r="AI266" s="1">
        <v>0</v>
      </c>
      <c r="AJ266" s="2" t="s">
        <v>0</v>
      </c>
      <c r="AK266" s="1">
        <v>0</v>
      </c>
      <c r="AL266" s="1">
        <v>0</v>
      </c>
      <c r="AM266" s="49" t="s">
        <v>1</v>
      </c>
      <c r="AN266" s="2" t="s">
        <v>1</v>
      </c>
      <c r="AO266" s="4" t="s">
        <v>1</v>
      </c>
      <c r="AP266" s="4" t="s">
        <v>1</v>
      </c>
    </row>
    <row r="267" spans="1:42" x14ac:dyDescent="0.25">
      <c r="A267" s="2" t="s">
        <v>432</v>
      </c>
      <c r="B267" s="48">
        <v>44171</v>
      </c>
      <c r="C267" s="2" t="s">
        <v>6</v>
      </c>
      <c r="D267" s="2" t="s">
        <v>280</v>
      </c>
      <c r="E267" s="2" t="s">
        <v>204</v>
      </c>
      <c r="F267" s="2" t="s">
        <v>970</v>
      </c>
      <c r="G267" s="2" t="s">
        <v>3</v>
      </c>
      <c r="H267" s="2" t="s">
        <v>1458</v>
      </c>
      <c r="I267" s="1" t="s">
        <v>1</v>
      </c>
      <c r="J267" s="1" t="s">
        <v>1</v>
      </c>
      <c r="K267" s="1" t="s">
        <v>1</v>
      </c>
      <c r="L267" s="1" t="s">
        <v>1</v>
      </c>
      <c r="M267" s="1">
        <v>0</v>
      </c>
      <c r="N267" s="2" t="s">
        <v>1</v>
      </c>
      <c r="O267" s="2" t="s">
        <v>2</v>
      </c>
      <c r="P267" s="2" t="s">
        <v>1</v>
      </c>
      <c r="Q267" s="1">
        <v>236324351.014</v>
      </c>
      <c r="R267" s="1">
        <v>0</v>
      </c>
      <c r="S267" s="1">
        <v>208340658.45000002</v>
      </c>
      <c r="T267" s="1">
        <v>0</v>
      </c>
      <c r="U267" s="2" t="s">
        <v>0</v>
      </c>
      <c r="V267" s="1">
        <v>0</v>
      </c>
      <c r="W267" s="1">
        <v>24123872.899999999</v>
      </c>
      <c r="X267" s="2" t="s">
        <v>9</v>
      </c>
      <c r="Y267" s="1">
        <v>3859819.6640000003</v>
      </c>
      <c r="Z267" s="1">
        <v>0</v>
      </c>
      <c r="AA267" s="2" t="s">
        <v>0</v>
      </c>
      <c r="AB267" s="1">
        <v>0</v>
      </c>
      <c r="AC267" s="1">
        <v>0</v>
      </c>
      <c r="AD267" s="2" t="s">
        <v>0</v>
      </c>
      <c r="AE267" s="1">
        <v>0</v>
      </c>
      <c r="AF267" s="2">
        <v>0</v>
      </c>
      <c r="AG267" s="2" t="s">
        <v>0</v>
      </c>
      <c r="AH267" s="1">
        <v>0</v>
      </c>
      <c r="AI267" s="1">
        <v>0</v>
      </c>
      <c r="AJ267" s="2" t="s">
        <v>0</v>
      </c>
      <c r="AK267" s="1">
        <v>0</v>
      </c>
      <c r="AL267" s="1">
        <v>0</v>
      </c>
      <c r="AM267" s="49" t="s">
        <v>1</v>
      </c>
      <c r="AN267" s="2" t="s">
        <v>1</v>
      </c>
      <c r="AO267" s="4" t="s">
        <v>1</v>
      </c>
      <c r="AP267" s="4" t="s">
        <v>1</v>
      </c>
    </row>
    <row r="268" spans="1:42" x14ac:dyDescent="0.25">
      <c r="A268" s="2" t="s">
        <v>433</v>
      </c>
      <c r="B268" s="48">
        <v>44171</v>
      </c>
      <c r="C268" s="2" t="s">
        <v>6</v>
      </c>
      <c r="D268" s="2" t="s">
        <v>7</v>
      </c>
      <c r="E268" s="2" t="s">
        <v>917</v>
      </c>
      <c r="F268" s="2" t="s">
        <v>1459</v>
      </c>
      <c r="G268" s="2" t="s">
        <v>3</v>
      </c>
      <c r="H268" s="2" t="s">
        <v>1460</v>
      </c>
      <c r="I268" s="1" t="s">
        <v>1</v>
      </c>
      <c r="J268" s="1" t="s">
        <v>1</v>
      </c>
      <c r="K268" s="1" t="s">
        <v>1</v>
      </c>
      <c r="L268" s="1" t="s">
        <v>1</v>
      </c>
      <c r="M268" s="1">
        <v>0</v>
      </c>
      <c r="N268" s="2" t="s">
        <v>1</v>
      </c>
      <c r="O268" s="2" t="s">
        <v>2</v>
      </c>
      <c r="P268" s="2" t="s">
        <v>1</v>
      </c>
      <c r="Q268" s="1">
        <v>4377600.3800000008</v>
      </c>
      <c r="R268" s="1">
        <v>0</v>
      </c>
      <c r="S268" s="1">
        <v>4377600.3800000008</v>
      </c>
      <c r="T268" s="1">
        <v>0</v>
      </c>
      <c r="U268" s="2" t="s">
        <v>0</v>
      </c>
      <c r="V268" s="1">
        <v>0</v>
      </c>
      <c r="W268" s="1">
        <v>0</v>
      </c>
      <c r="X268" s="2" t="s">
        <v>0</v>
      </c>
      <c r="Y268" s="1">
        <v>0</v>
      </c>
      <c r="Z268" s="1">
        <v>0</v>
      </c>
      <c r="AA268" s="2" t="s">
        <v>0</v>
      </c>
      <c r="AB268" s="1">
        <v>0</v>
      </c>
      <c r="AC268" s="1">
        <v>0</v>
      </c>
      <c r="AD268" s="2" t="s">
        <v>0</v>
      </c>
      <c r="AE268" s="1">
        <v>0</v>
      </c>
      <c r="AF268" s="2">
        <v>0</v>
      </c>
      <c r="AG268" s="2" t="s">
        <v>0</v>
      </c>
      <c r="AH268" s="1">
        <v>0</v>
      </c>
      <c r="AI268" s="1">
        <v>0</v>
      </c>
      <c r="AJ268" s="2" t="s">
        <v>0</v>
      </c>
      <c r="AK268" s="1">
        <v>0</v>
      </c>
      <c r="AL268" s="1">
        <v>0</v>
      </c>
      <c r="AM268" s="111" t="s">
        <v>1</v>
      </c>
      <c r="AN268" s="110" t="s">
        <v>1</v>
      </c>
      <c r="AO268" s="4" t="s">
        <v>1</v>
      </c>
      <c r="AP268" s="4" t="s">
        <v>1</v>
      </c>
    </row>
    <row r="269" spans="1:42" x14ac:dyDescent="0.25">
      <c r="A269" s="2" t="s">
        <v>434</v>
      </c>
      <c r="B269" s="48">
        <v>44171</v>
      </c>
      <c r="C269" s="2" t="s">
        <v>6</v>
      </c>
      <c r="D269" s="2" t="s">
        <v>7</v>
      </c>
      <c r="E269" s="2" t="s">
        <v>917</v>
      </c>
      <c r="F269" s="2" t="s">
        <v>1459</v>
      </c>
      <c r="G269" s="2" t="s">
        <v>3</v>
      </c>
      <c r="H269" s="2" t="s">
        <v>1461</v>
      </c>
      <c r="I269" s="1" t="s">
        <v>1</v>
      </c>
      <c r="J269" s="1" t="s">
        <v>1</v>
      </c>
      <c r="K269" s="1" t="s">
        <v>1</v>
      </c>
      <c r="L269" s="1" t="s">
        <v>1</v>
      </c>
      <c r="M269" s="1">
        <v>0</v>
      </c>
      <c r="N269" s="2" t="s">
        <v>1</v>
      </c>
      <c r="O269" s="2" t="s">
        <v>1462</v>
      </c>
      <c r="P269" s="2" t="s">
        <v>1463</v>
      </c>
      <c r="Q269" s="1">
        <v>528960</v>
      </c>
      <c r="R269" s="1">
        <v>0</v>
      </c>
      <c r="S269" s="1">
        <v>0</v>
      </c>
      <c r="T269" s="1">
        <v>456000</v>
      </c>
      <c r="U269" s="2" t="s">
        <v>9</v>
      </c>
      <c r="V269" s="1">
        <v>72960</v>
      </c>
      <c r="W269" s="1">
        <v>0</v>
      </c>
      <c r="X269" s="2" t="s">
        <v>0</v>
      </c>
      <c r="Y269" s="1">
        <v>0</v>
      </c>
      <c r="Z269" s="1">
        <v>0</v>
      </c>
      <c r="AA269" s="2" t="s">
        <v>0</v>
      </c>
      <c r="AB269" s="1">
        <v>0</v>
      </c>
      <c r="AC269" s="1">
        <v>0</v>
      </c>
      <c r="AD269" s="2" t="s">
        <v>0</v>
      </c>
      <c r="AE269" s="1">
        <v>0</v>
      </c>
      <c r="AF269" s="2">
        <v>0</v>
      </c>
      <c r="AG269" s="2" t="s">
        <v>0</v>
      </c>
      <c r="AH269" s="1">
        <v>0</v>
      </c>
      <c r="AI269" s="1">
        <v>0</v>
      </c>
      <c r="AJ269" s="2" t="s">
        <v>0</v>
      </c>
      <c r="AK269" s="1">
        <v>0</v>
      </c>
      <c r="AL269" s="1">
        <v>0</v>
      </c>
      <c r="AM269" s="111" t="s">
        <v>1</v>
      </c>
      <c r="AN269" s="110" t="s">
        <v>1</v>
      </c>
      <c r="AO269" s="4" t="s">
        <v>1</v>
      </c>
      <c r="AP269" s="4" t="s">
        <v>1</v>
      </c>
    </row>
    <row r="270" spans="1:42" x14ac:dyDescent="0.25">
      <c r="A270" s="2" t="s">
        <v>435</v>
      </c>
      <c r="B270" s="48">
        <v>44171</v>
      </c>
      <c r="C270" s="2" t="s">
        <v>6</v>
      </c>
      <c r="D270" s="2" t="s">
        <v>7</v>
      </c>
      <c r="E270" s="2" t="s">
        <v>917</v>
      </c>
      <c r="F270" s="2" t="s">
        <v>1459</v>
      </c>
      <c r="G270" s="2" t="s">
        <v>3</v>
      </c>
      <c r="H270" s="2" t="s">
        <v>1464</v>
      </c>
      <c r="I270" s="1" t="s">
        <v>1</v>
      </c>
      <c r="J270" s="1" t="s">
        <v>1</v>
      </c>
      <c r="K270" s="1" t="s">
        <v>1</v>
      </c>
      <c r="L270" s="1" t="s">
        <v>1</v>
      </c>
      <c r="M270" s="1">
        <v>0</v>
      </c>
      <c r="N270" s="2" t="s">
        <v>1</v>
      </c>
      <c r="O270" s="2" t="s">
        <v>2</v>
      </c>
      <c r="P270" s="2" t="s">
        <v>1</v>
      </c>
      <c r="Q270" s="1">
        <v>130498636.03999998</v>
      </c>
      <c r="R270" s="1">
        <v>0</v>
      </c>
      <c r="S270" s="1">
        <v>115915208.84</v>
      </c>
      <c r="T270" s="1">
        <v>0</v>
      </c>
      <c r="U270" s="2" t="s">
        <v>0</v>
      </c>
      <c r="V270" s="1">
        <v>0</v>
      </c>
      <c r="W270" s="1">
        <v>12571920</v>
      </c>
      <c r="X270" s="2" t="s">
        <v>0</v>
      </c>
      <c r="Y270" s="1">
        <v>2011507.2000000004</v>
      </c>
      <c r="Z270" s="1">
        <v>0</v>
      </c>
      <c r="AA270" s="2" t="s">
        <v>0</v>
      </c>
      <c r="AB270" s="1">
        <v>0</v>
      </c>
      <c r="AC270" s="1">
        <v>0</v>
      </c>
      <c r="AD270" s="2" t="s">
        <v>0</v>
      </c>
      <c r="AE270" s="1">
        <v>0</v>
      </c>
      <c r="AF270" s="2">
        <v>0</v>
      </c>
      <c r="AG270" s="2" t="s">
        <v>0</v>
      </c>
      <c r="AH270" s="1">
        <v>0</v>
      </c>
      <c r="AI270" s="1">
        <v>0</v>
      </c>
      <c r="AJ270" s="2" t="s">
        <v>0</v>
      </c>
      <c r="AK270" s="1">
        <v>0</v>
      </c>
      <c r="AL270" s="1">
        <v>0</v>
      </c>
      <c r="AM270" s="49" t="s">
        <v>1</v>
      </c>
      <c r="AN270" s="2" t="s">
        <v>1</v>
      </c>
      <c r="AO270" s="4" t="s">
        <v>1</v>
      </c>
      <c r="AP270" s="4" t="s">
        <v>1</v>
      </c>
    </row>
    <row r="271" spans="1:42" x14ac:dyDescent="0.25">
      <c r="A271" s="2" t="s">
        <v>486</v>
      </c>
      <c r="B271" s="48">
        <v>44171</v>
      </c>
      <c r="C271" s="2" t="s">
        <v>6</v>
      </c>
      <c r="D271" s="2" t="s">
        <v>7</v>
      </c>
      <c r="E271" s="2" t="s">
        <v>917</v>
      </c>
      <c r="F271" s="2" t="s">
        <v>1459</v>
      </c>
      <c r="G271" s="2" t="s">
        <v>3</v>
      </c>
      <c r="H271" s="2" t="s">
        <v>1465</v>
      </c>
      <c r="I271" s="1" t="s">
        <v>1</v>
      </c>
      <c r="J271" s="1" t="s">
        <v>1</v>
      </c>
      <c r="K271" s="1" t="s">
        <v>1</v>
      </c>
      <c r="L271" s="1" t="s">
        <v>1</v>
      </c>
      <c r="M271" s="1">
        <v>0</v>
      </c>
      <c r="N271" s="2" t="s">
        <v>1</v>
      </c>
      <c r="O271" s="2" t="s">
        <v>1466</v>
      </c>
      <c r="P271" s="2" t="s">
        <v>1467</v>
      </c>
      <c r="Q271" s="1">
        <v>5700000.5</v>
      </c>
      <c r="R271" s="1">
        <v>0</v>
      </c>
      <c r="S271" s="1">
        <v>5700000.5</v>
      </c>
      <c r="T271" s="1">
        <v>0</v>
      </c>
      <c r="U271" s="2" t="s">
        <v>0</v>
      </c>
      <c r="V271" s="1">
        <v>0</v>
      </c>
      <c r="W271" s="1">
        <v>0</v>
      </c>
      <c r="X271" s="2" t="s">
        <v>0</v>
      </c>
      <c r="Y271" s="1">
        <v>0</v>
      </c>
      <c r="Z271" s="1">
        <v>0</v>
      </c>
      <c r="AA271" s="2" t="s">
        <v>0</v>
      </c>
      <c r="AB271" s="1">
        <v>0</v>
      </c>
      <c r="AC271" s="1">
        <v>0</v>
      </c>
      <c r="AD271" s="2" t="s">
        <v>0</v>
      </c>
      <c r="AE271" s="1">
        <v>0</v>
      </c>
      <c r="AF271" s="2">
        <v>0</v>
      </c>
      <c r="AG271" s="2" t="s">
        <v>0</v>
      </c>
      <c r="AH271" s="1">
        <v>0</v>
      </c>
      <c r="AI271" s="1">
        <v>0</v>
      </c>
      <c r="AJ271" s="2" t="s">
        <v>0</v>
      </c>
      <c r="AK271" s="1">
        <v>0</v>
      </c>
      <c r="AL271" s="1">
        <v>0</v>
      </c>
      <c r="AM271" s="49" t="s">
        <v>1</v>
      </c>
      <c r="AN271" s="2" t="s">
        <v>1</v>
      </c>
      <c r="AO271" s="4" t="s">
        <v>1</v>
      </c>
      <c r="AP271" s="4" t="s">
        <v>1</v>
      </c>
    </row>
    <row r="272" spans="1:42" x14ac:dyDescent="0.25">
      <c r="A272" s="2" t="s">
        <v>487</v>
      </c>
      <c r="B272" s="48">
        <v>44171</v>
      </c>
      <c r="C272" s="2" t="s">
        <v>6</v>
      </c>
      <c r="D272" s="2" t="s">
        <v>7</v>
      </c>
      <c r="E272" s="2" t="s">
        <v>917</v>
      </c>
      <c r="F272" s="2" t="s">
        <v>1459</v>
      </c>
      <c r="G272" s="2" t="s">
        <v>3</v>
      </c>
      <c r="H272" s="2" t="s">
        <v>1468</v>
      </c>
      <c r="I272" s="1" t="s">
        <v>1</v>
      </c>
      <c r="J272" s="1" t="s">
        <v>1</v>
      </c>
      <c r="K272" s="1" t="s">
        <v>1</v>
      </c>
      <c r="L272" s="1" t="s">
        <v>1</v>
      </c>
      <c r="M272" s="1">
        <v>0</v>
      </c>
      <c r="N272" s="2" t="s">
        <v>1</v>
      </c>
      <c r="O272" s="2" t="s">
        <v>2</v>
      </c>
      <c r="P272" s="2" t="s">
        <v>1</v>
      </c>
      <c r="Q272" s="1">
        <v>70920636.879999995</v>
      </c>
      <c r="R272" s="1">
        <v>0</v>
      </c>
      <c r="S272" s="1">
        <v>66804005.679999977</v>
      </c>
      <c r="T272" s="1">
        <v>0</v>
      </c>
      <c r="U272" s="2" t="s">
        <v>0</v>
      </c>
      <c r="V272" s="1">
        <v>0</v>
      </c>
      <c r="W272" s="1">
        <v>3548820</v>
      </c>
      <c r="X272" s="2" t="s">
        <v>0</v>
      </c>
      <c r="Y272" s="1">
        <v>567811.19999999995</v>
      </c>
      <c r="Z272" s="1">
        <v>0</v>
      </c>
      <c r="AA272" s="2" t="s">
        <v>0</v>
      </c>
      <c r="AB272" s="1">
        <v>0</v>
      </c>
      <c r="AC272" s="1">
        <v>0</v>
      </c>
      <c r="AD272" s="2" t="s">
        <v>0</v>
      </c>
      <c r="AE272" s="1">
        <v>0</v>
      </c>
      <c r="AF272" s="2">
        <v>0</v>
      </c>
      <c r="AG272" s="2" t="s">
        <v>0</v>
      </c>
      <c r="AH272" s="1">
        <v>0</v>
      </c>
      <c r="AI272" s="1">
        <v>0</v>
      </c>
      <c r="AJ272" s="2" t="s">
        <v>0</v>
      </c>
      <c r="AK272" s="1">
        <v>0</v>
      </c>
      <c r="AL272" s="1">
        <v>0</v>
      </c>
      <c r="AM272" s="49" t="s">
        <v>1</v>
      </c>
      <c r="AN272" s="2" t="s">
        <v>1</v>
      </c>
      <c r="AO272" s="4" t="s">
        <v>1</v>
      </c>
      <c r="AP272" s="4" t="s">
        <v>1</v>
      </c>
    </row>
    <row r="273" spans="1:42" x14ac:dyDescent="0.25">
      <c r="A273" s="2" t="s">
        <v>488</v>
      </c>
      <c r="B273" s="48">
        <v>44171</v>
      </c>
      <c r="C273" s="2" t="s">
        <v>6</v>
      </c>
      <c r="D273" s="2" t="s">
        <v>5</v>
      </c>
      <c r="E273" s="2" t="s">
        <v>175</v>
      </c>
      <c r="F273" s="2" t="s">
        <v>1469</v>
      </c>
      <c r="G273" s="2" t="s">
        <v>3</v>
      </c>
      <c r="H273" s="2" t="s">
        <v>1470</v>
      </c>
      <c r="I273" s="1" t="s">
        <v>1</v>
      </c>
      <c r="J273" s="1" t="s">
        <v>1</v>
      </c>
      <c r="K273" s="1" t="s">
        <v>1</v>
      </c>
      <c r="L273" s="1" t="s">
        <v>1</v>
      </c>
      <c r="M273" s="1">
        <v>0</v>
      </c>
      <c r="N273" s="2" t="s">
        <v>1</v>
      </c>
      <c r="O273" s="2" t="s">
        <v>2</v>
      </c>
      <c r="P273" s="2" t="s">
        <v>1</v>
      </c>
      <c r="Q273" s="1">
        <v>335748751.63200003</v>
      </c>
      <c r="R273" s="1">
        <v>0</v>
      </c>
      <c r="S273" s="1">
        <v>209683295.10000002</v>
      </c>
      <c r="T273" s="1">
        <v>0</v>
      </c>
      <c r="U273" s="2" t="s">
        <v>0</v>
      </c>
      <c r="V273" s="1">
        <v>0</v>
      </c>
      <c r="W273" s="1">
        <v>108677117.7</v>
      </c>
      <c r="X273" s="2" t="s">
        <v>0</v>
      </c>
      <c r="Y273" s="1">
        <v>17388338.831999999</v>
      </c>
      <c r="Z273" s="1">
        <v>0</v>
      </c>
      <c r="AA273" s="2" t="s">
        <v>0</v>
      </c>
      <c r="AB273" s="1">
        <v>0</v>
      </c>
      <c r="AC273" s="1">
        <v>0</v>
      </c>
      <c r="AD273" s="2" t="s">
        <v>0</v>
      </c>
      <c r="AE273" s="1">
        <v>0</v>
      </c>
      <c r="AF273" s="2">
        <v>0</v>
      </c>
      <c r="AG273" s="2" t="s">
        <v>0</v>
      </c>
      <c r="AH273" s="1">
        <v>0</v>
      </c>
      <c r="AI273" s="1">
        <v>0</v>
      </c>
      <c r="AJ273" s="2" t="s">
        <v>0</v>
      </c>
      <c r="AK273" s="1">
        <v>0</v>
      </c>
      <c r="AL273" s="1">
        <v>0</v>
      </c>
      <c r="AM273" s="111" t="s">
        <v>1</v>
      </c>
      <c r="AN273" s="110" t="s">
        <v>1</v>
      </c>
      <c r="AO273" s="4" t="s">
        <v>1</v>
      </c>
      <c r="AP273" s="4" t="s">
        <v>1</v>
      </c>
    </row>
    <row r="274" spans="1:42" x14ac:dyDescent="0.25">
      <c r="A274" s="2" t="s">
        <v>489</v>
      </c>
      <c r="B274" s="48">
        <v>44172</v>
      </c>
      <c r="C274" s="2" t="s">
        <v>6</v>
      </c>
      <c r="D274" s="2" t="s">
        <v>49</v>
      </c>
      <c r="E274" s="2" t="s">
        <v>446</v>
      </c>
      <c r="F274" s="2" t="s">
        <v>1471</v>
      </c>
      <c r="G274" s="2" t="s">
        <v>3</v>
      </c>
      <c r="H274" s="2" t="s">
        <v>1233</v>
      </c>
      <c r="I274" s="1"/>
      <c r="J274" s="1"/>
      <c r="K274" s="1"/>
      <c r="L274" s="1"/>
      <c r="M274" s="1">
        <v>0</v>
      </c>
      <c r="N274" s="2"/>
      <c r="O274" s="2" t="s">
        <v>98</v>
      </c>
      <c r="P274" s="2"/>
      <c r="Q274" s="1">
        <v>0</v>
      </c>
      <c r="R274" s="1">
        <v>0</v>
      </c>
      <c r="S274" s="1">
        <v>0</v>
      </c>
      <c r="T274" s="1">
        <v>0</v>
      </c>
      <c r="U274" s="2" t="s">
        <v>0</v>
      </c>
      <c r="V274" s="1">
        <v>0</v>
      </c>
      <c r="W274" s="1">
        <v>0</v>
      </c>
      <c r="X274" s="2" t="s">
        <v>0</v>
      </c>
      <c r="Y274" s="1">
        <v>0</v>
      </c>
      <c r="Z274" s="1">
        <v>0</v>
      </c>
      <c r="AA274" s="2" t="s">
        <v>0</v>
      </c>
      <c r="AB274" s="1">
        <v>0</v>
      </c>
      <c r="AC274" s="1">
        <v>0</v>
      </c>
      <c r="AD274" s="2" t="s">
        <v>0</v>
      </c>
      <c r="AE274" s="1">
        <v>0</v>
      </c>
      <c r="AF274" s="2">
        <v>0</v>
      </c>
      <c r="AG274" s="2" t="s">
        <v>1</v>
      </c>
      <c r="AH274" s="1" t="s">
        <v>1</v>
      </c>
      <c r="AI274" s="1"/>
      <c r="AJ274" s="2"/>
      <c r="AK274" s="1"/>
      <c r="AL274" s="1"/>
      <c r="AM274" s="49"/>
      <c r="AN274" s="2"/>
    </row>
    <row r="275" spans="1:42" x14ac:dyDescent="0.25">
      <c r="A275" s="2" t="s">
        <v>490</v>
      </c>
      <c r="B275" s="48">
        <v>44172</v>
      </c>
      <c r="C275" s="2" t="s">
        <v>6</v>
      </c>
      <c r="D275" s="2" t="s">
        <v>49</v>
      </c>
      <c r="E275" s="2" t="s">
        <v>232</v>
      </c>
      <c r="F275" s="2" t="s">
        <v>1472</v>
      </c>
      <c r="G275" s="2" t="s">
        <v>3</v>
      </c>
      <c r="H275" s="2" t="s">
        <v>1473</v>
      </c>
      <c r="I275" s="1" t="s">
        <v>1</v>
      </c>
      <c r="J275" s="1" t="s">
        <v>1</v>
      </c>
      <c r="K275" s="1" t="s">
        <v>1</v>
      </c>
      <c r="L275" s="1" t="s">
        <v>1</v>
      </c>
      <c r="M275" s="1">
        <v>0</v>
      </c>
      <c r="N275" s="2" t="s">
        <v>1</v>
      </c>
      <c r="O275" s="2" t="s">
        <v>2</v>
      </c>
      <c r="P275" s="2" t="s">
        <v>1</v>
      </c>
      <c r="Q275" s="1">
        <v>577674274.03119981</v>
      </c>
      <c r="R275" s="1">
        <v>0</v>
      </c>
      <c r="S275" s="1">
        <v>444746326.95999992</v>
      </c>
      <c r="T275" s="1">
        <v>0</v>
      </c>
      <c r="U275" s="2" t="s">
        <v>0</v>
      </c>
      <c r="V275" s="1">
        <v>0</v>
      </c>
      <c r="W275" s="1">
        <v>114593057.82000002</v>
      </c>
      <c r="X275" s="2" t="s">
        <v>9</v>
      </c>
      <c r="Y275" s="1">
        <v>18334889.251199998</v>
      </c>
      <c r="Z275" s="1">
        <v>0</v>
      </c>
      <c r="AA275" s="2" t="s">
        <v>0</v>
      </c>
      <c r="AB275" s="1">
        <v>0</v>
      </c>
      <c r="AC275" s="1">
        <v>0</v>
      </c>
      <c r="AD275" s="2" t="s">
        <v>0</v>
      </c>
      <c r="AE275" s="1">
        <v>0</v>
      </c>
      <c r="AF275" s="2">
        <v>0</v>
      </c>
      <c r="AG275" s="2" t="s">
        <v>0</v>
      </c>
      <c r="AH275" s="1">
        <v>0</v>
      </c>
      <c r="AI275" s="1">
        <v>0</v>
      </c>
      <c r="AJ275" s="2" t="s">
        <v>0</v>
      </c>
      <c r="AK275" s="1">
        <v>0</v>
      </c>
      <c r="AL275" s="1">
        <v>0</v>
      </c>
      <c r="AM275" s="49" t="s">
        <v>1</v>
      </c>
      <c r="AN275" s="2" t="s">
        <v>1</v>
      </c>
      <c r="AO275" s="4" t="s">
        <v>1</v>
      </c>
      <c r="AP275" s="4" t="s">
        <v>1</v>
      </c>
    </row>
    <row r="276" spans="1:42" x14ac:dyDescent="0.25">
      <c r="A276" s="2" t="s">
        <v>491</v>
      </c>
      <c r="B276" s="48">
        <v>44172</v>
      </c>
      <c r="C276" s="2" t="s">
        <v>6</v>
      </c>
      <c r="D276" s="2" t="s">
        <v>49</v>
      </c>
      <c r="E276" s="2" t="s">
        <v>232</v>
      </c>
      <c r="F276" s="2" t="s">
        <v>1472</v>
      </c>
      <c r="G276" s="2" t="s">
        <v>3</v>
      </c>
      <c r="H276" s="2" t="s">
        <v>1474</v>
      </c>
      <c r="I276" s="1" t="s">
        <v>1</v>
      </c>
      <c r="J276" s="1" t="s">
        <v>1</v>
      </c>
      <c r="K276" s="1" t="s">
        <v>1</v>
      </c>
      <c r="L276" s="1" t="s">
        <v>1</v>
      </c>
      <c r="M276" s="1">
        <v>0</v>
      </c>
      <c r="N276" s="2" t="s">
        <v>1</v>
      </c>
      <c r="O276" s="2" t="s">
        <v>914</v>
      </c>
      <c r="P276" s="2" t="s">
        <v>923</v>
      </c>
      <c r="Q276" s="1">
        <v>52013977.439999998</v>
      </c>
      <c r="R276" s="1">
        <v>0</v>
      </c>
      <c r="S276" s="1">
        <v>27045941.399999999</v>
      </c>
      <c r="T276" s="1">
        <v>21524169</v>
      </c>
      <c r="U276" s="2" t="s">
        <v>9</v>
      </c>
      <c r="V276" s="1">
        <v>3443867.04</v>
      </c>
      <c r="W276" s="1">
        <v>0</v>
      </c>
      <c r="X276" s="2" t="s">
        <v>0</v>
      </c>
      <c r="Y276" s="1">
        <v>0</v>
      </c>
      <c r="Z276" s="1">
        <v>0</v>
      </c>
      <c r="AA276" s="2" t="s">
        <v>0</v>
      </c>
      <c r="AB276" s="1">
        <v>0</v>
      </c>
      <c r="AC276" s="1">
        <v>0</v>
      </c>
      <c r="AD276" s="2" t="s">
        <v>0</v>
      </c>
      <c r="AE276" s="1">
        <v>0</v>
      </c>
      <c r="AF276" s="2">
        <v>0</v>
      </c>
      <c r="AG276" s="2" t="s">
        <v>0</v>
      </c>
      <c r="AH276" s="1">
        <v>0</v>
      </c>
      <c r="AI276" s="1">
        <v>0</v>
      </c>
      <c r="AJ276" s="2" t="s">
        <v>0</v>
      </c>
      <c r="AK276" s="1">
        <v>0</v>
      </c>
      <c r="AL276" s="1">
        <v>0</v>
      </c>
      <c r="AM276" s="49" t="s">
        <v>1</v>
      </c>
      <c r="AN276" s="2" t="s">
        <v>1</v>
      </c>
      <c r="AO276" s="4" t="s">
        <v>1</v>
      </c>
      <c r="AP276" s="4" t="s">
        <v>1</v>
      </c>
    </row>
    <row r="277" spans="1:42" x14ac:dyDescent="0.25">
      <c r="A277" s="2" t="s">
        <v>492</v>
      </c>
      <c r="B277" s="48">
        <v>44172</v>
      </c>
      <c r="C277" s="68" t="s">
        <v>6</v>
      </c>
      <c r="D277" s="2" t="s">
        <v>49</v>
      </c>
      <c r="E277" s="2" t="s">
        <v>232</v>
      </c>
      <c r="F277" s="2" t="s">
        <v>1472</v>
      </c>
      <c r="G277" s="2" t="s">
        <v>3</v>
      </c>
      <c r="H277" s="2" t="s">
        <v>1475</v>
      </c>
      <c r="I277" s="1" t="s">
        <v>1</v>
      </c>
      <c r="J277" s="1" t="s">
        <v>1</v>
      </c>
      <c r="K277" s="1" t="s">
        <v>1</v>
      </c>
      <c r="L277" s="1" t="s">
        <v>1</v>
      </c>
      <c r="M277" s="1">
        <v>0</v>
      </c>
      <c r="N277" s="2" t="s">
        <v>1</v>
      </c>
      <c r="O277" s="2" t="s">
        <v>2</v>
      </c>
      <c r="P277" s="2" t="s">
        <v>1</v>
      </c>
      <c r="Q277" s="1">
        <v>22384965.759999998</v>
      </c>
      <c r="R277" s="1">
        <v>0</v>
      </c>
      <c r="S277" s="1">
        <v>20940045.399999999</v>
      </c>
      <c r="T277" s="1">
        <v>0</v>
      </c>
      <c r="U277" s="2" t="s">
        <v>0</v>
      </c>
      <c r="V277" s="1">
        <v>0</v>
      </c>
      <c r="W277" s="1">
        <v>1245621</v>
      </c>
      <c r="X277" s="2" t="s">
        <v>0</v>
      </c>
      <c r="Y277" s="1">
        <v>199299.36</v>
      </c>
      <c r="Z277" s="1">
        <v>0</v>
      </c>
      <c r="AA277" s="2" t="s">
        <v>0</v>
      </c>
      <c r="AB277" s="1">
        <v>0</v>
      </c>
      <c r="AC277" s="1">
        <v>0</v>
      </c>
      <c r="AD277" s="2" t="s">
        <v>0</v>
      </c>
      <c r="AE277" s="1">
        <v>0</v>
      </c>
      <c r="AF277" s="2">
        <v>0</v>
      </c>
      <c r="AG277" s="2" t="s">
        <v>0</v>
      </c>
      <c r="AH277" s="1">
        <v>0</v>
      </c>
      <c r="AI277" s="1">
        <v>0</v>
      </c>
      <c r="AJ277" s="2" t="s">
        <v>0</v>
      </c>
      <c r="AK277" s="1">
        <v>0</v>
      </c>
      <c r="AL277" s="1">
        <v>0</v>
      </c>
      <c r="AM277" s="111" t="s">
        <v>1</v>
      </c>
      <c r="AN277" s="110" t="s">
        <v>1</v>
      </c>
      <c r="AO277" s="4" t="s">
        <v>1</v>
      </c>
      <c r="AP277" s="4" t="s">
        <v>1</v>
      </c>
    </row>
    <row r="278" spans="1:42" x14ac:dyDescent="0.25">
      <c r="A278" s="2" t="s">
        <v>493</v>
      </c>
      <c r="B278" s="48">
        <v>44172</v>
      </c>
      <c r="C278" s="2" t="s">
        <v>27</v>
      </c>
      <c r="D278" s="2" t="s">
        <v>49</v>
      </c>
      <c r="E278" s="2" t="s">
        <v>223</v>
      </c>
      <c r="F278" s="2" t="s">
        <v>1476</v>
      </c>
      <c r="G278" s="2" t="s">
        <v>3</v>
      </c>
      <c r="H278" s="2" t="s">
        <v>1477</v>
      </c>
      <c r="I278" s="1" t="s">
        <v>1</v>
      </c>
      <c r="J278" s="1" t="s">
        <v>1</v>
      </c>
      <c r="K278" s="1" t="s">
        <v>1</v>
      </c>
      <c r="L278" s="1" t="s">
        <v>1</v>
      </c>
      <c r="M278" s="1">
        <v>0</v>
      </c>
      <c r="N278" s="2" t="s">
        <v>1</v>
      </c>
      <c r="O278" s="2" t="s">
        <v>2</v>
      </c>
      <c r="P278" s="2" t="s">
        <v>1</v>
      </c>
      <c r="Q278" s="1">
        <v>272421431.69599998</v>
      </c>
      <c r="R278" s="1">
        <v>0</v>
      </c>
      <c r="S278" s="1">
        <v>168198090.59</v>
      </c>
      <c r="T278" s="1">
        <v>0</v>
      </c>
      <c r="U278" s="2" t="s">
        <v>0</v>
      </c>
      <c r="V278" s="1">
        <v>0</v>
      </c>
      <c r="W278" s="1">
        <v>89847707.849999994</v>
      </c>
      <c r="X278" s="2" t="s">
        <v>0</v>
      </c>
      <c r="Y278" s="1">
        <v>14375633.256000001</v>
      </c>
      <c r="Z278" s="1">
        <v>0</v>
      </c>
      <c r="AA278" s="2" t="s">
        <v>0</v>
      </c>
      <c r="AB278" s="1">
        <v>0</v>
      </c>
      <c r="AC278" s="1">
        <v>0</v>
      </c>
      <c r="AD278" s="2" t="s">
        <v>0</v>
      </c>
      <c r="AE278" s="1">
        <v>0</v>
      </c>
      <c r="AF278" s="1">
        <v>0</v>
      </c>
      <c r="AG278" s="2" t="s">
        <v>0</v>
      </c>
      <c r="AH278" s="1">
        <v>0</v>
      </c>
      <c r="AI278" s="1">
        <v>0</v>
      </c>
      <c r="AJ278" s="1" t="s">
        <v>0</v>
      </c>
      <c r="AK278" s="1">
        <v>0</v>
      </c>
      <c r="AL278" s="1">
        <v>0</v>
      </c>
      <c r="AM278" s="49" t="s">
        <v>1</v>
      </c>
      <c r="AN278" s="2" t="s">
        <v>1</v>
      </c>
      <c r="AO278" s="4" t="s">
        <v>1</v>
      </c>
      <c r="AP278" s="4" t="s">
        <v>1</v>
      </c>
    </row>
    <row r="279" spans="1:42" x14ac:dyDescent="0.25">
      <c r="A279" s="2" t="s">
        <v>494</v>
      </c>
      <c r="B279" s="48">
        <v>44172</v>
      </c>
      <c r="C279" s="2" t="s">
        <v>6</v>
      </c>
      <c r="D279" s="2" t="s">
        <v>42</v>
      </c>
      <c r="E279" s="2" t="s">
        <v>221</v>
      </c>
      <c r="F279" s="2" t="s">
        <v>705</v>
      </c>
      <c r="G279" s="2" t="s">
        <v>3</v>
      </c>
      <c r="H279" s="2" t="s">
        <v>1478</v>
      </c>
      <c r="I279" s="1" t="s">
        <v>1</v>
      </c>
      <c r="J279" s="1" t="s">
        <v>1</v>
      </c>
      <c r="K279" s="1" t="s">
        <v>1</v>
      </c>
      <c r="L279" s="1" t="s">
        <v>1</v>
      </c>
      <c r="M279" s="1">
        <v>0</v>
      </c>
      <c r="N279" s="2" t="s">
        <v>1</v>
      </c>
      <c r="O279" s="2" t="s">
        <v>2</v>
      </c>
      <c r="P279" s="2" t="s">
        <v>1</v>
      </c>
      <c r="Q279" s="1">
        <v>982887313.29519999</v>
      </c>
      <c r="R279" s="1">
        <v>0</v>
      </c>
      <c r="S279" s="1">
        <v>681455284.51999998</v>
      </c>
      <c r="T279" s="1">
        <v>0</v>
      </c>
      <c r="U279" s="2" t="s">
        <v>0</v>
      </c>
      <c r="V279" s="1">
        <v>0</v>
      </c>
      <c r="W279" s="1">
        <v>259855197.21999997</v>
      </c>
      <c r="X279" s="2" t="s">
        <v>9</v>
      </c>
      <c r="Y279" s="1">
        <v>41576831.555199996</v>
      </c>
      <c r="Z279" s="1">
        <v>0</v>
      </c>
      <c r="AA279" s="2" t="s">
        <v>0</v>
      </c>
      <c r="AB279" s="1">
        <v>0</v>
      </c>
      <c r="AC279" s="1">
        <v>0</v>
      </c>
      <c r="AD279" s="2" t="s">
        <v>0</v>
      </c>
      <c r="AE279" s="1">
        <v>0</v>
      </c>
      <c r="AF279" s="2">
        <v>0</v>
      </c>
      <c r="AG279" s="2" t="s">
        <v>0</v>
      </c>
      <c r="AH279" s="1">
        <v>0</v>
      </c>
      <c r="AI279" s="1">
        <v>0</v>
      </c>
      <c r="AJ279" s="2" t="s">
        <v>0</v>
      </c>
      <c r="AK279" s="1">
        <v>0</v>
      </c>
      <c r="AL279" s="1">
        <v>0</v>
      </c>
      <c r="AM279" s="111" t="s">
        <v>1</v>
      </c>
      <c r="AN279" s="110" t="s">
        <v>1</v>
      </c>
      <c r="AO279" s="4" t="s">
        <v>1</v>
      </c>
      <c r="AP279" s="4" t="s">
        <v>1</v>
      </c>
    </row>
    <row r="280" spans="1:42" x14ac:dyDescent="0.25">
      <c r="A280" s="2" t="s">
        <v>495</v>
      </c>
      <c r="B280" s="48">
        <v>44172</v>
      </c>
      <c r="C280" s="2" t="s">
        <v>6</v>
      </c>
      <c r="D280" s="2" t="s">
        <v>42</v>
      </c>
      <c r="E280" s="2" t="s">
        <v>217</v>
      </c>
      <c r="F280" s="2" t="s">
        <v>450</v>
      </c>
      <c r="G280" s="2" t="s">
        <v>3</v>
      </c>
      <c r="H280" s="2" t="s">
        <v>1479</v>
      </c>
      <c r="I280" s="1"/>
      <c r="J280" s="1"/>
      <c r="K280" s="1"/>
      <c r="L280" s="1"/>
      <c r="M280" s="1">
        <v>0</v>
      </c>
      <c r="N280" s="2"/>
      <c r="O280" s="2" t="s">
        <v>2</v>
      </c>
      <c r="P280" s="2"/>
      <c r="Q280" s="1">
        <v>194619980.00119999</v>
      </c>
      <c r="R280" s="1">
        <v>0</v>
      </c>
      <c r="S280" s="1">
        <v>179799980</v>
      </c>
      <c r="T280" s="1">
        <v>0</v>
      </c>
      <c r="U280" s="2" t="s">
        <v>0</v>
      </c>
      <c r="V280" s="1">
        <v>0</v>
      </c>
      <c r="W280" s="1">
        <v>12775862.07</v>
      </c>
      <c r="X280" s="2" t="s">
        <v>9</v>
      </c>
      <c r="Y280" s="1">
        <v>2044137.9312</v>
      </c>
      <c r="Z280" s="1">
        <v>0</v>
      </c>
      <c r="AA280" s="2" t="s">
        <v>0</v>
      </c>
      <c r="AB280" s="1">
        <v>0</v>
      </c>
      <c r="AC280" s="1">
        <v>0</v>
      </c>
      <c r="AD280" s="2" t="s">
        <v>0</v>
      </c>
      <c r="AE280" s="1">
        <v>0</v>
      </c>
      <c r="AF280" s="2"/>
      <c r="AG280" s="2"/>
      <c r="AH280" s="1"/>
      <c r="AI280" s="1"/>
      <c r="AJ280" s="2"/>
      <c r="AK280" s="1"/>
      <c r="AL280" s="1"/>
      <c r="AM280" s="49"/>
      <c r="AN280" s="2"/>
    </row>
    <row r="281" spans="1:42" x14ac:dyDescent="0.25">
      <c r="A281" s="2" t="s">
        <v>496</v>
      </c>
      <c r="B281" s="48">
        <v>44172</v>
      </c>
      <c r="C281" s="2" t="s">
        <v>35</v>
      </c>
      <c r="D281" s="2" t="s">
        <v>42</v>
      </c>
      <c r="E281" s="2" t="s">
        <v>219</v>
      </c>
      <c r="F281" s="2" t="s">
        <v>1480</v>
      </c>
      <c r="G281" s="2" t="s">
        <v>3</v>
      </c>
      <c r="H281" s="2" t="s">
        <v>1481</v>
      </c>
      <c r="I281" s="1" t="s">
        <v>1</v>
      </c>
      <c r="J281" s="1" t="s">
        <v>1</v>
      </c>
      <c r="K281" s="1" t="s">
        <v>1</v>
      </c>
      <c r="L281" s="1" t="s">
        <v>1</v>
      </c>
      <c r="M281" s="1">
        <v>0</v>
      </c>
      <c r="N281" s="2" t="s">
        <v>1</v>
      </c>
      <c r="O281" s="2" t="s">
        <v>2</v>
      </c>
      <c r="P281" s="2" t="s">
        <v>1</v>
      </c>
      <c r="Q281" s="1">
        <v>218211982.22999999</v>
      </c>
      <c r="R281" s="1">
        <v>0</v>
      </c>
      <c r="S281" s="1">
        <v>203067857.42999998</v>
      </c>
      <c r="T281" s="1">
        <v>0</v>
      </c>
      <c r="U281" s="2" t="s">
        <v>0</v>
      </c>
      <c r="V281" s="1">
        <v>0</v>
      </c>
      <c r="W281" s="1">
        <v>13055280</v>
      </c>
      <c r="X281" s="2" t="s">
        <v>0</v>
      </c>
      <c r="Y281" s="1">
        <v>2088844.8</v>
      </c>
      <c r="Z281" s="1">
        <v>0</v>
      </c>
      <c r="AA281" s="2" t="s">
        <v>0</v>
      </c>
      <c r="AB281" s="1">
        <v>0</v>
      </c>
      <c r="AC281" s="1">
        <v>0</v>
      </c>
      <c r="AD281" s="2" t="s">
        <v>0</v>
      </c>
      <c r="AE281" s="1">
        <v>0</v>
      </c>
      <c r="AF281" s="2">
        <v>0</v>
      </c>
      <c r="AG281" s="2" t="s">
        <v>0</v>
      </c>
      <c r="AH281" s="1">
        <v>0</v>
      </c>
      <c r="AI281" s="1">
        <v>0</v>
      </c>
      <c r="AJ281" s="2" t="s">
        <v>0</v>
      </c>
      <c r="AK281" s="1">
        <v>0</v>
      </c>
      <c r="AL281" s="1">
        <v>0</v>
      </c>
      <c r="AM281" s="49" t="s">
        <v>1</v>
      </c>
      <c r="AN281" s="2" t="s">
        <v>1</v>
      </c>
      <c r="AO281" s="4" t="s">
        <v>1</v>
      </c>
      <c r="AP281" s="4" t="s">
        <v>1</v>
      </c>
    </row>
    <row r="282" spans="1:42" x14ac:dyDescent="0.25">
      <c r="A282" s="2" t="s">
        <v>497</v>
      </c>
      <c r="B282" s="48">
        <v>44172</v>
      </c>
      <c r="C282" s="2" t="s">
        <v>27</v>
      </c>
      <c r="D282" s="2" t="s">
        <v>42</v>
      </c>
      <c r="E282" s="2" t="s">
        <v>214</v>
      </c>
      <c r="F282" s="2" t="s">
        <v>1236</v>
      </c>
      <c r="G282" s="2" t="s">
        <v>3</v>
      </c>
      <c r="H282" s="2" t="s">
        <v>1482</v>
      </c>
      <c r="I282" s="1" t="s">
        <v>1</v>
      </c>
      <c r="J282" s="1" t="s">
        <v>1</v>
      </c>
      <c r="K282" s="1" t="s">
        <v>1</v>
      </c>
      <c r="L282" s="1" t="s">
        <v>1</v>
      </c>
      <c r="M282" s="1">
        <v>0</v>
      </c>
      <c r="N282" s="2" t="s">
        <v>1</v>
      </c>
      <c r="O282" s="2" t="s">
        <v>2</v>
      </c>
      <c r="P282" s="2" t="s">
        <v>1</v>
      </c>
      <c r="Q282" s="1">
        <v>149015470.74000001</v>
      </c>
      <c r="R282" s="1">
        <v>0</v>
      </c>
      <c r="S282" s="1">
        <v>111404298.90000001</v>
      </c>
      <c r="T282" s="1">
        <v>0</v>
      </c>
      <c r="U282" s="2" t="s">
        <v>0</v>
      </c>
      <c r="V282" s="1">
        <v>0</v>
      </c>
      <c r="W282" s="1">
        <v>32423424</v>
      </c>
      <c r="X282" s="2" t="s">
        <v>0</v>
      </c>
      <c r="Y282" s="1">
        <v>5187747.8399999999</v>
      </c>
      <c r="Z282" s="1">
        <v>0</v>
      </c>
      <c r="AA282" s="2" t="s">
        <v>0</v>
      </c>
      <c r="AB282" s="1">
        <v>0</v>
      </c>
      <c r="AC282" s="1">
        <v>0</v>
      </c>
      <c r="AD282" s="2" t="s">
        <v>0</v>
      </c>
      <c r="AE282" s="1">
        <v>0</v>
      </c>
      <c r="AF282" s="2">
        <v>0</v>
      </c>
      <c r="AG282" s="2" t="s">
        <v>0</v>
      </c>
      <c r="AH282" s="1">
        <v>0</v>
      </c>
      <c r="AI282" s="1">
        <v>0</v>
      </c>
      <c r="AJ282" s="2" t="s">
        <v>0</v>
      </c>
      <c r="AK282" s="1">
        <v>0</v>
      </c>
      <c r="AL282" s="1">
        <v>0</v>
      </c>
      <c r="AM282" s="111" t="s">
        <v>1</v>
      </c>
      <c r="AN282" s="110" t="s">
        <v>1</v>
      </c>
      <c r="AO282" s="4" t="s">
        <v>1</v>
      </c>
      <c r="AP282" s="4" t="s">
        <v>1</v>
      </c>
    </row>
    <row r="283" spans="1:42" x14ac:dyDescent="0.25">
      <c r="A283" s="2" t="s">
        <v>498</v>
      </c>
      <c r="B283" s="48">
        <v>44172</v>
      </c>
      <c r="C283" s="2" t="s">
        <v>27</v>
      </c>
      <c r="D283" s="2" t="s">
        <v>42</v>
      </c>
      <c r="E283" s="2" t="s">
        <v>214</v>
      </c>
      <c r="F283" s="2" t="s">
        <v>1426</v>
      </c>
      <c r="G283" s="2" t="s">
        <v>13</v>
      </c>
      <c r="H283" s="2" t="s">
        <v>1</v>
      </c>
      <c r="I283" s="1" t="s">
        <v>1483</v>
      </c>
      <c r="J283" s="1" t="s">
        <v>1</v>
      </c>
      <c r="K283" s="1" t="s">
        <v>1484</v>
      </c>
      <c r="L283" s="1" t="s">
        <v>1485</v>
      </c>
      <c r="M283" s="1">
        <v>1315788</v>
      </c>
      <c r="N283" s="2" t="s">
        <v>12</v>
      </c>
      <c r="O283" s="2" t="s">
        <v>1486</v>
      </c>
      <c r="P283" s="2" t="s">
        <v>1487</v>
      </c>
      <c r="Q283" s="1">
        <v>-588468</v>
      </c>
      <c r="R283" s="1">
        <v>0</v>
      </c>
      <c r="S283" s="1">
        <v>0</v>
      </c>
      <c r="T283" s="1">
        <v>0</v>
      </c>
      <c r="U283" s="2" t="s">
        <v>0</v>
      </c>
      <c r="V283" s="1">
        <v>0</v>
      </c>
      <c r="W283" s="1">
        <v>-507300</v>
      </c>
      <c r="X283" s="2" t="s">
        <v>9</v>
      </c>
      <c r="Y283" s="1">
        <v>-81168</v>
      </c>
      <c r="Z283" s="1">
        <v>0</v>
      </c>
      <c r="AA283" s="2" t="s">
        <v>0</v>
      </c>
      <c r="AB283" s="1">
        <v>0</v>
      </c>
      <c r="AC283" s="1">
        <v>0</v>
      </c>
      <c r="AD283" s="2" t="s">
        <v>0</v>
      </c>
      <c r="AE283" s="1">
        <v>0</v>
      </c>
      <c r="AF283" s="2">
        <v>0</v>
      </c>
      <c r="AG283" s="2" t="s">
        <v>0</v>
      </c>
      <c r="AH283" s="1">
        <v>0</v>
      </c>
      <c r="AI283" s="1">
        <v>0</v>
      </c>
      <c r="AJ283" s="2" t="s">
        <v>0</v>
      </c>
      <c r="AK283" s="1">
        <v>0</v>
      </c>
      <c r="AL283" s="1">
        <v>0</v>
      </c>
      <c r="AM283" s="111" t="s">
        <v>1</v>
      </c>
      <c r="AN283" s="110" t="s">
        <v>1</v>
      </c>
      <c r="AO283" s="4" t="s">
        <v>1</v>
      </c>
      <c r="AP283" s="4" t="s">
        <v>1</v>
      </c>
    </row>
    <row r="284" spans="1:42" x14ac:dyDescent="0.25">
      <c r="A284" s="2" t="s">
        <v>499</v>
      </c>
      <c r="B284" s="48">
        <v>44172</v>
      </c>
      <c r="C284" s="2" t="s">
        <v>6</v>
      </c>
      <c r="D284" s="2" t="s">
        <v>38</v>
      </c>
      <c r="E284" s="2" t="s">
        <v>212</v>
      </c>
      <c r="F284" s="2" t="s">
        <v>1488</v>
      </c>
      <c r="G284" s="2" t="s">
        <v>3</v>
      </c>
      <c r="H284" s="2" t="s">
        <v>1489</v>
      </c>
      <c r="I284" s="1" t="s">
        <v>1</v>
      </c>
      <c r="J284" s="1" t="s">
        <v>1</v>
      </c>
      <c r="K284" s="1" t="s">
        <v>1</v>
      </c>
      <c r="L284" s="1" t="s">
        <v>1</v>
      </c>
      <c r="M284" s="1">
        <v>0</v>
      </c>
      <c r="N284" s="2" t="s">
        <v>1</v>
      </c>
      <c r="O284" s="2" t="s">
        <v>2</v>
      </c>
      <c r="P284" s="2" t="s">
        <v>1</v>
      </c>
      <c r="Q284" s="1">
        <v>105623289.80000001</v>
      </c>
      <c r="R284" s="1">
        <v>0</v>
      </c>
      <c r="S284" s="1">
        <v>98295871.400000006</v>
      </c>
      <c r="T284" s="1">
        <v>0</v>
      </c>
      <c r="U284" s="2" t="s">
        <v>0</v>
      </c>
      <c r="V284" s="1">
        <v>0</v>
      </c>
      <c r="W284" s="1">
        <v>6316740</v>
      </c>
      <c r="X284" s="2" t="s">
        <v>0</v>
      </c>
      <c r="Y284" s="1">
        <v>1010678.3999999999</v>
      </c>
      <c r="Z284" s="1">
        <v>0</v>
      </c>
      <c r="AA284" s="2" t="s">
        <v>0</v>
      </c>
      <c r="AB284" s="1">
        <v>0</v>
      </c>
      <c r="AC284" s="1">
        <v>0</v>
      </c>
      <c r="AD284" s="2" t="s">
        <v>0</v>
      </c>
      <c r="AE284" s="1">
        <v>0</v>
      </c>
      <c r="AF284" s="2">
        <v>0</v>
      </c>
      <c r="AG284" s="2" t="s">
        <v>0</v>
      </c>
      <c r="AH284" s="1">
        <v>0</v>
      </c>
      <c r="AI284" s="1">
        <v>0</v>
      </c>
      <c r="AJ284" s="2" t="s">
        <v>0</v>
      </c>
      <c r="AK284" s="1">
        <v>0</v>
      </c>
      <c r="AL284" s="1">
        <v>0</v>
      </c>
      <c r="AM284" s="49" t="s">
        <v>1</v>
      </c>
      <c r="AN284" s="2" t="s">
        <v>1</v>
      </c>
      <c r="AO284" s="4" t="s">
        <v>1</v>
      </c>
      <c r="AP284" s="4" t="s">
        <v>1</v>
      </c>
    </row>
    <row r="285" spans="1:42" x14ac:dyDescent="0.25">
      <c r="A285" s="2" t="s">
        <v>500</v>
      </c>
      <c r="B285" s="48">
        <v>44172</v>
      </c>
      <c r="C285" s="2" t="s">
        <v>6</v>
      </c>
      <c r="D285" s="2" t="s">
        <v>38</v>
      </c>
      <c r="E285" s="2" t="s">
        <v>212</v>
      </c>
      <c r="F285" s="2" t="s">
        <v>1488</v>
      </c>
      <c r="G285" s="2" t="s">
        <v>3</v>
      </c>
      <c r="H285" s="2" t="s">
        <v>1490</v>
      </c>
      <c r="I285" s="1" t="s">
        <v>1</v>
      </c>
      <c r="J285" s="1" t="s">
        <v>1</v>
      </c>
      <c r="K285" s="1" t="s">
        <v>1</v>
      </c>
      <c r="L285" s="1" t="s">
        <v>1</v>
      </c>
      <c r="M285" s="1">
        <v>0</v>
      </c>
      <c r="N285" s="2" t="s">
        <v>1</v>
      </c>
      <c r="O285" s="2" t="s">
        <v>1491</v>
      </c>
      <c r="P285" s="2" t="s">
        <v>1492</v>
      </c>
      <c r="Q285" s="1">
        <v>92501953.871999994</v>
      </c>
      <c r="R285" s="1">
        <v>0</v>
      </c>
      <c r="S285" s="1">
        <v>35627804.399999991</v>
      </c>
      <c r="T285" s="1">
        <v>49029439.200000003</v>
      </c>
      <c r="U285" s="2" t="s">
        <v>9</v>
      </c>
      <c r="V285" s="1">
        <v>7844710.2719999999</v>
      </c>
      <c r="W285" s="1">
        <v>0</v>
      </c>
      <c r="X285" s="2" t="s">
        <v>0</v>
      </c>
      <c r="Y285" s="1">
        <v>0</v>
      </c>
      <c r="Z285" s="1">
        <v>0</v>
      </c>
      <c r="AA285" s="2" t="s">
        <v>0</v>
      </c>
      <c r="AB285" s="1">
        <v>0</v>
      </c>
      <c r="AC285" s="1">
        <v>0</v>
      </c>
      <c r="AD285" s="2" t="s">
        <v>0</v>
      </c>
      <c r="AE285" s="1">
        <v>0</v>
      </c>
      <c r="AF285" s="2">
        <v>0</v>
      </c>
      <c r="AG285" s="2" t="s">
        <v>0</v>
      </c>
      <c r="AH285" s="1">
        <v>0</v>
      </c>
      <c r="AI285" s="1">
        <v>0</v>
      </c>
      <c r="AJ285" s="2" t="s">
        <v>0</v>
      </c>
      <c r="AK285" s="1">
        <v>0</v>
      </c>
      <c r="AL285" s="1">
        <v>0</v>
      </c>
      <c r="AM285" s="49" t="s">
        <v>1</v>
      </c>
      <c r="AN285" s="2" t="s">
        <v>1</v>
      </c>
      <c r="AO285" s="4" t="s">
        <v>1</v>
      </c>
      <c r="AP285" s="4" t="s">
        <v>1</v>
      </c>
    </row>
    <row r="286" spans="1:42" x14ac:dyDescent="0.25">
      <c r="A286" s="2" t="s">
        <v>501</v>
      </c>
      <c r="B286" s="48">
        <v>44172</v>
      </c>
      <c r="C286" s="2" t="s">
        <v>6</v>
      </c>
      <c r="D286" s="2" t="s">
        <v>38</v>
      </c>
      <c r="E286" s="2" t="s">
        <v>212</v>
      </c>
      <c r="F286" s="2" t="s">
        <v>1488</v>
      </c>
      <c r="G286" s="2" t="s">
        <v>3</v>
      </c>
      <c r="H286" s="2" t="s">
        <v>1493</v>
      </c>
      <c r="I286" s="1" t="s">
        <v>1</v>
      </c>
      <c r="J286" s="1" t="s">
        <v>1</v>
      </c>
      <c r="K286" s="1" t="s">
        <v>1</v>
      </c>
      <c r="L286" s="1" t="s">
        <v>1</v>
      </c>
      <c r="M286" s="1">
        <v>0</v>
      </c>
      <c r="N286" s="2" t="s">
        <v>1</v>
      </c>
      <c r="O286" s="2" t="s">
        <v>2</v>
      </c>
      <c r="P286" s="2" t="s">
        <v>1</v>
      </c>
      <c r="Q286" s="1">
        <v>348161525.03600001</v>
      </c>
      <c r="R286" s="1">
        <v>0</v>
      </c>
      <c r="S286" s="1">
        <v>287478883.39999998</v>
      </c>
      <c r="T286" s="1">
        <v>0</v>
      </c>
      <c r="U286" s="2" t="s">
        <v>0</v>
      </c>
      <c r="V286" s="1">
        <v>0</v>
      </c>
      <c r="W286" s="1">
        <v>52312622.100000001</v>
      </c>
      <c r="X286" s="2" t="s">
        <v>9</v>
      </c>
      <c r="Y286" s="1">
        <v>8370019.5360000003</v>
      </c>
      <c r="Z286" s="1">
        <v>0</v>
      </c>
      <c r="AA286" s="2" t="s">
        <v>0</v>
      </c>
      <c r="AB286" s="1">
        <v>0</v>
      </c>
      <c r="AC286" s="1">
        <v>0</v>
      </c>
      <c r="AD286" s="2" t="s">
        <v>0</v>
      </c>
      <c r="AE286" s="1">
        <v>0</v>
      </c>
      <c r="AF286" s="2">
        <v>0</v>
      </c>
      <c r="AG286" s="2" t="s">
        <v>0</v>
      </c>
      <c r="AH286" s="1">
        <v>0</v>
      </c>
      <c r="AI286" s="1">
        <v>0</v>
      </c>
      <c r="AJ286" s="2" t="s">
        <v>0</v>
      </c>
      <c r="AK286" s="1">
        <v>0</v>
      </c>
      <c r="AL286" s="1">
        <v>0</v>
      </c>
      <c r="AM286" s="49" t="s">
        <v>1</v>
      </c>
      <c r="AN286" s="2" t="s">
        <v>1</v>
      </c>
      <c r="AO286" s="4" t="s">
        <v>1</v>
      </c>
      <c r="AP286" s="4" t="s">
        <v>1</v>
      </c>
    </row>
    <row r="287" spans="1:42" x14ac:dyDescent="0.25">
      <c r="A287" s="2" t="s">
        <v>502</v>
      </c>
      <c r="B287" s="48">
        <v>44172</v>
      </c>
      <c r="C287" s="2" t="s">
        <v>6</v>
      </c>
      <c r="D287" s="2" t="s">
        <v>38</v>
      </c>
      <c r="E287" s="2" t="s">
        <v>212</v>
      </c>
      <c r="F287" s="2" t="s">
        <v>1488</v>
      </c>
      <c r="G287" s="2" t="s">
        <v>3</v>
      </c>
      <c r="H287" s="2" t="s">
        <v>1494</v>
      </c>
      <c r="I287" s="1" t="s">
        <v>1</v>
      </c>
      <c r="J287" s="1" t="s">
        <v>1</v>
      </c>
      <c r="K287" s="1" t="s">
        <v>1</v>
      </c>
      <c r="L287" s="1" t="s">
        <v>1</v>
      </c>
      <c r="M287" s="1">
        <v>0</v>
      </c>
      <c r="N287" s="2" t="s">
        <v>1</v>
      </c>
      <c r="O287" s="2" t="s">
        <v>858</v>
      </c>
      <c r="P287" s="2" t="s">
        <v>930</v>
      </c>
      <c r="Q287" s="1">
        <v>23390520</v>
      </c>
      <c r="R287" s="1">
        <v>0</v>
      </c>
      <c r="S287" s="1">
        <v>23390520</v>
      </c>
      <c r="T287" s="1">
        <v>0</v>
      </c>
      <c r="U287" s="2" t="s">
        <v>0</v>
      </c>
      <c r="V287" s="1">
        <v>0</v>
      </c>
      <c r="W287" s="1">
        <v>0</v>
      </c>
      <c r="X287" s="2" t="s">
        <v>0</v>
      </c>
      <c r="Y287" s="1">
        <v>0</v>
      </c>
      <c r="Z287" s="1">
        <v>0</v>
      </c>
      <c r="AA287" s="2" t="s">
        <v>0</v>
      </c>
      <c r="AB287" s="1">
        <v>0</v>
      </c>
      <c r="AC287" s="1">
        <v>0</v>
      </c>
      <c r="AD287" s="2" t="s">
        <v>0</v>
      </c>
      <c r="AE287" s="1">
        <v>0</v>
      </c>
      <c r="AF287" s="2">
        <v>0</v>
      </c>
      <c r="AG287" s="2" t="s">
        <v>0</v>
      </c>
      <c r="AH287" s="1">
        <v>0</v>
      </c>
      <c r="AI287" s="1">
        <v>0</v>
      </c>
      <c r="AJ287" s="2" t="s">
        <v>0</v>
      </c>
      <c r="AK287" s="1">
        <v>0</v>
      </c>
      <c r="AL287" s="1">
        <v>0</v>
      </c>
      <c r="AM287" s="49" t="s">
        <v>1</v>
      </c>
      <c r="AN287" s="2" t="s">
        <v>1</v>
      </c>
      <c r="AO287" s="4" t="s">
        <v>1</v>
      </c>
      <c r="AP287" s="4" t="s">
        <v>1</v>
      </c>
    </row>
    <row r="288" spans="1:42" x14ac:dyDescent="0.25">
      <c r="A288" s="2" t="s">
        <v>503</v>
      </c>
      <c r="B288" s="48">
        <v>44172</v>
      </c>
      <c r="C288" s="2" t="s">
        <v>6</v>
      </c>
      <c r="D288" s="2" t="s">
        <v>38</v>
      </c>
      <c r="E288" s="2" t="s">
        <v>212</v>
      </c>
      <c r="F288" s="2" t="s">
        <v>1488</v>
      </c>
      <c r="G288" s="2" t="s">
        <v>3</v>
      </c>
      <c r="H288" s="2" t="s">
        <v>1495</v>
      </c>
      <c r="I288" s="1" t="s">
        <v>1</v>
      </c>
      <c r="J288" s="1" t="s">
        <v>1</v>
      </c>
      <c r="K288" s="1" t="s">
        <v>1</v>
      </c>
      <c r="L288" s="1" t="s">
        <v>1</v>
      </c>
      <c r="M288" s="1">
        <v>0</v>
      </c>
      <c r="N288" s="2" t="s">
        <v>1</v>
      </c>
      <c r="O288" s="2" t="s">
        <v>2</v>
      </c>
      <c r="P288" s="2" t="s">
        <v>1</v>
      </c>
      <c r="Q288" s="1">
        <v>42139703.280000001</v>
      </c>
      <c r="R288" s="1">
        <v>0</v>
      </c>
      <c r="S288" s="1">
        <v>23646005.399999999</v>
      </c>
      <c r="T288" s="1">
        <v>0</v>
      </c>
      <c r="U288" s="2" t="s">
        <v>0</v>
      </c>
      <c r="V288" s="1">
        <v>0</v>
      </c>
      <c r="W288" s="1">
        <v>15942843</v>
      </c>
      <c r="X288" s="2" t="s">
        <v>0</v>
      </c>
      <c r="Y288" s="1">
        <v>2550854.88</v>
      </c>
      <c r="Z288" s="1">
        <v>0</v>
      </c>
      <c r="AA288" s="2" t="s">
        <v>0</v>
      </c>
      <c r="AB288" s="1">
        <v>0</v>
      </c>
      <c r="AC288" s="1">
        <v>0</v>
      </c>
      <c r="AD288" s="2" t="s">
        <v>0</v>
      </c>
      <c r="AE288" s="1">
        <v>0</v>
      </c>
      <c r="AF288" s="2">
        <v>0</v>
      </c>
      <c r="AG288" s="2" t="s">
        <v>0</v>
      </c>
      <c r="AH288" s="1">
        <v>0</v>
      </c>
      <c r="AI288" s="1">
        <v>0</v>
      </c>
      <c r="AJ288" s="2" t="s">
        <v>0</v>
      </c>
      <c r="AK288" s="1">
        <v>0</v>
      </c>
      <c r="AL288" s="1">
        <v>0</v>
      </c>
      <c r="AM288" s="49" t="s">
        <v>1</v>
      </c>
      <c r="AN288" s="2" t="s">
        <v>1</v>
      </c>
      <c r="AO288" s="4" t="s">
        <v>1</v>
      </c>
      <c r="AP288" s="4" t="s">
        <v>1</v>
      </c>
    </row>
    <row r="289" spans="1:42" x14ac:dyDescent="0.25">
      <c r="A289" s="2" t="s">
        <v>504</v>
      </c>
      <c r="B289" s="48">
        <v>44172</v>
      </c>
      <c r="C289" s="2" t="s">
        <v>35</v>
      </c>
      <c r="D289" s="2" t="s">
        <v>38</v>
      </c>
      <c r="E289" s="2" t="s">
        <v>210</v>
      </c>
      <c r="F289" s="2" t="s">
        <v>1496</v>
      </c>
      <c r="G289" s="2" t="s">
        <v>3</v>
      </c>
      <c r="H289" s="2" t="s">
        <v>1497</v>
      </c>
      <c r="I289" s="1" t="s">
        <v>1</v>
      </c>
      <c r="J289" s="1" t="s">
        <v>1</v>
      </c>
      <c r="K289" s="1" t="s">
        <v>1</v>
      </c>
      <c r="L289" s="1" t="s">
        <v>1</v>
      </c>
      <c r="M289" s="1">
        <v>0</v>
      </c>
      <c r="N289" s="2" t="s">
        <v>1</v>
      </c>
      <c r="O289" s="2" t="s">
        <v>2</v>
      </c>
      <c r="P289" s="2" t="s">
        <v>1</v>
      </c>
      <c r="Q289" s="1">
        <v>293535920.99999994</v>
      </c>
      <c r="R289" s="1">
        <v>0</v>
      </c>
      <c r="S289" s="1">
        <v>278124671.39999998</v>
      </c>
      <c r="T289" s="1">
        <v>0</v>
      </c>
      <c r="U289" s="2" t="s">
        <v>0</v>
      </c>
      <c r="V289" s="1">
        <v>0</v>
      </c>
      <c r="W289" s="1">
        <v>13285560</v>
      </c>
      <c r="X289" s="2" t="s">
        <v>0</v>
      </c>
      <c r="Y289" s="1">
        <v>2125689.6</v>
      </c>
      <c r="Z289" s="1">
        <v>0</v>
      </c>
      <c r="AA289" s="2" t="s">
        <v>0</v>
      </c>
      <c r="AB289" s="1">
        <v>0</v>
      </c>
      <c r="AC289" s="1">
        <v>0</v>
      </c>
      <c r="AD289" s="2" t="s">
        <v>0</v>
      </c>
      <c r="AE289" s="1">
        <v>0</v>
      </c>
      <c r="AF289" s="2">
        <v>0</v>
      </c>
      <c r="AG289" s="2" t="s">
        <v>0</v>
      </c>
      <c r="AH289" s="1">
        <v>0</v>
      </c>
      <c r="AI289" s="1">
        <v>0</v>
      </c>
      <c r="AJ289" s="2" t="s">
        <v>0</v>
      </c>
      <c r="AK289" s="1">
        <v>0</v>
      </c>
      <c r="AL289" s="1">
        <v>0</v>
      </c>
      <c r="AM289" s="49" t="s">
        <v>1</v>
      </c>
      <c r="AN289" s="2" t="s">
        <v>1</v>
      </c>
      <c r="AO289" s="4" t="s">
        <v>1</v>
      </c>
      <c r="AP289" s="4" t="s">
        <v>1</v>
      </c>
    </row>
    <row r="290" spans="1:42" x14ac:dyDescent="0.25">
      <c r="A290" s="2" t="s">
        <v>505</v>
      </c>
      <c r="B290" s="48">
        <v>44172</v>
      </c>
      <c r="C290" s="2" t="s">
        <v>27</v>
      </c>
      <c r="D290" s="2" t="s">
        <v>38</v>
      </c>
      <c r="E290" s="2" t="s">
        <v>4</v>
      </c>
      <c r="F290" s="2" t="s">
        <v>1318</v>
      </c>
      <c r="G290" s="2" t="s">
        <v>3</v>
      </c>
      <c r="H290" s="2" t="s">
        <v>1498</v>
      </c>
      <c r="I290" s="1" t="s">
        <v>1</v>
      </c>
      <c r="J290" s="1" t="s">
        <v>1</v>
      </c>
      <c r="K290" s="1" t="s">
        <v>1</v>
      </c>
      <c r="L290" s="1" t="s">
        <v>1</v>
      </c>
      <c r="M290" s="1">
        <v>0</v>
      </c>
      <c r="N290" s="2" t="s">
        <v>1</v>
      </c>
      <c r="O290" s="2" t="s">
        <v>2</v>
      </c>
      <c r="P290" s="2" t="s">
        <v>1</v>
      </c>
      <c r="Q290" s="1">
        <v>388134257.13599998</v>
      </c>
      <c r="R290" s="1">
        <v>0</v>
      </c>
      <c r="S290" s="1">
        <v>208573142.19999999</v>
      </c>
      <c r="T290" s="1">
        <v>0</v>
      </c>
      <c r="U290" s="2" t="s">
        <v>0</v>
      </c>
      <c r="V290" s="1">
        <v>0</v>
      </c>
      <c r="W290" s="1">
        <v>154794064.59999999</v>
      </c>
      <c r="X290" s="2" t="s">
        <v>9</v>
      </c>
      <c r="Y290" s="1">
        <v>24767050.336000003</v>
      </c>
      <c r="Z290" s="1">
        <v>0</v>
      </c>
      <c r="AA290" s="2" t="s">
        <v>0</v>
      </c>
      <c r="AB290" s="1">
        <v>0</v>
      </c>
      <c r="AC290" s="1">
        <v>0</v>
      </c>
      <c r="AD290" s="2" t="s">
        <v>0</v>
      </c>
      <c r="AE290" s="1">
        <v>0</v>
      </c>
      <c r="AF290" s="2">
        <v>0</v>
      </c>
      <c r="AG290" s="2" t="s">
        <v>0</v>
      </c>
      <c r="AH290" s="1">
        <v>0</v>
      </c>
      <c r="AI290" s="1">
        <v>0</v>
      </c>
      <c r="AJ290" s="2" t="s">
        <v>0</v>
      </c>
      <c r="AK290" s="1">
        <v>0</v>
      </c>
      <c r="AL290" s="1">
        <v>0</v>
      </c>
      <c r="AM290" s="49" t="s">
        <v>1</v>
      </c>
      <c r="AN290" s="2" t="s">
        <v>1</v>
      </c>
      <c r="AO290" s="4" t="s">
        <v>1</v>
      </c>
      <c r="AP290" s="4" t="s">
        <v>1</v>
      </c>
    </row>
    <row r="291" spans="1:42" x14ac:dyDescent="0.25">
      <c r="A291" s="2" t="s">
        <v>507</v>
      </c>
      <c r="B291" s="48">
        <v>44172</v>
      </c>
      <c r="C291" s="2" t="s">
        <v>27</v>
      </c>
      <c r="D291" s="2" t="s">
        <v>38</v>
      </c>
      <c r="E291" s="2" t="s">
        <v>4</v>
      </c>
      <c r="F291" s="2" t="s">
        <v>1320</v>
      </c>
      <c r="G291" s="2" t="s">
        <v>13</v>
      </c>
      <c r="H291" s="2" t="s">
        <v>1</v>
      </c>
      <c r="I291" s="1" t="s">
        <v>1499</v>
      </c>
      <c r="J291" s="1" t="s">
        <v>1</v>
      </c>
      <c r="K291" s="1" t="s">
        <v>1500</v>
      </c>
      <c r="L291" s="1" t="s">
        <v>1191</v>
      </c>
      <c r="M291" s="1">
        <v>9086732</v>
      </c>
      <c r="N291" s="2" t="s">
        <v>12</v>
      </c>
      <c r="O291" s="2" t="s">
        <v>1501</v>
      </c>
      <c r="P291" s="2" t="s">
        <v>1502</v>
      </c>
      <c r="Q291" s="1">
        <v>-729000</v>
      </c>
      <c r="R291" s="1">
        <v>0</v>
      </c>
      <c r="S291" s="1">
        <v>-729000</v>
      </c>
      <c r="T291" s="1">
        <v>0</v>
      </c>
      <c r="U291" s="2" t="s">
        <v>0</v>
      </c>
      <c r="V291" s="1">
        <v>0</v>
      </c>
      <c r="W291" s="1">
        <v>0</v>
      </c>
      <c r="X291" s="2" t="s">
        <v>0</v>
      </c>
      <c r="Y291" s="1">
        <v>0</v>
      </c>
      <c r="Z291" s="1">
        <v>0</v>
      </c>
      <c r="AA291" s="2" t="s">
        <v>0</v>
      </c>
      <c r="AB291" s="1">
        <v>0</v>
      </c>
      <c r="AC291" s="1">
        <v>0</v>
      </c>
      <c r="AD291" s="2" t="s">
        <v>0</v>
      </c>
      <c r="AE291" s="1">
        <v>0</v>
      </c>
      <c r="AF291" s="2">
        <v>0</v>
      </c>
      <c r="AG291" s="2" t="s">
        <v>0</v>
      </c>
      <c r="AH291" s="1">
        <v>0</v>
      </c>
      <c r="AI291" s="1">
        <v>0</v>
      </c>
      <c r="AJ291" s="2" t="s">
        <v>0</v>
      </c>
      <c r="AK291" s="1">
        <v>0</v>
      </c>
      <c r="AL291" s="1">
        <v>0</v>
      </c>
      <c r="AM291" s="49" t="s">
        <v>1</v>
      </c>
      <c r="AN291" s="2" t="s">
        <v>1</v>
      </c>
      <c r="AO291" s="4" t="s">
        <v>1</v>
      </c>
      <c r="AP291" s="4" t="s">
        <v>1</v>
      </c>
    </row>
    <row r="292" spans="1:42" x14ac:dyDescent="0.25">
      <c r="A292" s="2" t="s">
        <v>509</v>
      </c>
      <c r="B292" s="48">
        <v>44172</v>
      </c>
      <c r="C292" s="2" t="s">
        <v>6</v>
      </c>
      <c r="D292" s="2" t="s">
        <v>33</v>
      </c>
      <c r="E292" s="2" t="s">
        <v>206</v>
      </c>
      <c r="F292" s="2" t="s">
        <v>1503</v>
      </c>
      <c r="G292" s="2" t="s">
        <v>3</v>
      </c>
      <c r="H292" s="2" t="s">
        <v>1504</v>
      </c>
      <c r="I292" s="1" t="s">
        <v>1</v>
      </c>
      <c r="J292" s="1" t="s">
        <v>1</v>
      </c>
      <c r="K292" s="1" t="s">
        <v>1</v>
      </c>
      <c r="L292" s="1" t="s">
        <v>1</v>
      </c>
      <c r="M292" s="1">
        <v>0</v>
      </c>
      <c r="N292" s="2" t="s">
        <v>1</v>
      </c>
      <c r="O292" s="2" t="s">
        <v>2</v>
      </c>
      <c r="P292" s="2" t="s">
        <v>1</v>
      </c>
      <c r="Q292" s="1">
        <v>61558492.920000002</v>
      </c>
      <c r="R292" s="1">
        <v>0</v>
      </c>
      <c r="S292" s="1">
        <v>22032221.399999999</v>
      </c>
      <c r="T292" s="1">
        <v>0</v>
      </c>
      <c r="U292" s="2" t="s">
        <v>0</v>
      </c>
      <c r="V292" s="1">
        <v>0</v>
      </c>
      <c r="W292" s="1">
        <v>34074372</v>
      </c>
      <c r="X292" s="2" t="s">
        <v>0</v>
      </c>
      <c r="Y292" s="1">
        <v>5451899.5199999996</v>
      </c>
      <c r="Z292" s="1">
        <v>0</v>
      </c>
      <c r="AA292" s="2" t="s">
        <v>0</v>
      </c>
      <c r="AB292" s="1">
        <v>0</v>
      </c>
      <c r="AC292" s="1">
        <v>0</v>
      </c>
      <c r="AD292" s="2" t="s">
        <v>0</v>
      </c>
      <c r="AE292" s="1">
        <v>0</v>
      </c>
      <c r="AF292" s="2">
        <v>0</v>
      </c>
      <c r="AG292" s="2" t="s">
        <v>0</v>
      </c>
      <c r="AH292" s="1">
        <v>0</v>
      </c>
      <c r="AI292" s="1">
        <v>0</v>
      </c>
      <c r="AJ292" s="2" t="s">
        <v>0</v>
      </c>
      <c r="AK292" s="1">
        <v>0</v>
      </c>
      <c r="AL292" s="1">
        <v>0</v>
      </c>
      <c r="AM292" s="49" t="s">
        <v>1</v>
      </c>
      <c r="AN292" s="2" t="s">
        <v>1</v>
      </c>
      <c r="AO292" s="4" t="s">
        <v>1</v>
      </c>
      <c r="AP292" s="4" t="s">
        <v>1</v>
      </c>
    </row>
    <row r="293" spans="1:42" x14ac:dyDescent="0.25">
      <c r="A293" s="2" t="s">
        <v>510</v>
      </c>
      <c r="B293" s="48">
        <v>44172</v>
      </c>
      <c r="C293" s="2" t="s">
        <v>6</v>
      </c>
      <c r="D293" s="2" t="s">
        <v>33</v>
      </c>
      <c r="E293" s="2" t="s">
        <v>206</v>
      </c>
      <c r="F293" s="2" t="s">
        <v>1503</v>
      </c>
      <c r="G293" s="2" t="s">
        <v>3</v>
      </c>
      <c r="H293" s="2" t="s">
        <v>1505</v>
      </c>
      <c r="I293" s="1" t="s">
        <v>1</v>
      </c>
      <c r="J293" s="1" t="s">
        <v>1</v>
      </c>
      <c r="K293" s="1" t="s">
        <v>1</v>
      </c>
      <c r="L293" s="1" t="s">
        <v>1</v>
      </c>
      <c r="M293" s="1">
        <v>0</v>
      </c>
      <c r="N293" s="2" t="s">
        <v>1</v>
      </c>
      <c r="O293" s="2" t="s">
        <v>1506</v>
      </c>
      <c r="P293" s="2" t="s">
        <v>1507</v>
      </c>
      <c r="Q293" s="1">
        <v>65691360</v>
      </c>
      <c r="R293" s="1">
        <v>0</v>
      </c>
      <c r="S293" s="1">
        <v>8071200</v>
      </c>
      <c r="T293" s="1">
        <v>0</v>
      </c>
      <c r="U293" s="2" t="s">
        <v>0</v>
      </c>
      <c r="V293" s="1">
        <v>0</v>
      </c>
      <c r="W293" s="1">
        <v>0</v>
      </c>
      <c r="X293" s="2" t="s">
        <v>0</v>
      </c>
      <c r="Y293" s="1">
        <v>0</v>
      </c>
      <c r="Z293" s="1">
        <v>0</v>
      </c>
      <c r="AA293" s="2" t="s">
        <v>0</v>
      </c>
      <c r="AB293" s="1">
        <v>0</v>
      </c>
      <c r="AC293" s="1">
        <v>53352000</v>
      </c>
      <c r="AD293" s="2" t="s">
        <v>272</v>
      </c>
      <c r="AE293" s="1">
        <v>4268160</v>
      </c>
      <c r="AF293" s="2">
        <v>0</v>
      </c>
      <c r="AG293" s="2" t="s">
        <v>0</v>
      </c>
      <c r="AH293" s="1">
        <v>0</v>
      </c>
      <c r="AI293" s="1">
        <v>0</v>
      </c>
      <c r="AJ293" s="2" t="s">
        <v>0</v>
      </c>
      <c r="AK293" s="1">
        <v>0</v>
      </c>
      <c r="AL293" s="1">
        <v>0</v>
      </c>
      <c r="AM293" s="49" t="s">
        <v>1</v>
      </c>
      <c r="AN293" s="2" t="s">
        <v>1</v>
      </c>
      <c r="AO293" s="4" t="s">
        <v>1</v>
      </c>
      <c r="AP293" s="4" t="s">
        <v>1</v>
      </c>
    </row>
    <row r="294" spans="1:42" x14ac:dyDescent="0.25">
      <c r="A294" s="2" t="s">
        <v>511</v>
      </c>
      <c r="B294" s="48">
        <v>44172</v>
      </c>
      <c r="C294" s="2" t="s">
        <v>6</v>
      </c>
      <c r="D294" s="2" t="s">
        <v>33</v>
      </c>
      <c r="E294" s="2" t="s">
        <v>206</v>
      </c>
      <c r="F294" s="2" t="s">
        <v>1503</v>
      </c>
      <c r="G294" s="2" t="s">
        <v>3</v>
      </c>
      <c r="H294" s="2" t="s">
        <v>1508</v>
      </c>
      <c r="I294" s="1" t="s">
        <v>1</v>
      </c>
      <c r="J294" s="1" t="s">
        <v>1</v>
      </c>
      <c r="K294" s="1" t="s">
        <v>1</v>
      </c>
      <c r="L294" s="1" t="s">
        <v>1</v>
      </c>
      <c r="M294" s="1">
        <v>0</v>
      </c>
      <c r="N294" s="2" t="s">
        <v>1</v>
      </c>
      <c r="O294" s="2" t="s">
        <v>2</v>
      </c>
      <c r="P294" s="2" t="s">
        <v>1</v>
      </c>
      <c r="Q294" s="1">
        <v>179440450.79519999</v>
      </c>
      <c r="R294" s="1">
        <v>0</v>
      </c>
      <c r="S294" s="1">
        <v>133669876.40000001</v>
      </c>
      <c r="T294" s="1">
        <v>0</v>
      </c>
      <c r="U294" s="2" t="s">
        <v>0</v>
      </c>
      <c r="V294" s="1">
        <v>0</v>
      </c>
      <c r="W294" s="1">
        <v>39457391.719999999</v>
      </c>
      <c r="X294" s="2" t="s">
        <v>9</v>
      </c>
      <c r="Y294" s="1">
        <v>6313182.6752000004</v>
      </c>
      <c r="Z294" s="1">
        <v>0</v>
      </c>
      <c r="AA294" s="2" t="s">
        <v>0</v>
      </c>
      <c r="AB294" s="1">
        <v>0</v>
      </c>
      <c r="AC294" s="1">
        <v>0</v>
      </c>
      <c r="AD294" s="2" t="s">
        <v>0</v>
      </c>
      <c r="AE294" s="1">
        <v>0</v>
      </c>
      <c r="AF294" s="2">
        <v>0</v>
      </c>
      <c r="AG294" s="2" t="s">
        <v>0</v>
      </c>
      <c r="AH294" s="1">
        <v>0</v>
      </c>
      <c r="AI294" s="1">
        <v>0</v>
      </c>
      <c r="AJ294" s="2" t="s">
        <v>0</v>
      </c>
      <c r="AK294" s="1">
        <v>0</v>
      </c>
      <c r="AL294" s="1">
        <v>0</v>
      </c>
      <c r="AM294" s="49" t="s">
        <v>1</v>
      </c>
      <c r="AN294" s="2" t="s">
        <v>1</v>
      </c>
      <c r="AO294" s="4" t="s">
        <v>1</v>
      </c>
      <c r="AP294" s="4" t="s">
        <v>1</v>
      </c>
    </row>
    <row r="295" spans="1:42" x14ac:dyDescent="0.25">
      <c r="A295" s="2" t="s">
        <v>512</v>
      </c>
      <c r="B295" s="48">
        <v>44172</v>
      </c>
      <c r="C295" s="2" t="s">
        <v>27</v>
      </c>
      <c r="D295" s="2" t="s">
        <v>33</v>
      </c>
      <c r="E295" s="2" t="s">
        <v>32</v>
      </c>
      <c r="F295" s="2" t="s">
        <v>1236</v>
      </c>
      <c r="G295" s="2" t="s">
        <v>3</v>
      </c>
      <c r="H295" s="2" t="s">
        <v>1509</v>
      </c>
      <c r="I295" s="1" t="s">
        <v>1</v>
      </c>
      <c r="J295" s="1" t="s">
        <v>1</v>
      </c>
      <c r="K295" s="1" t="s">
        <v>1</v>
      </c>
      <c r="L295" s="1" t="s">
        <v>1</v>
      </c>
      <c r="M295" s="1">
        <v>0</v>
      </c>
      <c r="N295" s="2" t="s">
        <v>1</v>
      </c>
      <c r="O295" s="2" t="s">
        <v>2</v>
      </c>
      <c r="P295" s="2" t="s">
        <v>1</v>
      </c>
      <c r="Q295" s="1">
        <v>139112946</v>
      </c>
      <c r="R295" s="1">
        <v>0</v>
      </c>
      <c r="S295" s="1">
        <v>119177766</v>
      </c>
      <c r="T295" s="1">
        <v>0</v>
      </c>
      <c r="U295" s="2" t="s">
        <v>0</v>
      </c>
      <c r="V295" s="1">
        <v>0</v>
      </c>
      <c r="W295" s="1">
        <v>17185500</v>
      </c>
      <c r="X295" s="2" t="s">
        <v>0</v>
      </c>
      <c r="Y295" s="1">
        <v>2749680</v>
      </c>
      <c r="Z295" s="1">
        <v>0</v>
      </c>
      <c r="AA295" s="2" t="s">
        <v>0</v>
      </c>
      <c r="AB295" s="1">
        <v>0</v>
      </c>
      <c r="AC295" s="1">
        <v>0</v>
      </c>
      <c r="AD295" s="2" t="s">
        <v>0</v>
      </c>
      <c r="AE295" s="1">
        <v>0</v>
      </c>
      <c r="AF295" s="2">
        <v>0</v>
      </c>
      <c r="AG295" s="2" t="s">
        <v>0</v>
      </c>
      <c r="AH295" s="1">
        <v>0</v>
      </c>
      <c r="AI295" s="1">
        <v>0</v>
      </c>
      <c r="AJ295" s="2" t="s">
        <v>0</v>
      </c>
      <c r="AK295" s="1">
        <v>0</v>
      </c>
      <c r="AL295" s="1">
        <v>0</v>
      </c>
      <c r="AM295" s="49" t="s">
        <v>1</v>
      </c>
      <c r="AN295" s="2" t="s">
        <v>1</v>
      </c>
      <c r="AO295" s="4" t="s">
        <v>1</v>
      </c>
      <c r="AP295" s="4" t="s">
        <v>1</v>
      </c>
    </row>
    <row r="296" spans="1:42" x14ac:dyDescent="0.25">
      <c r="A296" s="2" t="s">
        <v>513</v>
      </c>
      <c r="B296" s="48">
        <v>44172</v>
      </c>
      <c r="C296" s="2" t="s">
        <v>27</v>
      </c>
      <c r="D296" s="2" t="s">
        <v>33</v>
      </c>
      <c r="E296" s="2" t="s">
        <v>32</v>
      </c>
      <c r="F296" s="2" t="s">
        <v>1426</v>
      </c>
      <c r="G296" s="2" t="s">
        <v>3</v>
      </c>
      <c r="H296" s="2" t="s">
        <v>1510</v>
      </c>
      <c r="I296" s="1" t="s">
        <v>1</v>
      </c>
      <c r="J296" s="1" t="s">
        <v>1</v>
      </c>
      <c r="K296" s="1" t="s">
        <v>1</v>
      </c>
      <c r="L296" s="1" t="s">
        <v>1</v>
      </c>
      <c r="M296" s="1">
        <v>0</v>
      </c>
      <c r="N296" s="2" t="s">
        <v>1</v>
      </c>
      <c r="O296" s="2" t="s">
        <v>441</v>
      </c>
      <c r="P296" s="2" t="s">
        <v>442</v>
      </c>
      <c r="Q296" s="1">
        <v>9087396</v>
      </c>
      <c r="R296" s="1">
        <v>0</v>
      </c>
      <c r="S296" s="1">
        <v>8928708</v>
      </c>
      <c r="T296" s="1">
        <v>136800</v>
      </c>
      <c r="U296" s="2" t="s">
        <v>9</v>
      </c>
      <c r="V296" s="1">
        <v>21888</v>
      </c>
      <c r="W296" s="1">
        <v>0</v>
      </c>
      <c r="X296" s="2" t="s">
        <v>0</v>
      </c>
      <c r="Y296" s="1">
        <v>0</v>
      </c>
      <c r="Z296" s="1">
        <v>0</v>
      </c>
      <c r="AA296" s="2" t="s">
        <v>0</v>
      </c>
      <c r="AB296" s="1">
        <v>0</v>
      </c>
      <c r="AC296" s="1">
        <v>0</v>
      </c>
      <c r="AD296" s="2" t="s">
        <v>0</v>
      </c>
      <c r="AE296" s="1">
        <v>0</v>
      </c>
      <c r="AF296" s="2">
        <v>0</v>
      </c>
      <c r="AG296" s="2" t="s">
        <v>0</v>
      </c>
      <c r="AH296" s="1">
        <v>0</v>
      </c>
      <c r="AI296" s="1">
        <v>0</v>
      </c>
      <c r="AJ296" s="2" t="s">
        <v>0</v>
      </c>
      <c r="AK296" s="1">
        <v>0</v>
      </c>
      <c r="AL296" s="1">
        <v>0</v>
      </c>
      <c r="AM296" s="49" t="s">
        <v>1</v>
      </c>
      <c r="AN296" s="2" t="s">
        <v>1</v>
      </c>
      <c r="AO296" s="4" t="s">
        <v>1</v>
      </c>
      <c r="AP296" s="4" t="s">
        <v>1</v>
      </c>
    </row>
    <row r="297" spans="1:42" x14ac:dyDescent="0.25">
      <c r="A297" s="2" t="s">
        <v>514</v>
      </c>
      <c r="B297" s="48">
        <v>44172</v>
      </c>
      <c r="C297" s="2" t="s">
        <v>27</v>
      </c>
      <c r="D297" s="2" t="s">
        <v>33</v>
      </c>
      <c r="E297" s="2" t="s">
        <v>32</v>
      </c>
      <c r="F297" s="2" t="s">
        <v>1426</v>
      </c>
      <c r="G297" s="2" t="s">
        <v>3</v>
      </c>
      <c r="H297" s="2" t="s">
        <v>1511</v>
      </c>
      <c r="I297" s="1" t="s">
        <v>1</v>
      </c>
      <c r="J297" s="1" t="s">
        <v>1</v>
      </c>
      <c r="K297" s="1" t="s">
        <v>1</v>
      </c>
      <c r="L297" s="1" t="s">
        <v>1</v>
      </c>
      <c r="M297" s="1">
        <v>0</v>
      </c>
      <c r="N297" s="2" t="s">
        <v>1</v>
      </c>
      <c r="O297" s="2" t="s">
        <v>1512</v>
      </c>
      <c r="P297" s="2" t="s">
        <v>1513</v>
      </c>
      <c r="Q297" s="1">
        <v>2129064</v>
      </c>
      <c r="R297" s="1">
        <v>0</v>
      </c>
      <c r="S297" s="1">
        <v>0</v>
      </c>
      <c r="T297" s="1">
        <v>0</v>
      </c>
      <c r="U297" s="2" t="s">
        <v>0</v>
      </c>
      <c r="V297" s="1">
        <v>0</v>
      </c>
      <c r="W297" s="1">
        <v>1835400</v>
      </c>
      <c r="X297" s="2" t="s">
        <v>9</v>
      </c>
      <c r="Y297" s="1">
        <v>293664</v>
      </c>
      <c r="Z297" s="1">
        <v>0</v>
      </c>
      <c r="AA297" s="2" t="s">
        <v>0</v>
      </c>
      <c r="AB297" s="1">
        <v>0</v>
      </c>
      <c r="AC297" s="1">
        <v>0</v>
      </c>
      <c r="AD297" s="2" t="s">
        <v>0</v>
      </c>
      <c r="AE297" s="1">
        <v>0</v>
      </c>
      <c r="AF297" s="2">
        <v>0</v>
      </c>
      <c r="AG297" s="2" t="s">
        <v>0</v>
      </c>
      <c r="AH297" s="1">
        <v>0</v>
      </c>
      <c r="AI297" s="1">
        <v>0</v>
      </c>
      <c r="AJ297" s="2" t="s">
        <v>0</v>
      </c>
      <c r="AK297" s="1">
        <v>0</v>
      </c>
      <c r="AL297" s="1">
        <v>0</v>
      </c>
      <c r="AM297" s="49" t="s">
        <v>1</v>
      </c>
      <c r="AN297" s="2" t="s">
        <v>1</v>
      </c>
      <c r="AO297" s="4" t="s">
        <v>1</v>
      </c>
      <c r="AP297" s="4" t="s">
        <v>1</v>
      </c>
    </row>
    <row r="298" spans="1:42" x14ac:dyDescent="0.25">
      <c r="A298" s="2" t="s">
        <v>515</v>
      </c>
      <c r="B298" s="48">
        <v>44172</v>
      </c>
      <c r="C298" s="2" t="s">
        <v>27</v>
      </c>
      <c r="D298" s="2" t="s">
        <v>33</v>
      </c>
      <c r="E298" s="2" t="s">
        <v>32</v>
      </c>
      <c r="F298" s="2" t="s">
        <v>1426</v>
      </c>
      <c r="G298" s="2" t="s">
        <v>3</v>
      </c>
      <c r="H298" s="2" t="s">
        <v>1514</v>
      </c>
      <c r="I298" s="1" t="s">
        <v>1</v>
      </c>
      <c r="J298" s="1" t="s">
        <v>1</v>
      </c>
      <c r="K298" s="1" t="s">
        <v>1</v>
      </c>
      <c r="L298" s="1" t="s">
        <v>1</v>
      </c>
      <c r="M298" s="1">
        <v>0</v>
      </c>
      <c r="N298" s="2" t="s">
        <v>1</v>
      </c>
      <c r="O298" s="2" t="s">
        <v>441</v>
      </c>
      <c r="P298" s="2" t="s">
        <v>442</v>
      </c>
      <c r="Q298" s="1">
        <v>1300512</v>
      </c>
      <c r="R298" s="1">
        <v>0</v>
      </c>
      <c r="S298" s="1">
        <v>1300512</v>
      </c>
      <c r="T298" s="1">
        <v>0</v>
      </c>
      <c r="U298" s="2" t="s">
        <v>0</v>
      </c>
      <c r="V298" s="1">
        <v>0</v>
      </c>
      <c r="W298" s="1">
        <v>0</v>
      </c>
      <c r="X298" s="2" t="s">
        <v>0</v>
      </c>
      <c r="Y298" s="1">
        <v>0</v>
      </c>
      <c r="Z298" s="1">
        <v>0</v>
      </c>
      <c r="AA298" s="2" t="s">
        <v>0</v>
      </c>
      <c r="AB298" s="1">
        <v>0</v>
      </c>
      <c r="AC298" s="1">
        <v>0</v>
      </c>
      <c r="AD298" s="2" t="s">
        <v>0</v>
      </c>
      <c r="AE298" s="1">
        <v>0</v>
      </c>
      <c r="AF298" s="1">
        <v>0</v>
      </c>
      <c r="AG298" s="2" t="s">
        <v>0</v>
      </c>
      <c r="AH298" s="1">
        <v>0</v>
      </c>
      <c r="AI298" s="1">
        <v>0</v>
      </c>
      <c r="AJ298" s="2" t="s">
        <v>0</v>
      </c>
      <c r="AK298" s="1">
        <v>0</v>
      </c>
      <c r="AL298" s="1">
        <v>0</v>
      </c>
      <c r="AM298" s="49" t="s">
        <v>1</v>
      </c>
      <c r="AN298" s="2" t="s">
        <v>1</v>
      </c>
      <c r="AO298" s="4" t="s">
        <v>1</v>
      </c>
      <c r="AP298" s="4" t="s">
        <v>1</v>
      </c>
    </row>
    <row r="299" spans="1:42" x14ac:dyDescent="0.25">
      <c r="A299" s="2" t="s">
        <v>516</v>
      </c>
      <c r="B299" s="48">
        <v>44172</v>
      </c>
      <c r="C299" s="2" t="s">
        <v>27</v>
      </c>
      <c r="D299" s="2" t="s">
        <v>33</v>
      </c>
      <c r="E299" s="2" t="s">
        <v>32</v>
      </c>
      <c r="F299" s="2" t="s">
        <v>1236</v>
      </c>
      <c r="G299" s="2" t="s">
        <v>3</v>
      </c>
      <c r="H299" s="2" t="s">
        <v>1515</v>
      </c>
      <c r="I299" s="1" t="s">
        <v>1</v>
      </c>
      <c r="J299" s="1" t="s">
        <v>1</v>
      </c>
      <c r="K299" s="1" t="s">
        <v>1</v>
      </c>
      <c r="L299" s="1" t="s">
        <v>1</v>
      </c>
      <c r="M299" s="1">
        <v>0</v>
      </c>
      <c r="N299" s="2" t="s">
        <v>1</v>
      </c>
      <c r="O299" s="2" t="s">
        <v>2</v>
      </c>
      <c r="P299" s="2" t="s">
        <v>1</v>
      </c>
      <c r="Q299" s="1">
        <v>74567356.679999992</v>
      </c>
      <c r="R299" s="1">
        <v>0</v>
      </c>
      <c r="S299" s="1">
        <v>60274593</v>
      </c>
      <c r="T299" s="1">
        <v>0</v>
      </c>
      <c r="U299" s="2" t="s">
        <v>0</v>
      </c>
      <c r="V299" s="1">
        <v>0</v>
      </c>
      <c r="W299" s="1">
        <v>12321348</v>
      </c>
      <c r="X299" s="2" t="s">
        <v>0</v>
      </c>
      <c r="Y299" s="1">
        <v>1971415.68</v>
      </c>
      <c r="Z299" s="1">
        <v>0</v>
      </c>
      <c r="AA299" s="2" t="s">
        <v>0</v>
      </c>
      <c r="AB299" s="1">
        <v>0</v>
      </c>
      <c r="AC299" s="1">
        <v>0</v>
      </c>
      <c r="AD299" s="2" t="s">
        <v>0</v>
      </c>
      <c r="AE299" s="1">
        <v>0</v>
      </c>
      <c r="AF299" s="2">
        <v>0</v>
      </c>
      <c r="AG299" s="2" t="s">
        <v>0</v>
      </c>
      <c r="AH299" s="1">
        <v>0</v>
      </c>
      <c r="AI299" s="1">
        <v>0</v>
      </c>
      <c r="AJ299" s="2" t="s">
        <v>0</v>
      </c>
      <c r="AK299" s="1">
        <v>0</v>
      </c>
      <c r="AL299" s="1">
        <v>0</v>
      </c>
      <c r="AM299" s="49" t="s">
        <v>1</v>
      </c>
      <c r="AN299" s="2" t="s">
        <v>1</v>
      </c>
      <c r="AO299" s="4" t="s">
        <v>1</v>
      </c>
      <c r="AP299" s="4" t="s">
        <v>1</v>
      </c>
    </row>
    <row r="300" spans="1:42" x14ac:dyDescent="0.25">
      <c r="A300" s="2" t="s">
        <v>517</v>
      </c>
      <c r="B300" s="48">
        <v>44172</v>
      </c>
      <c r="C300" s="2" t="s">
        <v>27</v>
      </c>
      <c r="D300" s="2" t="s">
        <v>33</v>
      </c>
      <c r="E300" s="2" t="s">
        <v>32</v>
      </c>
      <c r="F300" s="2" t="s">
        <v>1426</v>
      </c>
      <c r="G300" s="2" t="s">
        <v>3</v>
      </c>
      <c r="H300" s="2" t="s">
        <v>1516</v>
      </c>
      <c r="I300" s="1" t="s">
        <v>1</v>
      </c>
      <c r="J300" s="1" t="s">
        <v>1</v>
      </c>
      <c r="K300" s="1" t="s">
        <v>1</v>
      </c>
      <c r="L300" s="1" t="s">
        <v>1</v>
      </c>
      <c r="M300" s="1">
        <v>0</v>
      </c>
      <c r="N300" s="2" t="s">
        <v>1</v>
      </c>
      <c r="O300" s="2" t="s">
        <v>962</v>
      </c>
      <c r="P300" s="2" t="s">
        <v>963</v>
      </c>
      <c r="Q300" s="1">
        <v>12588621</v>
      </c>
      <c r="R300" s="1">
        <v>0</v>
      </c>
      <c r="S300" s="1">
        <v>1344915</v>
      </c>
      <c r="T300" s="1">
        <v>9692850</v>
      </c>
      <c r="U300" s="2" t="s">
        <v>9</v>
      </c>
      <c r="V300" s="1">
        <v>1550856</v>
      </c>
      <c r="W300" s="1">
        <v>0</v>
      </c>
      <c r="X300" s="2" t="s">
        <v>0</v>
      </c>
      <c r="Y300" s="1">
        <v>0</v>
      </c>
      <c r="Z300" s="1">
        <v>0</v>
      </c>
      <c r="AA300" s="2" t="s">
        <v>0</v>
      </c>
      <c r="AB300" s="1">
        <v>0</v>
      </c>
      <c r="AC300" s="1">
        <v>0</v>
      </c>
      <c r="AD300" s="2" t="s">
        <v>0</v>
      </c>
      <c r="AE300" s="1">
        <v>0</v>
      </c>
      <c r="AF300" s="2">
        <v>0</v>
      </c>
      <c r="AG300" s="2" t="s">
        <v>0</v>
      </c>
      <c r="AH300" s="1">
        <v>0</v>
      </c>
      <c r="AI300" s="1">
        <v>0</v>
      </c>
      <c r="AJ300" s="2" t="s">
        <v>0</v>
      </c>
      <c r="AK300" s="1">
        <v>0</v>
      </c>
      <c r="AL300" s="1">
        <v>0</v>
      </c>
      <c r="AM300" s="49" t="s">
        <v>1</v>
      </c>
      <c r="AN300" s="2" t="s">
        <v>1</v>
      </c>
      <c r="AO300" s="4" t="s">
        <v>1</v>
      </c>
      <c r="AP300" s="4" t="s">
        <v>1</v>
      </c>
    </row>
    <row r="301" spans="1:42" x14ac:dyDescent="0.25">
      <c r="A301" s="2" t="s">
        <v>518</v>
      </c>
      <c r="B301" s="48">
        <v>44172</v>
      </c>
      <c r="C301" s="2" t="s">
        <v>27</v>
      </c>
      <c r="D301" s="2" t="s">
        <v>33</v>
      </c>
      <c r="E301" s="2" t="s">
        <v>32</v>
      </c>
      <c r="F301" s="2" t="s">
        <v>1236</v>
      </c>
      <c r="G301" s="2" t="s">
        <v>3</v>
      </c>
      <c r="H301" s="2" t="s">
        <v>1517</v>
      </c>
      <c r="I301" s="1" t="s">
        <v>1</v>
      </c>
      <c r="J301" s="1" t="s">
        <v>1</v>
      </c>
      <c r="K301" s="1" t="s">
        <v>1</v>
      </c>
      <c r="L301" s="1" t="s">
        <v>1</v>
      </c>
      <c r="M301" s="1">
        <v>0</v>
      </c>
      <c r="N301" s="2" t="s">
        <v>1</v>
      </c>
      <c r="O301" s="2" t="s">
        <v>2</v>
      </c>
      <c r="P301" s="2" t="s">
        <v>1</v>
      </c>
      <c r="Q301" s="1">
        <v>29944694.640000001</v>
      </c>
      <c r="R301" s="1">
        <v>0</v>
      </c>
      <c r="S301" s="1">
        <v>18534234</v>
      </c>
      <c r="T301" s="1">
        <v>0</v>
      </c>
      <c r="U301" s="2" t="s">
        <v>0</v>
      </c>
      <c r="V301" s="1">
        <v>0</v>
      </c>
      <c r="W301" s="1">
        <v>9836604</v>
      </c>
      <c r="X301" s="2" t="s">
        <v>9</v>
      </c>
      <c r="Y301" s="1">
        <v>1573856.6400000001</v>
      </c>
      <c r="Z301" s="1">
        <v>0</v>
      </c>
      <c r="AA301" s="2" t="s">
        <v>0</v>
      </c>
      <c r="AB301" s="1">
        <v>0</v>
      </c>
      <c r="AC301" s="1">
        <v>0</v>
      </c>
      <c r="AD301" s="2" t="s">
        <v>0</v>
      </c>
      <c r="AE301" s="1">
        <v>0</v>
      </c>
      <c r="AF301" s="2">
        <v>0</v>
      </c>
      <c r="AG301" s="2" t="s">
        <v>0</v>
      </c>
      <c r="AH301" s="1">
        <v>0</v>
      </c>
      <c r="AI301" s="1">
        <v>0</v>
      </c>
      <c r="AJ301" s="2" t="s">
        <v>0</v>
      </c>
      <c r="AK301" s="1">
        <v>0</v>
      </c>
      <c r="AL301" s="1">
        <v>0</v>
      </c>
      <c r="AM301" s="49" t="s">
        <v>1</v>
      </c>
      <c r="AN301" s="2" t="s">
        <v>1</v>
      </c>
      <c r="AO301" s="4" t="s">
        <v>1</v>
      </c>
      <c r="AP301" s="4" t="s">
        <v>1</v>
      </c>
    </row>
    <row r="302" spans="1:42" x14ac:dyDescent="0.25">
      <c r="A302" s="2" t="s">
        <v>519</v>
      </c>
      <c r="B302" s="48">
        <v>44172</v>
      </c>
      <c r="C302" s="2" t="s">
        <v>27</v>
      </c>
      <c r="D302" s="2" t="s">
        <v>33</v>
      </c>
      <c r="E302" s="2" t="s">
        <v>32</v>
      </c>
      <c r="F302" s="2" t="s">
        <v>1426</v>
      </c>
      <c r="G302" s="2" t="s">
        <v>13</v>
      </c>
      <c r="H302" s="2" t="s">
        <v>1</v>
      </c>
      <c r="I302" s="1" t="s">
        <v>453</v>
      </c>
      <c r="J302" s="1" t="s">
        <v>1</v>
      </c>
      <c r="K302" s="1" t="s">
        <v>1510</v>
      </c>
      <c r="L302" s="1" t="s">
        <v>1485</v>
      </c>
      <c r="M302" s="1">
        <v>9087396</v>
      </c>
      <c r="N302" s="2" t="s">
        <v>12</v>
      </c>
      <c r="O302" s="2" t="s">
        <v>441</v>
      </c>
      <c r="P302" s="2" t="s">
        <v>442</v>
      </c>
      <c r="Q302" s="1">
        <v>-954636</v>
      </c>
      <c r="R302" s="1">
        <v>0</v>
      </c>
      <c r="S302" s="1">
        <v>-954636</v>
      </c>
      <c r="T302" s="1">
        <v>0</v>
      </c>
      <c r="U302" s="2" t="s">
        <v>0</v>
      </c>
      <c r="V302" s="1">
        <v>0</v>
      </c>
      <c r="W302" s="1">
        <v>0</v>
      </c>
      <c r="X302" s="2" t="s">
        <v>0</v>
      </c>
      <c r="Y302" s="1">
        <v>0</v>
      </c>
      <c r="Z302" s="1">
        <v>0</v>
      </c>
      <c r="AA302" s="2" t="s">
        <v>0</v>
      </c>
      <c r="AB302" s="1">
        <v>0</v>
      </c>
      <c r="AC302" s="1">
        <v>0</v>
      </c>
      <c r="AD302" s="2" t="s">
        <v>0</v>
      </c>
      <c r="AE302" s="1">
        <v>0</v>
      </c>
      <c r="AF302" s="2">
        <v>0</v>
      </c>
      <c r="AG302" s="2" t="s">
        <v>0</v>
      </c>
      <c r="AH302" s="1">
        <v>0</v>
      </c>
      <c r="AI302" s="1">
        <v>0</v>
      </c>
      <c r="AJ302" s="2" t="s">
        <v>0</v>
      </c>
      <c r="AK302" s="1">
        <v>0</v>
      </c>
      <c r="AL302" s="1">
        <v>0</v>
      </c>
      <c r="AM302" s="49" t="s">
        <v>1</v>
      </c>
      <c r="AN302" s="2" t="s">
        <v>1</v>
      </c>
      <c r="AO302" s="4" t="s">
        <v>1</v>
      </c>
      <c r="AP302" s="4" t="s">
        <v>1</v>
      </c>
    </row>
    <row r="303" spans="1:42" x14ac:dyDescent="0.25">
      <c r="A303" s="2" t="s">
        <v>520</v>
      </c>
      <c r="B303" s="48">
        <v>44172</v>
      </c>
      <c r="C303" s="2" t="s">
        <v>6</v>
      </c>
      <c r="D303" s="2" t="s">
        <v>26</v>
      </c>
      <c r="E303" s="2" t="s">
        <v>200</v>
      </c>
      <c r="F303" s="2" t="s">
        <v>1518</v>
      </c>
      <c r="G303" s="2" t="s">
        <v>3</v>
      </c>
      <c r="H303" s="2" t="s">
        <v>1519</v>
      </c>
      <c r="I303" s="1" t="s">
        <v>1</v>
      </c>
      <c r="J303" s="1" t="s">
        <v>1</v>
      </c>
      <c r="K303" s="1" t="s">
        <v>1</v>
      </c>
      <c r="L303" s="1" t="s">
        <v>1</v>
      </c>
      <c r="M303" s="1">
        <v>0</v>
      </c>
      <c r="N303" s="2" t="s">
        <v>1</v>
      </c>
      <c r="O303" s="2" t="s">
        <v>2</v>
      </c>
      <c r="P303" s="2" t="s">
        <v>1</v>
      </c>
      <c r="Q303" s="1">
        <v>50817061.799999997</v>
      </c>
      <c r="R303" s="1">
        <v>0</v>
      </c>
      <c r="S303" s="1">
        <v>42311385</v>
      </c>
      <c r="T303" s="1">
        <v>0</v>
      </c>
      <c r="U303" s="2" t="s">
        <v>0</v>
      </c>
      <c r="V303" s="1">
        <v>0</v>
      </c>
      <c r="W303" s="1">
        <v>7332480</v>
      </c>
      <c r="X303" s="2" t="s">
        <v>0</v>
      </c>
      <c r="Y303" s="1">
        <v>1173196.8</v>
      </c>
      <c r="Z303" s="1">
        <v>0</v>
      </c>
      <c r="AA303" s="2" t="s">
        <v>0</v>
      </c>
      <c r="AB303" s="1">
        <v>0</v>
      </c>
      <c r="AC303" s="1">
        <v>0</v>
      </c>
      <c r="AD303" s="2" t="s">
        <v>0</v>
      </c>
      <c r="AE303" s="1">
        <v>0</v>
      </c>
      <c r="AF303" s="2">
        <v>0</v>
      </c>
      <c r="AG303" s="2" t="s">
        <v>0</v>
      </c>
      <c r="AH303" s="1">
        <v>0</v>
      </c>
      <c r="AI303" s="1">
        <v>0</v>
      </c>
      <c r="AJ303" s="2" t="s">
        <v>0</v>
      </c>
      <c r="AK303" s="1">
        <v>0</v>
      </c>
      <c r="AL303" s="1">
        <v>0</v>
      </c>
      <c r="AM303" s="49" t="s">
        <v>1</v>
      </c>
      <c r="AN303" s="2" t="s">
        <v>1</v>
      </c>
      <c r="AO303" s="4" t="s">
        <v>1</v>
      </c>
      <c r="AP303" s="4" t="s">
        <v>1</v>
      </c>
    </row>
    <row r="304" spans="1:42" x14ac:dyDescent="0.25">
      <c r="A304" s="2" t="s">
        <v>521</v>
      </c>
      <c r="B304" s="48">
        <v>44172</v>
      </c>
      <c r="C304" s="2" t="s">
        <v>6</v>
      </c>
      <c r="D304" s="2" t="s">
        <v>26</v>
      </c>
      <c r="E304" s="2" t="s">
        <v>200</v>
      </c>
      <c r="F304" s="2" t="s">
        <v>1518</v>
      </c>
      <c r="G304" s="2" t="s">
        <v>3</v>
      </c>
      <c r="H304" s="2" t="s">
        <v>1520</v>
      </c>
      <c r="I304" s="1" t="s">
        <v>1</v>
      </c>
      <c r="J304" s="1" t="s">
        <v>1</v>
      </c>
      <c r="K304" s="1" t="s">
        <v>1</v>
      </c>
      <c r="L304" s="1" t="s">
        <v>1</v>
      </c>
      <c r="M304" s="1">
        <v>0</v>
      </c>
      <c r="N304" s="2" t="s">
        <v>1</v>
      </c>
      <c r="O304" s="2" t="s">
        <v>988</v>
      </c>
      <c r="P304" s="2" t="s">
        <v>989</v>
      </c>
      <c r="Q304" s="1">
        <v>10304676.6</v>
      </c>
      <c r="R304" s="1">
        <v>0</v>
      </c>
      <c r="S304" s="1">
        <v>10225332.6</v>
      </c>
      <c r="T304" s="1">
        <v>68400</v>
      </c>
      <c r="U304" s="2" t="s">
        <v>9</v>
      </c>
      <c r="V304" s="1">
        <v>10944</v>
      </c>
      <c r="W304" s="1">
        <v>0</v>
      </c>
      <c r="X304" s="2" t="s">
        <v>0</v>
      </c>
      <c r="Y304" s="1">
        <v>0</v>
      </c>
      <c r="Z304" s="1">
        <v>0</v>
      </c>
      <c r="AA304" s="2" t="s">
        <v>0</v>
      </c>
      <c r="AB304" s="1">
        <v>0</v>
      </c>
      <c r="AC304" s="1">
        <v>0</v>
      </c>
      <c r="AD304" s="2" t="s">
        <v>0</v>
      </c>
      <c r="AE304" s="1">
        <v>0</v>
      </c>
      <c r="AF304" s="2">
        <v>0</v>
      </c>
      <c r="AG304" s="2" t="s">
        <v>0</v>
      </c>
      <c r="AH304" s="1">
        <v>0</v>
      </c>
      <c r="AI304" s="1">
        <v>0</v>
      </c>
      <c r="AJ304" s="2" t="s">
        <v>0</v>
      </c>
      <c r="AK304" s="1">
        <v>0</v>
      </c>
      <c r="AL304" s="1">
        <v>0</v>
      </c>
      <c r="AM304" s="49" t="s">
        <v>1</v>
      </c>
      <c r="AN304" s="2" t="s">
        <v>1</v>
      </c>
      <c r="AO304" s="4" t="s">
        <v>1</v>
      </c>
      <c r="AP304" s="4" t="s">
        <v>1</v>
      </c>
    </row>
    <row r="305" spans="1:42" x14ac:dyDescent="0.25">
      <c r="A305" s="2" t="s">
        <v>522</v>
      </c>
      <c r="B305" s="48">
        <v>44172</v>
      </c>
      <c r="C305" s="2" t="s">
        <v>6</v>
      </c>
      <c r="D305" s="2" t="s">
        <v>26</v>
      </c>
      <c r="E305" s="2" t="s">
        <v>200</v>
      </c>
      <c r="F305" s="2" t="s">
        <v>1518</v>
      </c>
      <c r="G305" s="2" t="s">
        <v>3</v>
      </c>
      <c r="H305" s="2" t="s">
        <v>1521</v>
      </c>
      <c r="I305" s="1" t="s">
        <v>1</v>
      </c>
      <c r="J305" s="1" t="s">
        <v>1</v>
      </c>
      <c r="K305" s="1" t="s">
        <v>1</v>
      </c>
      <c r="L305" s="1" t="s">
        <v>1</v>
      </c>
      <c r="M305" s="1">
        <v>0</v>
      </c>
      <c r="N305" s="2" t="s">
        <v>1</v>
      </c>
      <c r="O305" s="2" t="s">
        <v>2</v>
      </c>
      <c r="P305" s="2" t="s">
        <v>1</v>
      </c>
      <c r="Q305" s="1">
        <v>816025489.56519973</v>
      </c>
      <c r="R305" s="1">
        <v>0</v>
      </c>
      <c r="S305" s="1">
        <v>635491675.33999991</v>
      </c>
      <c r="T305" s="1">
        <v>0</v>
      </c>
      <c r="U305" s="2" t="s">
        <v>0</v>
      </c>
      <c r="V305" s="1">
        <v>0</v>
      </c>
      <c r="W305" s="1">
        <v>155632598.47</v>
      </c>
      <c r="X305" s="2" t="s">
        <v>0</v>
      </c>
      <c r="Y305" s="1">
        <v>24901215.755200002</v>
      </c>
      <c r="Z305" s="1">
        <v>0</v>
      </c>
      <c r="AA305" s="2" t="s">
        <v>0</v>
      </c>
      <c r="AB305" s="1">
        <v>0</v>
      </c>
      <c r="AC305" s="1">
        <v>0</v>
      </c>
      <c r="AD305" s="2" t="s">
        <v>0</v>
      </c>
      <c r="AE305" s="1">
        <v>0</v>
      </c>
      <c r="AF305" s="2">
        <v>0</v>
      </c>
      <c r="AG305" s="2" t="s">
        <v>0</v>
      </c>
      <c r="AH305" s="1">
        <v>0</v>
      </c>
      <c r="AI305" s="1">
        <v>0</v>
      </c>
      <c r="AJ305" s="2" t="s">
        <v>0</v>
      </c>
      <c r="AK305" s="1">
        <v>0</v>
      </c>
      <c r="AL305" s="1">
        <v>0</v>
      </c>
      <c r="AM305" s="49" t="s">
        <v>1</v>
      </c>
      <c r="AN305" s="2" t="s">
        <v>1</v>
      </c>
      <c r="AO305" s="4" t="s">
        <v>1</v>
      </c>
      <c r="AP305" s="4" t="s">
        <v>1</v>
      </c>
    </row>
    <row r="306" spans="1:42" x14ac:dyDescent="0.25">
      <c r="A306" s="2" t="s">
        <v>523</v>
      </c>
      <c r="B306" s="48">
        <v>44172</v>
      </c>
      <c r="C306" s="2" t="s">
        <v>27</v>
      </c>
      <c r="D306" s="2" t="s">
        <v>26</v>
      </c>
      <c r="E306" s="2" t="s">
        <v>253</v>
      </c>
      <c r="F306" s="2" t="s">
        <v>1011</v>
      </c>
      <c r="G306" s="2" t="s">
        <v>3</v>
      </c>
      <c r="H306" s="2" t="s">
        <v>1522</v>
      </c>
      <c r="I306" s="1" t="s">
        <v>1</v>
      </c>
      <c r="J306" s="1" t="s">
        <v>1</v>
      </c>
      <c r="K306" s="1" t="s">
        <v>1</v>
      </c>
      <c r="L306" s="1" t="s">
        <v>1</v>
      </c>
      <c r="M306" s="1">
        <v>0</v>
      </c>
      <c r="N306" s="2" t="s">
        <v>1</v>
      </c>
      <c r="O306" s="2" t="s">
        <v>2</v>
      </c>
      <c r="P306" s="2" t="s">
        <v>1</v>
      </c>
      <c r="Q306" s="1">
        <v>388159649.56959993</v>
      </c>
      <c r="R306" s="1">
        <v>0</v>
      </c>
      <c r="S306" s="1">
        <v>261584698</v>
      </c>
      <c r="T306" s="1">
        <v>0</v>
      </c>
      <c r="U306" s="2" t="s">
        <v>0</v>
      </c>
      <c r="V306" s="1">
        <v>0</v>
      </c>
      <c r="W306" s="1">
        <v>109116337.56</v>
      </c>
      <c r="X306" s="2" t="s">
        <v>0</v>
      </c>
      <c r="Y306" s="1">
        <v>17458614.009599999</v>
      </c>
      <c r="Z306" s="1">
        <v>0</v>
      </c>
      <c r="AA306" s="2" t="s">
        <v>0</v>
      </c>
      <c r="AB306" s="1">
        <v>0</v>
      </c>
      <c r="AC306" s="1">
        <v>0</v>
      </c>
      <c r="AD306" s="2" t="s">
        <v>0</v>
      </c>
      <c r="AE306" s="1">
        <v>0</v>
      </c>
      <c r="AF306" s="2">
        <v>0</v>
      </c>
      <c r="AG306" s="2" t="s">
        <v>0</v>
      </c>
      <c r="AH306" s="1">
        <v>0</v>
      </c>
      <c r="AI306" s="1">
        <v>0</v>
      </c>
      <c r="AJ306" s="2" t="s">
        <v>0</v>
      </c>
      <c r="AK306" s="1">
        <v>0</v>
      </c>
      <c r="AL306" s="1">
        <v>0</v>
      </c>
      <c r="AM306" s="49" t="s">
        <v>1</v>
      </c>
      <c r="AN306" s="2" t="s">
        <v>1</v>
      </c>
      <c r="AO306" s="4" t="s">
        <v>1</v>
      </c>
      <c r="AP306" s="4" t="s">
        <v>1</v>
      </c>
    </row>
    <row r="307" spans="1:42" x14ac:dyDescent="0.25">
      <c r="A307" s="2" t="s">
        <v>524</v>
      </c>
      <c r="B307" s="48">
        <v>44172</v>
      </c>
      <c r="C307" s="2" t="s">
        <v>27</v>
      </c>
      <c r="D307" s="2" t="s">
        <v>26</v>
      </c>
      <c r="E307" s="2" t="s">
        <v>253</v>
      </c>
      <c r="F307" s="2" t="s">
        <v>1007</v>
      </c>
      <c r="G307" s="2" t="s">
        <v>13</v>
      </c>
      <c r="H307" s="2" t="s">
        <v>1</v>
      </c>
      <c r="I307" s="1" t="s">
        <v>1523</v>
      </c>
      <c r="J307" s="1" t="s">
        <v>1</v>
      </c>
      <c r="K307" s="1" t="s">
        <v>1524</v>
      </c>
      <c r="L307" s="1" t="s">
        <v>1485</v>
      </c>
      <c r="M307" s="1">
        <v>1671696</v>
      </c>
      <c r="N307" s="2" t="s">
        <v>12</v>
      </c>
      <c r="O307" s="2" t="s">
        <v>1525</v>
      </c>
      <c r="P307" s="2" t="s">
        <v>1526</v>
      </c>
      <c r="Q307" s="1">
        <v>-1375296</v>
      </c>
      <c r="R307" s="1">
        <v>0</v>
      </c>
      <c r="S307" s="1">
        <v>0</v>
      </c>
      <c r="T307" s="1">
        <v>0</v>
      </c>
      <c r="U307" s="2" t="s">
        <v>0</v>
      </c>
      <c r="V307" s="1">
        <v>0</v>
      </c>
      <c r="W307" s="1">
        <v>-1185600</v>
      </c>
      <c r="X307" s="2" t="s">
        <v>9</v>
      </c>
      <c r="Y307" s="1">
        <v>-189696</v>
      </c>
      <c r="Z307" s="1">
        <v>0</v>
      </c>
      <c r="AA307" s="2" t="s">
        <v>0</v>
      </c>
      <c r="AB307" s="1">
        <v>0</v>
      </c>
      <c r="AC307" s="1">
        <v>0</v>
      </c>
      <c r="AD307" s="2" t="s">
        <v>0</v>
      </c>
      <c r="AE307" s="1">
        <v>0</v>
      </c>
      <c r="AF307" s="2">
        <v>0</v>
      </c>
      <c r="AG307" s="2" t="s">
        <v>0</v>
      </c>
      <c r="AH307" s="1">
        <v>0</v>
      </c>
      <c r="AI307" s="1">
        <v>0</v>
      </c>
      <c r="AJ307" s="2" t="s">
        <v>0</v>
      </c>
      <c r="AK307" s="1">
        <v>0</v>
      </c>
      <c r="AL307" s="1">
        <v>0</v>
      </c>
      <c r="AM307" s="111" t="s">
        <v>1</v>
      </c>
      <c r="AN307" s="110" t="s">
        <v>1</v>
      </c>
      <c r="AO307" s="4" t="s">
        <v>1</v>
      </c>
      <c r="AP307" s="4" t="s">
        <v>1</v>
      </c>
    </row>
    <row r="308" spans="1:42" x14ac:dyDescent="0.25">
      <c r="A308" s="2" t="s">
        <v>525</v>
      </c>
      <c r="B308" s="48">
        <v>44172</v>
      </c>
      <c r="C308" s="2" t="s">
        <v>6</v>
      </c>
      <c r="D308" s="2" t="s">
        <v>24</v>
      </c>
      <c r="E308" s="2" t="s">
        <v>196</v>
      </c>
      <c r="F308" s="2" t="s">
        <v>469</v>
      </c>
      <c r="G308" s="2" t="s">
        <v>3</v>
      </c>
      <c r="H308" s="2" t="s">
        <v>1527</v>
      </c>
      <c r="I308" s="1" t="s">
        <v>1</v>
      </c>
      <c r="J308" s="1" t="s">
        <v>1</v>
      </c>
      <c r="K308" s="1" t="s">
        <v>1</v>
      </c>
      <c r="L308" s="1" t="s">
        <v>1</v>
      </c>
      <c r="M308" s="1">
        <v>0</v>
      </c>
      <c r="N308" s="2" t="s">
        <v>1</v>
      </c>
      <c r="O308" s="2" t="s">
        <v>2</v>
      </c>
      <c r="P308" s="2" t="s">
        <v>1</v>
      </c>
      <c r="Q308" s="1">
        <v>337750321.50319999</v>
      </c>
      <c r="R308" s="1">
        <v>0</v>
      </c>
      <c r="S308" s="1">
        <v>236275403.00000006</v>
      </c>
      <c r="T308" s="1">
        <v>0</v>
      </c>
      <c r="U308" s="2" t="s">
        <v>0</v>
      </c>
      <c r="V308" s="1">
        <v>0</v>
      </c>
      <c r="W308" s="1">
        <v>87478378.019999996</v>
      </c>
      <c r="X308" s="2" t="s">
        <v>9</v>
      </c>
      <c r="Y308" s="1">
        <v>13996540.483200001</v>
      </c>
      <c r="Z308" s="1">
        <v>0</v>
      </c>
      <c r="AA308" s="2" t="s">
        <v>0</v>
      </c>
      <c r="AB308" s="1">
        <v>0</v>
      </c>
      <c r="AC308" s="1">
        <v>0</v>
      </c>
      <c r="AD308" s="2" t="s">
        <v>0</v>
      </c>
      <c r="AE308" s="1">
        <v>0</v>
      </c>
      <c r="AF308" s="2">
        <v>0</v>
      </c>
      <c r="AG308" s="2" t="s">
        <v>0</v>
      </c>
      <c r="AH308" s="1">
        <v>0</v>
      </c>
      <c r="AI308" s="1">
        <v>0</v>
      </c>
      <c r="AJ308" s="2" t="s">
        <v>0</v>
      </c>
      <c r="AK308" s="1">
        <v>0</v>
      </c>
      <c r="AL308" s="1">
        <v>0</v>
      </c>
      <c r="AM308" s="49" t="s">
        <v>1</v>
      </c>
      <c r="AN308" s="2" t="s">
        <v>1</v>
      </c>
      <c r="AO308" s="4" t="s">
        <v>1</v>
      </c>
      <c r="AP308" s="4" t="s">
        <v>1</v>
      </c>
    </row>
    <row r="309" spans="1:42" x14ac:dyDescent="0.25">
      <c r="A309" s="2" t="s">
        <v>526</v>
      </c>
      <c r="B309" s="48">
        <v>44172</v>
      </c>
      <c r="C309" s="2" t="s">
        <v>6</v>
      </c>
      <c r="D309" s="2" t="s">
        <v>24</v>
      </c>
      <c r="E309" s="2" t="s">
        <v>196</v>
      </c>
      <c r="F309" s="2" t="s">
        <v>469</v>
      </c>
      <c r="G309" s="2" t="s">
        <v>3</v>
      </c>
      <c r="H309" s="2" t="s">
        <v>1528</v>
      </c>
      <c r="I309" s="1" t="s">
        <v>1</v>
      </c>
      <c r="J309" s="1" t="s">
        <v>1</v>
      </c>
      <c r="K309" s="1" t="s">
        <v>1</v>
      </c>
      <c r="L309" s="1" t="s">
        <v>1</v>
      </c>
      <c r="M309" s="1">
        <v>0</v>
      </c>
      <c r="N309" s="2" t="s">
        <v>1</v>
      </c>
      <c r="O309" s="2" t="s">
        <v>1506</v>
      </c>
      <c r="P309" s="2" t="s">
        <v>1507</v>
      </c>
      <c r="Q309" s="1">
        <v>39844140</v>
      </c>
      <c r="R309" s="1">
        <v>0</v>
      </c>
      <c r="S309" s="1">
        <v>39844140</v>
      </c>
      <c r="T309" s="1">
        <v>0</v>
      </c>
      <c r="U309" s="2" t="s">
        <v>0</v>
      </c>
      <c r="V309" s="1">
        <v>0</v>
      </c>
      <c r="W309" s="1">
        <v>0</v>
      </c>
      <c r="X309" s="2" t="s">
        <v>0</v>
      </c>
      <c r="Y309" s="1">
        <v>0</v>
      </c>
      <c r="Z309" s="1">
        <v>0</v>
      </c>
      <c r="AA309" s="2" t="s">
        <v>0</v>
      </c>
      <c r="AB309" s="1">
        <v>0</v>
      </c>
      <c r="AC309" s="1">
        <v>0</v>
      </c>
      <c r="AD309" s="2" t="s">
        <v>0</v>
      </c>
      <c r="AE309" s="1">
        <v>0</v>
      </c>
      <c r="AF309" s="2">
        <v>0</v>
      </c>
      <c r="AG309" s="2" t="s">
        <v>0</v>
      </c>
      <c r="AH309" s="1">
        <v>0</v>
      </c>
      <c r="AI309" s="1">
        <v>0</v>
      </c>
      <c r="AJ309" s="2" t="s">
        <v>0</v>
      </c>
      <c r="AK309" s="1">
        <v>0</v>
      </c>
      <c r="AL309" s="1">
        <v>0</v>
      </c>
      <c r="AM309" s="49" t="s">
        <v>1</v>
      </c>
      <c r="AN309" s="2" t="s">
        <v>1</v>
      </c>
      <c r="AO309" s="4" t="s">
        <v>1</v>
      </c>
      <c r="AP309" s="4" t="s">
        <v>1</v>
      </c>
    </row>
    <row r="310" spans="1:42" x14ac:dyDescent="0.25">
      <c r="A310" s="2" t="s">
        <v>527</v>
      </c>
      <c r="B310" s="48">
        <v>44172</v>
      </c>
      <c r="C310" s="2" t="s">
        <v>6</v>
      </c>
      <c r="D310" s="2" t="s">
        <v>24</v>
      </c>
      <c r="E310" s="2" t="s">
        <v>196</v>
      </c>
      <c r="F310" s="2" t="s">
        <v>469</v>
      </c>
      <c r="G310" s="2" t="s">
        <v>3</v>
      </c>
      <c r="H310" s="2" t="s">
        <v>1529</v>
      </c>
      <c r="I310" s="1" t="s">
        <v>1</v>
      </c>
      <c r="J310" s="1" t="s">
        <v>1</v>
      </c>
      <c r="K310" s="1" t="s">
        <v>1</v>
      </c>
      <c r="L310" s="1" t="s">
        <v>1</v>
      </c>
      <c r="M310" s="1">
        <v>0</v>
      </c>
      <c r="N310" s="2" t="s">
        <v>1</v>
      </c>
      <c r="O310" s="2" t="s">
        <v>2</v>
      </c>
      <c r="P310" s="2" t="s">
        <v>1</v>
      </c>
      <c r="Q310" s="1">
        <v>728310718.24399984</v>
      </c>
      <c r="R310" s="1">
        <v>0</v>
      </c>
      <c r="S310" s="1">
        <v>519090779.21999991</v>
      </c>
      <c r="T310" s="1">
        <v>0</v>
      </c>
      <c r="U310" s="2" t="s">
        <v>0</v>
      </c>
      <c r="V310" s="1">
        <v>0</v>
      </c>
      <c r="W310" s="1">
        <v>180362016.40000001</v>
      </c>
      <c r="X310" s="2" t="s">
        <v>0</v>
      </c>
      <c r="Y310" s="1">
        <v>28857922.623999994</v>
      </c>
      <c r="Z310" s="1">
        <v>0</v>
      </c>
      <c r="AA310" s="2" t="s">
        <v>0</v>
      </c>
      <c r="AB310" s="1">
        <v>0</v>
      </c>
      <c r="AC310" s="1">
        <v>0</v>
      </c>
      <c r="AD310" s="2" t="s">
        <v>0</v>
      </c>
      <c r="AE310" s="1">
        <v>0</v>
      </c>
      <c r="AF310" s="2">
        <v>0</v>
      </c>
      <c r="AG310" s="2" t="s">
        <v>0</v>
      </c>
      <c r="AH310" s="1">
        <v>0</v>
      </c>
      <c r="AI310" s="1">
        <v>0</v>
      </c>
      <c r="AJ310" s="2" t="s">
        <v>0</v>
      </c>
      <c r="AK310" s="1">
        <v>0</v>
      </c>
      <c r="AL310" s="1">
        <v>0</v>
      </c>
      <c r="AM310" s="49" t="s">
        <v>1</v>
      </c>
      <c r="AN310" s="2" t="s">
        <v>1</v>
      </c>
      <c r="AO310" s="4" t="s">
        <v>1</v>
      </c>
      <c r="AP310" s="4" t="s">
        <v>1</v>
      </c>
    </row>
    <row r="311" spans="1:42" x14ac:dyDescent="0.25">
      <c r="A311" s="2" t="s">
        <v>528</v>
      </c>
      <c r="B311" s="48">
        <v>44172</v>
      </c>
      <c r="C311" s="2" t="s">
        <v>27</v>
      </c>
      <c r="D311" s="2" t="s">
        <v>24</v>
      </c>
      <c r="E311" s="2" t="s">
        <v>364</v>
      </c>
      <c r="F311" s="2" t="s">
        <v>1530</v>
      </c>
      <c r="G311" s="2" t="s">
        <v>3</v>
      </c>
      <c r="H311" s="2" t="s">
        <v>1531</v>
      </c>
      <c r="I311" s="1" t="s">
        <v>1</v>
      </c>
      <c r="J311" s="1" t="s">
        <v>1</v>
      </c>
      <c r="K311" s="1" t="s">
        <v>1</v>
      </c>
      <c r="L311" s="1" t="s">
        <v>1</v>
      </c>
      <c r="M311" s="1">
        <v>0</v>
      </c>
      <c r="N311" s="2" t="s">
        <v>1</v>
      </c>
      <c r="O311" s="2" t="s">
        <v>2</v>
      </c>
      <c r="P311" s="2" t="s">
        <v>1</v>
      </c>
      <c r="Q311" s="1">
        <v>145545234.83559999</v>
      </c>
      <c r="R311" s="1">
        <v>0</v>
      </c>
      <c r="S311" s="1">
        <v>85155543.299999982</v>
      </c>
      <c r="T311" s="1">
        <v>0</v>
      </c>
      <c r="U311" s="2" t="s">
        <v>0</v>
      </c>
      <c r="V311" s="1">
        <v>0</v>
      </c>
      <c r="W311" s="1">
        <v>52060078.909999996</v>
      </c>
      <c r="X311" s="2" t="s">
        <v>0</v>
      </c>
      <c r="Y311" s="1">
        <v>8329612.6255999999</v>
      </c>
      <c r="Z311" s="1">
        <v>0</v>
      </c>
      <c r="AA311" s="2" t="s">
        <v>0</v>
      </c>
      <c r="AB311" s="1">
        <v>0</v>
      </c>
      <c r="AC311" s="1">
        <v>0</v>
      </c>
      <c r="AD311" s="2" t="s">
        <v>0</v>
      </c>
      <c r="AE311" s="1">
        <v>0</v>
      </c>
      <c r="AF311" s="2">
        <v>0</v>
      </c>
      <c r="AG311" s="2" t="s">
        <v>0</v>
      </c>
      <c r="AH311" s="1">
        <v>0</v>
      </c>
      <c r="AI311" s="1">
        <v>0</v>
      </c>
      <c r="AJ311" s="2" t="s">
        <v>0</v>
      </c>
      <c r="AK311" s="1">
        <v>0</v>
      </c>
      <c r="AL311" s="1">
        <v>0</v>
      </c>
      <c r="AM311" s="49" t="s">
        <v>1</v>
      </c>
      <c r="AN311" s="2" t="s">
        <v>1</v>
      </c>
      <c r="AO311" s="4" t="s">
        <v>1</v>
      </c>
      <c r="AP311" s="4" t="s">
        <v>1</v>
      </c>
    </row>
    <row r="312" spans="1:42" x14ac:dyDescent="0.25">
      <c r="A312" s="2" t="s">
        <v>529</v>
      </c>
      <c r="B312" s="48">
        <v>44172</v>
      </c>
      <c r="C312" s="2" t="s">
        <v>6</v>
      </c>
      <c r="D312" s="2" t="s">
        <v>22</v>
      </c>
      <c r="E312" s="2" t="s">
        <v>194</v>
      </c>
      <c r="F312" s="2" t="s">
        <v>934</v>
      </c>
      <c r="G312" s="2" t="s">
        <v>3</v>
      </c>
      <c r="H312" s="2" t="s">
        <v>1532</v>
      </c>
      <c r="I312" s="1" t="s">
        <v>1</v>
      </c>
      <c r="J312" s="1" t="s">
        <v>1</v>
      </c>
      <c r="K312" s="1" t="s">
        <v>1</v>
      </c>
      <c r="L312" s="1" t="s">
        <v>1</v>
      </c>
      <c r="M312" s="1">
        <v>0</v>
      </c>
      <c r="N312" s="2" t="s">
        <v>1</v>
      </c>
      <c r="O312" s="2" t="s">
        <v>2</v>
      </c>
      <c r="P312" s="2" t="s">
        <v>1</v>
      </c>
      <c r="Q312" s="1">
        <v>569484417.50400007</v>
      </c>
      <c r="R312" s="1">
        <v>0</v>
      </c>
      <c r="S312" s="1">
        <v>414827112.54000008</v>
      </c>
      <c r="T312" s="1">
        <v>0</v>
      </c>
      <c r="U312" s="2" t="s">
        <v>0</v>
      </c>
      <c r="V312" s="1">
        <v>0</v>
      </c>
      <c r="W312" s="1">
        <v>133325262.90000001</v>
      </c>
      <c r="X312" s="2" t="s">
        <v>9</v>
      </c>
      <c r="Y312" s="1">
        <v>21332042.064000007</v>
      </c>
      <c r="Z312" s="1">
        <v>0</v>
      </c>
      <c r="AA312" s="2" t="s">
        <v>0</v>
      </c>
      <c r="AB312" s="1">
        <v>0</v>
      </c>
      <c r="AC312" s="1">
        <v>0</v>
      </c>
      <c r="AD312" s="2" t="s">
        <v>0</v>
      </c>
      <c r="AE312" s="1">
        <v>0</v>
      </c>
      <c r="AF312" s="2">
        <v>0</v>
      </c>
      <c r="AG312" s="2" t="s">
        <v>0</v>
      </c>
      <c r="AH312" s="1">
        <v>0</v>
      </c>
      <c r="AI312" s="1">
        <v>0</v>
      </c>
      <c r="AJ312" s="2" t="s">
        <v>0</v>
      </c>
      <c r="AK312" s="1">
        <v>0</v>
      </c>
      <c r="AL312" s="1">
        <v>0</v>
      </c>
      <c r="AM312" s="49" t="s">
        <v>1</v>
      </c>
      <c r="AN312" s="2" t="s">
        <v>1</v>
      </c>
      <c r="AO312" s="4" t="s">
        <v>1</v>
      </c>
      <c r="AP312" s="4" t="s">
        <v>1</v>
      </c>
    </row>
    <row r="313" spans="1:42" x14ac:dyDescent="0.25">
      <c r="A313" s="2" t="s">
        <v>530</v>
      </c>
      <c r="B313" s="48">
        <v>44172</v>
      </c>
      <c r="C313" s="2" t="s">
        <v>6</v>
      </c>
      <c r="D313" s="2" t="s">
        <v>22</v>
      </c>
      <c r="E313" s="2" t="s">
        <v>194</v>
      </c>
      <c r="F313" s="2" t="s">
        <v>934</v>
      </c>
      <c r="G313" s="2" t="s">
        <v>13</v>
      </c>
      <c r="H313" s="2" t="s">
        <v>1</v>
      </c>
      <c r="I313" s="1" t="s">
        <v>1533</v>
      </c>
      <c r="J313" s="1" t="s">
        <v>1</v>
      </c>
      <c r="K313" s="1" t="s">
        <v>1534</v>
      </c>
      <c r="L313" s="1" t="s">
        <v>1535</v>
      </c>
      <c r="M313" s="1">
        <v>46909163.159999996</v>
      </c>
      <c r="N313" s="2" t="s">
        <v>12</v>
      </c>
      <c r="O313" s="2" t="s">
        <v>1536</v>
      </c>
      <c r="P313" s="2" t="s">
        <v>1537</v>
      </c>
      <c r="Q313" s="1">
        <v>-2608320</v>
      </c>
      <c r="R313" s="1">
        <v>0</v>
      </c>
      <c r="S313" s="1">
        <v>-2608320</v>
      </c>
      <c r="T313" s="1">
        <v>0</v>
      </c>
      <c r="U313" s="2" t="s">
        <v>0</v>
      </c>
      <c r="V313" s="1">
        <v>0</v>
      </c>
      <c r="W313" s="1">
        <v>0</v>
      </c>
      <c r="X313" s="2" t="s">
        <v>0</v>
      </c>
      <c r="Y313" s="1">
        <v>0</v>
      </c>
      <c r="Z313" s="1">
        <v>0</v>
      </c>
      <c r="AA313" s="2" t="s">
        <v>0</v>
      </c>
      <c r="AB313" s="1">
        <v>0</v>
      </c>
      <c r="AC313" s="1">
        <v>0</v>
      </c>
      <c r="AD313" s="2" t="s">
        <v>0</v>
      </c>
      <c r="AE313" s="1">
        <v>0</v>
      </c>
      <c r="AF313" s="2">
        <v>0</v>
      </c>
      <c r="AG313" s="2" t="s">
        <v>0</v>
      </c>
      <c r="AH313" s="1">
        <v>0</v>
      </c>
      <c r="AI313" s="1">
        <v>0</v>
      </c>
      <c r="AJ313" s="2" t="s">
        <v>0</v>
      </c>
      <c r="AK313" s="1">
        <v>0</v>
      </c>
      <c r="AL313" s="1">
        <v>0</v>
      </c>
      <c r="AM313" s="111" t="s">
        <v>1</v>
      </c>
      <c r="AN313" s="110" t="s">
        <v>1</v>
      </c>
      <c r="AO313" s="4" t="s">
        <v>1</v>
      </c>
      <c r="AP313" s="4" t="s">
        <v>1</v>
      </c>
    </row>
    <row r="314" spans="1:42" x14ac:dyDescent="0.25">
      <c r="A314" s="2" t="s">
        <v>531</v>
      </c>
      <c r="B314" s="48">
        <v>44172</v>
      </c>
      <c r="C314" s="2" t="s">
        <v>6</v>
      </c>
      <c r="D314" s="2" t="s">
        <v>19</v>
      </c>
      <c r="E314" s="2" t="s">
        <v>185</v>
      </c>
      <c r="F314" s="2" t="s">
        <v>546</v>
      </c>
      <c r="G314" s="2" t="s">
        <v>3</v>
      </c>
      <c r="H314" s="2" t="s">
        <v>1538</v>
      </c>
      <c r="I314" s="1" t="s">
        <v>1</v>
      </c>
      <c r="J314" s="1" t="s">
        <v>1</v>
      </c>
      <c r="K314" s="1" t="s">
        <v>1</v>
      </c>
      <c r="L314" s="1" t="s">
        <v>1</v>
      </c>
      <c r="M314" s="1">
        <v>0</v>
      </c>
      <c r="N314" s="2" t="s">
        <v>1</v>
      </c>
      <c r="O314" s="2" t="s">
        <v>2</v>
      </c>
      <c r="P314" s="2" t="s">
        <v>1</v>
      </c>
      <c r="Q314" s="1">
        <v>349877194.72960007</v>
      </c>
      <c r="R314" s="1">
        <v>0</v>
      </c>
      <c r="S314" s="1">
        <v>266291962.06</v>
      </c>
      <c r="T314" s="1">
        <v>0</v>
      </c>
      <c r="U314" s="2" t="s">
        <v>0</v>
      </c>
      <c r="V314" s="1">
        <v>0</v>
      </c>
      <c r="W314" s="1">
        <v>72056235.060000002</v>
      </c>
      <c r="X314" s="2" t="s">
        <v>9</v>
      </c>
      <c r="Y314" s="1">
        <v>11528997.6096</v>
      </c>
      <c r="Z314" s="1">
        <v>0</v>
      </c>
      <c r="AA314" s="2" t="s">
        <v>0</v>
      </c>
      <c r="AB314" s="1">
        <v>0</v>
      </c>
      <c r="AC314" s="1">
        <v>0</v>
      </c>
      <c r="AD314" s="2" t="s">
        <v>0</v>
      </c>
      <c r="AE314" s="1">
        <v>0</v>
      </c>
      <c r="AF314" s="2">
        <v>0</v>
      </c>
      <c r="AG314" s="2" t="s">
        <v>0</v>
      </c>
      <c r="AH314" s="1">
        <v>0</v>
      </c>
      <c r="AI314" s="1">
        <v>0</v>
      </c>
      <c r="AJ314" s="2" t="s">
        <v>0</v>
      </c>
      <c r="AK314" s="1">
        <v>0</v>
      </c>
      <c r="AL314" s="1">
        <v>0</v>
      </c>
      <c r="AM314" s="111" t="s">
        <v>1</v>
      </c>
      <c r="AN314" s="110" t="s">
        <v>1</v>
      </c>
      <c r="AO314" s="4" t="s">
        <v>1</v>
      </c>
      <c r="AP314" s="4" t="s">
        <v>1</v>
      </c>
    </row>
    <row r="315" spans="1:42" x14ac:dyDescent="0.25">
      <c r="A315" s="2" t="s">
        <v>532</v>
      </c>
      <c r="B315" s="48">
        <v>44172</v>
      </c>
      <c r="C315" s="2" t="s">
        <v>6</v>
      </c>
      <c r="D315" s="2" t="s">
        <v>19</v>
      </c>
      <c r="E315" s="2" t="s">
        <v>185</v>
      </c>
      <c r="F315" s="2" t="s">
        <v>546</v>
      </c>
      <c r="G315" s="2" t="s">
        <v>13</v>
      </c>
      <c r="H315" s="2" t="s">
        <v>1</v>
      </c>
      <c r="I315" s="1" t="s">
        <v>1539</v>
      </c>
      <c r="J315" s="1" t="s">
        <v>1</v>
      </c>
      <c r="K315" s="1" t="s">
        <v>1540</v>
      </c>
      <c r="L315" s="1" t="s">
        <v>1535</v>
      </c>
      <c r="M315" s="1">
        <v>17943942</v>
      </c>
      <c r="N315" s="2" t="s">
        <v>12</v>
      </c>
      <c r="O315" s="2" t="s">
        <v>1541</v>
      </c>
      <c r="P315" s="2" t="s">
        <v>1542</v>
      </c>
      <c r="Q315" s="1">
        <v>-3420000</v>
      </c>
      <c r="R315" s="1">
        <v>0</v>
      </c>
      <c r="S315" s="1">
        <v>-3420000</v>
      </c>
      <c r="T315" s="1">
        <v>0</v>
      </c>
      <c r="U315" s="2" t="s">
        <v>0</v>
      </c>
      <c r="V315" s="1">
        <v>0</v>
      </c>
      <c r="W315" s="1">
        <v>0</v>
      </c>
      <c r="X315" s="2" t="s">
        <v>0</v>
      </c>
      <c r="Y315" s="1">
        <v>0</v>
      </c>
      <c r="Z315" s="1">
        <v>0</v>
      </c>
      <c r="AA315" s="2" t="s">
        <v>0</v>
      </c>
      <c r="AB315" s="1">
        <v>0</v>
      </c>
      <c r="AC315" s="1">
        <v>0</v>
      </c>
      <c r="AD315" s="2" t="s">
        <v>0</v>
      </c>
      <c r="AE315" s="1">
        <v>0</v>
      </c>
      <c r="AF315" s="2">
        <v>0</v>
      </c>
      <c r="AG315" s="2" t="s">
        <v>0</v>
      </c>
      <c r="AH315" s="1">
        <v>0</v>
      </c>
      <c r="AI315" s="1">
        <v>0</v>
      </c>
      <c r="AJ315" s="2" t="s">
        <v>0</v>
      </c>
      <c r="AK315" s="1">
        <v>0</v>
      </c>
      <c r="AL315" s="1">
        <v>0</v>
      </c>
      <c r="AM315" s="111" t="s">
        <v>1</v>
      </c>
      <c r="AN315" s="110" t="s">
        <v>1</v>
      </c>
      <c r="AO315" s="4" t="s">
        <v>1</v>
      </c>
      <c r="AP315" s="4" t="s">
        <v>1</v>
      </c>
    </row>
    <row r="316" spans="1:42" x14ac:dyDescent="0.25">
      <c r="A316" s="2" t="s">
        <v>533</v>
      </c>
      <c r="B316" s="48">
        <v>44172</v>
      </c>
      <c r="C316" s="2" t="s">
        <v>6</v>
      </c>
      <c r="D316" s="2" t="s">
        <v>17</v>
      </c>
      <c r="E316" s="2" t="s">
        <v>183</v>
      </c>
      <c r="F316" s="2" t="s">
        <v>1543</v>
      </c>
      <c r="G316" s="2" t="s">
        <v>3</v>
      </c>
      <c r="H316" s="2" t="s">
        <v>1544</v>
      </c>
      <c r="I316" s="1" t="s">
        <v>1</v>
      </c>
      <c r="J316" s="1" t="s">
        <v>1</v>
      </c>
      <c r="K316" s="1" t="s">
        <v>1</v>
      </c>
      <c r="L316" s="1" t="s">
        <v>1</v>
      </c>
      <c r="M316" s="1">
        <v>0</v>
      </c>
      <c r="N316" s="2" t="s">
        <v>1</v>
      </c>
      <c r="O316" s="2" t="s">
        <v>2</v>
      </c>
      <c r="P316" s="2" t="s">
        <v>1</v>
      </c>
      <c r="Q316" s="1">
        <v>183678683.90000001</v>
      </c>
      <c r="R316" s="1">
        <v>0</v>
      </c>
      <c r="S316" s="1">
        <v>144840622.40000004</v>
      </c>
      <c r="T316" s="1">
        <v>0</v>
      </c>
      <c r="U316" s="2" t="s">
        <v>0</v>
      </c>
      <c r="V316" s="1">
        <v>0</v>
      </c>
      <c r="W316" s="1">
        <v>33481087.5</v>
      </c>
      <c r="X316" s="2" t="s">
        <v>0</v>
      </c>
      <c r="Y316" s="1">
        <v>5356974</v>
      </c>
      <c r="Z316" s="1">
        <v>0</v>
      </c>
      <c r="AA316" s="2" t="s">
        <v>0</v>
      </c>
      <c r="AB316" s="1">
        <v>0</v>
      </c>
      <c r="AC316" s="1">
        <v>0</v>
      </c>
      <c r="AD316" s="2" t="s">
        <v>0</v>
      </c>
      <c r="AE316" s="1">
        <v>0</v>
      </c>
      <c r="AF316" s="2">
        <v>0</v>
      </c>
      <c r="AG316" s="2" t="s">
        <v>0</v>
      </c>
      <c r="AH316" s="1">
        <v>0</v>
      </c>
      <c r="AI316" s="1">
        <v>0</v>
      </c>
      <c r="AJ316" s="2" t="s">
        <v>0</v>
      </c>
      <c r="AK316" s="1">
        <v>0</v>
      </c>
      <c r="AL316" s="1">
        <v>0</v>
      </c>
      <c r="AM316" s="49" t="s">
        <v>1</v>
      </c>
      <c r="AN316" s="2" t="s">
        <v>1</v>
      </c>
      <c r="AO316" s="4" t="s">
        <v>1</v>
      </c>
      <c r="AP316" s="4" t="s">
        <v>1</v>
      </c>
    </row>
    <row r="317" spans="1:42" x14ac:dyDescent="0.25">
      <c r="A317" s="2" t="s">
        <v>534</v>
      </c>
      <c r="B317" s="48">
        <v>44172</v>
      </c>
      <c r="C317" s="2" t="s">
        <v>6</v>
      </c>
      <c r="D317" s="2" t="s">
        <v>14</v>
      </c>
      <c r="E317" s="2" t="s">
        <v>181</v>
      </c>
      <c r="F317" s="2" t="s">
        <v>1545</v>
      </c>
      <c r="G317" s="2" t="s">
        <v>3</v>
      </c>
      <c r="H317" s="2" t="s">
        <v>1546</v>
      </c>
      <c r="I317" s="1" t="s">
        <v>1</v>
      </c>
      <c r="J317" s="1" t="s">
        <v>1</v>
      </c>
      <c r="K317" s="1" t="s">
        <v>1</v>
      </c>
      <c r="L317" s="1" t="s">
        <v>1</v>
      </c>
      <c r="M317" s="1">
        <v>0</v>
      </c>
      <c r="N317" s="2" t="s">
        <v>1</v>
      </c>
      <c r="O317" s="2" t="s">
        <v>2</v>
      </c>
      <c r="P317" s="2" t="s">
        <v>1</v>
      </c>
      <c r="Q317" s="1">
        <v>1288200</v>
      </c>
      <c r="R317" s="1">
        <v>0</v>
      </c>
      <c r="S317" s="1">
        <v>1288200</v>
      </c>
      <c r="T317" s="1">
        <v>0</v>
      </c>
      <c r="U317" s="2" t="s">
        <v>0</v>
      </c>
      <c r="V317" s="1">
        <v>0</v>
      </c>
      <c r="W317" s="1">
        <v>0</v>
      </c>
      <c r="X317" s="2" t="s">
        <v>0</v>
      </c>
      <c r="Y317" s="1">
        <v>0</v>
      </c>
      <c r="Z317" s="1">
        <v>0</v>
      </c>
      <c r="AA317" s="2" t="s">
        <v>0</v>
      </c>
      <c r="AB317" s="1">
        <v>0</v>
      </c>
      <c r="AC317" s="1">
        <v>0</v>
      </c>
      <c r="AD317" s="2" t="s">
        <v>0</v>
      </c>
      <c r="AE317" s="1">
        <v>0</v>
      </c>
      <c r="AF317" s="2">
        <v>0</v>
      </c>
      <c r="AG317" s="2" t="s">
        <v>0</v>
      </c>
      <c r="AH317" s="1">
        <v>0</v>
      </c>
      <c r="AI317" s="1">
        <v>0</v>
      </c>
      <c r="AJ317" s="2" t="s">
        <v>0</v>
      </c>
      <c r="AK317" s="1">
        <v>0</v>
      </c>
      <c r="AL317" s="1">
        <v>0</v>
      </c>
      <c r="AM317" s="49" t="s">
        <v>1</v>
      </c>
      <c r="AN317" s="2" t="s">
        <v>1</v>
      </c>
      <c r="AO317" s="4" t="s">
        <v>1</v>
      </c>
      <c r="AP317" s="4" t="s">
        <v>1</v>
      </c>
    </row>
    <row r="318" spans="1:42" x14ac:dyDescent="0.25">
      <c r="A318" s="2" t="s">
        <v>535</v>
      </c>
      <c r="B318" s="48">
        <v>44172</v>
      </c>
      <c r="C318" s="2" t="s">
        <v>6</v>
      </c>
      <c r="D318" s="2" t="s">
        <v>14</v>
      </c>
      <c r="E318" s="2" t="s">
        <v>181</v>
      </c>
      <c r="F318" s="2" t="s">
        <v>1545</v>
      </c>
      <c r="G318" s="2" t="s">
        <v>3</v>
      </c>
      <c r="H318" s="2" t="s">
        <v>1547</v>
      </c>
      <c r="I318" s="1" t="s">
        <v>1</v>
      </c>
      <c r="J318" s="1" t="s">
        <v>1</v>
      </c>
      <c r="K318" s="1" t="s">
        <v>1</v>
      </c>
      <c r="L318" s="1" t="s">
        <v>1</v>
      </c>
      <c r="M318" s="1">
        <v>0</v>
      </c>
      <c r="N318" s="2" t="s">
        <v>1</v>
      </c>
      <c r="O318" s="2" t="s">
        <v>418</v>
      </c>
      <c r="P318" s="2" t="s">
        <v>419</v>
      </c>
      <c r="Q318" s="1">
        <v>720000</v>
      </c>
      <c r="R318" s="1">
        <v>0</v>
      </c>
      <c r="S318" s="1">
        <v>720000</v>
      </c>
      <c r="T318" s="1">
        <v>0</v>
      </c>
      <c r="U318" s="2" t="s">
        <v>0</v>
      </c>
      <c r="V318" s="1">
        <v>0</v>
      </c>
      <c r="W318" s="1">
        <v>0</v>
      </c>
      <c r="X318" s="2" t="s">
        <v>0</v>
      </c>
      <c r="Y318" s="1">
        <v>0</v>
      </c>
      <c r="Z318" s="1">
        <v>0</v>
      </c>
      <c r="AA318" s="2" t="s">
        <v>0</v>
      </c>
      <c r="AB318" s="1">
        <v>0</v>
      </c>
      <c r="AC318" s="1">
        <v>0</v>
      </c>
      <c r="AD318" s="2" t="s">
        <v>0</v>
      </c>
      <c r="AE318" s="1">
        <v>0</v>
      </c>
      <c r="AF318" s="2">
        <v>0</v>
      </c>
      <c r="AG318" s="2" t="s">
        <v>0</v>
      </c>
      <c r="AH318" s="1">
        <v>0</v>
      </c>
      <c r="AI318" s="1">
        <v>0</v>
      </c>
      <c r="AJ318" s="2" t="s">
        <v>0</v>
      </c>
      <c r="AK318" s="1">
        <v>0</v>
      </c>
      <c r="AL318" s="1">
        <v>0</v>
      </c>
      <c r="AM318" s="49" t="s">
        <v>1</v>
      </c>
      <c r="AN318" s="2" t="s">
        <v>1</v>
      </c>
      <c r="AO318" s="4" t="s">
        <v>1</v>
      </c>
      <c r="AP318" s="4" t="s">
        <v>1</v>
      </c>
    </row>
    <row r="319" spans="1:42" x14ac:dyDescent="0.25">
      <c r="A319" s="2" t="s">
        <v>536</v>
      </c>
      <c r="B319" s="48">
        <v>44172</v>
      </c>
      <c r="C319" s="2" t="s">
        <v>6</v>
      </c>
      <c r="D319" s="2" t="s">
        <v>14</v>
      </c>
      <c r="E319" s="2" t="s">
        <v>181</v>
      </c>
      <c r="F319" s="2" t="s">
        <v>1545</v>
      </c>
      <c r="G319" s="2" t="s">
        <v>3</v>
      </c>
      <c r="H319" s="2" t="s">
        <v>1548</v>
      </c>
      <c r="I319" s="1" t="s">
        <v>1</v>
      </c>
      <c r="J319" s="1" t="s">
        <v>1</v>
      </c>
      <c r="K319" s="1" t="s">
        <v>1</v>
      </c>
      <c r="L319" s="1" t="s">
        <v>1</v>
      </c>
      <c r="M319" s="1">
        <v>0</v>
      </c>
      <c r="N319" s="2" t="s">
        <v>1</v>
      </c>
      <c r="O319" s="2" t="s">
        <v>2</v>
      </c>
      <c r="P319" s="2" t="s">
        <v>1</v>
      </c>
      <c r="Q319" s="1">
        <v>300485294.52399999</v>
      </c>
      <c r="R319" s="1">
        <v>0</v>
      </c>
      <c r="S319" s="1">
        <v>289641228.36000001</v>
      </c>
      <c r="T319" s="1">
        <v>0</v>
      </c>
      <c r="U319" s="2" t="s">
        <v>0</v>
      </c>
      <c r="V319" s="1">
        <v>0</v>
      </c>
      <c r="W319" s="1">
        <v>9348332.9000000004</v>
      </c>
      <c r="X319" s="2" t="s">
        <v>0</v>
      </c>
      <c r="Y319" s="1">
        <v>1495733.264</v>
      </c>
      <c r="Z319" s="1">
        <v>0</v>
      </c>
      <c r="AA319" s="2" t="s">
        <v>0</v>
      </c>
      <c r="AB319" s="1">
        <v>0</v>
      </c>
      <c r="AC319" s="1">
        <v>0</v>
      </c>
      <c r="AD319" s="2" t="s">
        <v>0</v>
      </c>
      <c r="AE319" s="1">
        <v>0</v>
      </c>
      <c r="AF319" s="2">
        <v>0</v>
      </c>
      <c r="AG319" s="2" t="s">
        <v>0</v>
      </c>
      <c r="AH319" s="1">
        <v>0</v>
      </c>
      <c r="AI319" s="1">
        <v>0</v>
      </c>
      <c r="AJ319" s="2" t="s">
        <v>0</v>
      </c>
      <c r="AK319" s="1">
        <v>0</v>
      </c>
      <c r="AL319" s="1">
        <v>0</v>
      </c>
      <c r="AM319" s="49" t="s">
        <v>1</v>
      </c>
      <c r="AN319" s="2" t="s">
        <v>1</v>
      </c>
      <c r="AO319" s="4" t="s">
        <v>1</v>
      </c>
      <c r="AP319" s="4" t="s">
        <v>1</v>
      </c>
    </row>
    <row r="320" spans="1:42" x14ac:dyDescent="0.25">
      <c r="A320" s="2" t="s">
        <v>537</v>
      </c>
      <c r="B320" s="48">
        <v>44172</v>
      </c>
      <c r="C320" s="2" t="s">
        <v>6</v>
      </c>
      <c r="D320" s="2" t="s">
        <v>14</v>
      </c>
      <c r="E320" s="2" t="s">
        <v>181</v>
      </c>
      <c r="F320" s="2" t="s">
        <v>1545</v>
      </c>
      <c r="G320" s="2" t="s">
        <v>3</v>
      </c>
      <c r="H320" s="2" t="s">
        <v>1549</v>
      </c>
      <c r="I320" s="1" t="s">
        <v>1</v>
      </c>
      <c r="J320" s="1" t="s">
        <v>1</v>
      </c>
      <c r="K320" s="1" t="s">
        <v>1</v>
      </c>
      <c r="L320" s="1" t="s">
        <v>1</v>
      </c>
      <c r="M320" s="1">
        <v>0</v>
      </c>
      <c r="N320" s="2" t="s">
        <v>1</v>
      </c>
      <c r="O320" s="2" t="s">
        <v>418</v>
      </c>
      <c r="P320" s="2" t="s">
        <v>419</v>
      </c>
      <c r="Q320" s="1">
        <v>2034900</v>
      </c>
      <c r="R320" s="1">
        <v>0</v>
      </c>
      <c r="S320" s="1">
        <v>2034900</v>
      </c>
      <c r="T320" s="1">
        <v>0</v>
      </c>
      <c r="U320" s="2" t="s">
        <v>0</v>
      </c>
      <c r="V320" s="1">
        <v>0</v>
      </c>
      <c r="W320" s="1">
        <v>0</v>
      </c>
      <c r="X320" s="2" t="s">
        <v>0</v>
      </c>
      <c r="Y320" s="1">
        <v>0</v>
      </c>
      <c r="Z320" s="1">
        <v>0</v>
      </c>
      <c r="AA320" s="2" t="s">
        <v>0</v>
      </c>
      <c r="AB320" s="1">
        <v>0</v>
      </c>
      <c r="AC320" s="1">
        <v>0</v>
      </c>
      <c r="AD320" s="2" t="s">
        <v>0</v>
      </c>
      <c r="AE320" s="1">
        <v>0</v>
      </c>
      <c r="AF320" s="2">
        <v>0</v>
      </c>
      <c r="AG320" s="2" t="s">
        <v>0</v>
      </c>
      <c r="AH320" s="1">
        <v>0</v>
      </c>
      <c r="AI320" s="1">
        <v>0</v>
      </c>
      <c r="AJ320" s="2" t="s">
        <v>0</v>
      </c>
      <c r="AK320" s="1">
        <v>0</v>
      </c>
      <c r="AL320" s="1">
        <v>0</v>
      </c>
      <c r="AM320" s="111" t="s">
        <v>1</v>
      </c>
      <c r="AN320" s="110" t="s">
        <v>1</v>
      </c>
      <c r="AO320" s="4" t="s">
        <v>1</v>
      </c>
      <c r="AP320" s="4" t="s">
        <v>1</v>
      </c>
    </row>
    <row r="321" spans="1:42" x14ac:dyDescent="0.25">
      <c r="A321" s="2" t="s">
        <v>538</v>
      </c>
      <c r="B321" s="48">
        <v>44172</v>
      </c>
      <c r="C321" s="68" t="s">
        <v>6</v>
      </c>
      <c r="D321" s="2" t="s">
        <v>14</v>
      </c>
      <c r="E321" s="2" t="s">
        <v>181</v>
      </c>
      <c r="F321" s="2" t="s">
        <v>1545</v>
      </c>
      <c r="G321" s="2" t="s">
        <v>3</v>
      </c>
      <c r="H321" s="2" t="s">
        <v>1550</v>
      </c>
      <c r="I321" s="1" t="s">
        <v>1</v>
      </c>
      <c r="J321" s="1" t="s">
        <v>1</v>
      </c>
      <c r="K321" s="1" t="s">
        <v>1</v>
      </c>
      <c r="L321" s="1" t="s">
        <v>1</v>
      </c>
      <c r="M321" s="1">
        <v>0</v>
      </c>
      <c r="N321" s="2" t="s">
        <v>1</v>
      </c>
      <c r="O321" s="2" t="s">
        <v>2</v>
      </c>
      <c r="P321" s="2" t="s">
        <v>1</v>
      </c>
      <c r="Q321" s="1">
        <v>35494386.599999994</v>
      </c>
      <c r="R321" s="1">
        <v>0</v>
      </c>
      <c r="S321" s="1">
        <v>29683761</v>
      </c>
      <c r="T321" s="1">
        <v>0</v>
      </c>
      <c r="U321" s="2" t="s">
        <v>0</v>
      </c>
      <c r="V321" s="1">
        <v>0</v>
      </c>
      <c r="W321" s="1">
        <v>5009160</v>
      </c>
      <c r="X321" s="2" t="s">
        <v>0</v>
      </c>
      <c r="Y321" s="1">
        <v>801465.60000000009</v>
      </c>
      <c r="Z321" s="1">
        <v>0</v>
      </c>
      <c r="AA321" s="2" t="s">
        <v>0</v>
      </c>
      <c r="AB321" s="1">
        <v>0</v>
      </c>
      <c r="AC321" s="1">
        <v>0</v>
      </c>
      <c r="AD321" s="2" t="s">
        <v>0</v>
      </c>
      <c r="AE321" s="1">
        <v>0</v>
      </c>
      <c r="AF321" s="2">
        <v>0</v>
      </c>
      <c r="AG321" s="2" t="s">
        <v>0</v>
      </c>
      <c r="AH321" s="1">
        <v>0</v>
      </c>
      <c r="AI321" s="1">
        <v>0</v>
      </c>
      <c r="AJ321" s="2" t="s">
        <v>0</v>
      </c>
      <c r="AK321" s="1">
        <v>0</v>
      </c>
      <c r="AL321" s="1">
        <v>0</v>
      </c>
      <c r="AM321" s="111" t="s">
        <v>1</v>
      </c>
      <c r="AN321" s="110" t="s">
        <v>1</v>
      </c>
      <c r="AO321" s="4" t="s">
        <v>1</v>
      </c>
      <c r="AP321" s="4" t="s">
        <v>1</v>
      </c>
    </row>
    <row r="322" spans="1:42" x14ac:dyDescent="0.25">
      <c r="A322" s="2" t="s">
        <v>539</v>
      </c>
      <c r="B322" s="48">
        <v>44172</v>
      </c>
      <c r="C322" s="68" t="s">
        <v>6</v>
      </c>
      <c r="D322" s="2" t="s">
        <v>10</v>
      </c>
      <c r="E322" s="2" t="s">
        <v>178</v>
      </c>
      <c r="F322" s="2" t="s">
        <v>1551</v>
      </c>
      <c r="G322" s="2" t="s">
        <v>3</v>
      </c>
      <c r="H322" s="2" t="s">
        <v>1552</v>
      </c>
      <c r="I322" s="1" t="s">
        <v>1</v>
      </c>
      <c r="J322" s="1" t="s">
        <v>1</v>
      </c>
      <c r="K322" s="1" t="s">
        <v>1</v>
      </c>
      <c r="L322" s="1" t="s">
        <v>1</v>
      </c>
      <c r="M322" s="1">
        <v>0</v>
      </c>
      <c r="N322" s="2" t="s">
        <v>1</v>
      </c>
      <c r="O322" s="2" t="s">
        <v>2</v>
      </c>
      <c r="P322" s="2" t="s">
        <v>1</v>
      </c>
      <c r="Q322" s="1">
        <v>28256424</v>
      </c>
      <c r="R322" s="1">
        <v>0</v>
      </c>
      <c r="S322" s="1">
        <v>7664220</v>
      </c>
      <c r="T322" s="1">
        <v>0</v>
      </c>
      <c r="U322" s="2" t="s">
        <v>0</v>
      </c>
      <c r="V322" s="1">
        <v>0</v>
      </c>
      <c r="W322" s="1">
        <v>17751900</v>
      </c>
      <c r="X322" s="2" t="s">
        <v>9</v>
      </c>
      <c r="Y322" s="1">
        <v>2840304</v>
      </c>
      <c r="Z322" s="1">
        <v>0</v>
      </c>
      <c r="AA322" s="2" t="s">
        <v>0</v>
      </c>
      <c r="AB322" s="1">
        <v>0</v>
      </c>
      <c r="AC322" s="1">
        <v>0</v>
      </c>
      <c r="AD322" s="2" t="s">
        <v>0</v>
      </c>
      <c r="AE322" s="1">
        <v>0</v>
      </c>
      <c r="AF322" s="2">
        <v>0</v>
      </c>
      <c r="AG322" s="2" t="s">
        <v>0</v>
      </c>
      <c r="AH322" s="1">
        <v>0</v>
      </c>
      <c r="AI322" s="1">
        <v>0</v>
      </c>
      <c r="AJ322" s="2" t="s">
        <v>0</v>
      </c>
      <c r="AK322" s="1">
        <v>0</v>
      </c>
      <c r="AL322" s="1">
        <v>0</v>
      </c>
      <c r="AM322" s="49" t="s">
        <v>1</v>
      </c>
      <c r="AN322" s="2" t="s">
        <v>1</v>
      </c>
      <c r="AO322" s="4" t="s">
        <v>1</v>
      </c>
      <c r="AP322" s="4" t="s">
        <v>1</v>
      </c>
    </row>
    <row r="323" spans="1:42" x14ac:dyDescent="0.25">
      <c r="A323" s="2" t="s">
        <v>540</v>
      </c>
      <c r="B323" s="48">
        <v>44172</v>
      </c>
      <c r="C323" s="2" t="s">
        <v>6</v>
      </c>
      <c r="D323" s="2" t="s">
        <v>280</v>
      </c>
      <c r="E323" s="2" t="s">
        <v>204</v>
      </c>
      <c r="F323" s="2" t="s">
        <v>1553</v>
      </c>
      <c r="G323" s="2" t="s">
        <v>3</v>
      </c>
      <c r="H323" s="2" t="s">
        <v>1554</v>
      </c>
      <c r="I323" s="1" t="s">
        <v>1</v>
      </c>
      <c r="J323" s="1" t="s">
        <v>1</v>
      </c>
      <c r="K323" s="1" t="s">
        <v>1</v>
      </c>
      <c r="L323" s="1" t="s">
        <v>1</v>
      </c>
      <c r="M323" s="1">
        <v>0</v>
      </c>
      <c r="N323" s="2" t="s">
        <v>1</v>
      </c>
      <c r="O323" s="2" t="s">
        <v>2</v>
      </c>
      <c r="P323" s="2" t="s">
        <v>1</v>
      </c>
      <c r="Q323" s="1">
        <v>306378759.89999998</v>
      </c>
      <c r="R323" s="1">
        <v>0</v>
      </c>
      <c r="S323" s="1">
        <v>271366897.5</v>
      </c>
      <c r="T323" s="1">
        <v>0</v>
      </c>
      <c r="U323" s="2" t="s">
        <v>0</v>
      </c>
      <c r="V323" s="1">
        <v>0</v>
      </c>
      <c r="W323" s="1">
        <v>30182640</v>
      </c>
      <c r="X323" s="2" t="s">
        <v>0</v>
      </c>
      <c r="Y323" s="1">
        <v>4829222.4000000004</v>
      </c>
      <c r="Z323" s="1">
        <v>0</v>
      </c>
      <c r="AA323" s="2" t="s">
        <v>0</v>
      </c>
      <c r="AB323" s="1">
        <v>0</v>
      </c>
      <c r="AC323" s="1">
        <v>0</v>
      </c>
      <c r="AD323" s="2" t="s">
        <v>0</v>
      </c>
      <c r="AE323" s="1">
        <v>0</v>
      </c>
      <c r="AF323" s="2">
        <v>0</v>
      </c>
      <c r="AG323" s="2" t="s">
        <v>0</v>
      </c>
      <c r="AH323" s="1">
        <v>0</v>
      </c>
      <c r="AI323" s="1">
        <v>0</v>
      </c>
      <c r="AJ323" s="2" t="s">
        <v>0</v>
      </c>
      <c r="AK323" s="1">
        <v>0</v>
      </c>
      <c r="AL323" s="1">
        <v>0</v>
      </c>
      <c r="AM323" s="49" t="s">
        <v>1</v>
      </c>
      <c r="AN323" s="2" t="s">
        <v>1</v>
      </c>
      <c r="AO323" s="4" t="s">
        <v>1</v>
      </c>
      <c r="AP323" s="4" t="s">
        <v>1</v>
      </c>
    </row>
    <row r="324" spans="1:42" x14ac:dyDescent="0.25">
      <c r="A324" s="2" t="s">
        <v>541</v>
      </c>
      <c r="B324" s="48">
        <v>44172</v>
      </c>
      <c r="C324" s="2" t="s">
        <v>6</v>
      </c>
      <c r="D324" s="2" t="s">
        <v>7</v>
      </c>
      <c r="E324" s="2" t="s">
        <v>917</v>
      </c>
      <c r="F324" s="2" t="s">
        <v>1555</v>
      </c>
      <c r="G324" s="2" t="s">
        <v>3</v>
      </c>
      <c r="H324" s="2" t="s">
        <v>1556</v>
      </c>
      <c r="I324" s="1" t="s">
        <v>1</v>
      </c>
      <c r="J324" s="1" t="s">
        <v>1</v>
      </c>
      <c r="K324" s="1" t="s">
        <v>1</v>
      </c>
      <c r="L324" s="1" t="s">
        <v>1</v>
      </c>
      <c r="M324" s="1">
        <v>0</v>
      </c>
      <c r="N324" s="2" t="s">
        <v>1</v>
      </c>
      <c r="O324" s="2" t="s">
        <v>2</v>
      </c>
      <c r="P324" s="2" t="s">
        <v>1</v>
      </c>
      <c r="Q324" s="1">
        <v>51667126.100000001</v>
      </c>
      <c r="R324" s="1">
        <v>0</v>
      </c>
      <c r="S324" s="1">
        <v>41062800.5</v>
      </c>
      <c r="T324" s="1">
        <v>0</v>
      </c>
      <c r="U324" s="2" t="s">
        <v>0</v>
      </c>
      <c r="V324" s="1">
        <v>0</v>
      </c>
      <c r="W324" s="1">
        <v>9141660</v>
      </c>
      <c r="X324" s="2" t="s">
        <v>9</v>
      </c>
      <c r="Y324" s="1">
        <v>1462665.5999999999</v>
      </c>
      <c r="Z324" s="1">
        <v>0</v>
      </c>
      <c r="AA324" s="2" t="s">
        <v>0</v>
      </c>
      <c r="AB324" s="1">
        <v>0</v>
      </c>
      <c r="AC324" s="1">
        <v>0</v>
      </c>
      <c r="AD324" s="2" t="s">
        <v>0</v>
      </c>
      <c r="AE324" s="1">
        <v>0</v>
      </c>
      <c r="AF324" s="2">
        <v>0</v>
      </c>
      <c r="AG324" s="2" t="s">
        <v>0</v>
      </c>
      <c r="AH324" s="1">
        <v>0</v>
      </c>
      <c r="AI324" s="1">
        <v>0</v>
      </c>
      <c r="AJ324" s="2" t="s">
        <v>0</v>
      </c>
      <c r="AK324" s="1">
        <v>0</v>
      </c>
      <c r="AL324" s="1">
        <v>0</v>
      </c>
      <c r="AM324" s="49" t="s">
        <v>1</v>
      </c>
      <c r="AN324" s="2" t="s">
        <v>1</v>
      </c>
      <c r="AO324" s="4" t="s">
        <v>1</v>
      </c>
      <c r="AP324" s="4" t="s">
        <v>1</v>
      </c>
    </row>
    <row r="325" spans="1:42" x14ac:dyDescent="0.25">
      <c r="A325" s="2" t="s">
        <v>542</v>
      </c>
      <c r="B325" s="48">
        <v>44172</v>
      </c>
      <c r="C325" s="2" t="s">
        <v>6</v>
      </c>
      <c r="D325" s="2" t="s">
        <v>7</v>
      </c>
      <c r="E325" s="2" t="s">
        <v>917</v>
      </c>
      <c r="F325" s="2" t="s">
        <v>1555</v>
      </c>
      <c r="G325" s="2" t="s">
        <v>3</v>
      </c>
      <c r="H325" s="2" t="s">
        <v>1557</v>
      </c>
      <c r="I325" s="1" t="s">
        <v>1</v>
      </c>
      <c r="J325" s="1" t="s">
        <v>1</v>
      </c>
      <c r="K325" s="1" t="s">
        <v>1</v>
      </c>
      <c r="L325" s="1" t="s">
        <v>1</v>
      </c>
      <c r="M325" s="1">
        <v>0</v>
      </c>
      <c r="N325" s="2" t="s">
        <v>1</v>
      </c>
      <c r="O325" s="2" t="s">
        <v>1558</v>
      </c>
      <c r="P325" s="2" t="s">
        <v>1559</v>
      </c>
      <c r="Q325" s="1">
        <v>1938000</v>
      </c>
      <c r="R325" s="1">
        <v>0</v>
      </c>
      <c r="S325" s="1">
        <v>1938000</v>
      </c>
      <c r="T325" s="1">
        <v>0</v>
      </c>
      <c r="U325" s="2" t="s">
        <v>0</v>
      </c>
      <c r="V325" s="1">
        <v>0</v>
      </c>
      <c r="W325" s="1">
        <v>0</v>
      </c>
      <c r="X325" s="2" t="s">
        <v>0</v>
      </c>
      <c r="Y325" s="1">
        <v>0</v>
      </c>
      <c r="Z325" s="1">
        <v>0</v>
      </c>
      <c r="AA325" s="2" t="s">
        <v>0</v>
      </c>
      <c r="AB325" s="1">
        <v>0</v>
      </c>
      <c r="AC325" s="1">
        <v>0</v>
      </c>
      <c r="AD325" s="2" t="s">
        <v>0</v>
      </c>
      <c r="AE325" s="1">
        <v>0</v>
      </c>
      <c r="AF325" s="2">
        <v>0</v>
      </c>
      <c r="AG325" s="2" t="s">
        <v>0</v>
      </c>
      <c r="AH325" s="1">
        <v>0</v>
      </c>
      <c r="AI325" s="1">
        <v>0</v>
      </c>
      <c r="AJ325" s="2" t="s">
        <v>0</v>
      </c>
      <c r="AK325" s="1">
        <v>0</v>
      </c>
      <c r="AL325" s="1">
        <v>0</v>
      </c>
      <c r="AM325" s="49" t="s">
        <v>1</v>
      </c>
      <c r="AN325" s="2" t="s">
        <v>1</v>
      </c>
      <c r="AO325" s="4" t="s">
        <v>1</v>
      </c>
      <c r="AP325" s="4" t="s">
        <v>1</v>
      </c>
    </row>
    <row r="326" spans="1:42" x14ac:dyDescent="0.25">
      <c r="A326" s="2" t="s">
        <v>543</v>
      </c>
      <c r="B326" s="48">
        <v>44172</v>
      </c>
      <c r="C326" s="2" t="s">
        <v>6</v>
      </c>
      <c r="D326" s="2" t="s">
        <v>7</v>
      </c>
      <c r="E326" s="2" t="s">
        <v>917</v>
      </c>
      <c r="F326" s="2" t="s">
        <v>1555</v>
      </c>
      <c r="G326" s="2" t="s">
        <v>3</v>
      </c>
      <c r="H326" s="2" t="s">
        <v>1560</v>
      </c>
      <c r="I326" s="1" t="s">
        <v>1</v>
      </c>
      <c r="J326" s="1" t="s">
        <v>1</v>
      </c>
      <c r="K326" s="1" t="s">
        <v>1</v>
      </c>
      <c r="L326" s="1" t="s">
        <v>1</v>
      </c>
      <c r="M326" s="1">
        <v>0</v>
      </c>
      <c r="N326" s="2" t="s">
        <v>1</v>
      </c>
      <c r="O326" s="2" t="s">
        <v>2</v>
      </c>
      <c r="P326" s="2" t="s">
        <v>1</v>
      </c>
      <c r="Q326" s="1">
        <v>27595569.599999998</v>
      </c>
      <c r="R326" s="1">
        <v>0</v>
      </c>
      <c r="S326" s="1">
        <v>21705600</v>
      </c>
      <c r="T326" s="1">
        <v>0</v>
      </c>
      <c r="U326" s="2" t="s">
        <v>0</v>
      </c>
      <c r="V326" s="1">
        <v>0</v>
      </c>
      <c r="W326" s="1">
        <v>5077560</v>
      </c>
      <c r="X326" s="2" t="s">
        <v>9</v>
      </c>
      <c r="Y326" s="1">
        <v>812409.60000000009</v>
      </c>
      <c r="Z326" s="1">
        <v>0</v>
      </c>
      <c r="AA326" s="2" t="s">
        <v>0</v>
      </c>
      <c r="AB326" s="1">
        <v>0</v>
      </c>
      <c r="AC326" s="1">
        <v>0</v>
      </c>
      <c r="AD326" s="2" t="s">
        <v>0</v>
      </c>
      <c r="AE326" s="1">
        <v>0</v>
      </c>
      <c r="AF326" s="2">
        <v>0</v>
      </c>
      <c r="AG326" s="2" t="s">
        <v>0</v>
      </c>
      <c r="AH326" s="1">
        <v>0</v>
      </c>
      <c r="AI326" s="1">
        <v>0</v>
      </c>
      <c r="AJ326" s="2" t="s">
        <v>0</v>
      </c>
      <c r="AK326" s="1">
        <v>0</v>
      </c>
      <c r="AL326" s="1">
        <v>0</v>
      </c>
      <c r="AM326" s="49" t="s">
        <v>1</v>
      </c>
      <c r="AN326" s="2" t="s">
        <v>1</v>
      </c>
      <c r="AO326" s="4" t="s">
        <v>1</v>
      </c>
      <c r="AP326" s="4" t="s">
        <v>1</v>
      </c>
    </row>
    <row r="327" spans="1:42" x14ac:dyDescent="0.25">
      <c r="A327" s="2" t="s">
        <v>545</v>
      </c>
      <c r="B327" s="48">
        <v>44172</v>
      </c>
      <c r="C327" s="2" t="s">
        <v>6</v>
      </c>
      <c r="D327" s="2" t="s">
        <v>5</v>
      </c>
      <c r="E327" s="2" t="s">
        <v>175</v>
      </c>
      <c r="F327" s="2" t="s">
        <v>1561</v>
      </c>
      <c r="G327" s="2" t="s">
        <v>3</v>
      </c>
      <c r="H327" s="2" t="s">
        <v>1062</v>
      </c>
      <c r="I327" s="1" t="s">
        <v>1</v>
      </c>
      <c r="J327" s="1" t="s">
        <v>1</v>
      </c>
      <c r="K327" s="1" t="s">
        <v>1</v>
      </c>
      <c r="L327" s="1" t="s">
        <v>1</v>
      </c>
      <c r="M327" s="1">
        <v>0</v>
      </c>
      <c r="N327" s="2" t="s">
        <v>1</v>
      </c>
      <c r="O327" s="2" t="s">
        <v>98</v>
      </c>
      <c r="P327" s="2" t="s">
        <v>1</v>
      </c>
      <c r="Q327" s="1">
        <v>0</v>
      </c>
      <c r="R327" s="1">
        <v>0</v>
      </c>
      <c r="S327" s="1">
        <v>0</v>
      </c>
      <c r="T327" s="1">
        <v>0</v>
      </c>
      <c r="U327" s="2" t="s">
        <v>0</v>
      </c>
      <c r="V327" s="1">
        <v>0</v>
      </c>
      <c r="W327" s="1">
        <v>0</v>
      </c>
      <c r="X327" s="2" t="s">
        <v>9</v>
      </c>
      <c r="Y327" s="1">
        <v>0</v>
      </c>
      <c r="Z327" s="1">
        <v>0</v>
      </c>
      <c r="AA327" s="2" t="s">
        <v>0</v>
      </c>
      <c r="AB327" s="1">
        <v>0</v>
      </c>
      <c r="AC327" s="1">
        <v>0</v>
      </c>
      <c r="AD327" s="2" t="s">
        <v>0</v>
      </c>
      <c r="AE327" s="1">
        <v>0</v>
      </c>
      <c r="AF327" s="2">
        <v>0</v>
      </c>
      <c r="AG327" s="2" t="s">
        <v>0</v>
      </c>
      <c r="AH327" s="1">
        <v>0</v>
      </c>
      <c r="AI327" s="1">
        <v>0</v>
      </c>
      <c r="AJ327" s="2" t="s">
        <v>0</v>
      </c>
      <c r="AK327" s="1">
        <v>0</v>
      </c>
      <c r="AL327" s="1">
        <v>0</v>
      </c>
      <c r="AM327" s="49" t="s">
        <v>1</v>
      </c>
      <c r="AN327" s="2" t="s">
        <v>1</v>
      </c>
      <c r="AO327" s="4" t="s">
        <v>1</v>
      </c>
      <c r="AP327" s="4" t="s">
        <v>1</v>
      </c>
    </row>
    <row r="328" spans="1:42" x14ac:dyDescent="0.25">
      <c r="A328" s="2" t="s">
        <v>547</v>
      </c>
      <c r="B328" s="48">
        <v>44173</v>
      </c>
      <c r="C328" s="2" t="s">
        <v>6</v>
      </c>
      <c r="D328" s="2" t="s">
        <v>49</v>
      </c>
      <c r="E328" s="2" t="s">
        <v>446</v>
      </c>
      <c r="F328" s="2" t="s">
        <v>1562</v>
      </c>
      <c r="G328" s="2" t="s">
        <v>3</v>
      </c>
      <c r="H328" s="2" t="s">
        <v>1233</v>
      </c>
      <c r="I328" s="1"/>
      <c r="J328" s="1"/>
      <c r="K328" s="1"/>
      <c r="L328" s="1"/>
      <c r="M328" s="1">
        <v>0</v>
      </c>
      <c r="N328" s="2"/>
      <c r="O328" s="2" t="s">
        <v>98</v>
      </c>
      <c r="P328" s="2"/>
      <c r="Q328" s="1">
        <v>0</v>
      </c>
      <c r="R328" s="1">
        <v>0</v>
      </c>
      <c r="S328" s="1">
        <v>0</v>
      </c>
      <c r="T328" s="1">
        <v>0</v>
      </c>
      <c r="U328" s="2" t="s">
        <v>0</v>
      </c>
      <c r="V328" s="1">
        <v>0</v>
      </c>
      <c r="W328" s="1">
        <v>0</v>
      </c>
      <c r="X328" s="2" t="s">
        <v>0</v>
      </c>
      <c r="Y328" s="1">
        <v>0</v>
      </c>
      <c r="Z328" s="1">
        <v>0</v>
      </c>
      <c r="AA328" s="2" t="s">
        <v>0</v>
      </c>
      <c r="AB328" s="1">
        <v>0</v>
      </c>
      <c r="AC328" s="1">
        <v>0</v>
      </c>
      <c r="AD328" s="2" t="s">
        <v>0</v>
      </c>
      <c r="AE328" s="1">
        <v>0</v>
      </c>
      <c r="AF328" s="1">
        <v>0</v>
      </c>
      <c r="AG328" s="2" t="s">
        <v>1</v>
      </c>
      <c r="AH328" s="1" t="s">
        <v>1</v>
      </c>
      <c r="AI328" s="1"/>
      <c r="AJ328" s="1"/>
      <c r="AK328" s="1"/>
      <c r="AL328" s="1"/>
      <c r="AM328" s="111"/>
      <c r="AN328" s="110"/>
    </row>
    <row r="329" spans="1:42" x14ac:dyDescent="0.25">
      <c r="A329" s="2" t="s">
        <v>548</v>
      </c>
      <c r="B329" s="48">
        <v>44173</v>
      </c>
      <c r="C329" s="2" t="s">
        <v>6</v>
      </c>
      <c r="D329" s="2" t="s">
        <v>49</v>
      </c>
      <c r="E329" s="2" t="s">
        <v>232</v>
      </c>
      <c r="F329" s="2" t="s">
        <v>1563</v>
      </c>
      <c r="G329" s="2" t="s">
        <v>3</v>
      </c>
      <c r="H329" s="2" t="s">
        <v>1564</v>
      </c>
      <c r="I329" s="1" t="s">
        <v>1</v>
      </c>
      <c r="J329" s="1" t="s">
        <v>1</v>
      </c>
      <c r="K329" s="1" t="s">
        <v>1</v>
      </c>
      <c r="L329" s="1" t="s">
        <v>1</v>
      </c>
      <c r="M329" s="1">
        <v>0</v>
      </c>
      <c r="N329" s="2" t="s">
        <v>1</v>
      </c>
      <c r="O329" s="2" t="s">
        <v>2</v>
      </c>
      <c r="P329" s="2" t="s">
        <v>1</v>
      </c>
      <c r="Q329" s="1">
        <v>733087595.26999986</v>
      </c>
      <c r="R329" s="1">
        <v>0</v>
      </c>
      <c r="S329" s="1">
        <v>586985594.4000001</v>
      </c>
      <c r="T329" s="1">
        <v>0</v>
      </c>
      <c r="U329" s="2" t="s">
        <v>0</v>
      </c>
      <c r="V329" s="1">
        <v>0</v>
      </c>
      <c r="W329" s="1">
        <v>125950000.75</v>
      </c>
      <c r="X329" s="2" t="s">
        <v>0</v>
      </c>
      <c r="Y329" s="1">
        <v>20152000.120000001</v>
      </c>
      <c r="Z329" s="1">
        <v>0</v>
      </c>
      <c r="AA329" s="2" t="s">
        <v>0</v>
      </c>
      <c r="AB329" s="1">
        <v>0</v>
      </c>
      <c r="AC329" s="1">
        <v>0</v>
      </c>
      <c r="AD329" s="2" t="s">
        <v>0</v>
      </c>
      <c r="AE329" s="1">
        <v>0</v>
      </c>
      <c r="AF329" s="2">
        <v>0</v>
      </c>
      <c r="AG329" s="2" t="s">
        <v>0</v>
      </c>
      <c r="AH329" s="1">
        <v>0</v>
      </c>
      <c r="AI329" s="1">
        <v>0</v>
      </c>
      <c r="AJ329" s="2" t="s">
        <v>0</v>
      </c>
      <c r="AK329" s="1">
        <v>0</v>
      </c>
      <c r="AL329" s="1">
        <v>0</v>
      </c>
      <c r="AM329" s="49" t="s">
        <v>1</v>
      </c>
      <c r="AN329" s="2" t="s">
        <v>1</v>
      </c>
      <c r="AO329" s="4" t="s">
        <v>1</v>
      </c>
      <c r="AP329" s="4" t="s">
        <v>1</v>
      </c>
    </row>
    <row r="330" spans="1:42" x14ac:dyDescent="0.25">
      <c r="A330" s="2" t="s">
        <v>549</v>
      </c>
      <c r="B330" s="48">
        <v>44173</v>
      </c>
      <c r="C330" s="2" t="s">
        <v>27</v>
      </c>
      <c r="D330" s="2" t="s">
        <v>49</v>
      </c>
      <c r="E330" s="2" t="s">
        <v>223</v>
      </c>
      <c r="F330" s="2" t="s">
        <v>1565</v>
      </c>
      <c r="G330" s="2" t="s">
        <v>3</v>
      </c>
      <c r="H330" s="2" t="s">
        <v>1566</v>
      </c>
      <c r="I330" s="1" t="s">
        <v>1</v>
      </c>
      <c r="J330" s="1" t="s">
        <v>1</v>
      </c>
      <c r="K330" s="1" t="s">
        <v>1</v>
      </c>
      <c r="L330" s="1" t="s">
        <v>1</v>
      </c>
      <c r="M330" s="1">
        <v>0</v>
      </c>
      <c r="N330" s="2" t="s">
        <v>1</v>
      </c>
      <c r="O330" s="2" t="s">
        <v>2</v>
      </c>
      <c r="P330" s="2" t="s">
        <v>1</v>
      </c>
      <c r="Q330" s="1">
        <v>251213197.11320001</v>
      </c>
      <c r="R330" s="1">
        <v>0</v>
      </c>
      <c r="S330" s="1">
        <v>219475322.74999997</v>
      </c>
      <c r="T330" s="1">
        <v>0</v>
      </c>
      <c r="U330" s="2" t="s">
        <v>0</v>
      </c>
      <c r="V330" s="1">
        <v>0</v>
      </c>
      <c r="W330" s="1">
        <v>27360236.520000003</v>
      </c>
      <c r="X330" s="2" t="s">
        <v>0</v>
      </c>
      <c r="Y330" s="1">
        <v>4377637.8432</v>
      </c>
      <c r="Z330" s="1">
        <v>0</v>
      </c>
      <c r="AA330" s="2" t="s">
        <v>0</v>
      </c>
      <c r="AB330" s="1">
        <v>0</v>
      </c>
      <c r="AC330" s="1">
        <v>0</v>
      </c>
      <c r="AD330" s="2" t="s">
        <v>0</v>
      </c>
      <c r="AE330" s="1">
        <v>0</v>
      </c>
      <c r="AF330" s="2">
        <v>0</v>
      </c>
      <c r="AG330" s="2" t="s">
        <v>0</v>
      </c>
      <c r="AH330" s="1">
        <v>0</v>
      </c>
      <c r="AI330" s="1">
        <v>0</v>
      </c>
      <c r="AJ330" s="2" t="s">
        <v>0</v>
      </c>
      <c r="AK330" s="1">
        <v>0</v>
      </c>
      <c r="AL330" s="1">
        <v>0</v>
      </c>
      <c r="AM330" s="49" t="s">
        <v>1</v>
      </c>
      <c r="AN330" s="2" t="s">
        <v>1</v>
      </c>
      <c r="AO330" s="4" t="s">
        <v>1</v>
      </c>
      <c r="AP330" s="4" t="s">
        <v>1</v>
      </c>
    </row>
    <row r="331" spans="1:42" x14ac:dyDescent="0.25">
      <c r="A331" s="2" t="s">
        <v>550</v>
      </c>
      <c r="B331" s="48">
        <v>44173</v>
      </c>
      <c r="C331" s="2" t="s">
        <v>6</v>
      </c>
      <c r="D331" s="2" t="s">
        <v>42</v>
      </c>
      <c r="E331" s="2" t="s">
        <v>221</v>
      </c>
      <c r="F331" s="2" t="s">
        <v>749</v>
      </c>
      <c r="G331" s="2" t="s">
        <v>3</v>
      </c>
      <c r="H331" s="2" t="s">
        <v>1567</v>
      </c>
      <c r="I331" s="1" t="s">
        <v>1</v>
      </c>
      <c r="J331" s="1" t="s">
        <v>1</v>
      </c>
      <c r="K331" s="1" t="s">
        <v>1</v>
      </c>
      <c r="L331" s="1" t="s">
        <v>1</v>
      </c>
      <c r="M331" s="1">
        <v>0</v>
      </c>
      <c r="N331" s="2" t="s">
        <v>1</v>
      </c>
      <c r="O331" s="2" t="s">
        <v>2</v>
      </c>
      <c r="P331" s="2" t="s">
        <v>1</v>
      </c>
      <c r="Q331" s="1">
        <v>0</v>
      </c>
      <c r="R331" s="1">
        <v>0</v>
      </c>
      <c r="S331" s="1">
        <v>0</v>
      </c>
      <c r="T331" s="1">
        <v>0</v>
      </c>
      <c r="U331" s="2" t="s">
        <v>0</v>
      </c>
      <c r="V331" s="1">
        <v>0</v>
      </c>
      <c r="W331" s="1">
        <v>0</v>
      </c>
      <c r="X331" s="2" t="s">
        <v>0</v>
      </c>
      <c r="Y331" s="1">
        <v>0</v>
      </c>
      <c r="Z331" s="1">
        <v>0</v>
      </c>
      <c r="AA331" s="2" t="s">
        <v>0</v>
      </c>
      <c r="AB331" s="1">
        <v>0</v>
      </c>
      <c r="AC331" s="1">
        <v>0</v>
      </c>
      <c r="AD331" s="2" t="s">
        <v>0</v>
      </c>
      <c r="AE331" s="1">
        <v>0</v>
      </c>
      <c r="AF331" s="2">
        <v>0</v>
      </c>
      <c r="AG331" s="2" t="s">
        <v>0</v>
      </c>
      <c r="AH331" s="1">
        <v>0</v>
      </c>
      <c r="AI331" s="1">
        <v>0</v>
      </c>
      <c r="AJ331" s="2" t="s">
        <v>0</v>
      </c>
      <c r="AK331" s="1">
        <v>0</v>
      </c>
      <c r="AL331" s="1">
        <v>0</v>
      </c>
      <c r="AM331" s="49" t="s">
        <v>1</v>
      </c>
      <c r="AN331" s="2" t="s">
        <v>1</v>
      </c>
      <c r="AO331" s="4" t="s">
        <v>1</v>
      </c>
      <c r="AP331" s="4" t="s">
        <v>1</v>
      </c>
    </row>
    <row r="332" spans="1:42" x14ac:dyDescent="0.25">
      <c r="A332" s="2" t="s">
        <v>551</v>
      </c>
      <c r="B332" s="48">
        <v>44173</v>
      </c>
      <c r="C332" s="2" t="s">
        <v>6</v>
      </c>
      <c r="D332" s="2" t="s">
        <v>42</v>
      </c>
      <c r="E332" s="2" t="s">
        <v>217</v>
      </c>
      <c r="F332" s="2" t="s">
        <v>376</v>
      </c>
      <c r="G332" s="2" t="s">
        <v>3</v>
      </c>
      <c r="H332" s="2" t="s">
        <v>1479</v>
      </c>
      <c r="I332" s="1"/>
      <c r="J332" s="1"/>
      <c r="K332" s="1"/>
      <c r="L332" s="1"/>
      <c r="M332" s="1">
        <v>0</v>
      </c>
      <c r="N332" s="2"/>
      <c r="O332" s="2" t="s">
        <v>2</v>
      </c>
      <c r="P332" s="2"/>
      <c r="Q332" s="1">
        <v>210603164.00119999</v>
      </c>
      <c r="R332" s="1">
        <v>0</v>
      </c>
      <c r="S332" s="1">
        <v>195783164</v>
      </c>
      <c r="T332" s="1">
        <v>0</v>
      </c>
      <c r="U332" s="2" t="s">
        <v>0</v>
      </c>
      <c r="V332" s="1">
        <v>0</v>
      </c>
      <c r="W332" s="1">
        <v>12775862.07</v>
      </c>
      <c r="X332" s="2" t="s">
        <v>9</v>
      </c>
      <c r="Y332" s="1">
        <v>2044137.9312</v>
      </c>
      <c r="Z332" s="1">
        <v>0</v>
      </c>
      <c r="AA332" s="2" t="s">
        <v>0</v>
      </c>
      <c r="AB332" s="1">
        <v>0</v>
      </c>
      <c r="AC332" s="1">
        <v>0</v>
      </c>
      <c r="AD332" s="2" t="s">
        <v>0</v>
      </c>
      <c r="AE332" s="1">
        <v>0</v>
      </c>
      <c r="AF332" s="2"/>
      <c r="AG332" s="2"/>
      <c r="AH332" s="1"/>
      <c r="AI332" s="1"/>
      <c r="AJ332" s="2"/>
      <c r="AK332" s="1"/>
      <c r="AL332" s="1"/>
      <c r="AM332" s="49"/>
      <c r="AN332" s="2"/>
    </row>
    <row r="333" spans="1:42" x14ac:dyDescent="0.25">
      <c r="A333" s="2" t="s">
        <v>552</v>
      </c>
      <c r="B333" s="48">
        <v>44173</v>
      </c>
      <c r="C333" s="2" t="s">
        <v>6</v>
      </c>
      <c r="D333" s="2" t="s">
        <v>42</v>
      </c>
      <c r="E333" s="2" t="s">
        <v>217</v>
      </c>
      <c r="F333" s="2" t="s">
        <v>376</v>
      </c>
      <c r="G333" s="2" t="s">
        <v>13</v>
      </c>
      <c r="H333" s="2" t="s">
        <v>1568</v>
      </c>
      <c r="I333" s="1"/>
      <c r="J333" s="1"/>
      <c r="K333" s="1"/>
      <c r="L333" s="1"/>
      <c r="M333" s="1">
        <v>0</v>
      </c>
      <c r="N333" s="2"/>
      <c r="O333" s="2" t="s">
        <v>2</v>
      </c>
      <c r="P333" s="2"/>
      <c r="Q333" s="1">
        <v>-2508000</v>
      </c>
      <c r="R333" s="1">
        <v>0</v>
      </c>
      <c r="S333" s="1">
        <v>-2508000</v>
      </c>
      <c r="T333" s="1">
        <v>0</v>
      </c>
      <c r="U333" s="2" t="s">
        <v>0</v>
      </c>
      <c r="V333" s="1">
        <v>0</v>
      </c>
      <c r="W333" s="1">
        <v>0</v>
      </c>
      <c r="X333" s="2" t="s">
        <v>0</v>
      </c>
      <c r="Y333" s="1">
        <v>0</v>
      </c>
      <c r="Z333" s="1">
        <v>0</v>
      </c>
      <c r="AA333" s="2" t="s">
        <v>0</v>
      </c>
      <c r="AB333" s="1">
        <v>0</v>
      </c>
      <c r="AC333" s="1">
        <v>0</v>
      </c>
      <c r="AD333" s="2" t="s">
        <v>0</v>
      </c>
      <c r="AE333" s="1">
        <v>0</v>
      </c>
      <c r="AF333" s="2"/>
      <c r="AG333" s="2"/>
      <c r="AH333" s="1"/>
      <c r="AI333" s="1"/>
      <c r="AJ333" s="2"/>
      <c r="AK333" s="1"/>
      <c r="AL333" s="1"/>
      <c r="AM333" s="49"/>
      <c r="AN333" s="2"/>
    </row>
    <row r="334" spans="1:42" x14ac:dyDescent="0.25">
      <c r="A334" s="2" t="s">
        <v>553</v>
      </c>
      <c r="B334" s="48">
        <v>44173</v>
      </c>
      <c r="C334" s="2" t="s">
        <v>35</v>
      </c>
      <c r="D334" s="2" t="s">
        <v>42</v>
      </c>
      <c r="E334" s="2" t="s">
        <v>219</v>
      </c>
      <c r="F334" s="2" t="s">
        <v>1569</v>
      </c>
      <c r="G334" s="2" t="s">
        <v>3</v>
      </c>
      <c r="H334" s="2" t="s">
        <v>1570</v>
      </c>
      <c r="I334" s="1" t="s">
        <v>1</v>
      </c>
      <c r="J334" s="1" t="s">
        <v>1</v>
      </c>
      <c r="K334" s="1" t="s">
        <v>1</v>
      </c>
      <c r="L334" s="1" t="s">
        <v>1</v>
      </c>
      <c r="M334" s="1">
        <v>0</v>
      </c>
      <c r="N334" s="2" t="s">
        <v>1</v>
      </c>
      <c r="O334" s="2" t="s">
        <v>2</v>
      </c>
      <c r="P334" s="2" t="s">
        <v>1</v>
      </c>
      <c r="Q334" s="1">
        <v>453180825.07499993</v>
      </c>
      <c r="R334" s="1">
        <v>0</v>
      </c>
      <c r="S334" s="1">
        <v>416468721.67499995</v>
      </c>
      <c r="T334" s="1">
        <v>0</v>
      </c>
      <c r="U334" s="2" t="s">
        <v>0</v>
      </c>
      <c r="V334" s="1">
        <v>0</v>
      </c>
      <c r="W334" s="1">
        <v>31648365</v>
      </c>
      <c r="X334" s="2" t="s">
        <v>9</v>
      </c>
      <c r="Y334" s="1">
        <v>5063738.4000000004</v>
      </c>
      <c r="Z334" s="1">
        <v>0</v>
      </c>
      <c r="AA334" s="2" t="s">
        <v>0</v>
      </c>
      <c r="AB334" s="1">
        <v>0</v>
      </c>
      <c r="AC334" s="1">
        <v>0</v>
      </c>
      <c r="AD334" s="2" t="s">
        <v>0</v>
      </c>
      <c r="AE334" s="1">
        <v>0</v>
      </c>
      <c r="AF334" s="2">
        <v>0</v>
      </c>
      <c r="AG334" s="2" t="s">
        <v>0</v>
      </c>
      <c r="AH334" s="1">
        <v>0</v>
      </c>
      <c r="AI334" s="1">
        <v>0</v>
      </c>
      <c r="AJ334" s="2" t="s">
        <v>0</v>
      </c>
      <c r="AK334" s="1">
        <v>0</v>
      </c>
      <c r="AL334" s="1">
        <v>0</v>
      </c>
      <c r="AM334" s="49" t="s">
        <v>1</v>
      </c>
      <c r="AN334" s="2" t="s">
        <v>1</v>
      </c>
      <c r="AO334" s="4" t="s">
        <v>1</v>
      </c>
      <c r="AP334" s="4" t="s">
        <v>1</v>
      </c>
    </row>
    <row r="335" spans="1:42" x14ac:dyDescent="0.25">
      <c r="A335" s="2" t="s">
        <v>554</v>
      </c>
      <c r="B335" s="48">
        <v>44173</v>
      </c>
      <c r="C335" s="2" t="s">
        <v>27</v>
      </c>
      <c r="D335" s="2" t="s">
        <v>42</v>
      </c>
      <c r="E335" s="2" t="s">
        <v>214</v>
      </c>
      <c r="F335" s="2" t="s">
        <v>1318</v>
      </c>
      <c r="G335" s="2" t="s">
        <v>3</v>
      </c>
      <c r="H335" s="2" t="s">
        <v>1571</v>
      </c>
      <c r="I335" s="1" t="s">
        <v>1</v>
      </c>
      <c r="J335" s="1" t="s">
        <v>1</v>
      </c>
      <c r="K335" s="1" t="s">
        <v>1</v>
      </c>
      <c r="L335" s="1" t="s">
        <v>1</v>
      </c>
      <c r="M335" s="1">
        <v>0</v>
      </c>
      <c r="N335" s="2" t="s">
        <v>1</v>
      </c>
      <c r="O335" s="2" t="s">
        <v>2</v>
      </c>
      <c r="P335" s="2" t="s">
        <v>1</v>
      </c>
      <c r="Q335" s="1">
        <v>39486561.75</v>
      </c>
      <c r="R335" s="1">
        <v>0</v>
      </c>
      <c r="S335" s="1">
        <v>34011651.75</v>
      </c>
      <c r="T335" s="1">
        <v>0</v>
      </c>
      <c r="U335" s="2" t="s">
        <v>0</v>
      </c>
      <c r="V335" s="1">
        <v>0</v>
      </c>
      <c r="W335" s="1">
        <v>4719750</v>
      </c>
      <c r="X335" s="2" t="s">
        <v>9</v>
      </c>
      <c r="Y335" s="1">
        <v>755160</v>
      </c>
      <c r="Z335" s="1">
        <v>0</v>
      </c>
      <c r="AA335" s="2" t="s">
        <v>0</v>
      </c>
      <c r="AB335" s="1">
        <v>0</v>
      </c>
      <c r="AC335" s="1">
        <v>0</v>
      </c>
      <c r="AD335" s="2" t="s">
        <v>0</v>
      </c>
      <c r="AE335" s="1">
        <v>0</v>
      </c>
      <c r="AF335" s="2">
        <v>0</v>
      </c>
      <c r="AG335" s="2" t="s">
        <v>0</v>
      </c>
      <c r="AH335" s="1">
        <v>0</v>
      </c>
      <c r="AI335" s="1">
        <v>0</v>
      </c>
      <c r="AJ335" s="2" t="s">
        <v>0</v>
      </c>
      <c r="AK335" s="1">
        <v>0</v>
      </c>
      <c r="AL335" s="1">
        <v>0</v>
      </c>
      <c r="AM335" s="49" t="s">
        <v>1</v>
      </c>
      <c r="AN335" s="2" t="s">
        <v>1</v>
      </c>
      <c r="AO335" s="4" t="s">
        <v>1</v>
      </c>
      <c r="AP335" s="4" t="s">
        <v>1</v>
      </c>
    </row>
    <row r="336" spans="1:42" x14ac:dyDescent="0.25">
      <c r="A336" s="2" t="s">
        <v>555</v>
      </c>
      <c r="B336" s="48">
        <v>44173</v>
      </c>
      <c r="C336" s="2" t="s">
        <v>6</v>
      </c>
      <c r="D336" s="2" t="s">
        <v>38</v>
      </c>
      <c r="E336" s="2" t="s">
        <v>212</v>
      </c>
      <c r="F336" s="2" t="s">
        <v>1572</v>
      </c>
      <c r="G336" s="2" t="s">
        <v>3</v>
      </c>
      <c r="H336" s="2" t="s">
        <v>1573</v>
      </c>
      <c r="I336" s="1" t="s">
        <v>1</v>
      </c>
      <c r="J336" s="1" t="s">
        <v>1</v>
      </c>
      <c r="K336" s="1" t="s">
        <v>1</v>
      </c>
      <c r="L336" s="1" t="s">
        <v>1</v>
      </c>
      <c r="M336" s="1">
        <v>0</v>
      </c>
      <c r="N336" s="2" t="s">
        <v>1</v>
      </c>
      <c r="O336" s="2" t="s">
        <v>2</v>
      </c>
      <c r="P336" s="2" t="s">
        <v>1</v>
      </c>
      <c r="Q336" s="1">
        <v>262664849.33219999</v>
      </c>
      <c r="R336" s="1">
        <v>0</v>
      </c>
      <c r="S336" s="1">
        <v>233006892.495</v>
      </c>
      <c r="T336" s="1">
        <v>0</v>
      </c>
      <c r="U336" s="2" t="s">
        <v>0</v>
      </c>
      <c r="V336" s="1">
        <v>0</v>
      </c>
      <c r="W336" s="1">
        <v>25567204.170000002</v>
      </c>
      <c r="X336" s="2" t="s">
        <v>0</v>
      </c>
      <c r="Y336" s="1">
        <v>4090752.6672</v>
      </c>
      <c r="Z336" s="1">
        <v>0</v>
      </c>
      <c r="AA336" s="2" t="s">
        <v>0</v>
      </c>
      <c r="AB336" s="1">
        <v>0</v>
      </c>
      <c r="AC336" s="1">
        <v>0</v>
      </c>
      <c r="AD336" s="2" t="s">
        <v>0</v>
      </c>
      <c r="AE336" s="1">
        <v>0</v>
      </c>
      <c r="AF336" s="2">
        <v>0</v>
      </c>
      <c r="AG336" s="2" t="s">
        <v>0</v>
      </c>
      <c r="AH336" s="1">
        <v>0</v>
      </c>
      <c r="AI336" s="1">
        <v>0</v>
      </c>
      <c r="AJ336" s="2" t="s">
        <v>0</v>
      </c>
      <c r="AK336" s="1">
        <v>0</v>
      </c>
      <c r="AL336" s="1">
        <v>0</v>
      </c>
      <c r="AM336" s="49" t="s">
        <v>1</v>
      </c>
      <c r="AN336" s="2" t="s">
        <v>1</v>
      </c>
      <c r="AO336" s="4" t="s">
        <v>1</v>
      </c>
      <c r="AP336" s="4" t="s">
        <v>1</v>
      </c>
    </row>
    <row r="337" spans="1:42" x14ac:dyDescent="0.25">
      <c r="A337" s="2" t="s">
        <v>556</v>
      </c>
      <c r="B337" s="48">
        <v>44173</v>
      </c>
      <c r="C337" s="2" t="s">
        <v>6</v>
      </c>
      <c r="D337" s="2" t="s">
        <v>38</v>
      </c>
      <c r="E337" s="2" t="s">
        <v>212</v>
      </c>
      <c r="F337" s="2" t="s">
        <v>1572</v>
      </c>
      <c r="G337" s="2" t="s">
        <v>3</v>
      </c>
      <c r="H337" s="2" t="s">
        <v>1574</v>
      </c>
      <c r="I337" s="1" t="s">
        <v>1</v>
      </c>
      <c r="J337" s="1" t="s">
        <v>1</v>
      </c>
      <c r="K337" s="1" t="s">
        <v>1</v>
      </c>
      <c r="L337" s="1" t="s">
        <v>1</v>
      </c>
      <c r="M337" s="1">
        <v>0</v>
      </c>
      <c r="N337" s="2" t="s">
        <v>1</v>
      </c>
      <c r="O337" s="2" t="s">
        <v>907</v>
      </c>
      <c r="P337" s="2" t="s">
        <v>908</v>
      </c>
      <c r="Q337" s="1">
        <v>19374657.295000002</v>
      </c>
      <c r="R337" s="1">
        <v>0</v>
      </c>
      <c r="S337" s="1">
        <v>6087365.375</v>
      </c>
      <c r="T337" s="1">
        <v>11454562</v>
      </c>
      <c r="U337" s="2" t="s">
        <v>9</v>
      </c>
      <c r="V337" s="1">
        <v>1832729.92</v>
      </c>
      <c r="W337" s="1">
        <v>0</v>
      </c>
      <c r="X337" s="2" t="s">
        <v>0</v>
      </c>
      <c r="Y337" s="1">
        <v>0</v>
      </c>
      <c r="Z337" s="1">
        <v>0</v>
      </c>
      <c r="AA337" s="2" t="s">
        <v>0</v>
      </c>
      <c r="AB337" s="1">
        <v>0</v>
      </c>
      <c r="AC337" s="1">
        <v>0</v>
      </c>
      <c r="AD337" s="2" t="s">
        <v>0</v>
      </c>
      <c r="AE337" s="1">
        <v>0</v>
      </c>
      <c r="AF337" s="2">
        <v>0</v>
      </c>
      <c r="AG337" s="2" t="s">
        <v>0</v>
      </c>
      <c r="AH337" s="1">
        <v>0</v>
      </c>
      <c r="AI337" s="1">
        <v>0</v>
      </c>
      <c r="AJ337" s="2" t="s">
        <v>0</v>
      </c>
      <c r="AK337" s="1">
        <v>0</v>
      </c>
      <c r="AL337" s="1">
        <v>0</v>
      </c>
      <c r="AM337" s="49" t="s">
        <v>1</v>
      </c>
      <c r="AN337" s="2" t="s">
        <v>1</v>
      </c>
      <c r="AO337" s="4" t="s">
        <v>1</v>
      </c>
      <c r="AP337" s="4" t="s">
        <v>1</v>
      </c>
    </row>
    <row r="338" spans="1:42" x14ac:dyDescent="0.25">
      <c r="A338" s="2" t="s">
        <v>557</v>
      </c>
      <c r="B338" s="48">
        <v>44173</v>
      </c>
      <c r="C338" s="2" t="s">
        <v>6</v>
      </c>
      <c r="D338" s="2" t="s">
        <v>38</v>
      </c>
      <c r="E338" s="2" t="s">
        <v>212</v>
      </c>
      <c r="F338" s="2" t="s">
        <v>1572</v>
      </c>
      <c r="G338" s="2" t="s">
        <v>3</v>
      </c>
      <c r="H338" s="2" t="s">
        <v>1575</v>
      </c>
      <c r="I338" s="1" t="s">
        <v>1</v>
      </c>
      <c r="J338" s="1" t="s">
        <v>1</v>
      </c>
      <c r="K338" s="1" t="s">
        <v>1</v>
      </c>
      <c r="L338" s="1" t="s">
        <v>1</v>
      </c>
      <c r="M338" s="1">
        <v>0</v>
      </c>
      <c r="N338" s="2" t="s">
        <v>1</v>
      </c>
      <c r="O338" s="2" t="s">
        <v>2</v>
      </c>
      <c r="P338" s="2" t="s">
        <v>1</v>
      </c>
      <c r="Q338" s="1">
        <v>206942577.51999998</v>
      </c>
      <c r="R338" s="1">
        <v>0</v>
      </c>
      <c r="S338" s="1">
        <v>172253736.55000001</v>
      </c>
      <c r="T338" s="1">
        <v>0</v>
      </c>
      <c r="U338" s="2" t="s">
        <v>0</v>
      </c>
      <c r="V338" s="1">
        <v>0</v>
      </c>
      <c r="W338" s="1">
        <v>29904173.25</v>
      </c>
      <c r="X338" s="2" t="s">
        <v>0</v>
      </c>
      <c r="Y338" s="1">
        <v>4784667.72</v>
      </c>
      <c r="Z338" s="1">
        <v>0</v>
      </c>
      <c r="AA338" s="2" t="s">
        <v>0</v>
      </c>
      <c r="AB338" s="1">
        <v>0</v>
      </c>
      <c r="AC338" s="1">
        <v>0</v>
      </c>
      <c r="AD338" s="2" t="s">
        <v>0</v>
      </c>
      <c r="AE338" s="1">
        <v>0</v>
      </c>
      <c r="AF338" s="2">
        <v>0</v>
      </c>
      <c r="AG338" s="2" t="s">
        <v>0</v>
      </c>
      <c r="AH338" s="1">
        <v>0</v>
      </c>
      <c r="AI338" s="1">
        <v>0</v>
      </c>
      <c r="AJ338" s="2" t="s">
        <v>0</v>
      </c>
      <c r="AK338" s="1">
        <v>0</v>
      </c>
      <c r="AL338" s="1">
        <v>0</v>
      </c>
      <c r="AM338" s="49" t="s">
        <v>1</v>
      </c>
      <c r="AN338" s="2" t="s">
        <v>1</v>
      </c>
      <c r="AO338" s="4" t="s">
        <v>1</v>
      </c>
      <c r="AP338" s="4" t="s">
        <v>1</v>
      </c>
    </row>
    <row r="339" spans="1:42" x14ac:dyDescent="0.25">
      <c r="A339" s="2" t="s">
        <v>558</v>
      </c>
      <c r="B339" s="48">
        <v>44173</v>
      </c>
      <c r="C339" s="2" t="s">
        <v>6</v>
      </c>
      <c r="D339" s="2" t="s">
        <v>38</v>
      </c>
      <c r="E339" s="2" t="s">
        <v>212</v>
      </c>
      <c r="F339" s="2" t="s">
        <v>1572</v>
      </c>
      <c r="G339" s="2" t="s">
        <v>3</v>
      </c>
      <c r="H339" s="2" t="s">
        <v>1576</v>
      </c>
      <c r="I339" s="1" t="s">
        <v>1</v>
      </c>
      <c r="J339" s="1" t="s">
        <v>1</v>
      </c>
      <c r="K339" s="1" t="s">
        <v>1</v>
      </c>
      <c r="L339" s="1" t="s">
        <v>1</v>
      </c>
      <c r="M339" s="1">
        <v>0</v>
      </c>
      <c r="N339" s="2" t="s">
        <v>1</v>
      </c>
      <c r="O339" s="2" t="s">
        <v>461</v>
      </c>
      <c r="P339" s="2" t="s">
        <v>1366</v>
      </c>
      <c r="Q339" s="1">
        <v>37429300.335000001</v>
      </c>
      <c r="R339" s="1">
        <v>0</v>
      </c>
      <c r="S339" s="1">
        <v>31551827.125</v>
      </c>
      <c r="T339" s="1">
        <v>5066787.25</v>
      </c>
      <c r="U339" s="2" t="s">
        <v>9</v>
      </c>
      <c r="V339" s="1">
        <v>810685.96</v>
      </c>
      <c r="W339" s="1">
        <v>0</v>
      </c>
      <c r="X339" s="2" t="s">
        <v>0</v>
      </c>
      <c r="Y339" s="1">
        <v>0</v>
      </c>
      <c r="Z339" s="1">
        <v>0</v>
      </c>
      <c r="AA339" s="2" t="s">
        <v>0</v>
      </c>
      <c r="AB339" s="1">
        <v>0</v>
      </c>
      <c r="AC339" s="1">
        <v>0</v>
      </c>
      <c r="AD339" s="2" t="s">
        <v>0</v>
      </c>
      <c r="AE339" s="1">
        <v>0</v>
      </c>
      <c r="AF339" s="1">
        <v>0</v>
      </c>
      <c r="AG339" s="2" t="s">
        <v>0</v>
      </c>
      <c r="AH339" s="1">
        <v>0</v>
      </c>
      <c r="AI339" s="1">
        <v>0</v>
      </c>
      <c r="AJ339" s="2" t="s">
        <v>0</v>
      </c>
      <c r="AK339" s="1">
        <v>0</v>
      </c>
      <c r="AL339" s="1">
        <v>0</v>
      </c>
      <c r="AM339" s="49" t="s">
        <v>1</v>
      </c>
      <c r="AN339" s="2" t="s">
        <v>1</v>
      </c>
      <c r="AO339" s="4" t="s">
        <v>1</v>
      </c>
      <c r="AP339" s="4" t="s">
        <v>1</v>
      </c>
    </row>
    <row r="340" spans="1:42" x14ac:dyDescent="0.25">
      <c r="A340" s="2" t="s">
        <v>559</v>
      </c>
      <c r="B340" s="48">
        <v>44173</v>
      </c>
      <c r="C340" s="2" t="s">
        <v>6</v>
      </c>
      <c r="D340" s="2" t="s">
        <v>38</v>
      </c>
      <c r="E340" s="2" t="s">
        <v>212</v>
      </c>
      <c r="F340" s="2" t="s">
        <v>1572</v>
      </c>
      <c r="G340" s="2" t="s">
        <v>3</v>
      </c>
      <c r="H340" s="2" t="s">
        <v>1577</v>
      </c>
      <c r="I340" s="1" t="s">
        <v>1</v>
      </c>
      <c r="J340" s="1" t="s">
        <v>1</v>
      </c>
      <c r="K340" s="1" t="s">
        <v>1</v>
      </c>
      <c r="L340" s="1" t="s">
        <v>1</v>
      </c>
      <c r="M340" s="1">
        <v>0</v>
      </c>
      <c r="N340" s="2" t="s">
        <v>1</v>
      </c>
      <c r="O340" s="2" t="s">
        <v>1578</v>
      </c>
      <c r="P340" s="2" t="s">
        <v>1579</v>
      </c>
      <c r="Q340" s="1">
        <v>82106156.111000001</v>
      </c>
      <c r="R340" s="1">
        <v>0</v>
      </c>
      <c r="S340" s="1">
        <v>34839892.499999993</v>
      </c>
      <c r="T340" s="1">
        <v>40746778.975000001</v>
      </c>
      <c r="U340" s="2" t="s">
        <v>9</v>
      </c>
      <c r="V340" s="1">
        <v>6519484.6359999999</v>
      </c>
      <c r="W340" s="1">
        <v>0</v>
      </c>
      <c r="X340" s="2" t="s">
        <v>0</v>
      </c>
      <c r="Y340" s="1">
        <v>0</v>
      </c>
      <c r="Z340" s="1">
        <v>0</v>
      </c>
      <c r="AA340" s="2" t="s">
        <v>0</v>
      </c>
      <c r="AB340" s="1">
        <v>0</v>
      </c>
      <c r="AC340" s="1">
        <v>0</v>
      </c>
      <c r="AD340" s="2" t="s">
        <v>0</v>
      </c>
      <c r="AE340" s="1">
        <v>0</v>
      </c>
      <c r="AF340" s="2">
        <v>0</v>
      </c>
      <c r="AG340" s="2" t="s">
        <v>0</v>
      </c>
      <c r="AH340" s="1">
        <v>0</v>
      </c>
      <c r="AI340" s="1">
        <v>0</v>
      </c>
      <c r="AJ340" s="2" t="s">
        <v>0</v>
      </c>
      <c r="AK340" s="1">
        <v>0</v>
      </c>
      <c r="AL340" s="1">
        <v>0</v>
      </c>
      <c r="AM340" s="49" t="s">
        <v>1</v>
      </c>
      <c r="AN340" s="2" t="s">
        <v>1</v>
      </c>
      <c r="AO340" s="4" t="s">
        <v>1</v>
      </c>
      <c r="AP340" s="4" t="s">
        <v>1</v>
      </c>
    </row>
    <row r="341" spans="1:42" x14ac:dyDescent="0.25">
      <c r="A341" s="2" t="s">
        <v>560</v>
      </c>
      <c r="B341" s="48">
        <v>44173</v>
      </c>
      <c r="C341" s="2" t="s">
        <v>6</v>
      </c>
      <c r="D341" s="2" t="s">
        <v>38</v>
      </c>
      <c r="E341" s="2" t="s">
        <v>212</v>
      </c>
      <c r="F341" s="2" t="s">
        <v>1572</v>
      </c>
      <c r="G341" s="2" t="s">
        <v>3</v>
      </c>
      <c r="H341" s="2" t="s">
        <v>1580</v>
      </c>
      <c r="I341" s="1" t="s">
        <v>1</v>
      </c>
      <c r="J341" s="1" t="s">
        <v>1</v>
      </c>
      <c r="K341" s="1" t="s">
        <v>1</v>
      </c>
      <c r="L341" s="1" t="s">
        <v>1</v>
      </c>
      <c r="M341" s="1">
        <v>0</v>
      </c>
      <c r="N341" s="2" t="s">
        <v>1</v>
      </c>
      <c r="O341" s="2" t="s">
        <v>2</v>
      </c>
      <c r="P341" s="2" t="s">
        <v>1</v>
      </c>
      <c r="Q341" s="1">
        <v>131978928.45</v>
      </c>
      <c r="R341" s="1">
        <v>0</v>
      </c>
      <c r="S341" s="1">
        <v>131781328.25</v>
      </c>
      <c r="T341" s="1">
        <v>0</v>
      </c>
      <c r="U341" s="2" t="s">
        <v>0</v>
      </c>
      <c r="V341" s="1">
        <v>0</v>
      </c>
      <c r="W341" s="1">
        <v>170345</v>
      </c>
      <c r="X341" s="2" t="s">
        <v>0</v>
      </c>
      <c r="Y341" s="1">
        <v>27255.200000000001</v>
      </c>
      <c r="Z341" s="1">
        <v>0</v>
      </c>
      <c r="AA341" s="2" t="s">
        <v>0</v>
      </c>
      <c r="AB341" s="1">
        <v>0</v>
      </c>
      <c r="AC341" s="1">
        <v>0</v>
      </c>
      <c r="AD341" s="2" t="s">
        <v>0</v>
      </c>
      <c r="AE341" s="1">
        <v>0</v>
      </c>
      <c r="AF341" s="2">
        <v>0</v>
      </c>
      <c r="AG341" s="2" t="s">
        <v>0</v>
      </c>
      <c r="AH341" s="1">
        <v>0</v>
      </c>
      <c r="AI341" s="1">
        <v>0</v>
      </c>
      <c r="AJ341" s="2" t="s">
        <v>0</v>
      </c>
      <c r="AK341" s="1">
        <v>0</v>
      </c>
      <c r="AL341" s="1">
        <v>0</v>
      </c>
      <c r="AM341" s="49" t="s">
        <v>1</v>
      </c>
      <c r="AN341" s="2" t="s">
        <v>1</v>
      </c>
      <c r="AO341" s="4" t="s">
        <v>1</v>
      </c>
      <c r="AP341" s="4" t="s">
        <v>1</v>
      </c>
    </row>
    <row r="342" spans="1:42" x14ac:dyDescent="0.25">
      <c r="A342" s="2" t="s">
        <v>561</v>
      </c>
      <c r="B342" s="48">
        <v>44173</v>
      </c>
      <c r="C342" s="2" t="s">
        <v>35</v>
      </c>
      <c r="D342" s="2" t="s">
        <v>38</v>
      </c>
      <c r="E342" s="2" t="s">
        <v>210</v>
      </c>
      <c r="F342" s="2" t="s">
        <v>998</v>
      </c>
      <c r="G342" s="2" t="s">
        <v>3</v>
      </c>
      <c r="H342" s="2" t="s">
        <v>1581</v>
      </c>
      <c r="I342" s="1" t="s">
        <v>1</v>
      </c>
      <c r="J342" s="1" t="s">
        <v>1</v>
      </c>
      <c r="K342" s="1" t="s">
        <v>1</v>
      </c>
      <c r="L342" s="1" t="s">
        <v>1</v>
      </c>
      <c r="M342" s="1">
        <v>0</v>
      </c>
      <c r="N342" s="2" t="s">
        <v>1</v>
      </c>
      <c r="O342" s="2" t="s">
        <v>2</v>
      </c>
      <c r="P342" s="2" t="s">
        <v>1</v>
      </c>
      <c r="Q342" s="1">
        <v>348777880.82499993</v>
      </c>
      <c r="R342" s="1">
        <v>0</v>
      </c>
      <c r="S342" s="1">
        <v>335765215.42500001</v>
      </c>
      <c r="T342" s="1">
        <v>0</v>
      </c>
      <c r="U342" s="2" t="s">
        <v>0</v>
      </c>
      <c r="V342" s="1">
        <v>0</v>
      </c>
      <c r="W342" s="1">
        <v>11217815</v>
      </c>
      <c r="X342" s="2" t="s">
        <v>9</v>
      </c>
      <c r="Y342" s="1">
        <v>1794850.4000000001</v>
      </c>
      <c r="Z342" s="1">
        <v>0</v>
      </c>
      <c r="AA342" s="2" t="s">
        <v>0</v>
      </c>
      <c r="AB342" s="1">
        <v>0</v>
      </c>
      <c r="AC342" s="1">
        <v>0</v>
      </c>
      <c r="AD342" s="2" t="s">
        <v>0</v>
      </c>
      <c r="AE342" s="1">
        <v>0</v>
      </c>
      <c r="AF342" s="2">
        <v>0</v>
      </c>
      <c r="AG342" s="2" t="s">
        <v>0</v>
      </c>
      <c r="AH342" s="1">
        <v>0</v>
      </c>
      <c r="AI342" s="1">
        <v>0</v>
      </c>
      <c r="AJ342" s="2" t="s">
        <v>0</v>
      </c>
      <c r="AK342" s="1">
        <v>0</v>
      </c>
      <c r="AL342" s="1">
        <v>0</v>
      </c>
      <c r="AM342" s="49" t="s">
        <v>1</v>
      </c>
      <c r="AN342" s="2" t="s">
        <v>1</v>
      </c>
      <c r="AO342" s="4" t="s">
        <v>1</v>
      </c>
      <c r="AP342" s="4" t="s">
        <v>1</v>
      </c>
    </row>
    <row r="343" spans="1:42" x14ac:dyDescent="0.25">
      <c r="A343" s="2" t="s">
        <v>562</v>
      </c>
      <c r="B343" s="48">
        <v>44173</v>
      </c>
      <c r="C343" s="2" t="s">
        <v>27</v>
      </c>
      <c r="D343" s="2" t="s">
        <v>38</v>
      </c>
      <c r="E343" s="2" t="s">
        <v>4</v>
      </c>
      <c r="F343" s="2" t="s">
        <v>1402</v>
      </c>
      <c r="G343" s="2" t="s">
        <v>3</v>
      </c>
      <c r="H343" s="2" t="s">
        <v>1582</v>
      </c>
      <c r="I343" s="1" t="s">
        <v>1</v>
      </c>
      <c r="J343" s="1" t="s">
        <v>1</v>
      </c>
      <c r="K343" s="1" t="s">
        <v>1</v>
      </c>
      <c r="L343" s="1" t="s">
        <v>1</v>
      </c>
      <c r="M343" s="1">
        <v>0</v>
      </c>
      <c r="N343" s="2" t="s">
        <v>1</v>
      </c>
      <c r="O343" s="2" t="s">
        <v>2</v>
      </c>
      <c r="P343" s="2" t="s">
        <v>1</v>
      </c>
      <c r="Q343" s="1">
        <v>612499134.03619993</v>
      </c>
      <c r="R343" s="1">
        <v>0</v>
      </c>
      <c r="S343" s="1">
        <v>389389514.02500004</v>
      </c>
      <c r="T343" s="1">
        <v>0</v>
      </c>
      <c r="U343" s="2" t="s">
        <v>0</v>
      </c>
      <c r="V343" s="1">
        <v>0</v>
      </c>
      <c r="W343" s="1">
        <v>192335879.31999999</v>
      </c>
      <c r="X343" s="2" t="s">
        <v>9</v>
      </c>
      <c r="Y343" s="1">
        <v>30773740.691200003</v>
      </c>
      <c r="Z343" s="1">
        <v>0</v>
      </c>
      <c r="AA343" s="2" t="s">
        <v>0</v>
      </c>
      <c r="AB343" s="1">
        <v>0</v>
      </c>
      <c r="AC343" s="1">
        <v>0</v>
      </c>
      <c r="AD343" s="2" t="s">
        <v>0</v>
      </c>
      <c r="AE343" s="1">
        <v>0</v>
      </c>
      <c r="AF343" s="2">
        <v>0</v>
      </c>
      <c r="AG343" s="2" t="s">
        <v>0</v>
      </c>
      <c r="AH343" s="1">
        <v>0</v>
      </c>
      <c r="AI343" s="1">
        <v>0</v>
      </c>
      <c r="AJ343" s="2" t="s">
        <v>0</v>
      </c>
      <c r="AK343" s="1">
        <v>0</v>
      </c>
      <c r="AL343" s="1">
        <v>0</v>
      </c>
      <c r="AM343" s="49" t="s">
        <v>1</v>
      </c>
      <c r="AN343" s="2" t="s">
        <v>1</v>
      </c>
      <c r="AO343" s="4" t="s">
        <v>1</v>
      </c>
      <c r="AP343" s="4" t="s">
        <v>1</v>
      </c>
    </row>
    <row r="344" spans="1:42" x14ac:dyDescent="0.25">
      <c r="A344" s="2" t="s">
        <v>563</v>
      </c>
      <c r="B344" s="48">
        <v>44173</v>
      </c>
      <c r="C344" s="2" t="s">
        <v>27</v>
      </c>
      <c r="D344" s="2" t="s">
        <v>38</v>
      </c>
      <c r="E344" s="2" t="s">
        <v>4</v>
      </c>
      <c r="F344" s="2" t="s">
        <v>1583</v>
      </c>
      <c r="G344" s="2" t="s">
        <v>3</v>
      </c>
      <c r="H344" s="2" t="s">
        <v>1584</v>
      </c>
      <c r="I344" s="1" t="s">
        <v>1</v>
      </c>
      <c r="J344" s="1" t="s">
        <v>1</v>
      </c>
      <c r="K344" s="1" t="s">
        <v>1</v>
      </c>
      <c r="L344" s="1" t="s">
        <v>1</v>
      </c>
      <c r="M344" s="1">
        <v>0</v>
      </c>
      <c r="N344" s="2" t="s">
        <v>1</v>
      </c>
      <c r="O344" s="2" t="s">
        <v>962</v>
      </c>
      <c r="P344" s="2" t="s">
        <v>963</v>
      </c>
      <c r="Q344" s="1">
        <v>14790680.939999999</v>
      </c>
      <c r="R344" s="1">
        <v>0</v>
      </c>
      <c r="S344" s="1">
        <v>6184500</v>
      </c>
      <c r="T344" s="1">
        <v>7419121.5</v>
      </c>
      <c r="U344" s="2" t="s">
        <v>9</v>
      </c>
      <c r="V344" s="1">
        <v>1187059.44</v>
      </c>
      <c r="W344" s="1">
        <v>0</v>
      </c>
      <c r="X344" s="2" t="s">
        <v>0</v>
      </c>
      <c r="Y344" s="1">
        <v>0</v>
      </c>
      <c r="Z344" s="1">
        <v>0</v>
      </c>
      <c r="AA344" s="2" t="s">
        <v>0</v>
      </c>
      <c r="AB344" s="1">
        <v>0</v>
      </c>
      <c r="AC344" s="1">
        <v>0</v>
      </c>
      <c r="AD344" s="2" t="s">
        <v>0</v>
      </c>
      <c r="AE344" s="1">
        <v>0</v>
      </c>
      <c r="AF344" s="2">
        <v>0</v>
      </c>
      <c r="AG344" s="2" t="s">
        <v>0</v>
      </c>
      <c r="AH344" s="1">
        <v>0</v>
      </c>
      <c r="AI344" s="1">
        <v>0</v>
      </c>
      <c r="AJ344" s="2" t="s">
        <v>0</v>
      </c>
      <c r="AK344" s="1">
        <v>0</v>
      </c>
      <c r="AL344" s="1">
        <v>0</v>
      </c>
      <c r="AM344" s="49" t="s">
        <v>1</v>
      </c>
      <c r="AN344" s="2" t="s">
        <v>1</v>
      </c>
      <c r="AO344" s="4" t="s">
        <v>1</v>
      </c>
      <c r="AP344" s="4" t="s">
        <v>1</v>
      </c>
    </row>
    <row r="345" spans="1:42" x14ac:dyDescent="0.25">
      <c r="A345" s="2" t="s">
        <v>564</v>
      </c>
      <c r="B345" s="48">
        <v>44173</v>
      </c>
      <c r="C345" s="2" t="s">
        <v>27</v>
      </c>
      <c r="D345" s="2" t="s">
        <v>38</v>
      </c>
      <c r="E345" s="2" t="s">
        <v>4</v>
      </c>
      <c r="F345" s="2" t="s">
        <v>1583</v>
      </c>
      <c r="G345" s="2" t="s">
        <v>3</v>
      </c>
      <c r="H345" s="2" t="s">
        <v>1585</v>
      </c>
      <c r="I345" s="1" t="s">
        <v>1</v>
      </c>
      <c r="J345" s="1" t="s">
        <v>1</v>
      </c>
      <c r="K345" s="1" t="s">
        <v>1</v>
      </c>
      <c r="L345" s="1" t="s">
        <v>1</v>
      </c>
      <c r="M345" s="1">
        <v>0</v>
      </c>
      <c r="N345" s="2" t="s">
        <v>1</v>
      </c>
      <c r="O345" s="2" t="s">
        <v>1586</v>
      </c>
      <c r="P345" s="2" t="s">
        <v>1587</v>
      </c>
      <c r="Q345" s="1">
        <v>7489066.676</v>
      </c>
      <c r="R345" s="1">
        <v>0</v>
      </c>
      <c r="S345" s="1">
        <v>2950982.9999999995</v>
      </c>
      <c r="T345" s="1">
        <v>0</v>
      </c>
      <c r="U345" s="2" t="s">
        <v>0</v>
      </c>
      <c r="V345" s="1">
        <v>0</v>
      </c>
      <c r="W345" s="1">
        <v>3912141.1</v>
      </c>
      <c r="X345" s="2" t="s">
        <v>9</v>
      </c>
      <c r="Y345" s="1">
        <v>625942.576</v>
      </c>
      <c r="Z345" s="1">
        <v>0</v>
      </c>
      <c r="AA345" s="2" t="s">
        <v>0</v>
      </c>
      <c r="AB345" s="1">
        <v>0</v>
      </c>
      <c r="AC345" s="1">
        <v>0</v>
      </c>
      <c r="AD345" s="2" t="s">
        <v>0</v>
      </c>
      <c r="AE345" s="1">
        <v>0</v>
      </c>
      <c r="AF345" s="2">
        <v>0</v>
      </c>
      <c r="AG345" s="2" t="s">
        <v>0</v>
      </c>
      <c r="AH345" s="1">
        <v>0</v>
      </c>
      <c r="AI345" s="1">
        <v>0</v>
      </c>
      <c r="AJ345" s="2" t="s">
        <v>0</v>
      </c>
      <c r="AK345" s="1">
        <v>0</v>
      </c>
      <c r="AL345" s="1">
        <v>0</v>
      </c>
      <c r="AM345" s="49" t="s">
        <v>1</v>
      </c>
      <c r="AN345" s="2" t="s">
        <v>1</v>
      </c>
      <c r="AO345" s="4" t="s">
        <v>1</v>
      </c>
      <c r="AP345" s="4" t="s">
        <v>1</v>
      </c>
    </row>
    <row r="346" spans="1:42" x14ac:dyDescent="0.25">
      <c r="A346" s="2" t="s">
        <v>565</v>
      </c>
      <c r="B346" s="48">
        <v>44173</v>
      </c>
      <c r="C346" s="2" t="s">
        <v>6</v>
      </c>
      <c r="D346" s="2" t="s">
        <v>33</v>
      </c>
      <c r="E346" s="2" t="s">
        <v>206</v>
      </c>
      <c r="F346" s="2" t="s">
        <v>410</v>
      </c>
      <c r="G346" s="2" t="s">
        <v>3</v>
      </c>
      <c r="H346" s="2" t="s">
        <v>1588</v>
      </c>
      <c r="I346" s="1" t="s">
        <v>1</v>
      </c>
      <c r="J346" s="1" t="s">
        <v>1</v>
      </c>
      <c r="K346" s="1" t="s">
        <v>1</v>
      </c>
      <c r="L346" s="1" t="s">
        <v>1</v>
      </c>
      <c r="M346" s="1">
        <v>0</v>
      </c>
      <c r="N346" s="2" t="s">
        <v>1</v>
      </c>
      <c r="O346" s="2" t="s">
        <v>2</v>
      </c>
      <c r="P346" s="2" t="s">
        <v>1</v>
      </c>
      <c r="Q346" s="1">
        <v>164052876.13799998</v>
      </c>
      <c r="R346" s="1">
        <v>0</v>
      </c>
      <c r="S346" s="1">
        <v>146447478.64999998</v>
      </c>
      <c r="T346" s="1">
        <v>0</v>
      </c>
      <c r="U346" s="2" t="s">
        <v>0</v>
      </c>
      <c r="V346" s="1">
        <v>0</v>
      </c>
      <c r="W346" s="1">
        <v>15177066.800000001</v>
      </c>
      <c r="X346" s="2" t="s">
        <v>9</v>
      </c>
      <c r="Y346" s="1">
        <v>2428330.6880000001</v>
      </c>
      <c r="Z346" s="1">
        <v>0</v>
      </c>
      <c r="AA346" s="2" t="s">
        <v>0</v>
      </c>
      <c r="AB346" s="1">
        <v>0</v>
      </c>
      <c r="AC346" s="1">
        <v>0</v>
      </c>
      <c r="AD346" s="2" t="s">
        <v>0</v>
      </c>
      <c r="AE346" s="1">
        <v>0</v>
      </c>
      <c r="AF346" s="2">
        <v>0</v>
      </c>
      <c r="AG346" s="2" t="s">
        <v>0</v>
      </c>
      <c r="AH346" s="1">
        <v>0</v>
      </c>
      <c r="AI346" s="1">
        <v>0</v>
      </c>
      <c r="AJ346" s="2" t="s">
        <v>0</v>
      </c>
      <c r="AK346" s="1">
        <v>0</v>
      </c>
      <c r="AL346" s="1">
        <v>0</v>
      </c>
      <c r="AM346" s="49" t="s">
        <v>1</v>
      </c>
      <c r="AN346" s="2" t="s">
        <v>1</v>
      </c>
      <c r="AO346" s="4" t="s">
        <v>1</v>
      </c>
      <c r="AP346" s="4" t="s">
        <v>1</v>
      </c>
    </row>
    <row r="347" spans="1:42" x14ac:dyDescent="0.25">
      <c r="A347" s="2" t="s">
        <v>566</v>
      </c>
      <c r="B347" s="48">
        <v>44173</v>
      </c>
      <c r="C347" s="2" t="s">
        <v>6</v>
      </c>
      <c r="D347" s="2" t="s">
        <v>33</v>
      </c>
      <c r="E347" s="2" t="s">
        <v>206</v>
      </c>
      <c r="F347" s="2" t="s">
        <v>410</v>
      </c>
      <c r="G347" s="2" t="s">
        <v>3</v>
      </c>
      <c r="H347" s="2" t="s">
        <v>1589</v>
      </c>
      <c r="I347" s="1" t="s">
        <v>1</v>
      </c>
      <c r="J347" s="1" t="s">
        <v>1</v>
      </c>
      <c r="K347" s="1" t="s">
        <v>1</v>
      </c>
      <c r="L347" s="1" t="s">
        <v>1</v>
      </c>
      <c r="M347" s="1">
        <v>0</v>
      </c>
      <c r="N347" s="2" t="s">
        <v>1</v>
      </c>
      <c r="O347" s="2" t="s">
        <v>1590</v>
      </c>
      <c r="P347" s="2" t="s">
        <v>1591</v>
      </c>
      <c r="Q347" s="1">
        <v>22250536.399999999</v>
      </c>
      <c r="R347" s="1">
        <v>0</v>
      </c>
      <c r="S347" s="1">
        <v>22099504.399999999</v>
      </c>
      <c r="T347" s="1">
        <v>130200</v>
      </c>
      <c r="U347" s="2" t="s">
        <v>9</v>
      </c>
      <c r="V347" s="1">
        <v>20832</v>
      </c>
      <c r="W347" s="1">
        <v>0</v>
      </c>
      <c r="X347" s="2" t="s">
        <v>0</v>
      </c>
      <c r="Y347" s="1">
        <v>0</v>
      </c>
      <c r="Z347" s="1">
        <v>0</v>
      </c>
      <c r="AA347" s="2" t="s">
        <v>0</v>
      </c>
      <c r="AB347" s="1">
        <v>0</v>
      </c>
      <c r="AC347" s="1">
        <v>0</v>
      </c>
      <c r="AD347" s="2" t="s">
        <v>0</v>
      </c>
      <c r="AE347" s="1">
        <v>0</v>
      </c>
      <c r="AF347" s="2">
        <v>0</v>
      </c>
      <c r="AG347" s="2" t="s">
        <v>0</v>
      </c>
      <c r="AH347" s="1">
        <v>0</v>
      </c>
      <c r="AI347" s="1">
        <v>0</v>
      </c>
      <c r="AJ347" s="2" t="s">
        <v>0</v>
      </c>
      <c r="AK347" s="1">
        <v>0</v>
      </c>
      <c r="AL347" s="1">
        <v>0</v>
      </c>
      <c r="AM347" s="111" t="s">
        <v>1</v>
      </c>
      <c r="AN347" s="110" t="s">
        <v>1</v>
      </c>
      <c r="AO347" s="4" t="s">
        <v>1</v>
      </c>
      <c r="AP347" s="4" t="s">
        <v>1</v>
      </c>
    </row>
    <row r="348" spans="1:42" x14ac:dyDescent="0.25">
      <c r="A348" s="2" t="s">
        <v>567</v>
      </c>
      <c r="B348" s="48">
        <v>44173</v>
      </c>
      <c r="C348" s="2" t="s">
        <v>6</v>
      </c>
      <c r="D348" s="2" t="s">
        <v>33</v>
      </c>
      <c r="E348" s="2" t="s">
        <v>206</v>
      </c>
      <c r="F348" s="2" t="s">
        <v>410</v>
      </c>
      <c r="G348" s="2" t="s">
        <v>3</v>
      </c>
      <c r="H348" s="2" t="s">
        <v>1592</v>
      </c>
      <c r="I348" s="1" t="s">
        <v>1</v>
      </c>
      <c r="J348" s="1" t="s">
        <v>1</v>
      </c>
      <c r="K348" s="1" t="s">
        <v>1</v>
      </c>
      <c r="L348" s="1" t="s">
        <v>1</v>
      </c>
      <c r="M348" s="1">
        <v>0</v>
      </c>
      <c r="N348" s="2" t="s">
        <v>1</v>
      </c>
      <c r="O348" s="2" t="s">
        <v>2</v>
      </c>
      <c r="P348" s="2" t="s">
        <v>1</v>
      </c>
      <c r="Q348" s="1">
        <v>405097793.70120001</v>
      </c>
      <c r="R348" s="1">
        <v>0</v>
      </c>
      <c r="S348" s="1">
        <v>316368842.91000003</v>
      </c>
      <c r="T348" s="1">
        <v>0</v>
      </c>
      <c r="U348" s="2" t="s">
        <v>0</v>
      </c>
      <c r="V348" s="1">
        <v>0</v>
      </c>
      <c r="W348" s="1">
        <v>76490474.819999993</v>
      </c>
      <c r="X348" s="2" t="s">
        <v>0</v>
      </c>
      <c r="Y348" s="1">
        <v>12238475.971200002</v>
      </c>
      <c r="Z348" s="1">
        <v>0</v>
      </c>
      <c r="AA348" s="2" t="s">
        <v>0</v>
      </c>
      <c r="AB348" s="1">
        <v>0</v>
      </c>
      <c r="AC348" s="1">
        <v>0</v>
      </c>
      <c r="AD348" s="2" t="s">
        <v>0</v>
      </c>
      <c r="AE348" s="1">
        <v>0</v>
      </c>
      <c r="AF348" s="2">
        <v>0</v>
      </c>
      <c r="AG348" s="2" t="s">
        <v>0</v>
      </c>
      <c r="AH348" s="1">
        <v>0</v>
      </c>
      <c r="AI348" s="1">
        <v>0</v>
      </c>
      <c r="AJ348" s="2" t="s">
        <v>0</v>
      </c>
      <c r="AK348" s="1">
        <v>0</v>
      </c>
      <c r="AL348" s="1">
        <v>0</v>
      </c>
      <c r="AM348" s="111" t="s">
        <v>1</v>
      </c>
      <c r="AN348" s="110" t="s">
        <v>1</v>
      </c>
      <c r="AO348" s="4" t="s">
        <v>1</v>
      </c>
      <c r="AP348" s="4" t="s">
        <v>1</v>
      </c>
    </row>
    <row r="349" spans="1:42" x14ac:dyDescent="0.25">
      <c r="A349" s="2" t="s">
        <v>568</v>
      </c>
      <c r="B349" s="48">
        <v>44173</v>
      </c>
      <c r="C349" s="2" t="s">
        <v>27</v>
      </c>
      <c r="D349" s="2" t="s">
        <v>33</v>
      </c>
      <c r="E349" s="2" t="s">
        <v>32</v>
      </c>
      <c r="F349" s="2" t="s">
        <v>1318</v>
      </c>
      <c r="G349" s="2" t="s">
        <v>3</v>
      </c>
      <c r="H349" s="2" t="s">
        <v>1593</v>
      </c>
      <c r="I349" s="1" t="s">
        <v>1</v>
      </c>
      <c r="J349" s="1" t="s">
        <v>1</v>
      </c>
      <c r="K349" s="1" t="s">
        <v>1</v>
      </c>
      <c r="L349" s="1" t="s">
        <v>1</v>
      </c>
      <c r="M349" s="1">
        <v>0</v>
      </c>
      <c r="N349" s="2" t="s">
        <v>1</v>
      </c>
      <c r="O349" s="2" t="s">
        <v>2</v>
      </c>
      <c r="P349" s="2" t="s">
        <v>1</v>
      </c>
      <c r="Q349" s="1">
        <v>265736769.558</v>
      </c>
      <c r="R349" s="1">
        <v>0</v>
      </c>
      <c r="S349" s="1">
        <v>193401214</v>
      </c>
      <c r="T349" s="1">
        <v>0</v>
      </c>
      <c r="U349" s="2" t="s">
        <v>0</v>
      </c>
      <c r="V349" s="1">
        <v>0</v>
      </c>
      <c r="W349" s="1">
        <v>62358237.549999997</v>
      </c>
      <c r="X349" s="2" t="s">
        <v>9</v>
      </c>
      <c r="Y349" s="1">
        <v>9977318.0080000013</v>
      </c>
      <c r="Z349" s="1">
        <v>0</v>
      </c>
      <c r="AA349" s="2" t="s">
        <v>0</v>
      </c>
      <c r="AB349" s="1">
        <v>0</v>
      </c>
      <c r="AC349" s="1">
        <v>0</v>
      </c>
      <c r="AD349" s="2" t="s">
        <v>0</v>
      </c>
      <c r="AE349" s="1">
        <v>0</v>
      </c>
      <c r="AF349" s="2">
        <v>0</v>
      </c>
      <c r="AG349" s="2" t="s">
        <v>0</v>
      </c>
      <c r="AH349" s="1">
        <v>0</v>
      </c>
      <c r="AI349" s="1">
        <v>0</v>
      </c>
      <c r="AJ349" s="2" t="s">
        <v>0</v>
      </c>
      <c r="AK349" s="1">
        <v>0</v>
      </c>
      <c r="AL349" s="1">
        <v>0</v>
      </c>
      <c r="AM349" s="111" t="s">
        <v>1</v>
      </c>
      <c r="AN349" s="110" t="s">
        <v>1</v>
      </c>
      <c r="AO349" s="4" t="s">
        <v>1</v>
      </c>
      <c r="AP349" s="4" t="s">
        <v>1</v>
      </c>
    </row>
    <row r="350" spans="1:42" x14ac:dyDescent="0.25">
      <c r="A350" s="2" t="s">
        <v>569</v>
      </c>
      <c r="B350" s="48">
        <v>44173</v>
      </c>
      <c r="C350" s="2" t="s">
        <v>6</v>
      </c>
      <c r="D350" s="2" t="s">
        <v>26</v>
      </c>
      <c r="E350" s="2" t="s">
        <v>200</v>
      </c>
      <c r="F350" s="2" t="s">
        <v>1002</v>
      </c>
      <c r="G350" s="2" t="s">
        <v>3</v>
      </c>
      <c r="H350" s="2" t="s">
        <v>1594</v>
      </c>
      <c r="I350" s="1" t="s">
        <v>1</v>
      </c>
      <c r="J350" s="1" t="s">
        <v>1</v>
      </c>
      <c r="K350" s="1" t="s">
        <v>1</v>
      </c>
      <c r="L350" s="1" t="s">
        <v>1</v>
      </c>
      <c r="M350" s="1">
        <v>0</v>
      </c>
      <c r="N350" s="2" t="s">
        <v>1</v>
      </c>
      <c r="O350" s="2" t="s">
        <v>2</v>
      </c>
      <c r="P350" s="2" t="s">
        <v>1</v>
      </c>
      <c r="Q350" s="1">
        <v>15341791.5</v>
      </c>
      <c r="R350" s="1">
        <v>0</v>
      </c>
      <c r="S350" s="1">
        <v>15341791.5</v>
      </c>
      <c r="T350" s="1">
        <v>0</v>
      </c>
      <c r="U350" s="2" t="s">
        <v>0</v>
      </c>
      <c r="V350" s="1">
        <v>0</v>
      </c>
      <c r="W350" s="1">
        <v>0</v>
      </c>
      <c r="X350" s="2" t="s">
        <v>0</v>
      </c>
      <c r="Y350" s="1">
        <v>0</v>
      </c>
      <c r="Z350" s="1">
        <v>0</v>
      </c>
      <c r="AA350" s="2" t="s">
        <v>0</v>
      </c>
      <c r="AB350" s="1">
        <v>0</v>
      </c>
      <c r="AC350" s="1">
        <v>0</v>
      </c>
      <c r="AD350" s="2" t="s">
        <v>0</v>
      </c>
      <c r="AE350" s="1">
        <v>0</v>
      </c>
      <c r="AF350" s="2">
        <v>0</v>
      </c>
      <c r="AG350" s="2" t="s">
        <v>0</v>
      </c>
      <c r="AH350" s="1">
        <v>0</v>
      </c>
      <c r="AI350" s="1">
        <v>0</v>
      </c>
      <c r="AJ350" s="2" t="s">
        <v>0</v>
      </c>
      <c r="AK350" s="1">
        <v>0</v>
      </c>
      <c r="AL350" s="1">
        <v>0</v>
      </c>
      <c r="AM350" s="49" t="s">
        <v>1</v>
      </c>
      <c r="AN350" s="2" t="s">
        <v>1</v>
      </c>
      <c r="AO350" s="4" t="s">
        <v>1</v>
      </c>
      <c r="AP350" s="4" t="s">
        <v>1</v>
      </c>
    </row>
    <row r="351" spans="1:42" x14ac:dyDescent="0.25">
      <c r="A351" s="2" t="s">
        <v>570</v>
      </c>
      <c r="B351" s="48">
        <v>44173</v>
      </c>
      <c r="C351" s="2" t="s">
        <v>6</v>
      </c>
      <c r="D351" s="2" t="s">
        <v>26</v>
      </c>
      <c r="E351" s="2" t="s">
        <v>200</v>
      </c>
      <c r="F351" s="2" t="s">
        <v>1002</v>
      </c>
      <c r="G351" s="2" t="s">
        <v>3</v>
      </c>
      <c r="H351" s="2" t="s">
        <v>1595</v>
      </c>
      <c r="I351" s="1" t="s">
        <v>1</v>
      </c>
      <c r="J351" s="1" t="s">
        <v>1</v>
      </c>
      <c r="K351" s="1" t="s">
        <v>1</v>
      </c>
      <c r="L351" s="1" t="s">
        <v>1</v>
      </c>
      <c r="M351" s="1">
        <v>0</v>
      </c>
      <c r="N351" s="2" t="s">
        <v>1</v>
      </c>
      <c r="O351" s="2" t="s">
        <v>988</v>
      </c>
      <c r="P351" s="2" t="s">
        <v>989</v>
      </c>
      <c r="Q351" s="1">
        <v>3571678.06</v>
      </c>
      <c r="R351" s="1">
        <v>0</v>
      </c>
      <c r="S351" s="1">
        <v>3571678.06</v>
      </c>
      <c r="T351" s="1">
        <v>0</v>
      </c>
      <c r="U351" s="2" t="s">
        <v>0</v>
      </c>
      <c r="V351" s="1">
        <v>0</v>
      </c>
      <c r="W351" s="1">
        <v>0</v>
      </c>
      <c r="X351" s="2" t="s">
        <v>0</v>
      </c>
      <c r="Y351" s="1">
        <v>0</v>
      </c>
      <c r="Z351" s="1">
        <v>0</v>
      </c>
      <c r="AA351" s="2" t="s">
        <v>0</v>
      </c>
      <c r="AB351" s="1">
        <v>0</v>
      </c>
      <c r="AC351" s="1">
        <v>0</v>
      </c>
      <c r="AD351" s="2" t="s">
        <v>0</v>
      </c>
      <c r="AE351" s="1">
        <v>0</v>
      </c>
      <c r="AF351" s="2">
        <v>0</v>
      </c>
      <c r="AG351" s="2" t="s">
        <v>0</v>
      </c>
      <c r="AH351" s="1">
        <v>0</v>
      </c>
      <c r="AI351" s="1">
        <v>0</v>
      </c>
      <c r="AJ351" s="2" t="s">
        <v>0</v>
      </c>
      <c r="AK351" s="1">
        <v>0</v>
      </c>
      <c r="AL351" s="1">
        <v>0</v>
      </c>
      <c r="AM351" s="49" t="s">
        <v>1</v>
      </c>
      <c r="AN351" s="2" t="s">
        <v>1</v>
      </c>
      <c r="AO351" s="4" t="s">
        <v>1</v>
      </c>
      <c r="AP351" s="4" t="s">
        <v>1</v>
      </c>
    </row>
    <row r="352" spans="1:42" x14ac:dyDescent="0.25">
      <c r="A352" s="2" t="s">
        <v>571</v>
      </c>
      <c r="B352" s="48">
        <v>44173</v>
      </c>
      <c r="C352" s="2" t="s">
        <v>6</v>
      </c>
      <c r="D352" s="2" t="s">
        <v>26</v>
      </c>
      <c r="E352" s="2" t="s">
        <v>200</v>
      </c>
      <c r="F352" s="2" t="s">
        <v>1002</v>
      </c>
      <c r="G352" s="2" t="s">
        <v>3</v>
      </c>
      <c r="H352" s="2" t="s">
        <v>1596</v>
      </c>
      <c r="I352" s="1" t="s">
        <v>1</v>
      </c>
      <c r="J352" s="1" t="s">
        <v>1</v>
      </c>
      <c r="K352" s="1" t="s">
        <v>1</v>
      </c>
      <c r="L352" s="1" t="s">
        <v>1</v>
      </c>
      <c r="M352" s="1">
        <v>0</v>
      </c>
      <c r="N352" s="2" t="s">
        <v>1</v>
      </c>
      <c r="O352" s="2" t="s">
        <v>2</v>
      </c>
      <c r="P352" s="2" t="s">
        <v>1</v>
      </c>
      <c r="Q352" s="1">
        <v>899551211.9052</v>
      </c>
      <c r="R352" s="1">
        <v>0</v>
      </c>
      <c r="S352" s="1">
        <v>721004801.9000001</v>
      </c>
      <c r="T352" s="1">
        <v>0</v>
      </c>
      <c r="U352" s="2" t="s">
        <v>0</v>
      </c>
      <c r="V352" s="1">
        <v>0</v>
      </c>
      <c r="W352" s="1">
        <v>153919318.96999997</v>
      </c>
      <c r="X352" s="2" t="s">
        <v>9</v>
      </c>
      <c r="Y352" s="1">
        <v>24627091.0352</v>
      </c>
      <c r="Z352" s="1">
        <v>0</v>
      </c>
      <c r="AA352" s="2" t="s">
        <v>0</v>
      </c>
      <c r="AB352" s="1">
        <v>0</v>
      </c>
      <c r="AC352" s="1">
        <v>0</v>
      </c>
      <c r="AD352" s="2" t="s">
        <v>0</v>
      </c>
      <c r="AE352" s="1">
        <v>0</v>
      </c>
      <c r="AF352" s="2">
        <v>0</v>
      </c>
      <c r="AG352" s="2" t="s">
        <v>0</v>
      </c>
      <c r="AH352" s="1">
        <v>0</v>
      </c>
      <c r="AI352" s="1">
        <v>0</v>
      </c>
      <c r="AJ352" s="2" t="s">
        <v>0</v>
      </c>
      <c r="AK352" s="1">
        <v>0</v>
      </c>
      <c r="AL352" s="1">
        <v>0</v>
      </c>
      <c r="AM352" s="49" t="s">
        <v>1</v>
      </c>
      <c r="AN352" s="2" t="s">
        <v>1</v>
      </c>
      <c r="AO352" s="4" t="s">
        <v>1</v>
      </c>
      <c r="AP352" s="4" t="s">
        <v>1</v>
      </c>
    </row>
    <row r="353" spans="1:42" x14ac:dyDescent="0.25">
      <c r="A353" s="2" t="s">
        <v>572</v>
      </c>
      <c r="B353" s="48">
        <v>44173</v>
      </c>
      <c r="C353" s="2" t="s">
        <v>27</v>
      </c>
      <c r="D353" s="2" t="s">
        <v>26</v>
      </c>
      <c r="E353" s="2" t="s">
        <v>253</v>
      </c>
      <c r="F353" s="2" t="s">
        <v>1082</v>
      </c>
      <c r="G353" s="2" t="s">
        <v>3</v>
      </c>
      <c r="H353" s="2" t="s">
        <v>1597</v>
      </c>
      <c r="I353" s="1" t="s">
        <v>1</v>
      </c>
      <c r="J353" s="1" t="s">
        <v>1</v>
      </c>
      <c r="K353" s="1" t="s">
        <v>1</v>
      </c>
      <c r="L353" s="1" t="s">
        <v>1</v>
      </c>
      <c r="M353" s="1">
        <v>0</v>
      </c>
      <c r="N353" s="2" t="s">
        <v>1</v>
      </c>
      <c r="O353" s="2" t="s">
        <v>2</v>
      </c>
      <c r="P353" s="2" t="s">
        <v>1</v>
      </c>
      <c r="Q353" s="1">
        <v>27075307</v>
      </c>
      <c r="R353" s="1">
        <v>0</v>
      </c>
      <c r="S353" s="1">
        <v>7359338</v>
      </c>
      <c r="T353" s="1">
        <v>0</v>
      </c>
      <c r="U353" s="2" t="s">
        <v>0</v>
      </c>
      <c r="V353" s="1">
        <v>0</v>
      </c>
      <c r="W353" s="1">
        <v>16996525</v>
      </c>
      <c r="X353" s="2" t="s">
        <v>9</v>
      </c>
      <c r="Y353" s="1">
        <v>2719444</v>
      </c>
      <c r="Z353" s="1">
        <v>0</v>
      </c>
      <c r="AA353" s="2" t="s">
        <v>0</v>
      </c>
      <c r="AB353" s="1">
        <v>0</v>
      </c>
      <c r="AC353" s="1">
        <v>0</v>
      </c>
      <c r="AD353" s="2" t="s">
        <v>0</v>
      </c>
      <c r="AE353" s="1">
        <v>0</v>
      </c>
      <c r="AF353" s="2">
        <v>0</v>
      </c>
      <c r="AG353" s="2" t="s">
        <v>0</v>
      </c>
      <c r="AH353" s="1">
        <v>0</v>
      </c>
      <c r="AI353" s="1">
        <v>0</v>
      </c>
      <c r="AJ353" s="2" t="s">
        <v>0</v>
      </c>
      <c r="AK353" s="1">
        <v>0</v>
      </c>
      <c r="AL353" s="1">
        <v>0</v>
      </c>
      <c r="AM353" s="111" t="s">
        <v>1</v>
      </c>
      <c r="AN353" s="110" t="s">
        <v>1</v>
      </c>
      <c r="AO353" s="4" t="s">
        <v>1</v>
      </c>
      <c r="AP353" s="4" t="s">
        <v>1</v>
      </c>
    </row>
    <row r="354" spans="1:42" x14ac:dyDescent="0.25">
      <c r="A354" s="2" t="s">
        <v>573</v>
      </c>
      <c r="B354" s="48">
        <v>44173</v>
      </c>
      <c r="C354" s="2" t="s">
        <v>27</v>
      </c>
      <c r="D354" s="2" t="s">
        <v>26</v>
      </c>
      <c r="E354" s="2" t="s">
        <v>253</v>
      </c>
      <c r="F354" s="2" t="s">
        <v>1084</v>
      </c>
      <c r="G354" s="2" t="s">
        <v>3</v>
      </c>
      <c r="H354" s="2" t="s">
        <v>1598</v>
      </c>
      <c r="I354" s="1" t="s">
        <v>1</v>
      </c>
      <c r="J354" s="1" t="s">
        <v>1</v>
      </c>
      <c r="K354" s="1" t="s">
        <v>1</v>
      </c>
      <c r="L354" s="1" t="s">
        <v>1</v>
      </c>
      <c r="M354" s="1">
        <v>0</v>
      </c>
      <c r="N354" s="2" t="s">
        <v>1</v>
      </c>
      <c r="O354" s="2" t="s">
        <v>898</v>
      </c>
      <c r="P354" s="2" t="s">
        <v>899</v>
      </c>
      <c r="Q354" s="1">
        <v>20701800</v>
      </c>
      <c r="R354" s="1">
        <v>0</v>
      </c>
      <c r="S354" s="1">
        <v>20701800</v>
      </c>
      <c r="T354" s="1">
        <v>0</v>
      </c>
      <c r="U354" s="2" t="s">
        <v>0</v>
      </c>
      <c r="V354" s="1">
        <v>0</v>
      </c>
      <c r="W354" s="1">
        <v>0</v>
      </c>
      <c r="X354" s="2" t="s">
        <v>0</v>
      </c>
      <c r="Y354" s="1">
        <v>0</v>
      </c>
      <c r="Z354" s="1">
        <v>0</v>
      </c>
      <c r="AA354" s="2" t="s">
        <v>0</v>
      </c>
      <c r="AB354" s="1">
        <v>0</v>
      </c>
      <c r="AC354" s="1">
        <v>0</v>
      </c>
      <c r="AD354" s="2" t="s">
        <v>0</v>
      </c>
      <c r="AE354" s="1">
        <v>0</v>
      </c>
      <c r="AF354" s="2">
        <v>0</v>
      </c>
      <c r="AG354" s="2" t="s">
        <v>0</v>
      </c>
      <c r="AH354" s="1">
        <v>0</v>
      </c>
      <c r="AI354" s="1">
        <v>0</v>
      </c>
      <c r="AJ354" s="2" t="s">
        <v>0</v>
      </c>
      <c r="AK354" s="1">
        <v>0</v>
      </c>
      <c r="AL354" s="1">
        <v>0</v>
      </c>
      <c r="AM354" s="49" t="s">
        <v>1</v>
      </c>
      <c r="AN354" s="2" t="s">
        <v>1</v>
      </c>
      <c r="AO354" s="4" t="s">
        <v>1</v>
      </c>
      <c r="AP354" s="4" t="s">
        <v>1</v>
      </c>
    </row>
    <row r="355" spans="1:42" x14ac:dyDescent="0.25">
      <c r="A355" s="2" t="s">
        <v>574</v>
      </c>
      <c r="B355" s="48">
        <v>44173</v>
      </c>
      <c r="C355" s="68" t="s">
        <v>27</v>
      </c>
      <c r="D355" s="2" t="s">
        <v>26</v>
      </c>
      <c r="E355" s="2" t="s">
        <v>253</v>
      </c>
      <c r="F355" s="2" t="s">
        <v>1082</v>
      </c>
      <c r="G355" s="2" t="s">
        <v>3</v>
      </c>
      <c r="H355" s="2" t="s">
        <v>1599</v>
      </c>
      <c r="I355" s="1" t="s">
        <v>1</v>
      </c>
      <c r="J355" s="1" t="s">
        <v>1</v>
      </c>
      <c r="K355" s="1" t="s">
        <v>1</v>
      </c>
      <c r="L355" s="1" t="s">
        <v>1</v>
      </c>
      <c r="M355" s="1">
        <v>0</v>
      </c>
      <c r="N355" s="2" t="s">
        <v>1</v>
      </c>
      <c r="O355" s="2" t="s">
        <v>2</v>
      </c>
      <c r="P355" s="2" t="s">
        <v>1</v>
      </c>
      <c r="Q355" s="1">
        <v>11310281.955</v>
      </c>
      <c r="R355" s="1">
        <v>0</v>
      </c>
      <c r="S355" s="1">
        <v>5609075.6750000007</v>
      </c>
      <c r="T355" s="1">
        <v>0</v>
      </c>
      <c r="U355" s="2" t="s">
        <v>0</v>
      </c>
      <c r="V355" s="1">
        <v>0</v>
      </c>
      <c r="W355" s="1">
        <v>4914833</v>
      </c>
      <c r="X355" s="2" t="s">
        <v>0</v>
      </c>
      <c r="Y355" s="1">
        <v>786373.28</v>
      </c>
      <c r="Z355" s="1">
        <v>0</v>
      </c>
      <c r="AA355" s="2" t="s">
        <v>0</v>
      </c>
      <c r="AB355" s="1">
        <v>0</v>
      </c>
      <c r="AC355" s="1">
        <v>0</v>
      </c>
      <c r="AD355" s="2" t="s">
        <v>0</v>
      </c>
      <c r="AE355" s="1">
        <v>0</v>
      </c>
      <c r="AF355" s="2">
        <v>0</v>
      </c>
      <c r="AG355" s="2" t="s">
        <v>0</v>
      </c>
      <c r="AH355" s="1">
        <v>0</v>
      </c>
      <c r="AI355" s="1">
        <v>0</v>
      </c>
      <c r="AJ355" s="2" t="s">
        <v>0</v>
      </c>
      <c r="AK355" s="1">
        <v>0</v>
      </c>
      <c r="AL355" s="1">
        <v>0</v>
      </c>
      <c r="AM355" s="49" t="s">
        <v>1</v>
      </c>
      <c r="AN355" s="2" t="s">
        <v>1</v>
      </c>
      <c r="AO355" s="4" t="s">
        <v>1</v>
      </c>
      <c r="AP355" s="4" t="s">
        <v>1</v>
      </c>
    </row>
    <row r="356" spans="1:42" x14ac:dyDescent="0.25">
      <c r="A356" s="2" t="s">
        <v>575</v>
      </c>
      <c r="B356" s="48">
        <v>44173</v>
      </c>
      <c r="C356" s="68" t="s">
        <v>27</v>
      </c>
      <c r="D356" s="2" t="s">
        <v>26</v>
      </c>
      <c r="E356" s="2" t="s">
        <v>253</v>
      </c>
      <c r="F356" s="2" t="s">
        <v>1084</v>
      </c>
      <c r="G356" s="2" t="s">
        <v>3</v>
      </c>
      <c r="H356" s="2" t="s">
        <v>1600</v>
      </c>
      <c r="I356" s="1" t="s">
        <v>1</v>
      </c>
      <c r="J356" s="1" t="s">
        <v>1</v>
      </c>
      <c r="K356" s="1" t="s">
        <v>1</v>
      </c>
      <c r="L356" s="1" t="s">
        <v>1</v>
      </c>
      <c r="M356" s="1">
        <v>0</v>
      </c>
      <c r="N356" s="2" t="s">
        <v>1</v>
      </c>
      <c r="O356" s="2" t="s">
        <v>1601</v>
      </c>
      <c r="P356" s="2" t="s">
        <v>1602</v>
      </c>
      <c r="Q356" s="1">
        <v>9848762</v>
      </c>
      <c r="R356" s="1">
        <v>0</v>
      </c>
      <c r="S356" s="1">
        <v>2334920</v>
      </c>
      <c r="T356" s="1">
        <v>6477450</v>
      </c>
      <c r="U356" s="2" t="s">
        <v>9</v>
      </c>
      <c r="V356" s="1">
        <v>1036392</v>
      </c>
      <c r="W356" s="1">
        <v>0</v>
      </c>
      <c r="X356" s="2" t="s">
        <v>0</v>
      </c>
      <c r="Y356" s="1">
        <v>0</v>
      </c>
      <c r="Z356" s="1">
        <v>0</v>
      </c>
      <c r="AA356" s="2" t="s">
        <v>0</v>
      </c>
      <c r="AB356" s="1">
        <v>0</v>
      </c>
      <c r="AC356" s="1">
        <v>0</v>
      </c>
      <c r="AD356" s="2" t="s">
        <v>0</v>
      </c>
      <c r="AE356" s="1">
        <v>0</v>
      </c>
      <c r="AF356" s="2">
        <v>0</v>
      </c>
      <c r="AG356" s="2" t="s">
        <v>0</v>
      </c>
      <c r="AH356" s="1">
        <v>0</v>
      </c>
      <c r="AI356" s="1">
        <v>0</v>
      </c>
      <c r="AJ356" s="2" t="s">
        <v>0</v>
      </c>
      <c r="AK356" s="1">
        <v>0</v>
      </c>
      <c r="AL356" s="1">
        <v>0</v>
      </c>
      <c r="AM356" s="49" t="s">
        <v>1</v>
      </c>
      <c r="AN356" s="2" t="s">
        <v>1</v>
      </c>
      <c r="AO356" s="4" t="s">
        <v>1</v>
      </c>
      <c r="AP356" s="4" t="s">
        <v>1</v>
      </c>
    </row>
    <row r="357" spans="1:42" x14ac:dyDescent="0.25">
      <c r="A357" s="2" t="s">
        <v>576</v>
      </c>
      <c r="B357" s="48">
        <v>44173</v>
      </c>
      <c r="C357" s="68" t="s">
        <v>27</v>
      </c>
      <c r="D357" s="2" t="s">
        <v>26</v>
      </c>
      <c r="E357" s="2" t="s">
        <v>253</v>
      </c>
      <c r="F357" s="2" t="s">
        <v>1082</v>
      </c>
      <c r="G357" s="2" t="s">
        <v>3</v>
      </c>
      <c r="H357" s="2" t="s">
        <v>1603</v>
      </c>
      <c r="I357" s="1" t="s">
        <v>1</v>
      </c>
      <c r="J357" s="1" t="s">
        <v>1</v>
      </c>
      <c r="K357" s="1" t="s">
        <v>1</v>
      </c>
      <c r="L357" s="1" t="s">
        <v>1</v>
      </c>
      <c r="M357" s="1">
        <v>0</v>
      </c>
      <c r="N357" s="2" t="s">
        <v>1</v>
      </c>
      <c r="O357" s="2" t="s">
        <v>2</v>
      </c>
      <c r="P357" s="2" t="s">
        <v>1</v>
      </c>
      <c r="Q357" s="1">
        <v>171228162.8312</v>
      </c>
      <c r="R357" s="1">
        <v>0</v>
      </c>
      <c r="S357" s="1">
        <v>140392339.5</v>
      </c>
      <c r="T357" s="1">
        <v>0</v>
      </c>
      <c r="U357" s="2" t="s">
        <v>0</v>
      </c>
      <c r="V357" s="1">
        <v>0</v>
      </c>
      <c r="W357" s="1">
        <v>26582606.32</v>
      </c>
      <c r="X357" s="2" t="s">
        <v>9</v>
      </c>
      <c r="Y357" s="1">
        <v>4253217.0112000005</v>
      </c>
      <c r="Z357" s="1">
        <v>0</v>
      </c>
      <c r="AA357" s="2" t="s">
        <v>0</v>
      </c>
      <c r="AB357" s="1">
        <v>0</v>
      </c>
      <c r="AC357" s="1">
        <v>0</v>
      </c>
      <c r="AD357" s="2" t="s">
        <v>0</v>
      </c>
      <c r="AE357" s="1">
        <v>0</v>
      </c>
      <c r="AF357" s="2">
        <v>0</v>
      </c>
      <c r="AG357" s="2" t="s">
        <v>0</v>
      </c>
      <c r="AH357" s="1">
        <v>0</v>
      </c>
      <c r="AI357" s="1">
        <v>0</v>
      </c>
      <c r="AJ357" s="2" t="s">
        <v>0</v>
      </c>
      <c r="AK357" s="1">
        <v>0</v>
      </c>
      <c r="AL357" s="1">
        <v>0</v>
      </c>
      <c r="AM357" s="49" t="s">
        <v>1</v>
      </c>
      <c r="AN357" s="2" t="s">
        <v>1</v>
      </c>
      <c r="AO357" s="4" t="s">
        <v>1</v>
      </c>
      <c r="AP357" s="4" t="s">
        <v>1</v>
      </c>
    </row>
    <row r="358" spans="1:42" x14ac:dyDescent="0.25">
      <c r="A358" s="2" t="s">
        <v>577</v>
      </c>
      <c r="B358" s="48">
        <v>44173</v>
      </c>
      <c r="C358" s="2" t="s">
        <v>27</v>
      </c>
      <c r="D358" s="2" t="s">
        <v>26</v>
      </c>
      <c r="E358" s="2" t="s">
        <v>253</v>
      </c>
      <c r="F358" s="2" t="s">
        <v>1084</v>
      </c>
      <c r="G358" s="2" t="s">
        <v>13</v>
      </c>
      <c r="H358" s="2" t="s">
        <v>1</v>
      </c>
      <c r="I358" s="1" t="s">
        <v>474</v>
      </c>
      <c r="J358" s="1" t="s">
        <v>1</v>
      </c>
      <c r="K358" s="1" t="s">
        <v>1604</v>
      </c>
      <c r="L358" s="1" t="s">
        <v>1605</v>
      </c>
      <c r="M358" s="1">
        <v>32607288</v>
      </c>
      <c r="N358" s="2" t="s">
        <v>12</v>
      </c>
      <c r="O358" s="2" t="s">
        <v>1606</v>
      </c>
      <c r="P358" s="2" t="s">
        <v>1607</v>
      </c>
      <c r="Q358" s="1">
        <v>-32607288</v>
      </c>
      <c r="R358" s="1">
        <v>0</v>
      </c>
      <c r="S358" s="1">
        <v>-28227360</v>
      </c>
      <c r="T358" s="1">
        <v>0</v>
      </c>
      <c r="U358" s="2" t="s">
        <v>0</v>
      </c>
      <c r="V358" s="1">
        <v>0</v>
      </c>
      <c r="W358" s="1">
        <v>-3775800</v>
      </c>
      <c r="X358" s="2" t="s">
        <v>9</v>
      </c>
      <c r="Y358" s="1">
        <v>-604128</v>
      </c>
      <c r="Z358" s="1">
        <v>0</v>
      </c>
      <c r="AA358" s="2" t="s">
        <v>0</v>
      </c>
      <c r="AB358" s="1">
        <v>0</v>
      </c>
      <c r="AC358" s="1">
        <v>0</v>
      </c>
      <c r="AD358" s="2" t="s">
        <v>0</v>
      </c>
      <c r="AE358" s="1">
        <v>0</v>
      </c>
      <c r="AF358" s="2">
        <v>0</v>
      </c>
      <c r="AG358" s="2" t="s">
        <v>0</v>
      </c>
      <c r="AH358" s="1">
        <v>0</v>
      </c>
      <c r="AI358" s="1">
        <v>0</v>
      </c>
      <c r="AJ358" s="2" t="s">
        <v>0</v>
      </c>
      <c r="AK358" s="1">
        <v>0</v>
      </c>
      <c r="AL358" s="1">
        <v>0</v>
      </c>
      <c r="AM358" s="49" t="s">
        <v>1</v>
      </c>
      <c r="AN358" s="2" t="s">
        <v>1</v>
      </c>
      <c r="AO358" s="4" t="s">
        <v>1</v>
      </c>
      <c r="AP358" s="4" t="s">
        <v>1</v>
      </c>
    </row>
    <row r="359" spans="1:42" x14ac:dyDescent="0.25">
      <c r="A359" s="2" t="s">
        <v>578</v>
      </c>
      <c r="B359" s="48">
        <v>44173</v>
      </c>
      <c r="C359" s="2" t="s">
        <v>6</v>
      </c>
      <c r="D359" s="2" t="s">
        <v>24</v>
      </c>
      <c r="E359" s="2" t="s">
        <v>196</v>
      </c>
      <c r="F359" s="2" t="s">
        <v>471</v>
      </c>
      <c r="G359" s="2" t="s">
        <v>3</v>
      </c>
      <c r="H359" s="2" t="s">
        <v>1608</v>
      </c>
      <c r="I359" s="1" t="s">
        <v>1</v>
      </c>
      <c r="J359" s="1" t="s">
        <v>1</v>
      </c>
      <c r="K359" s="1" t="s">
        <v>1</v>
      </c>
      <c r="L359" s="1" t="s">
        <v>1</v>
      </c>
      <c r="M359" s="1">
        <v>0</v>
      </c>
      <c r="N359" s="2" t="s">
        <v>1</v>
      </c>
      <c r="O359" s="2" t="s">
        <v>2</v>
      </c>
      <c r="P359" s="2" t="s">
        <v>1</v>
      </c>
      <c r="Q359" s="1">
        <v>767679096.33500004</v>
      </c>
      <c r="R359" s="1">
        <v>0</v>
      </c>
      <c r="S359" s="1">
        <v>618742364.17000008</v>
      </c>
      <c r="T359" s="1">
        <v>0</v>
      </c>
      <c r="U359" s="2" t="s">
        <v>0</v>
      </c>
      <c r="V359" s="1">
        <v>0</v>
      </c>
      <c r="W359" s="1">
        <v>128393734.625</v>
      </c>
      <c r="X359" s="2" t="s">
        <v>9</v>
      </c>
      <c r="Y359" s="1">
        <v>20542997.540000003</v>
      </c>
      <c r="Z359" s="1">
        <v>0</v>
      </c>
      <c r="AA359" s="2" t="s">
        <v>0</v>
      </c>
      <c r="AB359" s="1">
        <v>0</v>
      </c>
      <c r="AC359" s="1">
        <v>0</v>
      </c>
      <c r="AD359" s="2" t="s">
        <v>0</v>
      </c>
      <c r="AE359" s="1">
        <v>0</v>
      </c>
      <c r="AF359" s="2">
        <v>0</v>
      </c>
      <c r="AG359" s="2" t="s">
        <v>0</v>
      </c>
      <c r="AH359" s="1">
        <v>0</v>
      </c>
      <c r="AI359" s="1">
        <v>0</v>
      </c>
      <c r="AJ359" s="2" t="s">
        <v>0</v>
      </c>
      <c r="AK359" s="1">
        <v>0</v>
      </c>
      <c r="AL359" s="1">
        <v>0</v>
      </c>
      <c r="AM359" s="49" t="s">
        <v>1</v>
      </c>
      <c r="AN359" s="2" t="s">
        <v>1</v>
      </c>
      <c r="AO359" s="4" t="s">
        <v>1</v>
      </c>
      <c r="AP359" s="4" t="s">
        <v>1</v>
      </c>
    </row>
    <row r="360" spans="1:42" x14ac:dyDescent="0.25">
      <c r="A360" s="2" t="s">
        <v>579</v>
      </c>
      <c r="B360" s="48">
        <v>44173</v>
      </c>
      <c r="C360" s="2" t="s">
        <v>27</v>
      </c>
      <c r="D360" s="2" t="s">
        <v>24</v>
      </c>
      <c r="E360" s="2" t="s">
        <v>364</v>
      </c>
      <c r="F360" s="2" t="s">
        <v>1609</v>
      </c>
      <c r="G360" s="2" t="s">
        <v>3</v>
      </c>
      <c r="H360" s="2" t="s">
        <v>1610</v>
      </c>
      <c r="I360" s="1" t="s">
        <v>1</v>
      </c>
      <c r="J360" s="1" t="s">
        <v>1</v>
      </c>
      <c r="K360" s="1" t="s">
        <v>1</v>
      </c>
      <c r="L360" s="1" t="s">
        <v>1</v>
      </c>
      <c r="M360" s="1">
        <v>0</v>
      </c>
      <c r="N360" s="2" t="s">
        <v>1</v>
      </c>
      <c r="O360" s="2" t="s">
        <v>2</v>
      </c>
      <c r="P360" s="2" t="s">
        <v>1</v>
      </c>
      <c r="Q360" s="1">
        <v>314637482.05400002</v>
      </c>
      <c r="R360" s="1">
        <v>0</v>
      </c>
      <c r="S360" s="1">
        <v>243652580.49999997</v>
      </c>
      <c r="T360" s="1">
        <v>0</v>
      </c>
      <c r="U360" s="2" t="s">
        <v>0</v>
      </c>
      <c r="V360" s="1">
        <v>0</v>
      </c>
      <c r="W360" s="1">
        <v>61193880.649999999</v>
      </c>
      <c r="X360" s="2" t="s">
        <v>0</v>
      </c>
      <c r="Y360" s="1">
        <v>9791020.9039999992</v>
      </c>
      <c r="Z360" s="1">
        <v>0</v>
      </c>
      <c r="AA360" s="2" t="s">
        <v>0</v>
      </c>
      <c r="AB360" s="1">
        <v>0</v>
      </c>
      <c r="AC360" s="1">
        <v>0</v>
      </c>
      <c r="AD360" s="2" t="s">
        <v>0</v>
      </c>
      <c r="AE360" s="1">
        <v>0</v>
      </c>
      <c r="AF360" s="2">
        <v>0</v>
      </c>
      <c r="AG360" s="2" t="s">
        <v>0</v>
      </c>
      <c r="AH360" s="1">
        <v>0</v>
      </c>
      <c r="AI360" s="1">
        <v>0</v>
      </c>
      <c r="AJ360" s="2" t="s">
        <v>0</v>
      </c>
      <c r="AK360" s="1">
        <v>0</v>
      </c>
      <c r="AL360" s="1">
        <v>0</v>
      </c>
      <c r="AM360" s="49" t="s">
        <v>1</v>
      </c>
      <c r="AN360" s="2" t="s">
        <v>1</v>
      </c>
      <c r="AO360" s="4" t="s">
        <v>1</v>
      </c>
      <c r="AP360" s="4" t="s">
        <v>1</v>
      </c>
    </row>
    <row r="361" spans="1:42" x14ac:dyDescent="0.25">
      <c r="A361" s="2" t="s">
        <v>581</v>
      </c>
      <c r="B361" s="48">
        <v>44173</v>
      </c>
      <c r="C361" s="2" t="s">
        <v>6</v>
      </c>
      <c r="D361" s="2" t="s">
        <v>22</v>
      </c>
      <c r="E361" s="2" t="s">
        <v>194</v>
      </c>
      <c r="F361" s="2" t="s">
        <v>936</v>
      </c>
      <c r="G361" s="2" t="s">
        <v>3</v>
      </c>
      <c r="H361" s="2" t="s">
        <v>1611</v>
      </c>
      <c r="I361" s="1" t="s">
        <v>1</v>
      </c>
      <c r="J361" s="1" t="s">
        <v>1</v>
      </c>
      <c r="K361" s="1" t="s">
        <v>1</v>
      </c>
      <c r="L361" s="1" t="s">
        <v>1</v>
      </c>
      <c r="M361" s="1">
        <v>0</v>
      </c>
      <c r="N361" s="2" t="s">
        <v>1</v>
      </c>
      <c r="O361" s="2" t="s">
        <v>2</v>
      </c>
      <c r="P361" s="2" t="s">
        <v>1</v>
      </c>
      <c r="Q361" s="1">
        <v>191779416.655</v>
      </c>
      <c r="R361" s="1">
        <v>0</v>
      </c>
      <c r="S361" s="1">
        <v>178523463.875</v>
      </c>
      <c r="T361" s="1">
        <v>0</v>
      </c>
      <c r="U361" s="2" t="s">
        <v>0</v>
      </c>
      <c r="V361" s="1">
        <v>0</v>
      </c>
      <c r="W361" s="1">
        <v>11427545.5</v>
      </c>
      <c r="X361" s="2" t="s">
        <v>0</v>
      </c>
      <c r="Y361" s="1">
        <v>1828407.2799999998</v>
      </c>
      <c r="Z361" s="1">
        <v>0</v>
      </c>
      <c r="AA361" s="2" t="s">
        <v>0</v>
      </c>
      <c r="AB361" s="1">
        <v>0</v>
      </c>
      <c r="AC361" s="1">
        <v>0</v>
      </c>
      <c r="AD361" s="2" t="s">
        <v>0</v>
      </c>
      <c r="AE361" s="1">
        <v>0</v>
      </c>
      <c r="AF361" s="1">
        <v>0</v>
      </c>
      <c r="AG361" s="2" t="s">
        <v>0</v>
      </c>
      <c r="AH361" s="1">
        <v>0</v>
      </c>
      <c r="AI361" s="1">
        <v>0</v>
      </c>
      <c r="AJ361" s="1" t="s">
        <v>0</v>
      </c>
      <c r="AK361" s="1">
        <v>0</v>
      </c>
      <c r="AL361" s="1">
        <v>0</v>
      </c>
      <c r="AM361" s="111" t="s">
        <v>1</v>
      </c>
      <c r="AN361" s="110" t="s">
        <v>1</v>
      </c>
      <c r="AO361" s="4" t="s">
        <v>1</v>
      </c>
      <c r="AP361" s="4" t="s">
        <v>1</v>
      </c>
    </row>
    <row r="362" spans="1:42" x14ac:dyDescent="0.25">
      <c r="A362" s="2" t="s">
        <v>583</v>
      </c>
      <c r="B362" s="48">
        <v>44173</v>
      </c>
      <c r="C362" s="2" t="s">
        <v>6</v>
      </c>
      <c r="D362" s="2" t="s">
        <v>22</v>
      </c>
      <c r="E362" s="2" t="s">
        <v>194</v>
      </c>
      <c r="F362" s="2" t="s">
        <v>936</v>
      </c>
      <c r="G362" s="2" t="s">
        <v>3</v>
      </c>
      <c r="H362" s="2" t="s">
        <v>1612</v>
      </c>
      <c r="I362" s="1" t="s">
        <v>1</v>
      </c>
      <c r="J362" s="1" t="s">
        <v>1</v>
      </c>
      <c r="K362" s="1" t="s">
        <v>1</v>
      </c>
      <c r="L362" s="1" t="s">
        <v>1</v>
      </c>
      <c r="M362" s="1">
        <v>0</v>
      </c>
      <c r="N362" s="2" t="s">
        <v>1</v>
      </c>
      <c r="O362" s="2" t="s">
        <v>408</v>
      </c>
      <c r="P362" s="2" t="s">
        <v>438</v>
      </c>
      <c r="Q362" s="1">
        <v>4667485.55</v>
      </c>
      <c r="R362" s="1">
        <v>0</v>
      </c>
      <c r="S362" s="1">
        <v>2867687.55</v>
      </c>
      <c r="T362" s="1">
        <v>1551550</v>
      </c>
      <c r="U362" s="2" t="s">
        <v>9</v>
      </c>
      <c r="V362" s="1">
        <v>248248</v>
      </c>
      <c r="W362" s="1">
        <v>0</v>
      </c>
      <c r="X362" s="2" t="s">
        <v>0</v>
      </c>
      <c r="Y362" s="1">
        <v>0</v>
      </c>
      <c r="Z362" s="1">
        <v>0</v>
      </c>
      <c r="AA362" s="2" t="s">
        <v>0</v>
      </c>
      <c r="AB362" s="1">
        <v>0</v>
      </c>
      <c r="AC362" s="1">
        <v>0</v>
      </c>
      <c r="AD362" s="2" t="s">
        <v>0</v>
      </c>
      <c r="AE362" s="1">
        <v>0</v>
      </c>
      <c r="AF362" s="2">
        <v>0</v>
      </c>
      <c r="AG362" s="2" t="s">
        <v>0</v>
      </c>
      <c r="AH362" s="1">
        <v>0</v>
      </c>
      <c r="AI362" s="1">
        <v>0</v>
      </c>
      <c r="AJ362" s="2" t="s">
        <v>0</v>
      </c>
      <c r="AK362" s="1">
        <v>0</v>
      </c>
      <c r="AL362" s="1">
        <v>0</v>
      </c>
      <c r="AM362" s="111" t="s">
        <v>1</v>
      </c>
      <c r="AN362" s="110" t="s">
        <v>1</v>
      </c>
      <c r="AO362" s="4" t="s">
        <v>1</v>
      </c>
      <c r="AP362" s="4" t="s">
        <v>1</v>
      </c>
    </row>
    <row r="363" spans="1:42" x14ac:dyDescent="0.25">
      <c r="A363" s="2" t="s">
        <v>584</v>
      </c>
      <c r="B363" s="48">
        <v>44173</v>
      </c>
      <c r="C363" s="2" t="s">
        <v>6</v>
      </c>
      <c r="D363" s="2" t="s">
        <v>22</v>
      </c>
      <c r="E363" s="2" t="s">
        <v>194</v>
      </c>
      <c r="F363" s="2" t="s">
        <v>936</v>
      </c>
      <c r="G363" s="2" t="s">
        <v>3</v>
      </c>
      <c r="H363" s="2" t="s">
        <v>1613</v>
      </c>
      <c r="I363" s="1" t="s">
        <v>1</v>
      </c>
      <c r="J363" s="1" t="s">
        <v>1</v>
      </c>
      <c r="K363" s="1" t="s">
        <v>1</v>
      </c>
      <c r="L363" s="1" t="s">
        <v>1</v>
      </c>
      <c r="M363" s="1">
        <v>0</v>
      </c>
      <c r="N363" s="2" t="s">
        <v>1</v>
      </c>
      <c r="O363" s="2" t="s">
        <v>2</v>
      </c>
      <c r="P363" s="2" t="s">
        <v>1</v>
      </c>
      <c r="Q363" s="1">
        <v>50044303.385000005</v>
      </c>
      <c r="R363" s="1">
        <v>0</v>
      </c>
      <c r="S363" s="1">
        <v>29529941.475000001</v>
      </c>
      <c r="T363" s="1">
        <v>0</v>
      </c>
      <c r="U363" s="2" t="s">
        <v>0</v>
      </c>
      <c r="V363" s="1">
        <v>0</v>
      </c>
      <c r="W363" s="1">
        <v>17684794.75</v>
      </c>
      <c r="X363" s="2" t="s">
        <v>9</v>
      </c>
      <c r="Y363" s="1">
        <v>2829567.16</v>
      </c>
      <c r="Z363" s="1">
        <v>0</v>
      </c>
      <c r="AA363" s="2" t="s">
        <v>0</v>
      </c>
      <c r="AB363" s="1">
        <v>0</v>
      </c>
      <c r="AC363" s="1">
        <v>0</v>
      </c>
      <c r="AD363" s="2" t="s">
        <v>0</v>
      </c>
      <c r="AE363" s="1">
        <v>0</v>
      </c>
      <c r="AF363" s="2">
        <v>0</v>
      </c>
      <c r="AG363" s="2" t="s">
        <v>0</v>
      </c>
      <c r="AH363" s="1">
        <v>0</v>
      </c>
      <c r="AI363" s="1">
        <v>0</v>
      </c>
      <c r="AJ363" s="2" t="s">
        <v>0</v>
      </c>
      <c r="AK363" s="1">
        <v>0</v>
      </c>
      <c r="AL363" s="1">
        <v>0</v>
      </c>
      <c r="AM363" s="49" t="s">
        <v>1</v>
      </c>
      <c r="AN363" s="2" t="s">
        <v>1</v>
      </c>
      <c r="AO363" s="4" t="s">
        <v>1</v>
      </c>
      <c r="AP363" s="4" t="s">
        <v>1</v>
      </c>
    </row>
    <row r="364" spans="1:42" x14ac:dyDescent="0.25">
      <c r="A364" s="2" t="s">
        <v>585</v>
      </c>
      <c r="B364" s="48">
        <v>44173</v>
      </c>
      <c r="C364" s="2" t="s">
        <v>6</v>
      </c>
      <c r="D364" s="2" t="s">
        <v>22</v>
      </c>
      <c r="E364" s="2" t="s">
        <v>194</v>
      </c>
      <c r="F364" s="2" t="s">
        <v>936</v>
      </c>
      <c r="G364" s="2" t="s">
        <v>3</v>
      </c>
      <c r="H364" s="2" t="s">
        <v>1614</v>
      </c>
      <c r="I364" s="1" t="s">
        <v>1</v>
      </c>
      <c r="J364" s="1" t="s">
        <v>1</v>
      </c>
      <c r="K364" s="1" t="s">
        <v>1</v>
      </c>
      <c r="L364" s="1" t="s">
        <v>1</v>
      </c>
      <c r="M364" s="1">
        <v>0</v>
      </c>
      <c r="N364" s="2" t="s">
        <v>1</v>
      </c>
      <c r="O364" s="2" t="s">
        <v>439</v>
      </c>
      <c r="P364" s="2" t="s">
        <v>440</v>
      </c>
      <c r="Q364" s="1">
        <v>20639130.399999999</v>
      </c>
      <c r="R364" s="1">
        <v>0</v>
      </c>
      <c r="S364" s="1">
        <v>20181000</v>
      </c>
      <c r="T364" s="1">
        <v>394940</v>
      </c>
      <c r="U364" s="2" t="s">
        <v>9</v>
      </c>
      <c r="V364" s="1">
        <v>63190.400000000001</v>
      </c>
      <c r="W364" s="1">
        <v>0</v>
      </c>
      <c r="X364" s="2" t="s">
        <v>0</v>
      </c>
      <c r="Y364" s="1">
        <v>0</v>
      </c>
      <c r="Z364" s="1">
        <v>0</v>
      </c>
      <c r="AA364" s="2" t="s">
        <v>0</v>
      </c>
      <c r="AB364" s="1">
        <v>0</v>
      </c>
      <c r="AC364" s="1">
        <v>0</v>
      </c>
      <c r="AD364" s="2" t="s">
        <v>0</v>
      </c>
      <c r="AE364" s="1">
        <v>0</v>
      </c>
      <c r="AF364" s="2">
        <v>0</v>
      </c>
      <c r="AG364" s="2" t="s">
        <v>0</v>
      </c>
      <c r="AH364" s="1">
        <v>0</v>
      </c>
      <c r="AI364" s="1">
        <v>0</v>
      </c>
      <c r="AJ364" s="2" t="s">
        <v>0</v>
      </c>
      <c r="AK364" s="1">
        <v>0</v>
      </c>
      <c r="AL364" s="1">
        <v>0</v>
      </c>
      <c r="AM364" s="49" t="s">
        <v>1</v>
      </c>
      <c r="AN364" s="2" t="s">
        <v>1</v>
      </c>
      <c r="AO364" s="4" t="s">
        <v>1</v>
      </c>
      <c r="AP364" s="4" t="s">
        <v>1</v>
      </c>
    </row>
    <row r="365" spans="1:42" x14ac:dyDescent="0.25">
      <c r="A365" s="2" t="s">
        <v>586</v>
      </c>
      <c r="B365" s="48">
        <v>44173</v>
      </c>
      <c r="C365" s="2" t="s">
        <v>6</v>
      </c>
      <c r="D365" s="2" t="s">
        <v>22</v>
      </c>
      <c r="E365" s="2" t="s">
        <v>194</v>
      </c>
      <c r="F365" s="2" t="s">
        <v>936</v>
      </c>
      <c r="G365" s="2" t="s">
        <v>3</v>
      </c>
      <c r="H365" s="2" t="s">
        <v>1615</v>
      </c>
      <c r="I365" s="1" t="s">
        <v>1</v>
      </c>
      <c r="J365" s="1" t="s">
        <v>1</v>
      </c>
      <c r="K365" s="1" t="s">
        <v>1</v>
      </c>
      <c r="L365" s="1" t="s">
        <v>1</v>
      </c>
      <c r="M365" s="1">
        <v>0</v>
      </c>
      <c r="N365" s="2" t="s">
        <v>1</v>
      </c>
      <c r="O365" s="2" t="s">
        <v>2</v>
      </c>
      <c r="P365" s="2" t="s">
        <v>1</v>
      </c>
      <c r="Q365" s="1">
        <v>53929705.700000003</v>
      </c>
      <c r="R365" s="1">
        <v>0</v>
      </c>
      <c r="S365" s="1">
        <v>46613778.549999997</v>
      </c>
      <c r="T365" s="1">
        <v>0</v>
      </c>
      <c r="U365" s="2" t="s">
        <v>0</v>
      </c>
      <c r="V365" s="1">
        <v>0</v>
      </c>
      <c r="W365" s="1">
        <v>6306833.75</v>
      </c>
      <c r="X365" s="2" t="s">
        <v>9</v>
      </c>
      <c r="Y365" s="1">
        <v>1009093.3999999999</v>
      </c>
      <c r="Z365" s="1">
        <v>0</v>
      </c>
      <c r="AA365" s="2" t="s">
        <v>0</v>
      </c>
      <c r="AB365" s="1">
        <v>0</v>
      </c>
      <c r="AC365" s="1">
        <v>0</v>
      </c>
      <c r="AD365" s="2" t="s">
        <v>0</v>
      </c>
      <c r="AE365" s="1">
        <v>0</v>
      </c>
      <c r="AF365" s="2">
        <v>0</v>
      </c>
      <c r="AG365" s="2" t="s">
        <v>0</v>
      </c>
      <c r="AH365" s="1">
        <v>0</v>
      </c>
      <c r="AI365" s="1">
        <v>0</v>
      </c>
      <c r="AJ365" s="2" t="s">
        <v>0</v>
      </c>
      <c r="AK365" s="1">
        <v>0</v>
      </c>
      <c r="AL365" s="1">
        <v>0</v>
      </c>
      <c r="AM365" s="111" t="s">
        <v>1</v>
      </c>
      <c r="AN365" s="110" t="s">
        <v>1</v>
      </c>
      <c r="AO365" s="4" t="s">
        <v>1</v>
      </c>
      <c r="AP365" s="4" t="s">
        <v>1</v>
      </c>
    </row>
    <row r="366" spans="1:42" x14ac:dyDescent="0.25">
      <c r="A366" s="2" t="s">
        <v>587</v>
      </c>
      <c r="B366" s="48">
        <v>44173</v>
      </c>
      <c r="C366" s="2" t="s">
        <v>6</v>
      </c>
      <c r="D366" s="2" t="s">
        <v>22</v>
      </c>
      <c r="E366" s="2" t="s">
        <v>194</v>
      </c>
      <c r="F366" s="2" t="s">
        <v>936</v>
      </c>
      <c r="G366" s="2" t="s">
        <v>3</v>
      </c>
      <c r="H366" s="2" t="s">
        <v>1616</v>
      </c>
      <c r="I366" s="1" t="s">
        <v>1</v>
      </c>
      <c r="J366" s="1" t="s">
        <v>1</v>
      </c>
      <c r="K366" s="1" t="s">
        <v>1</v>
      </c>
      <c r="L366" s="1" t="s">
        <v>1</v>
      </c>
      <c r="M366" s="1">
        <v>0</v>
      </c>
      <c r="N366" s="2" t="s">
        <v>1</v>
      </c>
      <c r="O366" s="2" t="s">
        <v>1617</v>
      </c>
      <c r="P366" s="2" t="s">
        <v>1618</v>
      </c>
      <c r="Q366" s="1">
        <v>9343564.3000000007</v>
      </c>
      <c r="R366" s="1">
        <v>0</v>
      </c>
      <c r="S366" s="1">
        <v>3355145.5</v>
      </c>
      <c r="T366" s="1">
        <v>5162430</v>
      </c>
      <c r="U366" s="2" t="s">
        <v>9</v>
      </c>
      <c r="V366" s="1">
        <v>825988.8</v>
      </c>
      <c r="W366" s="1">
        <v>0</v>
      </c>
      <c r="X366" s="2" t="s">
        <v>0</v>
      </c>
      <c r="Y366" s="1">
        <v>0</v>
      </c>
      <c r="Z366" s="1">
        <v>0</v>
      </c>
      <c r="AA366" s="2" t="s">
        <v>0</v>
      </c>
      <c r="AB366" s="1">
        <v>0</v>
      </c>
      <c r="AC366" s="1">
        <v>0</v>
      </c>
      <c r="AD366" s="2" t="s">
        <v>0</v>
      </c>
      <c r="AE366" s="1">
        <v>0</v>
      </c>
      <c r="AF366" s="2">
        <v>0</v>
      </c>
      <c r="AG366" s="2" t="s">
        <v>0</v>
      </c>
      <c r="AH366" s="1">
        <v>0</v>
      </c>
      <c r="AI366" s="1">
        <v>0</v>
      </c>
      <c r="AJ366" s="2" t="s">
        <v>0</v>
      </c>
      <c r="AK366" s="1">
        <v>0</v>
      </c>
      <c r="AL366" s="1">
        <v>0</v>
      </c>
      <c r="AM366" s="49" t="s">
        <v>1</v>
      </c>
      <c r="AN366" s="2" t="s">
        <v>1</v>
      </c>
      <c r="AO366" s="4" t="s">
        <v>1</v>
      </c>
      <c r="AP366" s="4" t="s">
        <v>1</v>
      </c>
    </row>
    <row r="367" spans="1:42" x14ac:dyDescent="0.25">
      <c r="A367" s="2" t="s">
        <v>588</v>
      </c>
      <c r="B367" s="48">
        <v>44173</v>
      </c>
      <c r="C367" s="2" t="s">
        <v>6</v>
      </c>
      <c r="D367" s="2" t="s">
        <v>22</v>
      </c>
      <c r="E367" s="2" t="s">
        <v>194</v>
      </c>
      <c r="F367" s="2" t="s">
        <v>936</v>
      </c>
      <c r="G367" s="2" t="s">
        <v>3</v>
      </c>
      <c r="H367" s="2" t="s">
        <v>1619</v>
      </c>
      <c r="I367" s="1" t="s">
        <v>1</v>
      </c>
      <c r="J367" s="1" t="s">
        <v>1</v>
      </c>
      <c r="K367" s="1" t="s">
        <v>1</v>
      </c>
      <c r="L367" s="1" t="s">
        <v>1</v>
      </c>
      <c r="M367" s="1">
        <v>0</v>
      </c>
      <c r="N367" s="2" t="s">
        <v>1</v>
      </c>
      <c r="O367" s="2" t="s">
        <v>2</v>
      </c>
      <c r="P367" s="2" t="s">
        <v>1</v>
      </c>
      <c r="Q367" s="1">
        <v>544541541.78899992</v>
      </c>
      <c r="R367" s="1">
        <v>0</v>
      </c>
      <c r="S367" s="1">
        <v>430021225.72500002</v>
      </c>
      <c r="T367" s="1">
        <v>0</v>
      </c>
      <c r="U367" s="2" t="s">
        <v>0</v>
      </c>
      <c r="V367" s="1">
        <v>0</v>
      </c>
      <c r="W367" s="1">
        <v>98724410.400000006</v>
      </c>
      <c r="X367" s="2" t="s">
        <v>0</v>
      </c>
      <c r="Y367" s="1">
        <v>15795905.664000001</v>
      </c>
      <c r="Z367" s="1">
        <v>0</v>
      </c>
      <c r="AA367" s="2" t="s">
        <v>0</v>
      </c>
      <c r="AB367" s="1">
        <v>0</v>
      </c>
      <c r="AC367" s="1">
        <v>0</v>
      </c>
      <c r="AD367" s="2" t="s">
        <v>0</v>
      </c>
      <c r="AE367" s="1">
        <v>0</v>
      </c>
      <c r="AF367" s="2">
        <v>0</v>
      </c>
      <c r="AG367" s="2" t="s">
        <v>0</v>
      </c>
      <c r="AH367" s="1">
        <v>0</v>
      </c>
      <c r="AI367" s="1">
        <v>0</v>
      </c>
      <c r="AJ367" s="2" t="s">
        <v>0</v>
      </c>
      <c r="AK367" s="1">
        <v>0</v>
      </c>
      <c r="AL367" s="1">
        <v>0</v>
      </c>
      <c r="AM367" s="49" t="s">
        <v>1</v>
      </c>
      <c r="AN367" s="2" t="s">
        <v>1</v>
      </c>
      <c r="AO367" s="4" t="s">
        <v>1</v>
      </c>
      <c r="AP367" s="4" t="s">
        <v>1</v>
      </c>
    </row>
    <row r="368" spans="1:42" x14ac:dyDescent="0.25">
      <c r="A368" s="2" t="s">
        <v>589</v>
      </c>
      <c r="B368" s="48">
        <v>44173</v>
      </c>
      <c r="C368" s="2" t="s">
        <v>6</v>
      </c>
      <c r="D368" s="2" t="s">
        <v>19</v>
      </c>
      <c r="E368" s="2" t="s">
        <v>185</v>
      </c>
      <c r="F368" s="2" t="s">
        <v>582</v>
      </c>
      <c r="G368" s="2" t="s">
        <v>3</v>
      </c>
      <c r="H368" s="2" t="s">
        <v>1620</v>
      </c>
      <c r="I368" s="1" t="s">
        <v>1</v>
      </c>
      <c r="J368" s="1" t="s">
        <v>1</v>
      </c>
      <c r="K368" s="1" t="s">
        <v>1</v>
      </c>
      <c r="L368" s="1" t="s">
        <v>1</v>
      </c>
      <c r="M368" s="1">
        <v>0</v>
      </c>
      <c r="N368" s="2" t="s">
        <v>1</v>
      </c>
      <c r="O368" s="2" t="s">
        <v>2</v>
      </c>
      <c r="P368" s="2" t="s">
        <v>1</v>
      </c>
      <c r="Q368" s="1">
        <v>225138311.04999998</v>
      </c>
      <c r="R368" s="1">
        <v>0</v>
      </c>
      <c r="S368" s="1">
        <v>182481336.41000003</v>
      </c>
      <c r="T368" s="1">
        <v>0</v>
      </c>
      <c r="U368" s="2" t="s">
        <v>0</v>
      </c>
      <c r="V368" s="1">
        <v>0</v>
      </c>
      <c r="W368" s="1">
        <v>36773254</v>
      </c>
      <c r="X368" s="2" t="s">
        <v>0</v>
      </c>
      <c r="Y368" s="1">
        <v>5883720.6399999997</v>
      </c>
      <c r="Z368" s="1">
        <v>0</v>
      </c>
      <c r="AA368" s="2" t="s">
        <v>0</v>
      </c>
      <c r="AB368" s="1">
        <v>0</v>
      </c>
      <c r="AC368" s="1">
        <v>0</v>
      </c>
      <c r="AD368" s="2" t="s">
        <v>0</v>
      </c>
      <c r="AE368" s="1">
        <v>0</v>
      </c>
      <c r="AF368" s="2">
        <v>0</v>
      </c>
      <c r="AG368" s="2" t="s">
        <v>0</v>
      </c>
      <c r="AH368" s="1">
        <v>0</v>
      </c>
      <c r="AI368" s="1">
        <v>0</v>
      </c>
      <c r="AJ368" s="2" t="s">
        <v>0</v>
      </c>
      <c r="AK368" s="1">
        <v>0</v>
      </c>
      <c r="AL368" s="1">
        <v>0</v>
      </c>
      <c r="AM368" s="49" t="s">
        <v>1</v>
      </c>
      <c r="AN368" s="2" t="s">
        <v>1</v>
      </c>
      <c r="AO368" s="4" t="s">
        <v>1</v>
      </c>
      <c r="AP368" s="4" t="s">
        <v>1</v>
      </c>
    </row>
    <row r="369" spans="1:42" x14ac:dyDescent="0.25">
      <c r="A369" s="2" t="s">
        <v>590</v>
      </c>
      <c r="B369" s="48">
        <v>44173</v>
      </c>
      <c r="C369" s="2" t="s">
        <v>6</v>
      </c>
      <c r="D369" s="2" t="s">
        <v>17</v>
      </c>
      <c r="E369" s="2" t="s">
        <v>183</v>
      </c>
      <c r="F369" s="2" t="s">
        <v>1621</v>
      </c>
      <c r="G369" s="2" t="s">
        <v>3</v>
      </c>
      <c r="H369" s="2" t="s">
        <v>1622</v>
      </c>
      <c r="I369" s="1" t="s">
        <v>1</v>
      </c>
      <c r="J369" s="1" t="s">
        <v>1</v>
      </c>
      <c r="K369" s="1" t="s">
        <v>1</v>
      </c>
      <c r="L369" s="1" t="s">
        <v>1</v>
      </c>
      <c r="M369" s="1">
        <v>0</v>
      </c>
      <c r="N369" s="2" t="s">
        <v>1</v>
      </c>
      <c r="O369" s="2" t="s">
        <v>2</v>
      </c>
      <c r="P369" s="2" t="s">
        <v>1</v>
      </c>
      <c r="Q369" s="1">
        <v>244296594.23999998</v>
      </c>
      <c r="R369" s="1">
        <v>0</v>
      </c>
      <c r="S369" s="1">
        <v>195096630.17500001</v>
      </c>
      <c r="T369" s="1">
        <v>0</v>
      </c>
      <c r="U369" s="2" t="s">
        <v>0</v>
      </c>
      <c r="V369" s="1">
        <v>0</v>
      </c>
      <c r="W369" s="1">
        <v>42413762.125</v>
      </c>
      <c r="X369" s="2" t="s">
        <v>9</v>
      </c>
      <c r="Y369" s="1">
        <v>6786201.9400000004</v>
      </c>
      <c r="Z369" s="1">
        <v>0</v>
      </c>
      <c r="AA369" s="2" t="s">
        <v>0</v>
      </c>
      <c r="AB369" s="1">
        <v>0</v>
      </c>
      <c r="AC369" s="1">
        <v>0</v>
      </c>
      <c r="AD369" s="2" t="s">
        <v>0</v>
      </c>
      <c r="AE369" s="1">
        <v>0</v>
      </c>
      <c r="AF369" s="2">
        <v>0</v>
      </c>
      <c r="AG369" s="2" t="s">
        <v>0</v>
      </c>
      <c r="AH369" s="1">
        <v>0</v>
      </c>
      <c r="AI369" s="1">
        <v>0</v>
      </c>
      <c r="AJ369" s="2" t="s">
        <v>0</v>
      </c>
      <c r="AK369" s="1">
        <v>0</v>
      </c>
      <c r="AL369" s="1">
        <v>0</v>
      </c>
      <c r="AM369" s="49" t="s">
        <v>1</v>
      </c>
      <c r="AN369" s="2" t="s">
        <v>1</v>
      </c>
      <c r="AO369" s="4" t="s">
        <v>1</v>
      </c>
      <c r="AP369" s="4" t="s">
        <v>1</v>
      </c>
    </row>
    <row r="370" spans="1:42" x14ac:dyDescent="0.25">
      <c r="A370" s="2" t="s">
        <v>591</v>
      </c>
      <c r="B370" s="48">
        <v>44173</v>
      </c>
      <c r="C370" s="2" t="s">
        <v>6</v>
      </c>
      <c r="D370" s="2" t="s">
        <v>14</v>
      </c>
      <c r="E370" s="2" t="s">
        <v>181</v>
      </c>
      <c r="F370" s="2" t="s">
        <v>1623</v>
      </c>
      <c r="G370" s="2" t="s">
        <v>3</v>
      </c>
      <c r="H370" s="2" t="s">
        <v>1624</v>
      </c>
      <c r="I370" s="1" t="s">
        <v>1</v>
      </c>
      <c r="J370" s="1" t="s">
        <v>1</v>
      </c>
      <c r="K370" s="1" t="s">
        <v>1</v>
      </c>
      <c r="L370" s="1" t="s">
        <v>1</v>
      </c>
      <c r="M370" s="1">
        <v>0</v>
      </c>
      <c r="N370" s="2" t="s">
        <v>1</v>
      </c>
      <c r="O370" s="2" t="s">
        <v>2</v>
      </c>
      <c r="P370" s="2" t="s">
        <v>1</v>
      </c>
      <c r="Q370" s="1">
        <v>374287139.79499996</v>
      </c>
      <c r="R370" s="1">
        <v>0</v>
      </c>
      <c r="S370" s="1">
        <v>350930103.92500001</v>
      </c>
      <c r="T370" s="1">
        <v>0</v>
      </c>
      <c r="U370" s="2" t="s">
        <v>0</v>
      </c>
      <c r="V370" s="1">
        <v>0</v>
      </c>
      <c r="W370" s="1">
        <v>20135375.75</v>
      </c>
      <c r="X370" s="2" t="s">
        <v>0</v>
      </c>
      <c r="Y370" s="1">
        <v>3221660.12</v>
      </c>
      <c r="Z370" s="1">
        <v>0</v>
      </c>
      <c r="AA370" s="2" t="s">
        <v>0</v>
      </c>
      <c r="AB370" s="1">
        <v>0</v>
      </c>
      <c r="AC370" s="1">
        <v>0</v>
      </c>
      <c r="AD370" s="2" t="s">
        <v>0</v>
      </c>
      <c r="AE370" s="1">
        <v>0</v>
      </c>
      <c r="AF370" s="2">
        <v>0</v>
      </c>
      <c r="AG370" s="2" t="s">
        <v>0</v>
      </c>
      <c r="AH370" s="1">
        <v>0</v>
      </c>
      <c r="AI370" s="1">
        <v>0</v>
      </c>
      <c r="AJ370" s="2" t="s">
        <v>0</v>
      </c>
      <c r="AK370" s="1">
        <v>0</v>
      </c>
      <c r="AL370" s="1">
        <v>0</v>
      </c>
      <c r="AM370" s="49" t="s">
        <v>1</v>
      </c>
      <c r="AN370" s="2" t="s">
        <v>1</v>
      </c>
      <c r="AO370" s="4" t="s">
        <v>1</v>
      </c>
      <c r="AP370" s="4" t="s">
        <v>1</v>
      </c>
    </row>
    <row r="371" spans="1:42" x14ac:dyDescent="0.25">
      <c r="A371" s="2" t="s">
        <v>592</v>
      </c>
      <c r="B371" s="48">
        <v>44173</v>
      </c>
      <c r="C371" s="2" t="s">
        <v>6</v>
      </c>
      <c r="D371" s="2" t="s">
        <v>10</v>
      </c>
      <c r="E371" s="2" t="s">
        <v>178</v>
      </c>
      <c r="F371" s="2" t="s">
        <v>1625</v>
      </c>
      <c r="G371" s="2" t="s">
        <v>3</v>
      </c>
      <c r="H371" s="2" t="s">
        <v>1626</v>
      </c>
      <c r="I371" s="1" t="s">
        <v>1</v>
      </c>
      <c r="J371" s="1" t="s">
        <v>1</v>
      </c>
      <c r="K371" s="1" t="s">
        <v>1</v>
      </c>
      <c r="L371" s="1" t="s">
        <v>1</v>
      </c>
      <c r="M371" s="1">
        <v>0</v>
      </c>
      <c r="N371" s="2" t="s">
        <v>1</v>
      </c>
      <c r="O371" s="2" t="s">
        <v>2</v>
      </c>
      <c r="P371" s="2" t="s">
        <v>1</v>
      </c>
      <c r="Q371" s="1">
        <v>49623544.372400001</v>
      </c>
      <c r="R371" s="1">
        <v>0</v>
      </c>
      <c r="S371" s="1">
        <v>32574683.75</v>
      </c>
      <c r="T371" s="1">
        <v>0</v>
      </c>
      <c r="U371" s="2" t="s">
        <v>0</v>
      </c>
      <c r="V371" s="1">
        <v>0</v>
      </c>
      <c r="W371" s="1">
        <v>14697293.640000001</v>
      </c>
      <c r="X371" s="2" t="s">
        <v>9</v>
      </c>
      <c r="Y371" s="1">
        <v>2351566.9824000001</v>
      </c>
      <c r="Z371" s="1">
        <v>0</v>
      </c>
      <c r="AA371" s="2" t="s">
        <v>0</v>
      </c>
      <c r="AB371" s="1">
        <v>0</v>
      </c>
      <c r="AC371" s="1">
        <v>0</v>
      </c>
      <c r="AD371" s="2" t="s">
        <v>0</v>
      </c>
      <c r="AE371" s="1">
        <v>0</v>
      </c>
      <c r="AF371" s="2">
        <v>0</v>
      </c>
      <c r="AG371" s="2" t="s">
        <v>0</v>
      </c>
      <c r="AH371" s="1">
        <v>0</v>
      </c>
      <c r="AI371" s="1">
        <v>0</v>
      </c>
      <c r="AJ371" s="2" t="s">
        <v>0</v>
      </c>
      <c r="AK371" s="1">
        <v>0</v>
      </c>
      <c r="AL371" s="1">
        <v>0</v>
      </c>
      <c r="AM371" s="49" t="s">
        <v>1</v>
      </c>
      <c r="AN371" s="2" t="s">
        <v>1</v>
      </c>
      <c r="AO371" s="4" t="s">
        <v>1</v>
      </c>
      <c r="AP371" s="4" t="s">
        <v>1</v>
      </c>
    </row>
    <row r="372" spans="1:42" x14ac:dyDescent="0.25">
      <c r="A372" s="2" t="s">
        <v>593</v>
      </c>
      <c r="B372" s="48">
        <v>44173</v>
      </c>
      <c r="C372" s="2" t="s">
        <v>6</v>
      </c>
      <c r="D372" s="2" t="s">
        <v>280</v>
      </c>
      <c r="E372" s="2" t="s">
        <v>204</v>
      </c>
      <c r="F372" s="2" t="s">
        <v>1627</v>
      </c>
      <c r="G372" s="2" t="s">
        <v>3</v>
      </c>
      <c r="H372" s="2" t="s">
        <v>1628</v>
      </c>
      <c r="I372" s="1" t="s">
        <v>1</v>
      </c>
      <c r="J372" s="1" t="s">
        <v>1</v>
      </c>
      <c r="K372" s="1" t="s">
        <v>1</v>
      </c>
      <c r="L372" s="1" t="s">
        <v>1</v>
      </c>
      <c r="M372" s="1">
        <v>0</v>
      </c>
      <c r="N372" s="2" t="s">
        <v>1</v>
      </c>
      <c r="O372" s="2" t="s">
        <v>2</v>
      </c>
      <c r="P372" s="2" t="s">
        <v>1</v>
      </c>
      <c r="Q372" s="1">
        <v>391670055.69999993</v>
      </c>
      <c r="R372" s="1">
        <v>0</v>
      </c>
      <c r="S372" s="1">
        <v>359500239.69999999</v>
      </c>
      <c r="T372" s="1">
        <v>0</v>
      </c>
      <c r="U372" s="2" t="s">
        <v>0</v>
      </c>
      <c r="V372" s="1">
        <v>0</v>
      </c>
      <c r="W372" s="1">
        <v>27732600</v>
      </c>
      <c r="X372" s="2" t="s">
        <v>0</v>
      </c>
      <c r="Y372" s="1">
        <v>4437216</v>
      </c>
      <c r="Z372" s="1">
        <v>0</v>
      </c>
      <c r="AA372" s="2" t="s">
        <v>0</v>
      </c>
      <c r="AB372" s="1">
        <v>0</v>
      </c>
      <c r="AC372" s="1">
        <v>0</v>
      </c>
      <c r="AD372" s="2" t="s">
        <v>0</v>
      </c>
      <c r="AE372" s="1">
        <v>0</v>
      </c>
      <c r="AF372" s="2">
        <v>0</v>
      </c>
      <c r="AG372" s="2" t="s">
        <v>0</v>
      </c>
      <c r="AH372" s="1">
        <v>0</v>
      </c>
      <c r="AI372" s="1">
        <v>0</v>
      </c>
      <c r="AJ372" s="2" t="s">
        <v>0</v>
      </c>
      <c r="AK372" s="1">
        <v>0</v>
      </c>
      <c r="AL372" s="1">
        <v>0</v>
      </c>
      <c r="AM372" s="49" t="s">
        <v>1</v>
      </c>
      <c r="AN372" s="2" t="s">
        <v>1</v>
      </c>
      <c r="AO372" s="4" t="s">
        <v>1</v>
      </c>
      <c r="AP372" s="4" t="s">
        <v>1</v>
      </c>
    </row>
    <row r="373" spans="1:42" x14ac:dyDescent="0.25">
      <c r="A373" s="2" t="s">
        <v>594</v>
      </c>
      <c r="B373" s="48">
        <v>44173</v>
      </c>
      <c r="C373" s="2" t="s">
        <v>6</v>
      </c>
      <c r="D373" s="2" t="s">
        <v>7</v>
      </c>
      <c r="E373" s="2" t="s">
        <v>917</v>
      </c>
      <c r="F373" s="2" t="s">
        <v>1629</v>
      </c>
      <c r="G373" s="2" t="s">
        <v>3</v>
      </c>
      <c r="H373" s="2" t="s">
        <v>1630</v>
      </c>
      <c r="I373" s="1" t="s">
        <v>1</v>
      </c>
      <c r="J373" s="1" t="s">
        <v>1</v>
      </c>
      <c r="K373" s="1" t="s">
        <v>1</v>
      </c>
      <c r="L373" s="1" t="s">
        <v>1</v>
      </c>
      <c r="M373" s="1">
        <v>0</v>
      </c>
      <c r="N373" s="2" t="s">
        <v>1</v>
      </c>
      <c r="O373" s="2" t="s">
        <v>2</v>
      </c>
      <c r="P373" s="2" t="s">
        <v>1</v>
      </c>
      <c r="Q373" s="1">
        <v>137473640.59999999</v>
      </c>
      <c r="R373" s="1">
        <v>0</v>
      </c>
      <c r="S373" s="1">
        <v>117813050</v>
      </c>
      <c r="T373" s="1">
        <v>0</v>
      </c>
      <c r="U373" s="2" t="s">
        <v>0</v>
      </c>
      <c r="V373" s="1">
        <v>0</v>
      </c>
      <c r="W373" s="1">
        <v>16948785</v>
      </c>
      <c r="X373" s="2" t="s">
        <v>9</v>
      </c>
      <c r="Y373" s="1">
        <v>2711805.6</v>
      </c>
      <c r="Z373" s="1">
        <v>0</v>
      </c>
      <c r="AA373" s="2" t="s">
        <v>0</v>
      </c>
      <c r="AB373" s="1">
        <v>0</v>
      </c>
      <c r="AC373" s="1">
        <v>0</v>
      </c>
      <c r="AD373" s="2" t="s">
        <v>0</v>
      </c>
      <c r="AE373" s="1">
        <v>0</v>
      </c>
      <c r="AF373" s="2">
        <v>0</v>
      </c>
      <c r="AG373" s="2" t="s">
        <v>0</v>
      </c>
      <c r="AH373" s="1">
        <v>0</v>
      </c>
      <c r="AI373" s="1">
        <v>0</v>
      </c>
      <c r="AJ373" s="2" t="s">
        <v>0</v>
      </c>
      <c r="AK373" s="1">
        <v>0</v>
      </c>
      <c r="AL373" s="1">
        <v>0</v>
      </c>
      <c r="AM373" s="49" t="s">
        <v>1</v>
      </c>
      <c r="AN373" s="2" t="s">
        <v>1</v>
      </c>
      <c r="AO373" s="4" t="s">
        <v>1</v>
      </c>
      <c r="AP373" s="4" t="s">
        <v>1</v>
      </c>
    </row>
    <row r="374" spans="1:42" x14ac:dyDescent="0.25">
      <c r="A374" s="2" t="s">
        <v>595</v>
      </c>
      <c r="B374" s="48">
        <v>44173</v>
      </c>
      <c r="C374" s="2" t="s">
        <v>6</v>
      </c>
      <c r="D374" s="2" t="s">
        <v>5</v>
      </c>
      <c r="E374" s="2" t="s">
        <v>175</v>
      </c>
      <c r="F374" s="2" t="s">
        <v>1631</v>
      </c>
      <c r="G374" s="2" t="s">
        <v>3</v>
      </c>
      <c r="H374" s="2" t="s">
        <v>1062</v>
      </c>
      <c r="I374" s="1" t="s">
        <v>1</v>
      </c>
      <c r="J374" s="1" t="s">
        <v>1</v>
      </c>
      <c r="K374" s="1" t="s">
        <v>1</v>
      </c>
      <c r="L374" s="1" t="s">
        <v>1</v>
      </c>
      <c r="M374" s="1">
        <v>0</v>
      </c>
      <c r="N374" s="2" t="s">
        <v>1</v>
      </c>
      <c r="O374" s="2" t="s">
        <v>98</v>
      </c>
      <c r="P374" s="2" t="s">
        <v>1</v>
      </c>
      <c r="Q374" s="1">
        <v>0</v>
      </c>
      <c r="R374" s="1">
        <v>0</v>
      </c>
      <c r="S374" s="1">
        <v>0</v>
      </c>
      <c r="T374" s="1">
        <v>0</v>
      </c>
      <c r="U374" s="2" t="s">
        <v>0</v>
      </c>
      <c r="V374" s="1">
        <v>0</v>
      </c>
      <c r="W374" s="1">
        <v>0</v>
      </c>
      <c r="X374" s="2" t="s">
        <v>9</v>
      </c>
      <c r="Y374" s="1">
        <v>0</v>
      </c>
      <c r="Z374" s="1">
        <v>0</v>
      </c>
      <c r="AA374" s="2" t="s">
        <v>0</v>
      </c>
      <c r="AB374" s="1">
        <v>0</v>
      </c>
      <c r="AC374" s="1">
        <v>0</v>
      </c>
      <c r="AD374" s="2" t="s">
        <v>0</v>
      </c>
      <c r="AE374" s="1">
        <v>0</v>
      </c>
      <c r="AF374" s="2">
        <v>0</v>
      </c>
      <c r="AG374" s="2" t="s">
        <v>0</v>
      </c>
      <c r="AH374" s="1">
        <v>0</v>
      </c>
      <c r="AI374" s="1">
        <v>0</v>
      </c>
      <c r="AJ374" s="2" t="s">
        <v>0</v>
      </c>
      <c r="AK374" s="1">
        <v>0</v>
      </c>
      <c r="AL374" s="1">
        <v>0</v>
      </c>
      <c r="AM374" s="49" t="s">
        <v>1</v>
      </c>
      <c r="AN374" s="2" t="s">
        <v>1</v>
      </c>
      <c r="AO374" s="4" t="s">
        <v>1</v>
      </c>
      <c r="AP374" s="4" t="s">
        <v>1</v>
      </c>
    </row>
    <row r="375" spans="1:42" x14ac:dyDescent="0.25">
      <c r="A375" s="2" t="s">
        <v>596</v>
      </c>
      <c r="B375" s="48">
        <v>44174</v>
      </c>
      <c r="C375" s="2" t="s">
        <v>6</v>
      </c>
      <c r="D375" s="2" t="s">
        <v>49</v>
      </c>
      <c r="E375" s="2" t="s">
        <v>232</v>
      </c>
      <c r="F375" s="2" t="s">
        <v>1632</v>
      </c>
      <c r="G375" s="2" t="s">
        <v>3</v>
      </c>
      <c r="H375" s="2" t="s">
        <v>1633</v>
      </c>
      <c r="I375" s="1" t="s">
        <v>1</v>
      </c>
      <c r="J375" s="1" t="s">
        <v>1</v>
      </c>
      <c r="K375" s="1" t="s">
        <v>1</v>
      </c>
      <c r="L375" s="1" t="s">
        <v>1</v>
      </c>
      <c r="M375" s="1">
        <v>0</v>
      </c>
      <c r="N375" s="2" t="s">
        <v>1</v>
      </c>
      <c r="O375" s="2" t="s">
        <v>858</v>
      </c>
      <c r="P375" s="2" t="s">
        <v>930</v>
      </c>
      <c r="Q375" s="1">
        <v>38267400</v>
      </c>
      <c r="R375" s="1">
        <v>0</v>
      </c>
      <c r="S375" s="1">
        <v>38267400</v>
      </c>
      <c r="T375" s="1">
        <v>0</v>
      </c>
      <c r="U375" s="2" t="s">
        <v>0</v>
      </c>
      <c r="V375" s="1">
        <v>0</v>
      </c>
      <c r="W375" s="1">
        <v>0</v>
      </c>
      <c r="X375" s="2" t="s">
        <v>0</v>
      </c>
      <c r="Y375" s="1">
        <v>0</v>
      </c>
      <c r="Z375" s="1">
        <v>0</v>
      </c>
      <c r="AA375" s="2" t="s">
        <v>0</v>
      </c>
      <c r="AB375" s="1">
        <v>0</v>
      </c>
      <c r="AC375" s="1">
        <v>0</v>
      </c>
      <c r="AD375" s="2" t="s">
        <v>0</v>
      </c>
      <c r="AE375" s="1">
        <v>0</v>
      </c>
      <c r="AF375" s="1">
        <v>0</v>
      </c>
      <c r="AG375" s="2" t="s">
        <v>0</v>
      </c>
      <c r="AH375" s="1">
        <v>0</v>
      </c>
      <c r="AI375" s="1">
        <v>0</v>
      </c>
      <c r="AJ375" s="2" t="s">
        <v>0</v>
      </c>
      <c r="AK375" s="1">
        <v>0</v>
      </c>
      <c r="AL375" s="1">
        <v>0</v>
      </c>
      <c r="AM375" s="49" t="s">
        <v>1</v>
      </c>
      <c r="AN375" s="2" t="s">
        <v>1</v>
      </c>
      <c r="AO375" s="4" t="s">
        <v>1</v>
      </c>
      <c r="AP375" s="4" t="s">
        <v>1</v>
      </c>
    </row>
    <row r="376" spans="1:42" x14ac:dyDescent="0.25">
      <c r="A376" s="2" t="s">
        <v>597</v>
      </c>
      <c r="B376" s="48">
        <v>44174</v>
      </c>
      <c r="C376" s="2" t="s">
        <v>6</v>
      </c>
      <c r="D376" s="2" t="s">
        <v>49</v>
      </c>
      <c r="E376" s="2" t="s">
        <v>232</v>
      </c>
      <c r="F376" s="2" t="s">
        <v>1632</v>
      </c>
      <c r="G376" s="2" t="s">
        <v>3</v>
      </c>
      <c r="H376" s="2" t="s">
        <v>1634</v>
      </c>
      <c r="I376" s="1" t="s">
        <v>1</v>
      </c>
      <c r="J376" s="1" t="s">
        <v>1</v>
      </c>
      <c r="K376" s="1" t="s">
        <v>1</v>
      </c>
      <c r="L376" s="1" t="s">
        <v>1</v>
      </c>
      <c r="M376" s="1">
        <v>0</v>
      </c>
      <c r="N376" s="2" t="s">
        <v>1</v>
      </c>
      <c r="O376" s="2" t="s">
        <v>2</v>
      </c>
      <c r="P376" s="2" t="s">
        <v>1</v>
      </c>
      <c r="Q376" s="1">
        <v>893731473.03279996</v>
      </c>
      <c r="R376" s="1">
        <v>0</v>
      </c>
      <c r="S376" s="1">
        <v>711108208.67999983</v>
      </c>
      <c r="T376" s="1">
        <v>0</v>
      </c>
      <c r="U376" s="2" t="s">
        <v>0</v>
      </c>
      <c r="V376" s="1">
        <v>0</v>
      </c>
      <c r="W376" s="1">
        <v>157433848.57999998</v>
      </c>
      <c r="X376" s="2" t="s">
        <v>9</v>
      </c>
      <c r="Y376" s="1">
        <v>25189415.772800002</v>
      </c>
      <c r="Z376" s="1">
        <v>0</v>
      </c>
      <c r="AA376" s="2" t="s">
        <v>0</v>
      </c>
      <c r="AB376" s="1">
        <v>0</v>
      </c>
      <c r="AC376" s="1">
        <v>0</v>
      </c>
      <c r="AD376" s="2" t="s">
        <v>0</v>
      </c>
      <c r="AE376" s="1">
        <v>0</v>
      </c>
      <c r="AF376" s="2">
        <v>0</v>
      </c>
      <c r="AG376" s="2" t="s">
        <v>0</v>
      </c>
      <c r="AH376" s="1">
        <v>0</v>
      </c>
      <c r="AI376" s="1">
        <v>0</v>
      </c>
      <c r="AJ376" s="2" t="s">
        <v>0</v>
      </c>
      <c r="AK376" s="1">
        <v>0</v>
      </c>
      <c r="AL376" s="1">
        <v>0</v>
      </c>
      <c r="AM376" s="49" t="s">
        <v>1</v>
      </c>
      <c r="AN376" s="2" t="s">
        <v>1</v>
      </c>
      <c r="AO376" s="4" t="s">
        <v>1</v>
      </c>
      <c r="AP376" s="4" t="s">
        <v>1</v>
      </c>
    </row>
    <row r="377" spans="1:42" x14ac:dyDescent="0.25">
      <c r="A377" s="2" t="s">
        <v>598</v>
      </c>
      <c r="B377" s="48">
        <v>44174</v>
      </c>
      <c r="C377" s="2" t="s">
        <v>27</v>
      </c>
      <c r="D377" s="2" t="s">
        <v>49</v>
      </c>
      <c r="E377" s="2" t="s">
        <v>223</v>
      </c>
      <c r="F377" s="2" t="s">
        <v>1635</v>
      </c>
      <c r="G377" s="2" t="s">
        <v>3</v>
      </c>
      <c r="H377" s="2" t="s">
        <v>1636</v>
      </c>
      <c r="I377" s="1" t="s">
        <v>1</v>
      </c>
      <c r="J377" s="1" t="s">
        <v>1</v>
      </c>
      <c r="K377" s="1" t="s">
        <v>1</v>
      </c>
      <c r="L377" s="1" t="s">
        <v>1</v>
      </c>
      <c r="M377" s="1">
        <v>0</v>
      </c>
      <c r="N377" s="2" t="s">
        <v>1</v>
      </c>
      <c r="O377" s="2" t="s">
        <v>830</v>
      </c>
      <c r="P377" s="2" t="s">
        <v>831</v>
      </c>
      <c r="Q377" s="1">
        <v>6922300</v>
      </c>
      <c r="R377" s="1">
        <v>0</v>
      </c>
      <c r="S377" s="1">
        <v>0</v>
      </c>
      <c r="T377" s="1">
        <v>5967500</v>
      </c>
      <c r="U377" s="2" t="s">
        <v>9</v>
      </c>
      <c r="V377" s="1">
        <v>954800</v>
      </c>
      <c r="W377" s="1">
        <v>0</v>
      </c>
      <c r="X377" s="2" t="s">
        <v>0</v>
      </c>
      <c r="Y377" s="1">
        <v>0</v>
      </c>
      <c r="Z377" s="1">
        <v>0</v>
      </c>
      <c r="AA377" s="2" t="s">
        <v>0</v>
      </c>
      <c r="AB377" s="1">
        <v>0</v>
      </c>
      <c r="AC377" s="1">
        <v>0</v>
      </c>
      <c r="AD377" s="2" t="s">
        <v>0</v>
      </c>
      <c r="AE377" s="1">
        <v>0</v>
      </c>
      <c r="AF377" s="2">
        <v>0</v>
      </c>
      <c r="AG377" s="2" t="s">
        <v>0</v>
      </c>
      <c r="AH377" s="1">
        <v>0</v>
      </c>
      <c r="AI377" s="1">
        <v>0</v>
      </c>
      <c r="AJ377" s="2" t="s">
        <v>0</v>
      </c>
      <c r="AK377" s="1">
        <v>0</v>
      </c>
      <c r="AL377" s="1">
        <v>0</v>
      </c>
      <c r="AM377" s="49" t="s">
        <v>1</v>
      </c>
      <c r="AN377" s="2" t="s">
        <v>1</v>
      </c>
      <c r="AO377" s="4" t="s">
        <v>1</v>
      </c>
      <c r="AP377" s="4" t="s">
        <v>1</v>
      </c>
    </row>
    <row r="378" spans="1:42" x14ac:dyDescent="0.25">
      <c r="A378" s="2" t="s">
        <v>599</v>
      </c>
      <c r="B378" s="48">
        <v>44174</v>
      </c>
      <c r="C378" s="2" t="s">
        <v>27</v>
      </c>
      <c r="D378" s="2" t="s">
        <v>49</v>
      </c>
      <c r="E378" s="2" t="s">
        <v>223</v>
      </c>
      <c r="F378" s="2" t="s">
        <v>1637</v>
      </c>
      <c r="G378" s="2" t="s">
        <v>3</v>
      </c>
      <c r="H378" s="2" t="s">
        <v>1638</v>
      </c>
      <c r="I378" s="1" t="s">
        <v>1</v>
      </c>
      <c r="J378" s="1" t="s">
        <v>1</v>
      </c>
      <c r="K378" s="1" t="s">
        <v>1</v>
      </c>
      <c r="L378" s="1" t="s">
        <v>1</v>
      </c>
      <c r="M378" s="1">
        <v>0</v>
      </c>
      <c r="N378" s="2" t="s">
        <v>1</v>
      </c>
      <c r="O378" s="2" t="s">
        <v>2</v>
      </c>
      <c r="P378" s="2" t="s">
        <v>1</v>
      </c>
      <c r="Q378" s="1">
        <v>412069794.16840005</v>
      </c>
      <c r="R378" s="1">
        <v>0</v>
      </c>
      <c r="S378" s="1">
        <v>298293094.11500001</v>
      </c>
      <c r="T378" s="1">
        <v>0</v>
      </c>
      <c r="U378" s="2" t="s">
        <v>0</v>
      </c>
      <c r="V378" s="1">
        <v>0</v>
      </c>
      <c r="W378" s="1">
        <v>98083362.114999995</v>
      </c>
      <c r="X378" s="2" t="s">
        <v>0</v>
      </c>
      <c r="Y378" s="1">
        <v>15693337.938400002</v>
      </c>
      <c r="Z378" s="1">
        <v>0</v>
      </c>
      <c r="AA378" s="2" t="s">
        <v>0</v>
      </c>
      <c r="AB378" s="1">
        <v>0</v>
      </c>
      <c r="AC378" s="1">
        <v>0</v>
      </c>
      <c r="AD378" s="2" t="s">
        <v>0</v>
      </c>
      <c r="AE378" s="1">
        <v>0</v>
      </c>
      <c r="AF378" s="2">
        <v>0</v>
      </c>
      <c r="AG378" s="2" t="s">
        <v>0</v>
      </c>
      <c r="AH378" s="1">
        <v>0</v>
      </c>
      <c r="AI378" s="1">
        <v>0</v>
      </c>
      <c r="AJ378" s="2" t="s">
        <v>0</v>
      </c>
      <c r="AK378" s="1">
        <v>0</v>
      </c>
      <c r="AL378" s="1">
        <v>0</v>
      </c>
      <c r="AM378" s="49" t="s">
        <v>1</v>
      </c>
      <c r="AN378" s="2" t="s">
        <v>1</v>
      </c>
      <c r="AO378" s="4" t="s">
        <v>1</v>
      </c>
      <c r="AP378" s="4" t="s">
        <v>1</v>
      </c>
    </row>
    <row r="379" spans="1:42" x14ac:dyDescent="0.25">
      <c r="A379" s="2" t="s">
        <v>600</v>
      </c>
      <c r="B379" s="48">
        <v>44174</v>
      </c>
      <c r="C379" s="2" t="s">
        <v>6</v>
      </c>
      <c r="D379" s="2" t="s">
        <v>42</v>
      </c>
      <c r="E379" s="2" t="s">
        <v>221</v>
      </c>
      <c r="F379" s="2" t="s">
        <v>790</v>
      </c>
      <c r="G379" s="2" t="s">
        <v>3</v>
      </c>
      <c r="H379" s="2" t="s">
        <v>1639</v>
      </c>
      <c r="I379" s="1" t="s">
        <v>1</v>
      </c>
      <c r="J379" s="1" t="s">
        <v>1</v>
      </c>
      <c r="K379" s="1" t="s">
        <v>1</v>
      </c>
      <c r="L379" s="1" t="s">
        <v>1</v>
      </c>
      <c r="M379" s="1">
        <v>0</v>
      </c>
      <c r="N379" s="2" t="s">
        <v>1</v>
      </c>
      <c r="O379" s="2" t="s">
        <v>2</v>
      </c>
      <c r="P379" s="2" t="s">
        <v>1</v>
      </c>
      <c r="Q379" s="1">
        <v>303756294.10700005</v>
      </c>
      <c r="R379" s="1">
        <v>0</v>
      </c>
      <c r="S379" s="1">
        <v>229176458.82500005</v>
      </c>
      <c r="T379" s="1">
        <v>0</v>
      </c>
      <c r="U379" s="2" t="s">
        <v>0</v>
      </c>
      <c r="V379" s="1">
        <v>0</v>
      </c>
      <c r="W379" s="1">
        <v>64292961.449999996</v>
      </c>
      <c r="X379" s="2" t="s">
        <v>9</v>
      </c>
      <c r="Y379" s="1">
        <v>10286873.831999999</v>
      </c>
      <c r="Z379" s="1">
        <v>0</v>
      </c>
      <c r="AA379" s="2" t="s">
        <v>0</v>
      </c>
      <c r="AB379" s="1">
        <v>0</v>
      </c>
      <c r="AC379" s="1">
        <v>0</v>
      </c>
      <c r="AD379" s="2" t="s">
        <v>0</v>
      </c>
      <c r="AE379" s="1">
        <v>0</v>
      </c>
      <c r="AF379" s="2">
        <v>0</v>
      </c>
      <c r="AG379" s="2" t="s">
        <v>0</v>
      </c>
      <c r="AH379" s="1">
        <v>0</v>
      </c>
      <c r="AI379" s="1">
        <v>0</v>
      </c>
      <c r="AJ379" s="2" t="s">
        <v>0</v>
      </c>
      <c r="AK379" s="1">
        <v>0</v>
      </c>
      <c r="AL379" s="1">
        <v>0</v>
      </c>
      <c r="AM379" s="49" t="s">
        <v>1</v>
      </c>
      <c r="AN379" s="2" t="s">
        <v>1</v>
      </c>
      <c r="AO379" s="4" t="s">
        <v>1</v>
      </c>
      <c r="AP379" s="4" t="s">
        <v>1</v>
      </c>
    </row>
    <row r="380" spans="1:42" x14ac:dyDescent="0.25">
      <c r="A380" s="2" t="s">
        <v>601</v>
      </c>
      <c r="B380" s="48">
        <v>44174</v>
      </c>
      <c r="C380" s="2" t="s">
        <v>6</v>
      </c>
      <c r="D380" s="2" t="s">
        <v>42</v>
      </c>
      <c r="E380" s="2" t="s">
        <v>217</v>
      </c>
      <c r="F380" s="2" t="s">
        <v>404</v>
      </c>
      <c r="G380" s="2" t="s">
        <v>3</v>
      </c>
      <c r="H380" s="2" t="s">
        <v>1640</v>
      </c>
      <c r="I380" s="1"/>
      <c r="J380" s="1"/>
      <c r="K380" s="1"/>
      <c r="L380" s="1"/>
      <c r="M380" s="1">
        <v>0</v>
      </c>
      <c r="N380" s="2"/>
      <c r="O380" s="2" t="s">
        <v>2</v>
      </c>
      <c r="P380" s="2"/>
      <c r="Q380" s="1">
        <v>152380812</v>
      </c>
      <c r="R380" s="1">
        <v>0</v>
      </c>
      <c r="S380" s="1">
        <v>152380812</v>
      </c>
      <c r="T380" s="1">
        <v>0</v>
      </c>
      <c r="U380" s="2" t="s">
        <v>0</v>
      </c>
      <c r="V380" s="1">
        <v>0</v>
      </c>
      <c r="W380" s="1">
        <v>0</v>
      </c>
      <c r="X380" s="2" t="s">
        <v>0</v>
      </c>
      <c r="Y380" s="1">
        <v>0</v>
      </c>
      <c r="Z380" s="1">
        <v>0</v>
      </c>
      <c r="AA380" s="2" t="s">
        <v>0</v>
      </c>
      <c r="AB380" s="1">
        <v>0</v>
      </c>
      <c r="AC380" s="1">
        <v>0</v>
      </c>
      <c r="AD380" s="2" t="s">
        <v>0</v>
      </c>
      <c r="AE380" s="1">
        <v>0</v>
      </c>
      <c r="AF380" s="2"/>
      <c r="AG380" s="2"/>
      <c r="AH380" s="1"/>
      <c r="AI380" s="1"/>
      <c r="AJ380" s="2"/>
      <c r="AK380" s="1"/>
      <c r="AL380" s="1"/>
      <c r="AM380" s="49"/>
      <c r="AN380" s="2"/>
    </row>
    <row r="381" spans="1:42" x14ac:dyDescent="0.25">
      <c r="A381" s="2" t="s">
        <v>602</v>
      </c>
      <c r="B381" s="48">
        <v>44174</v>
      </c>
      <c r="C381" s="2" t="s">
        <v>35</v>
      </c>
      <c r="D381" s="2" t="s">
        <v>42</v>
      </c>
      <c r="E381" s="2" t="s">
        <v>219</v>
      </c>
      <c r="F381" s="2" t="s">
        <v>1641</v>
      </c>
      <c r="G381" s="2" t="s">
        <v>3</v>
      </c>
      <c r="H381" s="2" t="s">
        <v>1642</v>
      </c>
      <c r="I381" s="1" t="s">
        <v>1</v>
      </c>
      <c r="J381" s="1" t="s">
        <v>1</v>
      </c>
      <c r="K381" s="1" t="s">
        <v>1</v>
      </c>
      <c r="L381" s="1" t="s">
        <v>1</v>
      </c>
      <c r="M381" s="1">
        <v>0</v>
      </c>
      <c r="N381" s="2" t="s">
        <v>1</v>
      </c>
      <c r="O381" s="2" t="s">
        <v>2</v>
      </c>
      <c r="P381" s="2" t="s">
        <v>1</v>
      </c>
      <c r="Q381" s="1">
        <v>46713521.899999999</v>
      </c>
      <c r="R381" s="1">
        <v>0</v>
      </c>
      <c r="S381" s="1">
        <v>46638284.299999997</v>
      </c>
      <c r="T381" s="1">
        <v>0</v>
      </c>
      <c r="U381" s="2" t="s">
        <v>0</v>
      </c>
      <c r="V381" s="1">
        <v>0</v>
      </c>
      <c r="W381" s="1">
        <v>64860</v>
      </c>
      <c r="X381" s="2" t="s">
        <v>9</v>
      </c>
      <c r="Y381" s="1">
        <v>10377.6</v>
      </c>
      <c r="Z381" s="1">
        <v>0</v>
      </c>
      <c r="AA381" s="2" t="s">
        <v>0</v>
      </c>
      <c r="AB381" s="1">
        <v>0</v>
      </c>
      <c r="AC381" s="1">
        <v>0</v>
      </c>
      <c r="AD381" s="2" t="s">
        <v>0</v>
      </c>
      <c r="AE381" s="1">
        <v>0</v>
      </c>
      <c r="AF381" s="2">
        <v>0</v>
      </c>
      <c r="AG381" s="2" t="s">
        <v>0</v>
      </c>
      <c r="AH381" s="1">
        <v>0</v>
      </c>
      <c r="AI381" s="1">
        <v>0</v>
      </c>
      <c r="AJ381" s="2" t="s">
        <v>0</v>
      </c>
      <c r="AK381" s="1">
        <v>0</v>
      </c>
      <c r="AL381" s="1">
        <v>0</v>
      </c>
      <c r="AM381" s="49" t="s">
        <v>1</v>
      </c>
      <c r="AN381" s="2" t="s">
        <v>1</v>
      </c>
      <c r="AO381" s="4" t="s">
        <v>1</v>
      </c>
      <c r="AP381" s="4" t="s">
        <v>1</v>
      </c>
    </row>
    <row r="382" spans="1:42" x14ac:dyDescent="0.25">
      <c r="A382" s="2" t="s">
        <v>603</v>
      </c>
      <c r="B382" s="48">
        <v>44174</v>
      </c>
      <c r="C382" s="2" t="s">
        <v>35</v>
      </c>
      <c r="D382" s="2" t="s">
        <v>42</v>
      </c>
      <c r="E382" s="2" t="s">
        <v>219</v>
      </c>
      <c r="F382" s="2" t="s">
        <v>1641</v>
      </c>
      <c r="G382" s="2" t="s">
        <v>3</v>
      </c>
      <c r="H382" s="2" t="s">
        <v>1643</v>
      </c>
      <c r="I382" s="1" t="s">
        <v>1</v>
      </c>
      <c r="J382" s="1" t="s">
        <v>1</v>
      </c>
      <c r="K382" s="1" t="s">
        <v>1</v>
      </c>
      <c r="L382" s="1" t="s">
        <v>1</v>
      </c>
      <c r="M382" s="1">
        <v>0</v>
      </c>
      <c r="N382" s="2" t="s">
        <v>1</v>
      </c>
      <c r="O382" s="2" t="s">
        <v>1644</v>
      </c>
      <c r="P382" s="2" t="s">
        <v>1645</v>
      </c>
      <c r="Q382" s="1">
        <v>2843030</v>
      </c>
      <c r="R382" s="1">
        <v>0</v>
      </c>
      <c r="S382" s="1">
        <v>2843030</v>
      </c>
      <c r="T382" s="1">
        <v>0</v>
      </c>
      <c r="U382" s="2" t="s">
        <v>0</v>
      </c>
      <c r="V382" s="1">
        <v>0</v>
      </c>
      <c r="W382" s="1">
        <v>0</v>
      </c>
      <c r="X382" s="2" t="s">
        <v>0</v>
      </c>
      <c r="Y382" s="1">
        <v>0</v>
      </c>
      <c r="Z382" s="1">
        <v>0</v>
      </c>
      <c r="AA382" s="2" t="s">
        <v>0</v>
      </c>
      <c r="AB382" s="1">
        <v>0</v>
      </c>
      <c r="AC382" s="1">
        <v>0</v>
      </c>
      <c r="AD382" s="2" t="s">
        <v>0</v>
      </c>
      <c r="AE382" s="1">
        <v>0</v>
      </c>
      <c r="AF382" s="2">
        <v>0</v>
      </c>
      <c r="AG382" s="2" t="s">
        <v>0</v>
      </c>
      <c r="AH382" s="1">
        <v>0</v>
      </c>
      <c r="AI382" s="1">
        <v>0</v>
      </c>
      <c r="AJ382" s="2" t="s">
        <v>0</v>
      </c>
      <c r="AK382" s="1">
        <v>0</v>
      </c>
      <c r="AL382" s="1">
        <v>0</v>
      </c>
      <c r="AM382" s="49" t="s">
        <v>1</v>
      </c>
      <c r="AN382" s="2" t="s">
        <v>1</v>
      </c>
      <c r="AO382" s="4" t="s">
        <v>1</v>
      </c>
      <c r="AP382" s="4" t="s">
        <v>1</v>
      </c>
    </row>
    <row r="383" spans="1:42" x14ac:dyDescent="0.25">
      <c r="A383" s="2" t="s">
        <v>604</v>
      </c>
      <c r="B383" s="48">
        <v>44174</v>
      </c>
      <c r="C383" s="2" t="s">
        <v>35</v>
      </c>
      <c r="D383" s="2" t="s">
        <v>42</v>
      </c>
      <c r="E383" s="2" t="s">
        <v>219</v>
      </c>
      <c r="F383" s="2" t="s">
        <v>1641</v>
      </c>
      <c r="G383" s="2" t="s">
        <v>3</v>
      </c>
      <c r="H383" s="2" t="s">
        <v>1646</v>
      </c>
      <c r="I383" s="1" t="s">
        <v>1</v>
      </c>
      <c r="J383" s="1" t="s">
        <v>1</v>
      </c>
      <c r="K383" s="1" t="s">
        <v>1</v>
      </c>
      <c r="L383" s="1" t="s">
        <v>1</v>
      </c>
      <c r="M383" s="1">
        <v>0</v>
      </c>
      <c r="N383" s="2" t="s">
        <v>1</v>
      </c>
      <c r="O383" s="2" t="s">
        <v>2</v>
      </c>
      <c r="P383" s="2" t="s">
        <v>1</v>
      </c>
      <c r="Q383" s="1">
        <v>314575735.84000003</v>
      </c>
      <c r="R383" s="1">
        <v>0</v>
      </c>
      <c r="S383" s="1">
        <v>298283033.56000006</v>
      </c>
      <c r="T383" s="1">
        <v>0</v>
      </c>
      <c r="U383" s="2" t="s">
        <v>0</v>
      </c>
      <c r="V383" s="1">
        <v>0</v>
      </c>
      <c r="W383" s="1">
        <v>14045433</v>
      </c>
      <c r="X383" s="2" t="s">
        <v>0</v>
      </c>
      <c r="Y383" s="1">
        <v>2247269.2799999993</v>
      </c>
      <c r="Z383" s="1">
        <v>0</v>
      </c>
      <c r="AA383" s="2" t="s">
        <v>0</v>
      </c>
      <c r="AB383" s="1">
        <v>0</v>
      </c>
      <c r="AC383" s="1">
        <v>0</v>
      </c>
      <c r="AD383" s="2" t="s">
        <v>0</v>
      </c>
      <c r="AE383" s="1">
        <v>0</v>
      </c>
      <c r="AF383" s="2">
        <v>0</v>
      </c>
      <c r="AG383" s="2" t="s">
        <v>0</v>
      </c>
      <c r="AH383" s="1">
        <v>0</v>
      </c>
      <c r="AI383" s="1">
        <v>0</v>
      </c>
      <c r="AJ383" s="2" t="s">
        <v>0</v>
      </c>
      <c r="AK383" s="1">
        <v>0</v>
      </c>
      <c r="AL383" s="1">
        <v>0</v>
      </c>
      <c r="AM383" s="49" t="s">
        <v>1</v>
      </c>
      <c r="AN383" s="2" t="s">
        <v>1</v>
      </c>
      <c r="AO383" s="4" t="s">
        <v>1</v>
      </c>
      <c r="AP383" s="4" t="s">
        <v>1</v>
      </c>
    </row>
    <row r="384" spans="1:42" x14ac:dyDescent="0.25">
      <c r="A384" s="2" t="s">
        <v>605</v>
      </c>
      <c r="B384" s="48">
        <v>44174</v>
      </c>
      <c r="C384" s="2" t="s">
        <v>35</v>
      </c>
      <c r="D384" s="2" t="s">
        <v>42</v>
      </c>
      <c r="E384" s="2" t="s">
        <v>219</v>
      </c>
      <c r="F384" s="2" t="s">
        <v>1641</v>
      </c>
      <c r="G384" s="2" t="s">
        <v>13</v>
      </c>
      <c r="H384" s="2" t="s">
        <v>1</v>
      </c>
      <c r="I384" s="1" t="s">
        <v>1647</v>
      </c>
      <c r="J384" s="1" t="s">
        <v>1</v>
      </c>
      <c r="K384" s="1" t="s">
        <v>1648</v>
      </c>
      <c r="L384" s="1" t="s">
        <v>1649</v>
      </c>
      <c r="M384" s="1">
        <v>2638612.9</v>
      </c>
      <c r="N384" s="2" t="s">
        <v>12</v>
      </c>
      <c r="O384" s="2" t="s">
        <v>1650</v>
      </c>
      <c r="P384" s="2" t="s">
        <v>1651</v>
      </c>
      <c r="Q384" s="1">
        <v>-551742.4</v>
      </c>
      <c r="R384" s="1">
        <v>0</v>
      </c>
      <c r="S384" s="1">
        <v>0</v>
      </c>
      <c r="T384" s="1">
        <v>0</v>
      </c>
      <c r="U384" s="2" t="s">
        <v>0</v>
      </c>
      <c r="V384" s="1">
        <v>0</v>
      </c>
      <c r="W384" s="1">
        <v>-475640</v>
      </c>
      <c r="X384" s="2" t="s">
        <v>9</v>
      </c>
      <c r="Y384" s="1">
        <v>-76102.399999999994</v>
      </c>
      <c r="Z384" s="1">
        <v>0</v>
      </c>
      <c r="AA384" s="2" t="s">
        <v>0</v>
      </c>
      <c r="AB384" s="1">
        <v>0</v>
      </c>
      <c r="AC384" s="1">
        <v>0</v>
      </c>
      <c r="AD384" s="2" t="s">
        <v>0</v>
      </c>
      <c r="AE384" s="1">
        <v>0</v>
      </c>
      <c r="AF384" s="2">
        <v>0</v>
      </c>
      <c r="AG384" s="2" t="s">
        <v>0</v>
      </c>
      <c r="AH384" s="1">
        <v>0</v>
      </c>
      <c r="AI384" s="1">
        <v>0</v>
      </c>
      <c r="AJ384" s="2" t="s">
        <v>0</v>
      </c>
      <c r="AK384" s="1">
        <v>0</v>
      </c>
      <c r="AL384" s="1">
        <v>0</v>
      </c>
      <c r="AM384" s="111" t="s">
        <v>1</v>
      </c>
      <c r="AN384" s="110" t="s">
        <v>1</v>
      </c>
      <c r="AO384" s="4" t="s">
        <v>1</v>
      </c>
      <c r="AP384" s="4" t="s">
        <v>1</v>
      </c>
    </row>
    <row r="385" spans="1:42" x14ac:dyDescent="0.25">
      <c r="A385" s="2" t="s">
        <v>606</v>
      </c>
      <c r="B385" s="48">
        <v>44174</v>
      </c>
      <c r="C385" s="2" t="s">
        <v>27</v>
      </c>
      <c r="D385" s="2" t="s">
        <v>42</v>
      </c>
      <c r="E385" s="2" t="s">
        <v>214</v>
      </c>
      <c r="F385" s="2" t="s">
        <v>1402</v>
      </c>
      <c r="G385" s="2" t="s">
        <v>3</v>
      </c>
      <c r="H385" s="2" t="s">
        <v>1652</v>
      </c>
      <c r="I385" s="1" t="s">
        <v>1</v>
      </c>
      <c r="J385" s="1" t="s">
        <v>1</v>
      </c>
      <c r="K385" s="1" t="s">
        <v>1</v>
      </c>
      <c r="L385" s="1" t="s">
        <v>1</v>
      </c>
      <c r="M385" s="1">
        <v>0</v>
      </c>
      <c r="N385" s="2" t="s">
        <v>1</v>
      </c>
      <c r="O385" s="2" t="s">
        <v>2</v>
      </c>
      <c r="P385" s="2" t="s">
        <v>1</v>
      </c>
      <c r="Q385" s="1">
        <v>508403131.77579999</v>
      </c>
      <c r="R385" s="1">
        <v>0</v>
      </c>
      <c r="S385" s="1">
        <v>354008704.87500006</v>
      </c>
      <c r="T385" s="1">
        <v>0</v>
      </c>
      <c r="U385" s="2" t="s">
        <v>0</v>
      </c>
      <c r="V385" s="1">
        <v>0</v>
      </c>
      <c r="W385" s="1">
        <v>133098643.88</v>
      </c>
      <c r="X385" s="2" t="s">
        <v>0</v>
      </c>
      <c r="Y385" s="1">
        <v>21295783.020800002</v>
      </c>
      <c r="Z385" s="1">
        <v>0</v>
      </c>
      <c r="AA385" s="2" t="s">
        <v>0</v>
      </c>
      <c r="AB385" s="1">
        <v>0</v>
      </c>
      <c r="AC385" s="1">
        <v>0</v>
      </c>
      <c r="AD385" s="2" t="s">
        <v>0</v>
      </c>
      <c r="AE385" s="1">
        <v>0</v>
      </c>
      <c r="AF385" s="2">
        <v>0</v>
      </c>
      <c r="AG385" s="2" t="s">
        <v>0</v>
      </c>
      <c r="AH385" s="1">
        <v>0</v>
      </c>
      <c r="AI385" s="1">
        <v>0</v>
      </c>
      <c r="AJ385" s="2" t="s">
        <v>0</v>
      </c>
      <c r="AK385" s="1">
        <v>0</v>
      </c>
      <c r="AL385" s="1">
        <v>0</v>
      </c>
      <c r="AM385" s="111" t="s">
        <v>1</v>
      </c>
      <c r="AN385" s="110" t="s">
        <v>1</v>
      </c>
      <c r="AO385" s="4" t="s">
        <v>1</v>
      </c>
      <c r="AP385" s="4" t="s">
        <v>1</v>
      </c>
    </row>
    <row r="386" spans="1:42" x14ac:dyDescent="0.25">
      <c r="A386" s="2" t="s">
        <v>607</v>
      </c>
      <c r="B386" s="48">
        <v>44174</v>
      </c>
      <c r="C386" s="2" t="s">
        <v>6</v>
      </c>
      <c r="D386" s="2" t="s">
        <v>38</v>
      </c>
      <c r="E386" s="2" t="s">
        <v>212</v>
      </c>
      <c r="F386" s="2" t="s">
        <v>1653</v>
      </c>
      <c r="G386" s="2" t="s">
        <v>3</v>
      </c>
      <c r="H386" s="2" t="s">
        <v>1654</v>
      </c>
      <c r="I386" s="1" t="s">
        <v>1</v>
      </c>
      <c r="J386" s="1" t="s">
        <v>1</v>
      </c>
      <c r="K386" s="1" t="s">
        <v>1</v>
      </c>
      <c r="L386" s="1" t="s">
        <v>1</v>
      </c>
      <c r="M386" s="1">
        <v>0</v>
      </c>
      <c r="N386" s="2" t="s">
        <v>1</v>
      </c>
      <c r="O386" s="2" t="s">
        <v>2</v>
      </c>
      <c r="P386" s="2" t="s">
        <v>1</v>
      </c>
      <c r="Q386" s="1">
        <v>5001075</v>
      </c>
      <c r="R386" s="1">
        <v>0</v>
      </c>
      <c r="S386" s="1">
        <v>5001075</v>
      </c>
      <c r="T386" s="1">
        <v>0</v>
      </c>
      <c r="U386" s="2" t="s">
        <v>0</v>
      </c>
      <c r="V386" s="1">
        <v>0</v>
      </c>
      <c r="W386" s="1">
        <v>0</v>
      </c>
      <c r="X386" s="2" t="s">
        <v>0</v>
      </c>
      <c r="Y386" s="1">
        <v>0</v>
      </c>
      <c r="Z386" s="1">
        <v>0</v>
      </c>
      <c r="AA386" s="2" t="s">
        <v>0</v>
      </c>
      <c r="AB386" s="1">
        <v>0</v>
      </c>
      <c r="AC386" s="1">
        <v>0</v>
      </c>
      <c r="AD386" s="2" t="s">
        <v>0</v>
      </c>
      <c r="AE386" s="1">
        <v>0</v>
      </c>
      <c r="AF386" s="2">
        <v>0</v>
      </c>
      <c r="AG386" s="2" t="s">
        <v>0</v>
      </c>
      <c r="AH386" s="1">
        <v>0</v>
      </c>
      <c r="AI386" s="1">
        <v>0</v>
      </c>
      <c r="AJ386" s="2" t="s">
        <v>0</v>
      </c>
      <c r="AK386" s="1">
        <v>0</v>
      </c>
      <c r="AL386" s="1">
        <v>0</v>
      </c>
      <c r="AM386" s="111" t="s">
        <v>1</v>
      </c>
      <c r="AN386" s="110" t="s">
        <v>1</v>
      </c>
      <c r="AO386" s="4" t="s">
        <v>1</v>
      </c>
      <c r="AP386" s="4" t="s">
        <v>1</v>
      </c>
    </row>
    <row r="387" spans="1:42" x14ac:dyDescent="0.25">
      <c r="A387" s="2" t="s">
        <v>608</v>
      </c>
      <c r="B387" s="48">
        <v>44174</v>
      </c>
      <c r="C387" s="2" t="s">
        <v>6</v>
      </c>
      <c r="D387" s="2" t="s">
        <v>38</v>
      </c>
      <c r="E387" s="2" t="s">
        <v>212</v>
      </c>
      <c r="F387" s="2" t="s">
        <v>1653</v>
      </c>
      <c r="G387" s="2" t="s">
        <v>3</v>
      </c>
      <c r="H387" s="2" t="s">
        <v>1655</v>
      </c>
      <c r="I387" s="1" t="s">
        <v>1</v>
      </c>
      <c r="J387" s="1" t="s">
        <v>1</v>
      </c>
      <c r="K387" s="1" t="s">
        <v>1</v>
      </c>
      <c r="L387" s="1" t="s">
        <v>1</v>
      </c>
      <c r="M387" s="1">
        <v>0</v>
      </c>
      <c r="N387" s="2" t="s">
        <v>1</v>
      </c>
      <c r="O387" s="2" t="s">
        <v>988</v>
      </c>
      <c r="P387" s="2" t="s">
        <v>989</v>
      </c>
      <c r="Q387" s="1">
        <v>10227157.4</v>
      </c>
      <c r="R387" s="1">
        <v>0</v>
      </c>
      <c r="S387" s="1">
        <v>6019008</v>
      </c>
      <c r="T387" s="1">
        <v>3627715</v>
      </c>
      <c r="U387" s="2" t="s">
        <v>9</v>
      </c>
      <c r="V387" s="1">
        <v>580434.4</v>
      </c>
      <c r="W387" s="1">
        <v>0</v>
      </c>
      <c r="X387" s="2" t="s">
        <v>0</v>
      </c>
      <c r="Y387" s="1">
        <v>0</v>
      </c>
      <c r="Z387" s="1">
        <v>0</v>
      </c>
      <c r="AA387" s="2" t="s">
        <v>0</v>
      </c>
      <c r="AB387" s="1">
        <v>0</v>
      </c>
      <c r="AC387" s="1">
        <v>0</v>
      </c>
      <c r="AD387" s="2" t="s">
        <v>0</v>
      </c>
      <c r="AE387" s="1">
        <v>0</v>
      </c>
      <c r="AF387" s="2">
        <v>0</v>
      </c>
      <c r="AG387" s="2" t="s">
        <v>0</v>
      </c>
      <c r="AH387" s="1">
        <v>0</v>
      </c>
      <c r="AI387" s="1">
        <v>0</v>
      </c>
      <c r="AJ387" s="2" t="s">
        <v>0</v>
      </c>
      <c r="AK387" s="1">
        <v>0</v>
      </c>
      <c r="AL387" s="1">
        <v>0</v>
      </c>
      <c r="AM387" s="49" t="s">
        <v>1</v>
      </c>
      <c r="AN387" s="2" t="s">
        <v>1</v>
      </c>
      <c r="AO387" s="4" t="s">
        <v>1</v>
      </c>
      <c r="AP387" s="4" t="s">
        <v>1</v>
      </c>
    </row>
    <row r="388" spans="1:42" x14ac:dyDescent="0.25">
      <c r="A388" s="2" t="s">
        <v>609</v>
      </c>
      <c r="B388" s="48">
        <v>44174</v>
      </c>
      <c r="C388" s="2" t="s">
        <v>6</v>
      </c>
      <c r="D388" s="2" t="s">
        <v>38</v>
      </c>
      <c r="E388" s="2" t="s">
        <v>212</v>
      </c>
      <c r="F388" s="2" t="s">
        <v>1653</v>
      </c>
      <c r="G388" s="2" t="s">
        <v>3</v>
      </c>
      <c r="H388" s="2" t="s">
        <v>1656</v>
      </c>
      <c r="I388" s="1" t="s">
        <v>1</v>
      </c>
      <c r="J388" s="1" t="s">
        <v>1</v>
      </c>
      <c r="K388" s="1" t="s">
        <v>1</v>
      </c>
      <c r="L388" s="1" t="s">
        <v>1</v>
      </c>
      <c r="M388" s="1">
        <v>0</v>
      </c>
      <c r="N388" s="2" t="s">
        <v>1</v>
      </c>
      <c r="O388" s="2" t="s">
        <v>2</v>
      </c>
      <c r="P388" s="2" t="s">
        <v>1</v>
      </c>
      <c r="Q388" s="1">
        <v>811058001.87879968</v>
      </c>
      <c r="R388" s="1">
        <v>0</v>
      </c>
      <c r="S388" s="1">
        <v>663058530.94499993</v>
      </c>
      <c r="T388" s="1">
        <v>0</v>
      </c>
      <c r="U388" s="2" t="s">
        <v>0</v>
      </c>
      <c r="V388" s="1">
        <v>0</v>
      </c>
      <c r="W388" s="1">
        <v>127585750.80500001</v>
      </c>
      <c r="X388" s="2" t="s">
        <v>9</v>
      </c>
      <c r="Y388" s="1">
        <v>20413720.128800001</v>
      </c>
      <c r="Z388" s="1">
        <v>0</v>
      </c>
      <c r="AA388" s="2" t="s">
        <v>0</v>
      </c>
      <c r="AB388" s="1">
        <v>0</v>
      </c>
      <c r="AC388" s="1">
        <v>0</v>
      </c>
      <c r="AD388" s="2" t="s">
        <v>0</v>
      </c>
      <c r="AE388" s="1">
        <v>0</v>
      </c>
      <c r="AF388" s="2">
        <v>0</v>
      </c>
      <c r="AG388" s="2" t="s">
        <v>0</v>
      </c>
      <c r="AH388" s="1">
        <v>0</v>
      </c>
      <c r="AI388" s="1">
        <v>0</v>
      </c>
      <c r="AJ388" s="2" t="s">
        <v>0</v>
      </c>
      <c r="AK388" s="1">
        <v>0</v>
      </c>
      <c r="AL388" s="1">
        <v>0</v>
      </c>
      <c r="AM388" s="49" t="s">
        <v>1</v>
      </c>
      <c r="AN388" s="2" t="s">
        <v>1</v>
      </c>
      <c r="AO388" s="4" t="s">
        <v>1</v>
      </c>
      <c r="AP388" s="4" t="s">
        <v>1</v>
      </c>
    </row>
    <row r="389" spans="1:42" x14ac:dyDescent="0.25">
      <c r="A389" s="2" t="s">
        <v>610</v>
      </c>
      <c r="B389" s="48">
        <v>44174</v>
      </c>
      <c r="C389" s="2" t="s">
        <v>35</v>
      </c>
      <c r="D389" s="2" t="s">
        <v>38</v>
      </c>
      <c r="E389" s="2" t="s">
        <v>210</v>
      </c>
      <c r="F389" s="2" t="s">
        <v>1075</v>
      </c>
      <c r="G389" s="2" t="s">
        <v>3</v>
      </c>
      <c r="H389" s="2" t="s">
        <v>1657</v>
      </c>
      <c r="I389" s="1" t="s">
        <v>1</v>
      </c>
      <c r="J389" s="1" t="s">
        <v>1</v>
      </c>
      <c r="K389" s="1" t="s">
        <v>1</v>
      </c>
      <c r="L389" s="1" t="s">
        <v>1</v>
      </c>
      <c r="M389" s="1">
        <v>0</v>
      </c>
      <c r="N389" s="2" t="s">
        <v>1</v>
      </c>
      <c r="O389" s="2" t="s">
        <v>2</v>
      </c>
      <c r="P389" s="2" t="s">
        <v>1</v>
      </c>
      <c r="Q389" s="1">
        <v>13896526.85</v>
      </c>
      <c r="R389" s="1">
        <v>0</v>
      </c>
      <c r="S389" s="1">
        <v>13116473.25</v>
      </c>
      <c r="T389" s="1">
        <v>0</v>
      </c>
      <c r="U389" s="2" t="s">
        <v>0</v>
      </c>
      <c r="V389" s="1">
        <v>0</v>
      </c>
      <c r="W389" s="1">
        <v>672460</v>
      </c>
      <c r="X389" s="2" t="s">
        <v>0</v>
      </c>
      <c r="Y389" s="1">
        <v>107593.60000000001</v>
      </c>
      <c r="Z389" s="1">
        <v>0</v>
      </c>
      <c r="AA389" s="2" t="s">
        <v>0</v>
      </c>
      <c r="AB389" s="1">
        <v>0</v>
      </c>
      <c r="AC389" s="1">
        <v>0</v>
      </c>
      <c r="AD389" s="2" t="s">
        <v>0</v>
      </c>
      <c r="AE389" s="1">
        <v>0</v>
      </c>
      <c r="AF389" s="2">
        <v>0</v>
      </c>
      <c r="AG389" s="2" t="s">
        <v>0</v>
      </c>
      <c r="AH389" s="1">
        <v>0</v>
      </c>
      <c r="AI389" s="1">
        <v>0</v>
      </c>
      <c r="AJ389" s="2" t="s">
        <v>0</v>
      </c>
      <c r="AK389" s="1">
        <v>0</v>
      </c>
      <c r="AL389" s="1">
        <v>0</v>
      </c>
      <c r="AM389" s="49" t="s">
        <v>1</v>
      </c>
      <c r="AN389" s="2" t="s">
        <v>1</v>
      </c>
      <c r="AO389" s="4" t="s">
        <v>1</v>
      </c>
      <c r="AP389" s="4" t="s">
        <v>1</v>
      </c>
    </row>
    <row r="390" spans="1:42" x14ac:dyDescent="0.25">
      <c r="A390" s="2" t="s">
        <v>611</v>
      </c>
      <c r="B390" s="48">
        <v>44174</v>
      </c>
      <c r="C390" s="2" t="s">
        <v>35</v>
      </c>
      <c r="D390" s="2" t="s">
        <v>38</v>
      </c>
      <c r="E390" s="2" t="s">
        <v>210</v>
      </c>
      <c r="F390" s="2" t="s">
        <v>1075</v>
      </c>
      <c r="G390" s="2" t="s">
        <v>3</v>
      </c>
      <c r="H390" s="2" t="s">
        <v>1658</v>
      </c>
      <c r="I390" s="1" t="s">
        <v>1</v>
      </c>
      <c r="J390" s="1" t="s">
        <v>1</v>
      </c>
      <c r="K390" s="1" t="s">
        <v>1</v>
      </c>
      <c r="L390" s="1" t="s">
        <v>1</v>
      </c>
      <c r="M390" s="1">
        <v>0</v>
      </c>
      <c r="N390" s="2" t="s">
        <v>1</v>
      </c>
      <c r="O390" s="2" t="s">
        <v>418</v>
      </c>
      <c r="P390" s="2" t="s">
        <v>419</v>
      </c>
      <c r="Q390" s="1">
        <v>12896382.800000001</v>
      </c>
      <c r="R390" s="1">
        <v>0</v>
      </c>
      <c r="S390" s="1">
        <v>12858764</v>
      </c>
      <c r="T390" s="1">
        <v>32430</v>
      </c>
      <c r="U390" s="2" t="s">
        <v>9</v>
      </c>
      <c r="V390" s="1">
        <v>5188.8</v>
      </c>
      <c r="W390" s="1">
        <v>0</v>
      </c>
      <c r="X390" s="2" t="s">
        <v>0</v>
      </c>
      <c r="Y390" s="1">
        <v>0</v>
      </c>
      <c r="Z390" s="1">
        <v>0</v>
      </c>
      <c r="AA390" s="2" t="s">
        <v>0</v>
      </c>
      <c r="AB390" s="1">
        <v>0</v>
      </c>
      <c r="AC390" s="1">
        <v>0</v>
      </c>
      <c r="AD390" s="2" t="s">
        <v>0</v>
      </c>
      <c r="AE390" s="1">
        <v>0</v>
      </c>
      <c r="AF390" s="2">
        <v>0</v>
      </c>
      <c r="AG390" s="2" t="s">
        <v>0</v>
      </c>
      <c r="AH390" s="1">
        <v>0</v>
      </c>
      <c r="AI390" s="1">
        <v>0</v>
      </c>
      <c r="AJ390" s="2" t="s">
        <v>0</v>
      </c>
      <c r="AK390" s="1">
        <v>0</v>
      </c>
      <c r="AL390" s="1">
        <v>0</v>
      </c>
      <c r="AM390" s="111" t="s">
        <v>1</v>
      </c>
      <c r="AN390" s="110" t="s">
        <v>1</v>
      </c>
      <c r="AO390" s="4" t="s">
        <v>1</v>
      </c>
      <c r="AP390" s="4" t="s">
        <v>1</v>
      </c>
    </row>
    <row r="391" spans="1:42" x14ac:dyDescent="0.25">
      <c r="A391" s="2" t="s">
        <v>612</v>
      </c>
      <c r="B391" s="48">
        <v>44174</v>
      </c>
      <c r="C391" s="2" t="s">
        <v>35</v>
      </c>
      <c r="D391" s="2" t="s">
        <v>38</v>
      </c>
      <c r="E391" s="2" t="s">
        <v>210</v>
      </c>
      <c r="F391" s="2" t="s">
        <v>1075</v>
      </c>
      <c r="G391" s="2" t="s">
        <v>3</v>
      </c>
      <c r="H391" s="2" t="s">
        <v>1659</v>
      </c>
      <c r="I391" s="1" t="s">
        <v>1</v>
      </c>
      <c r="J391" s="1" t="s">
        <v>1</v>
      </c>
      <c r="K391" s="1" t="s">
        <v>1</v>
      </c>
      <c r="L391" s="1" t="s">
        <v>1</v>
      </c>
      <c r="M391" s="1">
        <v>0</v>
      </c>
      <c r="N391" s="2" t="s">
        <v>1</v>
      </c>
      <c r="O391" s="2" t="s">
        <v>2</v>
      </c>
      <c r="P391" s="2" t="s">
        <v>1</v>
      </c>
      <c r="Q391" s="1">
        <v>157658019.36000001</v>
      </c>
      <c r="R391" s="1">
        <v>0</v>
      </c>
      <c r="S391" s="1">
        <v>155086147.40000001</v>
      </c>
      <c r="T391" s="1">
        <v>0</v>
      </c>
      <c r="U391" s="2" t="s">
        <v>0</v>
      </c>
      <c r="V391" s="1">
        <v>0</v>
      </c>
      <c r="W391" s="1">
        <v>2217131</v>
      </c>
      <c r="X391" s="2" t="s">
        <v>0</v>
      </c>
      <c r="Y391" s="1">
        <v>354740.96</v>
      </c>
      <c r="Z391" s="1">
        <v>0</v>
      </c>
      <c r="AA391" s="2" t="s">
        <v>0</v>
      </c>
      <c r="AB391" s="1">
        <v>0</v>
      </c>
      <c r="AC391" s="1">
        <v>0</v>
      </c>
      <c r="AD391" s="2" t="s">
        <v>0</v>
      </c>
      <c r="AE391" s="1">
        <v>0</v>
      </c>
      <c r="AF391" s="2">
        <v>0</v>
      </c>
      <c r="AG391" s="2" t="s">
        <v>0</v>
      </c>
      <c r="AH391" s="1">
        <v>0</v>
      </c>
      <c r="AI391" s="1">
        <v>0</v>
      </c>
      <c r="AJ391" s="2" t="s">
        <v>0</v>
      </c>
      <c r="AK391" s="1">
        <v>0</v>
      </c>
      <c r="AL391" s="1">
        <v>0</v>
      </c>
      <c r="AM391" s="111" t="s">
        <v>1</v>
      </c>
      <c r="AN391" s="110" t="s">
        <v>1</v>
      </c>
      <c r="AO391" s="4" t="s">
        <v>1</v>
      </c>
      <c r="AP391" s="4" t="s">
        <v>1</v>
      </c>
    </row>
    <row r="392" spans="1:42" x14ac:dyDescent="0.25">
      <c r="A392" s="2" t="s">
        <v>614</v>
      </c>
      <c r="B392" s="48">
        <v>44174</v>
      </c>
      <c r="C392" s="2" t="s">
        <v>35</v>
      </c>
      <c r="D392" s="2" t="s">
        <v>38</v>
      </c>
      <c r="E392" s="2" t="s">
        <v>210</v>
      </c>
      <c r="F392" s="2" t="s">
        <v>1075</v>
      </c>
      <c r="G392" s="2" t="s">
        <v>3</v>
      </c>
      <c r="H392" s="2" t="s">
        <v>1660</v>
      </c>
      <c r="I392" s="1" t="s">
        <v>1</v>
      </c>
      <c r="J392" s="1" t="s">
        <v>1</v>
      </c>
      <c r="K392" s="1" t="s">
        <v>1</v>
      </c>
      <c r="L392" s="1" t="s">
        <v>1</v>
      </c>
      <c r="M392" s="1">
        <v>0</v>
      </c>
      <c r="N392" s="2" t="s">
        <v>1</v>
      </c>
      <c r="O392" s="2" t="s">
        <v>822</v>
      </c>
      <c r="P392" s="2" t="s">
        <v>823</v>
      </c>
      <c r="Q392" s="1">
        <v>756700</v>
      </c>
      <c r="R392" s="1">
        <v>0</v>
      </c>
      <c r="S392" s="1">
        <v>756700</v>
      </c>
      <c r="T392" s="1">
        <v>0</v>
      </c>
      <c r="U392" s="2" t="s">
        <v>0</v>
      </c>
      <c r="V392" s="1">
        <v>0</v>
      </c>
      <c r="W392" s="1">
        <v>0</v>
      </c>
      <c r="X392" s="2" t="s">
        <v>0</v>
      </c>
      <c r="Y392" s="1">
        <v>0</v>
      </c>
      <c r="Z392" s="1">
        <v>0</v>
      </c>
      <c r="AA392" s="2" t="s">
        <v>0</v>
      </c>
      <c r="AB392" s="1">
        <v>0</v>
      </c>
      <c r="AC392" s="1">
        <v>0</v>
      </c>
      <c r="AD392" s="2" t="s">
        <v>0</v>
      </c>
      <c r="AE392" s="1">
        <v>0</v>
      </c>
      <c r="AF392" s="2">
        <v>0</v>
      </c>
      <c r="AG392" s="2" t="s">
        <v>0</v>
      </c>
      <c r="AH392" s="1">
        <v>0</v>
      </c>
      <c r="AI392" s="1">
        <v>0</v>
      </c>
      <c r="AJ392" s="2" t="s">
        <v>0</v>
      </c>
      <c r="AK392" s="1">
        <v>0</v>
      </c>
      <c r="AL392" s="1">
        <v>0</v>
      </c>
      <c r="AM392" s="111" t="s">
        <v>1</v>
      </c>
      <c r="AN392" s="110" t="s">
        <v>1</v>
      </c>
      <c r="AO392" s="4" t="s">
        <v>1</v>
      </c>
      <c r="AP392" s="4" t="s">
        <v>1</v>
      </c>
    </row>
    <row r="393" spans="1:42" x14ac:dyDescent="0.25">
      <c r="A393" s="2" t="s">
        <v>615</v>
      </c>
      <c r="B393" s="48">
        <v>44174</v>
      </c>
      <c r="C393" s="2" t="s">
        <v>35</v>
      </c>
      <c r="D393" s="2" t="s">
        <v>38</v>
      </c>
      <c r="E393" s="2" t="s">
        <v>210</v>
      </c>
      <c r="F393" s="2" t="s">
        <v>1075</v>
      </c>
      <c r="G393" s="2" t="s">
        <v>3</v>
      </c>
      <c r="H393" s="2" t="s">
        <v>1661</v>
      </c>
      <c r="I393" s="1" t="s">
        <v>1</v>
      </c>
      <c r="J393" s="1" t="s">
        <v>1</v>
      </c>
      <c r="K393" s="1" t="s">
        <v>1</v>
      </c>
      <c r="L393" s="1" t="s">
        <v>1</v>
      </c>
      <c r="M393" s="1">
        <v>0</v>
      </c>
      <c r="N393" s="2" t="s">
        <v>1</v>
      </c>
      <c r="O393" s="2" t="s">
        <v>2</v>
      </c>
      <c r="P393" s="2" t="s">
        <v>1</v>
      </c>
      <c r="Q393" s="1">
        <v>76815370.799999997</v>
      </c>
      <c r="R393" s="1">
        <v>0</v>
      </c>
      <c r="S393" s="1">
        <v>67517257.400000006</v>
      </c>
      <c r="T393" s="1">
        <v>0</v>
      </c>
      <c r="U393" s="2" t="s">
        <v>0</v>
      </c>
      <c r="V393" s="1">
        <v>0</v>
      </c>
      <c r="W393" s="1">
        <v>8015615</v>
      </c>
      <c r="X393" s="2" t="s">
        <v>0</v>
      </c>
      <c r="Y393" s="1">
        <v>1282498.4000000004</v>
      </c>
      <c r="Z393" s="1">
        <v>0</v>
      </c>
      <c r="AA393" s="2" t="s">
        <v>0</v>
      </c>
      <c r="AB393" s="1">
        <v>0</v>
      </c>
      <c r="AC393" s="1">
        <v>0</v>
      </c>
      <c r="AD393" s="2" t="s">
        <v>0</v>
      </c>
      <c r="AE393" s="1">
        <v>0</v>
      </c>
      <c r="AF393" s="2">
        <v>0</v>
      </c>
      <c r="AG393" s="2" t="s">
        <v>0</v>
      </c>
      <c r="AH393" s="1">
        <v>0</v>
      </c>
      <c r="AI393" s="1">
        <v>0</v>
      </c>
      <c r="AJ393" s="2" t="s">
        <v>0</v>
      </c>
      <c r="AK393" s="1">
        <v>0</v>
      </c>
      <c r="AL393" s="1">
        <v>0</v>
      </c>
      <c r="AM393" s="49" t="s">
        <v>1</v>
      </c>
      <c r="AN393" s="2" t="s">
        <v>1</v>
      </c>
      <c r="AO393" s="4" t="s">
        <v>1</v>
      </c>
      <c r="AP393" s="4" t="s">
        <v>1</v>
      </c>
    </row>
    <row r="394" spans="1:42" x14ac:dyDescent="0.25">
      <c r="A394" s="2" t="s">
        <v>616</v>
      </c>
      <c r="B394" s="48">
        <v>44174</v>
      </c>
      <c r="C394" s="2" t="s">
        <v>27</v>
      </c>
      <c r="D394" s="2" t="s">
        <v>38</v>
      </c>
      <c r="E394" s="2" t="s">
        <v>4</v>
      </c>
      <c r="F394" s="2" t="s">
        <v>1476</v>
      </c>
      <c r="G394" s="2" t="s">
        <v>3</v>
      </c>
      <c r="H394" s="2" t="s">
        <v>1662</v>
      </c>
      <c r="I394" s="1" t="s">
        <v>1</v>
      </c>
      <c r="J394" s="1" t="s">
        <v>1</v>
      </c>
      <c r="K394" s="1" t="s">
        <v>1</v>
      </c>
      <c r="L394" s="1" t="s">
        <v>1</v>
      </c>
      <c r="M394" s="1">
        <v>0</v>
      </c>
      <c r="N394" s="2" t="s">
        <v>1</v>
      </c>
      <c r="O394" s="2" t="s">
        <v>2</v>
      </c>
      <c r="P394" s="2" t="s">
        <v>1</v>
      </c>
      <c r="Q394" s="1">
        <v>102869317.56720001</v>
      </c>
      <c r="R394" s="1">
        <v>0</v>
      </c>
      <c r="S394" s="1">
        <v>72458818.849999994</v>
      </c>
      <c r="T394" s="1">
        <v>0</v>
      </c>
      <c r="U394" s="2" t="s">
        <v>0</v>
      </c>
      <c r="V394" s="1">
        <v>0</v>
      </c>
      <c r="W394" s="1">
        <v>26215947.170000002</v>
      </c>
      <c r="X394" s="2" t="s">
        <v>0</v>
      </c>
      <c r="Y394" s="1">
        <v>4194551.5471999999</v>
      </c>
      <c r="Z394" s="1">
        <v>0</v>
      </c>
      <c r="AA394" s="2" t="s">
        <v>0</v>
      </c>
      <c r="AB394" s="1">
        <v>0</v>
      </c>
      <c r="AC394" s="1">
        <v>0</v>
      </c>
      <c r="AD394" s="2" t="s">
        <v>0</v>
      </c>
      <c r="AE394" s="1">
        <v>0</v>
      </c>
      <c r="AF394" s="1">
        <v>0</v>
      </c>
      <c r="AG394" s="2" t="s">
        <v>0</v>
      </c>
      <c r="AH394" s="1">
        <v>0</v>
      </c>
      <c r="AI394" s="1">
        <v>0</v>
      </c>
      <c r="AJ394" s="1" t="s">
        <v>0</v>
      </c>
      <c r="AK394" s="1">
        <v>0</v>
      </c>
      <c r="AL394" s="1">
        <v>0</v>
      </c>
      <c r="AM394" s="49" t="s">
        <v>1</v>
      </c>
      <c r="AN394" s="2" t="s">
        <v>1</v>
      </c>
      <c r="AO394" s="4" t="s">
        <v>1</v>
      </c>
      <c r="AP394" s="4" t="s">
        <v>1</v>
      </c>
    </row>
    <row r="395" spans="1:42" x14ac:dyDescent="0.25">
      <c r="A395" s="2" t="s">
        <v>617</v>
      </c>
      <c r="B395" s="48">
        <v>44174</v>
      </c>
      <c r="C395" s="2" t="s">
        <v>6</v>
      </c>
      <c r="D395" s="2" t="s">
        <v>33</v>
      </c>
      <c r="E395" s="2" t="s">
        <v>206</v>
      </c>
      <c r="F395" s="2" t="s">
        <v>423</v>
      </c>
      <c r="G395" s="2" t="s">
        <v>3</v>
      </c>
      <c r="H395" s="2" t="s">
        <v>1663</v>
      </c>
      <c r="I395" s="1" t="s">
        <v>1</v>
      </c>
      <c r="J395" s="1" t="s">
        <v>1</v>
      </c>
      <c r="K395" s="1" t="s">
        <v>1</v>
      </c>
      <c r="L395" s="1" t="s">
        <v>1</v>
      </c>
      <c r="M395" s="1">
        <v>0</v>
      </c>
      <c r="N395" s="2" t="s">
        <v>1</v>
      </c>
      <c r="O395" s="2" t="s">
        <v>2</v>
      </c>
      <c r="P395" s="2" t="s">
        <v>1</v>
      </c>
      <c r="Q395" s="1">
        <v>436579326.19579995</v>
      </c>
      <c r="R395" s="1">
        <v>0</v>
      </c>
      <c r="S395" s="1">
        <v>329419056.88999993</v>
      </c>
      <c r="T395" s="1">
        <v>0</v>
      </c>
      <c r="U395" s="2" t="s">
        <v>0</v>
      </c>
      <c r="V395" s="1">
        <v>0</v>
      </c>
      <c r="W395" s="1">
        <v>92379542.50500001</v>
      </c>
      <c r="X395" s="2" t="s">
        <v>0</v>
      </c>
      <c r="Y395" s="1">
        <v>14780726.800799999</v>
      </c>
      <c r="Z395" s="1">
        <v>0</v>
      </c>
      <c r="AA395" s="2" t="s">
        <v>0</v>
      </c>
      <c r="AB395" s="1">
        <v>0</v>
      </c>
      <c r="AC395" s="1">
        <v>0</v>
      </c>
      <c r="AD395" s="2" t="s">
        <v>0</v>
      </c>
      <c r="AE395" s="1">
        <v>0</v>
      </c>
      <c r="AF395" s="2">
        <v>0</v>
      </c>
      <c r="AG395" s="2" t="s">
        <v>0</v>
      </c>
      <c r="AH395" s="1">
        <v>0</v>
      </c>
      <c r="AI395" s="1">
        <v>0</v>
      </c>
      <c r="AJ395" s="2" t="s">
        <v>0</v>
      </c>
      <c r="AK395" s="1">
        <v>0</v>
      </c>
      <c r="AL395" s="1">
        <v>0</v>
      </c>
      <c r="AM395" s="49" t="s">
        <v>1</v>
      </c>
      <c r="AN395" s="2" t="s">
        <v>1</v>
      </c>
      <c r="AO395" s="4" t="s">
        <v>1</v>
      </c>
      <c r="AP395" s="4" t="s">
        <v>1</v>
      </c>
    </row>
    <row r="396" spans="1:42" x14ac:dyDescent="0.25">
      <c r="A396" s="2" t="s">
        <v>618</v>
      </c>
      <c r="B396" s="48">
        <v>44174</v>
      </c>
      <c r="C396" s="2" t="s">
        <v>6</v>
      </c>
      <c r="D396" s="2" t="s">
        <v>33</v>
      </c>
      <c r="E396" s="2" t="s">
        <v>206</v>
      </c>
      <c r="F396" s="2" t="s">
        <v>423</v>
      </c>
      <c r="G396" s="2" t="s">
        <v>3</v>
      </c>
      <c r="H396" s="2" t="s">
        <v>1664</v>
      </c>
      <c r="I396" s="1" t="s">
        <v>1</v>
      </c>
      <c r="J396" s="1" t="s">
        <v>1</v>
      </c>
      <c r="K396" s="1" t="s">
        <v>1</v>
      </c>
      <c r="L396" s="1" t="s">
        <v>1</v>
      </c>
      <c r="M396" s="1">
        <v>0</v>
      </c>
      <c r="N396" s="2" t="s">
        <v>1</v>
      </c>
      <c r="O396" s="2" t="s">
        <v>1176</v>
      </c>
      <c r="P396" s="2" t="s">
        <v>1665</v>
      </c>
      <c r="Q396" s="1">
        <v>65292400</v>
      </c>
      <c r="R396" s="1">
        <v>0</v>
      </c>
      <c r="S396" s="1">
        <v>65292400</v>
      </c>
      <c r="T396" s="1">
        <v>0</v>
      </c>
      <c r="U396" s="2" t="s">
        <v>0</v>
      </c>
      <c r="V396" s="1">
        <v>0</v>
      </c>
      <c r="W396" s="1">
        <v>0</v>
      </c>
      <c r="X396" s="2" t="s">
        <v>0</v>
      </c>
      <c r="Y396" s="1">
        <v>0</v>
      </c>
      <c r="Z396" s="1">
        <v>0</v>
      </c>
      <c r="AA396" s="2" t="s">
        <v>0</v>
      </c>
      <c r="AB396" s="1">
        <v>0</v>
      </c>
      <c r="AC396" s="1">
        <v>0</v>
      </c>
      <c r="AD396" s="2" t="s">
        <v>0</v>
      </c>
      <c r="AE396" s="1">
        <v>0</v>
      </c>
      <c r="AF396" s="2">
        <v>0</v>
      </c>
      <c r="AG396" s="2" t="s">
        <v>0</v>
      </c>
      <c r="AH396" s="1">
        <v>0</v>
      </c>
      <c r="AI396" s="1">
        <v>0</v>
      </c>
      <c r="AJ396" s="2" t="s">
        <v>0</v>
      </c>
      <c r="AK396" s="1">
        <v>0</v>
      </c>
      <c r="AL396" s="1">
        <v>0</v>
      </c>
      <c r="AM396" s="49" t="s">
        <v>1</v>
      </c>
      <c r="AN396" s="2" t="s">
        <v>1</v>
      </c>
      <c r="AO396" s="4" t="s">
        <v>1</v>
      </c>
      <c r="AP396" s="4" t="s">
        <v>1</v>
      </c>
    </row>
    <row r="397" spans="1:42" x14ac:dyDescent="0.25">
      <c r="A397" s="2" t="s">
        <v>620</v>
      </c>
      <c r="B397" s="48">
        <v>44174</v>
      </c>
      <c r="C397" s="2" t="s">
        <v>6</v>
      </c>
      <c r="D397" s="2" t="s">
        <v>33</v>
      </c>
      <c r="E397" s="2" t="s">
        <v>206</v>
      </c>
      <c r="F397" s="2" t="s">
        <v>423</v>
      </c>
      <c r="G397" s="2" t="s">
        <v>3</v>
      </c>
      <c r="H397" s="2" t="s">
        <v>1666</v>
      </c>
      <c r="I397" s="1" t="s">
        <v>1</v>
      </c>
      <c r="J397" s="1" t="s">
        <v>1</v>
      </c>
      <c r="K397" s="1" t="s">
        <v>1</v>
      </c>
      <c r="L397" s="1" t="s">
        <v>1</v>
      </c>
      <c r="M397" s="1">
        <v>0</v>
      </c>
      <c r="N397" s="2" t="s">
        <v>1</v>
      </c>
      <c r="O397" s="2" t="s">
        <v>1667</v>
      </c>
      <c r="P397" s="2" t="s">
        <v>1668</v>
      </c>
      <c r="Q397" s="1">
        <v>23548667.4254</v>
      </c>
      <c r="R397" s="1">
        <v>0</v>
      </c>
      <c r="S397" s="1">
        <v>19354654</v>
      </c>
      <c r="T397" s="1">
        <v>0</v>
      </c>
      <c r="U397" s="2" t="s">
        <v>0</v>
      </c>
      <c r="V397" s="1">
        <v>0</v>
      </c>
      <c r="W397" s="1">
        <v>3615528.8149999999</v>
      </c>
      <c r="X397" s="2" t="s">
        <v>9</v>
      </c>
      <c r="Y397" s="1">
        <v>578484.61040000001</v>
      </c>
      <c r="Z397" s="1">
        <v>0</v>
      </c>
      <c r="AA397" s="2" t="s">
        <v>0</v>
      </c>
      <c r="AB397" s="1">
        <v>0</v>
      </c>
      <c r="AC397" s="1">
        <v>0</v>
      </c>
      <c r="AD397" s="2" t="s">
        <v>0</v>
      </c>
      <c r="AE397" s="1">
        <v>0</v>
      </c>
      <c r="AF397" s="2">
        <v>0</v>
      </c>
      <c r="AG397" s="2" t="s">
        <v>0</v>
      </c>
      <c r="AH397" s="1">
        <v>0</v>
      </c>
      <c r="AI397" s="1">
        <v>0</v>
      </c>
      <c r="AJ397" s="2" t="s">
        <v>0</v>
      </c>
      <c r="AK397" s="1">
        <v>0</v>
      </c>
      <c r="AL397" s="1">
        <v>0</v>
      </c>
      <c r="AM397" s="111" t="s">
        <v>1</v>
      </c>
      <c r="AN397" s="110" t="s">
        <v>1</v>
      </c>
      <c r="AO397" s="4" t="s">
        <v>1</v>
      </c>
      <c r="AP397" s="4" t="s">
        <v>1</v>
      </c>
    </row>
    <row r="398" spans="1:42" x14ac:dyDescent="0.25">
      <c r="A398" s="2" t="s">
        <v>622</v>
      </c>
      <c r="B398" s="48">
        <v>44174</v>
      </c>
      <c r="C398" s="2" t="s">
        <v>27</v>
      </c>
      <c r="D398" s="2" t="s">
        <v>33</v>
      </c>
      <c r="E398" s="2" t="s">
        <v>32</v>
      </c>
      <c r="F398" s="2" t="s">
        <v>1402</v>
      </c>
      <c r="G398" s="2" t="s">
        <v>3</v>
      </c>
      <c r="H398" s="2" t="s">
        <v>1669</v>
      </c>
      <c r="I398" s="1" t="s">
        <v>1</v>
      </c>
      <c r="J398" s="1" t="s">
        <v>1</v>
      </c>
      <c r="K398" s="1" t="s">
        <v>1</v>
      </c>
      <c r="L398" s="1" t="s">
        <v>1</v>
      </c>
      <c r="M398" s="1">
        <v>0</v>
      </c>
      <c r="N398" s="2" t="s">
        <v>1</v>
      </c>
      <c r="O398" s="2" t="s">
        <v>2</v>
      </c>
      <c r="P398" s="2" t="s">
        <v>1</v>
      </c>
      <c r="Q398" s="1">
        <v>279760628.68419999</v>
      </c>
      <c r="R398" s="1">
        <v>0</v>
      </c>
      <c r="S398" s="1">
        <v>179221808.16999996</v>
      </c>
      <c r="T398" s="1">
        <v>0</v>
      </c>
      <c r="U398" s="2" t="s">
        <v>0</v>
      </c>
      <c r="V398" s="1">
        <v>0</v>
      </c>
      <c r="W398" s="1">
        <v>86671396.995000005</v>
      </c>
      <c r="X398" s="2" t="s">
        <v>0</v>
      </c>
      <c r="Y398" s="1">
        <v>13867423.519200001</v>
      </c>
      <c r="Z398" s="1">
        <v>0</v>
      </c>
      <c r="AA398" s="2" t="s">
        <v>0</v>
      </c>
      <c r="AB398" s="1">
        <v>0</v>
      </c>
      <c r="AC398" s="1">
        <v>0</v>
      </c>
      <c r="AD398" s="2" t="s">
        <v>0</v>
      </c>
      <c r="AE398" s="1">
        <v>0</v>
      </c>
      <c r="AF398" s="2">
        <v>0</v>
      </c>
      <c r="AG398" s="2" t="s">
        <v>0</v>
      </c>
      <c r="AH398" s="1">
        <v>0</v>
      </c>
      <c r="AI398" s="1">
        <v>0</v>
      </c>
      <c r="AJ398" s="2" t="s">
        <v>0</v>
      </c>
      <c r="AK398" s="1">
        <v>0</v>
      </c>
      <c r="AL398" s="1">
        <v>0</v>
      </c>
      <c r="AM398" s="111" t="s">
        <v>1</v>
      </c>
      <c r="AN398" s="110" t="s">
        <v>1</v>
      </c>
      <c r="AO398" s="4" t="s">
        <v>1</v>
      </c>
      <c r="AP398" s="4" t="s">
        <v>1</v>
      </c>
    </row>
    <row r="399" spans="1:42" x14ac:dyDescent="0.25">
      <c r="A399" s="2" t="s">
        <v>623</v>
      </c>
      <c r="B399" s="48">
        <v>44174</v>
      </c>
      <c r="C399" s="68" t="s">
        <v>6</v>
      </c>
      <c r="D399" s="2" t="s">
        <v>26</v>
      </c>
      <c r="E399" s="2" t="s">
        <v>200</v>
      </c>
      <c r="F399" s="2" t="s">
        <v>1078</v>
      </c>
      <c r="G399" s="2" t="s">
        <v>3</v>
      </c>
      <c r="H399" s="2" t="s">
        <v>1670</v>
      </c>
      <c r="I399" s="1" t="s">
        <v>1</v>
      </c>
      <c r="J399" s="1" t="s">
        <v>1</v>
      </c>
      <c r="K399" s="1" t="s">
        <v>1</v>
      </c>
      <c r="L399" s="1" t="s">
        <v>1</v>
      </c>
      <c r="M399" s="1">
        <v>0</v>
      </c>
      <c r="N399" s="2" t="s">
        <v>1</v>
      </c>
      <c r="O399" s="2" t="s">
        <v>2</v>
      </c>
      <c r="P399" s="2" t="s">
        <v>1</v>
      </c>
      <c r="Q399" s="1">
        <v>195891201</v>
      </c>
      <c r="R399" s="1">
        <v>0</v>
      </c>
      <c r="S399" s="1">
        <v>159886527.08000001</v>
      </c>
      <c r="T399" s="1">
        <v>0</v>
      </c>
      <c r="U399" s="2" t="s">
        <v>0</v>
      </c>
      <c r="V399" s="1">
        <v>0</v>
      </c>
      <c r="W399" s="1">
        <v>31038512</v>
      </c>
      <c r="X399" s="2" t="s">
        <v>9</v>
      </c>
      <c r="Y399" s="1">
        <v>4966161.92</v>
      </c>
      <c r="Z399" s="1">
        <v>0</v>
      </c>
      <c r="AA399" s="2" t="s">
        <v>0</v>
      </c>
      <c r="AB399" s="1">
        <v>0</v>
      </c>
      <c r="AC399" s="1">
        <v>0</v>
      </c>
      <c r="AD399" s="2" t="s">
        <v>0</v>
      </c>
      <c r="AE399" s="1">
        <v>0</v>
      </c>
      <c r="AF399" s="2">
        <v>0</v>
      </c>
      <c r="AG399" s="2" t="s">
        <v>0</v>
      </c>
      <c r="AH399" s="1">
        <v>0</v>
      </c>
      <c r="AI399" s="1">
        <v>0</v>
      </c>
      <c r="AJ399" s="2" t="s">
        <v>0</v>
      </c>
      <c r="AK399" s="1">
        <v>0</v>
      </c>
      <c r="AL399" s="1">
        <v>0</v>
      </c>
      <c r="AM399" s="49" t="s">
        <v>1</v>
      </c>
      <c r="AN399" s="2" t="s">
        <v>1</v>
      </c>
      <c r="AO399" s="4" t="s">
        <v>1</v>
      </c>
      <c r="AP399" s="4" t="s">
        <v>1</v>
      </c>
    </row>
    <row r="400" spans="1:42" x14ac:dyDescent="0.25">
      <c r="A400" s="2" t="s">
        <v>624</v>
      </c>
      <c r="B400" s="48">
        <v>44174</v>
      </c>
      <c r="C400" s="2" t="s">
        <v>6</v>
      </c>
      <c r="D400" s="2" t="s">
        <v>26</v>
      </c>
      <c r="E400" s="2" t="s">
        <v>200</v>
      </c>
      <c r="F400" s="2" t="s">
        <v>1078</v>
      </c>
      <c r="G400" s="2" t="s">
        <v>3</v>
      </c>
      <c r="H400" s="2" t="s">
        <v>1671</v>
      </c>
      <c r="I400" s="1" t="s">
        <v>1</v>
      </c>
      <c r="J400" s="1" t="s">
        <v>1</v>
      </c>
      <c r="K400" s="1" t="s">
        <v>1</v>
      </c>
      <c r="L400" s="1" t="s">
        <v>1</v>
      </c>
      <c r="M400" s="1">
        <v>0</v>
      </c>
      <c r="N400" s="2" t="s">
        <v>1</v>
      </c>
      <c r="O400" s="2" t="s">
        <v>1672</v>
      </c>
      <c r="P400" s="2" t="s">
        <v>1673</v>
      </c>
      <c r="Q400" s="1">
        <v>19976880</v>
      </c>
      <c r="R400" s="1">
        <v>0</v>
      </c>
      <c r="S400" s="1">
        <v>19976880</v>
      </c>
      <c r="T400" s="1">
        <v>0</v>
      </c>
      <c r="U400" s="2" t="s">
        <v>0</v>
      </c>
      <c r="V400" s="1">
        <v>0</v>
      </c>
      <c r="W400" s="1">
        <v>0</v>
      </c>
      <c r="X400" s="2" t="s">
        <v>0</v>
      </c>
      <c r="Y400" s="1">
        <v>0</v>
      </c>
      <c r="Z400" s="1">
        <v>0</v>
      </c>
      <c r="AA400" s="2" t="s">
        <v>0</v>
      </c>
      <c r="AB400" s="1">
        <v>0</v>
      </c>
      <c r="AC400" s="1">
        <v>0</v>
      </c>
      <c r="AD400" s="2" t="s">
        <v>0</v>
      </c>
      <c r="AE400" s="1">
        <v>0</v>
      </c>
      <c r="AF400" s="2">
        <v>0</v>
      </c>
      <c r="AG400" s="2" t="s">
        <v>0</v>
      </c>
      <c r="AH400" s="1">
        <v>0</v>
      </c>
      <c r="AI400" s="1">
        <v>0</v>
      </c>
      <c r="AJ400" s="2" t="s">
        <v>0</v>
      </c>
      <c r="AK400" s="1">
        <v>0</v>
      </c>
      <c r="AL400" s="1">
        <v>0</v>
      </c>
      <c r="AM400" s="49" t="s">
        <v>1</v>
      </c>
      <c r="AN400" s="2" t="s">
        <v>1</v>
      </c>
      <c r="AO400" s="4" t="s">
        <v>1</v>
      </c>
      <c r="AP400" s="4" t="s">
        <v>1</v>
      </c>
    </row>
    <row r="401" spans="1:42" x14ac:dyDescent="0.25">
      <c r="A401" s="2" t="s">
        <v>625</v>
      </c>
      <c r="B401" s="48">
        <v>44174</v>
      </c>
      <c r="C401" s="2" t="s">
        <v>6</v>
      </c>
      <c r="D401" s="2" t="s">
        <v>26</v>
      </c>
      <c r="E401" s="2" t="s">
        <v>200</v>
      </c>
      <c r="F401" s="2" t="s">
        <v>1078</v>
      </c>
      <c r="G401" s="2" t="s">
        <v>3</v>
      </c>
      <c r="H401" s="2" t="s">
        <v>1674</v>
      </c>
      <c r="I401" s="1" t="s">
        <v>1</v>
      </c>
      <c r="J401" s="1" t="s">
        <v>1</v>
      </c>
      <c r="K401" s="1" t="s">
        <v>1</v>
      </c>
      <c r="L401" s="1" t="s">
        <v>1</v>
      </c>
      <c r="M401" s="1">
        <v>0</v>
      </c>
      <c r="N401" s="2" t="s">
        <v>1</v>
      </c>
      <c r="O401" s="2" t="s">
        <v>2</v>
      </c>
      <c r="P401" s="2" t="s">
        <v>1</v>
      </c>
      <c r="Q401" s="1">
        <v>436750428.88319987</v>
      </c>
      <c r="R401" s="1">
        <v>0</v>
      </c>
      <c r="S401" s="1">
        <v>322812588.69999993</v>
      </c>
      <c r="T401" s="1">
        <v>0</v>
      </c>
      <c r="U401" s="2" t="s">
        <v>0</v>
      </c>
      <c r="V401" s="1">
        <v>0</v>
      </c>
      <c r="W401" s="1">
        <v>98222276.020000011</v>
      </c>
      <c r="X401" s="2" t="s">
        <v>9</v>
      </c>
      <c r="Y401" s="1">
        <v>15715564.163200002</v>
      </c>
      <c r="Z401" s="1">
        <v>0</v>
      </c>
      <c r="AA401" s="2" t="s">
        <v>0</v>
      </c>
      <c r="AB401" s="1">
        <v>0</v>
      </c>
      <c r="AC401" s="1">
        <v>0</v>
      </c>
      <c r="AD401" s="2" t="s">
        <v>0</v>
      </c>
      <c r="AE401" s="1">
        <v>0</v>
      </c>
      <c r="AF401" s="2">
        <v>0</v>
      </c>
      <c r="AG401" s="2" t="s">
        <v>0</v>
      </c>
      <c r="AH401" s="1">
        <v>0</v>
      </c>
      <c r="AI401" s="1">
        <v>0</v>
      </c>
      <c r="AJ401" s="2" t="s">
        <v>0</v>
      </c>
      <c r="AK401" s="1">
        <v>0</v>
      </c>
      <c r="AL401" s="1">
        <v>0</v>
      </c>
      <c r="AM401" s="49" t="s">
        <v>1</v>
      </c>
      <c r="AN401" s="2" t="s">
        <v>1</v>
      </c>
      <c r="AO401" s="4" t="s">
        <v>1</v>
      </c>
      <c r="AP401" s="4" t="s">
        <v>1</v>
      </c>
    </row>
    <row r="402" spans="1:42" x14ac:dyDescent="0.25">
      <c r="A402" s="2" t="s">
        <v>626</v>
      </c>
      <c r="B402" s="48">
        <v>44174</v>
      </c>
      <c r="C402" s="2" t="s">
        <v>27</v>
      </c>
      <c r="D402" s="2" t="s">
        <v>26</v>
      </c>
      <c r="E402" s="2" t="s">
        <v>253</v>
      </c>
      <c r="F402" s="2" t="s">
        <v>979</v>
      </c>
      <c r="G402" s="2" t="s">
        <v>3</v>
      </c>
      <c r="H402" s="2" t="s">
        <v>1675</v>
      </c>
      <c r="I402" s="1" t="s">
        <v>1</v>
      </c>
      <c r="J402" s="1" t="s">
        <v>1</v>
      </c>
      <c r="K402" s="1" t="s">
        <v>1</v>
      </c>
      <c r="L402" s="1" t="s">
        <v>1</v>
      </c>
      <c r="M402" s="1">
        <v>0</v>
      </c>
      <c r="N402" s="2" t="s">
        <v>1</v>
      </c>
      <c r="O402" s="2" t="s">
        <v>2</v>
      </c>
      <c r="P402" s="2" t="s">
        <v>1</v>
      </c>
      <c r="Q402" s="1">
        <v>543628805.24980009</v>
      </c>
      <c r="R402" s="1">
        <v>0</v>
      </c>
      <c r="S402" s="1">
        <v>376494927.86500001</v>
      </c>
      <c r="T402" s="1">
        <v>0</v>
      </c>
      <c r="U402" s="2" t="s">
        <v>0</v>
      </c>
      <c r="V402" s="1">
        <v>0</v>
      </c>
      <c r="W402" s="1">
        <v>144080928.77999997</v>
      </c>
      <c r="X402" s="2" t="s">
        <v>9</v>
      </c>
      <c r="Y402" s="1">
        <v>23052948.604800001</v>
      </c>
      <c r="Z402" s="1">
        <v>0</v>
      </c>
      <c r="AA402" s="2" t="s">
        <v>0</v>
      </c>
      <c r="AB402" s="1">
        <v>0</v>
      </c>
      <c r="AC402" s="1">
        <v>0</v>
      </c>
      <c r="AD402" s="2" t="s">
        <v>0</v>
      </c>
      <c r="AE402" s="1">
        <v>0</v>
      </c>
      <c r="AF402" s="2">
        <v>0</v>
      </c>
      <c r="AG402" s="2" t="s">
        <v>0</v>
      </c>
      <c r="AH402" s="1">
        <v>0</v>
      </c>
      <c r="AI402" s="1">
        <v>0</v>
      </c>
      <c r="AJ402" s="2" t="s">
        <v>0</v>
      </c>
      <c r="AK402" s="1">
        <v>0</v>
      </c>
      <c r="AL402" s="1">
        <v>0</v>
      </c>
      <c r="AM402" s="111" t="s">
        <v>1</v>
      </c>
      <c r="AN402" s="110" t="s">
        <v>1</v>
      </c>
      <c r="AO402" s="4" t="s">
        <v>1</v>
      </c>
      <c r="AP402" s="4" t="s">
        <v>1</v>
      </c>
    </row>
    <row r="403" spans="1:42" x14ac:dyDescent="0.25">
      <c r="A403" s="2" t="s">
        <v>627</v>
      </c>
      <c r="B403" s="48">
        <v>44174</v>
      </c>
      <c r="C403" s="2" t="s">
        <v>6</v>
      </c>
      <c r="D403" s="2" t="s">
        <v>24</v>
      </c>
      <c r="E403" s="2" t="s">
        <v>196</v>
      </c>
      <c r="F403" s="2" t="s">
        <v>473</v>
      </c>
      <c r="G403" s="2" t="s">
        <v>3</v>
      </c>
      <c r="H403" s="2" t="s">
        <v>1676</v>
      </c>
      <c r="I403" s="1" t="s">
        <v>1</v>
      </c>
      <c r="J403" s="1" t="s">
        <v>1</v>
      </c>
      <c r="K403" s="1" t="s">
        <v>1</v>
      </c>
      <c r="L403" s="1" t="s">
        <v>1</v>
      </c>
      <c r="M403" s="1">
        <v>0</v>
      </c>
      <c r="N403" s="2" t="s">
        <v>1</v>
      </c>
      <c r="O403" s="2" t="s">
        <v>1677</v>
      </c>
      <c r="P403" s="2" t="s">
        <v>1678</v>
      </c>
      <c r="Q403" s="1">
        <v>226439232</v>
      </c>
      <c r="R403" s="1">
        <v>0</v>
      </c>
      <c r="S403" s="1">
        <v>226439232</v>
      </c>
      <c r="T403" s="1">
        <v>0</v>
      </c>
      <c r="U403" s="2" t="s">
        <v>0</v>
      </c>
      <c r="V403" s="1">
        <v>0</v>
      </c>
      <c r="W403" s="1">
        <v>0</v>
      </c>
      <c r="X403" s="2" t="s">
        <v>0</v>
      </c>
      <c r="Y403" s="1">
        <v>0</v>
      </c>
      <c r="Z403" s="1">
        <v>0</v>
      </c>
      <c r="AA403" s="2" t="s">
        <v>0</v>
      </c>
      <c r="AB403" s="1">
        <v>0</v>
      </c>
      <c r="AC403" s="1">
        <v>0</v>
      </c>
      <c r="AD403" s="2" t="s">
        <v>0</v>
      </c>
      <c r="AE403" s="1">
        <v>0</v>
      </c>
      <c r="AF403" s="2">
        <v>0</v>
      </c>
      <c r="AG403" s="2" t="s">
        <v>0</v>
      </c>
      <c r="AH403" s="1">
        <v>0</v>
      </c>
      <c r="AI403" s="1">
        <v>0</v>
      </c>
      <c r="AJ403" s="2" t="s">
        <v>0</v>
      </c>
      <c r="AK403" s="1">
        <v>0</v>
      </c>
      <c r="AL403" s="1">
        <v>0</v>
      </c>
      <c r="AM403" s="49" t="s">
        <v>1</v>
      </c>
      <c r="AN403" s="2" t="s">
        <v>1</v>
      </c>
      <c r="AO403" s="4" t="s">
        <v>1</v>
      </c>
      <c r="AP403" s="4" t="s">
        <v>1</v>
      </c>
    </row>
    <row r="404" spans="1:42" x14ac:dyDescent="0.25">
      <c r="A404" s="2" t="s">
        <v>628</v>
      </c>
      <c r="B404" s="48">
        <v>44174</v>
      </c>
      <c r="C404" s="2" t="s">
        <v>6</v>
      </c>
      <c r="D404" s="2" t="s">
        <v>24</v>
      </c>
      <c r="E404" s="2" t="s">
        <v>196</v>
      </c>
      <c r="F404" s="2" t="s">
        <v>473</v>
      </c>
      <c r="G404" s="2" t="s">
        <v>3</v>
      </c>
      <c r="H404" s="2" t="s">
        <v>1679</v>
      </c>
      <c r="I404" s="1" t="s">
        <v>1</v>
      </c>
      <c r="J404" s="1" t="s">
        <v>1</v>
      </c>
      <c r="K404" s="1" t="s">
        <v>1</v>
      </c>
      <c r="L404" s="1" t="s">
        <v>1</v>
      </c>
      <c r="M404" s="1">
        <v>0</v>
      </c>
      <c r="N404" s="2" t="s">
        <v>1</v>
      </c>
      <c r="O404" s="2" t="s">
        <v>2</v>
      </c>
      <c r="P404" s="2" t="s">
        <v>1</v>
      </c>
      <c r="Q404" s="1">
        <v>823002010.31879985</v>
      </c>
      <c r="R404" s="1">
        <v>0</v>
      </c>
      <c r="S404" s="1">
        <v>658007037.61999989</v>
      </c>
      <c r="T404" s="1">
        <v>0</v>
      </c>
      <c r="U404" s="2" t="s">
        <v>0</v>
      </c>
      <c r="V404" s="1">
        <v>0</v>
      </c>
      <c r="W404" s="1">
        <v>142237045.43000001</v>
      </c>
      <c r="X404" s="2" t="s">
        <v>9</v>
      </c>
      <c r="Y404" s="1">
        <v>22757927.268800002</v>
      </c>
      <c r="Z404" s="1">
        <v>0</v>
      </c>
      <c r="AA404" s="2" t="s">
        <v>0</v>
      </c>
      <c r="AB404" s="1">
        <v>0</v>
      </c>
      <c r="AC404" s="1">
        <v>0</v>
      </c>
      <c r="AD404" s="2" t="s">
        <v>0</v>
      </c>
      <c r="AE404" s="1">
        <v>0</v>
      </c>
      <c r="AF404" s="2">
        <v>0</v>
      </c>
      <c r="AG404" s="2" t="s">
        <v>0</v>
      </c>
      <c r="AH404" s="1">
        <v>0</v>
      </c>
      <c r="AI404" s="1">
        <v>0</v>
      </c>
      <c r="AJ404" s="2" t="s">
        <v>0</v>
      </c>
      <c r="AK404" s="1">
        <v>0</v>
      </c>
      <c r="AL404" s="1">
        <v>0</v>
      </c>
      <c r="AM404" s="49" t="s">
        <v>1</v>
      </c>
      <c r="AN404" s="2" t="s">
        <v>1</v>
      </c>
      <c r="AO404" s="4" t="s">
        <v>1</v>
      </c>
      <c r="AP404" s="4" t="s">
        <v>1</v>
      </c>
    </row>
    <row r="405" spans="1:42" x14ac:dyDescent="0.25">
      <c r="A405" s="2" t="s">
        <v>629</v>
      </c>
      <c r="B405" s="48">
        <v>44174</v>
      </c>
      <c r="C405" s="2" t="s">
        <v>6</v>
      </c>
      <c r="D405" s="2" t="s">
        <v>24</v>
      </c>
      <c r="E405" s="2" t="s">
        <v>196</v>
      </c>
      <c r="F405" s="2" t="s">
        <v>473</v>
      </c>
      <c r="G405" s="2" t="s">
        <v>13</v>
      </c>
      <c r="H405" s="2" t="s">
        <v>1</v>
      </c>
      <c r="I405" s="1" t="s">
        <v>1680</v>
      </c>
      <c r="J405" s="1" t="s">
        <v>1</v>
      </c>
      <c r="K405" s="1" t="s">
        <v>1681</v>
      </c>
      <c r="L405" s="1" t="s">
        <v>1649</v>
      </c>
      <c r="M405" s="1">
        <v>19550122.77</v>
      </c>
      <c r="N405" s="2" t="s">
        <v>12</v>
      </c>
      <c r="O405" s="2" t="s">
        <v>1682</v>
      </c>
      <c r="P405" s="2" t="s">
        <v>1683</v>
      </c>
      <c r="Q405" s="1">
        <v>-19550122.77</v>
      </c>
      <c r="R405" s="1">
        <v>0</v>
      </c>
      <c r="S405" s="1">
        <v>-12230758.25</v>
      </c>
      <c r="T405" s="1">
        <v>0</v>
      </c>
      <c r="U405" s="2" t="s">
        <v>0</v>
      </c>
      <c r="V405" s="1">
        <v>0</v>
      </c>
      <c r="W405" s="1">
        <v>-6309797</v>
      </c>
      <c r="X405" s="2" t="s">
        <v>9</v>
      </c>
      <c r="Y405" s="1">
        <v>-1009567.52</v>
      </c>
      <c r="Z405" s="1">
        <v>0</v>
      </c>
      <c r="AA405" s="2" t="s">
        <v>0</v>
      </c>
      <c r="AB405" s="1">
        <v>0</v>
      </c>
      <c r="AC405" s="1">
        <v>0</v>
      </c>
      <c r="AD405" s="2" t="s">
        <v>0</v>
      </c>
      <c r="AE405" s="1">
        <v>0</v>
      </c>
      <c r="AF405" s="2">
        <v>0</v>
      </c>
      <c r="AG405" s="2" t="s">
        <v>0</v>
      </c>
      <c r="AH405" s="1">
        <v>0</v>
      </c>
      <c r="AI405" s="1">
        <v>0</v>
      </c>
      <c r="AJ405" s="2" t="s">
        <v>0</v>
      </c>
      <c r="AK405" s="1">
        <v>0</v>
      </c>
      <c r="AL405" s="1">
        <v>0</v>
      </c>
      <c r="AM405" s="49" t="s">
        <v>1</v>
      </c>
      <c r="AN405" s="2" t="s">
        <v>1</v>
      </c>
      <c r="AO405" s="4" t="s">
        <v>1</v>
      </c>
      <c r="AP405" s="4" t="s">
        <v>1</v>
      </c>
    </row>
    <row r="406" spans="1:42" x14ac:dyDescent="0.25">
      <c r="A406" s="2" t="s">
        <v>630</v>
      </c>
      <c r="B406" s="48">
        <v>44174</v>
      </c>
      <c r="C406" s="2" t="s">
        <v>27</v>
      </c>
      <c r="D406" s="2" t="s">
        <v>24</v>
      </c>
      <c r="E406" s="2" t="s">
        <v>364</v>
      </c>
      <c r="F406" s="2" t="s">
        <v>1684</v>
      </c>
      <c r="G406" s="2" t="s">
        <v>3</v>
      </c>
      <c r="H406" s="2" t="s">
        <v>1685</v>
      </c>
      <c r="I406" s="1" t="s">
        <v>1</v>
      </c>
      <c r="J406" s="1" t="s">
        <v>1</v>
      </c>
      <c r="K406" s="1" t="s">
        <v>1</v>
      </c>
      <c r="L406" s="1" t="s">
        <v>1</v>
      </c>
      <c r="M406" s="1">
        <v>0</v>
      </c>
      <c r="N406" s="2" t="s">
        <v>1</v>
      </c>
      <c r="O406" s="2" t="s">
        <v>2</v>
      </c>
      <c r="P406" s="2" t="s">
        <v>1</v>
      </c>
      <c r="Q406" s="1">
        <v>412847403.16460001</v>
      </c>
      <c r="R406" s="1">
        <v>0</v>
      </c>
      <c r="S406" s="1">
        <v>281952619.27999997</v>
      </c>
      <c r="T406" s="1">
        <v>0</v>
      </c>
      <c r="U406" s="2" t="s">
        <v>0</v>
      </c>
      <c r="V406" s="1">
        <v>0</v>
      </c>
      <c r="W406" s="1">
        <v>112840330.935</v>
      </c>
      <c r="X406" s="2" t="s">
        <v>0</v>
      </c>
      <c r="Y406" s="1">
        <v>18054452.9496</v>
      </c>
      <c r="Z406" s="1">
        <v>0</v>
      </c>
      <c r="AA406" s="2" t="s">
        <v>0</v>
      </c>
      <c r="AB406" s="1">
        <v>0</v>
      </c>
      <c r="AC406" s="1">
        <v>0</v>
      </c>
      <c r="AD406" s="2" t="s">
        <v>0</v>
      </c>
      <c r="AE406" s="1">
        <v>0</v>
      </c>
      <c r="AF406" s="2">
        <v>0</v>
      </c>
      <c r="AG406" s="2" t="s">
        <v>0</v>
      </c>
      <c r="AH406" s="1">
        <v>0</v>
      </c>
      <c r="AI406" s="1">
        <v>0</v>
      </c>
      <c r="AJ406" s="2" t="s">
        <v>0</v>
      </c>
      <c r="AK406" s="1">
        <v>0</v>
      </c>
      <c r="AL406" s="1">
        <v>0</v>
      </c>
      <c r="AM406" s="49" t="s">
        <v>1</v>
      </c>
      <c r="AN406" s="2" t="s">
        <v>1</v>
      </c>
      <c r="AO406" s="4" t="s">
        <v>1</v>
      </c>
      <c r="AP406" s="4" t="s">
        <v>1</v>
      </c>
    </row>
    <row r="407" spans="1:42" x14ac:dyDescent="0.25">
      <c r="A407" s="2" t="s">
        <v>631</v>
      </c>
      <c r="B407" s="48">
        <v>44174</v>
      </c>
      <c r="C407" s="2" t="s">
        <v>6</v>
      </c>
      <c r="D407" s="2" t="s">
        <v>22</v>
      </c>
      <c r="E407" s="2" t="s">
        <v>194</v>
      </c>
      <c r="F407" s="2" t="s">
        <v>942</v>
      </c>
      <c r="G407" s="2" t="s">
        <v>3</v>
      </c>
      <c r="H407" s="2" t="s">
        <v>1686</v>
      </c>
      <c r="I407" s="1" t="s">
        <v>1</v>
      </c>
      <c r="J407" s="1" t="s">
        <v>1</v>
      </c>
      <c r="K407" s="1" t="s">
        <v>1</v>
      </c>
      <c r="L407" s="1" t="s">
        <v>1</v>
      </c>
      <c r="M407" s="1">
        <v>0</v>
      </c>
      <c r="N407" s="2" t="s">
        <v>1</v>
      </c>
      <c r="O407" s="2" t="s">
        <v>2</v>
      </c>
      <c r="P407" s="2" t="s">
        <v>1</v>
      </c>
      <c r="Q407" s="1">
        <v>714397709.95740008</v>
      </c>
      <c r="R407" s="1">
        <v>0</v>
      </c>
      <c r="S407" s="1">
        <v>545001147.17499983</v>
      </c>
      <c r="T407" s="1">
        <v>0</v>
      </c>
      <c r="U407" s="2" t="s">
        <v>0</v>
      </c>
      <c r="V407" s="1">
        <v>0</v>
      </c>
      <c r="W407" s="1">
        <v>146031519.63999999</v>
      </c>
      <c r="X407" s="2" t="s">
        <v>9</v>
      </c>
      <c r="Y407" s="1">
        <v>23365043.142400004</v>
      </c>
      <c r="Z407" s="1">
        <v>0</v>
      </c>
      <c r="AA407" s="2" t="s">
        <v>0</v>
      </c>
      <c r="AB407" s="1">
        <v>0</v>
      </c>
      <c r="AC407" s="1">
        <v>0</v>
      </c>
      <c r="AD407" s="2" t="s">
        <v>0</v>
      </c>
      <c r="AE407" s="1">
        <v>0</v>
      </c>
      <c r="AF407" s="2">
        <v>0</v>
      </c>
      <c r="AG407" s="2" t="s">
        <v>0</v>
      </c>
      <c r="AH407" s="1">
        <v>0</v>
      </c>
      <c r="AI407" s="1">
        <v>0</v>
      </c>
      <c r="AJ407" s="2" t="s">
        <v>0</v>
      </c>
      <c r="AK407" s="1">
        <v>0</v>
      </c>
      <c r="AL407" s="1">
        <v>0</v>
      </c>
      <c r="AM407" s="49" t="s">
        <v>1</v>
      </c>
      <c r="AN407" s="2" t="s">
        <v>1</v>
      </c>
      <c r="AO407" s="4" t="s">
        <v>1</v>
      </c>
      <c r="AP407" s="4" t="s">
        <v>1</v>
      </c>
    </row>
    <row r="408" spans="1:42" x14ac:dyDescent="0.25">
      <c r="A408" s="2" t="s">
        <v>632</v>
      </c>
      <c r="B408" s="48">
        <v>44174</v>
      </c>
      <c r="C408" s="2" t="s">
        <v>6</v>
      </c>
      <c r="D408" s="2" t="s">
        <v>22</v>
      </c>
      <c r="E408" s="2" t="s">
        <v>194</v>
      </c>
      <c r="F408" s="2" t="s">
        <v>942</v>
      </c>
      <c r="G408" s="2" t="s">
        <v>3</v>
      </c>
      <c r="H408" s="2" t="s">
        <v>1687</v>
      </c>
      <c r="I408" s="1" t="s">
        <v>1</v>
      </c>
      <c r="J408" s="1" t="s">
        <v>1</v>
      </c>
      <c r="K408" s="1" t="s">
        <v>1</v>
      </c>
      <c r="L408" s="1" t="s">
        <v>1</v>
      </c>
      <c r="M408" s="1">
        <v>0</v>
      </c>
      <c r="N408" s="2" t="s">
        <v>1</v>
      </c>
      <c r="O408" s="2" t="s">
        <v>1688</v>
      </c>
      <c r="P408" s="2" t="s">
        <v>1689</v>
      </c>
      <c r="Q408" s="1">
        <v>153633880.70280001</v>
      </c>
      <c r="R408" s="1">
        <v>0</v>
      </c>
      <c r="S408" s="1">
        <v>48988812.049999997</v>
      </c>
      <c r="T408" s="1">
        <v>90211266.079999998</v>
      </c>
      <c r="U408" s="2" t="s">
        <v>9</v>
      </c>
      <c r="V408" s="1">
        <v>14433802.572799999</v>
      </c>
      <c r="W408" s="1">
        <v>0</v>
      </c>
      <c r="X408" s="2" t="s">
        <v>0</v>
      </c>
      <c r="Y408" s="1">
        <v>0</v>
      </c>
      <c r="Z408" s="1">
        <v>0</v>
      </c>
      <c r="AA408" s="2" t="s">
        <v>0</v>
      </c>
      <c r="AB408" s="1">
        <v>0</v>
      </c>
      <c r="AC408" s="1">
        <v>0</v>
      </c>
      <c r="AD408" s="2" t="s">
        <v>0</v>
      </c>
      <c r="AE408" s="1">
        <v>0</v>
      </c>
      <c r="AF408" s="2">
        <v>0</v>
      </c>
      <c r="AG408" s="2" t="s">
        <v>0</v>
      </c>
      <c r="AH408" s="1">
        <v>0</v>
      </c>
      <c r="AI408" s="1">
        <v>0</v>
      </c>
      <c r="AJ408" s="2" t="s">
        <v>0</v>
      </c>
      <c r="AK408" s="1">
        <v>0</v>
      </c>
      <c r="AL408" s="1">
        <v>0</v>
      </c>
      <c r="AM408" s="49" t="s">
        <v>1</v>
      </c>
      <c r="AN408" s="2" t="s">
        <v>1</v>
      </c>
      <c r="AO408" s="4" t="s">
        <v>1</v>
      </c>
      <c r="AP408" s="4" t="s">
        <v>1</v>
      </c>
    </row>
    <row r="409" spans="1:42" x14ac:dyDescent="0.25">
      <c r="A409" s="2" t="s">
        <v>633</v>
      </c>
      <c r="B409" s="48">
        <v>44174</v>
      </c>
      <c r="C409" s="2" t="s">
        <v>6</v>
      </c>
      <c r="D409" s="2" t="s">
        <v>22</v>
      </c>
      <c r="E409" s="2" t="s">
        <v>194</v>
      </c>
      <c r="F409" s="2" t="s">
        <v>942</v>
      </c>
      <c r="G409" s="2" t="s">
        <v>3</v>
      </c>
      <c r="H409" s="2" t="s">
        <v>1690</v>
      </c>
      <c r="I409" s="1" t="s">
        <v>1</v>
      </c>
      <c r="J409" s="1" t="s">
        <v>1</v>
      </c>
      <c r="K409" s="1" t="s">
        <v>1</v>
      </c>
      <c r="L409" s="1" t="s">
        <v>1</v>
      </c>
      <c r="M409" s="1">
        <v>0</v>
      </c>
      <c r="N409" s="2" t="s">
        <v>1</v>
      </c>
      <c r="O409" s="2" t="s">
        <v>2</v>
      </c>
      <c r="P409" s="2" t="s">
        <v>1</v>
      </c>
      <c r="Q409" s="1">
        <v>96727981.614000008</v>
      </c>
      <c r="R409" s="1">
        <v>0</v>
      </c>
      <c r="S409" s="1">
        <v>72486238.799999982</v>
      </c>
      <c r="T409" s="1">
        <v>0</v>
      </c>
      <c r="U409" s="2" t="s">
        <v>0</v>
      </c>
      <c r="V409" s="1">
        <v>0</v>
      </c>
      <c r="W409" s="1">
        <v>20898054.149999999</v>
      </c>
      <c r="X409" s="2" t="s">
        <v>9</v>
      </c>
      <c r="Y409" s="1">
        <v>3343688.6640000003</v>
      </c>
      <c r="Z409" s="1">
        <v>0</v>
      </c>
      <c r="AA409" s="2" t="s">
        <v>0</v>
      </c>
      <c r="AB409" s="1">
        <v>0</v>
      </c>
      <c r="AC409" s="1">
        <v>0</v>
      </c>
      <c r="AD409" s="2" t="s">
        <v>0</v>
      </c>
      <c r="AE409" s="1">
        <v>0</v>
      </c>
      <c r="AF409" s="1">
        <v>0</v>
      </c>
      <c r="AG409" s="2" t="s">
        <v>0</v>
      </c>
      <c r="AH409" s="1">
        <v>0</v>
      </c>
      <c r="AI409" s="1">
        <v>0</v>
      </c>
      <c r="AJ409" s="2" t="s">
        <v>0</v>
      </c>
      <c r="AK409" s="1">
        <v>0</v>
      </c>
      <c r="AL409" s="1">
        <v>0</v>
      </c>
      <c r="AM409" s="49" t="s">
        <v>1</v>
      </c>
      <c r="AN409" s="2" t="s">
        <v>1</v>
      </c>
      <c r="AO409" s="4" t="s">
        <v>1</v>
      </c>
      <c r="AP409" s="4" t="s">
        <v>1</v>
      </c>
    </row>
    <row r="410" spans="1:42" x14ac:dyDescent="0.25">
      <c r="A410" s="2" t="s">
        <v>634</v>
      </c>
      <c r="B410" s="48">
        <v>44174</v>
      </c>
      <c r="C410" s="2" t="s">
        <v>6</v>
      </c>
      <c r="D410" s="2" t="s">
        <v>19</v>
      </c>
      <c r="E410" s="2" t="s">
        <v>185</v>
      </c>
      <c r="F410" s="2" t="s">
        <v>621</v>
      </c>
      <c r="G410" s="2" t="s">
        <v>3</v>
      </c>
      <c r="H410" s="2" t="s">
        <v>1691</v>
      </c>
      <c r="I410" s="1" t="s">
        <v>1</v>
      </c>
      <c r="J410" s="1" t="s">
        <v>1</v>
      </c>
      <c r="K410" s="1" t="s">
        <v>1</v>
      </c>
      <c r="L410" s="1" t="s">
        <v>1</v>
      </c>
      <c r="M410" s="1">
        <v>0</v>
      </c>
      <c r="N410" s="2" t="s">
        <v>1</v>
      </c>
      <c r="O410" s="2" t="s">
        <v>2</v>
      </c>
      <c r="P410" s="2" t="s">
        <v>1</v>
      </c>
      <c r="Q410" s="1">
        <v>630542554.04420006</v>
      </c>
      <c r="R410" s="1">
        <v>0</v>
      </c>
      <c r="S410" s="1">
        <v>502786262.75500011</v>
      </c>
      <c r="T410" s="1">
        <v>0</v>
      </c>
      <c r="U410" s="2" t="s">
        <v>0</v>
      </c>
      <c r="V410" s="1">
        <v>0</v>
      </c>
      <c r="W410" s="1">
        <v>110134733.87</v>
      </c>
      <c r="X410" s="2" t="s">
        <v>9</v>
      </c>
      <c r="Y410" s="1">
        <v>17621557.419199999</v>
      </c>
      <c r="Z410" s="1">
        <v>0</v>
      </c>
      <c r="AA410" s="2" t="s">
        <v>0</v>
      </c>
      <c r="AB410" s="1">
        <v>0</v>
      </c>
      <c r="AC410" s="1">
        <v>0</v>
      </c>
      <c r="AD410" s="2" t="s">
        <v>0</v>
      </c>
      <c r="AE410" s="1">
        <v>0</v>
      </c>
      <c r="AF410" s="2">
        <v>0</v>
      </c>
      <c r="AG410" s="2" t="s">
        <v>0</v>
      </c>
      <c r="AH410" s="1">
        <v>0</v>
      </c>
      <c r="AI410" s="1">
        <v>0</v>
      </c>
      <c r="AJ410" s="2" t="s">
        <v>0</v>
      </c>
      <c r="AK410" s="1">
        <v>0</v>
      </c>
      <c r="AL410" s="1">
        <v>0</v>
      </c>
      <c r="AM410" s="49" t="s">
        <v>1</v>
      </c>
      <c r="AN410" s="2" t="s">
        <v>1</v>
      </c>
      <c r="AO410" s="4" t="s">
        <v>1</v>
      </c>
      <c r="AP410" s="4" t="s">
        <v>1</v>
      </c>
    </row>
    <row r="411" spans="1:42" x14ac:dyDescent="0.25">
      <c r="A411" s="2" t="s">
        <v>635</v>
      </c>
      <c r="B411" s="48">
        <v>44174</v>
      </c>
      <c r="C411" s="2" t="s">
        <v>6</v>
      </c>
      <c r="D411" s="2" t="s">
        <v>17</v>
      </c>
      <c r="E411" s="2" t="s">
        <v>183</v>
      </c>
      <c r="F411" s="2" t="s">
        <v>1692</v>
      </c>
      <c r="G411" s="2" t="s">
        <v>3</v>
      </c>
      <c r="H411" s="2" t="s">
        <v>1693</v>
      </c>
      <c r="I411" s="1" t="s">
        <v>1</v>
      </c>
      <c r="J411" s="1" t="s">
        <v>1</v>
      </c>
      <c r="K411" s="1" t="s">
        <v>1</v>
      </c>
      <c r="L411" s="1" t="s">
        <v>1</v>
      </c>
      <c r="M411" s="1">
        <v>0</v>
      </c>
      <c r="N411" s="2" t="s">
        <v>1</v>
      </c>
      <c r="O411" s="2" t="s">
        <v>2</v>
      </c>
      <c r="P411" s="2" t="s">
        <v>1</v>
      </c>
      <c r="Q411" s="1">
        <v>267884810.48499995</v>
      </c>
      <c r="R411" s="1">
        <v>0</v>
      </c>
      <c r="S411" s="1">
        <v>203154141.32499999</v>
      </c>
      <c r="T411" s="1">
        <v>0</v>
      </c>
      <c r="U411" s="2" t="s">
        <v>0</v>
      </c>
      <c r="V411" s="1">
        <v>0</v>
      </c>
      <c r="W411" s="1">
        <v>55802301</v>
      </c>
      <c r="X411" s="2" t="s">
        <v>0</v>
      </c>
      <c r="Y411" s="1">
        <v>8928368.1600000001</v>
      </c>
      <c r="Z411" s="1">
        <v>0</v>
      </c>
      <c r="AA411" s="2" t="s">
        <v>0</v>
      </c>
      <c r="AB411" s="1">
        <v>0</v>
      </c>
      <c r="AC411" s="1">
        <v>0</v>
      </c>
      <c r="AD411" s="2" t="s">
        <v>0</v>
      </c>
      <c r="AE411" s="1">
        <v>0</v>
      </c>
      <c r="AF411" s="2">
        <v>0</v>
      </c>
      <c r="AG411" s="2" t="s">
        <v>0</v>
      </c>
      <c r="AH411" s="1">
        <v>0</v>
      </c>
      <c r="AI411" s="1">
        <v>0</v>
      </c>
      <c r="AJ411" s="2" t="s">
        <v>0</v>
      </c>
      <c r="AK411" s="1">
        <v>0</v>
      </c>
      <c r="AL411" s="1">
        <v>0</v>
      </c>
      <c r="AM411" s="49" t="s">
        <v>1</v>
      </c>
      <c r="AN411" s="2" t="s">
        <v>1</v>
      </c>
      <c r="AO411" s="4" t="s">
        <v>1</v>
      </c>
      <c r="AP411" s="4" t="s">
        <v>1</v>
      </c>
    </row>
    <row r="412" spans="1:42" x14ac:dyDescent="0.25">
      <c r="A412" s="2" t="s">
        <v>636</v>
      </c>
      <c r="B412" s="48">
        <v>44174</v>
      </c>
      <c r="C412" s="2" t="s">
        <v>6</v>
      </c>
      <c r="D412" s="2" t="s">
        <v>17</v>
      </c>
      <c r="E412" s="2" t="s">
        <v>183</v>
      </c>
      <c r="F412" s="2" t="s">
        <v>1692</v>
      </c>
      <c r="G412" s="2" t="s">
        <v>3</v>
      </c>
      <c r="H412" s="2" t="s">
        <v>1694</v>
      </c>
      <c r="I412" s="1" t="s">
        <v>1</v>
      </c>
      <c r="J412" s="1" t="s">
        <v>1</v>
      </c>
      <c r="K412" s="1" t="s">
        <v>1</v>
      </c>
      <c r="L412" s="1" t="s">
        <v>1</v>
      </c>
      <c r="M412" s="1">
        <v>0</v>
      </c>
      <c r="N412" s="2" t="s">
        <v>1</v>
      </c>
      <c r="O412" s="2" t="s">
        <v>1695</v>
      </c>
      <c r="P412" s="2" t="s">
        <v>1696</v>
      </c>
      <c r="Q412" s="1">
        <v>25896781.920000002</v>
      </c>
      <c r="R412" s="1">
        <v>0</v>
      </c>
      <c r="S412" s="1">
        <v>0</v>
      </c>
      <c r="T412" s="1">
        <v>22324812</v>
      </c>
      <c r="U412" s="2" t="s">
        <v>9</v>
      </c>
      <c r="V412" s="1">
        <v>3571969.92</v>
      </c>
      <c r="W412" s="1">
        <v>0</v>
      </c>
      <c r="X412" s="2" t="s">
        <v>0</v>
      </c>
      <c r="Y412" s="1">
        <v>0</v>
      </c>
      <c r="Z412" s="1">
        <v>0</v>
      </c>
      <c r="AA412" s="2" t="s">
        <v>0</v>
      </c>
      <c r="AB412" s="1">
        <v>0</v>
      </c>
      <c r="AC412" s="1">
        <v>0</v>
      </c>
      <c r="AD412" s="2" t="s">
        <v>0</v>
      </c>
      <c r="AE412" s="1">
        <v>0</v>
      </c>
      <c r="AF412" s="2">
        <v>0</v>
      </c>
      <c r="AG412" s="2" t="s">
        <v>0</v>
      </c>
      <c r="AH412" s="1">
        <v>0</v>
      </c>
      <c r="AI412" s="1">
        <v>0</v>
      </c>
      <c r="AJ412" s="2" t="s">
        <v>0</v>
      </c>
      <c r="AK412" s="1">
        <v>0</v>
      </c>
      <c r="AL412" s="1">
        <v>0</v>
      </c>
      <c r="AM412" s="49" t="s">
        <v>1</v>
      </c>
      <c r="AN412" s="2" t="s">
        <v>1</v>
      </c>
      <c r="AO412" s="4" t="s">
        <v>1</v>
      </c>
      <c r="AP412" s="4" t="s">
        <v>1</v>
      </c>
    </row>
    <row r="413" spans="1:42" x14ac:dyDescent="0.25">
      <c r="A413" s="2" t="s">
        <v>637</v>
      </c>
      <c r="B413" s="48">
        <v>44174</v>
      </c>
      <c r="C413" s="2" t="s">
        <v>6</v>
      </c>
      <c r="D413" s="2" t="s">
        <v>17</v>
      </c>
      <c r="E413" s="2" t="s">
        <v>183</v>
      </c>
      <c r="F413" s="2" t="s">
        <v>1692</v>
      </c>
      <c r="G413" s="2" t="s">
        <v>3</v>
      </c>
      <c r="H413" s="2" t="s">
        <v>1697</v>
      </c>
      <c r="I413" s="1" t="s">
        <v>1</v>
      </c>
      <c r="J413" s="1" t="s">
        <v>1</v>
      </c>
      <c r="K413" s="1" t="s">
        <v>1</v>
      </c>
      <c r="L413" s="1" t="s">
        <v>1</v>
      </c>
      <c r="M413" s="1">
        <v>0</v>
      </c>
      <c r="N413" s="2" t="s">
        <v>1</v>
      </c>
      <c r="O413" s="2" t="s">
        <v>2</v>
      </c>
      <c r="P413" s="2" t="s">
        <v>1</v>
      </c>
      <c r="Q413" s="1">
        <v>244112701.4576</v>
      </c>
      <c r="R413" s="1">
        <v>0</v>
      </c>
      <c r="S413" s="1">
        <v>171640635.00000003</v>
      </c>
      <c r="T413" s="1">
        <v>0</v>
      </c>
      <c r="U413" s="2" t="s">
        <v>0</v>
      </c>
      <c r="V413" s="1">
        <v>0</v>
      </c>
      <c r="W413" s="1">
        <v>62475919.359999992</v>
      </c>
      <c r="X413" s="2" t="s">
        <v>9</v>
      </c>
      <c r="Y413" s="1">
        <v>9996147.0976</v>
      </c>
      <c r="Z413" s="1">
        <v>0</v>
      </c>
      <c r="AA413" s="2" t="s">
        <v>0</v>
      </c>
      <c r="AB413" s="1">
        <v>0</v>
      </c>
      <c r="AC413" s="1">
        <v>0</v>
      </c>
      <c r="AD413" s="2" t="s">
        <v>0</v>
      </c>
      <c r="AE413" s="1">
        <v>0</v>
      </c>
      <c r="AF413" s="2">
        <v>0</v>
      </c>
      <c r="AG413" s="2" t="s">
        <v>0</v>
      </c>
      <c r="AH413" s="1">
        <v>0</v>
      </c>
      <c r="AI413" s="1">
        <v>0</v>
      </c>
      <c r="AJ413" s="2" t="s">
        <v>0</v>
      </c>
      <c r="AK413" s="1">
        <v>0</v>
      </c>
      <c r="AL413" s="1">
        <v>0</v>
      </c>
      <c r="AM413" s="49" t="s">
        <v>1</v>
      </c>
      <c r="AN413" s="2" t="s">
        <v>1</v>
      </c>
      <c r="AO413" s="4" t="s">
        <v>1</v>
      </c>
      <c r="AP413" s="4" t="s">
        <v>1</v>
      </c>
    </row>
    <row r="414" spans="1:42" x14ac:dyDescent="0.25">
      <c r="A414" s="2" t="s">
        <v>638</v>
      </c>
      <c r="B414" s="48">
        <v>44174</v>
      </c>
      <c r="C414" s="2" t="s">
        <v>6</v>
      </c>
      <c r="D414" s="2" t="s">
        <v>17</v>
      </c>
      <c r="E414" s="2" t="s">
        <v>183</v>
      </c>
      <c r="F414" s="2" t="s">
        <v>1692</v>
      </c>
      <c r="G414" s="2" t="s">
        <v>13</v>
      </c>
      <c r="H414" s="2" t="s">
        <v>1</v>
      </c>
      <c r="I414" s="1" t="s">
        <v>1698</v>
      </c>
      <c r="J414" s="1" t="s">
        <v>1</v>
      </c>
      <c r="K414" s="1" t="s">
        <v>1699</v>
      </c>
      <c r="L414" s="1" t="s">
        <v>1649</v>
      </c>
      <c r="M414" s="1">
        <v>37365846</v>
      </c>
      <c r="N414" s="2" t="s">
        <v>12</v>
      </c>
      <c r="O414" s="2" t="s">
        <v>1700</v>
      </c>
      <c r="P414" s="2" t="s">
        <v>1701</v>
      </c>
      <c r="Q414" s="1">
        <v>-3513250</v>
      </c>
      <c r="R414" s="1">
        <v>0</v>
      </c>
      <c r="S414" s="1">
        <v>-3513250</v>
      </c>
      <c r="T414" s="1">
        <v>0</v>
      </c>
      <c r="U414" s="2" t="s">
        <v>0</v>
      </c>
      <c r="V414" s="1">
        <v>0</v>
      </c>
      <c r="W414" s="1">
        <v>0</v>
      </c>
      <c r="X414" s="2" t="s">
        <v>0</v>
      </c>
      <c r="Y414" s="1">
        <v>0</v>
      </c>
      <c r="Z414" s="1">
        <v>0</v>
      </c>
      <c r="AA414" s="2" t="s">
        <v>0</v>
      </c>
      <c r="AB414" s="1">
        <v>0</v>
      </c>
      <c r="AC414" s="1">
        <v>0</v>
      </c>
      <c r="AD414" s="2" t="s">
        <v>0</v>
      </c>
      <c r="AE414" s="1">
        <v>0</v>
      </c>
      <c r="AF414" s="2">
        <v>0</v>
      </c>
      <c r="AG414" s="2" t="s">
        <v>0</v>
      </c>
      <c r="AH414" s="1">
        <v>0</v>
      </c>
      <c r="AI414" s="1">
        <v>0</v>
      </c>
      <c r="AJ414" s="2" t="s">
        <v>0</v>
      </c>
      <c r="AK414" s="1">
        <v>0</v>
      </c>
      <c r="AL414" s="1">
        <v>0</v>
      </c>
      <c r="AM414" s="49" t="s">
        <v>1</v>
      </c>
      <c r="AN414" s="2" t="s">
        <v>1</v>
      </c>
      <c r="AO414" s="4" t="s">
        <v>1</v>
      </c>
      <c r="AP414" s="4" t="s">
        <v>1</v>
      </c>
    </row>
    <row r="415" spans="1:42" x14ac:dyDescent="0.25">
      <c r="A415" s="2" t="s">
        <v>639</v>
      </c>
      <c r="B415" s="48">
        <v>44174</v>
      </c>
      <c r="C415" s="2" t="s">
        <v>6</v>
      </c>
      <c r="D415" s="2" t="s">
        <v>14</v>
      </c>
      <c r="E415" s="2" t="s">
        <v>181</v>
      </c>
      <c r="F415" s="2" t="s">
        <v>1702</v>
      </c>
      <c r="G415" s="2" t="s">
        <v>3</v>
      </c>
      <c r="H415" s="2" t="s">
        <v>1703</v>
      </c>
      <c r="I415" s="1" t="s">
        <v>1</v>
      </c>
      <c r="J415" s="1" t="s">
        <v>1</v>
      </c>
      <c r="K415" s="1" t="s">
        <v>1</v>
      </c>
      <c r="L415" s="1" t="s">
        <v>1</v>
      </c>
      <c r="M415" s="1">
        <v>0</v>
      </c>
      <c r="N415" s="2" t="s">
        <v>1</v>
      </c>
      <c r="O415" s="2" t="s">
        <v>2</v>
      </c>
      <c r="P415" s="2" t="s">
        <v>1</v>
      </c>
      <c r="Q415" s="1">
        <v>466794042.19900006</v>
      </c>
      <c r="R415" s="1">
        <v>0</v>
      </c>
      <c r="S415" s="1">
        <v>449676359.63500005</v>
      </c>
      <c r="T415" s="1">
        <v>0</v>
      </c>
      <c r="U415" s="2" t="s">
        <v>0</v>
      </c>
      <c r="V415" s="1">
        <v>0</v>
      </c>
      <c r="W415" s="1">
        <v>14756622.9</v>
      </c>
      <c r="X415" s="2" t="s">
        <v>0</v>
      </c>
      <c r="Y415" s="1">
        <v>2361059.6640000003</v>
      </c>
      <c r="Z415" s="1">
        <v>0</v>
      </c>
      <c r="AA415" s="2" t="s">
        <v>0</v>
      </c>
      <c r="AB415" s="1">
        <v>0</v>
      </c>
      <c r="AC415" s="1">
        <v>0</v>
      </c>
      <c r="AD415" s="2" t="s">
        <v>0</v>
      </c>
      <c r="AE415" s="1">
        <v>0</v>
      </c>
      <c r="AF415" s="2">
        <v>0</v>
      </c>
      <c r="AG415" s="2" t="s">
        <v>0</v>
      </c>
      <c r="AH415" s="1">
        <v>0</v>
      </c>
      <c r="AI415" s="1">
        <v>0</v>
      </c>
      <c r="AJ415" s="2" t="s">
        <v>0</v>
      </c>
      <c r="AK415" s="1">
        <v>0</v>
      </c>
      <c r="AL415" s="1">
        <v>0</v>
      </c>
      <c r="AM415" s="49" t="s">
        <v>1</v>
      </c>
      <c r="AN415" s="2" t="s">
        <v>1</v>
      </c>
      <c r="AO415" s="4" t="s">
        <v>1</v>
      </c>
      <c r="AP415" s="4" t="s">
        <v>1</v>
      </c>
    </row>
    <row r="416" spans="1:42" x14ac:dyDescent="0.25">
      <c r="A416" s="2" t="s">
        <v>640</v>
      </c>
      <c r="B416" s="48">
        <v>44174</v>
      </c>
      <c r="C416" s="2" t="s">
        <v>6</v>
      </c>
      <c r="D416" s="2" t="s">
        <v>10</v>
      </c>
      <c r="E416" s="2" t="s">
        <v>178</v>
      </c>
      <c r="F416" s="2" t="s">
        <v>1704</v>
      </c>
      <c r="G416" s="2" t="s">
        <v>3</v>
      </c>
      <c r="H416" s="2" t="s">
        <v>1130</v>
      </c>
      <c r="I416" s="1" t="s">
        <v>1</v>
      </c>
      <c r="J416" s="1" t="s">
        <v>1</v>
      </c>
      <c r="K416" s="1" t="s">
        <v>1</v>
      </c>
      <c r="L416" s="1" t="s">
        <v>1</v>
      </c>
      <c r="M416" s="1">
        <v>0</v>
      </c>
      <c r="N416" s="2" t="s">
        <v>1</v>
      </c>
      <c r="O416" s="2" t="s">
        <v>98</v>
      </c>
      <c r="P416" s="2" t="s">
        <v>1</v>
      </c>
      <c r="Q416" s="1">
        <v>0</v>
      </c>
      <c r="R416" s="1">
        <v>0</v>
      </c>
      <c r="S416" s="1">
        <v>0</v>
      </c>
      <c r="T416" s="1">
        <v>0</v>
      </c>
      <c r="U416" s="2" t="s">
        <v>0</v>
      </c>
      <c r="V416" s="1">
        <v>0</v>
      </c>
      <c r="W416" s="1">
        <v>0</v>
      </c>
      <c r="X416" s="2" t="s">
        <v>9</v>
      </c>
      <c r="Y416" s="1">
        <v>0</v>
      </c>
      <c r="Z416" s="1">
        <v>0</v>
      </c>
      <c r="AA416" s="2" t="s">
        <v>0</v>
      </c>
      <c r="AB416" s="1">
        <v>0</v>
      </c>
      <c r="AC416" s="1">
        <v>0</v>
      </c>
      <c r="AD416" s="2" t="s">
        <v>0</v>
      </c>
      <c r="AE416" s="1">
        <v>0</v>
      </c>
      <c r="AF416" s="2">
        <v>0</v>
      </c>
      <c r="AG416" s="2" t="s">
        <v>0</v>
      </c>
      <c r="AH416" s="1">
        <v>0</v>
      </c>
      <c r="AI416" s="1">
        <v>0</v>
      </c>
      <c r="AJ416" s="2" t="s">
        <v>0</v>
      </c>
      <c r="AK416" s="1">
        <v>0</v>
      </c>
      <c r="AL416" s="1">
        <v>0</v>
      </c>
      <c r="AM416" s="49" t="s">
        <v>1</v>
      </c>
      <c r="AN416" s="2" t="s">
        <v>1</v>
      </c>
      <c r="AO416" s="4" t="s">
        <v>1</v>
      </c>
      <c r="AP416" s="4" t="s">
        <v>1</v>
      </c>
    </row>
    <row r="417" spans="1:42" x14ac:dyDescent="0.25">
      <c r="A417" s="2" t="s">
        <v>641</v>
      </c>
      <c r="B417" s="48">
        <v>44174</v>
      </c>
      <c r="C417" s="2" t="s">
        <v>6</v>
      </c>
      <c r="D417" s="2" t="s">
        <v>280</v>
      </c>
      <c r="E417" s="2" t="s">
        <v>204</v>
      </c>
      <c r="F417" s="2" t="s">
        <v>1705</v>
      </c>
      <c r="G417" s="2" t="s">
        <v>3</v>
      </c>
      <c r="H417" s="2" t="s">
        <v>1706</v>
      </c>
      <c r="I417" s="1" t="s">
        <v>1</v>
      </c>
      <c r="J417" s="1" t="s">
        <v>1</v>
      </c>
      <c r="K417" s="1" t="s">
        <v>1</v>
      </c>
      <c r="L417" s="1" t="s">
        <v>1</v>
      </c>
      <c r="M417" s="1">
        <v>0</v>
      </c>
      <c r="N417" s="2" t="s">
        <v>1</v>
      </c>
      <c r="O417" s="2" t="s">
        <v>2</v>
      </c>
      <c r="P417" s="2" t="s">
        <v>1</v>
      </c>
      <c r="Q417" s="1">
        <v>296849086.80500001</v>
      </c>
      <c r="R417" s="1">
        <v>0</v>
      </c>
      <c r="S417" s="1">
        <v>263809748.72499996</v>
      </c>
      <c r="T417" s="1">
        <v>0</v>
      </c>
      <c r="U417" s="2" t="s">
        <v>0</v>
      </c>
      <c r="V417" s="1">
        <v>0</v>
      </c>
      <c r="W417" s="1">
        <v>28482188</v>
      </c>
      <c r="X417" s="2" t="s">
        <v>9</v>
      </c>
      <c r="Y417" s="1">
        <v>4557150.08</v>
      </c>
      <c r="Z417" s="1">
        <v>0</v>
      </c>
      <c r="AA417" s="2" t="s">
        <v>0</v>
      </c>
      <c r="AB417" s="1">
        <v>0</v>
      </c>
      <c r="AC417" s="1">
        <v>0</v>
      </c>
      <c r="AD417" s="2" t="s">
        <v>0</v>
      </c>
      <c r="AE417" s="1">
        <v>0</v>
      </c>
      <c r="AF417" s="2">
        <v>0</v>
      </c>
      <c r="AG417" s="2" t="s">
        <v>0</v>
      </c>
      <c r="AH417" s="1">
        <v>0</v>
      </c>
      <c r="AI417" s="1">
        <v>0</v>
      </c>
      <c r="AJ417" s="2" t="s">
        <v>0</v>
      </c>
      <c r="AK417" s="1">
        <v>0</v>
      </c>
      <c r="AL417" s="1">
        <v>0</v>
      </c>
      <c r="AM417" s="49" t="s">
        <v>1</v>
      </c>
      <c r="AN417" s="2" t="s">
        <v>1</v>
      </c>
      <c r="AO417" s="4" t="s">
        <v>1</v>
      </c>
      <c r="AP417" s="4" t="s">
        <v>1</v>
      </c>
    </row>
    <row r="418" spans="1:42" x14ac:dyDescent="0.25">
      <c r="A418" s="2" t="s">
        <v>642</v>
      </c>
      <c r="B418" s="48">
        <v>44174</v>
      </c>
      <c r="C418" s="2" t="s">
        <v>6</v>
      </c>
      <c r="D418" s="2" t="s">
        <v>7</v>
      </c>
      <c r="E418" s="2" t="s">
        <v>917</v>
      </c>
      <c r="F418" s="2" t="s">
        <v>1707</v>
      </c>
      <c r="G418" s="2" t="s">
        <v>3</v>
      </c>
      <c r="H418" s="2" t="s">
        <v>1708</v>
      </c>
      <c r="I418" s="1" t="s">
        <v>1</v>
      </c>
      <c r="J418" s="1" t="s">
        <v>1</v>
      </c>
      <c r="K418" s="1" t="s">
        <v>1</v>
      </c>
      <c r="L418" s="1" t="s">
        <v>1</v>
      </c>
      <c r="M418" s="1">
        <v>0</v>
      </c>
      <c r="N418" s="2" t="s">
        <v>1</v>
      </c>
      <c r="O418" s="2" t="s">
        <v>2</v>
      </c>
      <c r="P418" s="2" t="s">
        <v>1</v>
      </c>
      <c r="Q418" s="1">
        <v>130373053.72</v>
      </c>
      <c r="R418" s="1">
        <v>0</v>
      </c>
      <c r="S418" s="1">
        <v>103592230</v>
      </c>
      <c r="T418" s="1">
        <v>0</v>
      </c>
      <c r="U418" s="2" t="s">
        <v>0</v>
      </c>
      <c r="V418" s="1">
        <v>0</v>
      </c>
      <c r="W418" s="1">
        <v>23086917</v>
      </c>
      <c r="X418" s="2" t="s">
        <v>9</v>
      </c>
      <c r="Y418" s="1">
        <v>3693906.7199999993</v>
      </c>
      <c r="Z418" s="1">
        <v>0</v>
      </c>
      <c r="AA418" s="2" t="s">
        <v>0</v>
      </c>
      <c r="AB418" s="1">
        <v>0</v>
      </c>
      <c r="AC418" s="1">
        <v>0</v>
      </c>
      <c r="AD418" s="2" t="s">
        <v>0</v>
      </c>
      <c r="AE418" s="1">
        <v>0</v>
      </c>
      <c r="AF418" s="2">
        <v>0</v>
      </c>
      <c r="AG418" s="2" t="s">
        <v>0</v>
      </c>
      <c r="AH418" s="1">
        <v>0</v>
      </c>
      <c r="AI418" s="1">
        <v>0</v>
      </c>
      <c r="AJ418" s="2" t="s">
        <v>0</v>
      </c>
      <c r="AK418" s="1">
        <v>0</v>
      </c>
      <c r="AL418" s="1">
        <v>0</v>
      </c>
      <c r="AM418" s="49" t="s">
        <v>1</v>
      </c>
      <c r="AN418" s="2" t="s">
        <v>1</v>
      </c>
      <c r="AO418" s="4" t="s">
        <v>1</v>
      </c>
      <c r="AP418" s="4" t="s">
        <v>1</v>
      </c>
    </row>
    <row r="419" spans="1:42" x14ac:dyDescent="0.25">
      <c r="A419" s="2" t="s">
        <v>643</v>
      </c>
      <c r="B419" s="48">
        <v>44174</v>
      </c>
      <c r="C419" s="2" t="s">
        <v>6</v>
      </c>
      <c r="D419" s="2" t="s">
        <v>5</v>
      </c>
      <c r="E419" s="2" t="s">
        <v>175</v>
      </c>
      <c r="F419" s="2" t="s">
        <v>1709</v>
      </c>
      <c r="G419" s="2" t="s">
        <v>3</v>
      </c>
      <c r="H419" s="2" t="s">
        <v>1062</v>
      </c>
      <c r="I419" s="1" t="s">
        <v>1</v>
      </c>
      <c r="J419" s="1" t="s">
        <v>1</v>
      </c>
      <c r="K419" s="1" t="s">
        <v>1</v>
      </c>
      <c r="L419" s="1" t="s">
        <v>1</v>
      </c>
      <c r="M419" s="1">
        <v>0</v>
      </c>
      <c r="N419" s="2" t="s">
        <v>1</v>
      </c>
      <c r="O419" s="2" t="s">
        <v>98</v>
      </c>
      <c r="P419" s="2" t="s">
        <v>1</v>
      </c>
      <c r="Q419" s="1">
        <v>0</v>
      </c>
      <c r="R419" s="1">
        <v>0</v>
      </c>
      <c r="S419" s="1">
        <v>0</v>
      </c>
      <c r="T419" s="1">
        <v>0</v>
      </c>
      <c r="U419" s="2" t="s">
        <v>0</v>
      </c>
      <c r="V419" s="1">
        <v>0</v>
      </c>
      <c r="W419" s="1">
        <v>0</v>
      </c>
      <c r="X419" s="2" t="s">
        <v>9</v>
      </c>
      <c r="Y419" s="1">
        <v>0</v>
      </c>
      <c r="Z419" s="1">
        <v>0</v>
      </c>
      <c r="AA419" s="2" t="s">
        <v>0</v>
      </c>
      <c r="AB419" s="1">
        <v>0</v>
      </c>
      <c r="AC419" s="1">
        <v>0</v>
      </c>
      <c r="AD419" s="2" t="s">
        <v>0</v>
      </c>
      <c r="AE419" s="1">
        <v>0</v>
      </c>
      <c r="AF419" s="2">
        <v>0</v>
      </c>
      <c r="AG419" s="2" t="s">
        <v>0</v>
      </c>
      <c r="AH419" s="1">
        <v>0</v>
      </c>
      <c r="AI419" s="1">
        <v>0</v>
      </c>
      <c r="AJ419" s="2" t="s">
        <v>0</v>
      </c>
      <c r="AK419" s="1">
        <v>0</v>
      </c>
      <c r="AL419" s="1">
        <v>0</v>
      </c>
      <c r="AM419" s="49" t="s">
        <v>1</v>
      </c>
      <c r="AN419" s="2" t="s">
        <v>1</v>
      </c>
      <c r="AO419" s="4" t="s">
        <v>1</v>
      </c>
      <c r="AP419" s="4" t="s">
        <v>1</v>
      </c>
    </row>
    <row r="420" spans="1:42" x14ac:dyDescent="0.25">
      <c r="A420" s="2" t="s">
        <v>644</v>
      </c>
      <c r="B420" s="48">
        <v>44175</v>
      </c>
      <c r="C420" s="2" t="s">
        <v>6</v>
      </c>
      <c r="D420" s="2" t="s">
        <v>49</v>
      </c>
      <c r="E420" s="2" t="s">
        <v>232</v>
      </c>
      <c r="F420" s="2" t="s">
        <v>1710</v>
      </c>
      <c r="G420" s="2" t="s">
        <v>3</v>
      </c>
      <c r="H420" s="2" t="s">
        <v>1711</v>
      </c>
      <c r="I420" s="1" t="s">
        <v>1</v>
      </c>
      <c r="J420" s="1" t="s">
        <v>1</v>
      </c>
      <c r="K420" s="1" t="s">
        <v>1</v>
      </c>
      <c r="L420" s="1" t="s">
        <v>1</v>
      </c>
      <c r="M420" s="1">
        <v>0</v>
      </c>
      <c r="N420" s="2" t="s">
        <v>1</v>
      </c>
      <c r="O420" s="2" t="s">
        <v>882</v>
      </c>
      <c r="P420" s="2" t="s">
        <v>883</v>
      </c>
      <c r="Q420" s="1">
        <v>3433917.5</v>
      </c>
      <c r="R420" s="1">
        <v>0</v>
      </c>
      <c r="S420" s="1">
        <v>3433917.5</v>
      </c>
      <c r="T420" s="1">
        <v>0</v>
      </c>
      <c r="U420" s="2" t="s">
        <v>0</v>
      </c>
      <c r="V420" s="1">
        <v>0</v>
      </c>
      <c r="W420" s="1">
        <v>0</v>
      </c>
      <c r="X420" s="2" t="s">
        <v>0</v>
      </c>
      <c r="Y420" s="1">
        <v>0</v>
      </c>
      <c r="Z420" s="1">
        <v>0</v>
      </c>
      <c r="AA420" s="2" t="s">
        <v>0</v>
      </c>
      <c r="AB420" s="1">
        <v>0</v>
      </c>
      <c r="AC420" s="1">
        <v>0</v>
      </c>
      <c r="AD420" s="2" t="s">
        <v>0</v>
      </c>
      <c r="AE420" s="1">
        <v>0</v>
      </c>
      <c r="AF420" s="2">
        <v>0</v>
      </c>
      <c r="AG420" s="2" t="s">
        <v>0</v>
      </c>
      <c r="AH420" s="1">
        <v>0</v>
      </c>
      <c r="AI420" s="1">
        <v>0</v>
      </c>
      <c r="AJ420" s="2" t="s">
        <v>0</v>
      </c>
      <c r="AK420" s="1">
        <v>0</v>
      </c>
      <c r="AL420" s="1">
        <v>0</v>
      </c>
      <c r="AM420" s="49" t="s">
        <v>1</v>
      </c>
      <c r="AN420" s="2" t="s">
        <v>1</v>
      </c>
      <c r="AO420" s="4" t="s">
        <v>1</v>
      </c>
      <c r="AP420" s="4" t="s">
        <v>1</v>
      </c>
    </row>
    <row r="421" spans="1:42" x14ac:dyDescent="0.25">
      <c r="A421" s="2" t="s">
        <v>645</v>
      </c>
      <c r="B421" s="48">
        <v>44175</v>
      </c>
      <c r="C421" s="2" t="s">
        <v>6</v>
      </c>
      <c r="D421" s="2" t="s">
        <v>49</v>
      </c>
      <c r="E421" s="2" t="s">
        <v>232</v>
      </c>
      <c r="F421" s="2" t="s">
        <v>1710</v>
      </c>
      <c r="G421" s="2" t="s">
        <v>3</v>
      </c>
      <c r="H421" s="2" t="s">
        <v>1712</v>
      </c>
      <c r="I421" s="1" t="s">
        <v>1</v>
      </c>
      <c r="J421" s="1" t="s">
        <v>1</v>
      </c>
      <c r="K421" s="1" t="s">
        <v>1</v>
      </c>
      <c r="L421" s="1" t="s">
        <v>1</v>
      </c>
      <c r="M421" s="1">
        <v>0</v>
      </c>
      <c r="N421" s="2" t="s">
        <v>1</v>
      </c>
      <c r="O421" s="2" t="s">
        <v>2</v>
      </c>
      <c r="P421" s="2" t="s">
        <v>1</v>
      </c>
      <c r="Q421" s="1">
        <v>643970261.08999991</v>
      </c>
      <c r="R421" s="1">
        <v>0</v>
      </c>
      <c r="S421" s="1">
        <v>471125807.85000002</v>
      </c>
      <c r="T421" s="1">
        <v>0</v>
      </c>
      <c r="U421" s="2" t="s">
        <v>0</v>
      </c>
      <c r="V421" s="1">
        <v>0</v>
      </c>
      <c r="W421" s="1">
        <v>149003839</v>
      </c>
      <c r="X421" s="2" t="s">
        <v>9</v>
      </c>
      <c r="Y421" s="1">
        <v>23840614.239999998</v>
      </c>
      <c r="Z421" s="1">
        <v>0</v>
      </c>
      <c r="AA421" s="2" t="s">
        <v>0</v>
      </c>
      <c r="AB421" s="1">
        <v>0</v>
      </c>
      <c r="AC421" s="1">
        <v>0</v>
      </c>
      <c r="AD421" s="2" t="s">
        <v>0</v>
      </c>
      <c r="AE421" s="1">
        <v>0</v>
      </c>
      <c r="AF421" s="2">
        <v>0</v>
      </c>
      <c r="AG421" s="2" t="s">
        <v>0</v>
      </c>
      <c r="AH421" s="1">
        <v>0</v>
      </c>
      <c r="AI421" s="1">
        <v>0</v>
      </c>
      <c r="AJ421" s="2" t="s">
        <v>0</v>
      </c>
      <c r="AK421" s="1">
        <v>0</v>
      </c>
      <c r="AL421" s="1">
        <v>0</v>
      </c>
      <c r="AM421" s="49" t="s">
        <v>1</v>
      </c>
      <c r="AN421" s="2" t="s">
        <v>1</v>
      </c>
      <c r="AO421" s="4" t="s">
        <v>1</v>
      </c>
      <c r="AP421" s="4" t="s">
        <v>1</v>
      </c>
    </row>
    <row r="422" spans="1:42" x14ac:dyDescent="0.25">
      <c r="A422" s="2" t="s">
        <v>646</v>
      </c>
      <c r="B422" s="48">
        <v>44175</v>
      </c>
      <c r="C422" s="2" t="s">
        <v>6</v>
      </c>
      <c r="D422" s="2" t="s">
        <v>49</v>
      </c>
      <c r="E422" s="2" t="s">
        <v>232</v>
      </c>
      <c r="F422" s="2" t="s">
        <v>1710</v>
      </c>
      <c r="G422" s="2" t="s">
        <v>3</v>
      </c>
      <c r="H422" s="2" t="s">
        <v>1713</v>
      </c>
      <c r="I422" s="1" t="s">
        <v>1</v>
      </c>
      <c r="J422" s="1" t="s">
        <v>1</v>
      </c>
      <c r="K422" s="1" t="s">
        <v>1</v>
      </c>
      <c r="L422" s="1" t="s">
        <v>1</v>
      </c>
      <c r="M422" s="1">
        <v>0</v>
      </c>
      <c r="N422" s="2" t="s">
        <v>1</v>
      </c>
      <c r="O422" s="2" t="s">
        <v>451</v>
      </c>
      <c r="P422" s="2" t="s">
        <v>1714</v>
      </c>
      <c r="Q422" s="1">
        <v>3768248</v>
      </c>
      <c r="R422" s="1">
        <v>0</v>
      </c>
      <c r="S422" s="1">
        <v>3132800</v>
      </c>
      <c r="T422" s="1">
        <v>547800</v>
      </c>
      <c r="U422" s="2" t="s">
        <v>9</v>
      </c>
      <c r="V422" s="1">
        <v>87648</v>
      </c>
      <c r="W422" s="1">
        <v>0</v>
      </c>
      <c r="X422" s="2" t="s">
        <v>0</v>
      </c>
      <c r="Y422" s="1">
        <v>0</v>
      </c>
      <c r="Z422" s="1">
        <v>0</v>
      </c>
      <c r="AA422" s="2" t="s">
        <v>0</v>
      </c>
      <c r="AB422" s="1">
        <v>0</v>
      </c>
      <c r="AC422" s="1">
        <v>0</v>
      </c>
      <c r="AD422" s="2" t="s">
        <v>0</v>
      </c>
      <c r="AE422" s="1">
        <v>0</v>
      </c>
      <c r="AF422" s="2">
        <v>0</v>
      </c>
      <c r="AG422" s="2" t="s">
        <v>0</v>
      </c>
      <c r="AH422" s="1">
        <v>0</v>
      </c>
      <c r="AI422" s="1">
        <v>0</v>
      </c>
      <c r="AJ422" s="2" t="s">
        <v>0</v>
      </c>
      <c r="AK422" s="1">
        <v>0</v>
      </c>
      <c r="AL422" s="1">
        <v>0</v>
      </c>
      <c r="AM422" s="111" t="s">
        <v>1</v>
      </c>
      <c r="AN422" s="110" t="s">
        <v>1</v>
      </c>
      <c r="AO422" s="4" t="s">
        <v>1</v>
      </c>
      <c r="AP422" s="4" t="s">
        <v>1</v>
      </c>
    </row>
    <row r="423" spans="1:42" x14ac:dyDescent="0.25">
      <c r="A423" s="2" t="s">
        <v>647</v>
      </c>
      <c r="B423" s="48">
        <v>44175</v>
      </c>
      <c r="C423" s="2" t="s">
        <v>6</v>
      </c>
      <c r="D423" s="2" t="s">
        <v>49</v>
      </c>
      <c r="E423" s="2" t="s">
        <v>232</v>
      </c>
      <c r="F423" s="2" t="s">
        <v>1710</v>
      </c>
      <c r="G423" s="2" t="s">
        <v>3</v>
      </c>
      <c r="H423" s="2" t="s">
        <v>1715</v>
      </c>
      <c r="I423" s="1" t="s">
        <v>1</v>
      </c>
      <c r="J423" s="1" t="s">
        <v>1</v>
      </c>
      <c r="K423" s="1" t="s">
        <v>1</v>
      </c>
      <c r="L423" s="1" t="s">
        <v>1</v>
      </c>
      <c r="M423" s="1">
        <v>0</v>
      </c>
      <c r="N423" s="2" t="s">
        <v>1</v>
      </c>
      <c r="O423" s="2" t="s">
        <v>2</v>
      </c>
      <c r="P423" s="2" t="s">
        <v>1</v>
      </c>
      <c r="Q423" s="1">
        <v>88655944.799999997</v>
      </c>
      <c r="R423" s="1">
        <v>0</v>
      </c>
      <c r="S423" s="1">
        <v>77542240</v>
      </c>
      <c r="T423" s="1">
        <v>0</v>
      </c>
      <c r="U423" s="2" t="s">
        <v>0</v>
      </c>
      <c r="V423" s="1">
        <v>0</v>
      </c>
      <c r="W423" s="1">
        <v>9580780</v>
      </c>
      <c r="X423" s="2" t="s">
        <v>0</v>
      </c>
      <c r="Y423" s="1">
        <v>1532924.8</v>
      </c>
      <c r="Z423" s="1">
        <v>0</v>
      </c>
      <c r="AA423" s="2" t="s">
        <v>0</v>
      </c>
      <c r="AB423" s="1">
        <v>0</v>
      </c>
      <c r="AC423" s="1">
        <v>0</v>
      </c>
      <c r="AD423" s="2" t="s">
        <v>0</v>
      </c>
      <c r="AE423" s="1">
        <v>0</v>
      </c>
      <c r="AF423" s="2">
        <v>0</v>
      </c>
      <c r="AG423" s="2" t="s">
        <v>0</v>
      </c>
      <c r="AH423" s="1">
        <v>0</v>
      </c>
      <c r="AI423" s="1">
        <v>0</v>
      </c>
      <c r="AJ423" s="2" t="s">
        <v>0</v>
      </c>
      <c r="AK423" s="1">
        <v>0</v>
      </c>
      <c r="AL423" s="1">
        <v>0</v>
      </c>
      <c r="AM423" s="111" t="s">
        <v>1</v>
      </c>
      <c r="AN423" s="110" t="s">
        <v>1</v>
      </c>
      <c r="AO423" s="4" t="s">
        <v>1</v>
      </c>
      <c r="AP423" s="4" t="s">
        <v>1</v>
      </c>
    </row>
    <row r="424" spans="1:42" x14ac:dyDescent="0.25">
      <c r="A424" s="2" t="s">
        <v>648</v>
      </c>
      <c r="B424" s="48">
        <v>44175</v>
      </c>
      <c r="C424" s="2" t="s">
        <v>27</v>
      </c>
      <c r="D424" s="2" t="s">
        <v>49</v>
      </c>
      <c r="E424" s="2" t="s">
        <v>223</v>
      </c>
      <c r="F424" s="2" t="s">
        <v>1716</v>
      </c>
      <c r="G424" s="2" t="s">
        <v>3</v>
      </c>
      <c r="H424" s="2" t="s">
        <v>1717</v>
      </c>
      <c r="I424" s="1" t="s">
        <v>1</v>
      </c>
      <c r="J424" s="1" t="s">
        <v>1</v>
      </c>
      <c r="K424" s="1" t="s">
        <v>1</v>
      </c>
      <c r="L424" s="1" t="s">
        <v>1</v>
      </c>
      <c r="M424" s="1">
        <v>0</v>
      </c>
      <c r="N424" s="2" t="s">
        <v>1</v>
      </c>
      <c r="O424" s="2" t="s">
        <v>1718</v>
      </c>
      <c r="P424" s="2" t="s">
        <v>1719</v>
      </c>
      <c r="Q424" s="1">
        <v>1199440</v>
      </c>
      <c r="R424" s="1">
        <v>0</v>
      </c>
      <c r="S424" s="1">
        <v>0</v>
      </c>
      <c r="T424" s="1">
        <v>0</v>
      </c>
      <c r="U424" s="2" t="s">
        <v>0</v>
      </c>
      <c r="V424" s="1">
        <v>0</v>
      </c>
      <c r="W424" s="1">
        <v>1034000</v>
      </c>
      <c r="X424" s="2" t="s">
        <v>9</v>
      </c>
      <c r="Y424" s="1">
        <v>165440</v>
      </c>
      <c r="Z424" s="1">
        <v>0</v>
      </c>
      <c r="AA424" s="2" t="s">
        <v>0</v>
      </c>
      <c r="AB424" s="1">
        <v>0</v>
      </c>
      <c r="AC424" s="1">
        <v>0</v>
      </c>
      <c r="AD424" s="2" t="s">
        <v>0</v>
      </c>
      <c r="AE424" s="1">
        <v>0</v>
      </c>
      <c r="AF424" s="2">
        <v>0</v>
      </c>
      <c r="AG424" s="2" t="s">
        <v>0</v>
      </c>
      <c r="AH424" s="1">
        <v>0</v>
      </c>
      <c r="AI424" s="1">
        <v>0</v>
      </c>
      <c r="AJ424" s="2" t="s">
        <v>0</v>
      </c>
      <c r="AK424" s="1">
        <v>0</v>
      </c>
      <c r="AL424" s="1">
        <v>0</v>
      </c>
      <c r="AM424" s="111" t="s">
        <v>1</v>
      </c>
      <c r="AN424" s="110" t="s">
        <v>1</v>
      </c>
      <c r="AO424" s="4" t="s">
        <v>1</v>
      </c>
      <c r="AP424" s="4" t="s">
        <v>1</v>
      </c>
    </row>
    <row r="425" spans="1:42" x14ac:dyDescent="0.25">
      <c r="A425" s="2" t="s">
        <v>649</v>
      </c>
      <c r="B425" s="48">
        <v>44175</v>
      </c>
      <c r="C425" s="2" t="s">
        <v>27</v>
      </c>
      <c r="D425" s="2" t="s">
        <v>49</v>
      </c>
      <c r="E425" s="2" t="s">
        <v>223</v>
      </c>
      <c r="F425" s="2" t="s">
        <v>1716</v>
      </c>
      <c r="G425" s="2" t="s">
        <v>3</v>
      </c>
      <c r="H425" s="2" t="s">
        <v>1720</v>
      </c>
      <c r="I425" s="1" t="s">
        <v>1</v>
      </c>
      <c r="J425" s="1" t="s">
        <v>1</v>
      </c>
      <c r="K425" s="1" t="s">
        <v>1</v>
      </c>
      <c r="L425" s="1" t="s">
        <v>1</v>
      </c>
      <c r="M425" s="1">
        <v>0</v>
      </c>
      <c r="N425" s="2" t="s">
        <v>1</v>
      </c>
      <c r="O425" s="2" t="s">
        <v>905</v>
      </c>
      <c r="P425" s="2" t="s">
        <v>906</v>
      </c>
      <c r="Q425" s="1">
        <v>1449558</v>
      </c>
      <c r="R425" s="1">
        <v>0</v>
      </c>
      <c r="S425" s="1">
        <v>450450</v>
      </c>
      <c r="T425" s="1">
        <v>861300</v>
      </c>
      <c r="U425" s="2" t="s">
        <v>9</v>
      </c>
      <c r="V425" s="1">
        <v>137808</v>
      </c>
      <c r="W425" s="1">
        <v>0</v>
      </c>
      <c r="X425" s="2" t="s">
        <v>0</v>
      </c>
      <c r="Y425" s="1">
        <v>0</v>
      </c>
      <c r="Z425" s="1">
        <v>0</v>
      </c>
      <c r="AA425" s="2" t="s">
        <v>0</v>
      </c>
      <c r="AB425" s="1">
        <v>0</v>
      </c>
      <c r="AC425" s="1">
        <v>0</v>
      </c>
      <c r="AD425" s="2" t="s">
        <v>0</v>
      </c>
      <c r="AE425" s="1">
        <v>0</v>
      </c>
      <c r="AF425" s="2">
        <v>0</v>
      </c>
      <c r="AG425" s="2" t="s">
        <v>0</v>
      </c>
      <c r="AH425" s="1">
        <v>0</v>
      </c>
      <c r="AI425" s="1">
        <v>0</v>
      </c>
      <c r="AJ425" s="2" t="s">
        <v>0</v>
      </c>
      <c r="AK425" s="1">
        <v>0</v>
      </c>
      <c r="AL425" s="1">
        <v>0</v>
      </c>
      <c r="AM425" s="49" t="s">
        <v>1</v>
      </c>
      <c r="AN425" s="2" t="s">
        <v>1</v>
      </c>
      <c r="AO425" s="4" t="s">
        <v>1</v>
      </c>
      <c r="AP425" s="4" t="s">
        <v>1</v>
      </c>
    </row>
    <row r="426" spans="1:42" x14ac:dyDescent="0.25">
      <c r="A426" s="2" t="s">
        <v>650</v>
      </c>
      <c r="B426" s="48">
        <v>44175</v>
      </c>
      <c r="C426" s="2" t="s">
        <v>27</v>
      </c>
      <c r="D426" s="2" t="s">
        <v>49</v>
      </c>
      <c r="E426" s="2" t="s">
        <v>223</v>
      </c>
      <c r="F426" s="2" t="s">
        <v>1721</v>
      </c>
      <c r="G426" s="2" t="s">
        <v>3</v>
      </c>
      <c r="H426" s="2" t="s">
        <v>1722</v>
      </c>
      <c r="I426" s="1" t="s">
        <v>1</v>
      </c>
      <c r="J426" s="1" t="s">
        <v>1</v>
      </c>
      <c r="K426" s="1" t="s">
        <v>1</v>
      </c>
      <c r="L426" s="1" t="s">
        <v>1</v>
      </c>
      <c r="M426" s="1">
        <v>0</v>
      </c>
      <c r="N426" s="2" t="s">
        <v>1</v>
      </c>
      <c r="O426" s="2" t="s">
        <v>2</v>
      </c>
      <c r="P426" s="2" t="s">
        <v>1</v>
      </c>
      <c r="Q426" s="1">
        <v>33242836</v>
      </c>
      <c r="R426" s="1">
        <v>0</v>
      </c>
      <c r="S426" s="1">
        <v>13852740</v>
      </c>
      <c r="T426" s="1">
        <v>0</v>
      </c>
      <c r="U426" s="2" t="s">
        <v>0</v>
      </c>
      <c r="V426" s="1">
        <v>0</v>
      </c>
      <c r="W426" s="1">
        <v>16715600</v>
      </c>
      <c r="X426" s="2" t="s">
        <v>9</v>
      </c>
      <c r="Y426" s="1">
        <v>2674496</v>
      </c>
      <c r="Z426" s="1">
        <v>0</v>
      </c>
      <c r="AA426" s="2" t="s">
        <v>0</v>
      </c>
      <c r="AB426" s="1">
        <v>0</v>
      </c>
      <c r="AC426" s="1">
        <v>0</v>
      </c>
      <c r="AD426" s="2" t="s">
        <v>0</v>
      </c>
      <c r="AE426" s="1">
        <v>0</v>
      </c>
      <c r="AF426" s="2">
        <v>0</v>
      </c>
      <c r="AG426" s="2" t="s">
        <v>0</v>
      </c>
      <c r="AH426" s="1">
        <v>0</v>
      </c>
      <c r="AI426" s="1">
        <v>0</v>
      </c>
      <c r="AJ426" s="2" t="s">
        <v>0</v>
      </c>
      <c r="AK426" s="1">
        <v>0</v>
      </c>
      <c r="AL426" s="1">
        <v>0</v>
      </c>
      <c r="AM426" s="49" t="s">
        <v>1</v>
      </c>
      <c r="AN426" s="2" t="s">
        <v>1</v>
      </c>
      <c r="AO426" s="4" t="s">
        <v>1</v>
      </c>
      <c r="AP426" s="4" t="s">
        <v>1</v>
      </c>
    </row>
    <row r="427" spans="1:42" x14ac:dyDescent="0.25">
      <c r="A427" s="2" t="s">
        <v>651</v>
      </c>
      <c r="B427" s="48">
        <v>44175</v>
      </c>
      <c r="C427" s="2" t="s">
        <v>27</v>
      </c>
      <c r="D427" s="2" t="s">
        <v>49</v>
      </c>
      <c r="E427" s="2" t="s">
        <v>223</v>
      </c>
      <c r="F427" s="2" t="s">
        <v>1716</v>
      </c>
      <c r="G427" s="2" t="s">
        <v>3</v>
      </c>
      <c r="H427" s="2" t="s">
        <v>1723</v>
      </c>
      <c r="I427" s="1" t="s">
        <v>1</v>
      </c>
      <c r="J427" s="1" t="s">
        <v>1</v>
      </c>
      <c r="K427" s="1" t="s">
        <v>1</v>
      </c>
      <c r="L427" s="1" t="s">
        <v>1</v>
      </c>
      <c r="M427" s="1">
        <v>0</v>
      </c>
      <c r="N427" s="2" t="s">
        <v>1</v>
      </c>
      <c r="O427" s="2" t="s">
        <v>1724</v>
      </c>
      <c r="P427" s="2" t="s">
        <v>1725</v>
      </c>
      <c r="Q427" s="1">
        <v>2200000</v>
      </c>
      <c r="R427" s="1">
        <v>0</v>
      </c>
      <c r="S427" s="1">
        <v>1817200</v>
      </c>
      <c r="T427" s="1">
        <v>330000</v>
      </c>
      <c r="U427" s="2" t="s">
        <v>9</v>
      </c>
      <c r="V427" s="1">
        <v>52800</v>
      </c>
      <c r="W427" s="1">
        <v>0</v>
      </c>
      <c r="X427" s="2" t="s">
        <v>0</v>
      </c>
      <c r="Y427" s="1">
        <v>0</v>
      </c>
      <c r="Z427" s="1">
        <v>0</v>
      </c>
      <c r="AA427" s="2" t="s">
        <v>0</v>
      </c>
      <c r="AB427" s="1">
        <v>0</v>
      </c>
      <c r="AC427" s="1">
        <v>0</v>
      </c>
      <c r="AD427" s="2" t="s">
        <v>0</v>
      </c>
      <c r="AE427" s="1">
        <v>0</v>
      </c>
      <c r="AF427" s="2">
        <v>0</v>
      </c>
      <c r="AG427" s="2" t="s">
        <v>0</v>
      </c>
      <c r="AH427" s="1">
        <v>0</v>
      </c>
      <c r="AI427" s="1">
        <v>0</v>
      </c>
      <c r="AJ427" s="2" t="s">
        <v>0</v>
      </c>
      <c r="AK427" s="1">
        <v>0</v>
      </c>
      <c r="AL427" s="1">
        <v>0</v>
      </c>
      <c r="AM427" s="49" t="s">
        <v>1</v>
      </c>
      <c r="AN427" s="2" t="s">
        <v>1</v>
      </c>
      <c r="AO427" s="4" t="s">
        <v>1</v>
      </c>
      <c r="AP427" s="4" t="s">
        <v>1</v>
      </c>
    </row>
    <row r="428" spans="1:42" x14ac:dyDescent="0.25">
      <c r="A428" s="2" t="s">
        <v>652</v>
      </c>
      <c r="B428" s="48">
        <v>44175</v>
      </c>
      <c r="C428" s="2" t="s">
        <v>27</v>
      </c>
      <c r="D428" s="2" t="s">
        <v>49</v>
      </c>
      <c r="E428" s="2" t="s">
        <v>223</v>
      </c>
      <c r="F428" s="2" t="s">
        <v>1721</v>
      </c>
      <c r="G428" s="2" t="s">
        <v>3</v>
      </c>
      <c r="H428" s="2" t="s">
        <v>1726</v>
      </c>
      <c r="I428" s="1" t="s">
        <v>1</v>
      </c>
      <c r="J428" s="1" t="s">
        <v>1</v>
      </c>
      <c r="K428" s="1" t="s">
        <v>1</v>
      </c>
      <c r="L428" s="1" t="s">
        <v>1</v>
      </c>
      <c r="M428" s="1">
        <v>0</v>
      </c>
      <c r="N428" s="2" t="s">
        <v>1</v>
      </c>
      <c r="O428" s="2" t="s">
        <v>2</v>
      </c>
      <c r="P428" s="2" t="s">
        <v>1</v>
      </c>
      <c r="Q428" s="1">
        <v>291945488.57999998</v>
      </c>
      <c r="R428" s="1">
        <v>0</v>
      </c>
      <c r="S428" s="1">
        <v>177630939</v>
      </c>
      <c r="T428" s="1">
        <v>0</v>
      </c>
      <c r="U428" s="2" t="s">
        <v>0</v>
      </c>
      <c r="V428" s="1">
        <v>0</v>
      </c>
      <c r="W428" s="1">
        <v>98547025.5</v>
      </c>
      <c r="X428" s="2" t="s">
        <v>0</v>
      </c>
      <c r="Y428" s="1">
        <v>15767524.08</v>
      </c>
      <c r="Z428" s="1">
        <v>0</v>
      </c>
      <c r="AA428" s="2" t="s">
        <v>0</v>
      </c>
      <c r="AB428" s="1">
        <v>0</v>
      </c>
      <c r="AC428" s="1">
        <v>0</v>
      </c>
      <c r="AD428" s="2" t="s">
        <v>0</v>
      </c>
      <c r="AE428" s="1">
        <v>0</v>
      </c>
      <c r="AF428" s="2">
        <v>0</v>
      </c>
      <c r="AG428" s="2" t="s">
        <v>0</v>
      </c>
      <c r="AH428" s="1">
        <v>0</v>
      </c>
      <c r="AI428" s="1">
        <v>0</v>
      </c>
      <c r="AJ428" s="2" t="s">
        <v>0</v>
      </c>
      <c r="AK428" s="1">
        <v>0</v>
      </c>
      <c r="AL428" s="1">
        <v>0</v>
      </c>
      <c r="AM428" s="49" t="s">
        <v>1</v>
      </c>
      <c r="AN428" s="2" t="s">
        <v>1</v>
      </c>
      <c r="AO428" s="4" t="s">
        <v>1</v>
      </c>
      <c r="AP428" s="4" t="s">
        <v>1</v>
      </c>
    </row>
    <row r="429" spans="1:42" x14ac:dyDescent="0.25">
      <c r="A429" s="2" t="s">
        <v>653</v>
      </c>
      <c r="B429" s="48">
        <v>44175</v>
      </c>
      <c r="C429" s="2" t="s">
        <v>27</v>
      </c>
      <c r="D429" s="2" t="s">
        <v>49</v>
      </c>
      <c r="E429" s="2" t="s">
        <v>223</v>
      </c>
      <c r="F429" s="2" t="s">
        <v>1716</v>
      </c>
      <c r="G429" s="2" t="s">
        <v>3</v>
      </c>
      <c r="H429" s="2" t="s">
        <v>1727</v>
      </c>
      <c r="I429" s="1" t="s">
        <v>1</v>
      </c>
      <c r="J429" s="1" t="s">
        <v>1</v>
      </c>
      <c r="K429" s="1" t="s">
        <v>1</v>
      </c>
      <c r="L429" s="1" t="s">
        <v>1</v>
      </c>
      <c r="M429" s="1">
        <v>0</v>
      </c>
      <c r="N429" s="2" t="s">
        <v>1</v>
      </c>
      <c r="O429" s="2" t="s">
        <v>836</v>
      </c>
      <c r="P429" s="2" t="s">
        <v>837</v>
      </c>
      <c r="Q429" s="1">
        <v>5461280</v>
      </c>
      <c r="R429" s="1">
        <v>0</v>
      </c>
      <c r="S429" s="1">
        <v>0</v>
      </c>
      <c r="T429" s="1">
        <v>4708000</v>
      </c>
      <c r="U429" s="2" t="s">
        <v>9</v>
      </c>
      <c r="V429" s="1">
        <v>753280</v>
      </c>
      <c r="W429" s="1">
        <v>0</v>
      </c>
      <c r="X429" s="2" t="s">
        <v>0</v>
      </c>
      <c r="Y429" s="1">
        <v>0</v>
      </c>
      <c r="Z429" s="1">
        <v>0</v>
      </c>
      <c r="AA429" s="2" t="s">
        <v>0</v>
      </c>
      <c r="AB429" s="1">
        <v>0</v>
      </c>
      <c r="AC429" s="1">
        <v>0</v>
      </c>
      <c r="AD429" s="2" t="s">
        <v>0</v>
      </c>
      <c r="AE429" s="1">
        <v>0</v>
      </c>
      <c r="AF429" s="2">
        <v>0</v>
      </c>
      <c r="AG429" s="2" t="s">
        <v>0</v>
      </c>
      <c r="AH429" s="1">
        <v>0</v>
      </c>
      <c r="AI429" s="1">
        <v>0</v>
      </c>
      <c r="AJ429" s="2" t="s">
        <v>0</v>
      </c>
      <c r="AK429" s="1">
        <v>0</v>
      </c>
      <c r="AL429" s="1">
        <v>0</v>
      </c>
      <c r="AM429" s="49" t="s">
        <v>1</v>
      </c>
      <c r="AN429" s="2" t="s">
        <v>1</v>
      </c>
      <c r="AO429" s="4" t="s">
        <v>1</v>
      </c>
      <c r="AP429" s="4" t="s">
        <v>1</v>
      </c>
    </row>
    <row r="430" spans="1:42" x14ac:dyDescent="0.25">
      <c r="A430" s="2" t="s">
        <v>654</v>
      </c>
      <c r="B430" s="48">
        <v>44175</v>
      </c>
      <c r="C430" s="2" t="s">
        <v>27</v>
      </c>
      <c r="D430" s="2" t="s">
        <v>49</v>
      </c>
      <c r="E430" s="2" t="s">
        <v>223</v>
      </c>
      <c r="F430" s="2" t="s">
        <v>1721</v>
      </c>
      <c r="G430" s="2" t="s">
        <v>3</v>
      </c>
      <c r="H430" s="2" t="s">
        <v>1728</v>
      </c>
      <c r="I430" s="1" t="s">
        <v>1</v>
      </c>
      <c r="J430" s="1" t="s">
        <v>1</v>
      </c>
      <c r="K430" s="1" t="s">
        <v>1</v>
      </c>
      <c r="L430" s="1" t="s">
        <v>1</v>
      </c>
      <c r="M430" s="1">
        <v>0</v>
      </c>
      <c r="N430" s="2" t="s">
        <v>1</v>
      </c>
      <c r="O430" s="2" t="s">
        <v>2</v>
      </c>
      <c r="P430" s="2" t="s">
        <v>1</v>
      </c>
      <c r="Q430" s="1">
        <v>14319288.5</v>
      </c>
      <c r="R430" s="1">
        <v>0</v>
      </c>
      <c r="S430" s="1">
        <v>5484264.5</v>
      </c>
      <c r="T430" s="1">
        <v>0</v>
      </c>
      <c r="U430" s="2" t="s">
        <v>0</v>
      </c>
      <c r="V430" s="1">
        <v>0</v>
      </c>
      <c r="W430" s="1">
        <v>7616400</v>
      </c>
      <c r="X430" s="2" t="s">
        <v>0</v>
      </c>
      <c r="Y430" s="1">
        <v>1218624</v>
      </c>
      <c r="Z430" s="1">
        <v>0</v>
      </c>
      <c r="AA430" s="2" t="s">
        <v>0</v>
      </c>
      <c r="AB430" s="1">
        <v>0</v>
      </c>
      <c r="AC430" s="1">
        <v>0</v>
      </c>
      <c r="AD430" s="2" t="s">
        <v>0</v>
      </c>
      <c r="AE430" s="1">
        <v>0</v>
      </c>
      <c r="AF430" s="2">
        <v>0</v>
      </c>
      <c r="AG430" s="2" t="s">
        <v>0</v>
      </c>
      <c r="AH430" s="1">
        <v>0</v>
      </c>
      <c r="AI430" s="1">
        <v>0</v>
      </c>
      <c r="AJ430" s="2" t="s">
        <v>0</v>
      </c>
      <c r="AK430" s="1">
        <v>0</v>
      </c>
      <c r="AL430" s="1">
        <v>0</v>
      </c>
      <c r="AM430" s="111" t="s">
        <v>1</v>
      </c>
      <c r="AN430" s="110" t="s">
        <v>1</v>
      </c>
      <c r="AO430" s="4" t="s">
        <v>1</v>
      </c>
      <c r="AP430" s="4" t="s">
        <v>1</v>
      </c>
    </row>
    <row r="431" spans="1:42" x14ac:dyDescent="0.25">
      <c r="A431" s="2" t="s">
        <v>655</v>
      </c>
      <c r="B431" s="48">
        <v>44175</v>
      </c>
      <c r="C431" s="2" t="s">
        <v>6</v>
      </c>
      <c r="D431" s="2" t="s">
        <v>42</v>
      </c>
      <c r="E431" s="2" t="s">
        <v>221</v>
      </c>
      <c r="F431" s="2" t="s">
        <v>818</v>
      </c>
      <c r="G431" s="2" t="s">
        <v>3</v>
      </c>
      <c r="H431" s="2" t="s">
        <v>1729</v>
      </c>
      <c r="I431" s="1" t="s">
        <v>1</v>
      </c>
      <c r="J431" s="1" t="s">
        <v>1</v>
      </c>
      <c r="K431" s="1" t="s">
        <v>1</v>
      </c>
      <c r="L431" s="1" t="s">
        <v>1</v>
      </c>
      <c r="M431" s="1">
        <v>0</v>
      </c>
      <c r="N431" s="2" t="s">
        <v>1</v>
      </c>
      <c r="O431" s="2" t="s">
        <v>2</v>
      </c>
      <c r="P431" s="2" t="s">
        <v>1</v>
      </c>
      <c r="Q431" s="1">
        <v>7474489.7000000002</v>
      </c>
      <c r="R431" s="1">
        <v>0</v>
      </c>
      <c r="S431" s="1">
        <v>7474489.7000000002</v>
      </c>
      <c r="T431" s="1">
        <v>0</v>
      </c>
      <c r="U431" s="2" t="s">
        <v>0</v>
      </c>
      <c r="V431" s="1">
        <v>0</v>
      </c>
      <c r="W431" s="1">
        <v>0</v>
      </c>
      <c r="X431" s="2" t="s">
        <v>0</v>
      </c>
      <c r="Y431" s="1">
        <v>0</v>
      </c>
      <c r="Z431" s="1">
        <v>0</v>
      </c>
      <c r="AA431" s="2" t="s">
        <v>0</v>
      </c>
      <c r="AB431" s="1">
        <v>0</v>
      </c>
      <c r="AC431" s="1">
        <v>0</v>
      </c>
      <c r="AD431" s="2" t="s">
        <v>0</v>
      </c>
      <c r="AE431" s="1">
        <v>0</v>
      </c>
      <c r="AF431" s="2">
        <v>0</v>
      </c>
      <c r="AG431" s="2" t="s">
        <v>0</v>
      </c>
      <c r="AH431" s="1">
        <v>0</v>
      </c>
      <c r="AI431" s="1">
        <v>0</v>
      </c>
      <c r="AJ431" s="2" t="s">
        <v>0</v>
      </c>
      <c r="AK431" s="1">
        <v>0</v>
      </c>
      <c r="AL431" s="1">
        <v>0</v>
      </c>
      <c r="AM431" s="111" t="s">
        <v>1</v>
      </c>
      <c r="AN431" s="110" t="s">
        <v>1</v>
      </c>
      <c r="AO431" s="4" t="s">
        <v>1</v>
      </c>
      <c r="AP431" s="4" t="s">
        <v>1</v>
      </c>
    </row>
    <row r="432" spans="1:42" x14ac:dyDescent="0.25">
      <c r="A432" s="2" t="s">
        <v>656</v>
      </c>
      <c r="B432" s="48">
        <v>44175</v>
      </c>
      <c r="C432" s="2" t="s">
        <v>6</v>
      </c>
      <c r="D432" s="2" t="s">
        <v>42</v>
      </c>
      <c r="E432" s="2" t="s">
        <v>221</v>
      </c>
      <c r="F432" s="2" t="s">
        <v>818</v>
      </c>
      <c r="G432" s="2" t="s">
        <v>3</v>
      </c>
      <c r="H432" s="2" t="s">
        <v>1730</v>
      </c>
      <c r="I432" s="1" t="s">
        <v>1</v>
      </c>
      <c r="J432" s="1" t="s">
        <v>1</v>
      </c>
      <c r="K432" s="1" t="s">
        <v>1</v>
      </c>
      <c r="L432" s="1" t="s">
        <v>1</v>
      </c>
      <c r="M432" s="1">
        <v>0</v>
      </c>
      <c r="N432" s="2" t="s">
        <v>1</v>
      </c>
      <c r="O432" s="2" t="s">
        <v>882</v>
      </c>
      <c r="P432" s="2" t="s">
        <v>1731</v>
      </c>
      <c r="Q432" s="1">
        <v>5330260</v>
      </c>
      <c r="R432" s="1">
        <v>0</v>
      </c>
      <c r="S432" s="1">
        <v>5330260</v>
      </c>
      <c r="T432" s="1">
        <v>0</v>
      </c>
      <c r="U432" s="2" t="s">
        <v>0</v>
      </c>
      <c r="V432" s="1">
        <v>0</v>
      </c>
      <c r="W432" s="1">
        <v>0</v>
      </c>
      <c r="X432" s="2" t="s">
        <v>0</v>
      </c>
      <c r="Y432" s="1">
        <v>0</v>
      </c>
      <c r="Z432" s="1">
        <v>0</v>
      </c>
      <c r="AA432" s="2" t="s">
        <v>0</v>
      </c>
      <c r="AB432" s="1">
        <v>0</v>
      </c>
      <c r="AC432" s="1">
        <v>0</v>
      </c>
      <c r="AD432" s="2" t="s">
        <v>0</v>
      </c>
      <c r="AE432" s="1">
        <v>0</v>
      </c>
      <c r="AF432" s="2">
        <v>0</v>
      </c>
      <c r="AG432" s="2" t="s">
        <v>0</v>
      </c>
      <c r="AH432" s="1">
        <v>0</v>
      </c>
      <c r="AI432" s="1">
        <v>0</v>
      </c>
      <c r="AJ432" s="2" t="s">
        <v>0</v>
      </c>
      <c r="AK432" s="1">
        <v>0</v>
      </c>
      <c r="AL432" s="1">
        <v>0</v>
      </c>
      <c r="AM432" s="49" t="s">
        <v>1</v>
      </c>
      <c r="AN432" s="2" t="s">
        <v>1</v>
      </c>
      <c r="AO432" s="4" t="s">
        <v>1</v>
      </c>
      <c r="AP432" s="4" t="s">
        <v>1</v>
      </c>
    </row>
    <row r="433" spans="1:42" x14ac:dyDescent="0.25">
      <c r="A433" s="2" t="s">
        <v>657</v>
      </c>
      <c r="B433" s="48">
        <v>44175</v>
      </c>
      <c r="C433" s="2" t="s">
        <v>6</v>
      </c>
      <c r="D433" s="2" t="s">
        <v>42</v>
      </c>
      <c r="E433" s="2" t="s">
        <v>221</v>
      </c>
      <c r="F433" s="2" t="s">
        <v>818</v>
      </c>
      <c r="G433" s="2" t="s">
        <v>3</v>
      </c>
      <c r="H433" s="2" t="s">
        <v>1732</v>
      </c>
      <c r="I433" s="1" t="s">
        <v>1</v>
      </c>
      <c r="J433" s="1" t="s">
        <v>1</v>
      </c>
      <c r="K433" s="1" t="s">
        <v>1</v>
      </c>
      <c r="L433" s="1" t="s">
        <v>1</v>
      </c>
      <c r="M433" s="1">
        <v>0</v>
      </c>
      <c r="N433" s="2" t="s">
        <v>1</v>
      </c>
      <c r="O433" s="2" t="s">
        <v>2</v>
      </c>
      <c r="P433" s="2" t="s">
        <v>1</v>
      </c>
      <c r="Q433" s="1">
        <v>407111893.83999997</v>
      </c>
      <c r="R433" s="1">
        <v>0</v>
      </c>
      <c r="S433" s="1">
        <v>341520913</v>
      </c>
      <c r="T433" s="1">
        <v>0</v>
      </c>
      <c r="U433" s="2" t="s">
        <v>0</v>
      </c>
      <c r="V433" s="1">
        <v>0</v>
      </c>
      <c r="W433" s="1">
        <v>56543949</v>
      </c>
      <c r="X433" s="2" t="s">
        <v>0</v>
      </c>
      <c r="Y433" s="1">
        <v>9047031.8399999999</v>
      </c>
      <c r="Z433" s="1">
        <v>0</v>
      </c>
      <c r="AA433" s="2" t="s">
        <v>0</v>
      </c>
      <c r="AB433" s="1">
        <v>0</v>
      </c>
      <c r="AC433" s="1">
        <v>0</v>
      </c>
      <c r="AD433" s="2" t="s">
        <v>0</v>
      </c>
      <c r="AE433" s="1">
        <v>0</v>
      </c>
      <c r="AF433" s="2">
        <v>0</v>
      </c>
      <c r="AG433" s="2" t="s">
        <v>0</v>
      </c>
      <c r="AH433" s="1">
        <v>0</v>
      </c>
      <c r="AI433" s="1">
        <v>0</v>
      </c>
      <c r="AJ433" s="2" t="s">
        <v>0</v>
      </c>
      <c r="AK433" s="1">
        <v>0</v>
      </c>
      <c r="AL433" s="1">
        <v>0</v>
      </c>
      <c r="AM433" s="49" t="s">
        <v>1</v>
      </c>
      <c r="AN433" s="2" t="s">
        <v>1</v>
      </c>
      <c r="AO433" s="4" t="s">
        <v>1</v>
      </c>
      <c r="AP433" s="4" t="s">
        <v>1</v>
      </c>
    </row>
    <row r="434" spans="1:42" x14ac:dyDescent="0.25">
      <c r="A434" s="2" t="s">
        <v>658</v>
      </c>
      <c r="B434" s="48">
        <v>44175</v>
      </c>
      <c r="C434" s="2" t="s">
        <v>6</v>
      </c>
      <c r="D434" s="2" t="s">
        <v>42</v>
      </c>
      <c r="E434" s="2" t="s">
        <v>217</v>
      </c>
      <c r="F434" s="2" t="s">
        <v>405</v>
      </c>
      <c r="G434" s="2" t="s">
        <v>3</v>
      </c>
      <c r="H434" s="2" t="s">
        <v>1733</v>
      </c>
      <c r="I434" s="1"/>
      <c r="J434" s="1"/>
      <c r="K434" s="1"/>
      <c r="L434" s="1"/>
      <c r="M434" s="1">
        <v>0</v>
      </c>
      <c r="N434" s="2"/>
      <c r="O434" s="2" t="s">
        <v>2</v>
      </c>
      <c r="P434" s="2"/>
      <c r="Q434" s="1">
        <v>200684980</v>
      </c>
      <c r="R434" s="1">
        <v>0</v>
      </c>
      <c r="S434" s="1">
        <v>200684980</v>
      </c>
      <c r="T434" s="1">
        <v>0</v>
      </c>
      <c r="U434" s="2" t="s">
        <v>0</v>
      </c>
      <c r="V434" s="1">
        <v>0</v>
      </c>
      <c r="W434" s="1">
        <v>0</v>
      </c>
      <c r="X434" s="2" t="s">
        <v>0</v>
      </c>
      <c r="Y434" s="1">
        <v>0</v>
      </c>
      <c r="Z434" s="1">
        <v>0</v>
      </c>
      <c r="AA434" s="2" t="s">
        <v>0</v>
      </c>
      <c r="AB434" s="1">
        <v>0</v>
      </c>
      <c r="AC434" s="1">
        <v>0</v>
      </c>
      <c r="AD434" s="2" t="s">
        <v>0</v>
      </c>
      <c r="AE434" s="1">
        <v>0</v>
      </c>
      <c r="AF434" s="2"/>
      <c r="AG434" s="2"/>
      <c r="AH434" s="1"/>
      <c r="AI434" s="1"/>
      <c r="AJ434" s="2"/>
      <c r="AK434" s="1"/>
      <c r="AL434" s="1"/>
      <c r="AM434" s="49"/>
      <c r="AN434" s="2"/>
    </row>
    <row r="435" spans="1:42" x14ac:dyDescent="0.25">
      <c r="A435" s="2" t="s">
        <v>659</v>
      </c>
      <c r="B435" s="48">
        <v>44175</v>
      </c>
      <c r="C435" s="2" t="s">
        <v>35</v>
      </c>
      <c r="D435" s="2" t="s">
        <v>42</v>
      </c>
      <c r="E435" s="2" t="s">
        <v>219</v>
      </c>
      <c r="F435" s="2" t="s">
        <v>1734</v>
      </c>
      <c r="G435" s="2" t="s">
        <v>3</v>
      </c>
      <c r="H435" s="2" t="s">
        <v>1735</v>
      </c>
      <c r="I435" s="1" t="s">
        <v>1</v>
      </c>
      <c r="J435" s="1" t="s">
        <v>1</v>
      </c>
      <c r="K435" s="1" t="s">
        <v>1</v>
      </c>
      <c r="L435" s="1" t="s">
        <v>1</v>
      </c>
      <c r="M435" s="1">
        <v>0</v>
      </c>
      <c r="N435" s="2" t="s">
        <v>1</v>
      </c>
      <c r="O435" s="2" t="s">
        <v>2</v>
      </c>
      <c r="P435" s="2" t="s">
        <v>1</v>
      </c>
      <c r="Q435" s="1">
        <v>109751340.40000001</v>
      </c>
      <c r="R435" s="1">
        <v>0</v>
      </c>
      <c r="S435" s="1">
        <v>108654195</v>
      </c>
      <c r="T435" s="1">
        <v>0</v>
      </c>
      <c r="U435" s="2" t="s">
        <v>0</v>
      </c>
      <c r="V435" s="1">
        <v>0</v>
      </c>
      <c r="W435" s="1">
        <v>945815</v>
      </c>
      <c r="X435" s="2" t="s">
        <v>0</v>
      </c>
      <c r="Y435" s="1">
        <v>151330.40000000002</v>
      </c>
      <c r="Z435" s="1">
        <v>0</v>
      </c>
      <c r="AA435" s="2" t="s">
        <v>0</v>
      </c>
      <c r="AB435" s="1">
        <v>0</v>
      </c>
      <c r="AC435" s="1">
        <v>0</v>
      </c>
      <c r="AD435" s="2" t="s">
        <v>0</v>
      </c>
      <c r="AE435" s="1">
        <v>0</v>
      </c>
      <c r="AF435" s="2">
        <v>0</v>
      </c>
      <c r="AG435" s="2" t="s">
        <v>0</v>
      </c>
      <c r="AH435" s="1">
        <v>0</v>
      </c>
      <c r="AI435" s="1">
        <v>0</v>
      </c>
      <c r="AJ435" s="2" t="s">
        <v>0</v>
      </c>
      <c r="AK435" s="1">
        <v>0</v>
      </c>
      <c r="AL435" s="1">
        <v>0</v>
      </c>
      <c r="AM435" s="49" t="s">
        <v>1</v>
      </c>
      <c r="AN435" s="2" t="s">
        <v>1</v>
      </c>
      <c r="AO435" s="4" t="s">
        <v>1</v>
      </c>
      <c r="AP435" s="4" t="s">
        <v>1</v>
      </c>
    </row>
    <row r="436" spans="1:42" x14ac:dyDescent="0.25">
      <c r="A436" s="2" t="s">
        <v>660</v>
      </c>
      <c r="B436" s="48">
        <v>44175</v>
      </c>
      <c r="C436" s="2" t="s">
        <v>35</v>
      </c>
      <c r="D436" s="2" t="s">
        <v>42</v>
      </c>
      <c r="E436" s="2" t="s">
        <v>219</v>
      </c>
      <c r="F436" s="2" t="s">
        <v>1734</v>
      </c>
      <c r="G436" s="2" t="s">
        <v>3</v>
      </c>
      <c r="H436" s="2" t="s">
        <v>1736</v>
      </c>
      <c r="I436" s="1" t="s">
        <v>1</v>
      </c>
      <c r="J436" s="1" t="s">
        <v>1</v>
      </c>
      <c r="K436" s="1" t="s">
        <v>1</v>
      </c>
      <c r="L436" s="1" t="s">
        <v>1</v>
      </c>
      <c r="M436" s="1">
        <v>0</v>
      </c>
      <c r="N436" s="2" t="s">
        <v>1</v>
      </c>
      <c r="O436" s="2" t="s">
        <v>1737</v>
      </c>
      <c r="P436" s="2" t="s">
        <v>1738</v>
      </c>
      <c r="Q436" s="1">
        <v>2750000</v>
      </c>
      <c r="R436" s="1">
        <v>0</v>
      </c>
      <c r="S436" s="1">
        <v>2750000</v>
      </c>
      <c r="T436" s="1">
        <v>0</v>
      </c>
      <c r="U436" s="2" t="s">
        <v>0</v>
      </c>
      <c r="V436" s="1">
        <v>0</v>
      </c>
      <c r="W436" s="1">
        <v>0</v>
      </c>
      <c r="X436" s="2" t="s">
        <v>0</v>
      </c>
      <c r="Y436" s="1">
        <v>0</v>
      </c>
      <c r="Z436" s="1">
        <v>0</v>
      </c>
      <c r="AA436" s="2" t="s">
        <v>0</v>
      </c>
      <c r="AB436" s="1">
        <v>0</v>
      </c>
      <c r="AC436" s="1">
        <v>0</v>
      </c>
      <c r="AD436" s="2" t="s">
        <v>0</v>
      </c>
      <c r="AE436" s="1">
        <v>0</v>
      </c>
      <c r="AF436" s="2">
        <v>0</v>
      </c>
      <c r="AG436" s="2" t="s">
        <v>0</v>
      </c>
      <c r="AH436" s="1">
        <v>0</v>
      </c>
      <c r="AI436" s="1">
        <v>0</v>
      </c>
      <c r="AJ436" s="2" t="s">
        <v>0</v>
      </c>
      <c r="AK436" s="1">
        <v>0</v>
      </c>
      <c r="AL436" s="1">
        <v>0</v>
      </c>
      <c r="AM436" s="49" t="s">
        <v>1</v>
      </c>
      <c r="AN436" s="2" t="s">
        <v>1</v>
      </c>
      <c r="AO436" s="4" t="s">
        <v>1</v>
      </c>
      <c r="AP436" s="4" t="s">
        <v>1</v>
      </c>
    </row>
    <row r="437" spans="1:42" x14ac:dyDescent="0.25">
      <c r="A437" s="2" t="s">
        <v>661</v>
      </c>
      <c r="B437" s="48">
        <v>44175</v>
      </c>
      <c r="C437" s="68" t="s">
        <v>35</v>
      </c>
      <c r="D437" s="2" t="s">
        <v>42</v>
      </c>
      <c r="E437" s="2" t="s">
        <v>219</v>
      </c>
      <c r="F437" s="2" t="s">
        <v>1734</v>
      </c>
      <c r="G437" s="2" t="s">
        <v>3</v>
      </c>
      <c r="H437" s="2" t="s">
        <v>1739</v>
      </c>
      <c r="I437" s="1" t="s">
        <v>1</v>
      </c>
      <c r="J437" s="1" t="s">
        <v>1</v>
      </c>
      <c r="K437" s="1" t="s">
        <v>1</v>
      </c>
      <c r="L437" s="1" t="s">
        <v>1</v>
      </c>
      <c r="M437" s="1">
        <v>0</v>
      </c>
      <c r="N437" s="2" t="s">
        <v>1</v>
      </c>
      <c r="O437" s="2" t="s">
        <v>2</v>
      </c>
      <c r="P437" s="2" t="s">
        <v>1</v>
      </c>
      <c r="Q437" s="1">
        <v>232520148</v>
      </c>
      <c r="R437" s="1">
        <v>0</v>
      </c>
      <c r="S437" s="1">
        <v>222567348</v>
      </c>
      <c r="T437" s="1">
        <v>0</v>
      </c>
      <c r="U437" s="2" t="s">
        <v>0</v>
      </c>
      <c r="V437" s="1">
        <v>0</v>
      </c>
      <c r="W437" s="1">
        <v>8580000</v>
      </c>
      <c r="X437" s="2" t="s">
        <v>0</v>
      </c>
      <c r="Y437" s="1">
        <v>1372800</v>
      </c>
      <c r="Z437" s="1">
        <v>0</v>
      </c>
      <c r="AA437" s="2" t="s">
        <v>0</v>
      </c>
      <c r="AB437" s="1">
        <v>0</v>
      </c>
      <c r="AC437" s="1">
        <v>0</v>
      </c>
      <c r="AD437" s="2" t="s">
        <v>0</v>
      </c>
      <c r="AE437" s="1">
        <v>0</v>
      </c>
      <c r="AF437" s="2">
        <v>0</v>
      </c>
      <c r="AG437" s="2" t="s">
        <v>0</v>
      </c>
      <c r="AH437" s="1">
        <v>0</v>
      </c>
      <c r="AI437" s="1">
        <v>0</v>
      </c>
      <c r="AJ437" s="2" t="s">
        <v>0</v>
      </c>
      <c r="AK437" s="1">
        <v>0</v>
      </c>
      <c r="AL437" s="1">
        <v>0</v>
      </c>
      <c r="AM437" s="111" t="s">
        <v>1</v>
      </c>
      <c r="AN437" s="110" t="s">
        <v>1</v>
      </c>
      <c r="AO437" s="4" t="s">
        <v>1</v>
      </c>
      <c r="AP437" s="4" t="s">
        <v>1</v>
      </c>
    </row>
    <row r="438" spans="1:42" x14ac:dyDescent="0.25">
      <c r="A438" s="2" t="s">
        <v>662</v>
      </c>
      <c r="B438" s="48">
        <v>44175</v>
      </c>
      <c r="C438" s="68" t="s">
        <v>35</v>
      </c>
      <c r="D438" s="2" t="s">
        <v>42</v>
      </c>
      <c r="E438" s="2" t="s">
        <v>219</v>
      </c>
      <c r="F438" s="2" t="s">
        <v>1734</v>
      </c>
      <c r="G438" s="2" t="s">
        <v>3</v>
      </c>
      <c r="H438" s="2" t="s">
        <v>1740</v>
      </c>
      <c r="I438" s="1" t="s">
        <v>1</v>
      </c>
      <c r="J438" s="1" t="s">
        <v>1</v>
      </c>
      <c r="K438" s="1" t="s">
        <v>1</v>
      </c>
      <c r="L438" s="1" t="s">
        <v>1</v>
      </c>
      <c r="M438" s="1">
        <v>0</v>
      </c>
      <c r="N438" s="2" t="s">
        <v>1</v>
      </c>
      <c r="O438" s="2" t="s">
        <v>822</v>
      </c>
      <c r="P438" s="2" t="s">
        <v>823</v>
      </c>
      <c r="Q438" s="1">
        <v>517000</v>
      </c>
      <c r="R438" s="1">
        <v>0</v>
      </c>
      <c r="S438" s="1">
        <v>517000</v>
      </c>
      <c r="T438" s="1">
        <v>0</v>
      </c>
      <c r="U438" s="2" t="s">
        <v>0</v>
      </c>
      <c r="V438" s="1">
        <v>0</v>
      </c>
      <c r="W438" s="1">
        <v>0</v>
      </c>
      <c r="X438" s="2" t="s">
        <v>0</v>
      </c>
      <c r="Y438" s="1">
        <v>0</v>
      </c>
      <c r="Z438" s="1">
        <v>0</v>
      </c>
      <c r="AA438" s="2" t="s">
        <v>0</v>
      </c>
      <c r="AB438" s="1">
        <v>0</v>
      </c>
      <c r="AC438" s="1">
        <v>0</v>
      </c>
      <c r="AD438" s="2" t="s">
        <v>0</v>
      </c>
      <c r="AE438" s="1">
        <v>0</v>
      </c>
      <c r="AF438" s="2">
        <v>0</v>
      </c>
      <c r="AG438" s="2" t="s">
        <v>0</v>
      </c>
      <c r="AH438" s="1">
        <v>0</v>
      </c>
      <c r="AI438" s="1">
        <v>0</v>
      </c>
      <c r="AJ438" s="2" t="s">
        <v>0</v>
      </c>
      <c r="AK438" s="1">
        <v>0</v>
      </c>
      <c r="AL438" s="1">
        <v>0</v>
      </c>
      <c r="AM438" s="111" t="s">
        <v>1</v>
      </c>
      <c r="AN438" s="110" t="s">
        <v>1</v>
      </c>
      <c r="AO438" s="4" t="s">
        <v>1</v>
      </c>
      <c r="AP438" s="4" t="s">
        <v>1</v>
      </c>
    </row>
    <row r="439" spans="1:42" x14ac:dyDescent="0.25">
      <c r="A439" s="2" t="s">
        <v>663</v>
      </c>
      <c r="B439" s="48">
        <v>44175</v>
      </c>
      <c r="C439" s="68" t="s">
        <v>35</v>
      </c>
      <c r="D439" s="2" t="s">
        <v>42</v>
      </c>
      <c r="E439" s="2" t="s">
        <v>219</v>
      </c>
      <c r="F439" s="2" t="s">
        <v>1734</v>
      </c>
      <c r="G439" s="2" t="s">
        <v>3</v>
      </c>
      <c r="H439" s="2" t="s">
        <v>1741</v>
      </c>
      <c r="I439" s="1" t="s">
        <v>1</v>
      </c>
      <c r="J439" s="1" t="s">
        <v>1</v>
      </c>
      <c r="K439" s="1" t="s">
        <v>1</v>
      </c>
      <c r="L439" s="1" t="s">
        <v>1</v>
      </c>
      <c r="M439" s="1">
        <v>0</v>
      </c>
      <c r="N439" s="2" t="s">
        <v>1</v>
      </c>
      <c r="O439" s="2" t="s">
        <v>2</v>
      </c>
      <c r="P439" s="2" t="s">
        <v>1</v>
      </c>
      <c r="Q439" s="1">
        <v>48463100</v>
      </c>
      <c r="R439" s="1">
        <v>0</v>
      </c>
      <c r="S439" s="1">
        <v>45490020</v>
      </c>
      <c r="T439" s="1">
        <v>0</v>
      </c>
      <c r="U439" s="2" t="s">
        <v>0</v>
      </c>
      <c r="V439" s="1">
        <v>0</v>
      </c>
      <c r="W439" s="1">
        <v>2563000</v>
      </c>
      <c r="X439" s="2" t="s">
        <v>0</v>
      </c>
      <c r="Y439" s="1">
        <v>410080</v>
      </c>
      <c r="Z439" s="1">
        <v>0</v>
      </c>
      <c r="AA439" s="2" t="s">
        <v>0</v>
      </c>
      <c r="AB439" s="1">
        <v>0</v>
      </c>
      <c r="AC439" s="1">
        <v>0</v>
      </c>
      <c r="AD439" s="2" t="s">
        <v>0</v>
      </c>
      <c r="AE439" s="1">
        <v>0</v>
      </c>
      <c r="AF439" s="2">
        <v>0</v>
      </c>
      <c r="AG439" s="2" t="s">
        <v>0</v>
      </c>
      <c r="AH439" s="1">
        <v>0</v>
      </c>
      <c r="AI439" s="1">
        <v>0</v>
      </c>
      <c r="AJ439" s="2" t="s">
        <v>0</v>
      </c>
      <c r="AK439" s="1">
        <v>0</v>
      </c>
      <c r="AL439" s="1">
        <v>0</v>
      </c>
      <c r="AM439" s="49" t="s">
        <v>1</v>
      </c>
      <c r="AN439" s="2" t="s">
        <v>1</v>
      </c>
      <c r="AO439" s="4" t="s">
        <v>1</v>
      </c>
      <c r="AP439" s="4" t="s">
        <v>1</v>
      </c>
    </row>
    <row r="440" spans="1:42" x14ac:dyDescent="0.25">
      <c r="A440" s="2" t="s">
        <v>664</v>
      </c>
      <c r="B440" s="48">
        <v>44175</v>
      </c>
      <c r="C440" s="2" t="s">
        <v>27</v>
      </c>
      <c r="D440" s="2" t="s">
        <v>42</v>
      </c>
      <c r="E440" s="2" t="s">
        <v>214</v>
      </c>
      <c r="F440" s="2" t="s">
        <v>1476</v>
      </c>
      <c r="G440" s="2" t="s">
        <v>3</v>
      </c>
      <c r="H440" s="2" t="s">
        <v>1742</v>
      </c>
      <c r="I440" s="1" t="s">
        <v>1</v>
      </c>
      <c r="J440" s="1" t="s">
        <v>1</v>
      </c>
      <c r="K440" s="1" t="s">
        <v>1</v>
      </c>
      <c r="L440" s="1" t="s">
        <v>1</v>
      </c>
      <c r="M440" s="1">
        <v>0</v>
      </c>
      <c r="N440" s="2" t="s">
        <v>1</v>
      </c>
      <c r="O440" s="2" t="s">
        <v>2</v>
      </c>
      <c r="P440" s="2" t="s">
        <v>1</v>
      </c>
      <c r="Q440" s="1">
        <v>275765742.10000002</v>
      </c>
      <c r="R440" s="1">
        <v>0</v>
      </c>
      <c r="S440" s="1">
        <v>174465410</v>
      </c>
      <c r="T440" s="1">
        <v>0</v>
      </c>
      <c r="U440" s="2" t="s">
        <v>0</v>
      </c>
      <c r="V440" s="1">
        <v>0</v>
      </c>
      <c r="W440" s="1">
        <v>87327872.5</v>
      </c>
      <c r="X440" s="2" t="s">
        <v>9</v>
      </c>
      <c r="Y440" s="1">
        <v>13972459.6</v>
      </c>
      <c r="Z440" s="1">
        <v>0</v>
      </c>
      <c r="AA440" s="2" t="s">
        <v>0</v>
      </c>
      <c r="AB440" s="1">
        <v>0</v>
      </c>
      <c r="AC440" s="1">
        <v>0</v>
      </c>
      <c r="AD440" s="2" t="s">
        <v>0</v>
      </c>
      <c r="AE440" s="1">
        <v>0</v>
      </c>
      <c r="AF440" s="2">
        <v>0</v>
      </c>
      <c r="AG440" s="2" t="s">
        <v>0</v>
      </c>
      <c r="AH440" s="1">
        <v>0</v>
      </c>
      <c r="AI440" s="1">
        <v>0</v>
      </c>
      <c r="AJ440" s="2" t="s">
        <v>0</v>
      </c>
      <c r="AK440" s="1">
        <v>0</v>
      </c>
      <c r="AL440" s="1">
        <v>0</v>
      </c>
      <c r="AM440" s="49" t="s">
        <v>1</v>
      </c>
      <c r="AN440" s="2" t="s">
        <v>1</v>
      </c>
      <c r="AO440" s="4" t="s">
        <v>1</v>
      </c>
      <c r="AP440" s="4" t="s">
        <v>1</v>
      </c>
    </row>
    <row r="441" spans="1:42" x14ac:dyDescent="0.25">
      <c r="A441" s="2" t="s">
        <v>665</v>
      </c>
      <c r="B441" s="48">
        <v>44175</v>
      </c>
      <c r="C441" s="2" t="s">
        <v>6</v>
      </c>
      <c r="D441" s="2" t="s">
        <v>38</v>
      </c>
      <c r="E441" s="2" t="s">
        <v>212</v>
      </c>
      <c r="F441" s="2" t="s">
        <v>1743</v>
      </c>
      <c r="G441" s="2" t="s">
        <v>3</v>
      </c>
      <c r="H441" s="2" t="s">
        <v>1744</v>
      </c>
      <c r="I441" s="1" t="s">
        <v>1</v>
      </c>
      <c r="J441" s="1" t="s">
        <v>1</v>
      </c>
      <c r="K441" s="1" t="s">
        <v>1</v>
      </c>
      <c r="L441" s="1" t="s">
        <v>1</v>
      </c>
      <c r="M441" s="1">
        <v>0</v>
      </c>
      <c r="N441" s="2" t="s">
        <v>1</v>
      </c>
      <c r="O441" s="2" t="s">
        <v>2</v>
      </c>
      <c r="P441" s="2" t="s">
        <v>1</v>
      </c>
      <c r="Q441" s="1">
        <v>134173023.93439999</v>
      </c>
      <c r="R441" s="1">
        <v>0</v>
      </c>
      <c r="S441" s="1">
        <v>88356791.799999997</v>
      </c>
      <c r="T441" s="1">
        <v>0</v>
      </c>
      <c r="U441" s="2" t="s">
        <v>0</v>
      </c>
      <c r="V441" s="1">
        <v>0</v>
      </c>
      <c r="W441" s="1">
        <v>39496751.840000004</v>
      </c>
      <c r="X441" s="2" t="s">
        <v>0</v>
      </c>
      <c r="Y441" s="1">
        <v>6319480.2944</v>
      </c>
      <c r="Z441" s="1">
        <v>0</v>
      </c>
      <c r="AA441" s="2" t="s">
        <v>0</v>
      </c>
      <c r="AB441" s="1">
        <v>0</v>
      </c>
      <c r="AC441" s="1">
        <v>0</v>
      </c>
      <c r="AD441" s="2" t="s">
        <v>0</v>
      </c>
      <c r="AE441" s="1">
        <v>0</v>
      </c>
      <c r="AF441" s="2">
        <v>0</v>
      </c>
      <c r="AG441" s="2" t="s">
        <v>0</v>
      </c>
      <c r="AH441" s="1">
        <v>0</v>
      </c>
      <c r="AI441" s="1">
        <v>0</v>
      </c>
      <c r="AJ441" s="2" t="s">
        <v>0</v>
      </c>
      <c r="AK441" s="1">
        <v>0</v>
      </c>
      <c r="AL441" s="1">
        <v>0</v>
      </c>
      <c r="AM441" s="49" t="s">
        <v>1</v>
      </c>
      <c r="AN441" s="2" t="s">
        <v>1</v>
      </c>
      <c r="AO441" s="4" t="s">
        <v>1</v>
      </c>
      <c r="AP441" s="4" t="s">
        <v>1</v>
      </c>
    </row>
    <row r="442" spans="1:42" x14ac:dyDescent="0.25">
      <c r="A442" s="2" t="s">
        <v>667</v>
      </c>
      <c r="B442" s="48">
        <v>44175</v>
      </c>
      <c r="C442" s="2" t="s">
        <v>6</v>
      </c>
      <c r="D442" s="2" t="s">
        <v>38</v>
      </c>
      <c r="E442" s="2" t="s">
        <v>212</v>
      </c>
      <c r="F442" s="2" t="s">
        <v>1743</v>
      </c>
      <c r="G442" s="2" t="s">
        <v>3</v>
      </c>
      <c r="H442" s="2" t="s">
        <v>1745</v>
      </c>
      <c r="I442" s="1" t="s">
        <v>1</v>
      </c>
      <c r="J442" s="1" t="s">
        <v>1</v>
      </c>
      <c r="K442" s="1" t="s">
        <v>1</v>
      </c>
      <c r="L442" s="1" t="s">
        <v>1</v>
      </c>
      <c r="M442" s="1">
        <v>0</v>
      </c>
      <c r="N442" s="2" t="s">
        <v>1</v>
      </c>
      <c r="O442" s="2" t="s">
        <v>955</v>
      </c>
      <c r="P442" s="2" t="s">
        <v>956</v>
      </c>
      <c r="Q442" s="1">
        <v>19470000</v>
      </c>
      <c r="R442" s="1">
        <v>0</v>
      </c>
      <c r="S442" s="1">
        <v>19470000</v>
      </c>
      <c r="T442" s="1">
        <v>0</v>
      </c>
      <c r="U442" s="2" t="s">
        <v>0</v>
      </c>
      <c r="V442" s="1">
        <v>0</v>
      </c>
      <c r="W442" s="1">
        <v>0</v>
      </c>
      <c r="X442" s="2" t="s">
        <v>0</v>
      </c>
      <c r="Y442" s="1">
        <v>0</v>
      </c>
      <c r="Z442" s="1">
        <v>0</v>
      </c>
      <c r="AA442" s="2" t="s">
        <v>0</v>
      </c>
      <c r="AB442" s="1">
        <v>0</v>
      </c>
      <c r="AC442" s="1">
        <v>0</v>
      </c>
      <c r="AD442" s="2" t="s">
        <v>0</v>
      </c>
      <c r="AE442" s="1">
        <v>0</v>
      </c>
      <c r="AF442" s="1">
        <v>0</v>
      </c>
      <c r="AG442" s="2" t="s">
        <v>0</v>
      </c>
      <c r="AH442" s="1">
        <v>0</v>
      </c>
      <c r="AI442" s="1">
        <v>0</v>
      </c>
      <c r="AJ442" s="1" t="s">
        <v>0</v>
      </c>
      <c r="AK442" s="1">
        <v>0</v>
      </c>
      <c r="AL442" s="1">
        <v>0</v>
      </c>
      <c r="AM442" s="49" t="s">
        <v>1</v>
      </c>
      <c r="AN442" s="2" t="s">
        <v>1</v>
      </c>
      <c r="AO442" s="4" t="s">
        <v>1</v>
      </c>
      <c r="AP442" s="4" t="s">
        <v>1</v>
      </c>
    </row>
    <row r="443" spans="1:42" x14ac:dyDescent="0.25">
      <c r="A443" s="2" t="s">
        <v>668</v>
      </c>
      <c r="B443" s="48">
        <v>44175</v>
      </c>
      <c r="C443" s="2" t="s">
        <v>6</v>
      </c>
      <c r="D443" s="2" t="s">
        <v>38</v>
      </c>
      <c r="E443" s="2" t="s">
        <v>212</v>
      </c>
      <c r="F443" s="2" t="s">
        <v>1743</v>
      </c>
      <c r="G443" s="2" t="s">
        <v>3</v>
      </c>
      <c r="H443" s="2" t="s">
        <v>1746</v>
      </c>
      <c r="I443" s="1" t="s">
        <v>1</v>
      </c>
      <c r="J443" s="1" t="s">
        <v>1</v>
      </c>
      <c r="K443" s="1" t="s">
        <v>1</v>
      </c>
      <c r="L443" s="1" t="s">
        <v>1</v>
      </c>
      <c r="M443" s="1">
        <v>0</v>
      </c>
      <c r="N443" s="2" t="s">
        <v>1</v>
      </c>
      <c r="O443" s="2" t="s">
        <v>2</v>
      </c>
      <c r="P443" s="2" t="s">
        <v>1</v>
      </c>
      <c r="Q443" s="1">
        <v>829961505.91399992</v>
      </c>
      <c r="R443" s="1">
        <v>0</v>
      </c>
      <c r="S443" s="1">
        <v>600124077.5</v>
      </c>
      <c r="T443" s="1">
        <v>0</v>
      </c>
      <c r="U443" s="2" t="s">
        <v>0</v>
      </c>
      <c r="V443" s="1">
        <v>0</v>
      </c>
      <c r="W443" s="1">
        <v>198135714.14999998</v>
      </c>
      <c r="X443" s="2" t="s">
        <v>9</v>
      </c>
      <c r="Y443" s="1">
        <v>31701714.263999999</v>
      </c>
      <c r="Z443" s="1">
        <v>0</v>
      </c>
      <c r="AA443" s="2" t="s">
        <v>0</v>
      </c>
      <c r="AB443" s="1">
        <v>0</v>
      </c>
      <c r="AC443" s="1">
        <v>0</v>
      </c>
      <c r="AD443" s="2" t="s">
        <v>0</v>
      </c>
      <c r="AE443" s="1">
        <v>0</v>
      </c>
      <c r="AF443" s="2">
        <v>0</v>
      </c>
      <c r="AG443" s="2" t="s">
        <v>0</v>
      </c>
      <c r="AH443" s="1">
        <v>0</v>
      </c>
      <c r="AI443" s="1">
        <v>0</v>
      </c>
      <c r="AJ443" s="2" t="s">
        <v>0</v>
      </c>
      <c r="AK443" s="1">
        <v>0</v>
      </c>
      <c r="AL443" s="1">
        <v>0</v>
      </c>
      <c r="AM443" s="111" t="s">
        <v>1</v>
      </c>
      <c r="AN443" s="110" t="s">
        <v>1</v>
      </c>
      <c r="AO443" s="4" t="s">
        <v>1</v>
      </c>
      <c r="AP443" s="4" t="s">
        <v>1</v>
      </c>
    </row>
    <row r="444" spans="1:42" x14ac:dyDescent="0.25">
      <c r="A444" s="2" t="s">
        <v>670</v>
      </c>
      <c r="B444" s="48">
        <v>44175</v>
      </c>
      <c r="C444" s="2" t="s">
        <v>35</v>
      </c>
      <c r="D444" s="2" t="s">
        <v>38</v>
      </c>
      <c r="E444" s="2" t="s">
        <v>210</v>
      </c>
      <c r="F444" s="2" t="s">
        <v>1163</v>
      </c>
      <c r="G444" s="2" t="s">
        <v>3</v>
      </c>
      <c r="H444" s="2" t="s">
        <v>1747</v>
      </c>
      <c r="I444" s="1" t="s">
        <v>1</v>
      </c>
      <c r="J444" s="1" t="s">
        <v>1</v>
      </c>
      <c r="K444" s="1" t="s">
        <v>1</v>
      </c>
      <c r="L444" s="1" t="s">
        <v>1</v>
      </c>
      <c r="M444" s="1">
        <v>0</v>
      </c>
      <c r="N444" s="2" t="s">
        <v>1</v>
      </c>
      <c r="O444" s="2" t="s">
        <v>2</v>
      </c>
      <c r="P444" s="2" t="s">
        <v>1</v>
      </c>
      <c r="Q444" s="1">
        <v>317279022.82499999</v>
      </c>
      <c r="R444" s="1">
        <v>0</v>
      </c>
      <c r="S444" s="1">
        <v>304558578.82499999</v>
      </c>
      <c r="T444" s="1">
        <v>0</v>
      </c>
      <c r="U444" s="2" t="s">
        <v>0</v>
      </c>
      <c r="V444" s="1">
        <v>0</v>
      </c>
      <c r="W444" s="1">
        <v>10965900</v>
      </c>
      <c r="X444" s="2" t="s">
        <v>0</v>
      </c>
      <c r="Y444" s="1">
        <v>1754544</v>
      </c>
      <c r="Z444" s="1">
        <v>0</v>
      </c>
      <c r="AA444" s="2" t="s">
        <v>0</v>
      </c>
      <c r="AB444" s="1">
        <v>0</v>
      </c>
      <c r="AC444" s="1">
        <v>0</v>
      </c>
      <c r="AD444" s="2" t="s">
        <v>0</v>
      </c>
      <c r="AE444" s="1">
        <v>0</v>
      </c>
      <c r="AF444" s="2">
        <v>0</v>
      </c>
      <c r="AG444" s="2" t="s">
        <v>0</v>
      </c>
      <c r="AH444" s="1">
        <v>0</v>
      </c>
      <c r="AI444" s="1">
        <v>0</v>
      </c>
      <c r="AJ444" s="2" t="s">
        <v>0</v>
      </c>
      <c r="AK444" s="1">
        <v>0</v>
      </c>
      <c r="AL444" s="1">
        <v>0</v>
      </c>
      <c r="AM444" s="49" t="s">
        <v>1</v>
      </c>
      <c r="AN444" s="2" t="s">
        <v>1</v>
      </c>
      <c r="AO444" s="4" t="s">
        <v>1</v>
      </c>
      <c r="AP444" s="4" t="s">
        <v>1</v>
      </c>
    </row>
    <row r="445" spans="1:42" x14ac:dyDescent="0.25">
      <c r="A445" s="2" t="s">
        <v>671</v>
      </c>
      <c r="B445" s="48">
        <v>44175</v>
      </c>
      <c r="C445" s="2" t="s">
        <v>35</v>
      </c>
      <c r="D445" s="2" t="s">
        <v>38</v>
      </c>
      <c r="E445" s="2" t="s">
        <v>210</v>
      </c>
      <c r="F445" s="2" t="s">
        <v>1163</v>
      </c>
      <c r="G445" s="2" t="s">
        <v>3</v>
      </c>
      <c r="H445" s="2" t="s">
        <v>1748</v>
      </c>
      <c r="I445" s="1" t="s">
        <v>1</v>
      </c>
      <c r="J445" s="1" t="s">
        <v>1</v>
      </c>
      <c r="K445" s="1" t="s">
        <v>1</v>
      </c>
      <c r="L445" s="1" t="s">
        <v>1</v>
      </c>
      <c r="M445" s="1">
        <v>0</v>
      </c>
      <c r="N445" s="2" t="s">
        <v>1</v>
      </c>
      <c r="O445" s="2" t="s">
        <v>822</v>
      </c>
      <c r="P445" s="2" t="s">
        <v>823</v>
      </c>
      <c r="Q445" s="1">
        <v>1089000</v>
      </c>
      <c r="R445" s="1">
        <v>0</v>
      </c>
      <c r="S445" s="1">
        <v>1089000</v>
      </c>
      <c r="T445" s="1">
        <v>0</v>
      </c>
      <c r="U445" s="2" t="s">
        <v>0</v>
      </c>
      <c r="V445" s="1">
        <v>0</v>
      </c>
      <c r="W445" s="1">
        <v>0</v>
      </c>
      <c r="X445" s="2" t="s">
        <v>0</v>
      </c>
      <c r="Y445" s="1">
        <v>0</v>
      </c>
      <c r="Z445" s="1">
        <v>0</v>
      </c>
      <c r="AA445" s="2" t="s">
        <v>0</v>
      </c>
      <c r="AB445" s="1">
        <v>0</v>
      </c>
      <c r="AC445" s="1">
        <v>0</v>
      </c>
      <c r="AD445" s="2" t="s">
        <v>0</v>
      </c>
      <c r="AE445" s="1">
        <v>0</v>
      </c>
      <c r="AF445" s="2">
        <v>0</v>
      </c>
      <c r="AG445" s="2" t="s">
        <v>0</v>
      </c>
      <c r="AH445" s="1">
        <v>0</v>
      </c>
      <c r="AI445" s="1">
        <v>0</v>
      </c>
      <c r="AJ445" s="2" t="s">
        <v>0</v>
      </c>
      <c r="AK445" s="1">
        <v>0</v>
      </c>
      <c r="AL445" s="1">
        <v>0</v>
      </c>
      <c r="AM445" s="49" t="s">
        <v>1</v>
      </c>
      <c r="AN445" s="2" t="s">
        <v>1</v>
      </c>
      <c r="AO445" s="4" t="s">
        <v>1</v>
      </c>
      <c r="AP445" s="4" t="s">
        <v>1</v>
      </c>
    </row>
    <row r="446" spans="1:42" x14ac:dyDescent="0.25">
      <c r="A446" s="2" t="s">
        <v>672</v>
      </c>
      <c r="B446" s="48">
        <v>44175</v>
      </c>
      <c r="C446" s="2" t="s">
        <v>35</v>
      </c>
      <c r="D446" s="2" t="s">
        <v>38</v>
      </c>
      <c r="E446" s="2" t="s">
        <v>210</v>
      </c>
      <c r="F446" s="2" t="s">
        <v>1163</v>
      </c>
      <c r="G446" s="2" t="s">
        <v>3</v>
      </c>
      <c r="H446" s="2" t="s">
        <v>1749</v>
      </c>
      <c r="I446" s="1" t="s">
        <v>1</v>
      </c>
      <c r="J446" s="1" t="s">
        <v>1</v>
      </c>
      <c r="K446" s="1" t="s">
        <v>1</v>
      </c>
      <c r="L446" s="1" t="s">
        <v>1</v>
      </c>
      <c r="M446" s="1">
        <v>0</v>
      </c>
      <c r="N446" s="2" t="s">
        <v>1</v>
      </c>
      <c r="O446" s="2" t="s">
        <v>2</v>
      </c>
      <c r="P446" s="2" t="s">
        <v>1</v>
      </c>
      <c r="Q446" s="1">
        <v>79737820</v>
      </c>
      <c r="R446" s="1">
        <v>0</v>
      </c>
      <c r="S446" s="1">
        <v>74104280</v>
      </c>
      <c r="T446" s="1">
        <v>0</v>
      </c>
      <c r="U446" s="2" t="s">
        <v>0</v>
      </c>
      <c r="V446" s="1">
        <v>0</v>
      </c>
      <c r="W446" s="1">
        <v>4856500</v>
      </c>
      <c r="X446" s="2" t="s">
        <v>0</v>
      </c>
      <c r="Y446" s="1">
        <v>777040</v>
      </c>
      <c r="Z446" s="1">
        <v>0</v>
      </c>
      <c r="AA446" s="2" t="s">
        <v>0</v>
      </c>
      <c r="AB446" s="1">
        <v>0</v>
      </c>
      <c r="AC446" s="1">
        <v>0</v>
      </c>
      <c r="AD446" s="2" t="s">
        <v>0</v>
      </c>
      <c r="AE446" s="1">
        <v>0</v>
      </c>
      <c r="AF446" s="2">
        <v>0</v>
      </c>
      <c r="AG446" s="2" t="s">
        <v>0</v>
      </c>
      <c r="AH446" s="1">
        <v>0</v>
      </c>
      <c r="AI446" s="1">
        <v>0</v>
      </c>
      <c r="AJ446" s="2" t="s">
        <v>0</v>
      </c>
      <c r="AK446" s="1">
        <v>0</v>
      </c>
      <c r="AL446" s="1">
        <v>0</v>
      </c>
      <c r="AM446" s="49" t="s">
        <v>1</v>
      </c>
      <c r="AN446" s="2" t="s">
        <v>1</v>
      </c>
      <c r="AO446" s="4" t="s">
        <v>1</v>
      </c>
      <c r="AP446" s="4" t="s">
        <v>1</v>
      </c>
    </row>
    <row r="447" spans="1:42" x14ac:dyDescent="0.25">
      <c r="A447" s="2" t="s">
        <v>673</v>
      </c>
      <c r="B447" s="48">
        <v>44175</v>
      </c>
      <c r="C447" s="2" t="s">
        <v>27</v>
      </c>
      <c r="D447" s="2" t="s">
        <v>38</v>
      </c>
      <c r="E447" s="2" t="s">
        <v>4</v>
      </c>
      <c r="F447" s="2" t="s">
        <v>1565</v>
      </c>
      <c r="G447" s="2" t="s">
        <v>3</v>
      </c>
      <c r="H447" s="2" t="s">
        <v>1750</v>
      </c>
      <c r="I447" s="1" t="s">
        <v>1</v>
      </c>
      <c r="J447" s="1" t="s">
        <v>1</v>
      </c>
      <c r="K447" s="1" t="s">
        <v>1</v>
      </c>
      <c r="L447" s="1" t="s">
        <v>1</v>
      </c>
      <c r="M447" s="1">
        <v>0</v>
      </c>
      <c r="N447" s="2" t="s">
        <v>1</v>
      </c>
      <c r="O447" s="2" t="s">
        <v>2</v>
      </c>
      <c r="P447" s="2" t="s">
        <v>1</v>
      </c>
      <c r="Q447" s="1">
        <v>87368852.890000001</v>
      </c>
      <c r="R447" s="1">
        <v>0</v>
      </c>
      <c r="S447" s="1">
        <v>50657394.450000003</v>
      </c>
      <c r="T447" s="1">
        <v>0</v>
      </c>
      <c r="U447" s="2" t="s">
        <v>0</v>
      </c>
      <c r="V447" s="1">
        <v>0</v>
      </c>
      <c r="W447" s="1">
        <v>31647809</v>
      </c>
      <c r="X447" s="2" t="s">
        <v>0</v>
      </c>
      <c r="Y447" s="1">
        <v>5063649.4399999995</v>
      </c>
      <c r="Z447" s="1">
        <v>0</v>
      </c>
      <c r="AA447" s="2" t="s">
        <v>0</v>
      </c>
      <c r="AB447" s="1">
        <v>0</v>
      </c>
      <c r="AC447" s="1">
        <v>0</v>
      </c>
      <c r="AD447" s="2" t="s">
        <v>0</v>
      </c>
      <c r="AE447" s="1">
        <v>0</v>
      </c>
      <c r="AF447" s="2">
        <v>0</v>
      </c>
      <c r="AG447" s="2" t="s">
        <v>0</v>
      </c>
      <c r="AH447" s="1">
        <v>0</v>
      </c>
      <c r="AI447" s="1">
        <v>0</v>
      </c>
      <c r="AJ447" s="2" t="s">
        <v>0</v>
      </c>
      <c r="AK447" s="1">
        <v>0</v>
      </c>
      <c r="AL447" s="1">
        <v>0</v>
      </c>
      <c r="AM447" s="49" t="s">
        <v>1</v>
      </c>
      <c r="AN447" s="2" t="s">
        <v>1</v>
      </c>
      <c r="AO447" s="4" t="s">
        <v>1</v>
      </c>
      <c r="AP447" s="4" t="s">
        <v>1</v>
      </c>
    </row>
    <row r="448" spans="1:42" x14ac:dyDescent="0.25">
      <c r="A448" s="2" t="s">
        <v>675</v>
      </c>
      <c r="B448" s="67">
        <v>44175</v>
      </c>
      <c r="C448" s="68" t="s">
        <v>27</v>
      </c>
      <c r="D448" s="68" t="s">
        <v>38</v>
      </c>
      <c r="E448" s="68" t="s">
        <v>4</v>
      </c>
      <c r="F448" s="68" t="s">
        <v>1751</v>
      </c>
      <c r="G448" s="68" t="s">
        <v>3</v>
      </c>
      <c r="H448" s="68" t="s">
        <v>1752</v>
      </c>
      <c r="I448" s="69" t="s">
        <v>1</v>
      </c>
      <c r="J448" s="69" t="s">
        <v>1</v>
      </c>
      <c r="K448" s="69" t="s">
        <v>1</v>
      </c>
      <c r="L448" s="69" t="s">
        <v>1</v>
      </c>
      <c r="M448" s="69">
        <v>0</v>
      </c>
      <c r="N448" s="68" t="s">
        <v>1</v>
      </c>
      <c r="O448" s="68" t="s">
        <v>1753</v>
      </c>
      <c r="P448" s="68" t="s">
        <v>1754</v>
      </c>
      <c r="Q448" s="69">
        <v>8800000</v>
      </c>
      <c r="R448" s="69">
        <v>0</v>
      </c>
      <c r="S448" s="69">
        <v>8800000</v>
      </c>
      <c r="T448" s="69">
        <v>0</v>
      </c>
      <c r="U448" s="68" t="s">
        <v>0</v>
      </c>
      <c r="V448" s="69">
        <v>0</v>
      </c>
      <c r="W448" s="69">
        <v>0</v>
      </c>
      <c r="X448" s="68" t="s">
        <v>0</v>
      </c>
      <c r="Y448" s="69">
        <v>0</v>
      </c>
      <c r="Z448" s="69">
        <v>0</v>
      </c>
      <c r="AA448" s="68" t="s">
        <v>0</v>
      </c>
      <c r="AB448" s="69">
        <v>0</v>
      </c>
      <c r="AC448" s="69">
        <v>0</v>
      </c>
      <c r="AD448" s="68" t="s">
        <v>0</v>
      </c>
      <c r="AE448" s="69">
        <v>0</v>
      </c>
      <c r="AF448" s="68">
        <v>0</v>
      </c>
      <c r="AG448" s="68" t="s">
        <v>0</v>
      </c>
      <c r="AH448" s="69">
        <v>0</v>
      </c>
      <c r="AI448" s="69">
        <v>0</v>
      </c>
      <c r="AJ448" s="68" t="s">
        <v>0</v>
      </c>
      <c r="AK448" s="69">
        <v>0</v>
      </c>
      <c r="AL448" s="69">
        <v>0</v>
      </c>
      <c r="AM448" s="49" t="s">
        <v>1</v>
      </c>
      <c r="AN448" s="2" t="s">
        <v>1</v>
      </c>
      <c r="AO448" s="4" t="s">
        <v>1</v>
      </c>
      <c r="AP448" s="4" t="s">
        <v>1</v>
      </c>
    </row>
    <row r="449" spans="1:42" x14ac:dyDescent="0.25">
      <c r="A449" s="2" t="s">
        <v>676</v>
      </c>
      <c r="B449" s="48">
        <v>44175</v>
      </c>
      <c r="C449" s="2" t="s">
        <v>27</v>
      </c>
      <c r="D449" s="2" t="s">
        <v>38</v>
      </c>
      <c r="E449" s="2" t="s">
        <v>4</v>
      </c>
      <c r="F449" s="2" t="s">
        <v>1565</v>
      </c>
      <c r="G449" s="2" t="s">
        <v>3</v>
      </c>
      <c r="H449" s="2" t="s">
        <v>1755</v>
      </c>
      <c r="I449" s="1" t="s">
        <v>1</v>
      </c>
      <c r="J449" s="1" t="s">
        <v>1</v>
      </c>
      <c r="K449" s="1" t="s">
        <v>1</v>
      </c>
      <c r="L449" s="1" t="s">
        <v>1</v>
      </c>
      <c r="M449" s="1">
        <v>0</v>
      </c>
      <c r="N449" s="2" t="s">
        <v>1</v>
      </c>
      <c r="O449" s="2" t="s">
        <v>2</v>
      </c>
      <c r="P449" s="2" t="s">
        <v>1</v>
      </c>
      <c r="Q449" s="1">
        <v>166498155</v>
      </c>
      <c r="R449" s="1">
        <v>0</v>
      </c>
      <c r="S449" s="1">
        <v>127076135</v>
      </c>
      <c r="T449" s="1">
        <v>0</v>
      </c>
      <c r="U449" s="2" t="s">
        <v>0</v>
      </c>
      <c r="V449" s="1">
        <v>0</v>
      </c>
      <c r="W449" s="1">
        <v>33984500</v>
      </c>
      <c r="X449" s="2" t="s">
        <v>9</v>
      </c>
      <c r="Y449" s="1">
        <v>5437520</v>
      </c>
      <c r="Z449" s="1">
        <v>0</v>
      </c>
      <c r="AA449" s="2" t="s">
        <v>0</v>
      </c>
      <c r="AB449" s="1">
        <v>0</v>
      </c>
      <c r="AC449" s="1">
        <v>0</v>
      </c>
      <c r="AD449" s="2" t="s">
        <v>0</v>
      </c>
      <c r="AE449" s="1">
        <v>0</v>
      </c>
      <c r="AF449" s="2">
        <v>0</v>
      </c>
      <c r="AG449" s="2" t="s">
        <v>0</v>
      </c>
      <c r="AH449" s="1">
        <v>0</v>
      </c>
      <c r="AI449" s="1">
        <v>0</v>
      </c>
      <c r="AJ449" s="2" t="s">
        <v>0</v>
      </c>
      <c r="AK449" s="1">
        <v>0</v>
      </c>
      <c r="AL449" s="1">
        <v>0</v>
      </c>
      <c r="AM449" s="49" t="s">
        <v>1</v>
      </c>
      <c r="AN449" s="2" t="s">
        <v>1</v>
      </c>
      <c r="AO449" s="4" t="s">
        <v>1</v>
      </c>
      <c r="AP449" s="4" t="s">
        <v>1</v>
      </c>
    </row>
    <row r="450" spans="1:42" x14ac:dyDescent="0.25">
      <c r="A450" s="2" t="s">
        <v>677</v>
      </c>
      <c r="B450" s="48">
        <v>44175</v>
      </c>
      <c r="C450" s="2" t="s">
        <v>27</v>
      </c>
      <c r="D450" s="2" t="s">
        <v>38</v>
      </c>
      <c r="E450" s="2" t="s">
        <v>4</v>
      </c>
      <c r="F450" s="2" t="s">
        <v>1751</v>
      </c>
      <c r="G450" s="2" t="s">
        <v>3</v>
      </c>
      <c r="H450" s="2" t="s">
        <v>1756</v>
      </c>
      <c r="I450" s="1" t="s">
        <v>1</v>
      </c>
      <c r="J450" s="1" t="s">
        <v>1</v>
      </c>
      <c r="K450" s="1" t="s">
        <v>1</v>
      </c>
      <c r="L450" s="1" t="s">
        <v>1</v>
      </c>
      <c r="M450" s="1">
        <v>0</v>
      </c>
      <c r="N450" s="2" t="s">
        <v>1</v>
      </c>
      <c r="O450" s="2" t="s">
        <v>898</v>
      </c>
      <c r="P450" s="2" t="s">
        <v>899</v>
      </c>
      <c r="Q450" s="1">
        <v>2924592</v>
      </c>
      <c r="R450" s="1">
        <v>0</v>
      </c>
      <c r="S450" s="1">
        <v>0</v>
      </c>
      <c r="T450" s="1">
        <v>2521200</v>
      </c>
      <c r="U450" s="2" t="s">
        <v>9</v>
      </c>
      <c r="V450" s="1">
        <v>403392</v>
      </c>
      <c r="W450" s="1">
        <v>0</v>
      </c>
      <c r="X450" s="2" t="s">
        <v>0</v>
      </c>
      <c r="Y450" s="1">
        <v>0</v>
      </c>
      <c r="Z450" s="1">
        <v>0</v>
      </c>
      <c r="AA450" s="2" t="s">
        <v>0</v>
      </c>
      <c r="AB450" s="1">
        <v>0</v>
      </c>
      <c r="AC450" s="1">
        <v>0</v>
      </c>
      <c r="AD450" s="2" t="s">
        <v>0</v>
      </c>
      <c r="AE450" s="1">
        <v>0</v>
      </c>
      <c r="AF450" s="2">
        <v>0</v>
      </c>
      <c r="AG450" s="2" t="s">
        <v>0</v>
      </c>
      <c r="AH450" s="1">
        <v>0</v>
      </c>
      <c r="AI450" s="1">
        <v>0</v>
      </c>
      <c r="AJ450" s="2" t="s">
        <v>0</v>
      </c>
      <c r="AK450" s="1">
        <v>0</v>
      </c>
      <c r="AL450" s="1">
        <v>0</v>
      </c>
      <c r="AM450" s="49" t="s">
        <v>1</v>
      </c>
      <c r="AN450" s="2" t="s">
        <v>1</v>
      </c>
      <c r="AO450" s="4" t="s">
        <v>1</v>
      </c>
      <c r="AP450" s="4" t="s">
        <v>1</v>
      </c>
    </row>
    <row r="451" spans="1:42" x14ac:dyDescent="0.25">
      <c r="A451" s="2" t="s">
        <v>678</v>
      </c>
      <c r="B451" s="48">
        <v>44175</v>
      </c>
      <c r="C451" s="2" t="s">
        <v>27</v>
      </c>
      <c r="D451" s="2" t="s">
        <v>38</v>
      </c>
      <c r="E451" s="2" t="s">
        <v>4</v>
      </c>
      <c r="F451" s="2" t="s">
        <v>1565</v>
      </c>
      <c r="G451" s="2" t="s">
        <v>3</v>
      </c>
      <c r="H451" s="2" t="s">
        <v>1757</v>
      </c>
      <c r="I451" s="1" t="s">
        <v>1</v>
      </c>
      <c r="J451" s="1" t="s">
        <v>1</v>
      </c>
      <c r="K451" s="1" t="s">
        <v>1</v>
      </c>
      <c r="L451" s="1" t="s">
        <v>1</v>
      </c>
      <c r="M451" s="1">
        <v>0</v>
      </c>
      <c r="N451" s="2" t="s">
        <v>1</v>
      </c>
      <c r="O451" s="2" t="s">
        <v>2</v>
      </c>
      <c r="P451" s="2" t="s">
        <v>1</v>
      </c>
      <c r="Q451" s="1">
        <v>26016888.259999998</v>
      </c>
      <c r="R451" s="1">
        <v>0</v>
      </c>
      <c r="S451" s="1">
        <v>12067165</v>
      </c>
      <c r="T451" s="1">
        <v>0</v>
      </c>
      <c r="U451" s="2" t="s">
        <v>0</v>
      </c>
      <c r="V451" s="1">
        <v>0</v>
      </c>
      <c r="W451" s="1">
        <v>12025623.5</v>
      </c>
      <c r="X451" s="2" t="s">
        <v>9</v>
      </c>
      <c r="Y451" s="1">
        <v>1924099.76</v>
      </c>
      <c r="Z451" s="1">
        <v>0</v>
      </c>
      <c r="AA451" s="2" t="s">
        <v>0</v>
      </c>
      <c r="AB451" s="1">
        <v>0</v>
      </c>
      <c r="AC451" s="1">
        <v>0</v>
      </c>
      <c r="AD451" s="2" t="s">
        <v>0</v>
      </c>
      <c r="AE451" s="1">
        <v>0</v>
      </c>
      <c r="AF451" s="2">
        <v>0</v>
      </c>
      <c r="AG451" s="2" t="s">
        <v>0</v>
      </c>
      <c r="AH451" s="1">
        <v>0</v>
      </c>
      <c r="AI451" s="1">
        <v>0</v>
      </c>
      <c r="AJ451" s="2" t="s">
        <v>0</v>
      </c>
      <c r="AK451" s="1">
        <v>0</v>
      </c>
      <c r="AL451" s="1">
        <v>0</v>
      </c>
      <c r="AM451" s="49" t="s">
        <v>1</v>
      </c>
      <c r="AN451" s="2" t="s">
        <v>1</v>
      </c>
      <c r="AO451" s="4" t="s">
        <v>1</v>
      </c>
      <c r="AP451" s="4" t="s">
        <v>1</v>
      </c>
    </row>
    <row r="452" spans="1:42" x14ac:dyDescent="0.25">
      <c r="A452" s="2" t="s">
        <v>679</v>
      </c>
      <c r="B452" s="48">
        <v>44175</v>
      </c>
      <c r="C452" s="2" t="s">
        <v>6</v>
      </c>
      <c r="D452" s="2" t="s">
        <v>33</v>
      </c>
      <c r="E452" s="2" t="s">
        <v>206</v>
      </c>
      <c r="F452" s="2" t="s">
        <v>416</v>
      </c>
      <c r="G452" s="2" t="s">
        <v>3</v>
      </c>
      <c r="H452" s="2" t="s">
        <v>1758</v>
      </c>
      <c r="I452" s="1" t="s">
        <v>1</v>
      </c>
      <c r="J452" s="1" t="s">
        <v>1</v>
      </c>
      <c r="K452" s="1" t="s">
        <v>1</v>
      </c>
      <c r="L452" s="1" t="s">
        <v>1</v>
      </c>
      <c r="M452" s="1">
        <v>0</v>
      </c>
      <c r="N452" s="2" t="s">
        <v>1</v>
      </c>
      <c r="O452" s="2" t="s">
        <v>2</v>
      </c>
      <c r="P452" s="2" t="s">
        <v>1</v>
      </c>
      <c r="Q452" s="1">
        <v>616032327.5</v>
      </c>
      <c r="R452" s="1">
        <v>0</v>
      </c>
      <c r="S452" s="1">
        <v>446729298</v>
      </c>
      <c r="T452" s="1">
        <v>0</v>
      </c>
      <c r="U452" s="2" t="s">
        <v>0</v>
      </c>
      <c r="V452" s="1">
        <v>0</v>
      </c>
      <c r="W452" s="1">
        <v>145950887.5</v>
      </c>
      <c r="X452" s="2" t="s">
        <v>9</v>
      </c>
      <c r="Y452" s="1">
        <v>23352142.000000004</v>
      </c>
      <c r="Z452" s="1">
        <v>0</v>
      </c>
      <c r="AA452" s="2" t="s">
        <v>0</v>
      </c>
      <c r="AB452" s="1">
        <v>0</v>
      </c>
      <c r="AC452" s="1">
        <v>0</v>
      </c>
      <c r="AD452" s="2" t="s">
        <v>0</v>
      </c>
      <c r="AE452" s="1">
        <v>0</v>
      </c>
      <c r="AF452" s="2">
        <v>0</v>
      </c>
      <c r="AG452" s="2" t="s">
        <v>0</v>
      </c>
      <c r="AH452" s="1">
        <v>0</v>
      </c>
      <c r="AI452" s="1">
        <v>0</v>
      </c>
      <c r="AJ452" s="2" t="s">
        <v>0</v>
      </c>
      <c r="AK452" s="1">
        <v>0</v>
      </c>
      <c r="AL452" s="1">
        <v>0</v>
      </c>
      <c r="AM452" s="49" t="s">
        <v>1</v>
      </c>
      <c r="AN452" s="2" t="s">
        <v>1</v>
      </c>
      <c r="AO452" s="4" t="s">
        <v>1</v>
      </c>
      <c r="AP452" s="4" t="s">
        <v>1</v>
      </c>
    </row>
    <row r="453" spans="1:42" x14ac:dyDescent="0.25">
      <c r="A453" s="2" t="s">
        <v>680</v>
      </c>
      <c r="B453" s="48">
        <v>44175</v>
      </c>
      <c r="C453" s="2" t="s">
        <v>6</v>
      </c>
      <c r="D453" s="2" t="s">
        <v>33</v>
      </c>
      <c r="E453" s="2" t="s">
        <v>206</v>
      </c>
      <c r="F453" s="2" t="s">
        <v>416</v>
      </c>
      <c r="G453" s="2" t="s">
        <v>3</v>
      </c>
      <c r="H453" s="2" t="s">
        <v>1759</v>
      </c>
      <c r="I453" s="1" t="s">
        <v>1</v>
      </c>
      <c r="J453" s="1" t="s">
        <v>1</v>
      </c>
      <c r="K453" s="1" t="s">
        <v>1</v>
      </c>
      <c r="L453" s="1" t="s">
        <v>1</v>
      </c>
      <c r="M453" s="1">
        <v>0</v>
      </c>
      <c r="N453" s="2" t="s">
        <v>1</v>
      </c>
      <c r="O453" s="2" t="s">
        <v>461</v>
      </c>
      <c r="P453" s="2" t="s">
        <v>1366</v>
      </c>
      <c r="Q453" s="1">
        <v>18197520</v>
      </c>
      <c r="R453" s="1">
        <v>0</v>
      </c>
      <c r="S453" s="1">
        <v>12430000</v>
      </c>
      <c r="T453" s="1">
        <v>4972000</v>
      </c>
      <c r="U453" s="2" t="s">
        <v>9</v>
      </c>
      <c r="V453" s="1">
        <v>795520</v>
      </c>
      <c r="W453" s="1">
        <v>0</v>
      </c>
      <c r="X453" s="2" t="s">
        <v>0</v>
      </c>
      <c r="Y453" s="1">
        <v>0</v>
      </c>
      <c r="Z453" s="1">
        <v>0</v>
      </c>
      <c r="AA453" s="2" t="s">
        <v>0</v>
      </c>
      <c r="AB453" s="1">
        <v>0</v>
      </c>
      <c r="AC453" s="1">
        <v>0</v>
      </c>
      <c r="AD453" s="2" t="s">
        <v>0</v>
      </c>
      <c r="AE453" s="1">
        <v>0</v>
      </c>
      <c r="AF453" s="1">
        <v>0</v>
      </c>
      <c r="AG453" s="2" t="s">
        <v>0</v>
      </c>
      <c r="AH453" s="1">
        <v>0</v>
      </c>
      <c r="AI453" s="1">
        <v>0</v>
      </c>
      <c r="AJ453" s="2" t="s">
        <v>0</v>
      </c>
      <c r="AK453" s="1">
        <v>0</v>
      </c>
      <c r="AL453" s="1">
        <v>0</v>
      </c>
      <c r="AM453" s="49" t="s">
        <v>1</v>
      </c>
      <c r="AN453" s="2" t="s">
        <v>1</v>
      </c>
      <c r="AO453" s="4" t="s">
        <v>1</v>
      </c>
      <c r="AP453" s="4" t="s">
        <v>1</v>
      </c>
    </row>
    <row r="454" spans="1:42" x14ac:dyDescent="0.25">
      <c r="A454" s="2" t="s">
        <v>681</v>
      </c>
      <c r="B454" s="48">
        <v>44175</v>
      </c>
      <c r="C454" s="2" t="s">
        <v>6</v>
      </c>
      <c r="D454" s="2" t="s">
        <v>33</v>
      </c>
      <c r="E454" s="2" t="s">
        <v>206</v>
      </c>
      <c r="F454" s="2" t="s">
        <v>416</v>
      </c>
      <c r="G454" s="2" t="s">
        <v>3</v>
      </c>
      <c r="H454" s="2" t="s">
        <v>1760</v>
      </c>
      <c r="I454" s="1" t="s">
        <v>1</v>
      </c>
      <c r="J454" s="1" t="s">
        <v>1</v>
      </c>
      <c r="K454" s="1" t="s">
        <v>1</v>
      </c>
      <c r="L454" s="1" t="s">
        <v>1</v>
      </c>
      <c r="M454" s="1">
        <v>0</v>
      </c>
      <c r="N454" s="2" t="s">
        <v>1</v>
      </c>
      <c r="O454" s="2" t="s">
        <v>2</v>
      </c>
      <c r="P454" s="2" t="s">
        <v>1</v>
      </c>
      <c r="Q454" s="1">
        <v>254720750.33119997</v>
      </c>
      <c r="R454" s="1">
        <v>0</v>
      </c>
      <c r="S454" s="1">
        <v>149774513.5</v>
      </c>
      <c r="T454" s="1">
        <v>0</v>
      </c>
      <c r="U454" s="2" t="s">
        <v>0</v>
      </c>
      <c r="V454" s="1">
        <v>0</v>
      </c>
      <c r="W454" s="1">
        <v>90470893.819999993</v>
      </c>
      <c r="X454" s="2" t="s">
        <v>0</v>
      </c>
      <c r="Y454" s="1">
        <v>14475343.0112</v>
      </c>
      <c r="Z454" s="1">
        <v>0</v>
      </c>
      <c r="AA454" s="2" t="s">
        <v>0</v>
      </c>
      <c r="AB454" s="1">
        <v>0</v>
      </c>
      <c r="AC454" s="1">
        <v>0</v>
      </c>
      <c r="AD454" s="2" t="s">
        <v>0</v>
      </c>
      <c r="AE454" s="1">
        <v>0</v>
      </c>
      <c r="AF454" s="2">
        <v>0</v>
      </c>
      <c r="AG454" s="2" t="s">
        <v>0</v>
      </c>
      <c r="AH454" s="1">
        <v>0</v>
      </c>
      <c r="AI454" s="1">
        <v>0</v>
      </c>
      <c r="AJ454" s="2" t="s">
        <v>0</v>
      </c>
      <c r="AK454" s="1">
        <v>0</v>
      </c>
      <c r="AL454" s="1">
        <v>0</v>
      </c>
      <c r="AM454" s="49" t="s">
        <v>1</v>
      </c>
      <c r="AN454" s="2" t="s">
        <v>1</v>
      </c>
      <c r="AO454" s="4" t="s">
        <v>1</v>
      </c>
      <c r="AP454" s="4" t="s">
        <v>1</v>
      </c>
    </row>
    <row r="455" spans="1:42" x14ac:dyDescent="0.25">
      <c r="A455" s="2" t="s">
        <v>682</v>
      </c>
      <c r="B455" s="48">
        <v>44175</v>
      </c>
      <c r="C455" s="2" t="s">
        <v>27</v>
      </c>
      <c r="D455" s="2" t="s">
        <v>33</v>
      </c>
      <c r="E455" s="2" t="s">
        <v>32</v>
      </c>
      <c r="F455" s="2" t="s">
        <v>1761</v>
      </c>
      <c r="G455" s="2" t="s">
        <v>3</v>
      </c>
      <c r="H455" s="2" t="s">
        <v>1762</v>
      </c>
      <c r="I455" s="1" t="s">
        <v>1</v>
      </c>
      <c r="J455" s="1" t="s">
        <v>1</v>
      </c>
      <c r="K455" s="1" t="s">
        <v>1</v>
      </c>
      <c r="L455" s="1" t="s">
        <v>1</v>
      </c>
      <c r="M455" s="1">
        <v>0</v>
      </c>
      <c r="N455" s="2" t="s">
        <v>1</v>
      </c>
      <c r="O455" s="2" t="s">
        <v>2</v>
      </c>
      <c r="P455" s="2" t="s">
        <v>1</v>
      </c>
      <c r="Q455" s="1">
        <v>337161701.96000004</v>
      </c>
      <c r="R455" s="1">
        <v>0</v>
      </c>
      <c r="S455" s="1">
        <v>255883105</v>
      </c>
      <c r="T455" s="1">
        <v>0</v>
      </c>
      <c r="U455" s="2" t="s">
        <v>0</v>
      </c>
      <c r="V455" s="1">
        <v>0</v>
      </c>
      <c r="W455" s="1">
        <v>70067756</v>
      </c>
      <c r="X455" s="2" t="s">
        <v>9</v>
      </c>
      <c r="Y455" s="1">
        <v>11210840.960000001</v>
      </c>
      <c r="Z455" s="1">
        <v>0</v>
      </c>
      <c r="AA455" s="2" t="s">
        <v>0</v>
      </c>
      <c r="AB455" s="1">
        <v>0</v>
      </c>
      <c r="AC455" s="1">
        <v>0</v>
      </c>
      <c r="AD455" s="2" t="s">
        <v>0</v>
      </c>
      <c r="AE455" s="1">
        <v>0</v>
      </c>
      <c r="AF455" s="2">
        <v>0</v>
      </c>
      <c r="AG455" s="2" t="s">
        <v>0</v>
      </c>
      <c r="AH455" s="1">
        <v>0</v>
      </c>
      <c r="AI455" s="1">
        <v>0</v>
      </c>
      <c r="AJ455" s="2" t="s">
        <v>0</v>
      </c>
      <c r="AK455" s="1">
        <v>0</v>
      </c>
      <c r="AL455" s="1">
        <v>0</v>
      </c>
      <c r="AM455" s="49" t="s">
        <v>1</v>
      </c>
      <c r="AN455" s="2" t="s">
        <v>1</v>
      </c>
      <c r="AO455" s="4" t="s">
        <v>1</v>
      </c>
      <c r="AP455" s="4" t="s">
        <v>1</v>
      </c>
    </row>
    <row r="456" spans="1:42" x14ac:dyDescent="0.25">
      <c r="A456" s="2" t="s">
        <v>683</v>
      </c>
      <c r="B456" s="48">
        <v>44175</v>
      </c>
      <c r="C456" s="2" t="s">
        <v>6</v>
      </c>
      <c r="D456" s="2" t="s">
        <v>26</v>
      </c>
      <c r="E456" s="2" t="s">
        <v>200</v>
      </c>
      <c r="F456" s="2" t="s">
        <v>1171</v>
      </c>
      <c r="G456" s="2" t="s">
        <v>3</v>
      </c>
      <c r="H456" s="2" t="s">
        <v>1763</v>
      </c>
      <c r="I456" s="1" t="s">
        <v>1</v>
      </c>
      <c r="J456" s="1" t="s">
        <v>1</v>
      </c>
      <c r="K456" s="1" t="s">
        <v>1</v>
      </c>
      <c r="L456" s="1" t="s">
        <v>1</v>
      </c>
      <c r="M456" s="1">
        <v>0</v>
      </c>
      <c r="N456" s="2" t="s">
        <v>1</v>
      </c>
      <c r="O456" s="2" t="s">
        <v>2</v>
      </c>
      <c r="P456" s="2" t="s">
        <v>1</v>
      </c>
      <c r="Q456" s="1">
        <v>845592553.87119997</v>
      </c>
      <c r="R456" s="1">
        <v>0</v>
      </c>
      <c r="S456" s="1">
        <v>656522964.5</v>
      </c>
      <c r="T456" s="1">
        <v>0</v>
      </c>
      <c r="U456" s="2" t="s">
        <v>0</v>
      </c>
      <c r="V456" s="1">
        <v>0</v>
      </c>
      <c r="W456" s="1">
        <v>162991025.31999999</v>
      </c>
      <c r="X456" s="2" t="s">
        <v>9</v>
      </c>
      <c r="Y456" s="1">
        <v>26078564.051199999</v>
      </c>
      <c r="Z456" s="1">
        <v>0</v>
      </c>
      <c r="AA456" s="2" t="s">
        <v>0</v>
      </c>
      <c r="AB456" s="1">
        <v>0</v>
      </c>
      <c r="AC456" s="1">
        <v>0</v>
      </c>
      <c r="AD456" s="2" t="s">
        <v>0</v>
      </c>
      <c r="AE456" s="1">
        <v>0</v>
      </c>
      <c r="AF456" s="2">
        <v>0</v>
      </c>
      <c r="AG456" s="2" t="s">
        <v>0</v>
      </c>
      <c r="AH456" s="1">
        <v>0</v>
      </c>
      <c r="AI456" s="1">
        <v>0</v>
      </c>
      <c r="AJ456" s="2" t="s">
        <v>0</v>
      </c>
      <c r="AK456" s="1">
        <v>0</v>
      </c>
      <c r="AL456" s="1">
        <v>0</v>
      </c>
      <c r="AM456" s="49" t="s">
        <v>1</v>
      </c>
      <c r="AN456" s="2" t="s">
        <v>1</v>
      </c>
      <c r="AO456" s="4" t="s">
        <v>1</v>
      </c>
      <c r="AP456" s="4" t="s">
        <v>1</v>
      </c>
    </row>
    <row r="457" spans="1:42" x14ac:dyDescent="0.25">
      <c r="A457" s="2" t="s">
        <v>684</v>
      </c>
      <c r="B457" s="48">
        <v>44175</v>
      </c>
      <c r="C457" s="2" t="s">
        <v>27</v>
      </c>
      <c r="D457" s="2" t="s">
        <v>26</v>
      </c>
      <c r="E457" s="2" t="s">
        <v>253</v>
      </c>
      <c r="F457" s="2" t="s">
        <v>1070</v>
      </c>
      <c r="G457" s="2" t="s">
        <v>3</v>
      </c>
      <c r="H457" s="2" t="s">
        <v>1764</v>
      </c>
      <c r="I457" s="1" t="s">
        <v>1</v>
      </c>
      <c r="J457" s="1" t="s">
        <v>1</v>
      </c>
      <c r="K457" s="1" t="s">
        <v>1</v>
      </c>
      <c r="L457" s="1" t="s">
        <v>1</v>
      </c>
      <c r="M457" s="1">
        <v>0</v>
      </c>
      <c r="N457" s="2" t="s">
        <v>1</v>
      </c>
      <c r="O457" s="2" t="s">
        <v>2</v>
      </c>
      <c r="P457" s="2" t="s">
        <v>1</v>
      </c>
      <c r="Q457" s="1">
        <v>150708620.03999999</v>
      </c>
      <c r="R457" s="1">
        <v>0</v>
      </c>
      <c r="S457" s="1">
        <v>121220847</v>
      </c>
      <c r="T457" s="1">
        <v>0</v>
      </c>
      <c r="U457" s="2" t="s">
        <v>0</v>
      </c>
      <c r="V457" s="1">
        <v>0</v>
      </c>
      <c r="W457" s="1">
        <v>25420494</v>
      </c>
      <c r="X457" s="2" t="s">
        <v>9</v>
      </c>
      <c r="Y457" s="1">
        <v>4067279.04</v>
      </c>
      <c r="Z457" s="1">
        <v>0</v>
      </c>
      <c r="AA457" s="2" t="s">
        <v>0</v>
      </c>
      <c r="AB457" s="1">
        <v>0</v>
      </c>
      <c r="AC457" s="1">
        <v>0</v>
      </c>
      <c r="AD457" s="2" t="s">
        <v>0</v>
      </c>
      <c r="AE457" s="1">
        <v>0</v>
      </c>
      <c r="AF457" s="2">
        <v>0</v>
      </c>
      <c r="AG457" s="2" t="s">
        <v>0</v>
      </c>
      <c r="AH457" s="1">
        <v>0</v>
      </c>
      <c r="AI457" s="1">
        <v>0</v>
      </c>
      <c r="AJ457" s="2" t="s">
        <v>0</v>
      </c>
      <c r="AK457" s="1">
        <v>0</v>
      </c>
      <c r="AL457" s="1">
        <v>0</v>
      </c>
      <c r="AM457" s="49" t="s">
        <v>1</v>
      </c>
      <c r="AN457" s="2" t="s">
        <v>1</v>
      </c>
      <c r="AO457" s="4" t="s">
        <v>1</v>
      </c>
      <c r="AP457" s="4" t="s">
        <v>1</v>
      </c>
    </row>
    <row r="458" spans="1:42" x14ac:dyDescent="0.25">
      <c r="A458" s="2" t="s">
        <v>685</v>
      </c>
      <c r="B458" s="48">
        <v>44175</v>
      </c>
      <c r="C458" s="2" t="s">
        <v>27</v>
      </c>
      <c r="D458" s="2" t="s">
        <v>26</v>
      </c>
      <c r="E458" s="2" t="s">
        <v>253</v>
      </c>
      <c r="F458" s="2" t="s">
        <v>1065</v>
      </c>
      <c r="G458" s="2" t="s">
        <v>3</v>
      </c>
      <c r="H458" s="2" t="s">
        <v>1765</v>
      </c>
      <c r="I458" s="1" t="s">
        <v>1</v>
      </c>
      <c r="J458" s="1" t="s">
        <v>1</v>
      </c>
      <c r="K458" s="1" t="s">
        <v>1</v>
      </c>
      <c r="L458" s="1" t="s">
        <v>1</v>
      </c>
      <c r="M458" s="1">
        <v>0</v>
      </c>
      <c r="N458" s="2" t="s">
        <v>1</v>
      </c>
      <c r="O458" s="2" t="s">
        <v>900</v>
      </c>
      <c r="P458" s="2" t="s">
        <v>901</v>
      </c>
      <c r="Q458" s="1">
        <v>13285712</v>
      </c>
      <c r="R458" s="1">
        <v>0</v>
      </c>
      <c r="S458" s="1">
        <v>0</v>
      </c>
      <c r="T458" s="1">
        <v>11453200</v>
      </c>
      <c r="U458" s="2" t="s">
        <v>9</v>
      </c>
      <c r="V458" s="1">
        <v>1832512</v>
      </c>
      <c r="W458" s="1">
        <v>0</v>
      </c>
      <c r="X458" s="2" t="s">
        <v>0</v>
      </c>
      <c r="Y458" s="1">
        <v>0</v>
      </c>
      <c r="Z458" s="1">
        <v>0</v>
      </c>
      <c r="AA458" s="2" t="s">
        <v>0</v>
      </c>
      <c r="AB458" s="1">
        <v>0</v>
      </c>
      <c r="AC458" s="1">
        <v>0</v>
      </c>
      <c r="AD458" s="2" t="s">
        <v>0</v>
      </c>
      <c r="AE458" s="1">
        <v>0</v>
      </c>
      <c r="AF458" s="2">
        <v>0</v>
      </c>
      <c r="AG458" s="2" t="s">
        <v>0</v>
      </c>
      <c r="AH458" s="1">
        <v>0</v>
      </c>
      <c r="AI458" s="1">
        <v>0</v>
      </c>
      <c r="AJ458" s="2" t="s">
        <v>0</v>
      </c>
      <c r="AK458" s="1">
        <v>0</v>
      </c>
      <c r="AL458" s="1">
        <v>0</v>
      </c>
      <c r="AM458" s="49" t="s">
        <v>1</v>
      </c>
      <c r="AN458" s="2" t="s">
        <v>1</v>
      </c>
      <c r="AO458" s="4" t="s">
        <v>1</v>
      </c>
      <c r="AP458" s="4" t="s">
        <v>1</v>
      </c>
    </row>
    <row r="459" spans="1:42" x14ac:dyDescent="0.25">
      <c r="A459" s="2" t="s">
        <v>686</v>
      </c>
      <c r="B459" s="48">
        <v>44175</v>
      </c>
      <c r="C459" s="2" t="s">
        <v>27</v>
      </c>
      <c r="D459" s="2" t="s">
        <v>26</v>
      </c>
      <c r="E459" s="2" t="s">
        <v>253</v>
      </c>
      <c r="F459" s="2" t="s">
        <v>1070</v>
      </c>
      <c r="G459" s="2" t="s">
        <v>3</v>
      </c>
      <c r="H459" s="2" t="s">
        <v>1766</v>
      </c>
      <c r="I459" s="1" t="s">
        <v>1</v>
      </c>
      <c r="J459" s="1" t="s">
        <v>1</v>
      </c>
      <c r="K459" s="1" t="s">
        <v>1</v>
      </c>
      <c r="L459" s="1" t="s">
        <v>1</v>
      </c>
      <c r="M459" s="1">
        <v>0</v>
      </c>
      <c r="N459" s="2" t="s">
        <v>1</v>
      </c>
      <c r="O459" s="2" t="s">
        <v>2</v>
      </c>
      <c r="P459" s="2" t="s">
        <v>1</v>
      </c>
      <c r="Q459" s="1">
        <v>123540958.64</v>
      </c>
      <c r="R459" s="1">
        <v>0</v>
      </c>
      <c r="S459" s="1">
        <v>66467214</v>
      </c>
      <c r="T459" s="1">
        <v>0</v>
      </c>
      <c r="U459" s="2" t="s">
        <v>0</v>
      </c>
      <c r="V459" s="1">
        <v>0</v>
      </c>
      <c r="W459" s="1">
        <v>49201504</v>
      </c>
      <c r="X459" s="2" t="s">
        <v>9</v>
      </c>
      <c r="Y459" s="1">
        <v>7872240.6400000006</v>
      </c>
      <c r="Z459" s="1">
        <v>0</v>
      </c>
      <c r="AA459" s="2" t="s">
        <v>0</v>
      </c>
      <c r="AB459" s="1">
        <v>0</v>
      </c>
      <c r="AC459" s="1">
        <v>0</v>
      </c>
      <c r="AD459" s="2" t="s">
        <v>0</v>
      </c>
      <c r="AE459" s="1">
        <v>0</v>
      </c>
      <c r="AF459" s="2">
        <v>0</v>
      </c>
      <c r="AG459" s="2" t="s">
        <v>0</v>
      </c>
      <c r="AH459" s="1">
        <v>0</v>
      </c>
      <c r="AI459" s="1">
        <v>0</v>
      </c>
      <c r="AJ459" s="2" t="s">
        <v>0</v>
      </c>
      <c r="AK459" s="1">
        <v>0</v>
      </c>
      <c r="AL459" s="1">
        <v>0</v>
      </c>
      <c r="AM459" s="49" t="s">
        <v>1</v>
      </c>
      <c r="AN459" s="2" t="s">
        <v>1</v>
      </c>
      <c r="AO459" s="4" t="s">
        <v>1</v>
      </c>
      <c r="AP459" s="4" t="s">
        <v>1</v>
      </c>
    </row>
    <row r="460" spans="1:42" x14ac:dyDescent="0.25">
      <c r="A460" s="2" t="s">
        <v>687</v>
      </c>
      <c r="B460" s="48">
        <v>44175</v>
      </c>
      <c r="C460" s="2" t="s">
        <v>27</v>
      </c>
      <c r="D460" s="2" t="s">
        <v>26</v>
      </c>
      <c r="E460" s="2" t="s">
        <v>253</v>
      </c>
      <c r="F460" s="2" t="s">
        <v>1065</v>
      </c>
      <c r="G460" s="2" t="s">
        <v>3</v>
      </c>
      <c r="H460" s="2" t="s">
        <v>1767</v>
      </c>
      <c r="I460" s="1" t="s">
        <v>1</v>
      </c>
      <c r="J460" s="1" t="s">
        <v>1</v>
      </c>
      <c r="K460" s="1" t="s">
        <v>1</v>
      </c>
      <c r="L460" s="1" t="s">
        <v>1</v>
      </c>
      <c r="M460" s="1">
        <v>0</v>
      </c>
      <c r="N460" s="2" t="s">
        <v>1</v>
      </c>
      <c r="O460" s="2" t="s">
        <v>1768</v>
      </c>
      <c r="P460" s="2" t="s">
        <v>1769</v>
      </c>
      <c r="Q460" s="1">
        <v>10500953.32</v>
      </c>
      <c r="R460" s="1">
        <v>0</v>
      </c>
      <c r="S460" s="1">
        <v>3337400</v>
      </c>
      <c r="T460" s="1">
        <v>6175477</v>
      </c>
      <c r="U460" s="2" t="s">
        <v>9</v>
      </c>
      <c r="V460" s="1">
        <v>988076.32</v>
      </c>
      <c r="W460" s="1">
        <v>0</v>
      </c>
      <c r="X460" s="2" t="s">
        <v>0</v>
      </c>
      <c r="Y460" s="1">
        <v>0</v>
      </c>
      <c r="Z460" s="1">
        <v>0</v>
      </c>
      <c r="AA460" s="2" t="s">
        <v>0</v>
      </c>
      <c r="AB460" s="1">
        <v>0</v>
      </c>
      <c r="AC460" s="1">
        <v>0</v>
      </c>
      <c r="AD460" s="2" t="s">
        <v>0</v>
      </c>
      <c r="AE460" s="1">
        <v>0</v>
      </c>
      <c r="AF460" s="2">
        <v>0</v>
      </c>
      <c r="AG460" s="2" t="s">
        <v>0</v>
      </c>
      <c r="AH460" s="1">
        <v>0</v>
      </c>
      <c r="AI460" s="1">
        <v>0</v>
      </c>
      <c r="AJ460" s="2" t="s">
        <v>0</v>
      </c>
      <c r="AK460" s="1">
        <v>0</v>
      </c>
      <c r="AL460" s="1">
        <v>0</v>
      </c>
      <c r="AM460" s="49" t="s">
        <v>1</v>
      </c>
      <c r="AN460" s="2" t="s">
        <v>1</v>
      </c>
      <c r="AO460" s="4" t="s">
        <v>1</v>
      </c>
      <c r="AP460" s="4" t="s">
        <v>1</v>
      </c>
    </row>
    <row r="461" spans="1:42" x14ac:dyDescent="0.25">
      <c r="A461" s="2" t="s">
        <v>688</v>
      </c>
      <c r="B461" s="48">
        <v>44175</v>
      </c>
      <c r="C461" s="2" t="s">
        <v>27</v>
      </c>
      <c r="D461" s="2" t="s">
        <v>26</v>
      </c>
      <c r="E461" s="2" t="s">
        <v>253</v>
      </c>
      <c r="F461" s="2" t="s">
        <v>1070</v>
      </c>
      <c r="G461" s="2" t="s">
        <v>3</v>
      </c>
      <c r="H461" s="2" t="s">
        <v>1770</v>
      </c>
      <c r="I461" s="1" t="s">
        <v>1</v>
      </c>
      <c r="J461" s="1" t="s">
        <v>1</v>
      </c>
      <c r="K461" s="1" t="s">
        <v>1</v>
      </c>
      <c r="L461" s="1" t="s">
        <v>1</v>
      </c>
      <c r="M461" s="1">
        <v>0</v>
      </c>
      <c r="N461" s="2" t="s">
        <v>1</v>
      </c>
      <c r="O461" s="2" t="s">
        <v>2</v>
      </c>
      <c r="P461" s="2" t="s">
        <v>1</v>
      </c>
      <c r="Q461" s="1">
        <v>25797460.48</v>
      </c>
      <c r="R461" s="1">
        <v>0</v>
      </c>
      <c r="S461" s="1">
        <v>17186400</v>
      </c>
      <c r="T461" s="1">
        <v>0</v>
      </c>
      <c r="U461" s="2" t="s">
        <v>0</v>
      </c>
      <c r="V461" s="1">
        <v>0</v>
      </c>
      <c r="W461" s="1">
        <v>7423328</v>
      </c>
      <c r="X461" s="2" t="s">
        <v>9</v>
      </c>
      <c r="Y461" s="1">
        <v>1187732.48</v>
      </c>
      <c r="Z461" s="1">
        <v>0</v>
      </c>
      <c r="AA461" s="2" t="s">
        <v>0</v>
      </c>
      <c r="AB461" s="1">
        <v>0</v>
      </c>
      <c r="AC461" s="1">
        <v>0</v>
      </c>
      <c r="AD461" s="2" t="s">
        <v>0</v>
      </c>
      <c r="AE461" s="1">
        <v>0</v>
      </c>
      <c r="AF461" s="2">
        <v>0</v>
      </c>
      <c r="AG461" s="2" t="s">
        <v>0</v>
      </c>
      <c r="AH461" s="1">
        <v>0</v>
      </c>
      <c r="AI461" s="1">
        <v>0</v>
      </c>
      <c r="AJ461" s="2" t="s">
        <v>0</v>
      </c>
      <c r="AK461" s="1">
        <v>0</v>
      </c>
      <c r="AL461" s="1">
        <v>0</v>
      </c>
      <c r="AM461" s="49" t="s">
        <v>1</v>
      </c>
      <c r="AN461" s="2" t="s">
        <v>1</v>
      </c>
      <c r="AO461" s="4" t="s">
        <v>1</v>
      </c>
      <c r="AP461" s="4" t="s">
        <v>1</v>
      </c>
    </row>
    <row r="462" spans="1:42" x14ac:dyDescent="0.25">
      <c r="A462" s="2" t="s">
        <v>689</v>
      </c>
      <c r="B462" s="48">
        <v>44175</v>
      </c>
      <c r="C462" s="2" t="s">
        <v>6</v>
      </c>
      <c r="D462" s="2" t="s">
        <v>24</v>
      </c>
      <c r="E462" s="2" t="s">
        <v>196</v>
      </c>
      <c r="F462" s="2" t="s">
        <v>476</v>
      </c>
      <c r="G462" s="2" t="s">
        <v>3</v>
      </c>
      <c r="H462" s="2" t="s">
        <v>1771</v>
      </c>
      <c r="I462" s="1" t="s">
        <v>1</v>
      </c>
      <c r="J462" s="1" t="s">
        <v>1</v>
      </c>
      <c r="K462" s="1" t="s">
        <v>1</v>
      </c>
      <c r="L462" s="1" t="s">
        <v>1</v>
      </c>
      <c r="M462" s="1">
        <v>0</v>
      </c>
      <c r="N462" s="2" t="s">
        <v>1</v>
      </c>
      <c r="O462" s="2" t="s">
        <v>2</v>
      </c>
      <c r="P462" s="2" t="s">
        <v>1</v>
      </c>
      <c r="Q462" s="1">
        <v>13975127.6</v>
      </c>
      <c r="R462" s="1">
        <v>0</v>
      </c>
      <c r="S462" s="1">
        <v>8910875</v>
      </c>
      <c r="T462" s="1">
        <v>0</v>
      </c>
      <c r="U462" s="2" t="s">
        <v>0</v>
      </c>
      <c r="V462" s="1">
        <v>0</v>
      </c>
      <c r="W462" s="1">
        <v>4365735</v>
      </c>
      <c r="X462" s="2" t="s">
        <v>9</v>
      </c>
      <c r="Y462" s="1">
        <v>698517.6</v>
      </c>
      <c r="Z462" s="1">
        <v>0</v>
      </c>
      <c r="AA462" s="2" t="s">
        <v>0</v>
      </c>
      <c r="AB462" s="1">
        <v>0</v>
      </c>
      <c r="AC462" s="1">
        <v>0</v>
      </c>
      <c r="AD462" s="2" t="s">
        <v>0</v>
      </c>
      <c r="AE462" s="1">
        <v>0</v>
      </c>
      <c r="AF462" s="2">
        <v>0</v>
      </c>
      <c r="AG462" s="2" t="s">
        <v>0</v>
      </c>
      <c r="AH462" s="1">
        <v>0</v>
      </c>
      <c r="AI462" s="1">
        <v>0</v>
      </c>
      <c r="AJ462" s="2" t="s">
        <v>0</v>
      </c>
      <c r="AK462" s="1">
        <v>0</v>
      </c>
      <c r="AL462" s="1">
        <v>0</v>
      </c>
      <c r="AM462" s="49" t="s">
        <v>1</v>
      </c>
      <c r="AN462" s="2" t="s">
        <v>1</v>
      </c>
      <c r="AO462" s="4" t="s">
        <v>1</v>
      </c>
      <c r="AP462" s="4" t="s">
        <v>1</v>
      </c>
    </row>
    <row r="463" spans="1:42" x14ac:dyDescent="0.25">
      <c r="A463" s="2" t="s">
        <v>690</v>
      </c>
      <c r="B463" s="48">
        <v>44175</v>
      </c>
      <c r="C463" s="2" t="s">
        <v>27</v>
      </c>
      <c r="D463" s="2" t="s">
        <v>24</v>
      </c>
      <c r="E463" s="2" t="s">
        <v>364</v>
      </c>
      <c r="F463" s="2" t="s">
        <v>1772</v>
      </c>
      <c r="G463" s="2" t="s">
        <v>3</v>
      </c>
      <c r="H463" s="2" t="s">
        <v>1773</v>
      </c>
      <c r="I463" s="1" t="s">
        <v>1</v>
      </c>
      <c r="J463" s="1" t="s">
        <v>1</v>
      </c>
      <c r="K463" s="1" t="s">
        <v>1</v>
      </c>
      <c r="L463" s="1" t="s">
        <v>1</v>
      </c>
      <c r="M463" s="1">
        <v>0</v>
      </c>
      <c r="N463" s="2" t="s">
        <v>1</v>
      </c>
      <c r="O463" s="2" t="s">
        <v>2</v>
      </c>
      <c r="P463" s="2" t="s">
        <v>1</v>
      </c>
      <c r="Q463" s="1">
        <v>197405465.34</v>
      </c>
      <c r="R463" s="1">
        <v>0</v>
      </c>
      <c r="S463" s="1">
        <v>151884891.5</v>
      </c>
      <c r="T463" s="1">
        <v>0</v>
      </c>
      <c r="U463" s="2" t="s">
        <v>0</v>
      </c>
      <c r="V463" s="1">
        <v>0</v>
      </c>
      <c r="W463" s="1">
        <v>39241874</v>
      </c>
      <c r="X463" s="2" t="s">
        <v>9</v>
      </c>
      <c r="Y463" s="1">
        <v>6278699.8399999999</v>
      </c>
      <c r="Z463" s="1">
        <v>0</v>
      </c>
      <c r="AA463" s="2" t="s">
        <v>0</v>
      </c>
      <c r="AB463" s="1">
        <v>0</v>
      </c>
      <c r="AC463" s="1">
        <v>0</v>
      </c>
      <c r="AD463" s="2" t="s">
        <v>0</v>
      </c>
      <c r="AE463" s="1">
        <v>0</v>
      </c>
      <c r="AF463" s="2">
        <v>0</v>
      </c>
      <c r="AG463" s="2" t="s">
        <v>0</v>
      </c>
      <c r="AH463" s="1">
        <v>0</v>
      </c>
      <c r="AI463" s="1">
        <v>0</v>
      </c>
      <c r="AJ463" s="2" t="s">
        <v>0</v>
      </c>
      <c r="AK463" s="1">
        <v>0</v>
      </c>
      <c r="AL463" s="1">
        <v>0</v>
      </c>
      <c r="AM463" s="49" t="s">
        <v>1</v>
      </c>
      <c r="AN463" s="2" t="s">
        <v>1</v>
      </c>
      <c r="AO463" s="4" t="s">
        <v>1</v>
      </c>
      <c r="AP463" s="4" t="s">
        <v>1</v>
      </c>
    </row>
    <row r="464" spans="1:42" x14ac:dyDescent="0.25">
      <c r="A464" s="2" t="s">
        <v>691</v>
      </c>
      <c r="B464" s="48">
        <v>44175</v>
      </c>
      <c r="C464" s="2" t="s">
        <v>6</v>
      </c>
      <c r="D464" s="2" t="s">
        <v>22</v>
      </c>
      <c r="E464" s="2" t="s">
        <v>194</v>
      </c>
      <c r="F464" s="2" t="s">
        <v>945</v>
      </c>
      <c r="G464" s="2" t="s">
        <v>3</v>
      </c>
      <c r="H464" s="2" t="s">
        <v>1774</v>
      </c>
      <c r="I464" s="1" t="s">
        <v>1</v>
      </c>
      <c r="J464" s="1" t="s">
        <v>1</v>
      </c>
      <c r="K464" s="1" t="s">
        <v>1</v>
      </c>
      <c r="L464" s="1" t="s">
        <v>1</v>
      </c>
      <c r="M464" s="1">
        <v>0</v>
      </c>
      <c r="N464" s="2" t="s">
        <v>1</v>
      </c>
      <c r="O464" s="2" t="s">
        <v>2</v>
      </c>
      <c r="P464" s="2" t="s">
        <v>1</v>
      </c>
      <c r="Q464" s="1">
        <v>551994840.83120012</v>
      </c>
      <c r="R464" s="1">
        <v>0</v>
      </c>
      <c r="S464" s="1">
        <v>459297565.99999994</v>
      </c>
      <c r="T464" s="1">
        <v>0</v>
      </c>
      <c r="U464" s="2" t="s">
        <v>0</v>
      </c>
      <c r="V464" s="1">
        <v>0</v>
      </c>
      <c r="W464" s="1">
        <v>79911443.819999993</v>
      </c>
      <c r="X464" s="2" t="s">
        <v>0</v>
      </c>
      <c r="Y464" s="1">
        <v>12785831.0112</v>
      </c>
      <c r="Z464" s="1">
        <v>0</v>
      </c>
      <c r="AA464" s="2" t="s">
        <v>0</v>
      </c>
      <c r="AB464" s="1">
        <v>0</v>
      </c>
      <c r="AC464" s="1">
        <v>0</v>
      </c>
      <c r="AD464" s="2" t="s">
        <v>0</v>
      </c>
      <c r="AE464" s="1">
        <v>0</v>
      </c>
      <c r="AF464" s="2">
        <v>0</v>
      </c>
      <c r="AG464" s="2" t="s">
        <v>0</v>
      </c>
      <c r="AH464" s="1">
        <v>0</v>
      </c>
      <c r="AI464" s="1">
        <v>0</v>
      </c>
      <c r="AJ464" s="2" t="s">
        <v>0</v>
      </c>
      <c r="AK464" s="1">
        <v>0</v>
      </c>
      <c r="AL464" s="1">
        <v>0</v>
      </c>
      <c r="AM464" s="111" t="s">
        <v>1</v>
      </c>
      <c r="AN464" s="110" t="s">
        <v>1</v>
      </c>
      <c r="AO464" s="4" t="s">
        <v>1</v>
      </c>
      <c r="AP464" s="4" t="s">
        <v>1</v>
      </c>
    </row>
    <row r="465" spans="1:42" x14ac:dyDescent="0.25">
      <c r="A465" s="2" t="s">
        <v>692</v>
      </c>
      <c r="B465" s="48">
        <v>44175</v>
      </c>
      <c r="C465" s="2" t="s">
        <v>6</v>
      </c>
      <c r="D465" s="2" t="s">
        <v>22</v>
      </c>
      <c r="E465" s="2" t="s">
        <v>194</v>
      </c>
      <c r="F465" s="2" t="s">
        <v>945</v>
      </c>
      <c r="G465" s="2" t="s">
        <v>3</v>
      </c>
      <c r="H465" s="2" t="s">
        <v>1775</v>
      </c>
      <c r="I465" s="1" t="s">
        <v>1</v>
      </c>
      <c r="J465" s="1" t="s">
        <v>1</v>
      </c>
      <c r="K465" s="1" t="s">
        <v>1</v>
      </c>
      <c r="L465" s="1" t="s">
        <v>1</v>
      </c>
      <c r="M465" s="1">
        <v>0</v>
      </c>
      <c r="N465" s="2" t="s">
        <v>1</v>
      </c>
      <c r="O465" s="2" t="s">
        <v>1776</v>
      </c>
      <c r="P465" s="2" t="s">
        <v>1777</v>
      </c>
      <c r="Q465" s="1">
        <v>71002800</v>
      </c>
      <c r="R465" s="1">
        <v>0</v>
      </c>
      <c r="S465" s="1">
        <v>71002800</v>
      </c>
      <c r="T465" s="1">
        <v>0</v>
      </c>
      <c r="U465" s="2" t="s">
        <v>0</v>
      </c>
      <c r="V465" s="1">
        <v>0</v>
      </c>
      <c r="W465" s="1">
        <v>0</v>
      </c>
      <c r="X465" s="2" t="s">
        <v>0</v>
      </c>
      <c r="Y465" s="1">
        <v>0</v>
      </c>
      <c r="Z465" s="1">
        <v>0</v>
      </c>
      <c r="AA465" s="2" t="s">
        <v>0</v>
      </c>
      <c r="AB465" s="1">
        <v>0</v>
      </c>
      <c r="AC465" s="1">
        <v>0</v>
      </c>
      <c r="AD465" s="2" t="s">
        <v>0</v>
      </c>
      <c r="AE465" s="1">
        <v>0</v>
      </c>
      <c r="AF465" s="2">
        <v>0</v>
      </c>
      <c r="AG465" s="2" t="s">
        <v>0</v>
      </c>
      <c r="AH465" s="1">
        <v>0</v>
      </c>
      <c r="AI465" s="1">
        <v>0</v>
      </c>
      <c r="AJ465" s="2" t="s">
        <v>0</v>
      </c>
      <c r="AK465" s="1">
        <v>0</v>
      </c>
      <c r="AL465" s="1">
        <v>0</v>
      </c>
      <c r="AM465" s="49" t="s">
        <v>1</v>
      </c>
      <c r="AN465" s="2" t="s">
        <v>1</v>
      </c>
      <c r="AO465" s="4" t="s">
        <v>1</v>
      </c>
      <c r="AP465" s="4" t="s">
        <v>1</v>
      </c>
    </row>
    <row r="466" spans="1:42" x14ac:dyDescent="0.25">
      <c r="A466" s="2" t="s">
        <v>693</v>
      </c>
      <c r="B466" s="48">
        <v>44175</v>
      </c>
      <c r="C466" s="2" t="s">
        <v>6</v>
      </c>
      <c r="D466" s="2" t="s">
        <v>22</v>
      </c>
      <c r="E466" s="2" t="s">
        <v>194</v>
      </c>
      <c r="F466" s="2" t="s">
        <v>945</v>
      </c>
      <c r="G466" s="2" t="s">
        <v>3</v>
      </c>
      <c r="H466" s="2" t="s">
        <v>1778</v>
      </c>
      <c r="I466" s="1" t="s">
        <v>1</v>
      </c>
      <c r="J466" s="1" t="s">
        <v>1</v>
      </c>
      <c r="K466" s="1" t="s">
        <v>1</v>
      </c>
      <c r="L466" s="1" t="s">
        <v>1</v>
      </c>
      <c r="M466" s="1">
        <v>0</v>
      </c>
      <c r="N466" s="2" t="s">
        <v>1</v>
      </c>
      <c r="O466" s="2" t="s">
        <v>2</v>
      </c>
      <c r="P466" s="2" t="s">
        <v>1</v>
      </c>
      <c r="Q466" s="1">
        <v>57952202</v>
      </c>
      <c r="R466" s="1">
        <v>0</v>
      </c>
      <c r="S466" s="1">
        <v>40513110</v>
      </c>
      <c r="T466" s="1">
        <v>0</v>
      </c>
      <c r="U466" s="2" t="s">
        <v>0</v>
      </c>
      <c r="V466" s="1">
        <v>0</v>
      </c>
      <c r="W466" s="1">
        <v>15033700</v>
      </c>
      <c r="X466" s="2" t="s">
        <v>9</v>
      </c>
      <c r="Y466" s="1">
        <v>2405392</v>
      </c>
      <c r="Z466" s="1">
        <v>0</v>
      </c>
      <c r="AA466" s="2" t="s">
        <v>0</v>
      </c>
      <c r="AB466" s="1">
        <v>0</v>
      </c>
      <c r="AC466" s="1">
        <v>0</v>
      </c>
      <c r="AD466" s="2" t="s">
        <v>0</v>
      </c>
      <c r="AE466" s="1">
        <v>0</v>
      </c>
      <c r="AF466" s="2">
        <v>0</v>
      </c>
      <c r="AG466" s="2" t="s">
        <v>0</v>
      </c>
      <c r="AH466" s="1">
        <v>0</v>
      </c>
      <c r="AI466" s="1">
        <v>0</v>
      </c>
      <c r="AJ466" s="2" t="s">
        <v>0</v>
      </c>
      <c r="AK466" s="1">
        <v>0</v>
      </c>
      <c r="AL466" s="1">
        <v>0</v>
      </c>
      <c r="AM466" s="49" t="s">
        <v>1</v>
      </c>
      <c r="AN466" s="2" t="s">
        <v>1</v>
      </c>
      <c r="AO466" s="4" t="s">
        <v>1</v>
      </c>
      <c r="AP466" s="4" t="s">
        <v>1</v>
      </c>
    </row>
    <row r="467" spans="1:42" x14ac:dyDescent="0.25">
      <c r="A467" s="2" t="s">
        <v>694</v>
      </c>
      <c r="B467" s="48">
        <v>44175</v>
      </c>
      <c r="C467" s="2" t="s">
        <v>6</v>
      </c>
      <c r="D467" s="2" t="s">
        <v>22</v>
      </c>
      <c r="E467" s="2" t="s">
        <v>194</v>
      </c>
      <c r="F467" s="2" t="s">
        <v>945</v>
      </c>
      <c r="G467" s="2" t="s">
        <v>3</v>
      </c>
      <c r="H467" s="2" t="s">
        <v>1779</v>
      </c>
      <c r="I467" s="1" t="s">
        <v>1</v>
      </c>
      <c r="J467" s="1" t="s">
        <v>1</v>
      </c>
      <c r="K467" s="1" t="s">
        <v>1</v>
      </c>
      <c r="L467" s="1" t="s">
        <v>1</v>
      </c>
      <c r="M467" s="1">
        <v>0</v>
      </c>
      <c r="N467" s="2" t="s">
        <v>1</v>
      </c>
      <c r="O467" s="2" t="s">
        <v>1093</v>
      </c>
      <c r="P467" s="2" t="s">
        <v>1094</v>
      </c>
      <c r="Q467" s="1">
        <v>59016529</v>
      </c>
      <c r="R467" s="1">
        <v>0</v>
      </c>
      <c r="S467" s="1">
        <v>56076625</v>
      </c>
      <c r="T467" s="1">
        <v>2534400</v>
      </c>
      <c r="U467" s="2" t="s">
        <v>9</v>
      </c>
      <c r="V467" s="1">
        <v>405504</v>
      </c>
      <c r="W467" s="1">
        <v>0</v>
      </c>
      <c r="X467" s="2" t="s">
        <v>0</v>
      </c>
      <c r="Y467" s="1">
        <v>0</v>
      </c>
      <c r="Z467" s="1">
        <v>0</v>
      </c>
      <c r="AA467" s="2" t="s">
        <v>0</v>
      </c>
      <c r="AB467" s="1">
        <v>0</v>
      </c>
      <c r="AC467" s="1">
        <v>0</v>
      </c>
      <c r="AD467" s="2" t="s">
        <v>0</v>
      </c>
      <c r="AE467" s="1">
        <v>0</v>
      </c>
      <c r="AF467" s="2">
        <v>0</v>
      </c>
      <c r="AG467" s="2" t="s">
        <v>0</v>
      </c>
      <c r="AH467" s="1">
        <v>0</v>
      </c>
      <c r="AI467" s="1">
        <v>0</v>
      </c>
      <c r="AJ467" s="2" t="s">
        <v>0</v>
      </c>
      <c r="AK467" s="1">
        <v>0</v>
      </c>
      <c r="AL467" s="1">
        <v>0</v>
      </c>
      <c r="AM467" s="49" t="s">
        <v>1</v>
      </c>
      <c r="AN467" s="2" t="s">
        <v>1</v>
      </c>
      <c r="AO467" s="4" t="s">
        <v>1</v>
      </c>
      <c r="AP467" s="4" t="s">
        <v>1</v>
      </c>
    </row>
    <row r="468" spans="1:42" x14ac:dyDescent="0.25">
      <c r="A468" s="2" t="s">
        <v>695</v>
      </c>
      <c r="B468" s="48">
        <v>44175</v>
      </c>
      <c r="C468" s="2" t="s">
        <v>6</v>
      </c>
      <c r="D468" s="2" t="s">
        <v>22</v>
      </c>
      <c r="E468" s="2" t="s">
        <v>194</v>
      </c>
      <c r="F468" s="2" t="s">
        <v>945</v>
      </c>
      <c r="G468" s="2" t="s">
        <v>3</v>
      </c>
      <c r="H468" s="2" t="s">
        <v>1780</v>
      </c>
      <c r="I468" s="1" t="s">
        <v>1</v>
      </c>
      <c r="J468" s="1" t="s">
        <v>1</v>
      </c>
      <c r="K468" s="1" t="s">
        <v>1</v>
      </c>
      <c r="L468" s="1" t="s">
        <v>1</v>
      </c>
      <c r="M468" s="1">
        <v>0</v>
      </c>
      <c r="N468" s="2" t="s">
        <v>1</v>
      </c>
      <c r="O468" s="2" t="s">
        <v>2</v>
      </c>
      <c r="P468" s="2" t="s">
        <v>1</v>
      </c>
      <c r="Q468" s="1">
        <v>179878971.84</v>
      </c>
      <c r="R468" s="1">
        <v>0</v>
      </c>
      <c r="S468" s="1">
        <v>141805888</v>
      </c>
      <c r="T468" s="1">
        <v>0</v>
      </c>
      <c r="U468" s="2" t="s">
        <v>0</v>
      </c>
      <c r="V468" s="1">
        <v>0</v>
      </c>
      <c r="W468" s="1">
        <v>32821624</v>
      </c>
      <c r="X468" s="2" t="s">
        <v>9</v>
      </c>
      <c r="Y468" s="1">
        <v>5251459.84</v>
      </c>
      <c r="Z468" s="1">
        <v>0</v>
      </c>
      <c r="AA468" s="2" t="s">
        <v>0</v>
      </c>
      <c r="AB468" s="1">
        <v>0</v>
      </c>
      <c r="AC468" s="1">
        <v>0</v>
      </c>
      <c r="AD468" s="2" t="s">
        <v>0</v>
      </c>
      <c r="AE468" s="1">
        <v>0</v>
      </c>
      <c r="AF468" s="2">
        <v>0</v>
      </c>
      <c r="AG468" s="2" t="s">
        <v>0</v>
      </c>
      <c r="AH468" s="1">
        <v>0</v>
      </c>
      <c r="AI468" s="1">
        <v>0</v>
      </c>
      <c r="AJ468" s="2" t="s">
        <v>0</v>
      </c>
      <c r="AK468" s="1">
        <v>0</v>
      </c>
      <c r="AL468" s="1">
        <v>0</v>
      </c>
      <c r="AM468" s="111" t="s">
        <v>1</v>
      </c>
      <c r="AN468" s="110" t="s">
        <v>1</v>
      </c>
      <c r="AO468" s="4" t="s">
        <v>1</v>
      </c>
      <c r="AP468" s="4" t="s">
        <v>1</v>
      </c>
    </row>
    <row r="469" spans="1:42" x14ac:dyDescent="0.25">
      <c r="A469" s="2" t="s">
        <v>696</v>
      </c>
      <c r="B469" s="48">
        <v>44175</v>
      </c>
      <c r="C469" s="2" t="s">
        <v>6</v>
      </c>
      <c r="D469" s="2" t="s">
        <v>17</v>
      </c>
      <c r="E469" s="2" t="s">
        <v>183</v>
      </c>
      <c r="F469" s="2" t="s">
        <v>1781</v>
      </c>
      <c r="G469" s="2" t="s">
        <v>3</v>
      </c>
      <c r="H469" s="2" t="s">
        <v>1782</v>
      </c>
      <c r="I469" s="1" t="s">
        <v>1</v>
      </c>
      <c r="J469" s="1" t="s">
        <v>1</v>
      </c>
      <c r="K469" s="1" t="s">
        <v>1</v>
      </c>
      <c r="L469" s="1" t="s">
        <v>1</v>
      </c>
      <c r="M469" s="1">
        <v>0</v>
      </c>
      <c r="N469" s="2" t="s">
        <v>1</v>
      </c>
      <c r="O469" s="2" t="s">
        <v>2</v>
      </c>
      <c r="P469" s="2" t="s">
        <v>1</v>
      </c>
      <c r="Q469" s="1">
        <v>482532494.05999994</v>
      </c>
      <c r="R469" s="1">
        <v>0</v>
      </c>
      <c r="S469" s="1">
        <v>377633849.5</v>
      </c>
      <c r="T469" s="1">
        <v>0</v>
      </c>
      <c r="U469" s="2" t="s">
        <v>0</v>
      </c>
      <c r="V469" s="1">
        <v>0</v>
      </c>
      <c r="W469" s="1">
        <v>90429866</v>
      </c>
      <c r="X469" s="2" t="s">
        <v>0</v>
      </c>
      <c r="Y469" s="1">
        <v>14468778.559999999</v>
      </c>
      <c r="Z469" s="1">
        <v>0</v>
      </c>
      <c r="AA469" s="2" t="s">
        <v>0</v>
      </c>
      <c r="AB469" s="1">
        <v>0</v>
      </c>
      <c r="AC469" s="1">
        <v>0</v>
      </c>
      <c r="AD469" s="2" t="s">
        <v>0</v>
      </c>
      <c r="AE469" s="1">
        <v>0</v>
      </c>
      <c r="AF469" s="2">
        <v>0</v>
      </c>
      <c r="AG469" s="2" t="s">
        <v>0</v>
      </c>
      <c r="AH469" s="1">
        <v>0</v>
      </c>
      <c r="AI469" s="1">
        <v>0</v>
      </c>
      <c r="AJ469" s="2" t="s">
        <v>0</v>
      </c>
      <c r="AK469" s="1">
        <v>0</v>
      </c>
      <c r="AL469" s="1">
        <v>0</v>
      </c>
      <c r="AM469" s="49" t="s">
        <v>1</v>
      </c>
      <c r="AN469" s="2" t="s">
        <v>1</v>
      </c>
      <c r="AO469" s="4" t="s">
        <v>1</v>
      </c>
      <c r="AP469" s="4" t="s">
        <v>1</v>
      </c>
    </row>
    <row r="470" spans="1:42" x14ac:dyDescent="0.25">
      <c r="A470" s="2" t="s">
        <v>697</v>
      </c>
      <c r="B470" s="48">
        <v>44175</v>
      </c>
      <c r="C470" s="2" t="s">
        <v>6</v>
      </c>
      <c r="D470" s="2" t="s">
        <v>14</v>
      </c>
      <c r="E470" s="2" t="s">
        <v>181</v>
      </c>
      <c r="F470" s="2" t="s">
        <v>1783</v>
      </c>
      <c r="G470" s="2" t="s">
        <v>3</v>
      </c>
      <c r="H470" s="2" t="s">
        <v>1784</v>
      </c>
      <c r="I470" s="1" t="s">
        <v>1</v>
      </c>
      <c r="J470" s="1" t="s">
        <v>1</v>
      </c>
      <c r="K470" s="1" t="s">
        <v>1</v>
      </c>
      <c r="L470" s="1" t="s">
        <v>1</v>
      </c>
      <c r="M470" s="1">
        <v>0</v>
      </c>
      <c r="N470" s="2" t="s">
        <v>1</v>
      </c>
      <c r="O470" s="2" t="s">
        <v>2</v>
      </c>
      <c r="P470" s="2" t="s">
        <v>1</v>
      </c>
      <c r="Q470" s="1">
        <v>305810802.69999999</v>
      </c>
      <c r="R470" s="1">
        <v>0</v>
      </c>
      <c r="S470" s="1">
        <v>283791601.5</v>
      </c>
      <c r="T470" s="1">
        <v>0</v>
      </c>
      <c r="U470" s="2" t="s">
        <v>0</v>
      </c>
      <c r="V470" s="1">
        <v>0</v>
      </c>
      <c r="W470" s="1">
        <v>18982070</v>
      </c>
      <c r="X470" s="2" t="s">
        <v>0</v>
      </c>
      <c r="Y470" s="1">
        <v>3037131.2</v>
      </c>
      <c r="Z470" s="1">
        <v>0</v>
      </c>
      <c r="AA470" s="2" t="s">
        <v>0</v>
      </c>
      <c r="AB470" s="1">
        <v>0</v>
      </c>
      <c r="AC470" s="1">
        <v>0</v>
      </c>
      <c r="AD470" s="2" t="s">
        <v>0</v>
      </c>
      <c r="AE470" s="1">
        <v>0</v>
      </c>
      <c r="AF470" s="2">
        <v>0</v>
      </c>
      <c r="AG470" s="2" t="s">
        <v>0</v>
      </c>
      <c r="AH470" s="1">
        <v>0</v>
      </c>
      <c r="AI470" s="1">
        <v>0</v>
      </c>
      <c r="AJ470" s="2" t="s">
        <v>0</v>
      </c>
      <c r="AK470" s="1">
        <v>0</v>
      </c>
      <c r="AL470" s="1">
        <v>0</v>
      </c>
      <c r="AM470" s="49" t="s">
        <v>1</v>
      </c>
      <c r="AN470" s="2" t="s">
        <v>1</v>
      </c>
      <c r="AO470" s="4" t="s">
        <v>1</v>
      </c>
      <c r="AP470" s="4" t="s">
        <v>1</v>
      </c>
    </row>
    <row r="471" spans="1:42" x14ac:dyDescent="0.25">
      <c r="A471" s="2" t="s">
        <v>698</v>
      </c>
      <c r="B471" s="48">
        <v>44175</v>
      </c>
      <c r="C471" s="2" t="s">
        <v>6</v>
      </c>
      <c r="D471" s="2" t="s">
        <v>14</v>
      </c>
      <c r="E471" s="2" t="s">
        <v>181</v>
      </c>
      <c r="F471" s="2" t="s">
        <v>1783</v>
      </c>
      <c r="G471" s="2" t="s">
        <v>3</v>
      </c>
      <c r="H471" s="2" t="s">
        <v>1785</v>
      </c>
      <c r="I471" s="1" t="s">
        <v>1</v>
      </c>
      <c r="J471" s="1" t="s">
        <v>1</v>
      </c>
      <c r="K471" s="1" t="s">
        <v>1</v>
      </c>
      <c r="L471" s="1" t="s">
        <v>1</v>
      </c>
      <c r="M471" s="1">
        <v>0</v>
      </c>
      <c r="N471" s="2" t="s">
        <v>1</v>
      </c>
      <c r="O471" s="2" t="s">
        <v>822</v>
      </c>
      <c r="P471" s="2" t="s">
        <v>823</v>
      </c>
      <c r="Q471" s="1">
        <v>517000</v>
      </c>
      <c r="R471" s="1">
        <v>0</v>
      </c>
      <c r="S471" s="1">
        <v>517000</v>
      </c>
      <c r="T471" s="1">
        <v>0</v>
      </c>
      <c r="U471" s="2" t="s">
        <v>0</v>
      </c>
      <c r="V471" s="1">
        <v>0</v>
      </c>
      <c r="W471" s="1">
        <v>0</v>
      </c>
      <c r="X471" s="2" t="s">
        <v>0</v>
      </c>
      <c r="Y471" s="1">
        <v>0</v>
      </c>
      <c r="Z471" s="1">
        <v>0</v>
      </c>
      <c r="AA471" s="2" t="s">
        <v>0</v>
      </c>
      <c r="AB471" s="1">
        <v>0</v>
      </c>
      <c r="AC471" s="1">
        <v>0</v>
      </c>
      <c r="AD471" s="2" t="s">
        <v>0</v>
      </c>
      <c r="AE471" s="1">
        <v>0</v>
      </c>
      <c r="AF471" s="2">
        <v>0</v>
      </c>
      <c r="AG471" s="2" t="s">
        <v>0</v>
      </c>
      <c r="AH471" s="1">
        <v>0</v>
      </c>
      <c r="AI471" s="1">
        <v>0</v>
      </c>
      <c r="AJ471" s="2" t="s">
        <v>0</v>
      </c>
      <c r="AK471" s="1">
        <v>0</v>
      </c>
      <c r="AL471" s="1">
        <v>0</v>
      </c>
      <c r="AM471" s="49" t="s">
        <v>1</v>
      </c>
      <c r="AN471" s="2" t="s">
        <v>1</v>
      </c>
      <c r="AO471" s="4" t="s">
        <v>1</v>
      </c>
      <c r="AP471" s="4" t="s">
        <v>1</v>
      </c>
    </row>
    <row r="472" spans="1:42" x14ac:dyDescent="0.25">
      <c r="A472" s="2" t="s">
        <v>699</v>
      </c>
      <c r="B472" s="48">
        <v>44175</v>
      </c>
      <c r="C472" s="2" t="s">
        <v>6</v>
      </c>
      <c r="D472" s="2" t="s">
        <v>14</v>
      </c>
      <c r="E472" s="2" t="s">
        <v>181</v>
      </c>
      <c r="F472" s="2" t="s">
        <v>1783</v>
      </c>
      <c r="G472" s="2" t="s">
        <v>3</v>
      </c>
      <c r="H472" s="2" t="s">
        <v>1786</v>
      </c>
      <c r="I472" s="1" t="s">
        <v>1</v>
      </c>
      <c r="J472" s="1" t="s">
        <v>1</v>
      </c>
      <c r="K472" s="1" t="s">
        <v>1</v>
      </c>
      <c r="L472" s="1" t="s">
        <v>1</v>
      </c>
      <c r="M472" s="1">
        <v>0</v>
      </c>
      <c r="N472" s="2" t="s">
        <v>1</v>
      </c>
      <c r="O472" s="2" t="s">
        <v>2</v>
      </c>
      <c r="P472" s="2" t="s">
        <v>1</v>
      </c>
      <c r="Q472" s="1">
        <v>78807812</v>
      </c>
      <c r="R472" s="1">
        <v>0</v>
      </c>
      <c r="S472" s="1">
        <v>75251600</v>
      </c>
      <c r="T472" s="1">
        <v>0</v>
      </c>
      <c r="U472" s="2" t="s">
        <v>0</v>
      </c>
      <c r="V472" s="1">
        <v>0</v>
      </c>
      <c r="W472" s="1">
        <v>3065700</v>
      </c>
      <c r="X472" s="2" t="s">
        <v>0</v>
      </c>
      <c r="Y472" s="1">
        <v>490512</v>
      </c>
      <c r="Z472" s="1">
        <v>0</v>
      </c>
      <c r="AA472" s="2" t="s">
        <v>0</v>
      </c>
      <c r="AB472" s="1">
        <v>0</v>
      </c>
      <c r="AC472" s="1">
        <v>0</v>
      </c>
      <c r="AD472" s="2" t="s">
        <v>0</v>
      </c>
      <c r="AE472" s="1">
        <v>0</v>
      </c>
      <c r="AF472" s="2">
        <v>0</v>
      </c>
      <c r="AG472" s="2" t="s">
        <v>0</v>
      </c>
      <c r="AH472" s="1">
        <v>0</v>
      </c>
      <c r="AI472" s="1">
        <v>0</v>
      </c>
      <c r="AJ472" s="2" t="s">
        <v>0</v>
      </c>
      <c r="AK472" s="1">
        <v>0</v>
      </c>
      <c r="AL472" s="1">
        <v>0</v>
      </c>
      <c r="AM472" s="111" t="s">
        <v>1</v>
      </c>
      <c r="AN472" s="110" t="s">
        <v>1</v>
      </c>
      <c r="AO472" s="4" t="s">
        <v>1</v>
      </c>
      <c r="AP472" s="4" t="s">
        <v>1</v>
      </c>
    </row>
    <row r="473" spans="1:42" x14ac:dyDescent="0.25">
      <c r="A473" s="2" t="s">
        <v>700</v>
      </c>
      <c r="B473" s="48">
        <v>44175</v>
      </c>
      <c r="C473" s="2" t="s">
        <v>6</v>
      </c>
      <c r="D473" s="2" t="s">
        <v>14</v>
      </c>
      <c r="E473" s="2" t="s">
        <v>181</v>
      </c>
      <c r="F473" s="2" t="s">
        <v>1783</v>
      </c>
      <c r="G473" s="2" t="s">
        <v>13</v>
      </c>
      <c r="H473" s="2" t="s">
        <v>1</v>
      </c>
      <c r="I473" s="1" t="s">
        <v>944</v>
      </c>
      <c r="J473" s="1" t="s">
        <v>1</v>
      </c>
      <c r="K473" s="1" t="s">
        <v>1787</v>
      </c>
      <c r="L473" s="1" t="s">
        <v>1788</v>
      </c>
      <c r="M473" s="1">
        <v>51551.15</v>
      </c>
      <c r="N473" s="2" t="s">
        <v>12</v>
      </c>
      <c r="O473" s="2" t="s">
        <v>1789</v>
      </c>
      <c r="P473" s="2" t="s">
        <v>1790</v>
      </c>
      <c r="Q473" s="1">
        <v>-1648625</v>
      </c>
      <c r="R473" s="1">
        <v>0</v>
      </c>
      <c r="S473" s="1">
        <v>-1648625</v>
      </c>
      <c r="T473" s="1">
        <v>0</v>
      </c>
      <c r="U473" s="2" t="s">
        <v>0</v>
      </c>
      <c r="V473" s="1">
        <v>0</v>
      </c>
      <c r="W473" s="1">
        <v>0</v>
      </c>
      <c r="X473" s="2" t="s">
        <v>0</v>
      </c>
      <c r="Y473" s="1">
        <v>0</v>
      </c>
      <c r="Z473" s="1">
        <v>0</v>
      </c>
      <c r="AA473" s="2" t="s">
        <v>0</v>
      </c>
      <c r="AB473" s="1">
        <v>0</v>
      </c>
      <c r="AC473" s="1">
        <v>0</v>
      </c>
      <c r="AD473" s="2" t="s">
        <v>0</v>
      </c>
      <c r="AE473" s="1">
        <v>0</v>
      </c>
      <c r="AF473" s="2">
        <v>0</v>
      </c>
      <c r="AG473" s="2" t="s">
        <v>0</v>
      </c>
      <c r="AH473" s="1">
        <v>0</v>
      </c>
      <c r="AI473" s="1">
        <v>0</v>
      </c>
      <c r="AJ473" s="2" t="s">
        <v>0</v>
      </c>
      <c r="AK473" s="1">
        <v>0</v>
      </c>
      <c r="AL473" s="1">
        <v>0</v>
      </c>
      <c r="AM473" s="111" t="s">
        <v>1</v>
      </c>
      <c r="AN473" s="110" t="s">
        <v>1</v>
      </c>
      <c r="AO473" s="4" t="s">
        <v>1</v>
      </c>
      <c r="AP473" s="4" t="s">
        <v>1</v>
      </c>
    </row>
    <row r="474" spans="1:42" x14ac:dyDescent="0.25">
      <c r="A474" s="2" t="s">
        <v>701</v>
      </c>
      <c r="B474" s="48">
        <v>44175</v>
      </c>
      <c r="C474" s="2" t="s">
        <v>6</v>
      </c>
      <c r="D474" s="2" t="s">
        <v>10</v>
      </c>
      <c r="E474" s="2" t="s">
        <v>178</v>
      </c>
      <c r="F474" s="2" t="s">
        <v>1791</v>
      </c>
      <c r="G474" s="2" t="s">
        <v>3</v>
      </c>
      <c r="H474" s="2" t="s">
        <v>1130</v>
      </c>
      <c r="I474" s="1" t="s">
        <v>1</v>
      </c>
      <c r="J474" s="1" t="s">
        <v>1</v>
      </c>
      <c r="K474" s="1" t="s">
        <v>1</v>
      </c>
      <c r="L474" s="1" t="s">
        <v>1</v>
      </c>
      <c r="M474" s="1">
        <v>0</v>
      </c>
      <c r="N474" s="2" t="s">
        <v>1</v>
      </c>
      <c r="O474" s="2" t="s">
        <v>98</v>
      </c>
      <c r="P474" s="2" t="s">
        <v>1</v>
      </c>
      <c r="Q474" s="1">
        <v>0</v>
      </c>
      <c r="R474" s="1">
        <v>0</v>
      </c>
      <c r="S474" s="1">
        <v>0</v>
      </c>
      <c r="T474" s="1">
        <v>0</v>
      </c>
      <c r="U474" s="2" t="s">
        <v>0</v>
      </c>
      <c r="V474" s="1">
        <v>0</v>
      </c>
      <c r="W474" s="1">
        <v>0</v>
      </c>
      <c r="X474" s="2" t="s">
        <v>9</v>
      </c>
      <c r="Y474" s="1">
        <v>0</v>
      </c>
      <c r="Z474" s="1">
        <v>0</v>
      </c>
      <c r="AA474" s="2" t="s">
        <v>0</v>
      </c>
      <c r="AB474" s="1">
        <v>0</v>
      </c>
      <c r="AC474" s="1">
        <v>0</v>
      </c>
      <c r="AD474" s="2" t="s">
        <v>0</v>
      </c>
      <c r="AE474" s="1">
        <v>0</v>
      </c>
      <c r="AF474" s="2">
        <v>0</v>
      </c>
      <c r="AG474" s="2" t="s">
        <v>0</v>
      </c>
      <c r="AH474" s="1">
        <v>0</v>
      </c>
      <c r="AI474" s="1">
        <v>0</v>
      </c>
      <c r="AJ474" s="2" t="s">
        <v>0</v>
      </c>
      <c r="AK474" s="1">
        <v>0</v>
      </c>
      <c r="AL474" s="1">
        <v>0</v>
      </c>
      <c r="AM474" s="111" t="s">
        <v>1</v>
      </c>
      <c r="AN474" s="110" t="s">
        <v>1</v>
      </c>
      <c r="AO474" s="4" t="s">
        <v>1</v>
      </c>
      <c r="AP474" s="4" t="s">
        <v>1</v>
      </c>
    </row>
    <row r="475" spans="1:42" x14ac:dyDescent="0.25">
      <c r="A475" s="2" t="s">
        <v>702</v>
      </c>
      <c r="B475" s="48">
        <v>44175</v>
      </c>
      <c r="C475" s="2" t="s">
        <v>6</v>
      </c>
      <c r="D475" s="2" t="s">
        <v>280</v>
      </c>
      <c r="E475" s="2" t="s">
        <v>204</v>
      </c>
      <c r="F475" s="2" t="s">
        <v>1792</v>
      </c>
      <c r="G475" s="2" t="s">
        <v>3</v>
      </c>
      <c r="H475" s="2" t="s">
        <v>1793</v>
      </c>
      <c r="I475" s="1" t="s">
        <v>1</v>
      </c>
      <c r="J475" s="1" t="s">
        <v>1</v>
      </c>
      <c r="K475" s="1" t="s">
        <v>1</v>
      </c>
      <c r="L475" s="1" t="s">
        <v>1</v>
      </c>
      <c r="M475" s="1">
        <v>0</v>
      </c>
      <c r="N475" s="2" t="s">
        <v>1</v>
      </c>
      <c r="O475" s="2" t="s">
        <v>2</v>
      </c>
      <c r="P475" s="2" t="s">
        <v>1</v>
      </c>
      <c r="Q475" s="1">
        <v>263687157.19999999</v>
      </c>
      <c r="R475" s="1">
        <v>0</v>
      </c>
      <c r="S475" s="1">
        <v>239131761</v>
      </c>
      <c r="T475" s="1">
        <v>0</v>
      </c>
      <c r="U475" s="2" t="s">
        <v>0</v>
      </c>
      <c r="V475" s="1">
        <v>0</v>
      </c>
      <c r="W475" s="1">
        <v>21168445</v>
      </c>
      <c r="X475" s="2" t="s">
        <v>9</v>
      </c>
      <c r="Y475" s="1">
        <v>3386951.2</v>
      </c>
      <c r="Z475" s="1">
        <v>0</v>
      </c>
      <c r="AA475" s="2" t="s">
        <v>0</v>
      </c>
      <c r="AB475" s="1">
        <v>0</v>
      </c>
      <c r="AC475" s="1">
        <v>0</v>
      </c>
      <c r="AD475" s="2" t="s">
        <v>0</v>
      </c>
      <c r="AE475" s="1">
        <v>0</v>
      </c>
      <c r="AF475" s="2">
        <v>0</v>
      </c>
      <c r="AG475" s="2" t="s">
        <v>0</v>
      </c>
      <c r="AH475" s="1">
        <v>0</v>
      </c>
      <c r="AI475" s="1">
        <v>0</v>
      </c>
      <c r="AJ475" s="2" t="s">
        <v>0</v>
      </c>
      <c r="AK475" s="1">
        <v>0</v>
      </c>
      <c r="AL475" s="1">
        <v>0</v>
      </c>
      <c r="AM475" s="111" t="s">
        <v>1</v>
      </c>
      <c r="AN475" s="110" t="s">
        <v>1</v>
      </c>
      <c r="AO475" s="4" t="s">
        <v>1</v>
      </c>
      <c r="AP475" s="4" t="s">
        <v>1</v>
      </c>
    </row>
    <row r="476" spans="1:42" x14ac:dyDescent="0.25">
      <c r="A476" s="2" t="s">
        <v>704</v>
      </c>
      <c r="B476" s="48">
        <v>44175</v>
      </c>
      <c r="C476" s="2" t="s">
        <v>6</v>
      </c>
      <c r="D476" s="2" t="s">
        <v>7</v>
      </c>
      <c r="E476" s="2" t="s">
        <v>917</v>
      </c>
      <c r="F476" s="2" t="s">
        <v>1794</v>
      </c>
      <c r="G476" s="2" t="s">
        <v>3</v>
      </c>
      <c r="H476" s="2" t="s">
        <v>1795</v>
      </c>
      <c r="I476" s="1" t="s">
        <v>1</v>
      </c>
      <c r="J476" s="1" t="s">
        <v>1</v>
      </c>
      <c r="K476" s="1" t="s">
        <v>1</v>
      </c>
      <c r="L476" s="1" t="s">
        <v>1</v>
      </c>
      <c r="M476" s="1">
        <v>0</v>
      </c>
      <c r="N476" s="2" t="s">
        <v>1</v>
      </c>
      <c r="O476" s="2" t="s">
        <v>2</v>
      </c>
      <c r="P476" s="2" t="s">
        <v>1</v>
      </c>
      <c r="Q476" s="1">
        <v>116526212</v>
      </c>
      <c r="R476" s="1">
        <v>0</v>
      </c>
      <c r="S476" s="1">
        <v>107515100</v>
      </c>
      <c r="T476" s="1">
        <v>0</v>
      </c>
      <c r="U476" s="2" t="s">
        <v>0</v>
      </c>
      <c r="V476" s="1">
        <v>0</v>
      </c>
      <c r="W476" s="1">
        <v>7768200</v>
      </c>
      <c r="X476" s="2" t="s">
        <v>0</v>
      </c>
      <c r="Y476" s="1">
        <v>1242912</v>
      </c>
      <c r="Z476" s="1">
        <v>0</v>
      </c>
      <c r="AA476" s="2" t="s">
        <v>0</v>
      </c>
      <c r="AB476" s="1">
        <v>0</v>
      </c>
      <c r="AC476" s="1">
        <v>0</v>
      </c>
      <c r="AD476" s="2" t="s">
        <v>0</v>
      </c>
      <c r="AE476" s="1">
        <v>0</v>
      </c>
      <c r="AF476" s="2">
        <v>0</v>
      </c>
      <c r="AG476" s="2" t="s">
        <v>0</v>
      </c>
      <c r="AH476" s="1">
        <v>0</v>
      </c>
      <c r="AI476" s="1">
        <v>0</v>
      </c>
      <c r="AJ476" s="2" t="s">
        <v>0</v>
      </c>
      <c r="AK476" s="1">
        <v>0</v>
      </c>
      <c r="AL476" s="1">
        <v>0</v>
      </c>
      <c r="AM476" s="111" t="s">
        <v>1</v>
      </c>
      <c r="AN476" s="110" t="s">
        <v>1</v>
      </c>
      <c r="AO476" s="4" t="s">
        <v>1</v>
      </c>
      <c r="AP476" s="4" t="s">
        <v>1</v>
      </c>
    </row>
    <row r="477" spans="1:42" x14ac:dyDescent="0.25">
      <c r="A477" s="2" t="s">
        <v>706</v>
      </c>
      <c r="B477" s="48">
        <v>44175</v>
      </c>
      <c r="C477" s="2" t="s">
        <v>6</v>
      </c>
      <c r="D477" s="2" t="s">
        <v>5</v>
      </c>
      <c r="E477" s="2" t="s">
        <v>175</v>
      </c>
      <c r="F477" s="2" t="s">
        <v>1796</v>
      </c>
      <c r="G477" s="2" t="s">
        <v>3</v>
      </c>
      <c r="H477" s="2" t="s">
        <v>1062</v>
      </c>
      <c r="I477" s="1" t="s">
        <v>1</v>
      </c>
      <c r="J477" s="1" t="s">
        <v>1</v>
      </c>
      <c r="K477" s="1" t="s">
        <v>1</v>
      </c>
      <c r="L477" s="1" t="s">
        <v>1</v>
      </c>
      <c r="M477" s="1">
        <v>0</v>
      </c>
      <c r="N477" s="2" t="s">
        <v>1</v>
      </c>
      <c r="O477" s="2" t="s">
        <v>98</v>
      </c>
      <c r="P477" s="2" t="s">
        <v>1</v>
      </c>
      <c r="Q477" s="1">
        <v>0</v>
      </c>
      <c r="R477" s="1">
        <v>0</v>
      </c>
      <c r="S477" s="1">
        <v>0</v>
      </c>
      <c r="T477" s="1">
        <v>0</v>
      </c>
      <c r="U477" s="2" t="s">
        <v>0</v>
      </c>
      <c r="V477" s="1">
        <v>0</v>
      </c>
      <c r="W477" s="1">
        <v>0</v>
      </c>
      <c r="X477" s="2" t="s">
        <v>9</v>
      </c>
      <c r="Y477" s="1">
        <v>0</v>
      </c>
      <c r="Z477" s="1">
        <v>0</v>
      </c>
      <c r="AA477" s="2" t="s">
        <v>0</v>
      </c>
      <c r="AB477" s="1">
        <v>0</v>
      </c>
      <c r="AC477" s="1">
        <v>0</v>
      </c>
      <c r="AD477" s="2" t="s">
        <v>0</v>
      </c>
      <c r="AE477" s="1">
        <v>0</v>
      </c>
      <c r="AF477" s="2">
        <v>0</v>
      </c>
      <c r="AG477" s="2" t="s">
        <v>0</v>
      </c>
      <c r="AH477" s="1">
        <v>0</v>
      </c>
      <c r="AI477" s="1">
        <v>0</v>
      </c>
      <c r="AJ477" s="2" t="s">
        <v>0</v>
      </c>
      <c r="AK477" s="1">
        <v>0</v>
      </c>
      <c r="AL477" s="1">
        <v>0</v>
      </c>
      <c r="AM477" s="111" t="s">
        <v>1</v>
      </c>
      <c r="AN477" s="110" t="s">
        <v>1</v>
      </c>
      <c r="AO477" s="4" t="s">
        <v>1</v>
      </c>
      <c r="AP477" s="4" t="s">
        <v>1</v>
      </c>
    </row>
    <row r="478" spans="1:42" x14ac:dyDescent="0.25">
      <c r="A478" s="2" t="s">
        <v>707</v>
      </c>
      <c r="B478" s="48">
        <v>44176</v>
      </c>
      <c r="C478" s="68" t="s">
        <v>6</v>
      </c>
      <c r="D478" s="2" t="s">
        <v>49</v>
      </c>
      <c r="E478" s="2" t="s">
        <v>446</v>
      </c>
      <c r="F478" s="2" t="s">
        <v>1797</v>
      </c>
      <c r="G478" s="2" t="s">
        <v>3</v>
      </c>
      <c r="H478" s="2" t="s">
        <v>1798</v>
      </c>
      <c r="I478" s="1"/>
      <c r="J478" s="1"/>
      <c r="K478" s="1"/>
      <c r="L478" s="1"/>
      <c r="M478" s="1">
        <v>0</v>
      </c>
      <c r="N478" s="2"/>
      <c r="O478" s="2" t="s">
        <v>98</v>
      </c>
      <c r="P478" s="2"/>
      <c r="Q478" s="1">
        <v>213142692.71000001</v>
      </c>
      <c r="R478" s="1">
        <v>0</v>
      </c>
      <c r="S478" s="1">
        <v>213142692.71000001</v>
      </c>
      <c r="T478" s="1">
        <v>0</v>
      </c>
      <c r="U478" s="2" t="s">
        <v>0</v>
      </c>
      <c r="V478" s="1">
        <v>0</v>
      </c>
      <c r="W478" s="1">
        <v>0</v>
      </c>
      <c r="X478" s="2" t="s">
        <v>0</v>
      </c>
      <c r="Y478" s="1">
        <v>0</v>
      </c>
      <c r="Z478" s="1">
        <v>0</v>
      </c>
      <c r="AA478" s="2" t="s">
        <v>0</v>
      </c>
      <c r="AB478" s="1">
        <v>0</v>
      </c>
      <c r="AC478" s="1">
        <v>0</v>
      </c>
      <c r="AD478" s="2" t="s">
        <v>0</v>
      </c>
      <c r="AE478" s="1">
        <v>0</v>
      </c>
      <c r="AF478" s="2">
        <v>0</v>
      </c>
      <c r="AG478" s="2" t="s">
        <v>1</v>
      </c>
      <c r="AH478" s="1" t="s">
        <v>1</v>
      </c>
      <c r="AI478" s="1"/>
      <c r="AJ478" s="2"/>
      <c r="AK478" s="1"/>
      <c r="AL478" s="1"/>
      <c r="AM478" s="111"/>
      <c r="AN478" s="110"/>
    </row>
    <row r="479" spans="1:42" x14ac:dyDescent="0.25">
      <c r="A479" s="2" t="s">
        <v>708</v>
      </c>
      <c r="B479" s="48">
        <v>44176</v>
      </c>
      <c r="C479" s="2" t="s">
        <v>6</v>
      </c>
      <c r="D479" s="2" t="s">
        <v>49</v>
      </c>
      <c r="E479" s="2" t="s">
        <v>232</v>
      </c>
      <c r="F479" s="2" t="s">
        <v>1799</v>
      </c>
      <c r="G479" s="2" t="s">
        <v>3</v>
      </c>
      <c r="H479" s="2" t="s">
        <v>1800</v>
      </c>
      <c r="I479" s="1" t="s">
        <v>1</v>
      </c>
      <c r="J479" s="1" t="s">
        <v>1</v>
      </c>
      <c r="K479" s="1" t="s">
        <v>1</v>
      </c>
      <c r="L479" s="1" t="s">
        <v>1</v>
      </c>
      <c r="M479" s="1">
        <v>0</v>
      </c>
      <c r="N479" s="2" t="s">
        <v>1</v>
      </c>
      <c r="O479" s="2" t="s">
        <v>2</v>
      </c>
      <c r="P479" s="2" t="s">
        <v>1</v>
      </c>
      <c r="Q479" s="1">
        <v>749695386.92000008</v>
      </c>
      <c r="R479" s="1">
        <v>0</v>
      </c>
      <c r="S479" s="1">
        <v>633579808</v>
      </c>
      <c r="T479" s="1">
        <v>0</v>
      </c>
      <c r="U479" s="2" t="s">
        <v>0</v>
      </c>
      <c r="V479" s="1">
        <v>0</v>
      </c>
      <c r="W479" s="1">
        <v>100099637</v>
      </c>
      <c r="X479" s="2" t="s">
        <v>0</v>
      </c>
      <c r="Y479" s="1">
        <v>16015941.92</v>
      </c>
      <c r="Z479" s="1">
        <v>0</v>
      </c>
      <c r="AA479" s="2" t="s">
        <v>0</v>
      </c>
      <c r="AB479" s="1">
        <v>0</v>
      </c>
      <c r="AC479" s="1">
        <v>0</v>
      </c>
      <c r="AD479" s="2" t="s">
        <v>0</v>
      </c>
      <c r="AE479" s="1">
        <v>0</v>
      </c>
      <c r="AF479" s="2">
        <v>0</v>
      </c>
      <c r="AG479" s="2" t="s">
        <v>0</v>
      </c>
      <c r="AH479" s="1">
        <v>0</v>
      </c>
      <c r="AI479" s="1">
        <v>0</v>
      </c>
      <c r="AJ479" s="2" t="s">
        <v>0</v>
      </c>
      <c r="AK479" s="1">
        <v>0</v>
      </c>
      <c r="AL479" s="1">
        <v>0</v>
      </c>
      <c r="AM479" s="111" t="s">
        <v>1</v>
      </c>
      <c r="AN479" s="110" t="s">
        <v>1</v>
      </c>
      <c r="AO479" s="4" t="s">
        <v>1</v>
      </c>
      <c r="AP479" s="4" t="s">
        <v>1</v>
      </c>
    </row>
    <row r="480" spans="1:42" x14ac:dyDescent="0.25">
      <c r="A480" s="2" t="s">
        <v>709</v>
      </c>
      <c r="B480" s="48">
        <v>44176</v>
      </c>
      <c r="C480" s="2" t="s">
        <v>27</v>
      </c>
      <c r="D480" s="2" t="s">
        <v>49</v>
      </c>
      <c r="E480" s="2" t="s">
        <v>223</v>
      </c>
      <c r="F480" s="2" t="s">
        <v>1801</v>
      </c>
      <c r="G480" s="2" t="s">
        <v>3</v>
      </c>
      <c r="H480" s="2" t="s">
        <v>1802</v>
      </c>
      <c r="I480" s="1" t="s">
        <v>1</v>
      </c>
      <c r="J480" s="1" t="s">
        <v>1</v>
      </c>
      <c r="K480" s="1" t="s">
        <v>1</v>
      </c>
      <c r="L480" s="1" t="s">
        <v>1</v>
      </c>
      <c r="M480" s="1">
        <v>0</v>
      </c>
      <c r="N480" s="2" t="s">
        <v>1</v>
      </c>
      <c r="O480" s="2" t="s">
        <v>2</v>
      </c>
      <c r="P480" s="2" t="s">
        <v>1</v>
      </c>
      <c r="Q480" s="1">
        <v>312418338.72000003</v>
      </c>
      <c r="R480" s="1">
        <v>0</v>
      </c>
      <c r="S480" s="1">
        <v>209995220</v>
      </c>
      <c r="T480" s="1">
        <v>0</v>
      </c>
      <c r="U480" s="2" t="s">
        <v>0</v>
      </c>
      <c r="V480" s="1">
        <v>0</v>
      </c>
      <c r="W480" s="1">
        <v>88295792</v>
      </c>
      <c r="X480" s="2" t="s">
        <v>9</v>
      </c>
      <c r="Y480" s="1">
        <v>14127326.720000001</v>
      </c>
      <c r="Z480" s="1">
        <v>0</v>
      </c>
      <c r="AA480" s="2" t="s">
        <v>0</v>
      </c>
      <c r="AB480" s="1">
        <v>0</v>
      </c>
      <c r="AC480" s="1">
        <v>0</v>
      </c>
      <c r="AD480" s="2" t="s">
        <v>0</v>
      </c>
      <c r="AE480" s="1">
        <v>0</v>
      </c>
      <c r="AF480" s="2">
        <v>0</v>
      </c>
      <c r="AG480" s="2" t="s">
        <v>0</v>
      </c>
      <c r="AH480" s="1">
        <v>0</v>
      </c>
      <c r="AI480" s="1">
        <v>0</v>
      </c>
      <c r="AJ480" s="2" t="s">
        <v>0</v>
      </c>
      <c r="AK480" s="1">
        <v>0</v>
      </c>
      <c r="AL480" s="1">
        <v>0</v>
      </c>
      <c r="AM480" s="49" t="s">
        <v>1</v>
      </c>
      <c r="AN480" s="2" t="s">
        <v>1</v>
      </c>
      <c r="AO480" s="4" t="s">
        <v>1</v>
      </c>
      <c r="AP480" s="4" t="s">
        <v>1</v>
      </c>
    </row>
    <row r="481" spans="1:42" x14ac:dyDescent="0.25">
      <c r="A481" s="2" t="s">
        <v>710</v>
      </c>
      <c r="B481" s="48">
        <v>44176</v>
      </c>
      <c r="C481" s="2" t="s">
        <v>27</v>
      </c>
      <c r="D481" s="2" t="s">
        <v>49</v>
      </c>
      <c r="E481" s="2" t="s">
        <v>223</v>
      </c>
      <c r="F481" s="2" t="s">
        <v>1803</v>
      </c>
      <c r="G481" s="2" t="s">
        <v>13</v>
      </c>
      <c r="H481" s="2" t="s">
        <v>1</v>
      </c>
      <c r="I481" s="1" t="s">
        <v>1804</v>
      </c>
      <c r="J481" s="1" t="s">
        <v>1</v>
      </c>
      <c r="K481" s="1" t="s">
        <v>1805</v>
      </c>
      <c r="L481" s="1" t="s">
        <v>1806</v>
      </c>
      <c r="M481" s="1">
        <v>12950608</v>
      </c>
      <c r="N481" s="2" t="s">
        <v>12</v>
      </c>
      <c r="O481" s="2" t="s">
        <v>1807</v>
      </c>
      <c r="P481" s="2" t="s">
        <v>1808</v>
      </c>
      <c r="Q481" s="1">
        <v>-5499560</v>
      </c>
      <c r="R481" s="1">
        <v>0</v>
      </c>
      <c r="S481" s="1">
        <v>0</v>
      </c>
      <c r="T481" s="1">
        <v>0</v>
      </c>
      <c r="U481" s="2" t="s">
        <v>0</v>
      </c>
      <c r="V481" s="1">
        <v>0</v>
      </c>
      <c r="W481" s="1">
        <v>-4741000</v>
      </c>
      <c r="X481" s="2" t="s">
        <v>9</v>
      </c>
      <c r="Y481" s="1">
        <v>-758560</v>
      </c>
      <c r="Z481" s="1">
        <v>0</v>
      </c>
      <c r="AA481" s="2" t="s">
        <v>0</v>
      </c>
      <c r="AB481" s="1">
        <v>0</v>
      </c>
      <c r="AC481" s="1">
        <v>0</v>
      </c>
      <c r="AD481" s="2" t="s">
        <v>0</v>
      </c>
      <c r="AE481" s="1">
        <v>0</v>
      </c>
      <c r="AF481" s="2">
        <v>0</v>
      </c>
      <c r="AG481" s="2" t="s">
        <v>0</v>
      </c>
      <c r="AH481" s="1">
        <v>0</v>
      </c>
      <c r="AI481" s="1">
        <v>0</v>
      </c>
      <c r="AJ481" s="2" t="s">
        <v>0</v>
      </c>
      <c r="AK481" s="1">
        <v>0</v>
      </c>
      <c r="AL481" s="1">
        <v>0</v>
      </c>
      <c r="AM481" s="49" t="s">
        <v>1</v>
      </c>
      <c r="AN481" s="2" t="s">
        <v>1</v>
      </c>
      <c r="AO481" s="4" t="s">
        <v>1</v>
      </c>
      <c r="AP481" s="4" t="s">
        <v>1</v>
      </c>
    </row>
    <row r="482" spans="1:42" x14ac:dyDescent="0.25">
      <c r="A482" s="2" t="s">
        <v>711</v>
      </c>
      <c r="B482" s="48">
        <v>44176</v>
      </c>
      <c r="C482" s="2" t="s">
        <v>6</v>
      </c>
      <c r="D482" s="2" t="s">
        <v>42</v>
      </c>
      <c r="E482" s="2" t="s">
        <v>221</v>
      </c>
      <c r="F482" s="2" t="s">
        <v>821</v>
      </c>
      <c r="G482" s="2" t="s">
        <v>3</v>
      </c>
      <c r="H482" s="2" t="s">
        <v>1809</v>
      </c>
      <c r="I482" s="1" t="s">
        <v>1</v>
      </c>
      <c r="J482" s="1" t="s">
        <v>1</v>
      </c>
      <c r="K482" s="1" t="s">
        <v>1</v>
      </c>
      <c r="L482" s="1" t="s">
        <v>1</v>
      </c>
      <c r="M482" s="1">
        <v>0</v>
      </c>
      <c r="N482" s="2" t="s">
        <v>1</v>
      </c>
      <c r="O482" s="2" t="s">
        <v>2</v>
      </c>
      <c r="P482" s="2" t="s">
        <v>1</v>
      </c>
      <c r="Q482" s="1">
        <v>557973221.63999987</v>
      </c>
      <c r="R482" s="1">
        <v>0</v>
      </c>
      <c r="S482" s="1">
        <v>411272120.5</v>
      </c>
      <c r="T482" s="1">
        <v>0</v>
      </c>
      <c r="U482" s="2" t="s">
        <v>0</v>
      </c>
      <c r="V482" s="1">
        <v>0</v>
      </c>
      <c r="W482" s="1">
        <v>126466466.5</v>
      </c>
      <c r="X482" s="2" t="s">
        <v>9</v>
      </c>
      <c r="Y482" s="1">
        <v>20234634.640000004</v>
      </c>
      <c r="Z482" s="1">
        <v>0</v>
      </c>
      <c r="AA482" s="2" t="s">
        <v>0</v>
      </c>
      <c r="AB482" s="1">
        <v>0</v>
      </c>
      <c r="AC482" s="1">
        <v>0</v>
      </c>
      <c r="AD482" s="2" t="s">
        <v>0</v>
      </c>
      <c r="AE482" s="1">
        <v>0</v>
      </c>
      <c r="AF482" s="2">
        <v>0</v>
      </c>
      <c r="AG482" s="2" t="s">
        <v>0</v>
      </c>
      <c r="AH482" s="1">
        <v>0</v>
      </c>
      <c r="AI482" s="1">
        <v>0</v>
      </c>
      <c r="AJ482" s="2" t="s">
        <v>0</v>
      </c>
      <c r="AK482" s="1">
        <v>0</v>
      </c>
      <c r="AL482" s="1">
        <v>0</v>
      </c>
      <c r="AM482" s="49" t="s">
        <v>1</v>
      </c>
      <c r="AN482" s="2" t="s">
        <v>1</v>
      </c>
      <c r="AO482" s="4" t="s">
        <v>1</v>
      </c>
      <c r="AP482" s="4" t="s">
        <v>1</v>
      </c>
    </row>
    <row r="483" spans="1:42" x14ac:dyDescent="0.25">
      <c r="A483" s="2" t="s">
        <v>712</v>
      </c>
      <c r="B483" s="48">
        <v>44176</v>
      </c>
      <c r="C483" s="2" t="s">
        <v>6</v>
      </c>
      <c r="D483" s="2" t="s">
        <v>42</v>
      </c>
      <c r="E483" s="2" t="s">
        <v>217</v>
      </c>
      <c r="F483" s="2" t="s">
        <v>406</v>
      </c>
      <c r="G483" s="2" t="s">
        <v>3</v>
      </c>
      <c r="H483" s="2" t="s">
        <v>1810</v>
      </c>
      <c r="I483" s="1"/>
      <c r="J483" s="1"/>
      <c r="K483" s="1"/>
      <c r="L483" s="1"/>
      <c r="M483" s="1">
        <v>0</v>
      </c>
      <c r="N483" s="2"/>
      <c r="O483" s="2" t="s">
        <v>2</v>
      </c>
      <c r="P483" s="2"/>
      <c r="Q483" s="1">
        <v>469652122.04000002</v>
      </c>
      <c r="R483" s="1">
        <v>0</v>
      </c>
      <c r="S483" s="1">
        <v>469652122.04000002</v>
      </c>
      <c r="T483" s="1">
        <v>0</v>
      </c>
      <c r="U483" s="2" t="s">
        <v>0</v>
      </c>
      <c r="V483" s="1">
        <v>0</v>
      </c>
      <c r="W483" s="1">
        <v>0</v>
      </c>
      <c r="X483" s="2" t="s">
        <v>0</v>
      </c>
      <c r="Y483" s="1">
        <v>0</v>
      </c>
      <c r="Z483" s="1">
        <v>0</v>
      </c>
      <c r="AA483" s="2" t="s">
        <v>0</v>
      </c>
      <c r="AB483" s="1">
        <v>0</v>
      </c>
      <c r="AC483" s="1">
        <v>0</v>
      </c>
      <c r="AD483" s="2" t="s">
        <v>0</v>
      </c>
      <c r="AE483" s="1">
        <v>0</v>
      </c>
      <c r="AF483" s="1"/>
      <c r="AG483" s="2"/>
      <c r="AH483" s="1"/>
      <c r="AI483" s="1"/>
      <c r="AJ483" s="1"/>
      <c r="AK483" s="1"/>
      <c r="AL483" s="1"/>
      <c r="AM483" s="49"/>
      <c r="AN483" s="2"/>
    </row>
    <row r="484" spans="1:42" x14ac:dyDescent="0.25">
      <c r="A484" s="2" t="s">
        <v>713</v>
      </c>
      <c r="B484" s="48">
        <v>44176</v>
      </c>
      <c r="C484" s="2" t="s">
        <v>35</v>
      </c>
      <c r="D484" s="2" t="s">
        <v>42</v>
      </c>
      <c r="E484" s="2" t="s">
        <v>219</v>
      </c>
      <c r="F484" s="2" t="s">
        <v>1811</v>
      </c>
      <c r="G484" s="2" t="s">
        <v>3</v>
      </c>
      <c r="H484" s="2" t="s">
        <v>1812</v>
      </c>
      <c r="I484" s="1" t="s">
        <v>1</v>
      </c>
      <c r="J484" s="1" t="s">
        <v>1</v>
      </c>
      <c r="K484" s="1" t="s">
        <v>1</v>
      </c>
      <c r="L484" s="1" t="s">
        <v>1</v>
      </c>
      <c r="M484" s="1">
        <v>0</v>
      </c>
      <c r="N484" s="2" t="s">
        <v>1</v>
      </c>
      <c r="O484" s="2" t="s">
        <v>2</v>
      </c>
      <c r="P484" s="2" t="s">
        <v>1</v>
      </c>
      <c r="Q484" s="1">
        <v>401357001.60000002</v>
      </c>
      <c r="R484" s="1">
        <v>0</v>
      </c>
      <c r="S484" s="1">
        <v>380152944</v>
      </c>
      <c r="T484" s="1">
        <v>0</v>
      </c>
      <c r="U484" s="2" t="s">
        <v>0</v>
      </c>
      <c r="V484" s="1">
        <v>0</v>
      </c>
      <c r="W484" s="1">
        <v>18279360</v>
      </c>
      <c r="X484" s="2" t="s">
        <v>0</v>
      </c>
      <c r="Y484" s="1">
        <v>2924697.6000000001</v>
      </c>
      <c r="Z484" s="1">
        <v>0</v>
      </c>
      <c r="AA484" s="2" t="s">
        <v>0</v>
      </c>
      <c r="AB484" s="1">
        <v>0</v>
      </c>
      <c r="AC484" s="1">
        <v>0</v>
      </c>
      <c r="AD484" s="2" t="s">
        <v>0</v>
      </c>
      <c r="AE484" s="1">
        <v>0</v>
      </c>
      <c r="AF484" s="2">
        <v>0</v>
      </c>
      <c r="AG484" s="2" t="s">
        <v>0</v>
      </c>
      <c r="AH484" s="1">
        <v>0</v>
      </c>
      <c r="AI484" s="1">
        <v>0</v>
      </c>
      <c r="AJ484" s="2" t="s">
        <v>0</v>
      </c>
      <c r="AK484" s="1">
        <v>0</v>
      </c>
      <c r="AL484" s="1">
        <v>0</v>
      </c>
      <c r="AM484" s="111" t="s">
        <v>1</v>
      </c>
      <c r="AN484" s="110" t="s">
        <v>1</v>
      </c>
      <c r="AO484" s="4" t="s">
        <v>1</v>
      </c>
      <c r="AP484" s="4" t="s">
        <v>1</v>
      </c>
    </row>
    <row r="485" spans="1:42" x14ac:dyDescent="0.25">
      <c r="A485" s="2" t="s">
        <v>714</v>
      </c>
      <c r="B485" s="48">
        <v>44176</v>
      </c>
      <c r="C485" s="2" t="s">
        <v>27</v>
      </c>
      <c r="D485" s="2" t="s">
        <v>42</v>
      </c>
      <c r="E485" s="2" t="s">
        <v>214</v>
      </c>
      <c r="F485" s="2" t="s">
        <v>1565</v>
      </c>
      <c r="G485" s="2" t="s">
        <v>3</v>
      </c>
      <c r="H485" s="2" t="s">
        <v>1813</v>
      </c>
      <c r="I485" s="1" t="s">
        <v>1</v>
      </c>
      <c r="J485" s="1" t="s">
        <v>1</v>
      </c>
      <c r="K485" s="1" t="s">
        <v>1</v>
      </c>
      <c r="L485" s="1" t="s">
        <v>1</v>
      </c>
      <c r="M485" s="1">
        <v>0</v>
      </c>
      <c r="N485" s="2" t="s">
        <v>1</v>
      </c>
      <c r="O485" s="2" t="s">
        <v>2</v>
      </c>
      <c r="P485" s="2" t="s">
        <v>1</v>
      </c>
      <c r="Q485" s="1">
        <v>239575300.45840001</v>
      </c>
      <c r="R485" s="1">
        <v>0</v>
      </c>
      <c r="S485" s="1">
        <v>132303867.5</v>
      </c>
      <c r="T485" s="1">
        <v>0</v>
      </c>
      <c r="U485" s="2" t="s">
        <v>0</v>
      </c>
      <c r="V485" s="1">
        <v>0</v>
      </c>
      <c r="W485" s="1">
        <v>92475373.24000001</v>
      </c>
      <c r="X485" s="2" t="s">
        <v>9</v>
      </c>
      <c r="Y485" s="1">
        <v>14796059.7184</v>
      </c>
      <c r="Z485" s="1">
        <v>0</v>
      </c>
      <c r="AA485" s="2" t="s">
        <v>0</v>
      </c>
      <c r="AB485" s="1">
        <v>0</v>
      </c>
      <c r="AC485" s="1">
        <v>0</v>
      </c>
      <c r="AD485" s="2" t="s">
        <v>0</v>
      </c>
      <c r="AE485" s="1">
        <v>0</v>
      </c>
      <c r="AF485" s="2">
        <v>0</v>
      </c>
      <c r="AG485" s="2" t="s">
        <v>0</v>
      </c>
      <c r="AH485" s="1">
        <v>0</v>
      </c>
      <c r="AI485" s="1">
        <v>0</v>
      </c>
      <c r="AJ485" s="2" t="s">
        <v>0</v>
      </c>
      <c r="AK485" s="1">
        <v>0</v>
      </c>
      <c r="AL485" s="1">
        <v>0</v>
      </c>
      <c r="AM485" s="49" t="s">
        <v>1</v>
      </c>
      <c r="AN485" s="2" t="s">
        <v>1</v>
      </c>
      <c r="AO485" s="4" t="s">
        <v>1</v>
      </c>
      <c r="AP485" s="4" t="s">
        <v>1</v>
      </c>
    </row>
    <row r="486" spans="1:42" x14ac:dyDescent="0.25">
      <c r="A486" s="2" t="s">
        <v>715</v>
      </c>
      <c r="B486" s="48">
        <v>44176</v>
      </c>
      <c r="C486" s="2" t="s">
        <v>27</v>
      </c>
      <c r="D486" s="2" t="s">
        <v>42</v>
      </c>
      <c r="E486" s="2" t="s">
        <v>214</v>
      </c>
      <c r="F486" s="2" t="s">
        <v>1751</v>
      </c>
      <c r="G486" s="2" t="s">
        <v>3</v>
      </c>
      <c r="H486" s="2" t="s">
        <v>1814</v>
      </c>
      <c r="I486" s="1" t="s">
        <v>1</v>
      </c>
      <c r="J486" s="1" t="s">
        <v>1</v>
      </c>
      <c r="K486" s="1" t="s">
        <v>1</v>
      </c>
      <c r="L486" s="1" t="s">
        <v>1</v>
      </c>
      <c r="M486" s="1">
        <v>0</v>
      </c>
      <c r="N486" s="2" t="s">
        <v>1</v>
      </c>
      <c r="O486" s="2" t="s">
        <v>937</v>
      </c>
      <c r="P486" s="2" t="s">
        <v>938</v>
      </c>
      <c r="Q486" s="1">
        <v>110009196</v>
      </c>
      <c r="R486" s="1">
        <v>0</v>
      </c>
      <c r="S486" s="1">
        <v>59660150</v>
      </c>
      <c r="T486" s="1">
        <v>43404350</v>
      </c>
      <c r="U486" s="2" t="s">
        <v>9</v>
      </c>
      <c r="V486" s="1">
        <v>6944696</v>
      </c>
      <c r="W486" s="1">
        <v>0</v>
      </c>
      <c r="X486" s="2" t="s">
        <v>0</v>
      </c>
      <c r="Y486" s="1">
        <v>0</v>
      </c>
      <c r="Z486" s="1">
        <v>0</v>
      </c>
      <c r="AA486" s="2" t="s">
        <v>0</v>
      </c>
      <c r="AB486" s="1">
        <v>0</v>
      </c>
      <c r="AC486" s="1">
        <v>0</v>
      </c>
      <c r="AD486" s="2" t="s">
        <v>0</v>
      </c>
      <c r="AE486" s="1">
        <v>0</v>
      </c>
      <c r="AF486" s="2">
        <v>0</v>
      </c>
      <c r="AG486" s="2" t="s">
        <v>0</v>
      </c>
      <c r="AH486" s="1">
        <v>0</v>
      </c>
      <c r="AI486" s="1">
        <v>0</v>
      </c>
      <c r="AJ486" s="2" t="s">
        <v>0</v>
      </c>
      <c r="AK486" s="1">
        <v>0</v>
      </c>
      <c r="AL486" s="1">
        <v>0</v>
      </c>
      <c r="AM486" s="49" t="s">
        <v>1</v>
      </c>
      <c r="AN486" s="2" t="s">
        <v>1</v>
      </c>
      <c r="AO486" s="4" t="s">
        <v>1</v>
      </c>
      <c r="AP486" s="4" t="s">
        <v>1</v>
      </c>
    </row>
    <row r="487" spans="1:42" x14ac:dyDescent="0.25">
      <c r="A487" s="2" t="s">
        <v>716</v>
      </c>
      <c r="B487" s="48">
        <v>44176</v>
      </c>
      <c r="C487" s="2" t="s">
        <v>27</v>
      </c>
      <c r="D487" s="2" t="s">
        <v>42</v>
      </c>
      <c r="E487" s="2" t="s">
        <v>214</v>
      </c>
      <c r="F487" s="2" t="s">
        <v>1565</v>
      </c>
      <c r="G487" s="2" t="s">
        <v>3</v>
      </c>
      <c r="H487" s="2" t="s">
        <v>1815</v>
      </c>
      <c r="I487" s="1" t="s">
        <v>1</v>
      </c>
      <c r="J487" s="1" t="s">
        <v>1</v>
      </c>
      <c r="K487" s="1" t="s">
        <v>1</v>
      </c>
      <c r="L487" s="1" t="s">
        <v>1</v>
      </c>
      <c r="M487" s="1">
        <v>0</v>
      </c>
      <c r="N487" s="2" t="s">
        <v>1</v>
      </c>
      <c r="O487" s="2" t="s">
        <v>2</v>
      </c>
      <c r="P487" s="2" t="s">
        <v>1</v>
      </c>
      <c r="Q487" s="1">
        <v>136718223.33000001</v>
      </c>
      <c r="R487" s="1">
        <v>0</v>
      </c>
      <c r="S487" s="1">
        <v>99623244.530000001</v>
      </c>
      <c r="T487" s="1">
        <v>0</v>
      </c>
      <c r="U487" s="2" t="s">
        <v>0</v>
      </c>
      <c r="V487" s="1">
        <v>0</v>
      </c>
      <c r="W487" s="1">
        <v>31978430</v>
      </c>
      <c r="X487" s="2" t="s">
        <v>0</v>
      </c>
      <c r="Y487" s="1">
        <v>5116548.8</v>
      </c>
      <c r="Z487" s="1">
        <v>0</v>
      </c>
      <c r="AA487" s="2" t="s">
        <v>0</v>
      </c>
      <c r="AB487" s="1">
        <v>0</v>
      </c>
      <c r="AC487" s="1">
        <v>0</v>
      </c>
      <c r="AD487" s="2" t="s">
        <v>0</v>
      </c>
      <c r="AE487" s="1">
        <v>0</v>
      </c>
      <c r="AF487" s="2">
        <v>0</v>
      </c>
      <c r="AG487" s="2" t="s">
        <v>0</v>
      </c>
      <c r="AH487" s="1">
        <v>0</v>
      </c>
      <c r="AI487" s="1">
        <v>0</v>
      </c>
      <c r="AJ487" s="2" t="s">
        <v>0</v>
      </c>
      <c r="AK487" s="1">
        <v>0</v>
      </c>
      <c r="AL487" s="1">
        <v>0</v>
      </c>
      <c r="AM487" s="49" t="s">
        <v>1</v>
      </c>
      <c r="AN487" s="2" t="s">
        <v>1</v>
      </c>
      <c r="AO487" s="4" t="s">
        <v>1</v>
      </c>
      <c r="AP487" s="4" t="s">
        <v>1</v>
      </c>
    </row>
    <row r="488" spans="1:42" x14ac:dyDescent="0.25">
      <c r="A488" s="2" t="s">
        <v>717</v>
      </c>
      <c r="B488" s="48">
        <v>44176</v>
      </c>
      <c r="C488" s="2" t="s">
        <v>6</v>
      </c>
      <c r="D488" s="2" t="s">
        <v>38</v>
      </c>
      <c r="E488" s="2" t="s">
        <v>212</v>
      </c>
      <c r="F488" s="2" t="s">
        <v>1816</v>
      </c>
      <c r="G488" s="2" t="s">
        <v>3</v>
      </c>
      <c r="H488" s="2" t="s">
        <v>1817</v>
      </c>
      <c r="I488" s="1" t="s">
        <v>1</v>
      </c>
      <c r="J488" s="1" t="s">
        <v>1</v>
      </c>
      <c r="K488" s="1" t="s">
        <v>1</v>
      </c>
      <c r="L488" s="1" t="s">
        <v>1</v>
      </c>
      <c r="M488" s="1">
        <v>0</v>
      </c>
      <c r="N488" s="2" t="s">
        <v>1</v>
      </c>
      <c r="O488" s="2" t="s">
        <v>2</v>
      </c>
      <c r="P488" s="2" t="s">
        <v>1</v>
      </c>
      <c r="Q488" s="1">
        <v>374571438.10000002</v>
      </c>
      <c r="R488" s="1">
        <v>0</v>
      </c>
      <c r="S488" s="1">
        <v>286430653.5</v>
      </c>
      <c r="T488" s="1">
        <v>0</v>
      </c>
      <c r="U488" s="2" t="s">
        <v>0</v>
      </c>
      <c r="V488" s="1">
        <v>0</v>
      </c>
      <c r="W488" s="1">
        <v>75983435</v>
      </c>
      <c r="X488" s="2" t="s">
        <v>0</v>
      </c>
      <c r="Y488" s="1">
        <v>12157349.6</v>
      </c>
      <c r="Z488" s="1">
        <v>0</v>
      </c>
      <c r="AA488" s="2" t="s">
        <v>0</v>
      </c>
      <c r="AB488" s="1">
        <v>0</v>
      </c>
      <c r="AC488" s="1">
        <v>0</v>
      </c>
      <c r="AD488" s="2" t="s">
        <v>0</v>
      </c>
      <c r="AE488" s="1">
        <v>0</v>
      </c>
      <c r="AF488" s="2">
        <v>0</v>
      </c>
      <c r="AG488" s="2" t="s">
        <v>0</v>
      </c>
      <c r="AH488" s="1">
        <v>0</v>
      </c>
      <c r="AI488" s="1">
        <v>0</v>
      </c>
      <c r="AJ488" s="2" t="s">
        <v>0</v>
      </c>
      <c r="AK488" s="1">
        <v>0</v>
      </c>
      <c r="AL488" s="1">
        <v>0</v>
      </c>
      <c r="AM488" s="49" t="s">
        <v>1</v>
      </c>
      <c r="AN488" s="2" t="s">
        <v>1</v>
      </c>
      <c r="AO488" s="4" t="s">
        <v>1</v>
      </c>
      <c r="AP488" s="4" t="s">
        <v>1</v>
      </c>
    </row>
    <row r="489" spans="1:42" x14ac:dyDescent="0.25">
      <c r="A489" s="2" t="s">
        <v>718</v>
      </c>
      <c r="B489" s="67">
        <v>44176</v>
      </c>
      <c r="C489" s="68" t="s">
        <v>6</v>
      </c>
      <c r="D489" s="68" t="s">
        <v>38</v>
      </c>
      <c r="E489" s="68" t="s">
        <v>212</v>
      </c>
      <c r="F489" s="68" t="s">
        <v>1816</v>
      </c>
      <c r="G489" s="68" t="s">
        <v>3</v>
      </c>
      <c r="H489" s="68" t="s">
        <v>1818</v>
      </c>
      <c r="I489" s="69" t="s">
        <v>1</v>
      </c>
      <c r="J489" s="69" t="s">
        <v>1</v>
      </c>
      <c r="K489" s="69" t="s">
        <v>1</v>
      </c>
      <c r="L489" s="69" t="s">
        <v>1</v>
      </c>
      <c r="M489" s="69">
        <v>0</v>
      </c>
      <c r="N489" s="68" t="s">
        <v>1</v>
      </c>
      <c r="O489" s="68" t="s">
        <v>1819</v>
      </c>
      <c r="P489" s="68" t="s">
        <v>1820</v>
      </c>
      <c r="Q489" s="69">
        <v>6165984</v>
      </c>
      <c r="R489" s="69">
        <v>0</v>
      </c>
      <c r="S489" s="69">
        <v>5676000</v>
      </c>
      <c r="T489" s="69">
        <v>422400</v>
      </c>
      <c r="U489" s="68" t="s">
        <v>9</v>
      </c>
      <c r="V489" s="69">
        <v>67584</v>
      </c>
      <c r="W489" s="69">
        <v>0</v>
      </c>
      <c r="X489" s="68" t="s">
        <v>0</v>
      </c>
      <c r="Y489" s="69">
        <v>0</v>
      </c>
      <c r="Z489" s="69">
        <v>0</v>
      </c>
      <c r="AA489" s="68" t="s">
        <v>0</v>
      </c>
      <c r="AB489" s="69">
        <v>0</v>
      </c>
      <c r="AC489" s="69">
        <v>0</v>
      </c>
      <c r="AD489" s="68" t="s">
        <v>0</v>
      </c>
      <c r="AE489" s="69">
        <v>0</v>
      </c>
      <c r="AF489" s="68">
        <v>0</v>
      </c>
      <c r="AG489" s="68" t="s">
        <v>0</v>
      </c>
      <c r="AH489" s="69">
        <v>0</v>
      </c>
      <c r="AI489" s="69">
        <v>0</v>
      </c>
      <c r="AJ489" s="68" t="s">
        <v>0</v>
      </c>
      <c r="AK489" s="69">
        <v>0</v>
      </c>
      <c r="AL489" s="69">
        <v>0</v>
      </c>
      <c r="AM489" s="49" t="s">
        <v>1</v>
      </c>
      <c r="AN489" s="2" t="s">
        <v>1</v>
      </c>
      <c r="AO489" s="4" t="s">
        <v>1</v>
      </c>
      <c r="AP489" s="4" t="s">
        <v>1</v>
      </c>
    </row>
    <row r="490" spans="1:42" x14ac:dyDescent="0.25">
      <c r="A490" s="2" t="s">
        <v>719</v>
      </c>
      <c r="B490" s="67">
        <v>44176</v>
      </c>
      <c r="C490" s="68" t="s">
        <v>6</v>
      </c>
      <c r="D490" s="68" t="s">
        <v>38</v>
      </c>
      <c r="E490" s="68" t="s">
        <v>212</v>
      </c>
      <c r="F490" s="68" t="s">
        <v>1816</v>
      </c>
      <c r="G490" s="68" t="s">
        <v>3</v>
      </c>
      <c r="H490" s="68" t="s">
        <v>1821</v>
      </c>
      <c r="I490" s="69" t="s">
        <v>1</v>
      </c>
      <c r="J490" s="69" t="s">
        <v>1</v>
      </c>
      <c r="K490" s="69" t="s">
        <v>1</v>
      </c>
      <c r="L490" s="69" t="s">
        <v>1</v>
      </c>
      <c r="M490" s="69">
        <v>0</v>
      </c>
      <c r="N490" s="68" t="s">
        <v>1</v>
      </c>
      <c r="O490" s="68" t="s">
        <v>2</v>
      </c>
      <c r="P490" s="68" t="s">
        <v>1</v>
      </c>
      <c r="Q490" s="69">
        <v>212262808.7112</v>
      </c>
      <c r="R490" s="69">
        <v>0</v>
      </c>
      <c r="S490" s="69">
        <v>161301892.5</v>
      </c>
      <c r="T490" s="69">
        <v>0</v>
      </c>
      <c r="U490" s="68" t="s">
        <v>0</v>
      </c>
      <c r="V490" s="69">
        <v>0</v>
      </c>
      <c r="W490" s="69">
        <v>43931824.32</v>
      </c>
      <c r="X490" s="68" t="s">
        <v>9</v>
      </c>
      <c r="Y490" s="69">
        <v>7029091.8912000004</v>
      </c>
      <c r="Z490" s="69">
        <v>0</v>
      </c>
      <c r="AA490" s="68" t="s">
        <v>0</v>
      </c>
      <c r="AB490" s="69">
        <v>0</v>
      </c>
      <c r="AC490" s="69">
        <v>0</v>
      </c>
      <c r="AD490" s="68" t="s">
        <v>0</v>
      </c>
      <c r="AE490" s="69">
        <v>0</v>
      </c>
      <c r="AF490" s="68">
        <v>0</v>
      </c>
      <c r="AG490" s="68" t="s">
        <v>0</v>
      </c>
      <c r="AH490" s="69">
        <v>0</v>
      </c>
      <c r="AI490" s="69">
        <v>0</v>
      </c>
      <c r="AJ490" s="68" t="s">
        <v>0</v>
      </c>
      <c r="AK490" s="69">
        <v>0</v>
      </c>
      <c r="AL490" s="69">
        <v>0</v>
      </c>
      <c r="AM490" s="49" t="s">
        <v>1</v>
      </c>
      <c r="AN490" s="2" t="s">
        <v>1</v>
      </c>
      <c r="AO490" s="4" t="s">
        <v>1</v>
      </c>
      <c r="AP490" s="4" t="s">
        <v>1</v>
      </c>
    </row>
    <row r="491" spans="1:42" x14ac:dyDescent="0.25">
      <c r="A491" s="2" t="s">
        <v>720</v>
      </c>
      <c r="B491" s="67">
        <v>44176</v>
      </c>
      <c r="C491" s="68" t="s">
        <v>6</v>
      </c>
      <c r="D491" s="68" t="s">
        <v>38</v>
      </c>
      <c r="E491" s="68" t="s">
        <v>212</v>
      </c>
      <c r="F491" s="68" t="s">
        <v>1816</v>
      </c>
      <c r="G491" s="68" t="s">
        <v>3</v>
      </c>
      <c r="H491" s="68" t="s">
        <v>1822</v>
      </c>
      <c r="I491" s="69" t="s">
        <v>1</v>
      </c>
      <c r="J491" s="69" t="s">
        <v>1</v>
      </c>
      <c r="K491" s="69" t="s">
        <v>1</v>
      </c>
      <c r="L491" s="69" t="s">
        <v>1</v>
      </c>
      <c r="M491" s="69">
        <v>0</v>
      </c>
      <c r="N491" s="68" t="s">
        <v>1</v>
      </c>
      <c r="O491" s="68" t="s">
        <v>1823</v>
      </c>
      <c r="P491" s="68" t="s">
        <v>1824</v>
      </c>
      <c r="Q491" s="69">
        <v>7407202</v>
      </c>
      <c r="R491" s="69">
        <v>0</v>
      </c>
      <c r="S491" s="69">
        <v>6970810</v>
      </c>
      <c r="T491" s="69">
        <v>376200</v>
      </c>
      <c r="U491" s="68" t="s">
        <v>9</v>
      </c>
      <c r="V491" s="69">
        <v>60192</v>
      </c>
      <c r="W491" s="69">
        <v>0</v>
      </c>
      <c r="X491" s="68" t="s">
        <v>0</v>
      </c>
      <c r="Y491" s="69">
        <v>0</v>
      </c>
      <c r="Z491" s="69">
        <v>0</v>
      </c>
      <c r="AA491" s="68" t="s">
        <v>0</v>
      </c>
      <c r="AB491" s="69">
        <v>0</v>
      </c>
      <c r="AC491" s="69">
        <v>0</v>
      </c>
      <c r="AD491" s="68" t="s">
        <v>0</v>
      </c>
      <c r="AE491" s="69">
        <v>0</v>
      </c>
      <c r="AF491" s="68">
        <v>0</v>
      </c>
      <c r="AG491" s="68" t="s">
        <v>0</v>
      </c>
      <c r="AH491" s="69">
        <v>0</v>
      </c>
      <c r="AI491" s="69">
        <v>0</v>
      </c>
      <c r="AJ491" s="68" t="s">
        <v>0</v>
      </c>
      <c r="AK491" s="69">
        <v>0</v>
      </c>
      <c r="AL491" s="69">
        <v>0</v>
      </c>
      <c r="AM491" s="49" t="s">
        <v>1</v>
      </c>
      <c r="AN491" s="2" t="s">
        <v>1</v>
      </c>
      <c r="AO491" s="4" t="s">
        <v>1</v>
      </c>
      <c r="AP491" s="4" t="s">
        <v>1</v>
      </c>
    </row>
    <row r="492" spans="1:42" x14ac:dyDescent="0.25">
      <c r="A492" s="2" t="s">
        <v>721</v>
      </c>
      <c r="B492" s="48">
        <v>44176</v>
      </c>
      <c r="C492" s="2" t="s">
        <v>6</v>
      </c>
      <c r="D492" s="2" t="s">
        <v>38</v>
      </c>
      <c r="E492" s="2" t="s">
        <v>212</v>
      </c>
      <c r="F492" s="2" t="s">
        <v>1816</v>
      </c>
      <c r="G492" s="2" t="s">
        <v>3</v>
      </c>
      <c r="H492" s="2" t="s">
        <v>1825</v>
      </c>
      <c r="I492" s="1" t="s">
        <v>1</v>
      </c>
      <c r="J492" s="1" t="s">
        <v>1</v>
      </c>
      <c r="K492" s="1" t="s">
        <v>1</v>
      </c>
      <c r="L492" s="1" t="s">
        <v>1</v>
      </c>
      <c r="M492" s="1">
        <v>0</v>
      </c>
      <c r="N492" s="2" t="s">
        <v>1</v>
      </c>
      <c r="O492" s="2" t="s">
        <v>2</v>
      </c>
      <c r="P492" s="2" t="s">
        <v>1</v>
      </c>
      <c r="Q492" s="1">
        <v>246366851.75999999</v>
      </c>
      <c r="R492" s="1">
        <v>0</v>
      </c>
      <c r="S492" s="1">
        <v>195436575</v>
      </c>
      <c r="T492" s="1">
        <v>0</v>
      </c>
      <c r="U492" s="2" t="s">
        <v>0</v>
      </c>
      <c r="V492" s="1">
        <v>0</v>
      </c>
      <c r="W492" s="1">
        <v>43905411</v>
      </c>
      <c r="X492" s="2" t="s">
        <v>0</v>
      </c>
      <c r="Y492" s="1">
        <v>7024865.7600000007</v>
      </c>
      <c r="Z492" s="1">
        <v>0</v>
      </c>
      <c r="AA492" s="2" t="s">
        <v>0</v>
      </c>
      <c r="AB492" s="1">
        <v>0</v>
      </c>
      <c r="AC492" s="1">
        <v>0</v>
      </c>
      <c r="AD492" s="2" t="s">
        <v>0</v>
      </c>
      <c r="AE492" s="1">
        <v>0</v>
      </c>
      <c r="AF492" s="2">
        <v>0</v>
      </c>
      <c r="AG492" s="2" t="s">
        <v>0</v>
      </c>
      <c r="AH492" s="1">
        <v>0</v>
      </c>
      <c r="AI492" s="1">
        <v>0</v>
      </c>
      <c r="AJ492" s="2" t="s">
        <v>0</v>
      </c>
      <c r="AK492" s="1">
        <v>0</v>
      </c>
      <c r="AL492" s="1">
        <v>0</v>
      </c>
      <c r="AM492" s="49" t="s">
        <v>1</v>
      </c>
      <c r="AN492" s="2" t="s">
        <v>1</v>
      </c>
      <c r="AO492" s="4" t="s">
        <v>1</v>
      </c>
      <c r="AP492" s="4" t="s">
        <v>1</v>
      </c>
    </row>
    <row r="493" spans="1:42" x14ac:dyDescent="0.25">
      <c r="A493" s="2" t="s">
        <v>722</v>
      </c>
      <c r="B493" s="48">
        <v>44176</v>
      </c>
      <c r="C493" s="2" t="s">
        <v>35</v>
      </c>
      <c r="D493" s="2" t="s">
        <v>38</v>
      </c>
      <c r="E493" s="2" t="s">
        <v>210</v>
      </c>
      <c r="F493" s="2" t="s">
        <v>1241</v>
      </c>
      <c r="G493" s="2" t="s">
        <v>3</v>
      </c>
      <c r="H493" s="2" t="s">
        <v>1826</v>
      </c>
      <c r="I493" s="1" t="s">
        <v>1</v>
      </c>
      <c r="J493" s="1" t="s">
        <v>1</v>
      </c>
      <c r="K493" s="1" t="s">
        <v>1</v>
      </c>
      <c r="L493" s="1" t="s">
        <v>1</v>
      </c>
      <c r="M493" s="1">
        <v>0</v>
      </c>
      <c r="N493" s="2" t="s">
        <v>1</v>
      </c>
      <c r="O493" s="2" t="s">
        <v>2</v>
      </c>
      <c r="P493" s="2" t="s">
        <v>1</v>
      </c>
      <c r="Q493" s="1">
        <v>175341904.5</v>
      </c>
      <c r="R493" s="1">
        <v>0</v>
      </c>
      <c r="S493" s="1">
        <v>166536228.5</v>
      </c>
      <c r="T493" s="1">
        <v>0</v>
      </c>
      <c r="U493" s="2" t="s">
        <v>0</v>
      </c>
      <c r="V493" s="1">
        <v>0</v>
      </c>
      <c r="W493" s="1">
        <v>7591100</v>
      </c>
      <c r="X493" s="2" t="s">
        <v>0</v>
      </c>
      <c r="Y493" s="1">
        <v>1214576</v>
      </c>
      <c r="Z493" s="1">
        <v>0</v>
      </c>
      <c r="AA493" s="2" t="s">
        <v>0</v>
      </c>
      <c r="AB493" s="1">
        <v>0</v>
      </c>
      <c r="AC493" s="1">
        <v>0</v>
      </c>
      <c r="AD493" s="2" t="s">
        <v>0</v>
      </c>
      <c r="AE493" s="1">
        <v>0</v>
      </c>
      <c r="AF493" s="2">
        <v>0</v>
      </c>
      <c r="AG493" s="2" t="s">
        <v>0</v>
      </c>
      <c r="AH493" s="1">
        <v>0</v>
      </c>
      <c r="AI493" s="1">
        <v>0</v>
      </c>
      <c r="AJ493" s="2" t="s">
        <v>0</v>
      </c>
      <c r="AK493" s="1">
        <v>0</v>
      </c>
      <c r="AL493" s="1">
        <v>0</v>
      </c>
      <c r="AM493" s="49" t="s">
        <v>1</v>
      </c>
      <c r="AN493" s="2" t="s">
        <v>1</v>
      </c>
      <c r="AO493" s="4" t="s">
        <v>1</v>
      </c>
      <c r="AP493" s="4" t="s">
        <v>1</v>
      </c>
    </row>
    <row r="494" spans="1:42" x14ac:dyDescent="0.25">
      <c r="A494" s="2" t="s">
        <v>723</v>
      </c>
      <c r="B494" s="48">
        <v>44176</v>
      </c>
      <c r="C494" s="2" t="s">
        <v>35</v>
      </c>
      <c r="D494" s="2" t="s">
        <v>38</v>
      </c>
      <c r="E494" s="2" t="s">
        <v>210</v>
      </c>
      <c r="F494" s="2" t="s">
        <v>1241</v>
      </c>
      <c r="G494" s="2" t="s">
        <v>3</v>
      </c>
      <c r="H494" s="2" t="s">
        <v>1827</v>
      </c>
      <c r="I494" s="1" t="s">
        <v>1</v>
      </c>
      <c r="J494" s="1" t="s">
        <v>1</v>
      </c>
      <c r="K494" s="1" t="s">
        <v>1</v>
      </c>
      <c r="L494" s="1" t="s">
        <v>1</v>
      </c>
      <c r="M494" s="1">
        <v>0</v>
      </c>
      <c r="N494" s="2" t="s">
        <v>1</v>
      </c>
      <c r="O494" s="2" t="s">
        <v>822</v>
      </c>
      <c r="P494" s="2" t="s">
        <v>823</v>
      </c>
      <c r="Q494" s="1">
        <v>825000</v>
      </c>
      <c r="R494" s="1">
        <v>0</v>
      </c>
      <c r="S494" s="1">
        <v>825000</v>
      </c>
      <c r="T494" s="1">
        <v>0</v>
      </c>
      <c r="U494" s="2" t="s">
        <v>0</v>
      </c>
      <c r="V494" s="1">
        <v>0</v>
      </c>
      <c r="W494" s="1">
        <v>0</v>
      </c>
      <c r="X494" s="2" t="s">
        <v>0</v>
      </c>
      <c r="Y494" s="1">
        <v>0</v>
      </c>
      <c r="Z494" s="1">
        <v>0</v>
      </c>
      <c r="AA494" s="2" t="s">
        <v>0</v>
      </c>
      <c r="AB494" s="1">
        <v>0</v>
      </c>
      <c r="AC494" s="1">
        <v>0</v>
      </c>
      <c r="AD494" s="2" t="s">
        <v>0</v>
      </c>
      <c r="AE494" s="1">
        <v>0</v>
      </c>
      <c r="AF494" s="2">
        <v>0</v>
      </c>
      <c r="AG494" s="2" t="s">
        <v>0</v>
      </c>
      <c r="AH494" s="1">
        <v>0</v>
      </c>
      <c r="AI494" s="1">
        <v>0</v>
      </c>
      <c r="AJ494" s="2" t="s">
        <v>0</v>
      </c>
      <c r="AK494" s="1">
        <v>0</v>
      </c>
      <c r="AL494" s="1">
        <v>0</v>
      </c>
      <c r="AM494" s="49" t="s">
        <v>1</v>
      </c>
      <c r="AN494" s="2" t="s">
        <v>1</v>
      </c>
      <c r="AO494" s="4" t="s">
        <v>1</v>
      </c>
      <c r="AP494" s="4" t="s">
        <v>1</v>
      </c>
    </row>
    <row r="495" spans="1:42" x14ac:dyDescent="0.25">
      <c r="A495" s="2" t="s">
        <v>724</v>
      </c>
      <c r="B495" s="48">
        <v>44176</v>
      </c>
      <c r="C495" s="2" t="s">
        <v>35</v>
      </c>
      <c r="D495" s="2" t="s">
        <v>38</v>
      </c>
      <c r="E495" s="2" t="s">
        <v>210</v>
      </c>
      <c r="F495" s="2" t="s">
        <v>1241</v>
      </c>
      <c r="G495" s="2" t="s">
        <v>3</v>
      </c>
      <c r="H495" s="2" t="s">
        <v>1828</v>
      </c>
      <c r="I495" s="1" t="s">
        <v>1</v>
      </c>
      <c r="J495" s="1" t="s">
        <v>1</v>
      </c>
      <c r="K495" s="1" t="s">
        <v>1</v>
      </c>
      <c r="L495" s="1" t="s">
        <v>1</v>
      </c>
      <c r="M495" s="1">
        <v>0</v>
      </c>
      <c r="N495" s="2" t="s">
        <v>1</v>
      </c>
      <c r="O495" s="2" t="s">
        <v>2</v>
      </c>
      <c r="P495" s="2" t="s">
        <v>1</v>
      </c>
      <c r="Q495" s="1">
        <v>153623920.19999999</v>
      </c>
      <c r="R495" s="1">
        <v>0</v>
      </c>
      <c r="S495" s="1">
        <v>146537080</v>
      </c>
      <c r="T495" s="1">
        <v>0</v>
      </c>
      <c r="U495" s="2" t="s">
        <v>0</v>
      </c>
      <c r="V495" s="1">
        <v>0</v>
      </c>
      <c r="W495" s="1">
        <v>6109345</v>
      </c>
      <c r="X495" s="2" t="s">
        <v>0</v>
      </c>
      <c r="Y495" s="1">
        <v>977495.2</v>
      </c>
      <c r="Z495" s="1">
        <v>0</v>
      </c>
      <c r="AA495" s="2" t="s">
        <v>0</v>
      </c>
      <c r="AB495" s="1">
        <v>0</v>
      </c>
      <c r="AC495" s="1">
        <v>0</v>
      </c>
      <c r="AD495" s="2" t="s">
        <v>0</v>
      </c>
      <c r="AE495" s="1">
        <v>0</v>
      </c>
      <c r="AF495" s="2">
        <v>0</v>
      </c>
      <c r="AG495" s="2" t="s">
        <v>0</v>
      </c>
      <c r="AH495" s="1">
        <v>0</v>
      </c>
      <c r="AI495" s="1">
        <v>0</v>
      </c>
      <c r="AJ495" s="2" t="s">
        <v>0</v>
      </c>
      <c r="AK495" s="1">
        <v>0</v>
      </c>
      <c r="AL495" s="1">
        <v>0</v>
      </c>
      <c r="AM495" s="49" t="s">
        <v>1</v>
      </c>
      <c r="AN495" s="2" t="s">
        <v>1</v>
      </c>
      <c r="AO495" s="4" t="s">
        <v>1</v>
      </c>
      <c r="AP495" s="4" t="s">
        <v>1</v>
      </c>
    </row>
    <row r="496" spans="1:42" x14ac:dyDescent="0.25">
      <c r="A496" s="2" t="s">
        <v>725</v>
      </c>
      <c r="B496" s="48">
        <v>44176</v>
      </c>
      <c r="C496" s="2" t="s">
        <v>27</v>
      </c>
      <c r="D496" s="2" t="s">
        <v>38</v>
      </c>
      <c r="E496" s="2" t="s">
        <v>4</v>
      </c>
      <c r="F496" s="2" t="s">
        <v>1637</v>
      </c>
      <c r="G496" s="2" t="s">
        <v>3</v>
      </c>
      <c r="H496" s="2" t="s">
        <v>1829</v>
      </c>
      <c r="I496" s="1" t="s">
        <v>1</v>
      </c>
      <c r="J496" s="1" t="s">
        <v>1</v>
      </c>
      <c r="K496" s="1" t="s">
        <v>1</v>
      </c>
      <c r="L496" s="1" t="s">
        <v>1</v>
      </c>
      <c r="M496" s="1">
        <v>0</v>
      </c>
      <c r="N496" s="2" t="s">
        <v>1</v>
      </c>
      <c r="O496" s="2" t="s">
        <v>2</v>
      </c>
      <c r="P496" s="2" t="s">
        <v>1</v>
      </c>
      <c r="Q496" s="1">
        <v>38452876</v>
      </c>
      <c r="R496" s="1">
        <v>0</v>
      </c>
      <c r="S496" s="1">
        <v>29136800</v>
      </c>
      <c r="T496" s="1">
        <v>0</v>
      </c>
      <c r="U496" s="2" t="s">
        <v>0</v>
      </c>
      <c r="V496" s="1">
        <v>0</v>
      </c>
      <c r="W496" s="1">
        <v>8031100</v>
      </c>
      <c r="X496" s="2" t="s">
        <v>9</v>
      </c>
      <c r="Y496" s="1">
        <v>1284976</v>
      </c>
      <c r="Z496" s="1">
        <v>0</v>
      </c>
      <c r="AA496" s="2" t="s">
        <v>0</v>
      </c>
      <c r="AB496" s="1">
        <v>0</v>
      </c>
      <c r="AC496" s="1">
        <v>0</v>
      </c>
      <c r="AD496" s="2" t="s">
        <v>0</v>
      </c>
      <c r="AE496" s="1">
        <v>0</v>
      </c>
      <c r="AF496" s="1">
        <v>0</v>
      </c>
      <c r="AG496" s="2" t="s">
        <v>0</v>
      </c>
      <c r="AH496" s="1">
        <v>0</v>
      </c>
      <c r="AI496" s="1">
        <v>0</v>
      </c>
      <c r="AJ496" s="2" t="s">
        <v>0</v>
      </c>
      <c r="AK496" s="1">
        <v>0</v>
      </c>
      <c r="AL496" s="1">
        <v>0</v>
      </c>
      <c r="AM496" s="49" t="s">
        <v>1</v>
      </c>
      <c r="AN496" s="2" t="s">
        <v>1</v>
      </c>
      <c r="AO496" s="4" t="s">
        <v>1</v>
      </c>
      <c r="AP496" s="4" t="s">
        <v>1</v>
      </c>
    </row>
    <row r="497" spans="1:42" x14ac:dyDescent="0.25">
      <c r="A497" s="2" t="s">
        <v>726</v>
      </c>
      <c r="B497" s="48">
        <v>44176</v>
      </c>
      <c r="C497" s="2" t="s">
        <v>27</v>
      </c>
      <c r="D497" s="2" t="s">
        <v>38</v>
      </c>
      <c r="E497" s="2" t="s">
        <v>4</v>
      </c>
      <c r="F497" s="2" t="s">
        <v>1635</v>
      </c>
      <c r="G497" s="2" t="s">
        <v>3</v>
      </c>
      <c r="H497" s="2" t="s">
        <v>1830</v>
      </c>
      <c r="I497" s="1" t="s">
        <v>1</v>
      </c>
      <c r="J497" s="1" t="s">
        <v>1</v>
      </c>
      <c r="K497" s="1" t="s">
        <v>1</v>
      </c>
      <c r="L497" s="1" t="s">
        <v>1</v>
      </c>
      <c r="M497" s="1">
        <v>0</v>
      </c>
      <c r="N497" s="2" t="s">
        <v>1</v>
      </c>
      <c r="O497" s="2" t="s">
        <v>862</v>
      </c>
      <c r="P497" s="2" t="s">
        <v>863</v>
      </c>
      <c r="Q497" s="1">
        <v>1276000</v>
      </c>
      <c r="R497" s="1">
        <v>0</v>
      </c>
      <c r="S497" s="1">
        <v>0</v>
      </c>
      <c r="T497" s="1">
        <v>1100000</v>
      </c>
      <c r="U497" s="2" t="s">
        <v>9</v>
      </c>
      <c r="V497" s="1">
        <v>176000</v>
      </c>
      <c r="W497" s="1">
        <v>0</v>
      </c>
      <c r="X497" s="2" t="s">
        <v>0</v>
      </c>
      <c r="Y497" s="1">
        <v>0</v>
      </c>
      <c r="Z497" s="1">
        <v>0</v>
      </c>
      <c r="AA497" s="2" t="s">
        <v>0</v>
      </c>
      <c r="AB497" s="1">
        <v>0</v>
      </c>
      <c r="AC497" s="1">
        <v>0</v>
      </c>
      <c r="AD497" s="2" t="s">
        <v>0</v>
      </c>
      <c r="AE497" s="1">
        <v>0</v>
      </c>
      <c r="AF497" s="2">
        <v>0</v>
      </c>
      <c r="AG497" s="2" t="s">
        <v>0</v>
      </c>
      <c r="AH497" s="1">
        <v>0</v>
      </c>
      <c r="AI497" s="1">
        <v>0</v>
      </c>
      <c r="AJ497" s="2" t="s">
        <v>0</v>
      </c>
      <c r="AK497" s="1">
        <v>0</v>
      </c>
      <c r="AL497" s="1">
        <v>0</v>
      </c>
      <c r="AM497" s="49" t="s">
        <v>1</v>
      </c>
      <c r="AN497" s="2" t="s">
        <v>1</v>
      </c>
      <c r="AO497" s="4" t="s">
        <v>1</v>
      </c>
      <c r="AP497" s="4" t="s">
        <v>1</v>
      </c>
    </row>
    <row r="498" spans="1:42" x14ac:dyDescent="0.25">
      <c r="A498" s="2" t="s">
        <v>727</v>
      </c>
      <c r="B498" s="48">
        <v>44176</v>
      </c>
      <c r="C498" s="2" t="s">
        <v>27</v>
      </c>
      <c r="D498" s="2" t="s">
        <v>38</v>
      </c>
      <c r="E498" s="2" t="s">
        <v>4</v>
      </c>
      <c r="F498" s="2" t="s">
        <v>1637</v>
      </c>
      <c r="G498" s="2" t="s">
        <v>3</v>
      </c>
      <c r="H498" s="2" t="s">
        <v>1831</v>
      </c>
      <c r="I498" s="1" t="s">
        <v>1</v>
      </c>
      <c r="J498" s="1" t="s">
        <v>1</v>
      </c>
      <c r="K498" s="1" t="s">
        <v>1</v>
      </c>
      <c r="L498" s="1" t="s">
        <v>1</v>
      </c>
      <c r="M498" s="1">
        <v>0</v>
      </c>
      <c r="N498" s="2" t="s">
        <v>1</v>
      </c>
      <c r="O498" s="2" t="s">
        <v>2</v>
      </c>
      <c r="P498" s="2" t="s">
        <v>1</v>
      </c>
      <c r="Q498" s="1">
        <v>47367870</v>
      </c>
      <c r="R498" s="1">
        <v>0</v>
      </c>
      <c r="S498" s="1">
        <v>37874430</v>
      </c>
      <c r="T498" s="1">
        <v>0</v>
      </c>
      <c r="U498" s="2" t="s">
        <v>0</v>
      </c>
      <c r="V498" s="1">
        <v>0</v>
      </c>
      <c r="W498" s="1">
        <v>8184000</v>
      </c>
      <c r="X498" s="2" t="s">
        <v>0</v>
      </c>
      <c r="Y498" s="1">
        <v>1309440</v>
      </c>
      <c r="Z498" s="1">
        <v>0</v>
      </c>
      <c r="AA498" s="2" t="s">
        <v>0</v>
      </c>
      <c r="AB498" s="1">
        <v>0</v>
      </c>
      <c r="AC498" s="1">
        <v>0</v>
      </c>
      <c r="AD498" s="2" t="s">
        <v>0</v>
      </c>
      <c r="AE498" s="1">
        <v>0</v>
      </c>
      <c r="AF498" s="2">
        <v>0</v>
      </c>
      <c r="AG498" s="2" t="s">
        <v>0</v>
      </c>
      <c r="AH498" s="1">
        <v>0</v>
      </c>
      <c r="AI498" s="1">
        <v>0</v>
      </c>
      <c r="AJ498" s="2" t="s">
        <v>0</v>
      </c>
      <c r="AK498" s="1">
        <v>0</v>
      </c>
      <c r="AL498" s="1">
        <v>0</v>
      </c>
      <c r="AM498" s="49" t="s">
        <v>1</v>
      </c>
      <c r="AN498" s="2" t="s">
        <v>1</v>
      </c>
      <c r="AO498" s="4" t="s">
        <v>1</v>
      </c>
      <c r="AP498" s="4" t="s">
        <v>1</v>
      </c>
    </row>
    <row r="499" spans="1:42" x14ac:dyDescent="0.25">
      <c r="A499" s="2" t="s">
        <v>728</v>
      </c>
      <c r="B499" s="48">
        <v>44176</v>
      </c>
      <c r="C499" s="2" t="s">
        <v>27</v>
      </c>
      <c r="D499" s="2" t="s">
        <v>38</v>
      </c>
      <c r="E499" s="2" t="s">
        <v>4</v>
      </c>
      <c r="F499" s="2" t="s">
        <v>1635</v>
      </c>
      <c r="G499" s="2" t="s">
        <v>3</v>
      </c>
      <c r="H499" s="2" t="s">
        <v>1832</v>
      </c>
      <c r="I499" s="1" t="s">
        <v>1</v>
      </c>
      <c r="J499" s="1" t="s">
        <v>1</v>
      </c>
      <c r="K499" s="1" t="s">
        <v>1</v>
      </c>
      <c r="L499" s="1" t="s">
        <v>1</v>
      </c>
      <c r="M499" s="1">
        <v>0</v>
      </c>
      <c r="N499" s="2" t="s">
        <v>1</v>
      </c>
      <c r="O499" s="2" t="s">
        <v>1833</v>
      </c>
      <c r="P499" s="2" t="s">
        <v>1834</v>
      </c>
      <c r="Q499" s="1">
        <v>2909555</v>
      </c>
      <c r="R499" s="1">
        <v>0</v>
      </c>
      <c r="S499" s="1">
        <v>2909555</v>
      </c>
      <c r="T499" s="1">
        <v>0</v>
      </c>
      <c r="U499" s="2" t="s">
        <v>0</v>
      </c>
      <c r="V499" s="1">
        <v>0</v>
      </c>
      <c r="W499" s="1">
        <v>0</v>
      </c>
      <c r="X499" s="2" t="s">
        <v>0</v>
      </c>
      <c r="Y499" s="1">
        <v>0</v>
      </c>
      <c r="Z499" s="1">
        <v>0</v>
      </c>
      <c r="AA499" s="2" t="s">
        <v>0</v>
      </c>
      <c r="AB499" s="1">
        <v>0</v>
      </c>
      <c r="AC499" s="1">
        <v>0</v>
      </c>
      <c r="AD499" s="2" t="s">
        <v>0</v>
      </c>
      <c r="AE499" s="1">
        <v>0</v>
      </c>
      <c r="AF499" s="2">
        <v>0</v>
      </c>
      <c r="AG499" s="2" t="s">
        <v>0</v>
      </c>
      <c r="AH499" s="1">
        <v>0</v>
      </c>
      <c r="AI499" s="1">
        <v>0</v>
      </c>
      <c r="AJ499" s="2" t="s">
        <v>0</v>
      </c>
      <c r="AK499" s="1">
        <v>0</v>
      </c>
      <c r="AL499" s="1">
        <v>0</v>
      </c>
      <c r="AM499" s="49" t="s">
        <v>1</v>
      </c>
      <c r="AN499" s="2" t="s">
        <v>1</v>
      </c>
      <c r="AO499" s="4" t="s">
        <v>1</v>
      </c>
      <c r="AP499" s="4" t="s">
        <v>1</v>
      </c>
    </row>
    <row r="500" spans="1:42" x14ac:dyDescent="0.25">
      <c r="A500" s="2" t="s">
        <v>729</v>
      </c>
      <c r="B500" s="48">
        <v>44176</v>
      </c>
      <c r="C500" s="2" t="s">
        <v>27</v>
      </c>
      <c r="D500" s="2" t="s">
        <v>38</v>
      </c>
      <c r="E500" s="2" t="s">
        <v>4</v>
      </c>
      <c r="F500" s="2" t="s">
        <v>1637</v>
      </c>
      <c r="G500" s="2" t="s">
        <v>3</v>
      </c>
      <c r="H500" s="2" t="s">
        <v>1835</v>
      </c>
      <c r="I500" s="1" t="s">
        <v>1</v>
      </c>
      <c r="J500" s="1" t="s">
        <v>1</v>
      </c>
      <c r="K500" s="1" t="s">
        <v>1</v>
      </c>
      <c r="L500" s="1" t="s">
        <v>1</v>
      </c>
      <c r="M500" s="1">
        <v>0</v>
      </c>
      <c r="N500" s="2" t="s">
        <v>1</v>
      </c>
      <c r="O500" s="2" t="s">
        <v>2</v>
      </c>
      <c r="P500" s="2" t="s">
        <v>1</v>
      </c>
      <c r="Q500" s="1">
        <v>306342524.62</v>
      </c>
      <c r="R500" s="1">
        <v>0</v>
      </c>
      <c r="S500" s="1">
        <v>182569733.5</v>
      </c>
      <c r="T500" s="1">
        <v>0</v>
      </c>
      <c r="U500" s="2" t="s">
        <v>0</v>
      </c>
      <c r="V500" s="1">
        <v>0</v>
      </c>
      <c r="W500" s="1">
        <v>106700682</v>
      </c>
      <c r="X500" s="2" t="s">
        <v>0</v>
      </c>
      <c r="Y500" s="1">
        <v>17072109.120000001</v>
      </c>
      <c r="Z500" s="1">
        <v>0</v>
      </c>
      <c r="AA500" s="2" t="s">
        <v>0</v>
      </c>
      <c r="AB500" s="1">
        <v>0</v>
      </c>
      <c r="AC500" s="1">
        <v>0</v>
      </c>
      <c r="AD500" s="2" t="s">
        <v>0</v>
      </c>
      <c r="AE500" s="1">
        <v>0</v>
      </c>
      <c r="AF500" s="2">
        <v>0</v>
      </c>
      <c r="AG500" s="2" t="s">
        <v>0</v>
      </c>
      <c r="AH500" s="1">
        <v>0</v>
      </c>
      <c r="AI500" s="1">
        <v>0</v>
      </c>
      <c r="AJ500" s="2" t="s">
        <v>0</v>
      </c>
      <c r="AK500" s="1">
        <v>0</v>
      </c>
      <c r="AL500" s="1">
        <v>0</v>
      </c>
      <c r="AM500" s="49" t="s">
        <v>1</v>
      </c>
      <c r="AN500" s="2" t="s">
        <v>1</v>
      </c>
      <c r="AO500" s="4" t="s">
        <v>1</v>
      </c>
      <c r="AP500" s="4" t="s">
        <v>1</v>
      </c>
    </row>
    <row r="501" spans="1:42" x14ac:dyDescent="0.25">
      <c r="A501" s="2" t="s">
        <v>730</v>
      </c>
      <c r="B501" s="48">
        <v>44176</v>
      </c>
      <c r="C501" s="2" t="s">
        <v>6</v>
      </c>
      <c r="D501" s="2" t="s">
        <v>33</v>
      </c>
      <c r="E501" s="2" t="s">
        <v>206</v>
      </c>
      <c r="F501" s="2" t="s">
        <v>417</v>
      </c>
      <c r="G501" s="2" t="s">
        <v>3</v>
      </c>
      <c r="H501" s="2" t="s">
        <v>1836</v>
      </c>
      <c r="I501" s="1" t="s">
        <v>1</v>
      </c>
      <c r="J501" s="1" t="s">
        <v>1</v>
      </c>
      <c r="K501" s="1" t="s">
        <v>1</v>
      </c>
      <c r="L501" s="1" t="s">
        <v>1</v>
      </c>
      <c r="M501" s="1">
        <v>0</v>
      </c>
      <c r="N501" s="2" t="s">
        <v>1</v>
      </c>
      <c r="O501" s="2" t="s">
        <v>2</v>
      </c>
      <c r="P501" s="2" t="s">
        <v>1</v>
      </c>
      <c r="Q501" s="1">
        <v>766102107.69120002</v>
      </c>
      <c r="R501" s="1">
        <v>0</v>
      </c>
      <c r="S501" s="1">
        <v>636239916.5</v>
      </c>
      <c r="T501" s="1">
        <v>0</v>
      </c>
      <c r="U501" s="2" t="s">
        <v>0</v>
      </c>
      <c r="V501" s="1">
        <v>0</v>
      </c>
      <c r="W501" s="1">
        <v>111950164.81999999</v>
      </c>
      <c r="X501" s="2" t="s">
        <v>0</v>
      </c>
      <c r="Y501" s="1">
        <v>17912026.371200003</v>
      </c>
      <c r="Z501" s="1">
        <v>0</v>
      </c>
      <c r="AA501" s="2" t="s">
        <v>0</v>
      </c>
      <c r="AB501" s="1">
        <v>0</v>
      </c>
      <c r="AC501" s="1">
        <v>0</v>
      </c>
      <c r="AD501" s="2" t="s">
        <v>0</v>
      </c>
      <c r="AE501" s="1">
        <v>0</v>
      </c>
      <c r="AF501" s="2">
        <v>0</v>
      </c>
      <c r="AG501" s="2" t="s">
        <v>0</v>
      </c>
      <c r="AH501" s="1">
        <v>0</v>
      </c>
      <c r="AI501" s="1">
        <v>0</v>
      </c>
      <c r="AJ501" s="2" t="s">
        <v>0</v>
      </c>
      <c r="AK501" s="1">
        <v>0</v>
      </c>
      <c r="AL501" s="1">
        <v>0</v>
      </c>
      <c r="AM501" s="49" t="s">
        <v>1</v>
      </c>
      <c r="AN501" s="2" t="s">
        <v>1</v>
      </c>
      <c r="AO501" s="4" t="s">
        <v>1</v>
      </c>
      <c r="AP501" s="4" t="s">
        <v>1</v>
      </c>
    </row>
    <row r="502" spans="1:42" x14ac:dyDescent="0.25">
      <c r="A502" s="2" t="s">
        <v>731</v>
      </c>
      <c r="B502" s="48">
        <v>44176</v>
      </c>
      <c r="C502" s="2" t="s">
        <v>6</v>
      </c>
      <c r="D502" s="2" t="s">
        <v>33</v>
      </c>
      <c r="E502" s="2" t="s">
        <v>206</v>
      </c>
      <c r="F502" s="2" t="s">
        <v>417</v>
      </c>
      <c r="G502" s="2" t="s">
        <v>3</v>
      </c>
      <c r="H502" s="2" t="s">
        <v>1837</v>
      </c>
      <c r="I502" s="1" t="s">
        <v>1</v>
      </c>
      <c r="J502" s="1" t="s">
        <v>1</v>
      </c>
      <c r="K502" s="1" t="s">
        <v>1</v>
      </c>
      <c r="L502" s="1" t="s">
        <v>1</v>
      </c>
      <c r="M502" s="1">
        <v>0</v>
      </c>
      <c r="N502" s="2" t="s">
        <v>1</v>
      </c>
      <c r="O502" s="2" t="s">
        <v>1838</v>
      </c>
      <c r="P502" s="2" t="s">
        <v>1839</v>
      </c>
      <c r="Q502" s="1">
        <v>14408284</v>
      </c>
      <c r="R502" s="1">
        <v>0</v>
      </c>
      <c r="S502" s="1">
        <v>3806000</v>
      </c>
      <c r="T502" s="1">
        <v>9139900</v>
      </c>
      <c r="U502" s="2" t="s">
        <v>9</v>
      </c>
      <c r="V502" s="1">
        <v>1462384</v>
      </c>
      <c r="W502" s="1">
        <v>0</v>
      </c>
      <c r="X502" s="2" t="s">
        <v>0</v>
      </c>
      <c r="Y502" s="1">
        <v>0</v>
      </c>
      <c r="Z502" s="1">
        <v>0</v>
      </c>
      <c r="AA502" s="2" t="s">
        <v>0</v>
      </c>
      <c r="AB502" s="1">
        <v>0</v>
      </c>
      <c r="AC502" s="1">
        <v>0</v>
      </c>
      <c r="AD502" s="2" t="s">
        <v>0</v>
      </c>
      <c r="AE502" s="1">
        <v>0</v>
      </c>
      <c r="AF502" s="2">
        <v>0</v>
      </c>
      <c r="AG502" s="2" t="s">
        <v>0</v>
      </c>
      <c r="AH502" s="1">
        <v>0</v>
      </c>
      <c r="AI502" s="1">
        <v>0</v>
      </c>
      <c r="AJ502" s="2" t="s">
        <v>0</v>
      </c>
      <c r="AK502" s="1">
        <v>0</v>
      </c>
      <c r="AL502" s="1">
        <v>0</v>
      </c>
      <c r="AM502" s="49" t="s">
        <v>1</v>
      </c>
      <c r="AN502" s="2" t="s">
        <v>1</v>
      </c>
      <c r="AO502" s="4" t="s">
        <v>1</v>
      </c>
      <c r="AP502" s="4" t="s">
        <v>1</v>
      </c>
    </row>
    <row r="503" spans="1:42" x14ac:dyDescent="0.25">
      <c r="A503" s="2" t="s">
        <v>732</v>
      </c>
      <c r="B503" s="48">
        <v>44176</v>
      </c>
      <c r="C503" s="2" t="s">
        <v>6</v>
      </c>
      <c r="D503" s="2" t="s">
        <v>33</v>
      </c>
      <c r="E503" s="2" t="s">
        <v>206</v>
      </c>
      <c r="F503" s="2" t="s">
        <v>417</v>
      </c>
      <c r="G503" s="2" t="s">
        <v>3</v>
      </c>
      <c r="H503" s="2" t="s">
        <v>1840</v>
      </c>
      <c r="I503" s="1" t="s">
        <v>1</v>
      </c>
      <c r="J503" s="1" t="s">
        <v>1</v>
      </c>
      <c r="K503" s="1" t="s">
        <v>1</v>
      </c>
      <c r="L503" s="1" t="s">
        <v>1</v>
      </c>
      <c r="M503" s="1">
        <v>0</v>
      </c>
      <c r="N503" s="2" t="s">
        <v>1</v>
      </c>
      <c r="O503" s="2" t="s">
        <v>2</v>
      </c>
      <c r="P503" s="2" t="s">
        <v>1</v>
      </c>
      <c r="Q503" s="1">
        <v>130434963.58</v>
      </c>
      <c r="R503" s="1">
        <v>0</v>
      </c>
      <c r="S503" s="1">
        <v>99634773.5</v>
      </c>
      <c r="T503" s="1">
        <v>0</v>
      </c>
      <c r="U503" s="2" t="s">
        <v>0</v>
      </c>
      <c r="V503" s="1">
        <v>0</v>
      </c>
      <c r="W503" s="1">
        <v>26551888</v>
      </c>
      <c r="X503" s="2" t="s">
        <v>9</v>
      </c>
      <c r="Y503" s="1">
        <v>4248302.08</v>
      </c>
      <c r="Z503" s="1">
        <v>0</v>
      </c>
      <c r="AA503" s="2" t="s">
        <v>0</v>
      </c>
      <c r="AB503" s="1">
        <v>0</v>
      </c>
      <c r="AC503" s="1">
        <v>0</v>
      </c>
      <c r="AD503" s="2" t="s">
        <v>0</v>
      </c>
      <c r="AE503" s="1">
        <v>0</v>
      </c>
      <c r="AF503" s="2">
        <v>0</v>
      </c>
      <c r="AG503" s="2" t="s">
        <v>0</v>
      </c>
      <c r="AH503" s="1">
        <v>0</v>
      </c>
      <c r="AI503" s="1">
        <v>0</v>
      </c>
      <c r="AJ503" s="2" t="s">
        <v>0</v>
      </c>
      <c r="AK503" s="1">
        <v>0</v>
      </c>
      <c r="AL503" s="1">
        <v>0</v>
      </c>
      <c r="AM503" s="49" t="s">
        <v>1</v>
      </c>
      <c r="AN503" s="2" t="s">
        <v>1</v>
      </c>
      <c r="AO503" s="4" t="s">
        <v>1</v>
      </c>
      <c r="AP503" s="4" t="s">
        <v>1</v>
      </c>
    </row>
    <row r="504" spans="1:42" x14ac:dyDescent="0.25">
      <c r="A504" s="2" t="s">
        <v>733</v>
      </c>
      <c r="B504" s="48">
        <v>44176</v>
      </c>
      <c r="C504" s="2" t="s">
        <v>27</v>
      </c>
      <c r="D504" s="2" t="s">
        <v>33</v>
      </c>
      <c r="E504" s="2" t="s">
        <v>32</v>
      </c>
      <c r="F504" s="2" t="s">
        <v>1637</v>
      </c>
      <c r="G504" s="2" t="s">
        <v>3</v>
      </c>
      <c r="H504" s="2" t="s">
        <v>1841</v>
      </c>
      <c r="I504" s="1" t="s">
        <v>1</v>
      </c>
      <c r="J504" s="1" t="s">
        <v>1</v>
      </c>
      <c r="K504" s="1" t="s">
        <v>1</v>
      </c>
      <c r="L504" s="1" t="s">
        <v>1</v>
      </c>
      <c r="M504" s="1">
        <v>0</v>
      </c>
      <c r="N504" s="2" t="s">
        <v>1</v>
      </c>
      <c r="O504" s="2" t="s">
        <v>2</v>
      </c>
      <c r="P504" s="2" t="s">
        <v>1</v>
      </c>
      <c r="Q504" s="1">
        <v>161982788.88</v>
      </c>
      <c r="R504" s="1">
        <v>0</v>
      </c>
      <c r="S504" s="1">
        <v>123092376</v>
      </c>
      <c r="T504" s="1">
        <v>0</v>
      </c>
      <c r="U504" s="2" t="s">
        <v>0</v>
      </c>
      <c r="V504" s="1">
        <v>0</v>
      </c>
      <c r="W504" s="1">
        <v>33526218</v>
      </c>
      <c r="X504" s="2" t="s">
        <v>9</v>
      </c>
      <c r="Y504" s="1">
        <v>5364194.88</v>
      </c>
      <c r="Z504" s="1">
        <v>0</v>
      </c>
      <c r="AA504" s="2" t="s">
        <v>0</v>
      </c>
      <c r="AB504" s="1">
        <v>0</v>
      </c>
      <c r="AC504" s="1">
        <v>0</v>
      </c>
      <c r="AD504" s="2" t="s">
        <v>0</v>
      </c>
      <c r="AE504" s="1">
        <v>0</v>
      </c>
      <c r="AF504" s="2">
        <v>0</v>
      </c>
      <c r="AG504" s="2" t="s">
        <v>0</v>
      </c>
      <c r="AH504" s="1">
        <v>0</v>
      </c>
      <c r="AI504" s="1">
        <v>0</v>
      </c>
      <c r="AJ504" s="2" t="s">
        <v>0</v>
      </c>
      <c r="AK504" s="1">
        <v>0</v>
      </c>
      <c r="AL504" s="1">
        <v>0</v>
      </c>
      <c r="AM504" s="111" t="s">
        <v>1</v>
      </c>
      <c r="AN504" s="110" t="s">
        <v>1</v>
      </c>
      <c r="AO504" s="4" t="s">
        <v>1</v>
      </c>
      <c r="AP504" s="4" t="s">
        <v>1</v>
      </c>
    </row>
    <row r="505" spans="1:42" x14ac:dyDescent="0.25">
      <c r="A505" s="2" t="s">
        <v>734</v>
      </c>
      <c r="B505" s="48">
        <v>44176</v>
      </c>
      <c r="C505" s="2" t="s">
        <v>6</v>
      </c>
      <c r="D505" s="2" t="s">
        <v>26</v>
      </c>
      <c r="E505" s="2" t="s">
        <v>200</v>
      </c>
      <c r="F505" s="2" t="s">
        <v>1244</v>
      </c>
      <c r="G505" s="2" t="s">
        <v>3</v>
      </c>
      <c r="H505" s="2" t="s">
        <v>1842</v>
      </c>
      <c r="I505" s="1" t="s">
        <v>1</v>
      </c>
      <c r="J505" s="1" t="s">
        <v>1</v>
      </c>
      <c r="K505" s="1" t="s">
        <v>1</v>
      </c>
      <c r="L505" s="1" t="s">
        <v>1</v>
      </c>
      <c r="M505" s="1">
        <v>0</v>
      </c>
      <c r="N505" s="2" t="s">
        <v>1</v>
      </c>
      <c r="O505" s="2" t="s">
        <v>2</v>
      </c>
      <c r="P505" s="2" t="s">
        <v>1</v>
      </c>
      <c r="Q505" s="1">
        <v>640415687.15999997</v>
      </c>
      <c r="R505" s="1">
        <v>0</v>
      </c>
      <c r="S505" s="1">
        <v>519459934</v>
      </c>
      <c r="T505" s="1">
        <v>0</v>
      </c>
      <c r="U505" s="2" t="s">
        <v>0</v>
      </c>
      <c r="V505" s="1">
        <v>0</v>
      </c>
      <c r="W505" s="1">
        <v>104272201</v>
      </c>
      <c r="X505" s="2" t="s">
        <v>9</v>
      </c>
      <c r="Y505" s="1">
        <v>16683552.16</v>
      </c>
      <c r="Z505" s="1">
        <v>0</v>
      </c>
      <c r="AA505" s="2" t="s">
        <v>0</v>
      </c>
      <c r="AB505" s="1">
        <v>0</v>
      </c>
      <c r="AC505" s="1">
        <v>0</v>
      </c>
      <c r="AD505" s="2" t="s">
        <v>0</v>
      </c>
      <c r="AE505" s="1">
        <v>0</v>
      </c>
      <c r="AF505" s="2">
        <v>0</v>
      </c>
      <c r="AG505" s="2" t="s">
        <v>0</v>
      </c>
      <c r="AH505" s="1">
        <v>0</v>
      </c>
      <c r="AI505" s="1">
        <v>0</v>
      </c>
      <c r="AJ505" s="2" t="s">
        <v>0</v>
      </c>
      <c r="AK505" s="1">
        <v>0</v>
      </c>
      <c r="AL505" s="1">
        <v>0</v>
      </c>
      <c r="AM505" s="111" t="s">
        <v>1</v>
      </c>
      <c r="AN505" s="110" t="s">
        <v>1</v>
      </c>
      <c r="AO505" s="4" t="s">
        <v>1</v>
      </c>
      <c r="AP505" s="4" t="s">
        <v>1</v>
      </c>
    </row>
    <row r="506" spans="1:42" x14ac:dyDescent="0.25">
      <c r="A506" s="2" t="s">
        <v>735</v>
      </c>
      <c r="B506" s="48">
        <v>44176</v>
      </c>
      <c r="C506" s="2" t="s">
        <v>6</v>
      </c>
      <c r="D506" s="2" t="s">
        <v>26</v>
      </c>
      <c r="E506" s="2" t="s">
        <v>200</v>
      </c>
      <c r="F506" s="2" t="s">
        <v>1244</v>
      </c>
      <c r="G506" s="2" t="s">
        <v>13</v>
      </c>
      <c r="H506" s="2" t="s">
        <v>1</v>
      </c>
      <c r="I506" s="1" t="s">
        <v>910</v>
      </c>
      <c r="J506" s="1" t="s">
        <v>1</v>
      </c>
      <c r="K506" s="1" t="s">
        <v>1843</v>
      </c>
      <c r="L506" s="1" t="s">
        <v>1806</v>
      </c>
      <c r="M506" s="1">
        <v>2310000</v>
      </c>
      <c r="N506" s="2" t="s">
        <v>12</v>
      </c>
      <c r="O506" s="2" t="s">
        <v>1844</v>
      </c>
      <c r="P506" s="2" t="s">
        <v>1845</v>
      </c>
      <c r="Q506" s="1">
        <v>-2310000</v>
      </c>
      <c r="R506" s="1">
        <v>0</v>
      </c>
      <c r="S506" s="1">
        <v>-2310000</v>
      </c>
      <c r="T506" s="1">
        <v>0</v>
      </c>
      <c r="U506" s="2" t="s">
        <v>0</v>
      </c>
      <c r="V506" s="1">
        <v>0</v>
      </c>
      <c r="W506" s="1">
        <v>0</v>
      </c>
      <c r="X506" s="2" t="s">
        <v>0</v>
      </c>
      <c r="Y506" s="1">
        <v>0</v>
      </c>
      <c r="Z506" s="1">
        <v>0</v>
      </c>
      <c r="AA506" s="2" t="s">
        <v>0</v>
      </c>
      <c r="AB506" s="1">
        <v>0</v>
      </c>
      <c r="AC506" s="1">
        <v>0</v>
      </c>
      <c r="AD506" s="2" t="s">
        <v>0</v>
      </c>
      <c r="AE506" s="1">
        <v>0</v>
      </c>
      <c r="AF506" s="2">
        <v>0</v>
      </c>
      <c r="AG506" s="2" t="s">
        <v>0</v>
      </c>
      <c r="AH506" s="1">
        <v>0</v>
      </c>
      <c r="AI506" s="1">
        <v>0</v>
      </c>
      <c r="AJ506" s="2" t="s">
        <v>0</v>
      </c>
      <c r="AK506" s="1">
        <v>0</v>
      </c>
      <c r="AL506" s="1">
        <v>0</v>
      </c>
      <c r="AM506" s="111" t="s">
        <v>1</v>
      </c>
      <c r="AN506" s="110" t="s">
        <v>1</v>
      </c>
      <c r="AO506" s="4" t="s">
        <v>1</v>
      </c>
      <c r="AP506" s="4" t="s">
        <v>1</v>
      </c>
    </row>
    <row r="507" spans="1:42" x14ac:dyDescent="0.25">
      <c r="A507" s="2" t="s">
        <v>736</v>
      </c>
      <c r="B507" s="48">
        <v>44176</v>
      </c>
      <c r="C507" s="2" t="s">
        <v>6</v>
      </c>
      <c r="D507" s="2" t="s">
        <v>26</v>
      </c>
      <c r="E507" s="2" t="s">
        <v>200</v>
      </c>
      <c r="F507" s="2" t="s">
        <v>1244</v>
      </c>
      <c r="G507" s="2" t="s">
        <v>13</v>
      </c>
      <c r="H507" s="2" t="s">
        <v>1</v>
      </c>
      <c r="I507" s="1" t="s">
        <v>946</v>
      </c>
      <c r="J507" s="1" t="s">
        <v>1</v>
      </c>
      <c r="K507" s="1" t="s">
        <v>1846</v>
      </c>
      <c r="L507" s="1" t="s">
        <v>1847</v>
      </c>
      <c r="M507" s="1">
        <v>5525542</v>
      </c>
      <c r="N507" s="2" t="s">
        <v>12</v>
      </c>
      <c r="O507" s="2" t="s">
        <v>1848</v>
      </c>
      <c r="P507" s="2" t="s">
        <v>1849</v>
      </c>
      <c r="Q507" s="1">
        <v>-2602050</v>
      </c>
      <c r="R507" s="1">
        <v>0</v>
      </c>
      <c r="S507" s="1">
        <v>-2602050</v>
      </c>
      <c r="T507" s="1">
        <v>0</v>
      </c>
      <c r="U507" s="2" t="s">
        <v>0</v>
      </c>
      <c r="V507" s="1">
        <v>0</v>
      </c>
      <c r="W507" s="1">
        <v>0</v>
      </c>
      <c r="X507" s="2" t="s">
        <v>0</v>
      </c>
      <c r="Y507" s="1">
        <v>0</v>
      </c>
      <c r="Z507" s="1">
        <v>0</v>
      </c>
      <c r="AA507" s="2" t="s">
        <v>0</v>
      </c>
      <c r="AB507" s="1">
        <v>0</v>
      </c>
      <c r="AC507" s="1">
        <v>0</v>
      </c>
      <c r="AD507" s="2" t="s">
        <v>0</v>
      </c>
      <c r="AE507" s="1">
        <v>0</v>
      </c>
      <c r="AF507" s="2">
        <v>0</v>
      </c>
      <c r="AG507" s="2" t="s">
        <v>0</v>
      </c>
      <c r="AH507" s="1">
        <v>0</v>
      </c>
      <c r="AI507" s="1">
        <v>0</v>
      </c>
      <c r="AJ507" s="2" t="s">
        <v>0</v>
      </c>
      <c r="AK507" s="1">
        <v>0</v>
      </c>
      <c r="AL507" s="1">
        <v>0</v>
      </c>
      <c r="AM507" s="49" t="s">
        <v>1</v>
      </c>
      <c r="AN507" s="2" t="s">
        <v>1</v>
      </c>
      <c r="AO507" s="4" t="s">
        <v>1</v>
      </c>
      <c r="AP507" s="4" t="s">
        <v>1</v>
      </c>
    </row>
    <row r="508" spans="1:42" x14ac:dyDescent="0.25">
      <c r="A508" s="2" t="s">
        <v>737</v>
      </c>
      <c r="B508" s="48">
        <v>44176</v>
      </c>
      <c r="C508" s="2" t="s">
        <v>27</v>
      </c>
      <c r="D508" s="2" t="s">
        <v>26</v>
      </c>
      <c r="E508" s="2" t="s">
        <v>253</v>
      </c>
      <c r="F508" s="2" t="s">
        <v>1152</v>
      </c>
      <c r="G508" s="2" t="s">
        <v>3</v>
      </c>
      <c r="H508" s="2" t="s">
        <v>1850</v>
      </c>
      <c r="I508" s="1" t="s">
        <v>1</v>
      </c>
      <c r="J508" s="1" t="s">
        <v>1</v>
      </c>
      <c r="K508" s="1" t="s">
        <v>1</v>
      </c>
      <c r="L508" s="1" t="s">
        <v>1</v>
      </c>
      <c r="M508" s="1">
        <v>0</v>
      </c>
      <c r="N508" s="2" t="s">
        <v>1</v>
      </c>
      <c r="O508" s="2" t="s">
        <v>2</v>
      </c>
      <c r="P508" s="2" t="s">
        <v>1</v>
      </c>
      <c r="Q508" s="1">
        <v>436086359.89999998</v>
      </c>
      <c r="R508" s="1">
        <v>0</v>
      </c>
      <c r="S508" s="1">
        <v>350916286</v>
      </c>
      <c r="T508" s="1">
        <v>0</v>
      </c>
      <c r="U508" s="2" t="s">
        <v>0</v>
      </c>
      <c r="V508" s="1">
        <v>0</v>
      </c>
      <c r="W508" s="1">
        <v>73422477.5</v>
      </c>
      <c r="X508" s="2" t="s">
        <v>0</v>
      </c>
      <c r="Y508" s="1">
        <v>11747596.4</v>
      </c>
      <c r="Z508" s="1">
        <v>0</v>
      </c>
      <c r="AA508" s="2" t="s">
        <v>0</v>
      </c>
      <c r="AB508" s="1">
        <v>0</v>
      </c>
      <c r="AC508" s="1">
        <v>0</v>
      </c>
      <c r="AD508" s="2" t="s">
        <v>0</v>
      </c>
      <c r="AE508" s="1">
        <v>0</v>
      </c>
      <c r="AF508" s="2">
        <v>0</v>
      </c>
      <c r="AG508" s="2" t="s">
        <v>0</v>
      </c>
      <c r="AH508" s="1">
        <v>0</v>
      </c>
      <c r="AI508" s="1">
        <v>0</v>
      </c>
      <c r="AJ508" s="2" t="s">
        <v>0</v>
      </c>
      <c r="AK508" s="1">
        <v>0</v>
      </c>
      <c r="AL508" s="1">
        <v>0</v>
      </c>
      <c r="AM508" s="49" t="s">
        <v>1</v>
      </c>
      <c r="AN508" s="2" t="s">
        <v>1</v>
      </c>
      <c r="AO508" s="4" t="s">
        <v>1</v>
      </c>
      <c r="AP508" s="4" t="s">
        <v>1</v>
      </c>
    </row>
    <row r="509" spans="1:42" x14ac:dyDescent="0.25">
      <c r="A509" s="2" t="s">
        <v>738</v>
      </c>
      <c r="B509" s="48">
        <v>44176</v>
      </c>
      <c r="C509" s="2" t="s">
        <v>27</v>
      </c>
      <c r="D509" s="2" t="s">
        <v>26</v>
      </c>
      <c r="E509" s="2" t="s">
        <v>253</v>
      </c>
      <c r="F509" s="2" t="s">
        <v>1337</v>
      </c>
      <c r="G509" s="2" t="s">
        <v>3</v>
      </c>
      <c r="H509" s="2" t="s">
        <v>1851</v>
      </c>
      <c r="I509" s="1" t="s">
        <v>1</v>
      </c>
      <c r="J509" s="1" t="s">
        <v>1</v>
      </c>
      <c r="K509" s="1" t="s">
        <v>1</v>
      </c>
      <c r="L509" s="1" t="s">
        <v>1</v>
      </c>
      <c r="M509" s="1">
        <v>0</v>
      </c>
      <c r="N509" s="2" t="s">
        <v>1</v>
      </c>
      <c r="O509" s="2" t="s">
        <v>836</v>
      </c>
      <c r="P509" s="2" t="s">
        <v>837</v>
      </c>
      <c r="Q509" s="1">
        <v>6826160</v>
      </c>
      <c r="R509" s="1">
        <v>0</v>
      </c>
      <c r="S509" s="1">
        <v>2985400</v>
      </c>
      <c r="T509" s="1">
        <v>3311000</v>
      </c>
      <c r="U509" s="2" t="s">
        <v>9</v>
      </c>
      <c r="V509" s="1">
        <v>529760</v>
      </c>
      <c r="W509" s="1">
        <v>0</v>
      </c>
      <c r="X509" s="2" t="s">
        <v>0</v>
      </c>
      <c r="Y509" s="1">
        <v>0</v>
      </c>
      <c r="Z509" s="1">
        <v>0</v>
      </c>
      <c r="AA509" s="2" t="s">
        <v>0</v>
      </c>
      <c r="AB509" s="1">
        <v>0</v>
      </c>
      <c r="AC509" s="1">
        <v>0</v>
      </c>
      <c r="AD509" s="2" t="s">
        <v>0</v>
      </c>
      <c r="AE509" s="1">
        <v>0</v>
      </c>
      <c r="AF509" s="2">
        <v>0</v>
      </c>
      <c r="AG509" s="2" t="s">
        <v>0</v>
      </c>
      <c r="AH509" s="1">
        <v>0</v>
      </c>
      <c r="AI509" s="1">
        <v>0</v>
      </c>
      <c r="AJ509" s="2" t="s">
        <v>0</v>
      </c>
      <c r="AK509" s="1">
        <v>0</v>
      </c>
      <c r="AL509" s="1">
        <v>0</v>
      </c>
      <c r="AM509" s="49" t="s">
        <v>1</v>
      </c>
      <c r="AN509" s="2" t="s">
        <v>1</v>
      </c>
      <c r="AO509" s="4" t="s">
        <v>1</v>
      </c>
      <c r="AP509" s="4" t="s">
        <v>1</v>
      </c>
    </row>
    <row r="510" spans="1:42" x14ac:dyDescent="0.25">
      <c r="A510" s="2" t="s">
        <v>739</v>
      </c>
      <c r="B510" s="48">
        <v>44176</v>
      </c>
      <c r="C510" s="2" t="s">
        <v>27</v>
      </c>
      <c r="D510" s="2" t="s">
        <v>26</v>
      </c>
      <c r="E510" s="2" t="s">
        <v>253</v>
      </c>
      <c r="F510" s="2" t="s">
        <v>1152</v>
      </c>
      <c r="G510" s="2" t="s">
        <v>3</v>
      </c>
      <c r="H510" s="2" t="s">
        <v>1852</v>
      </c>
      <c r="I510" s="1" t="s">
        <v>1</v>
      </c>
      <c r="J510" s="1" t="s">
        <v>1</v>
      </c>
      <c r="K510" s="1" t="s">
        <v>1</v>
      </c>
      <c r="L510" s="1" t="s">
        <v>1</v>
      </c>
      <c r="M510" s="1">
        <v>0</v>
      </c>
      <c r="N510" s="2" t="s">
        <v>1</v>
      </c>
      <c r="O510" s="2" t="s">
        <v>2</v>
      </c>
      <c r="P510" s="2" t="s">
        <v>1</v>
      </c>
      <c r="Q510" s="1">
        <v>112895337.65000001</v>
      </c>
      <c r="R510" s="1">
        <v>0</v>
      </c>
      <c r="S510" s="1">
        <v>65013418.510000005</v>
      </c>
      <c r="T510" s="1">
        <v>0</v>
      </c>
      <c r="U510" s="2" t="s">
        <v>0</v>
      </c>
      <c r="V510" s="1">
        <v>0</v>
      </c>
      <c r="W510" s="1">
        <v>41277516.5</v>
      </c>
      <c r="X510" s="2" t="s">
        <v>9</v>
      </c>
      <c r="Y510" s="1">
        <v>6604402.6400000006</v>
      </c>
      <c r="Z510" s="1">
        <v>0</v>
      </c>
      <c r="AA510" s="2" t="s">
        <v>0</v>
      </c>
      <c r="AB510" s="1">
        <v>0</v>
      </c>
      <c r="AC510" s="1">
        <v>0</v>
      </c>
      <c r="AD510" s="2" t="s">
        <v>0</v>
      </c>
      <c r="AE510" s="1">
        <v>0</v>
      </c>
      <c r="AF510" s="2">
        <v>0</v>
      </c>
      <c r="AG510" s="2" t="s">
        <v>0</v>
      </c>
      <c r="AH510" s="1">
        <v>0</v>
      </c>
      <c r="AI510" s="1">
        <v>0</v>
      </c>
      <c r="AJ510" s="2" t="s">
        <v>0</v>
      </c>
      <c r="AK510" s="1">
        <v>0</v>
      </c>
      <c r="AL510" s="1">
        <v>0</v>
      </c>
      <c r="AM510" s="49" t="s">
        <v>1</v>
      </c>
      <c r="AN510" s="2" t="s">
        <v>1</v>
      </c>
      <c r="AO510" s="4" t="s">
        <v>1</v>
      </c>
      <c r="AP510" s="4" t="s">
        <v>1</v>
      </c>
    </row>
    <row r="511" spans="1:42" x14ac:dyDescent="0.25">
      <c r="A511" s="2" t="s">
        <v>740</v>
      </c>
      <c r="B511" s="48">
        <v>44176</v>
      </c>
      <c r="C511" s="2" t="s">
        <v>6</v>
      </c>
      <c r="D511" s="2" t="s">
        <v>24</v>
      </c>
      <c r="E511" s="2" t="s">
        <v>196</v>
      </c>
      <c r="F511" s="2" t="s">
        <v>478</v>
      </c>
      <c r="G511" s="2" t="s">
        <v>3</v>
      </c>
      <c r="H511" s="2" t="s">
        <v>1853</v>
      </c>
      <c r="I511" s="1" t="s">
        <v>1</v>
      </c>
      <c r="J511" s="1" t="s">
        <v>1</v>
      </c>
      <c r="K511" s="1" t="s">
        <v>1</v>
      </c>
      <c r="L511" s="1" t="s">
        <v>1</v>
      </c>
      <c r="M511" s="1">
        <v>0</v>
      </c>
      <c r="N511" s="2" t="s">
        <v>1</v>
      </c>
      <c r="O511" s="2" t="s">
        <v>2</v>
      </c>
      <c r="P511" s="2" t="s">
        <v>1</v>
      </c>
      <c r="Q511" s="1">
        <v>594937781.27520001</v>
      </c>
      <c r="R511" s="1">
        <v>0</v>
      </c>
      <c r="S511" s="1">
        <v>477336680</v>
      </c>
      <c r="T511" s="1">
        <v>0</v>
      </c>
      <c r="U511" s="2" t="s">
        <v>0</v>
      </c>
      <c r="V511" s="1">
        <v>0</v>
      </c>
      <c r="W511" s="1">
        <v>101380259.72</v>
      </c>
      <c r="X511" s="2" t="s">
        <v>9</v>
      </c>
      <c r="Y511" s="1">
        <v>16220841.555199999</v>
      </c>
      <c r="Z511" s="1">
        <v>0</v>
      </c>
      <c r="AA511" s="2" t="s">
        <v>0</v>
      </c>
      <c r="AB511" s="1">
        <v>0</v>
      </c>
      <c r="AC511" s="1">
        <v>0</v>
      </c>
      <c r="AD511" s="2" t="s">
        <v>0</v>
      </c>
      <c r="AE511" s="1">
        <v>0</v>
      </c>
      <c r="AF511" s="2">
        <v>0</v>
      </c>
      <c r="AG511" s="2" t="s">
        <v>0</v>
      </c>
      <c r="AH511" s="1">
        <v>0</v>
      </c>
      <c r="AI511" s="1">
        <v>0</v>
      </c>
      <c r="AJ511" s="2" t="s">
        <v>0</v>
      </c>
      <c r="AK511" s="1">
        <v>0</v>
      </c>
      <c r="AL511" s="1">
        <v>0</v>
      </c>
      <c r="AM511" s="49" t="s">
        <v>1</v>
      </c>
      <c r="AN511" s="2" t="s">
        <v>1</v>
      </c>
      <c r="AO511" s="4" t="s">
        <v>1</v>
      </c>
      <c r="AP511" s="4" t="s">
        <v>1</v>
      </c>
    </row>
    <row r="512" spans="1:42" x14ac:dyDescent="0.25">
      <c r="A512" s="2" t="s">
        <v>741</v>
      </c>
      <c r="B512" s="48">
        <v>44176</v>
      </c>
      <c r="C512" s="2" t="s">
        <v>27</v>
      </c>
      <c r="D512" s="2" t="s">
        <v>24</v>
      </c>
      <c r="E512" s="2" t="s">
        <v>364</v>
      </c>
      <c r="F512" s="2" t="s">
        <v>1854</v>
      </c>
      <c r="G512" s="2" t="s">
        <v>3</v>
      </c>
      <c r="H512" s="2" t="s">
        <v>1855</v>
      </c>
      <c r="I512" s="1" t="s">
        <v>1</v>
      </c>
      <c r="J512" s="1" t="s">
        <v>1</v>
      </c>
      <c r="K512" s="1" t="s">
        <v>1</v>
      </c>
      <c r="L512" s="1" t="s">
        <v>1</v>
      </c>
      <c r="M512" s="1">
        <v>0</v>
      </c>
      <c r="N512" s="2" t="s">
        <v>1</v>
      </c>
      <c r="O512" s="2" t="s">
        <v>2</v>
      </c>
      <c r="P512" s="2" t="s">
        <v>1</v>
      </c>
      <c r="Q512" s="1">
        <v>152068525.47999999</v>
      </c>
      <c r="R512" s="1">
        <v>0</v>
      </c>
      <c r="S512" s="1">
        <v>81450404.5</v>
      </c>
      <c r="T512" s="1">
        <v>0</v>
      </c>
      <c r="U512" s="2" t="s">
        <v>0</v>
      </c>
      <c r="V512" s="1">
        <v>0</v>
      </c>
      <c r="W512" s="1">
        <v>60877690.5</v>
      </c>
      <c r="X512" s="2" t="s">
        <v>0</v>
      </c>
      <c r="Y512" s="1">
        <v>9740430.4800000004</v>
      </c>
      <c r="Z512" s="1">
        <v>0</v>
      </c>
      <c r="AA512" s="2" t="s">
        <v>0</v>
      </c>
      <c r="AB512" s="1">
        <v>0</v>
      </c>
      <c r="AC512" s="1">
        <v>0</v>
      </c>
      <c r="AD512" s="2" t="s">
        <v>0</v>
      </c>
      <c r="AE512" s="1">
        <v>0</v>
      </c>
      <c r="AF512" s="2">
        <v>0</v>
      </c>
      <c r="AG512" s="2" t="s">
        <v>0</v>
      </c>
      <c r="AH512" s="1">
        <v>0</v>
      </c>
      <c r="AI512" s="1">
        <v>0</v>
      </c>
      <c r="AJ512" s="2" t="s">
        <v>0</v>
      </c>
      <c r="AK512" s="1">
        <v>0</v>
      </c>
      <c r="AL512" s="1">
        <v>0</v>
      </c>
      <c r="AM512" s="111" t="s">
        <v>1</v>
      </c>
      <c r="AN512" s="110" t="s">
        <v>1</v>
      </c>
      <c r="AO512" s="4" t="s">
        <v>1</v>
      </c>
      <c r="AP512" s="4" t="s">
        <v>1</v>
      </c>
    </row>
    <row r="513" spans="1:42" x14ac:dyDescent="0.25">
      <c r="A513" s="2" t="s">
        <v>742</v>
      </c>
      <c r="B513" s="48">
        <v>44176</v>
      </c>
      <c r="C513" s="2" t="s">
        <v>6</v>
      </c>
      <c r="D513" s="2" t="s">
        <v>22</v>
      </c>
      <c r="E513" s="2" t="s">
        <v>194</v>
      </c>
      <c r="F513" s="2" t="s">
        <v>948</v>
      </c>
      <c r="G513" s="2" t="s">
        <v>3</v>
      </c>
      <c r="H513" s="2" t="s">
        <v>1856</v>
      </c>
      <c r="I513" s="1" t="s">
        <v>1</v>
      </c>
      <c r="J513" s="1" t="s">
        <v>1</v>
      </c>
      <c r="K513" s="1" t="s">
        <v>1</v>
      </c>
      <c r="L513" s="1" t="s">
        <v>1</v>
      </c>
      <c r="M513" s="1">
        <v>0</v>
      </c>
      <c r="N513" s="2" t="s">
        <v>1</v>
      </c>
      <c r="O513" s="2" t="s">
        <v>2</v>
      </c>
      <c r="P513" s="2" t="s">
        <v>1</v>
      </c>
      <c r="Q513" s="1">
        <v>657841622.46000004</v>
      </c>
      <c r="R513" s="1">
        <v>0</v>
      </c>
      <c r="S513" s="1">
        <v>487528294</v>
      </c>
      <c r="T513" s="1">
        <v>0</v>
      </c>
      <c r="U513" s="2" t="s">
        <v>0</v>
      </c>
      <c r="V513" s="1">
        <v>0</v>
      </c>
      <c r="W513" s="1">
        <v>98905493.5</v>
      </c>
      <c r="X513" s="2" t="s">
        <v>9</v>
      </c>
      <c r="Y513" s="1">
        <v>15824878.960000001</v>
      </c>
      <c r="Z513" s="1">
        <v>0</v>
      </c>
      <c r="AA513" s="2" t="s">
        <v>0</v>
      </c>
      <c r="AB513" s="1">
        <v>0</v>
      </c>
      <c r="AC513" s="1">
        <v>51465700</v>
      </c>
      <c r="AD513" s="2" t="s">
        <v>272</v>
      </c>
      <c r="AE513" s="1">
        <v>4117256</v>
      </c>
      <c r="AF513" s="2">
        <v>0</v>
      </c>
      <c r="AG513" s="2" t="s">
        <v>0</v>
      </c>
      <c r="AH513" s="1">
        <v>0</v>
      </c>
      <c r="AI513" s="1">
        <v>0</v>
      </c>
      <c r="AJ513" s="2" t="s">
        <v>0</v>
      </c>
      <c r="AK513" s="1">
        <v>0</v>
      </c>
      <c r="AL513" s="1">
        <v>0</v>
      </c>
      <c r="AM513" s="111" t="s">
        <v>1</v>
      </c>
      <c r="AN513" s="110" t="s">
        <v>1</v>
      </c>
      <c r="AO513" s="4" t="s">
        <v>1</v>
      </c>
      <c r="AP513" s="4" t="s">
        <v>1</v>
      </c>
    </row>
    <row r="514" spans="1:42" x14ac:dyDescent="0.25">
      <c r="A514" s="2" t="s">
        <v>743</v>
      </c>
      <c r="B514" s="48">
        <v>44176</v>
      </c>
      <c r="C514" s="2" t="s">
        <v>6</v>
      </c>
      <c r="D514" s="2" t="s">
        <v>19</v>
      </c>
      <c r="E514" s="2" t="s">
        <v>185</v>
      </c>
      <c r="F514" s="2" t="s">
        <v>1857</v>
      </c>
      <c r="G514" s="2" t="s">
        <v>3</v>
      </c>
      <c r="H514" s="2" t="s">
        <v>1858</v>
      </c>
      <c r="I514" s="1" t="s">
        <v>1</v>
      </c>
      <c r="J514" s="1" t="s">
        <v>1</v>
      </c>
      <c r="K514" s="1" t="s">
        <v>1</v>
      </c>
      <c r="L514" s="1" t="s">
        <v>1</v>
      </c>
      <c r="M514" s="1">
        <v>0</v>
      </c>
      <c r="N514" s="2" t="s">
        <v>1</v>
      </c>
      <c r="O514" s="2" t="s">
        <v>2</v>
      </c>
      <c r="P514" s="2" t="s">
        <v>1</v>
      </c>
      <c r="Q514" s="1">
        <v>668134500.89999998</v>
      </c>
      <c r="R514" s="1">
        <v>0</v>
      </c>
      <c r="S514" s="1">
        <v>531476623.5</v>
      </c>
      <c r="T514" s="1">
        <v>0</v>
      </c>
      <c r="U514" s="2" t="s">
        <v>0</v>
      </c>
      <c r="V514" s="1">
        <v>0</v>
      </c>
      <c r="W514" s="1">
        <v>117808515</v>
      </c>
      <c r="X514" s="2" t="s">
        <v>9</v>
      </c>
      <c r="Y514" s="1">
        <v>18849362.399999999</v>
      </c>
      <c r="Z514" s="1">
        <v>0</v>
      </c>
      <c r="AA514" s="2" t="s">
        <v>0</v>
      </c>
      <c r="AB514" s="1">
        <v>0</v>
      </c>
      <c r="AC514" s="1">
        <v>0</v>
      </c>
      <c r="AD514" s="2" t="s">
        <v>0</v>
      </c>
      <c r="AE514" s="1">
        <v>0</v>
      </c>
      <c r="AF514" s="2">
        <v>0</v>
      </c>
      <c r="AG514" s="2" t="s">
        <v>0</v>
      </c>
      <c r="AH514" s="1">
        <v>0</v>
      </c>
      <c r="AI514" s="1">
        <v>0</v>
      </c>
      <c r="AJ514" s="2" t="s">
        <v>0</v>
      </c>
      <c r="AK514" s="1">
        <v>0</v>
      </c>
      <c r="AL514" s="1">
        <v>0</v>
      </c>
      <c r="AM514" s="111" t="s">
        <v>1</v>
      </c>
      <c r="AN514" s="110" t="s">
        <v>1</v>
      </c>
      <c r="AO514" s="4" t="s">
        <v>1</v>
      </c>
      <c r="AP514" s="4" t="s">
        <v>1</v>
      </c>
    </row>
    <row r="515" spans="1:42" x14ac:dyDescent="0.25">
      <c r="A515" s="2" t="s">
        <v>744</v>
      </c>
      <c r="B515" s="48">
        <v>44176</v>
      </c>
      <c r="C515" s="2" t="s">
        <v>6</v>
      </c>
      <c r="D515" s="2" t="s">
        <v>17</v>
      </c>
      <c r="E515" s="2" t="s">
        <v>183</v>
      </c>
      <c r="F515" s="2" t="s">
        <v>1859</v>
      </c>
      <c r="G515" s="2" t="s">
        <v>3</v>
      </c>
      <c r="H515" s="2" t="s">
        <v>1860</v>
      </c>
      <c r="I515" s="1" t="s">
        <v>1</v>
      </c>
      <c r="J515" s="1" t="s">
        <v>1</v>
      </c>
      <c r="K515" s="1" t="s">
        <v>1</v>
      </c>
      <c r="L515" s="1" t="s">
        <v>1</v>
      </c>
      <c r="M515" s="1">
        <v>0</v>
      </c>
      <c r="N515" s="2" t="s">
        <v>1</v>
      </c>
      <c r="O515" s="2" t="s">
        <v>2</v>
      </c>
      <c r="P515" s="2" t="s">
        <v>1</v>
      </c>
      <c r="Q515" s="1">
        <v>293615431.44</v>
      </c>
      <c r="R515" s="1">
        <v>0</v>
      </c>
      <c r="S515" s="1">
        <v>211831883</v>
      </c>
      <c r="T515" s="1">
        <v>0</v>
      </c>
      <c r="U515" s="2" t="s">
        <v>0</v>
      </c>
      <c r="V515" s="1">
        <v>0</v>
      </c>
      <c r="W515" s="1">
        <v>70503059</v>
      </c>
      <c r="X515" s="2" t="s">
        <v>9</v>
      </c>
      <c r="Y515" s="1">
        <v>11280489.440000001</v>
      </c>
      <c r="Z515" s="1">
        <v>0</v>
      </c>
      <c r="AA515" s="2" t="s">
        <v>0</v>
      </c>
      <c r="AB515" s="1">
        <v>0</v>
      </c>
      <c r="AC515" s="1">
        <v>0</v>
      </c>
      <c r="AD515" s="2" t="s">
        <v>0</v>
      </c>
      <c r="AE515" s="1">
        <v>0</v>
      </c>
      <c r="AF515" s="2">
        <v>0</v>
      </c>
      <c r="AG515" s="2" t="s">
        <v>0</v>
      </c>
      <c r="AH515" s="1">
        <v>0</v>
      </c>
      <c r="AI515" s="1">
        <v>0</v>
      </c>
      <c r="AJ515" s="2" t="s">
        <v>0</v>
      </c>
      <c r="AK515" s="1">
        <v>0</v>
      </c>
      <c r="AL515" s="1">
        <v>0</v>
      </c>
      <c r="AM515" s="49" t="s">
        <v>1</v>
      </c>
      <c r="AN515" s="2" t="s">
        <v>1</v>
      </c>
      <c r="AO515" s="4" t="s">
        <v>1</v>
      </c>
      <c r="AP515" s="4" t="s">
        <v>1</v>
      </c>
    </row>
    <row r="516" spans="1:42" x14ac:dyDescent="0.25">
      <c r="A516" s="2" t="s">
        <v>745</v>
      </c>
      <c r="B516" s="48">
        <v>44176</v>
      </c>
      <c r="C516" s="68" t="s">
        <v>6</v>
      </c>
      <c r="D516" s="2" t="s">
        <v>17</v>
      </c>
      <c r="E516" s="2" t="s">
        <v>183</v>
      </c>
      <c r="F516" s="2" t="s">
        <v>1859</v>
      </c>
      <c r="G516" s="2" t="s">
        <v>3</v>
      </c>
      <c r="H516" s="2" t="s">
        <v>1861</v>
      </c>
      <c r="I516" s="1" t="s">
        <v>1</v>
      </c>
      <c r="J516" s="1" t="s">
        <v>1</v>
      </c>
      <c r="K516" s="1" t="s">
        <v>1</v>
      </c>
      <c r="L516" s="1" t="s">
        <v>1</v>
      </c>
      <c r="M516" s="1">
        <v>0</v>
      </c>
      <c r="N516" s="2" t="s">
        <v>1</v>
      </c>
      <c r="O516" s="2" t="s">
        <v>1862</v>
      </c>
      <c r="P516" s="2" t="s">
        <v>1863</v>
      </c>
      <c r="Q516" s="1">
        <v>197157697</v>
      </c>
      <c r="R516" s="1">
        <v>0</v>
      </c>
      <c r="S516" s="1">
        <v>119153265</v>
      </c>
      <c r="T516" s="1">
        <v>67245200</v>
      </c>
      <c r="U516" s="2" t="s">
        <v>9</v>
      </c>
      <c r="V516" s="1">
        <v>10759232</v>
      </c>
      <c r="W516" s="1">
        <v>0</v>
      </c>
      <c r="X516" s="2" t="s">
        <v>0</v>
      </c>
      <c r="Y516" s="1">
        <v>0</v>
      </c>
      <c r="Z516" s="1">
        <v>0</v>
      </c>
      <c r="AA516" s="2" t="s">
        <v>0</v>
      </c>
      <c r="AB516" s="1">
        <v>0</v>
      </c>
      <c r="AC516" s="1">
        <v>0</v>
      </c>
      <c r="AD516" s="2" t="s">
        <v>0</v>
      </c>
      <c r="AE516" s="1">
        <v>0</v>
      </c>
      <c r="AF516" s="1">
        <v>0</v>
      </c>
      <c r="AG516" s="2" t="s">
        <v>0</v>
      </c>
      <c r="AH516" s="1">
        <v>0</v>
      </c>
      <c r="AI516" s="1">
        <v>0</v>
      </c>
      <c r="AJ516" s="1" t="s">
        <v>0</v>
      </c>
      <c r="AK516" s="1">
        <v>0</v>
      </c>
      <c r="AL516" s="1">
        <v>0</v>
      </c>
      <c r="AM516" s="49" t="s">
        <v>1</v>
      </c>
      <c r="AN516" s="2" t="s">
        <v>1</v>
      </c>
      <c r="AO516" s="4" t="s">
        <v>1</v>
      </c>
      <c r="AP516" s="4" t="s">
        <v>1</v>
      </c>
    </row>
    <row r="517" spans="1:42" x14ac:dyDescent="0.25">
      <c r="A517" s="2" t="s">
        <v>746</v>
      </c>
      <c r="B517" s="48">
        <v>44176</v>
      </c>
      <c r="C517" s="2" t="s">
        <v>6</v>
      </c>
      <c r="D517" s="2" t="s">
        <v>17</v>
      </c>
      <c r="E517" s="2" t="s">
        <v>183</v>
      </c>
      <c r="F517" s="2" t="s">
        <v>1859</v>
      </c>
      <c r="G517" s="2" t="s">
        <v>3</v>
      </c>
      <c r="H517" s="2" t="s">
        <v>1864</v>
      </c>
      <c r="I517" s="1" t="s">
        <v>1</v>
      </c>
      <c r="J517" s="1" t="s">
        <v>1</v>
      </c>
      <c r="K517" s="1" t="s">
        <v>1</v>
      </c>
      <c r="L517" s="1" t="s">
        <v>1</v>
      </c>
      <c r="M517" s="1">
        <v>0</v>
      </c>
      <c r="N517" s="2" t="s">
        <v>1</v>
      </c>
      <c r="O517" s="2" t="s">
        <v>2</v>
      </c>
      <c r="P517" s="2" t="s">
        <v>1</v>
      </c>
      <c r="Q517" s="1">
        <v>98498587.74000001</v>
      </c>
      <c r="R517" s="1">
        <v>0</v>
      </c>
      <c r="S517" s="1">
        <v>63495861.5</v>
      </c>
      <c r="T517" s="1">
        <v>0</v>
      </c>
      <c r="U517" s="2" t="s">
        <v>0</v>
      </c>
      <c r="V517" s="1">
        <v>0</v>
      </c>
      <c r="W517" s="1">
        <v>30174764</v>
      </c>
      <c r="X517" s="2" t="s">
        <v>0</v>
      </c>
      <c r="Y517" s="1">
        <v>4827962.24</v>
      </c>
      <c r="Z517" s="1">
        <v>0</v>
      </c>
      <c r="AA517" s="2" t="s">
        <v>0</v>
      </c>
      <c r="AB517" s="1">
        <v>0</v>
      </c>
      <c r="AC517" s="1">
        <v>0</v>
      </c>
      <c r="AD517" s="2" t="s">
        <v>0</v>
      </c>
      <c r="AE517" s="1">
        <v>0</v>
      </c>
      <c r="AF517" s="2">
        <v>0</v>
      </c>
      <c r="AG517" s="2" t="s">
        <v>0</v>
      </c>
      <c r="AH517" s="1">
        <v>0</v>
      </c>
      <c r="AI517" s="1">
        <v>0</v>
      </c>
      <c r="AJ517" s="2" t="s">
        <v>0</v>
      </c>
      <c r="AK517" s="1">
        <v>0</v>
      </c>
      <c r="AL517" s="1">
        <v>0</v>
      </c>
      <c r="AM517" s="49" t="s">
        <v>1</v>
      </c>
      <c r="AN517" s="2" t="s">
        <v>1</v>
      </c>
      <c r="AO517" s="4" t="s">
        <v>1</v>
      </c>
      <c r="AP517" s="4" t="s">
        <v>1</v>
      </c>
    </row>
    <row r="518" spans="1:42" x14ac:dyDescent="0.25">
      <c r="A518" s="2" t="s">
        <v>747</v>
      </c>
      <c r="B518" s="48">
        <v>44176</v>
      </c>
      <c r="C518" s="2" t="s">
        <v>6</v>
      </c>
      <c r="D518" s="2" t="s">
        <v>14</v>
      </c>
      <c r="E518" s="2" t="s">
        <v>181</v>
      </c>
      <c r="F518" s="2" t="s">
        <v>1865</v>
      </c>
      <c r="G518" s="2" t="s">
        <v>3</v>
      </c>
      <c r="H518" s="2" t="s">
        <v>1866</v>
      </c>
      <c r="I518" s="1" t="s">
        <v>1</v>
      </c>
      <c r="J518" s="1" t="s">
        <v>1</v>
      </c>
      <c r="K518" s="1" t="s">
        <v>1</v>
      </c>
      <c r="L518" s="1" t="s">
        <v>1</v>
      </c>
      <c r="M518" s="1">
        <v>0</v>
      </c>
      <c r="N518" s="2" t="s">
        <v>1</v>
      </c>
      <c r="O518" s="2" t="s">
        <v>2</v>
      </c>
      <c r="P518" s="2" t="s">
        <v>1</v>
      </c>
      <c r="Q518" s="1">
        <v>316736694</v>
      </c>
      <c r="R518" s="1">
        <v>0</v>
      </c>
      <c r="S518" s="1">
        <v>290166546</v>
      </c>
      <c r="T518" s="1">
        <v>0</v>
      </c>
      <c r="U518" s="2" t="s">
        <v>0</v>
      </c>
      <c r="V518" s="1">
        <v>0</v>
      </c>
      <c r="W518" s="1">
        <v>22905300</v>
      </c>
      <c r="X518" s="2" t="s">
        <v>0</v>
      </c>
      <c r="Y518" s="1">
        <v>3664848</v>
      </c>
      <c r="Z518" s="1">
        <v>0</v>
      </c>
      <c r="AA518" s="2" t="s">
        <v>0</v>
      </c>
      <c r="AB518" s="1">
        <v>0</v>
      </c>
      <c r="AC518" s="1">
        <v>0</v>
      </c>
      <c r="AD518" s="2" t="s">
        <v>0</v>
      </c>
      <c r="AE518" s="1">
        <v>0</v>
      </c>
      <c r="AF518" s="2">
        <v>0</v>
      </c>
      <c r="AG518" s="2" t="s">
        <v>0</v>
      </c>
      <c r="AH518" s="1">
        <v>0</v>
      </c>
      <c r="AI518" s="1">
        <v>0</v>
      </c>
      <c r="AJ518" s="2" t="s">
        <v>0</v>
      </c>
      <c r="AK518" s="1">
        <v>0</v>
      </c>
      <c r="AL518" s="1">
        <v>0</v>
      </c>
      <c r="AM518" s="49" t="s">
        <v>1</v>
      </c>
      <c r="AN518" s="2" t="s">
        <v>1</v>
      </c>
      <c r="AO518" s="4" t="s">
        <v>1</v>
      </c>
      <c r="AP518" s="4" t="s">
        <v>1</v>
      </c>
    </row>
    <row r="519" spans="1:42" x14ac:dyDescent="0.25">
      <c r="A519" s="2" t="s">
        <v>748</v>
      </c>
      <c r="B519" s="48">
        <v>44176</v>
      </c>
      <c r="C519" s="2" t="s">
        <v>6</v>
      </c>
      <c r="D519" s="2" t="s">
        <v>10</v>
      </c>
      <c r="E519" s="2" t="s">
        <v>178</v>
      </c>
      <c r="F519" s="2" t="s">
        <v>1867</v>
      </c>
      <c r="G519" s="2" t="s">
        <v>3</v>
      </c>
      <c r="H519" s="2" t="s">
        <v>1868</v>
      </c>
      <c r="I519" s="1" t="s">
        <v>1</v>
      </c>
      <c r="J519" s="1" t="s">
        <v>1</v>
      </c>
      <c r="K519" s="1" t="s">
        <v>1</v>
      </c>
      <c r="L519" s="1" t="s">
        <v>1</v>
      </c>
      <c r="M519" s="1">
        <v>0</v>
      </c>
      <c r="N519" s="2" t="s">
        <v>1</v>
      </c>
      <c r="O519" s="2" t="s">
        <v>2</v>
      </c>
      <c r="P519" s="2" t="s">
        <v>1</v>
      </c>
      <c r="Q519" s="1">
        <v>50955180</v>
      </c>
      <c r="R519" s="1">
        <v>0</v>
      </c>
      <c r="S519" s="1">
        <v>25884100</v>
      </c>
      <c r="T519" s="1">
        <v>0</v>
      </c>
      <c r="U519" s="2" t="s">
        <v>0</v>
      </c>
      <c r="V519" s="1">
        <v>0</v>
      </c>
      <c r="W519" s="1">
        <v>21613000</v>
      </c>
      <c r="X519" s="2" t="s">
        <v>0</v>
      </c>
      <c r="Y519" s="1">
        <v>3458080</v>
      </c>
      <c r="Z519" s="1">
        <v>0</v>
      </c>
      <c r="AA519" s="2" t="s">
        <v>0</v>
      </c>
      <c r="AB519" s="1">
        <v>0</v>
      </c>
      <c r="AC519" s="1">
        <v>0</v>
      </c>
      <c r="AD519" s="2" t="s">
        <v>0</v>
      </c>
      <c r="AE519" s="1">
        <v>0</v>
      </c>
      <c r="AF519" s="2">
        <v>0</v>
      </c>
      <c r="AG519" s="2" t="s">
        <v>0</v>
      </c>
      <c r="AH519" s="1">
        <v>0</v>
      </c>
      <c r="AI519" s="1">
        <v>0</v>
      </c>
      <c r="AJ519" s="2" t="s">
        <v>0</v>
      </c>
      <c r="AK519" s="1">
        <v>0</v>
      </c>
      <c r="AL519" s="1">
        <v>0</v>
      </c>
      <c r="AM519" s="49" t="s">
        <v>1</v>
      </c>
      <c r="AN519" s="2" t="s">
        <v>1</v>
      </c>
      <c r="AO519" s="4" t="s">
        <v>1</v>
      </c>
      <c r="AP519" s="4" t="s">
        <v>1</v>
      </c>
    </row>
    <row r="520" spans="1:42" x14ac:dyDescent="0.25">
      <c r="A520" s="2" t="s">
        <v>750</v>
      </c>
      <c r="B520" s="48">
        <v>44176</v>
      </c>
      <c r="C520" s="2" t="s">
        <v>6</v>
      </c>
      <c r="D520" s="2" t="s">
        <v>280</v>
      </c>
      <c r="E520" s="2" t="s">
        <v>204</v>
      </c>
      <c r="F520" s="2" t="s">
        <v>1869</v>
      </c>
      <c r="G520" s="2" t="s">
        <v>3</v>
      </c>
      <c r="H520" s="2" t="s">
        <v>1870</v>
      </c>
      <c r="I520" s="1" t="s">
        <v>1</v>
      </c>
      <c r="J520" s="1" t="s">
        <v>1</v>
      </c>
      <c r="K520" s="1" t="s">
        <v>1</v>
      </c>
      <c r="L520" s="1" t="s">
        <v>1</v>
      </c>
      <c r="M520" s="1">
        <v>0</v>
      </c>
      <c r="N520" s="2" t="s">
        <v>1</v>
      </c>
      <c r="O520" s="2" t="s">
        <v>2</v>
      </c>
      <c r="P520" s="2" t="s">
        <v>1</v>
      </c>
      <c r="Q520" s="1">
        <v>191807742.5</v>
      </c>
      <c r="R520" s="1">
        <v>0</v>
      </c>
      <c r="S520" s="1">
        <v>175510670.5</v>
      </c>
      <c r="T520" s="1">
        <v>0</v>
      </c>
      <c r="U520" s="2" t="s">
        <v>0</v>
      </c>
      <c r="V520" s="1">
        <v>0</v>
      </c>
      <c r="W520" s="1">
        <v>14049200</v>
      </c>
      <c r="X520" s="2" t="s">
        <v>9</v>
      </c>
      <c r="Y520" s="1">
        <v>2247872</v>
      </c>
      <c r="Z520" s="1">
        <v>0</v>
      </c>
      <c r="AA520" s="2" t="s">
        <v>0</v>
      </c>
      <c r="AB520" s="1">
        <v>0</v>
      </c>
      <c r="AC520" s="1">
        <v>0</v>
      </c>
      <c r="AD520" s="2" t="s">
        <v>0</v>
      </c>
      <c r="AE520" s="1">
        <v>0</v>
      </c>
      <c r="AF520" s="2">
        <v>0</v>
      </c>
      <c r="AG520" s="2" t="s">
        <v>0</v>
      </c>
      <c r="AH520" s="1">
        <v>0</v>
      </c>
      <c r="AI520" s="1">
        <v>0</v>
      </c>
      <c r="AJ520" s="2" t="s">
        <v>0</v>
      </c>
      <c r="AK520" s="1">
        <v>0</v>
      </c>
      <c r="AL520" s="1">
        <v>0</v>
      </c>
      <c r="AM520" s="49" t="s">
        <v>1</v>
      </c>
      <c r="AN520" s="2" t="s">
        <v>1</v>
      </c>
      <c r="AO520" s="4" t="s">
        <v>1</v>
      </c>
      <c r="AP520" s="4" t="s">
        <v>1</v>
      </c>
    </row>
    <row r="521" spans="1:42" x14ac:dyDescent="0.25">
      <c r="A521" s="2" t="s">
        <v>751</v>
      </c>
      <c r="B521" s="48">
        <v>44176</v>
      </c>
      <c r="C521" s="2" t="s">
        <v>6</v>
      </c>
      <c r="D521" s="2" t="s">
        <v>7</v>
      </c>
      <c r="E521" s="2" t="s">
        <v>917</v>
      </c>
      <c r="F521" s="2" t="s">
        <v>1871</v>
      </c>
      <c r="G521" s="2" t="s">
        <v>3</v>
      </c>
      <c r="H521" s="2" t="s">
        <v>1872</v>
      </c>
      <c r="I521" s="1" t="s">
        <v>1</v>
      </c>
      <c r="J521" s="1" t="s">
        <v>1</v>
      </c>
      <c r="K521" s="1" t="s">
        <v>1</v>
      </c>
      <c r="L521" s="1" t="s">
        <v>1</v>
      </c>
      <c r="M521" s="1">
        <v>0</v>
      </c>
      <c r="N521" s="2" t="s">
        <v>1</v>
      </c>
      <c r="O521" s="2" t="s">
        <v>2</v>
      </c>
      <c r="P521" s="2" t="s">
        <v>1</v>
      </c>
      <c r="Q521" s="1">
        <v>134259290</v>
      </c>
      <c r="R521" s="1">
        <v>0</v>
      </c>
      <c r="S521" s="1">
        <v>93819022</v>
      </c>
      <c r="T521" s="1">
        <v>0</v>
      </c>
      <c r="U521" s="2" t="s">
        <v>0</v>
      </c>
      <c r="V521" s="1">
        <v>0</v>
      </c>
      <c r="W521" s="1">
        <v>34862300</v>
      </c>
      <c r="X521" s="2" t="s">
        <v>0</v>
      </c>
      <c r="Y521" s="1">
        <v>5577968</v>
      </c>
      <c r="Z521" s="1">
        <v>0</v>
      </c>
      <c r="AA521" s="2" t="s">
        <v>0</v>
      </c>
      <c r="AB521" s="1">
        <v>0</v>
      </c>
      <c r="AC521" s="1">
        <v>0</v>
      </c>
      <c r="AD521" s="2" t="s">
        <v>0</v>
      </c>
      <c r="AE521" s="1">
        <v>0</v>
      </c>
      <c r="AF521" s="2">
        <v>0</v>
      </c>
      <c r="AG521" s="2" t="s">
        <v>0</v>
      </c>
      <c r="AH521" s="1">
        <v>0</v>
      </c>
      <c r="AI521" s="1">
        <v>0</v>
      </c>
      <c r="AJ521" s="2" t="s">
        <v>0</v>
      </c>
      <c r="AK521" s="1">
        <v>0</v>
      </c>
      <c r="AL521" s="1">
        <v>0</v>
      </c>
      <c r="AM521" s="49" t="s">
        <v>1</v>
      </c>
      <c r="AN521" s="2" t="s">
        <v>1</v>
      </c>
      <c r="AO521" s="4" t="s">
        <v>1</v>
      </c>
      <c r="AP521" s="4" t="s">
        <v>1</v>
      </c>
    </row>
    <row r="522" spans="1:42" x14ac:dyDescent="0.25">
      <c r="A522" s="2" t="s">
        <v>752</v>
      </c>
      <c r="B522" s="48">
        <v>44176</v>
      </c>
      <c r="C522" s="2" t="s">
        <v>6</v>
      </c>
      <c r="D522" s="2" t="s">
        <v>7</v>
      </c>
      <c r="E522" s="2" t="s">
        <v>917</v>
      </c>
      <c r="F522" s="2" t="s">
        <v>1871</v>
      </c>
      <c r="G522" s="2" t="s">
        <v>3</v>
      </c>
      <c r="H522" s="2" t="s">
        <v>1873</v>
      </c>
      <c r="I522" s="1" t="s">
        <v>1</v>
      </c>
      <c r="J522" s="1" t="s">
        <v>1</v>
      </c>
      <c r="K522" s="1" t="s">
        <v>1</v>
      </c>
      <c r="L522" s="1" t="s">
        <v>1</v>
      </c>
      <c r="M522" s="1">
        <v>0</v>
      </c>
      <c r="N522" s="2" t="s">
        <v>1</v>
      </c>
      <c r="O522" s="2" t="s">
        <v>1558</v>
      </c>
      <c r="P522" s="2" t="s">
        <v>1559</v>
      </c>
      <c r="Q522" s="1">
        <v>1430000</v>
      </c>
      <c r="R522" s="1">
        <v>0</v>
      </c>
      <c r="S522" s="1">
        <v>1430000</v>
      </c>
      <c r="T522" s="1">
        <v>0</v>
      </c>
      <c r="U522" s="2" t="s">
        <v>0</v>
      </c>
      <c r="V522" s="1">
        <v>0</v>
      </c>
      <c r="W522" s="1">
        <v>0</v>
      </c>
      <c r="X522" s="2" t="s">
        <v>0</v>
      </c>
      <c r="Y522" s="1">
        <v>0</v>
      </c>
      <c r="Z522" s="1">
        <v>0</v>
      </c>
      <c r="AA522" s="2" t="s">
        <v>0</v>
      </c>
      <c r="AB522" s="1">
        <v>0</v>
      </c>
      <c r="AC522" s="1">
        <v>0</v>
      </c>
      <c r="AD522" s="2" t="s">
        <v>0</v>
      </c>
      <c r="AE522" s="1">
        <v>0</v>
      </c>
      <c r="AF522" s="2">
        <v>0</v>
      </c>
      <c r="AG522" s="2" t="s">
        <v>0</v>
      </c>
      <c r="AH522" s="1">
        <v>0</v>
      </c>
      <c r="AI522" s="1">
        <v>0</v>
      </c>
      <c r="AJ522" s="2" t="s">
        <v>0</v>
      </c>
      <c r="AK522" s="1">
        <v>0</v>
      </c>
      <c r="AL522" s="1">
        <v>0</v>
      </c>
      <c r="AM522" s="49" t="s">
        <v>1</v>
      </c>
      <c r="AN522" s="2" t="s">
        <v>1</v>
      </c>
      <c r="AO522" s="4" t="s">
        <v>1</v>
      </c>
      <c r="AP522" s="4" t="s">
        <v>1</v>
      </c>
    </row>
    <row r="523" spans="1:42" x14ac:dyDescent="0.25">
      <c r="A523" s="2" t="s">
        <v>753</v>
      </c>
      <c r="B523" s="48">
        <v>44176</v>
      </c>
      <c r="C523" s="2" t="s">
        <v>6</v>
      </c>
      <c r="D523" s="2" t="s">
        <v>7</v>
      </c>
      <c r="E523" s="2" t="s">
        <v>917</v>
      </c>
      <c r="F523" s="2" t="s">
        <v>1871</v>
      </c>
      <c r="G523" s="2" t="s">
        <v>3</v>
      </c>
      <c r="H523" s="2" t="s">
        <v>1874</v>
      </c>
      <c r="I523" s="1" t="s">
        <v>1</v>
      </c>
      <c r="J523" s="1" t="s">
        <v>1</v>
      </c>
      <c r="K523" s="1" t="s">
        <v>1</v>
      </c>
      <c r="L523" s="1" t="s">
        <v>1</v>
      </c>
      <c r="M523" s="1">
        <v>0</v>
      </c>
      <c r="N523" s="2" t="s">
        <v>1</v>
      </c>
      <c r="O523" s="2" t="s">
        <v>1875</v>
      </c>
      <c r="P523" s="2" t="s">
        <v>1876</v>
      </c>
      <c r="Q523" s="1">
        <v>385000</v>
      </c>
      <c r="R523" s="1">
        <v>0</v>
      </c>
      <c r="S523" s="1">
        <v>385000</v>
      </c>
      <c r="T523" s="1">
        <v>0</v>
      </c>
      <c r="U523" s="2" t="s">
        <v>0</v>
      </c>
      <c r="V523" s="1">
        <v>0</v>
      </c>
      <c r="W523" s="1">
        <v>0</v>
      </c>
      <c r="X523" s="2" t="s">
        <v>0</v>
      </c>
      <c r="Y523" s="1">
        <v>0</v>
      </c>
      <c r="Z523" s="1">
        <v>0</v>
      </c>
      <c r="AA523" s="2" t="s">
        <v>0</v>
      </c>
      <c r="AB523" s="1">
        <v>0</v>
      </c>
      <c r="AC523" s="1">
        <v>0</v>
      </c>
      <c r="AD523" s="2" t="s">
        <v>0</v>
      </c>
      <c r="AE523" s="1">
        <v>0</v>
      </c>
      <c r="AF523" s="2">
        <v>0</v>
      </c>
      <c r="AG523" s="2" t="s">
        <v>0</v>
      </c>
      <c r="AH523" s="1">
        <v>0</v>
      </c>
      <c r="AI523" s="1">
        <v>0</v>
      </c>
      <c r="AJ523" s="2" t="s">
        <v>0</v>
      </c>
      <c r="AK523" s="1">
        <v>0</v>
      </c>
      <c r="AL523" s="1">
        <v>0</v>
      </c>
      <c r="AM523" s="49" t="s">
        <v>1</v>
      </c>
      <c r="AN523" s="2" t="s">
        <v>1</v>
      </c>
      <c r="AO523" s="4" t="s">
        <v>1</v>
      </c>
      <c r="AP523" s="4" t="s">
        <v>1</v>
      </c>
    </row>
    <row r="524" spans="1:42" x14ac:dyDescent="0.25">
      <c r="A524" s="2" t="s">
        <v>754</v>
      </c>
      <c r="B524" s="48">
        <v>44176</v>
      </c>
      <c r="C524" s="2" t="s">
        <v>6</v>
      </c>
      <c r="D524" s="2" t="s">
        <v>7</v>
      </c>
      <c r="E524" s="2" t="s">
        <v>917</v>
      </c>
      <c r="F524" s="2" t="s">
        <v>1871</v>
      </c>
      <c r="G524" s="2" t="s">
        <v>3</v>
      </c>
      <c r="H524" s="2" t="s">
        <v>1877</v>
      </c>
      <c r="I524" s="1" t="s">
        <v>1</v>
      </c>
      <c r="J524" s="1" t="s">
        <v>1</v>
      </c>
      <c r="K524" s="1" t="s">
        <v>1</v>
      </c>
      <c r="L524" s="1" t="s">
        <v>1</v>
      </c>
      <c r="M524" s="1">
        <v>0</v>
      </c>
      <c r="N524" s="2" t="s">
        <v>1</v>
      </c>
      <c r="O524" s="2" t="s">
        <v>1558</v>
      </c>
      <c r="P524" s="2" t="s">
        <v>1559</v>
      </c>
      <c r="Q524" s="1">
        <v>1210000</v>
      </c>
      <c r="R524" s="1">
        <v>0</v>
      </c>
      <c r="S524" s="1">
        <v>1210000</v>
      </c>
      <c r="T524" s="1">
        <v>0</v>
      </c>
      <c r="U524" s="2" t="s">
        <v>0</v>
      </c>
      <c r="V524" s="1">
        <v>0</v>
      </c>
      <c r="W524" s="1">
        <v>0</v>
      </c>
      <c r="X524" s="2" t="s">
        <v>0</v>
      </c>
      <c r="Y524" s="1">
        <v>0</v>
      </c>
      <c r="Z524" s="1">
        <v>0</v>
      </c>
      <c r="AA524" s="2" t="s">
        <v>0</v>
      </c>
      <c r="AB524" s="1">
        <v>0</v>
      </c>
      <c r="AC524" s="1">
        <v>0</v>
      </c>
      <c r="AD524" s="2" t="s">
        <v>0</v>
      </c>
      <c r="AE524" s="1">
        <v>0</v>
      </c>
      <c r="AF524" s="2">
        <v>0</v>
      </c>
      <c r="AG524" s="2" t="s">
        <v>0</v>
      </c>
      <c r="AH524" s="1">
        <v>0</v>
      </c>
      <c r="AI524" s="1">
        <v>0</v>
      </c>
      <c r="AJ524" s="2" t="s">
        <v>0</v>
      </c>
      <c r="AK524" s="1">
        <v>0</v>
      </c>
      <c r="AL524" s="1">
        <v>0</v>
      </c>
      <c r="AM524" s="111" t="s">
        <v>1</v>
      </c>
      <c r="AN524" s="110" t="s">
        <v>1</v>
      </c>
      <c r="AO524" s="4" t="s">
        <v>1</v>
      </c>
      <c r="AP524" s="4" t="s">
        <v>1</v>
      </c>
    </row>
    <row r="525" spans="1:42" x14ac:dyDescent="0.25">
      <c r="A525" s="2" t="s">
        <v>755</v>
      </c>
      <c r="B525" s="48">
        <v>44176</v>
      </c>
      <c r="C525" s="2" t="s">
        <v>6</v>
      </c>
      <c r="D525" s="2" t="s">
        <v>7</v>
      </c>
      <c r="E525" s="2" t="s">
        <v>917</v>
      </c>
      <c r="F525" s="2" t="s">
        <v>1871</v>
      </c>
      <c r="G525" s="2" t="s">
        <v>3</v>
      </c>
      <c r="H525" s="2" t="s">
        <v>1878</v>
      </c>
      <c r="I525" s="1" t="s">
        <v>1</v>
      </c>
      <c r="J525" s="1" t="s">
        <v>1</v>
      </c>
      <c r="K525" s="1" t="s">
        <v>1</v>
      </c>
      <c r="L525" s="1" t="s">
        <v>1</v>
      </c>
      <c r="M525" s="1">
        <v>0</v>
      </c>
      <c r="N525" s="2" t="s">
        <v>1</v>
      </c>
      <c r="O525" s="2" t="s">
        <v>2</v>
      </c>
      <c r="P525" s="2" t="s">
        <v>1</v>
      </c>
      <c r="Q525" s="1">
        <v>47519780</v>
      </c>
      <c r="R525" s="1">
        <v>0</v>
      </c>
      <c r="S525" s="1">
        <v>36795000</v>
      </c>
      <c r="T525" s="1">
        <v>0</v>
      </c>
      <c r="U525" s="2" t="s">
        <v>0</v>
      </c>
      <c r="V525" s="1">
        <v>0</v>
      </c>
      <c r="W525" s="1">
        <v>9245500</v>
      </c>
      <c r="X525" s="2" t="s">
        <v>0</v>
      </c>
      <c r="Y525" s="1">
        <v>1479280</v>
      </c>
      <c r="Z525" s="1">
        <v>0</v>
      </c>
      <c r="AA525" s="2" t="s">
        <v>0</v>
      </c>
      <c r="AB525" s="1">
        <v>0</v>
      </c>
      <c r="AC525" s="1">
        <v>0</v>
      </c>
      <c r="AD525" s="2" t="s">
        <v>0</v>
      </c>
      <c r="AE525" s="1">
        <v>0</v>
      </c>
      <c r="AF525" s="2">
        <v>0</v>
      </c>
      <c r="AG525" s="2" t="s">
        <v>0</v>
      </c>
      <c r="AH525" s="1">
        <v>0</v>
      </c>
      <c r="AI525" s="1">
        <v>0</v>
      </c>
      <c r="AJ525" s="2" t="s">
        <v>0</v>
      </c>
      <c r="AK525" s="1">
        <v>0</v>
      </c>
      <c r="AL525" s="1">
        <v>0</v>
      </c>
      <c r="AM525" s="111" t="s">
        <v>1</v>
      </c>
      <c r="AN525" s="110" t="s">
        <v>1</v>
      </c>
      <c r="AO525" s="4" t="s">
        <v>1</v>
      </c>
      <c r="AP525" s="4" t="s">
        <v>1</v>
      </c>
    </row>
    <row r="526" spans="1:42" x14ac:dyDescent="0.25">
      <c r="A526" s="2" t="s">
        <v>757</v>
      </c>
      <c r="B526" s="48">
        <v>44176</v>
      </c>
      <c r="C526" s="2" t="s">
        <v>6</v>
      </c>
      <c r="D526" s="2" t="s">
        <v>7</v>
      </c>
      <c r="E526" s="2" t="s">
        <v>917</v>
      </c>
      <c r="F526" s="2" t="s">
        <v>1871</v>
      </c>
      <c r="G526" s="2" t="s">
        <v>13</v>
      </c>
      <c r="H526" s="2" t="s">
        <v>1</v>
      </c>
      <c r="I526" s="1" t="s">
        <v>1879</v>
      </c>
      <c r="J526" s="1" t="s">
        <v>1</v>
      </c>
      <c r="K526" s="1" t="s">
        <v>1880</v>
      </c>
      <c r="L526" s="1" t="s">
        <v>1806</v>
      </c>
      <c r="M526" s="1">
        <v>604824</v>
      </c>
      <c r="N526" s="2" t="s">
        <v>12</v>
      </c>
      <c r="O526" s="2" t="s">
        <v>1881</v>
      </c>
      <c r="P526" s="2" t="s">
        <v>1882</v>
      </c>
      <c r="Q526" s="1">
        <v>-604824</v>
      </c>
      <c r="R526" s="1">
        <v>0</v>
      </c>
      <c r="S526" s="1">
        <v>0</v>
      </c>
      <c r="T526" s="1">
        <v>0</v>
      </c>
      <c r="U526" s="2" t="s">
        <v>0</v>
      </c>
      <c r="V526" s="1">
        <v>0</v>
      </c>
      <c r="W526" s="1">
        <v>-521400</v>
      </c>
      <c r="X526" s="2" t="s">
        <v>9</v>
      </c>
      <c r="Y526" s="1">
        <v>-83424</v>
      </c>
      <c r="Z526" s="1">
        <v>0</v>
      </c>
      <c r="AA526" s="2" t="s">
        <v>0</v>
      </c>
      <c r="AB526" s="1">
        <v>0</v>
      </c>
      <c r="AC526" s="1">
        <v>0</v>
      </c>
      <c r="AD526" s="2" t="s">
        <v>0</v>
      </c>
      <c r="AE526" s="1">
        <v>0</v>
      </c>
      <c r="AF526" s="2">
        <v>0</v>
      </c>
      <c r="AG526" s="2" t="s">
        <v>0</v>
      </c>
      <c r="AH526" s="1">
        <v>0</v>
      </c>
      <c r="AI526" s="1">
        <v>0</v>
      </c>
      <c r="AJ526" s="2" t="s">
        <v>0</v>
      </c>
      <c r="AK526" s="1">
        <v>0</v>
      </c>
      <c r="AL526" s="1">
        <v>0</v>
      </c>
      <c r="AM526" s="49" t="s">
        <v>1</v>
      </c>
      <c r="AN526" s="2" t="s">
        <v>1</v>
      </c>
      <c r="AO526" s="4" t="s">
        <v>1</v>
      </c>
      <c r="AP526" s="4" t="s">
        <v>1</v>
      </c>
    </row>
    <row r="527" spans="1:42" x14ac:dyDescent="0.25">
      <c r="A527" s="2" t="s">
        <v>758</v>
      </c>
      <c r="B527" s="48">
        <v>44176</v>
      </c>
      <c r="C527" s="2" t="s">
        <v>6</v>
      </c>
      <c r="D527" s="2" t="s">
        <v>5</v>
      </c>
      <c r="E527" s="2" t="s">
        <v>175</v>
      </c>
      <c r="F527" s="2" t="s">
        <v>1883</v>
      </c>
      <c r="G527" s="2" t="s">
        <v>3</v>
      </c>
      <c r="H527" s="2" t="s">
        <v>1062</v>
      </c>
      <c r="I527" s="1" t="s">
        <v>1</v>
      </c>
      <c r="J527" s="1" t="s">
        <v>1</v>
      </c>
      <c r="K527" s="1" t="s">
        <v>1</v>
      </c>
      <c r="L527" s="1" t="s">
        <v>1</v>
      </c>
      <c r="M527" s="1">
        <v>0</v>
      </c>
      <c r="N527" s="2" t="s">
        <v>1</v>
      </c>
      <c r="O527" s="2" t="s">
        <v>98</v>
      </c>
      <c r="P527" s="2" t="s">
        <v>1</v>
      </c>
      <c r="Q527" s="1">
        <v>0</v>
      </c>
      <c r="R527" s="1">
        <v>0</v>
      </c>
      <c r="S527" s="1">
        <v>0</v>
      </c>
      <c r="T527" s="1">
        <v>0</v>
      </c>
      <c r="U527" s="2" t="s">
        <v>0</v>
      </c>
      <c r="V527" s="1">
        <v>0</v>
      </c>
      <c r="W527" s="1">
        <v>0</v>
      </c>
      <c r="X527" s="2" t="s">
        <v>9</v>
      </c>
      <c r="Y527" s="1">
        <v>0</v>
      </c>
      <c r="Z527" s="1">
        <v>0</v>
      </c>
      <c r="AA527" s="2" t="s">
        <v>0</v>
      </c>
      <c r="AB527" s="1">
        <v>0</v>
      </c>
      <c r="AC527" s="1">
        <v>0</v>
      </c>
      <c r="AD527" s="2" t="s">
        <v>0</v>
      </c>
      <c r="AE527" s="1">
        <v>0</v>
      </c>
      <c r="AF527" s="2">
        <v>0</v>
      </c>
      <c r="AG527" s="2" t="s">
        <v>0</v>
      </c>
      <c r="AH527" s="1">
        <v>0</v>
      </c>
      <c r="AI527" s="1">
        <v>0</v>
      </c>
      <c r="AJ527" s="2" t="s">
        <v>0</v>
      </c>
      <c r="AK527" s="1">
        <v>0</v>
      </c>
      <c r="AL527" s="1">
        <v>0</v>
      </c>
      <c r="AM527" s="49" t="s">
        <v>1</v>
      </c>
      <c r="AN527" s="2" t="s">
        <v>1</v>
      </c>
      <c r="AO527" s="4" t="s">
        <v>1</v>
      </c>
      <c r="AP527" s="4" t="s">
        <v>1</v>
      </c>
    </row>
    <row r="528" spans="1:42" x14ac:dyDescent="0.25">
      <c r="A528" s="2" t="s">
        <v>759</v>
      </c>
      <c r="B528" s="48">
        <v>44177</v>
      </c>
      <c r="C528" s="2" t="s">
        <v>6</v>
      </c>
      <c r="D528" s="2" t="s">
        <v>49</v>
      </c>
      <c r="E528" s="2" t="s">
        <v>446</v>
      </c>
      <c r="F528" s="2" t="s">
        <v>1884</v>
      </c>
      <c r="G528" s="2" t="s">
        <v>3</v>
      </c>
      <c r="H528" s="2" t="s">
        <v>1885</v>
      </c>
      <c r="I528" s="1"/>
      <c r="J528" s="1"/>
      <c r="K528" s="1"/>
      <c r="L528" s="1"/>
      <c r="M528" s="1">
        <v>0</v>
      </c>
      <c r="N528" s="2"/>
      <c r="O528" s="2" t="s">
        <v>98</v>
      </c>
      <c r="P528" s="2"/>
      <c r="Q528" s="1">
        <v>0</v>
      </c>
      <c r="R528" s="1">
        <v>0</v>
      </c>
      <c r="S528" s="1">
        <v>0</v>
      </c>
      <c r="T528" s="1">
        <v>0</v>
      </c>
      <c r="U528" s="2" t="s">
        <v>0</v>
      </c>
      <c r="V528" s="1">
        <v>0</v>
      </c>
      <c r="W528" s="1">
        <v>0</v>
      </c>
      <c r="X528" s="2" t="s">
        <v>0</v>
      </c>
      <c r="Y528" s="1">
        <v>0</v>
      </c>
      <c r="Z528" s="1">
        <v>0</v>
      </c>
      <c r="AA528" s="2" t="s">
        <v>0</v>
      </c>
      <c r="AB528" s="1">
        <v>0</v>
      </c>
      <c r="AC528" s="1">
        <v>0</v>
      </c>
      <c r="AD528" s="2" t="s">
        <v>0</v>
      </c>
      <c r="AE528" s="1">
        <v>0</v>
      </c>
      <c r="AF528" s="1">
        <v>0</v>
      </c>
      <c r="AG528" s="2" t="s">
        <v>1</v>
      </c>
      <c r="AH528" s="1" t="s">
        <v>1</v>
      </c>
      <c r="AI528" s="1"/>
      <c r="AJ528" s="2"/>
      <c r="AK528" s="1"/>
      <c r="AL528" s="1"/>
      <c r="AM528" s="111"/>
      <c r="AN528" s="110"/>
    </row>
    <row r="529" spans="1:42" x14ac:dyDescent="0.25">
      <c r="A529" s="2" t="s">
        <v>760</v>
      </c>
      <c r="B529" s="48">
        <v>44177</v>
      </c>
      <c r="C529" s="2" t="s">
        <v>6</v>
      </c>
      <c r="D529" s="2" t="s">
        <v>49</v>
      </c>
      <c r="E529" s="2" t="s">
        <v>232</v>
      </c>
      <c r="F529" s="2" t="s">
        <v>1886</v>
      </c>
      <c r="G529" s="2" t="s">
        <v>3</v>
      </c>
      <c r="H529" s="2" t="s">
        <v>1887</v>
      </c>
      <c r="I529" s="1" t="s">
        <v>1</v>
      </c>
      <c r="J529" s="1" t="s">
        <v>1</v>
      </c>
      <c r="K529" s="1" t="s">
        <v>1</v>
      </c>
      <c r="L529" s="1" t="s">
        <v>1</v>
      </c>
      <c r="M529" s="1">
        <v>0</v>
      </c>
      <c r="N529" s="2" t="s">
        <v>1</v>
      </c>
      <c r="O529" s="2" t="s">
        <v>2</v>
      </c>
      <c r="P529" s="2" t="s">
        <v>1</v>
      </c>
      <c r="Q529" s="1">
        <v>115332182.90000001</v>
      </c>
      <c r="R529" s="1">
        <v>0</v>
      </c>
      <c r="S529" s="1">
        <v>94695403</v>
      </c>
      <c r="T529" s="1">
        <v>0</v>
      </c>
      <c r="U529" s="2" t="s">
        <v>0</v>
      </c>
      <c r="V529" s="1">
        <v>0</v>
      </c>
      <c r="W529" s="1">
        <v>17790327.5</v>
      </c>
      <c r="X529" s="2" t="s">
        <v>9</v>
      </c>
      <c r="Y529" s="1">
        <v>2846452.4</v>
      </c>
      <c r="Z529" s="1">
        <v>0</v>
      </c>
      <c r="AA529" s="2" t="s">
        <v>0</v>
      </c>
      <c r="AB529" s="1">
        <v>0</v>
      </c>
      <c r="AC529" s="1">
        <v>0</v>
      </c>
      <c r="AD529" s="2" t="s">
        <v>0</v>
      </c>
      <c r="AE529" s="1">
        <v>0</v>
      </c>
      <c r="AF529" s="2">
        <v>0</v>
      </c>
      <c r="AG529" s="2" t="s">
        <v>0</v>
      </c>
      <c r="AH529" s="1">
        <v>0</v>
      </c>
      <c r="AI529" s="1">
        <v>0</v>
      </c>
      <c r="AJ529" s="2" t="s">
        <v>0</v>
      </c>
      <c r="AK529" s="1">
        <v>0</v>
      </c>
      <c r="AL529" s="1">
        <v>0</v>
      </c>
      <c r="AM529" s="111" t="s">
        <v>1</v>
      </c>
      <c r="AN529" s="110" t="s">
        <v>1</v>
      </c>
      <c r="AO529" s="4" t="s">
        <v>1</v>
      </c>
      <c r="AP529" s="4" t="s">
        <v>1</v>
      </c>
    </row>
    <row r="530" spans="1:42" x14ac:dyDescent="0.25">
      <c r="A530" s="2" t="s">
        <v>761</v>
      </c>
      <c r="B530" s="48">
        <v>44177</v>
      </c>
      <c r="C530" s="2" t="s">
        <v>6</v>
      </c>
      <c r="D530" s="2" t="s">
        <v>49</v>
      </c>
      <c r="E530" s="2" t="s">
        <v>232</v>
      </c>
      <c r="F530" s="2" t="s">
        <v>1886</v>
      </c>
      <c r="G530" s="2" t="s">
        <v>3</v>
      </c>
      <c r="H530" s="2" t="s">
        <v>1888</v>
      </c>
      <c r="I530" s="1" t="s">
        <v>1</v>
      </c>
      <c r="J530" s="1" t="s">
        <v>1</v>
      </c>
      <c r="K530" s="1" t="s">
        <v>1</v>
      </c>
      <c r="L530" s="1" t="s">
        <v>1</v>
      </c>
      <c r="M530" s="1">
        <v>0</v>
      </c>
      <c r="N530" s="2" t="s">
        <v>1</v>
      </c>
      <c r="O530" s="2" t="s">
        <v>955</v>
      </c>
      <c r="P530" s="2" t="s">
        <v>956</v>
      </c>
      <c r="Q530" s="1">
        <v>19470000</v>
      </c>
      <c r="R530" s="1">
        <v>0</v>
      </c>
      <c r="S530" s="1">
        <v>19470000</v>
      </c>
      <c r="T530" s="1">
        <v>0</v>
      </c>
      <c r="U530" s="2" t="s">
        <v>0</v>
      </c>
      <c r="V530" s="1">
        <v>0</v>
      </c>
      <c r="W530" s="1">
        <v>0</v>
      </c>
      <c r="X530" s="2" t="s">
        <v>0</v>
      </c>
      <c r="Y530" s="1">
        <v>0</v>
      </c>
      <c r="Z530" s="1">
        <v>0</v>
      </c>
      <c r="AA530" s="2" t="s">
        <v>0</v>
      </c>
      <c r="AB530" s="1">
        <v>0</v>
      </c>
      <c r="AC530" s="1">
        <v>0</v>
      </c>
      <c r="AD530" s="2" t="s">
        <v>0</v>
      </c>
      <c r="AE530" s="1">
        <v>0</v>
      </c>
      <c r="AF530" s="2">
        <v>0</v>
      </c>
      <c r="AG530" s="2" t="s">
        <v>0</v>
      </c>
      <c r="AH530" s="1">
        <v>0</v>
      </c>
      <c r="AI530" s="1">
        <v>0</v>
      </c>
      <c r="AJ530" s="2" t="s">
        <v>0</v>
      </c>
      <c r="AK530" s="1">
        <v>0</v>
      </c>
      <c r="AL530" s="1">
        <v>0</v>
      </c>
      <c r="AM530" s="49" t="s">
        <v>1</v>
      </c>
      <c r="AN530" s="2" t="s">
        <v>1</v>
      </c>
      <c r="AO530" s="49" t="s">
        <v>1</v>
      </c>
      <c r="AP530" s="2" t="s">
        <v>1</v>
      </c>
    </row>
    <row r="531" spans="1:42" x14ac:dyDescent="0.25">
      <c r="A531" s="2" t="s">
        <v>762</v>
      </c>
      <c r="B531" s="48">
        <v>44177</v>
      </c>
      <c r="C531" s="2" t="s">
        <v>6</v>
      </c>
      <c r="D531" s="2" t="s">
        <v>49</v>
      </c>
      <c r="E531" s="2" t="s">
        <v>232</v>
      </c>
      <c r="F531" s="2" t="s">
        <v>1886</v>
      </c>
      <c r="G531" s="2" t="s">
        <v>3</v>
      </c>
      <c r="H531" s="2" t="s">
        <v>1889</v>
      </c>
      <c r="I531" s="1" t="s">
        <v>1</v>
      </c>
      <c r="J531" s="1" t="s">
        <v>1</v>
      </c>
      <c r="K531" s="1" t="s">
        <v>1</v>
      </c>
      <c r="L531" s="1" t="s">
        <v>1</v>
      </c>
      <c r="M531" s="1">
        <v>0</v>
      </c>
      <c r="N531" s="2" t="s">
        <v>1</v>
      </c>
      <c r="O531" s="2" t="s">
        <v>2</v>
      </c>
      <c r="P531" s="2" t="s">
        <v>1</v>
      </c>
      <c r="Q531" s="1">
        <v>179808109.07999998</v>
      </c>
      <c r="R531" s="1">
        <v>0</v>
      </c>
      <c r="S531" s="1">
        <v>135940084</v>
      </c>
      <c r="T531" s="1">
        <v>0</v>
      </c>
      <c r="U531" s="2" t="s">
        <v>0</v>
      </c>
      <c r="V531" s="1">
        <v>0</v>
      </c>
      <c r="W531" s="1">
        <v>37817263</v>
      </c>
      <c r="X531" s="2" t="s">
        <v>9</v>
      </c>
      <c r="Y531" s="1">
        <v>6050762.0800000001</v>
      </c>
      <c r="Z531" s="1">
        <v>0</v>
      </c>
      <c r="AA531" s="2" t="s">
        <v>0</v>
      </c>
      <c r="AB531" s="1">
        <v>0</v>
      </c>
      <c r="AC531" s="1">
        <v>0</v>
      </c>
      <c r="AD531" s="2" t="s">
        <v>0</v>
      </c>
      <c r="AE531" s="1">
        <v>0</v>
      </c>
      <c r="AF531" s="2">
        <v>0</v>
      </c>
      <c r="AG531" s="2" t="s">
        <v>0</v>
      </c>
      <c r="AH531" s="1">
        <v>0</v>
      </c>
      <c r="AI531" s="1">
        <v>0</v>
      </c>
      <c r="AJ531" s="2" t="s">
        <v>0</v>
      </c>
      <c r="AK531" s="1">
        <v>0</v>
      </c>
      <c r="AL531" s="1">
        <v>0</v>
      </c>
      <c r="AM531" s="49" t="s">
        <v>1</v>
      </c>
      <c r="AN531" s="2" t="s">
        <v>1</v>
      </c>
      <c r="AO531" s="49" t="s">
        <v>1</v>
      </c>
      <c r="AP531" s="2" t="s">
        <v>1</v>
      </c>
    </row>
    <row r="532" spans="1:42" x14ac:dyDescent="0.25">
      <c r="A532" s="2" t="s">
        <v>763</v>
      </c>
      <c r="B532" s="48">
        <v>44177</v>
      </c>
      <c r="C532" s="2" t="s">
        <v>6</v>
      </c>
      <c r="D532" s="2" t="s">
        <v>49</v>
      </c>
      <c r="E532" s="2" t="s">
        <v>232</v>
      </c>
      <c r="F532" s="2" t="s">
        <v>1886</v>
      </c>
      <c r="G532" s="2" t="s">
        <v>3</v>
      </c>
      <c r="H532" s="2" t="s">
        <v>1890</v>
      </c>
      <c r="I532" s="1" t="s">
        <v>1</v>
      </c>
      <c r="J532" s="1" t="s">
        <v>1</v>
      </c>
      <c r="K532" s="1" t="s">
        <v>1</v>
      </c>
      <c r="L532" s="1" t="s">
        <v>1</v>
      </c>
      <c r="M532" s="1">
        <v>0</v>
      </c>
      <c r="N532" s="2" t="s">
        <v>1</v>
      </c>
      <c r="O532" s="2" t="s">
        <v>1823</v>
      </c>
      <c r="P532" s="2" t="s">
        <v>1824</v>
      </c>
      <c r="Q532" s="1">
        <v>15074906</v>
      </c>
      <c r="R532" s="1">
        <v>0</v>
      </c>
      <c r="S532" s="1">
        <v>8674490</v>
      </c>
      <c r="T532" s="1">
        <v>5517600</v>
      </c>
      <c r="U532" s="2" t="s">
        <v>9</v>
      </c>
      <c r="V532" s="1">
        <v>882816</v>
      </c>
      <c r="W532" s="1">
        <v>0</v>
      </c>
      <c r="X532" s="2" t="s">
        <v>0</v>
      </c>
      <c r="Y532" s="1">
        <v>0</v>
      </c>
      <c r="Z532" s="1">
        <v>0</v>
      </c>
      <c r="AA532" s="2" t="s">
        <v>0</v>
      </c>
      <c r="AB532" s="1">
        <v>0</v>
      </c>
      <c r="AC532" s="1">
        <v>0</v>
      </c>
      <c r="AD532" s="2" t="s">
        <v>0</v>
      </c>
      <c r="AE532" s="1">
        <v>0</v>
      </c>
      <c r="AF532" s="2">
        <v>0</v>
      </c>
      <c r="AG532" s="2" t="s">
        <v>0</v>
      </c>
      <c r="AH532" s="1">
        <v>0</v>
      </c>
      <c r="AI532" s="1">
        <v>0</v>
      </c>
      <c r="AJ532" s="2" t="s">
        <v>0</v>
      </c>
      <c r="AK532" s="1">
        <v>0</v>
      </c>
      <c r="AL532" s="1">
        <v>0</v>
      </c>
      <c r="AM532" s="49" t="s">
        <v>1</v>
      </c>
      <c r="AN532" s="2" t="s">
        <v>1</v>
      </c>
      <c r="AO532" s="49" t="s">
        <v>1</v>
      </c>
      <c r="AP532" s="2" t="s">
        <v>1</v>
      </c>
    </row>
    <row r="533" spans="1:42" x14ac:dyDescent="0.25">
      <c r="A533" s="2" t="s">
        <v>764</v>
      </c>
      <c r="B533" s="48">
        <v>44177</v>
      </c>
      <c r="C533" s="2" t="s">
        <v>6</v>
      </c>
      <c r="D533" s="2" t="s">
        <v>49</v>
      </c>
      <c r="E533" s="2" t="s">
        <v>232</v>
      </c>
      <c r="F533" s="2" t="s">
        <v>1886</v>
      </c>
      <c r="G533" s="2" t="s">
        <v>3</v>
      </c>
      <c r="H533" s="2" t="s">
        <v>1891</v>
      </c>
      <c r="I533" s="1" t="s">
        <v>1</v>
      </c>
      <c r="J533" s="1" t="s">
        <v>1</v>
      </c>
      <c r="K533" s="1" t="s">
        <v>1</v>
      </c>
      <c r="L533" s="1" t="s">
        <v>1</v>
      </c>
      <c r="M533" s="1">
        <v>0</v>
      </c>
      <c r="N533" s="2" t="s">
        <v>1</v>
      </c>
      <c r="O533" s="2" t="s">
        <v>2</v>
      </c>
      <c r="P533" s="2" t="s">
        <v>1</v>
      </c>
      <c r="Q533" s="1">
        <v>500317750.94</v>
      </c>
      <c r="R533" s="1">
        <v>0</v>
      </c>
      <c r="S533" s="1">
        <v>378727149.5</v>
      </c>
      <c r="T533" s="1">
        <v>0</v>
      </c>
      <c r="U533" s="2" t="s">
        <v>0</v>
      </c>
      <c r="V533" s="1">
        <v>0</v>
      </c>
      <c r="W533" s="1">
        <v>104819484</v>
      </c>
      <c r="X533" s="2" t="s">
        <v>9</v>
      </c>
      <c r="Y533" s="1">
        <v>16771117.439999999</v>
      </c>
      <c r="Z533" s="1">
        <v>0</v>
      </c>
      <c r="AA533" s="2" t="s">
        <v>0</v>
      </c>
      <c r="AB533" s="1">
        <v>0</v>
      </c>
      <c r="AC533" s="1">
        <v>0</v>
      </c>
      <c r="AD533" s="2" t="s">
        <v>0</v>
      </c>
      <c r="AE533" s="1">
        <v>0</v>
      </c>
      <c r="AF533" s="2">
        <v>0</v>
      </c>
      <c r="AG533" s="2" t="s">
        <v>0</v>
      </c>
      <c r="AH533" s="1">
        <v>0</v>
      </c>
      <c r="AI533" s="1">
        <v>0</v>
      </c>
      <c r="AJ533" s="2" t="s">
        <v>0</v>
      </c>
      <c r="AK533" s="1">
        <v>0</v>
      </c>
      <c r="AL533" s="1">
        <v>0</v>
      </c>
      <c r="AM533" s="49" t="s">
        <v>1</v>
      </c>
      <c r="AN533" s="2" t="s">
        <v>1</v>
      </c>
      <c r="AO533" s="49" t="s">
        <v>1</v>
      </c>
      <c r="AP533" s="2" t="s">
        <v>1</v>
      </c>
    </row>
    <row r="534" spans="1:42" x14ac:dyDescent="0.25">
      <c r="A534" s="2" t="s">
        <v>765</v>
      </c>
      <c r="B534" s="48">
        <v>44177</v>
      </c>
      <c r="C534" s="2" t="s">
        <v>6</v>
      </c>
      <c r="D534" s="2" t="s">
        <v>49</v>
      </c>
      <c r="E534" s="2" t="s">
        <v>232</v>
      </c>
      <c r="F534" s="2" t="s">
        <v>1886</v>
      </c>
      <c r="G534" s="2" t="s">
        <v>3</v>
      </c>
      <c r="H534" s="2" t="s">
        <v>1892</v>
      </c>
      <c r="I534" s="1" t="s">
        <v>1</v>
      </c>
      <c r="J534" s="1" t="s">
        <v>1</v>
      </c>
      <c r="K534" s="1" t="s">
        <v>1</v>
      </c>
      <c r="L534" s="1" t="s">
        <v>1</v>
      </c>
      <c r="M534" s="1">
        <v>0</v>
      </c>
      <c r="N534" s="2" t="s">
        <v>1</v>
      </c>
      <c r="O534" s="2" t="s">
        <v>1893</v>
      </c>
      <c r="P534" s="2" t="s">
        <v>1894</v>
      </c>
      <c r="Q534" s="1">
        <v>18227000</v>
      </c>
      <c r="R534" s="1">
        <v>0</v>
      </c>
      <c r="S534" s="1">
        <v>18227000</v>
      </c>
      <c r="T534" s="1">
        <v>0</v>
      </c>
      <c r="U534" s="2" t="s">
        <v>0</v>
      </c>
      <c r="V534" s="1">
        <v>0</v>
      </c>
      <c r="W534" s="1">
        <v>0</v>
      </c>
      <c r="X534" s="2" t="s">
        <v>0</v>
      </c>
      <c r="Y534" s="1">
        <v>0</v>
      </c>
      <c r="Z534" s="1">
        <v>0</v>
      </c>
      <c r="AA534" s="2" t="s">
        <v>0</v>
      </c>
      <c r="AB534" s="1">
        <v>0</v>
      </c>
      <c r="AC534" s="1">
        <v>0</v>
      </c>
      <c r="AD534" s="2" t="s">
        <v>0</v>
      </c>
      <c r="AE534" s="1">
        <v>0</v>
      </c>
      <c r="AF534" s="2">
        <v>0</v>
      </c>
      <c r="AG534" s="2" t="s">
        <v>0</v>
      </c>
      <c r="AH534" s="1">
        <v>0</v>
      </c>
      <c r="AI534" s="1">
        <v>0</v>
      </c>
      <c r="AJ534" s="2" t="s">
        <v>0</v>
      </c>
      <c r="AK534" s="1">
        <v>0</v>
      </c>
      <c r="AL534" s="1">
        <v>0</v>
      </c>
      <c r="AM534" s="49" t="s">
        <v>1</v>
      </c>
      <c r="AN534" s="2" t="s">
        <v>1</v>
      </c>
      <c r="AO534" s="49" t="s">
        <v>1</v>
      </c>
      <c r="AP534" s="2" t="s">
        <v>1</v>
      </c>
    </row>
    <row r="535" spans="1:42" x14ac:dyDescent="0.25">
      <c r="A535" s="2" t="s">
        <v>766</v>
      </c>
      <c r="B535" s="48">
        <v>44177</v>
      </c>
      <c r="C535" s="2" t="s">
        <v>6</v>
      </c>
      <c r="D535" s="2" t="s">
        <v>49</v>
      </c>
      <c r="E535" s="2" t="s">
        <v>232</v>
      </c>
      <c r="F535" s="2" t="s">
        <v>1886</v>
      </c>
      <c r="G535" s="2" t="s">
        <v>3</v>
      </c>
      <c r="H535" s="2" t="s">
        <v>1895</v>
      </c>
      <c r="I535" s="1" t="s">
        <v>1</v>
      </c>
      <c r="J535" s="1" t="s">
        <v>1</v>
      </c>
      <c r="K535" s="1" t="s">
        <v>1</v>
      </c>
      <c r="L535" s="1" t="s">
        <v>1</v>
      </c>
      <c r="M535" s="1">
        <v>0</v>
      </c>
      <c r="N535" s="2" t="s">
        <v>1</v>
      </c>
      <c r="O535" s="2" t="s">
        <v>2</v>
      </c>
      <c r="P535" s="2" t="s">
        <v>1</v>
      </c>
      <c r="Q535" s="1">
        <v>93747712.960000008</v>
      </c>
      <c r="R535" s="1">
        <v>0</v>
      </c>
      <c r="S535" s="1">
        <v>73910430</v>
      </c>
      <c r="T535" s="1">
        <v>0</v>
      </c>
      <c r="U535" s="2" t="s">
        <v>0</v>
      </c>
      <c r="V535" s="1">
        <v>0</v>
      </c>
      <c r="W535" s="1">
        <v>17101106</v>
      </c>
      <c r="X535" s="2" t="s">
        <v>9</v>
      </c>
      <c r="Y535" s="1">
        <v>2736176.96</v>
      </c>
      <c r="Z535" s="1">
        <v>0</v>
      </c>
      <c r="AA535" s="2" t="s">
        <v>0</v>
      </c>
      <c r="AB535" s="1">
        <v>0</v>
      </c>
      <c r="AC535" s="1">
        <v>0</v>
      </c>
      <c r="AD535" s="2" t="s">
        <v>0</v>
      </c>
      <c r="AE535" s="1">
        <v>0</v>
      </c>
      <c r="AF535" s="2">
        <v>0</v>
      </c>
      <c r="AG535" s="2" t="s">
        <v>0</v>
      </c>
      <c r="AH535" s="1">
        <v>0</v>
      </c>
      <c r="AI535" s="1">
        <v>0</v>
      </c>
      <c r="AJ535" s="2" t="s">
        <v>0</v>
      </c>
      <c r="AK535" s="1">
        <v>0</v>
      </c>
      <c r="AL535" s="1">
        <v>0</v>
      </c>
      <c r="AM535" s="49" t="s">
        <v>1</v>
      </c>
      <c r="AN535" s="2" t="s">
        <v>1</v>
      </c>
      <c r="AO535" s="49" t="s">
        <v>1</v>
      </c>
      <c r="AP535" s="2" t="s">
        <v>1</v>
      </c>
    </row>
    <row r="536" spans="1:42" x14ac:dyDescent="0.25">
      <c r="A536" s="2" t="s">
        <v>767</v>
      </c>
      <c r="B536" s="48">
        <v>44177</v>
      </c>
      <c r="C536" s="2" t="s">
        <v>27</v>
      </c>
      <c r="D536" s="2" t="s">
        <v>49</v>
      </c>
      <c r="E536" s="2" t="s">
        <v>223</v>
      </c>
      <c r="F536" s="2" t="s">
        <v>1896</v>
      </c>
      <c r="G536" s="2" t="s">
        <v>3</v>
      </c>
      <c r="H536" s="2" t="s">
        <v>1897</v>
      </c>
      <c r="I536" s="1" t="s">
        <v>1</v>
      </c>
      <c r="J536" s="1" t="s">
        <v>1</v>
      </c>
      <c r="K536" s="1" t="s">
        <v>1</v>
      </c>
      <c r="L536" s="1" t="s">
        <v>1</v>
      </c>
      <c r="M536" s="1">
        <v>0</v>
      </c>
      <c r="N536" s="2" t="s">
        <v>1</v>
      </c>
      <c r="O536" s="2" t="s">
        <v>2</v>
      </c>
      <c r="P536" s="2" t="s">
        <v>1</v>
      </c>
      <c r="Q536" s="1">
        <v>68220479.729999989</v>
      </c>
      <c r="R536" s="1">
        <v>0</v>
      </c>
      <c r="S536" s="1">
        <v>31334254.530000001</v>
      </c>
      <c r="T536" s="1">
        <v>0</v>
      </c>
      <c r="U536" s="2" t="s">
        <v>0</v>
      </c>
      <c r="V536" s="1">
        <v>0</v>
      </c>
      <c r="W536" s="1">
        <v>31798470</v>
      </c>
      <c r="X536" s="2" t="s">
        <v>9</v>
      </c>
      <c r="Y536" s="1">
        <v>5087755.2</v>
      </c>
      <c r="Z536" s="1">
        <v>0</v>
      </c>
      <c r="AA536" s="2" t="s">
        <v>0</v>
      </c>
      <c r="AB536" s="1">
        <v>0</v>
      </c>
      <c r="AC536" s="1">
        <v>0</v>
      </c>
      <c r="AD536" s="2" t="s">
        <v>0</v>
      </c>
      <c r="AE536" s="1">
        <v>0</v>
      </c>
      <c r="AF536" s="2">
        <v>0</v>
      </c>
      <c r="AG536" s="2" t="s">
        <v>0</v>
      </c>
      <c r="AH536" s="1">
        <v>0</v>
      </c>
      <c r="AI536" s="1">
        <v>0</v>
      </c>
      <c r="AJ536" s="2" t="s">
        <v>0</v>
      </c>
      <c r="AK536" s="1">
        <v>0</v>
      </c>
      <c r="AL536" s="1">
        <v>0</v>
      </c>
      <c r="AM536" s="49" t="s">
        <v>1</v>
      </c>
      <c r="AN536" s="2" t="s">
        <v>1</v>
      </c>
      <c r="AO536" s="49" t="s">
        <v>1</v>
      </c>
      <c r="AP536" s="2" t="s">
        <v>1</v>
      </c>
    </row>
    <row r="537" spans="1:42" x14ac:dyDescent="0.25">
      <c r="A537" s="2" t="s">
        <v>768</v>
      </c>
      <c r="B537" s="48">
        <v>44177</v>
      </c>
      <c r="C537" s="2" t="s">
        <v>27</v>
      </c>
      <c r="D537" s="2" t="s">
        <v>49</v>
      </c>
      <c r="E537" s="2" t="s">
        <v>223</v>
      </c>
      <c r="F537" s="2" t="s">
        <v>1898</v>
      </c>
      <c r="G537" s="2" t="s">
        <v>3</v>
      </c>
      <c r="H537" s="2" t="s">
        <v>1899</v>
      </c>
      <c r="I537" s="1" t="s">
        <v>1</v>
      </c>
      <c r="J537" s="1" t="s">
        <v>1</v>
      </c>
      <c r="K537" s="1" t="s">
        <v>1</v>
      </c>
      <c r="L537" s="1" t="s">
        <v>1</v>
      </c>
      <c r="M537" s="1">
        <v>0</v>
      </c>
      <c r="N537" s="2" t="s">
        <v>1</v>
      </c>
      <c r="O537" s="2" t="s">
        <v>836</v>
      </c>
      <c r="P537" s="2" t="s">
        <v>837</v>
      </c>
      <c r="Q537" s="1">
        <v>25287130</v>
      </c>
      <c r="R537" s="1">
        <v>0</v>
      </c>
      <c r="S537" s="1">
        <v>10351550</v>
      </c>
      <c r="T537" s="1">
        <v>12875500</v>
      </c>
      <c r="U537" s="2" t="s">
        <v>9</v>
      </c>
      <c r="V537" s="1">
        <v>2060080</v>
      </c>
      <c r="W537" s="1">
        <v>0</v>
      </c>
      <c r="X537" s="2" t="s">
        <v>0</v>
      </c>
      <c r="Y537" s="1">
        <v>0</v>
      </c>
      <c r="Z537" s="1">
        <v>0</v>
      </c>
      <c r="AA537" s="2" t="s">
        <v>0</v>
      </c>
      <c r="AB537" s="1">
        <v>0</v>
      </c>
      <c r="AC537" s="1">
        <v>0</v>
      </c>
      <c r="AD537" s="2" t="s">
        <v>0</v>
      </c>
      <c r="AE537" s="1">
        <v>0</v>
      </c>
      <c r="AF537" s="2">
        <v>0</v>
      </c>
      <c r="AG537" s="2" t="s">
        <v>0</v>
      </c>
      <c r="AH537" s="1">
        <v>0</v>
      </c>
      <c r="AI537" s="1">
        <v>0</v>
      </c>
      <c r="AJ537" s="2" t="s">
        <v>0</v>
      </c>
      <c r="AK537" s="1">
        <v>0</v>
      </c>
      <c r="AL537" s="1">
        <v>0</v>
      </c>
      <c r="AM537" s="49" t="s">
        <v>1</v>
      </c>
      <c r="AN537" s="2" t="s">
        <v>1</v>
      </c>
      <c r="AO537" s="49" t="s">
        <v>1</v>
      </c>
      <c r="AP537" s="2" t="s">
        <v>1</v>
      </c>
    </row>
    <row r="538" spans="1:42" x14ac:dyDescent="0.25">
      <c r="A538" s="2" t="s">
        <v>769</v>
      </c>
      <c r="B538" s="48">
        <v>44177</v>
      </c>
      <c r="C538" s="2" t="s">
        <v>27</v>
      </c>
      <c r="D538" s="2" t="s">
        <v>49</v>
      </c>
      <c r="E538" s="2" t="s">
        <v>223</v>
      </c>
      <c r="F538" s="2" t="s">
        <v>1896</v>
      </c>
      <c r="G538" s="2" t="s">
        <v>3</v>
      </c>
      <c r="H538" s="2" t="s">
        <v>1900</v>
      </c>
      <c r="I538" s="1" t="s">
        <v>1</v>
      </c>
      <c r="J538" s="1" t="s">
        <v>1</v>
      </c>
      <c r="K538" s="1" t="s">
        <v>1</v>
      </c>
      <c r="L538" s="1" t="s">
        <v>1</v>
      </c>
      <c r="M538" s="1">
        <v>0</v>
      </c>
      <c r="N538" s="2" t="s">
        <v>1</v>
      </c>
      <c r="O538" s="2" t="s">
        <v>2</v>
      </c>
      <c r="P538" s="2" t="s">
        <v>1</v>
      </c>
      <c r="Q538" s="1">
        <v>444350626.13999999</v>
      </c>
      <c r="R538" s="1">
        <v>0</v>
      </c>
      <c r="S538" s="1">
        <v>312846685</v>
      </c>
      <c r="T538" s="1">
        <v>0</v>
      </c>
      <c r="U538" s="2" t="s">
        <v>0</v>
      </c>
      <c r="V538" s="1">
        <v>0</v>
      </c>
      <c r="W538" s="1">
        <v>113365466.5</v>
      </c>
      <c r="X538" s="2" t="s">
        <v>9</v>
      </c>
      <c r="Y538" s="1">
        <v>18138474.640000001</v>
      </c>
      <c r="Z538" s="1">
        <v>0</v>
      </c>
      <c r="AA538" s="2" t="s">
        <v>0</v>
      </c>
      <c r="AB538" s="1">
        <v>0</v>
      </c>
      <c r="AC538" s="1">
        <v>0</v>
      </c>
      <c r="AD538" s="2" t="s">
        <v>0</v>
      </c>
      <c r="AE538" s="1">
        <v>0</v>
      </c>
      <c r="AF538" s="2">
        <v>0</v>
      </c>
      <c r="AG538" s="2" t="s">
        <v>0</v>
      </c>
      <c r="AH538" s="1">
        <v>0</v>
      </c>
      <c r="AI538" s="1">
        <v>0</v>
      </c>
      <c r="AJ538" s="2" t="s">
        <v>0</v>
      </c>
      <c r="AK538" s="1">
        <v>0</v>
      </c>
      <c r="AL538" s="1">
        <v>0</v>
      </c>
      <c r="AM538" s="49" t="s">
        <v>1</v>
      </c>
      <c r="AN538" s="2" t="s">
        <v>1</v>
      </c>
      <c r="AO538" s="49" t="s">
        <v>1</v>
      </c>
      <c r="AP538" s="2" t="s">
        <v>1</v>
      </c>
    </row>
    <row r="539" spans="1:42" x14ac:dyDescent="0.25">
      <c r="A539" s="2" t="s">
        <v>770</v>
      </c>
      <c r="B539" s="48">
        <v>44177</v>
      </c>
      <c r="C539" s="2" t="s">
        <v>27</v>
      </c>
      <c r="D539" s="2" t="s">
        <v>49</v>
      </c>
      <c r="E539" s="2" t="s">
        <v>223</v>
      </c>
      <c r="F539" s="2" t="s">
        <v>1898</v>
      </c>
      <c r="G539" s="2" t="s">
        <v>3</v>
      </c>
      <c r="H539" s="2" t="s">
        <v>1901</v>
      </c>
      <c r="I539" s="1" t="s">
        <v>1</v>
      </c>
      <c r="J539" s="1" t="s">
        <v>1</v>
      </c>
      <c r="K539" s="1" t="s">
        <v>1</v>
      </c>
      <c r="L539" s="1" t="s">
        <v>1</v>
      </c>
      <c r="M539" s="1">
        <v>0</v>
      </c>
      <c r="N539" s="2" t="s">
        <v>1</v>
      </c>
      <c r="O539" s="2" t="s">
        <v>441</v>
      </c>
      <c r="P539" s="2" t="s">
        <v>442</v>
      </c>
      <c r="Q539" s="1">
        <v>4746808</v>
      </c>
      <c r="R539" s="1">
        <v>0</v>
      </c>
      <c r="S539" s="1">
        <v>3652000</v>
      </c>
      <c r="T539" s="1">
        <v>943800</v>
      </c>
      <c r="U539" s="2" t="s">
        <v>9</v>
      </c>
      <c r="V539" s="1">
        <v>151008</v>
      </c>
      <c r="W539" s="1">
        <v>0</v>
      </c>
      <c r="X539" s="2" t="s">
        <v>0</v>
      </c>
      <c r="Y539" s="1">
        <v>0</v>
      </c>
      <c r="Z539" s="1">
        <v>0</v>
      </c>
      <c r="AA539" s="2" t="s">
        <v>0</v>
      </c>
      <c r="AB539" s="1">
        <v>0</v>
      </c>
      <c r="AC539" s="1">
        <v>0</v>
      </c>
      <c r="AD539" s="2" t="s">
        <v>0</v>
      </c>
      <c r="AE539" s="1">
        <v>0</v>
      </c>
      <c r="AF539" s="2">
        <v>0</v>
      </c>
      <c r="AG539" s="2" t="s">
        <v>0</v>
      </c>
      <c r="AH539" s="1">
        <v>0</v>
      </c>
      <c r="AI539" s="1">
        <v>0</v>
      </c>
      <c r="AJ539" s="2" t="s">
        <v>0</v>
      </c>
      <c r="AK539" s="1">
        <v>0</v>
      </c>
      <c r="AL539" s="1">
        <v>0</v>
      </c>
      <c r="AM539" s="49" t="s">
        <v>1</v>
      </c>
      <c r="AN539" s="2" t="s">
        <v>1</v>
      </c>
      <c r="AO539" s="49" t="s">
        <v>1</v>
      </c>
      <c r="AP539" s="2" t="s">
        <v>1</v>
      </c>
    </row>
    <row r="540" spans="1:42" x14ac:dyDescent="0.25">
      <c r="A540" s="2" t="s">
        <v>771</v>
      </c>
      <c r="B540" s="48">
        <v>44177</v>
      </c>
      <c r="C540" s="2" t="s">
        <v>27</v>
      </c>
      <c r="D540" s="2" t="s">
        <v>49</v>
      </c>
      <c r="E540" s="2" t="s">
        <v>223</v>
      </c>
      <c r="F540" s="2" t="s">
        <v>1896</v>
      </c>
      <c r="G540" s="2" t="s">
        <v>3</v>
      </c>
      <c r="H540" s="2" t="s">
        <v>1902</v>
      </c>
      <c r="I540" s="1" t="s">
        <v>1</v>
      </c>
      <c r="J540" s="1" t="s">
        <v>1</v>
      </c>
      <c r="K540" s="1" t="s">
        <v>1</v>
      </c>
      <c r="L540" s="1" t="s">
        <v>1</v>
      </c>
      <c r="M540" s="1">
        <v>0</v>
      </c>
      <c r="N540" s="2" t="s">
        <v>1</v>
      </c>
      <c r="O540" s="2" t="s">
        <v>2</v>
      </c>
      <c r="P540" s="2" t="s">
        <v>1</v>
      </c>
      <c r="Q540" s="1">
        <v>12965601</v>
      </c>
      <c r="R540" s="1">
        <v>0</v>
      </c>
      <c r="S540" s="1">
        <v>11107745</v>
      </c>
      <c r="T540" s="1">
        <v>0</v>
      </c>
      <c r="U540" s="2" t="s">
        <v>0</v>
      </c>
      <c r="V540" s="1">
        <v>0</v>
      </c>
      <c r="W540" s="1">
        <v>1601600</v>
      </c>
      <c r="X540" s="2" t="s">
        <v>0</v>
      </c>
      <c r="Y540" s="1">
        <v>256256</v>
      </c>
      <c r="Z540" s="1">
        <v>0</v>
      </c>
      <c r="AA540" s="2" t="s">
        <v>0</v>
      </c>
      <c r="AB540" s="1">
        <v>0</v>
      </c>
      <c r="AC540" s="1">
        <v>0</v>
      </c>
      <c r="AD540" s="2" t="s">
        <v>0</v>
      </c>
      <c r="AE540" s="1">
        <v>0</v>
      </c>
      <c r="AF540" s="2">
        <v>0</v>
      </c>
      <c r="AG540" s="2" t="s">
        <v>0</v>
      </c>
      <c r="AH540" s="1">
        <v>0</v>
      </c>
      <c r="AI540" s="1">
        <v>0</v>
      </c>
      <c r="AJ540" s="2" t="s">
        <v>0</v>
      </c>
      <c r="AK540" s="1">
        <v>0</v>
      </c>
      <c r="AL540" s="1">
        <v>0</v>
      </c>
      <c r="AM540" s="49" t="s">
        <v>1</v>
      </c>
      <c r="AN540" s="2" t="s">
        <v>1</v>
      </c>
      <c r="AO540" s="49" t="s">
        <v>1</v>
      </c>
      <c r="AP540" s="2" t="s">
        <v>1</v>
      </c>
    </row>
    <row r="541" spans="1:42" x14ac:dyDescent="0.25">
      <c r="A541" s="2" t="s">
        <v>772</v>
      </c>
      <c r="B541" s="48">
        <v>44177</v>
      </c>
      <c r="C541" s="2" t="s">
        <v>6</v>
      </c>
      <c r="D541" s="2" t="s">
        <v>42</v>
      </c>
      <c r="E541" s="2" t="s">
        <v>221</v>
      </c>
      <c r="F541" s="2" t="s">
        <v>1903</v>
      </c>
      <c r="G541" s="2" t="s">
        <v>3</v>
      </c>
      <c r="H541" s="2" t="s">
        <v>1904</v>
      </c>
      <c r="I541" s="1" t="s">
        <v>1</v>
      </c>
      <c r="J541" s="1" t="s">
        <v>1</v>
      </c>
      <c r="K541" s="1" t="s">
        <v>1</v>
      </c>
      <c r="L541" s="1" t="s">
        <v>1</v>
      </c>
      <c r="M541" s="1">
        <v>0</v>
      </c>
      <c r="N541" s="2" t="s">
        <v>1</v>
      </c>
      <c r="O541" s="2" t="s">
        <v>2</v>
      </c>
      <c r="P541" s="2" t="s">
        <v>1</v>
      </c>
      <c r="Q541" s="1">
        <v>568116587.89999998</v>
      </c>
      <c r="R541" s="1">
        <v>0</v>
      </c>
      <c r="S541" s="1">
        <v>425735372</v>
      </c>
      <c r="T541" s="1">
        <v>0</v>
      </c>
      <c r="U541" s="2" t="s">
        <v>0</v>
      </c>
      <c r="V541" s="1">
        <v>0</v>
      </c>
      <c r="W541" s="1">
        <v>122742427.5</v>
      </c>
      <c r="X541" s="2" t="s">
        <v>9</v>
      </c>
      <c r="Y541" s="1">
        <v>19638788.399999999</v>
      </c>
      <c r="Z541" s="1">
        <v>0</v>
      </c>
      <c r="AA541" s="2" t="s">
        <v>0</v>
      </c>
      <c r="AB541" s="1">
        <v>0</v>
      </c>
      <c r="AC541" s="1">
        <v>0</v>
      </c>
      <c r="AD541" s="2" t="s">
        <v>0</v>
      </c>
      <c r="AE541" s="1">
        <v>0</v>
      </c>
      <c r="AF541" s="2">
        <v>0</v>
      </c>
      <c r="AG541" s="2" t="s">
        <v>0</v>
      </c>
      <c r="AH541" s="1">
        <v>0</v>
      </c>
      <c r="AI541" s="1">
        <v>0</v>
      </c>
      <c r="AJ541" s="2" t="s">
        <v>0</v>
      </c>
      <c r="AK541" s="1">
        <v>0</v>
      </c>
      <c r="AL541" s="1">
        <v>0</v>
      </c>
      <c r="AM541" s="49" t="s">
        <v>1</v>
      </c>
      <c r="AN541" s="2" t="s">
        <v>1</v>
      </c>
      <c r="AO541" s="49" t="s">
        <v>1</v>
      </c>
      <c r="AP541" s="2" t="s">
        <v>1</v>
      </c>
    </row>
    <row r="542" spans="1:42" x14ac:dyDescent="0.25">
      <c r="A542" s="2" t="s">
        <v>773</v>
      </c>
      <c r="B542" s="48">
        <v>44177</v>
      </c>
      <c r="C542" s="2" t="s">
        <v>6</v>
      </c>
      <c r="D542" s="2" t="s">
        <v>42</v>
      </c>
      <c r="E542" s="2" t="s">
        <v>217</v>
      </c>
      <c r="F542" s="2" t="s">
        <v>407</v>
      </c>
      <c r="G542" s="2" t="s">
        <v>3</v>
      </c>
      <c r="H542" s="2" t="s">
        <v>1905</v>
      </c>
      <c r="I542" s="1"/>
      <c r="J542" s="1"/>
      <c r="K542" s="1"/>
      <c r="L542" s="1"/>
      <c r="M542" s="1">
        <v>0</v>
      </c>
      <c r="N542" s="2"/>
      <c r="O542" s="2" t="s">
        <v>2</v>
      </c>
      <c r="P542" s="2"/>
      <c r="Q542" s="1">
        <v>628652168.57000005</v>
      </c>
      <c r="R542" s="1">
        <v>0</v>
      </c>
      <c r="S542" s="1">
        <v>628652168.57000005</v>
      </c>
      <c r="T542" s="1">
        <v>0</v>
      </c>
      <c r="U542" s="2" t="s">
        <v>0</v>
      </c>
      <c r="V542" s="1">
        <v>0</v>
      </c>
      <c r="W542" s="1">
        <v>0</v>
      </c>
      <c r="X542" s="2" t="s">
        <v>0</v>
      </c>
      <c r="Y542" s="1">
        <v>0</v>
      </c>
      <c r="Z542" s="1">
        <v>0</v>
      </c>
      <c r="AA542" s="2" t="s">
        <v>0</v>
      </c>
      <c r="AB542" s="1">
        <v>0</v>
      </c>
      <c r="AC542" s="1">
        <v>0</v>
      </c>
      <c r="AD542" s="2" t="s">
        <v>0</v>
      </c>
      <c r="AE542" s="1">
        <v>0</v>
      </c>
      <c r="AF542" s="2"/>
      <c r="AG542" s="2"/>
      <c r="AH542" s="1"/>
      <c r="AI542" s="1"/>
      <c r="AJ542" s="2"/>
      <c r="AK542" s="1"/>
      <c r="AL542" s="1"/>
      <c r="AM542" s="49"/>
      <c r="AN542" s="2"/>
      <c r="AO542" s="49"/>
      <c r="AP542" s="2"/>
    </row>
    <row r="543" spans="1:42" x14ac:dyDescent="0.25">
      <c r="A543" s="2" t="s">
        <v>774</v>
      </c>
      <c r="B543" s="48">
        <v>44177</v>
      </c>
      <c r="C543" s="2" t="s">
        <v>6</v>
      </c>
      <c r="D543" s="2" t="s">
        <v>42</v>
      </c>
      <c r="E543" s="2" t="s">
        <v>217</v>
      </c>
      <c r="F543" s="2" t="s">
        <v>407</v>
      </c>
      <c r="G543" s="2" t="s">
        <v>13</v>
      </c>
      <c r="H543" s="2" t="s">
        <v>1906</v>
      </c>
      <c r="I543" s="1"/>
      <c r="J543" s="1"/>
      <c r="K543" s="1"/>
      <c r="L543" s="1"/>
      <c r="M543" s="1">
        <v>0</v>
      </c>
      <c r="N543" s="2"/>
      <c r="O543" s="2" t="s">
        <v>2</v>
      </c>
      <c r="P543" s="2"/>
      <c r="Q543" s="1">
        <v>-1320000</v>
      </c>
      <c r="R543" s="1">
        <v>0</v>
      </c>
      <c r="S543" s="1">
        <v>-1320000</v>
      </c>
      <c r="T543" s="1">
        <v>0</v>
      </c>
      <c r="U543" s="2" t="s">
        <v>0</v>
      </c>
      <c r="V543" s="1">
        <v>0</v>
      </c>
      <c r="W543" s="1">
        <v>0</v>
      </c>
      <c r="X543" s="2" t="s">
        <v>0</v>
      </c>
      <c r="Y543" s="1">
        <v>0</v>
      </c>
      <c r="Z543" s="1">
        <v>0</v>
      </c>
      <c r="AA543" s="2" t="s">
        <v>0</v>
      </c>
      <c r="AB543" s="1">
        <v>0</v>
      </c>
      <c r="AC543" s="1">
        <v>0</v>
      </c>
      <c r="AD543" s="2" t="s">
        <v>0</v>
      </c>
      <c r="AE543" s="1">
        <v>0</v>
      </c>
      <c r="AF543" s="2"/>
      <c r="AG543" s="2"/>
      <c r="AH543" s="1"/>
      <c r="AI543" s="1"/>
      <c r="AJ543" s="2"/>
      <c r="AK543" s="1"/>
      <c r="AL543" s="1"/>
      <c r="AM543" s="49"/>
      <c r="AN543" s="2"/>
      <c r="AO543" s="49"/>
      <c r="AP543" s="2"/>
    </row>
    <row r="544" spans="1:42" x14ac:dyDescent="0.25">
      <c r="A544" s="2" t="s">
        <v>775</v>
      </c>
      <c r="B544" s="48">
        <v>44177</v>
      </c>
      <c r="C544" s="2" t="s">
        <v>35</v>
      </c>
      <c r="D544" s="2" t="s">
        <v>42</v>
      </c>
      <c r="E544" s="2" t="s">
        <v>219</v>
      </c>
      <c r="F544" s="2" t="s">
        <v>1907</v>
      </c>
      <c r="G544" s="2" t="s">
        <v>3</v>
      </c>
      <c r="H544" s="2" t="s">
        <v>1908</v>
      </c>
      <c r="I544" s="1" t="s">
        <v>1</v>
      </c>
      <c r="J544" s="1" t="s">
        <v>1</v>
      </c>
      <c r="K544" s="1" t="s">
        <v>1</v>
      </c>
      <c r="L544" s="1" t="s">
        <v>1</v>
      </c>
      <c r="M544" s="1">
        <v>0</v>
      </c>
      <c r="N544" s="2" t="s">
        <v>1</v>
      </c>
      <c r="O544" s="2" t="s">
        <v>2</v>
      </c>
      <c r="P544" s="2" t="s">
        <v>1</v>
      </c>
      <c r="Q544" s="1">
        <v>390170130</v>
      </c>
      <c r="R544" s="1">
        <v>0</v>
      </c>
      <c r="S544" s="1">
        <v>353867930</v>
      </c>
      <c r="T544" s="1">
        <v>0</v>
      </c>
      <c r="U544" s="2" t="s">
        <v>0</v>
      </c>
      <c r="V544" s="1">
        <v>0</v>
      </c>
      <c r="W544" s="1">
        <v>31295000</v>
      </c>
      <c r="X544" s="2" t="s">
        <v>0</v>
      </c>
      <c r="Y544" s="1">
        <v>5007200</v>
      </c>
      <c r="Z544" s="1">
        <v>0</v>
      </c>
      <c r="AA544" s="2" t="s">
        <v>0</v>
      </c>
      <c r="AB544" s="1">
        <v>0</v>
      </c>
      <c r="AC544" s="1">
        <v>0</v>
      </c>
      <c r="AD544" s="2" t="s">
        <v>0</v>
      </c>
      <c r="AE544" s="1">
        <v>0</v>
      </c>
      <c r="AF544" s="2">
        <v>0</v>
      </c>
      <c r="AG544" s="2" t="s">
        <v>0</v>
      </c>
      <c r="AH544" s="1">
        <v>0</v>
      </c>
      <c r="AI544" s="1">
        <v>0</v>
      </c>
      <c r="AJ544" s="2" t="s">
        <v>0</v>
      </c>
      <c r="AK544" s="1">
        <v>0</v>
      </c>
      <c r="AL544" s="1">
        <v>0</v>
      </c>
      <c r="AM544" s="49" t="s">
        <v>1</v>
      </c>
      <c r="AN544" s="2" t="s">
        <v>1</v>
      </c>
      <c r="AO544" s="49" t="s">
        <v>1</v>
      </c>
      <c r="AP544" s="2" t="s">
        <v>1</v>
      </c>
    </row>
    <row r="545" spans="1:42" x14ac:dyDescent="0.25">
      <c r="A545" s="2" t="s">
        <v>776</v>
      </c>
      <c r="B545" s="48">
        <v>44177</v>
      </c>
      <c r="C545" s="2" t="s">
        <v>35</v>
      </c>
      <c r="D545" s="2" t="s">
        <v>42</v>
      </c>
      <c r="E545" s="2" t="s">
        <v>219</v>
      </c>
      <c r="F545" s="2" t="s">
        <v>1907</v>
      </c>
      <c r="G545" s="2" t="s">
        <v>13</v>
      </c>
      <c r="H545" s="2" t="s">
        <v>1</v>
      </c>
      <c r="I545" s="1" t="s">
        <v>1909</v>
      </c>
      <c r="J545" s="1" t="s">
        <v>1</v>
      </c>
      <c r="K545" s="1" t="s">
        <v>1910</v>
      </c>
      <c r="L545" s="1" t="s">
        <v>1911</v>
      </c>
      <c r="M545" s="1">
        <v>3591995</v>
      </c>
      <c r="N545" s="2" t="s">
        <v>12</v>
      </c>
      <c r="O545" s="2" t="s">
        <v>1912</v>
      </c>
      <c r="P545" s="2" t="s">
        <v>1913</v>
      </c>
      <c r="Q545" s="1">
        <v>-32175</v>
      </c>
      <c r="R545" s="1">
        <v>0</v>
      </c>
      <c r="S545" s="1">
        <v>-32175</v>
      </c>
      <c r="T545" s="1">
        <v>0</v>
      </c>
      <c r="U545" s="2" t="s">
        <v>0</v>
      </c>
      <c r="V545" s="1">
        <v>0</v>
      </c>
      <c r="W545" s="1">
        <v>0</v>
      </c>
      <c r="X545" s="2" t="s">
        <v>0</v>
      </c>
      <c r="Y545" s="1">
        <v>0</v>
      </c>
      <c r="Z545" s="1">
        <v>0</v>
      </c>
      <c r="AA545" s="2" t="s">
        <v>0</v>
      </c>
      <c r="AB545" s="1">
        <v>0</v>
      </c>
      <c r="AC545" s="1">
        <v>0</v>
      </c>
      <c r="AD545" s="2" t="s">
        <v>0</v>
      </c>
      <c r="AE545" s="1">
        <v>0</v>
      </c>
      <c r="AF545" s="2">
        <v>0</v>
      </c>
      <c r="AG545" s="2" t="s">
        <v>0</v>
      </c>
      <c r="AH545" s="1">
        <v>0</v>
      </c>
      <c r="AI545" s="1">
        <v>0</v>
      </c>
      <c r="AJ545" s="2" t="s">
        <v>0</v>
      </c>
      <c r="AK545" s="1">
        <v>0</v>
      </c>
      <c r="AL545" s="1">
        <v>0</v>
      </c>
      <c r="AM545" s="49" t="s">
        <v>1</v>
      </c>
      <c r="AN545" s="2" t="s">
        <v>1</v>
      </c>
      <c r="AO545" s="49" t="s">
        <v>1</v>
      </c>
      <c r="AP545" s="2" t="s">
        <v>1</v>
      </c>
    </row>
    <row r="546" spans="1:42" x14ac:dyDescent="0.25">
      <c r="A546" s="2" t="s">
        <v>777</v>
      </c>
      <c r="B546" s="48">
        <v>44177</v>
      </c>
      <c r="C546" s="2" t="s">
        <v>27</v>
      </c>
      <c r="D546" s="2" t="s">
        <v>42</v>
      </c>
      <c r="E546" s="2" t="s">
        <v>214</v>
      </c>
      <c r="F546" s="2" t="s">
        <v>1637</v>
      </c>
      <c r="G546" s="2" t="s">
        <v>3</v>
      </c>
      <c r="H546" s="2" t="s">
        <v>1914</v>
      </c>
      <c r="I546" s="1" t="s">
        <v>1</v>
      </c>
      <c r="J546" s="1" t="s">
        <v>1</v>
      </c>
      <c r="K546" s="1" t="s">
        <v>1</v>
      </c>
      <c r="L546" s="1" t="s">
        <v>1</v>
      </c>
      <c r="M546" s="1">
        <v>0</v>
      </c>
      <c r="N546" s="2" t="s">
        <v>1</v>
      </c>
      <c r="O546" s="2" t="s">
        <v>2</v>
      </c>
      <c r="P546" s="2" t="s">
        <v>1</v>
      </c>
      <c r="Q546" s="1">
        <v>203708443.34</v>
      </c>
      <c r="R546" s="1">
        <v>0</v>
      </c>
      <c r="S546" s="1">
        <v>123499287.5</v>
      </c>
      <c r="T546" s="1">
        <v>0</v>
      </c>
      <c r="U546" s="2" t="s">
        <v>0</v>
      </c>
      <c r="V546" s="1">
        <v>0</v>
      </c>
      <c r="W546" s="1">
        <v>69145824</v>
      </c>
      <c r="X546" s="2" t="s">
        <v>9</v>
      </c>
      <c r="Y546" s="1">
        <v>11063331.84</v>
      </c>
      <c r="Z546" s="1">
        <v>0</v>
      </c>
      <c r="AA546" s="2" t="s">
        <v>0</v>
      </c>
      <c r="AB546" s="1">
        <v>0</v>
      </c>
      <c r="AC546" s="1">
        <v>0</v>
      </c>
      <c r="AD546" s="2" t="s">
        <v>0</v>
      </c>
      <c r="AE546" s="1">
        <v>0</v>
      </c>
      <c r="AF546" s="2">
        <v>0</v>
      </c>
      <c r="AG546" s="2" t="s">
        <v>0</v>
      </c>
      <c r="AH546" s="1">
        <v>0</v>
      </c>
      <c r="AI546" s="1">
        <v>0</v>
      </c>
      <c r="AJ546" s="2" t="s">
        <v>0</v>
      </c>
      <c r="AK546" s="1">
        <v>0</v>
      </c>
      <c r="AL546" s="1">
        <v>0</v>
      </c>
      <c r="AM546" s="49" t="s">
        <v>1</v>
      </c>
      <c r="AN546" s="2" t="s">
        <v>1</v>
      </c>
      <c r="AO546" s="49" t="s">
        <v>1</v>
      </c>
      <c r="AP546" s="2" t="s">
        <v>1</v>
      </c>
    </row>
    <row r="547" spans="1:42" x14ac:dyDescent="0.25">
      <c r="A547" s="2" t="s">
        <v>778</v>
      </c>
      <c r="B547" s="48">
        <v>44177</v>
      </c>
      <c r="C547" s="2" t="s">
        <v>6</v>
      </c>
      <c r="D547" s="2" t="s">
        <v>38</v>
      </c>
      <c r="E547" s="2" t="s">
        <v>212</v>
      </c>
      <c r="F547" s="2" t="s">
        <v>1915</v>
      </c>
      <c r="G547" s="2" t="s">
        <v>3</v>
      </c>
      <c r="H547" s="2" t="s">
        <v>1916</v>
      </c>
      <c r="I547" s="1" t="s">
        <v>1</v>
      </c>
      <c r="J547" s="1" t="s">
        <v>1</v>
      </c>
      <c r="K547" s="1" t="s">
        <v>1</v>
      </c>
      <c r="L547" s="1" t="s">
        <v>1</v>
      </c>
      <c r="M547" s="1">
        <v>0</v>
      </c>
      <c r="N547" s="2" t="s">
        <v>1</v>
      </c>
      <c r="O547" s="2" t="s">
        <v>2</v>
      </c>
      <c r="P547" s="2" t="s">
        <v>1</v>
      </c>
      <c r="Q547" s="1">
        <v>873962087.67120004</v>
      </c>
      <c r="R547" s="1">
        <v>0</v>
      </c>
      <c r="S547" s="1">
        <v>649680721.5</v>
      </c>
      <c r="T547" s="1">
        <v>0</v>
      </c>
      <c r="U547" s="2" t="s">
        <v>0</v>
      </c>
      <c r="V547" s="1">
        <v>0</v>
      </c>
      <c r="W547" s="1">
        <v>193346005.31999999</v>
      </c>
      <c r="X547" s="2" t="s">
        <v>9</v>
      </c>
      <c r="Y547" s="1">
        <v>30935360.851199996</v>
      </c>
      <c r="Z547" s="1">
        <v>0</v>
      </c>
      <c r="AA547" s="2" t="s">
        <v>0</v>
      </c>
      <c r="AB547" s="1">
        <v>0</v>
      </c>
      <c r="AC547" s="1">
        <v>0</v>
      </c>
      <c r="AD547" s="2" t="s">
        <v>0</v>
      </c>
      <c r="AE547" s="1">
        <v>0</v>
      </c>
      <c r="AF547" s="2">
        <v>0</v>
      </c>
      <c r="AG547" s="2" t="s">
        <v>0</v>
      </c>
      <c r="AH547" s="1">
        <v>0</v>
      </c>
      <c r="AI547" s="1">
        <v>0</v>
      </c>
      <c r="AJ547" s="2" t="s">
        <v>0</v>
      </c>
      <c r="AK547" s="1">
        <v>0</v>
      </c>
      <c r="AL547" s="1">
        <v>0</v>
      </c>
      <c r="AM547" s="49" t="s">
        <v>1</v>
      </c>
      <c r="AN547" s="2" t="s">
        <v>1</v>
      </c>
      <c r="AO547" s="49" t="s">
        <v>1</v>
      </c>
      <c r="AP547" s="2" t="s">
        <v>1</v>
      </c>
    </row>
    <row r="548" spans="1:42" x14ac:dyDescent="0.25">
      <c r="A548" s="2" t="s">
        <v>779</v>
      </c>
      <c r="B548" s="48">
        <v>44177</v>
      </c>
      <c r="C548" s="2" t="s">
        <v>6</v>
      </c>
      <c r="D548" s="2" t="s">
        <v>38</v>
      </c>
      <c r="E548" s="2" t="s">
        <v>212</v>
      </c>
      <c r="F548" s="2" t="s">
        <v>1915</v>
      </c>
      <c r="G548" s="2" t="s">
        <v>3</v>
      </c>
      <c r="H548" s="2" t="s">
        <v>1917</v>
      </c>
      <c r="I548" s="1" t="s">
        <v>1</v>
      </c>
      <c r="J548" s="1" t="s">
        <v>1</v>
      </c>
      <c r="K548" s="1" t="s">
        <v>1</v>
      </c>
      <c r="L548" s="1" t="s">
        <v>1</v>
      </c>
      <c r="M548" s="1">
        <v>0</v>
      </c>
      <c r="N548" s="2" t="s">
        <v>1</v>
      </c>
      <c r="O548" s="2" t="s">
        <v>1918</v>
      </c>
      <c r="P548" s="2" t="s">
        <v>1919</v>
      </c>
      <c r="Q548" s="1">
        <v>15199096</v>
      </c>
      <c r="R548" s="1">
        <v>0</v>
      </c>
      <c r="S548" s="1">
        <v>12662408</v>
      </c>
      <c r="T548" s="1">
        <v>2186800</v>
      </c>
      <c r="U548" s="2" t="s">
        <v>9</v>
      </c>
      <c r="V548" s="1">
        <v>349888</v>
      </c>
      <c r="W548" s="1">
        <v>0</v>
      </c>
      <c r="X548" s="2" t="s">
        <v>0</v>
      </c>
      <c r="Y548" s="1">
        <v>0</v>
      </c>
      <c r="Z548" s="1">
        <v>0</v>
      </c>
      <c r="AA548" s="2" t="s">
        <v>0</v>
      </c>
      <c r="AB548" s="1">
        <v>0</v>
      </c>
      <c r="AC548" s="1">
        <v>0</v>
      </c>
      <c r="AD548" s="2" t="s">
        <v>0</v>
      </c>
      <c r="AE548" s="1">
        <v>0</v>
      </c>
      <c r="AF548" s="2">
        <v>0</v>
      </c>
      <c r="AG548" s="2" t="s">
        <v>0</v>
      </c>
      <c r="AH548" s="1">
        <v>0</v>
      </c>
      <c r="AI548" s="1">
        <v>0</v>
      </c>
      <c r="AJ548" s="2" t="s">
        <v>0</v>
      </c>
      <c r="AK548" s="1">
        <v>0</v>
      </c>
      <c r="AL548" s="1">
        <v>0</v>
      </c>
      <c r="AM548" s="49" t="s">
        <v>1</v>
      </c>
      <c r="AN548" s="2" t="s">
        <v>1</v>
      </c>
      <c r="AO548" s="49" t="s">
        <v>1</v>
      </c>
      <c r="AP548" s="2" t="s">
        <v>1</v>
      </c>
    </row>
    <row r="549" spans="1:42" x14ac:dyDescent="0.25">
      <c r="A549" s="2" t="s">
        <v>780</v>
      </c>
      <c r="B549" s="48">
        <v>44177</v>
      </c>
      <c r="C549" s="2" t="s">
        <v>6</v>
      </c>
      <c r="D549" s="2" t="s">
        <v>38</v>
      </c>
      <c r="E549" s="2" t="s">
        <v>212</v>
      </c>
      <c r="F549" s="2" t="s">
        <v>1915</v>
      </c>
      <c r="G549" s="2" t="s">
        <v>3</v>
      </c>
      <c r="H549" s="2" t="s">
        <v>1920</v>
      </c>
      <c r="I549" s="1" t="s">
        <v>1</v>
      </c>
      <c r="J549" s="1" t="s">
        <v>1</v>
      </c>
      <c r="K549" s="1" t="s">
        <v>1</v>
      </c>
      <c r="L549" s="1" t="s">
        <v>1</v>
      </c>
      <c r="M549" s="1">
        <v>0</v>
      </c>
      <c r="N549" s="2" t="s">
        <v>1</v>
      </c>
      <c r="O549" s="2" t="s">
        <v>2</v>
      </c>
      <c r="P549" s="2" t="s">
        <v>1</v>
      </c>
      <c r="Q549" s="1">
        <v>185639031.17519999</v>
      </c>
      <c r="R549" s="1">
        <v>0</v>
      </c>
      <c r="S549" s="1">
        <v>131068325</v>
      </c>
      <c r="T549" s="1">
        <v>0</v>
      </c>
      <c r="U549" s="2" t="s">
        <v>0</v>
      </c>
      <c r="V549" s="1">
        <v>0</v>
      </c>
      <c r="W549" s="1">
        <v>47043712.219999999</v>
      </c>
      <c r="X549" s="2" t="s">
        <v>9</v>
      </c>
      <c r="Y549" s="1">
        <v>7526993.9551999997</v>
      </c>
      <c r="Z549" s="1">
        <v>0</v>
      </c>
      <c r="AA549" s="2" t="s">
        <v>0</v>
      </c>
      <c r="AB549" s="1">
        <v>0</v>
      </c>
      <c r="AC549" s="1">
        <v>0</v>
      </c>
      <c r="AD549" s="2" t="s">
        <v>0</v>
      </c>
      <c r="AE549" s="1">
        <v>0</v>
      </c>
      <c r="AF549" s="2">
        <v>0</v>
      </c>
      <c r="AG549" s="2" t="s">
        <v>0</v>
      </c>
      <c r="AH549" s="1">
        <v>0</v>
      </c>
      <c r="AI549" s="1">
        <v>0</v>
      </c>
      <c r="AJ549" s="2" t="s">
        <v>0</v>
      </c>
      <c r="AK549" s="1">
        <v>0</v>
      </c>
      <c r="AL549" s="1">
        <v>0</v>
      </c>
      <c r="AM549" s="49" t="s">
        <v>1</v>
      </c>
      <c r="AN549" s="2" t="s">
        <v>1</v>
      </c>
      <c r="AO549" s="49" t="s">
        <v>1</v>
      </c>
      <c r="AP549" s="2" t="s">
        <v>1</v>
      </c>
    </row>
    <row r="550" spans="1:42" x14ac:dyDescent="0.25">
      <c r="A550" s="2" t="s">
        <v>782</v>
      </c>
      <c r="B550" s="48">
        <v>44177</v>
      </c>
      <c r="C550" s="2" t="s">
        <v>35</v>
      </c>
      <c r="D550" s="2" t="s">
        <v>38</v>
      </c>
      <c r="E550" s="2" t="s">
        <v>210</v>
      </c>
      <c r="F550" s="2" t="s">
        <v>1329</v>
      </c>
      <c r="G550" s="2" t="s">
        <v>3</v>
      </c>
      <c r="H550" s="2" t="s">
        <v>1921</v>
      </c>
      <c r="I550" s="1" t="s">
        <v>1</v>
      </c>
      <c r="J550" s="1" t="s">
        <v>1</v>
      </c>
      <c r="K550" s="1" t="s">
        <v>1</v>
      </c>
      <c r="L550" s="1" t="s">
        <v>1</v>
      </c>
      <c r="M550" s="1">
        <v>0</v>
      </c>
      <c r="N550" s="2" t="s">
        <v>1</v>
      </c>
      <c r="O550" s="2" t="s">
        <v>2</v>
      </c>
      <c r="P550" s="2" t="s">
        <v>1</v>
      </c>
      <c r="Q550" s="1">
        <v>247172145.59999999</v>
      </c>
      <c r="R550" s="1">
        <v>0</v>
      </c>
      <c r="S550" s="1">
        <v>229714105</v>
      </c>
      <c r="T550" s="1">
        <v>0</v>
      </c>
      <c r="U550" s="2" t="s">
        <v>0</v>
      </c>
      <c r="V550" s="1">
        <v>0</v>
      </c>
      <c r="W550" s="1">
        <v>15050035</v>
      </c>
      <c r="X550" s="2" t="s">
        <v>0</v>
      </c>
      <c r="Y550" s="1">
        <v>2408005.6</v>
      </c>
      <c r="Z550" s="1">
        <v>0</v>
      </c>
      <c r="AA550" s="2" t="s">
        <v>0</v>
      </c>
      <c r="AB550" s="1">
        <v>0</v>
      </c>
      <c r="AC550" s="1">
        <v>0</v>
      </c>
      <c r="AD550" s="2" t="s">
        <v>0</v>
      </c>
      <c r="AE550" s="1">
        <v>0</v>
      </c>
      <c r="AF550" s="2">
        <v>0</v>
      </c>
      <c r="AG550" s="2" t="s">
        <v>0</v>
      </c>
      <c r="AH550" s="1">
        <v>0</v>
      </c>
      <c r="AI550" s="1">
        <v>0</v>
      </c>
      <c r="AJ550" s="2" t="s">
        <v>0</v>
      </c>
      <c r="AK550" s="1">
        <v>0</v>
      </c>
      <c r="AL550" s="1">
        <v>0</v>
      </c>
      <c r="AM550" s="49" t="s">
        <v>1</v>
      </c>
      <c r="AN550" s="2" t="s">
        <v>1</v>
      </c>
      <c r="AO550" s="49" t="s">
        <v>1</v>
      </c>
      <c r="AP550" s="2" t="s">
        <v>1</v>
      </c>
    </row>
    <row r="551" spans="1:42" x14ac:dyDescent="0.25">
      <c r="A551" s="2" t="s">
        <v>783</v>
      </c>
      <c r="B551" s="48">
        <v>44177</v>
      </c>
      <c r="C551" s="2" t="s">
        <v>35</v>
      </c>
      <c r="D551" s="2" t="s">
        <v>38</v>
      </c>
      <c r="E551" s="2" t="s">
        <v>210</v>
      </c>
      <c r="F551" s="2" t="s">
        <v>1329</v>
      </c>
      <c r="G551" s="2" t="s">
        <v>3</v>
      </c>
      <c r="H551" s="2" t="s">
        <v>1922</v>
      </c>
      <c r="I551" s="1" t="s">
        <v>1</v>
      </c>
      <c r="J551" s="1" t="s">
        <v>1</v>
      </c>
      <c r="K551" s="1" t="s">
        <v>1</v>
      </c>
      <c r="L551" s="1" t="s">
        <v>1</v>
      </c>
      <c r="M551" s="1">
        <v>0</v>
      </c>
      <c r="N551" s="2" t="s">
        <v>1</v>
      </c>
      <c r="O551" s="2" t="s">
        <v>875</v>
      </c>
      <c r="P551" s="2" t="s">
        <v>876</v>
      </c>
      <c r="Q551" s="1">
        <v>825000</v>
      </c>
      <c r="R551" s="1">
        <v>0</v>
      </c>
      <c r="S551" s="1">
        <v>825000</v>
      </c>
      <c r="T551" s="1">
        <v>0</v>
      </c>
      <c r="U551" s="2" t="s">
        <v>0</v>
      </c>
      <c r="V551" s="1">
        <v>0</v>
      </c>
      <c r="W551" s="1">
        <v>0</v>
      </c>
      <c r="X551" s="2" t="s">
        <v>0</v>
      </c>
      <c r="Y551" s="1">
        <v>0</v>
      </c>
      <c r="Z551" s="1">
        <v>0</v>
      </c>
      <c r="AA551" s="2" t="s">
        <v>0</v>
      </c>
      <c r="AB551" s="1">
        <v>0</v>
      </c>
      <c r="AC551" s="1">
        <v>0</v>
      </c>
      <c r="AD551" s="2" t="s">
        <v>0</v>
      </c>
      <c r="AE551" s="1">
        <v>0</v>
      </c>
      <c r="AF551" s="2">
        <v>0</v>
      </c>
      <c r="AG551" s="2" t="s">
        <v>0</v>
      </c>
      <c r="AH551" s="1">
        <v>0</v>
      </c>
      <c r="AI551" s="1">
        <v>0</v>
      </c>
      <c r="AJ551" s="2" t="s">
        <v>0</v>
      </c>
      <c r="AK551" s="1">
        <v>0</v>
      </c>
      <c r="AL551" s="1">
        <v>0</v>
      </c>
      <c r="AM551" s="49" t="s">
        <v>1</v>
      </c>
      <c r="AN551" s="2" t="s">
        <v>1</v>
      </c>
      <c r="AO551" s="49" t="s">
        <v>1</v>
      </c>
      <c r="AP551" s="2" t="s">
        <v>1</v>
      </c>
    </row>
    <row r="552" spans="1:42" x14ac:dyDescent="0.25">
      <c r="A552" s="2" t="s">
        <v>784</v>
      </c>
      <c r="B552" s="48">
        <v>44177</v>
      </c>
      <c r="C552" s="2" t="s">
        <v>35</v>
      </c>
      <c r="D552" s="2" t="s">
        <v>38</v>
      </c>
      <c r="E552" s="2" t="s">
        <v>210</v>
      </c>
      <c r="F552" s="2" t="s">
        <v>1329</v>
      </c>
      <c r="G552" s="2" t="s">
        <v>3</v>
      </c>
      <c r="H552" s="2" t="s">
        <v>1923</v>
      </c>
      <c r="I552" s="1" t="s">
        <v>1</v>
      </c>
      <c r="J552" s="1" t="s">
        <v>1</v>
      </c>
      <c r="K552" s="1" t="s">
        <v>1</v>
      </c>
      <c r="L552" s="1" t="s">
        <v>1</v>
      </c>
      <c r="M552" s="1">
        <v>0</v>
      </c>
      <c r="N552" s="2" t="s">
        <v>1</v>
      </c>
      <c r="O552" s="2" t="s">
        <v>2</v>
      </c>
      <c r="P552" s="2" t="s">
        <v>1</v>
      </c>
      <c r="Q552" s="1">
        <v>164743746</v>
      </c>
      <c r="R552" s="1">
        <v>0</v>
      </c>
      <c r="S552" s="1">
        <v>146278750</v>
      </c>
      <c r="T552" s="1">
        <v>0</v>
      </c>
      <c r="U552" s="2" t="s">
        <v>0</v>
      </c>
      <c r="V552" s="1">
        <v>0</v>
      </c>
      <c r="W552" s="1">
        <v>15918100</v>
      </c>
      <c r="X552" s="2" t="s">
        <v>0</v>
      </c>
      <c r="Y552" s="1">
        <v>2546896</v>
      </c>
      <c r="Z552" s="1">
        <v>0</v>
      </c>
      <c r="AA552" s="2" t="s">
        <v>0</v>
      </c>
      <c r="AB552" s="1">
        <v>0</v>
      </c>
      <c r="AC552" s="1">
        <v>0</v>
      </c>
      <c r="AD552" s="2" t="s">
        <v>0</v>
      </c>
      <c r="AE552" s="1">
        <v>0</v>
      </c>
      <c r="AF552" s="2">
        <v>0</v>
      </c>
      <c r="AG552" s="2" t="s">
        <v>0</v>
      </c>
      <c r="AH552" s="1">
        <v>0</v>
      </c>
      <c r="AI552" s="1">
        <v>0</v>
      </c>
      <c r="AJ552" s="2" t="s">
        <v>0</v>
      </c>
      <c r="AK552" s="1">
        <v>0</v>
      </c>
      <c r="AL552" s="1">
        <v>0</v>
      </c>
      <c r="AM552" s="49" t="s">
        <v>1</v>
      </c>
      <c r="AN552" s="2" t="s">
        <v>1</v>
      </c>
      <c r="AO552" s="49" t="s">
        <v>1</v>
      </c>
      <c r="AP552" s="2" t="s">
        <v>1</v>
      </c>
    </row>
    <row r="553" spans="1:42" x14ac:dyDescent="0.25">
      <c r="A553" s="2" t="s">
        <v>785</v>
      </c>
      <c r="B553" s="48">
        <v>44177</v>
      </c>
      <c r="C553" s="2" t="s">
        <v>27</v>
      </c>
      <c r="D553" s="2" t="s">
        <v>38</v>
      </c>
      <c r="E553" s="2" t="s">
        <v>4</v>
      </c>
      <c r="F553" s="2" t="s">
        <v>1721</v>
      </c>
      <c r="G553" s="2" t="s">
        <v>3</v>
      </c>
      <c r="H553" s="2" t="s">
        <v>1924</v>
      </c>
      <c r="I553" s="1" t="s">
        <v>1</v>
      </c>
      <c r="J553" s="1" t="s">
        <v>1</v>
      </c>
      <c r="K553" s="1" t="s">
        <v>1</v>
      </c>
      <c r="L553" s="1" t="s">
        <v>1</v>
      </c>
      <c r="M553" s="1">
        <v>0</v>
      </c>
      <c r="N553" s="2" t="s">
        <v>1</v>
      </c>
      <c r="O553" s="2" t="s">
        <v>2</v>
      </c>
      <c r="P553" s="2" t="s">
        <v>1</v>
      </c>
      <c r="Q553" s="1">
        <v>486986635.76879996</v>
      </c>
      <c r="R553" s="1">
        <v>0</v>
      </c>
      <c r="S553" s="1">
        <v>303862860.00999999</v>
      </c>
      <c r="T553" s="1">
        <v>0</v>
      </c>
      <c r="U553" s="2" t="s">
        <v>0</v>
      </c>
      <c r="V553" s="1">
        <v>0</v>
      </c>
      <c r="W553" s="1">
        <v>157865323.93000001</v>
      </c>
      <c r="X553" s="2" t="s">
        <v>0</v>
      </c>
      <c r="Y553" s="1">
        <v>25258451.8288</v>
      </c>
      <c r="Z553" s="1">
        <v>0</v>
      </c>
      <c r="AA553" s="2" t="s">
        <v>0</v>
      </c>
      <c r="AB553" s="1">
        <v>0</v>
      </c>
      <c r="AC553" s="1">
        <v>0</v>
      </c>
      <c r="AD553" s="2" t="s">
        <v>0</v>
      </c>
      <c r="AE553" s="1">
        <v>0</v>
      </c>
      <c r="AF553" s="2">
        <v>0</v>
      </c>
      <c r="AG553" s="2" t="s">
        <v>0</v>
      </c>
      <c r="AH553" s="1">
        <v>0</v>
      </c>
      <c r="AI553" s="1">
        <v>0</v>
      </c>
      <c r="AJ553" s="2" t="s">
        <v>0</v>
      </c>
      <c r="AK553" s="1">
        <v>0</v>
      </c>
      <c r="AL553" s="1">
        <v>0</v>
      </c>
      <c r="AM553" s="49" t="s">
        <v>1</v>
      </c>
      <c r="AN553" s="2" t="s">
        <v>1</v>
      </c>
      <c r="AO553" s="49" t="s">
        <v>1</v>
      </c>
      <c r="AP553" s="2" t="s">
        <v>1</v>
      </c>
    </row>
    <row r="554" spans="1:42" x14ac:dyDescent="0.25">
      <c r="A554" s="2" t="s">
        <v>786</v>
      </c>
      <c r="B554" s="48">
        <v>44177</v>
      </c>
      <c r="C554" s="2" t="s">
        <v>6</v>
      </c>
      <c r="D554" s="2" t="s">
        <v>33</v>
      </c>
      <c r="E554" s="2" t="s">
        <v>206</v>
      </c>
      <c r="F554" s="2" t="s">
        <v>855</v>
      </c>
      <c r="G554" s="2" t="s">
        <v>3</v>
      </c>
      <c r="H554" s="2" t="s">
        <v>1925</v>
      </c>
      <c r="I554" s="1" t="s">
        <v>1</v>
      </c>
      <c r="J554" s="1" t="s">
        <v>1</v>
      </c>
      <c r="K554" s="1" t="s">
        <v>1</v>
      </c>
      <c r="L554" s="1" t="s">
        <v>1</v>
      </c>
      <c r="M554" s="1">
        <v>0</v>
      </c>
      <c r="N554" s="2" t="s">
        <v>1</v>
      </c>
      <c r="O554" s="2" t="s">
        <v>2</v>
      </c>
      <c r="P554" s="2" t="s">
        <v>1</v>
      </c>
      <c r="Q554" s="1">
        <v>972379313.1056</v>
      </c>
      <c r="R554" s="1">
        <v>0</v>
      </c>
      <c r="S554" s="1">
        <v>742570872.5</v>
      </c>
      <c r="T554" s="1">
        <v>0</v>
      </c>
      <c r="U554" s="2" t="s">
        <v>0</v>
      </c>
      <c r="V554" s="1">
        <v>0</v>
      </c>
      <c r="W554" s="1">
        <v>198110724.66</v>
      </c>
      <c r="X554" s="2" t="s">
        <v>9</v>
      </c>
      <c r="Y554" s="1">
        <v>31697715.945600003</v>
      </c>
      <c r="Z554" s="1">
        <v>0</v>
      </c>
      <c r="AA554" s="2" t="s">
        <v>0</v>
      </c>
      <c r="AB554" s="1">
        <v>0</v>
      </c>
      <c r="AC554" s="1">
        <v>0</v>
      </c>
      <c r="AD554" s="2" t="s">
        <v>0</v>
      </c>
      <c r="AE554" s="1">
        <v>0</v>
      </c>
      <c r="AF554" s="2">
        <v>0</v>
      </c>
      <c r="AG554" s="2" t="s">
        <v>0</v>
      </c>
      <c r="AH554" s="1">
        <v>0</v>
      </c>
      <c r="AI554" s="1">
        <v>0</v>
      </c>
      <c r="AJ554" s="2" t="s">
        <v>0</v>
      </c>
      <c r="AK554" s="1">
        <v>0</v>
      </c>
      <c r="AL554" s="1">
        <v>0</v>
      </c>
      <c r="AM554" s="49" t="s">
        <v>1</v>
      </c>
      <c r="AN554" s="2" t="s">
        <v>1</v>
      </c>
      <c r="AO554" s="49" t="s">
        <v>1</v>
      </c>
      <c r="AP554" s="2" t="s">
        <v>1</v>
      </c>
    </row>
    <row r="555" spans="1:42" x14ac:dyDescent="0.25">
      <c r="A555" s="2" t="s">
        <v>787</v>
      </c>
      <c r="B555" s="48">
        <v>44177</v>
      </c>
      <c r="C555" s="2" t="s">
        <v>27</v>
      </c>
      <c r="D555" s="2" t="s">
        <v>33</v>
      </c>
      <c r="E555" s="2" t="s">
        <v>32</v>
      </c>
      <c r="F555" s="2" t="s">
        <v>1721</v>
      </c>
      <c r="G555" s="2" t="s">
        <v>3</v>
      </c>
      <c r="H555" s="2" t="s">
        <v>1926</v>
      </c>
      <c r="I555" s="1" t="s">
        <v>1</v>
      </c>
      <c r="J555" s="1" t="s">
        <v>1</v>
      </c>
      <c r="K555" s="1" t="s">
        <v>1</v>
      </c>
      <c r="L555" s="1" t="s">
        <v>1</v>
      </c>
      <c r="M555" s="1">
        <v>0</v>
      </c>
      <c r="N555" s="2" t="s">
        <v>1</v>
      </c>
      <c r="O555" s="2" t="s">
        <v>2</v>
      </c>
      <c r="P555" s="2" t="s">
        <v>1</v>
      </c>
      <c r="Q555" s="1">
        <v>72532145.620000005</v>
      </c>
      <c r="R555" s="1">
        <v>0</v>
      </c>
      <c r="S555" s="1">
        <v>51395850</v>
      </c>
      <c r="T555" s="1">
        <v>0</v>
      </c>
      <c r="U555" s="2" t="s">
        <v>0</v>
      </c>
      <c r="V555" s="1">
        <v>0</v>
      </c>
      <c r="W555" s="1">
        <v>18220944.5</v>
      </c>
      <c r="X555" s="2" t="s">
        <v>9</v>
      </c>
      <c r="Y555" s="1">
        <v>2915351.12</v>
      </c>
      <c r="Z555" s="1">
        <v>0</v>
      </c>
      <c r="AA555" s="2" t="s">
        <v>0</v>
      </c>
      <c r="AB555" s="1">
        <v>0</v>
      </c>
      <c r="AC555" s="1">
        <v>0</v>
      </c>
      <c r="AD555" s="2" t="s">
        <v>0</v>
      </c>
      <c r="AE555" s="1">
        <v>0</v>
      </c>
      <c r="AF555" s="2">
        <v>0</v>
      </c>
      <c r="AG555" s="2" t="s">
        <v>0</v>
      </c>
      <c r="AH555" s="1">
        <v>0</v>
      </c>
      <c r="AI555" s="1">
        <v>0</v>
      </c>
      <c r="AJ555" s="2" t="s">
        <v>0</v>
      </c>
      <c r="AK555" s="1">
        <v>0</v>
      </c>
      <c r="AL555" s="1">
        <v>0</v>
      </c>
      <c r="AM555" s="49" t="s">
        <v>1</v>
      </c>
      <c r="AN555" s="2" t="s">
        <v>1</v>
      </c>
      <c r="AO555" s="49" t="s">
        <v>1</v>
      </c>
      <c r="AP555" s="2" t="s">
        <v>1</v>
      </c>
    </row>
    <row r="556" spans="1:42" x14ac:dyDescent="0.25">
      <c r="A556" s="2" t="s">
        <v>788</v>
      </c>
      <c r="B556" s="48">
        <v>44177</v>
      </c>
      <c r="C556" s="2" t="s">
        <v>27</v>
      </c>
      <c r="D556" s="2" t="s">
        <v>33</v>
      </c>
      <c r="E556" s="2" t="s">
        <v>32</v>
      </c>
      <c r="F556" s="2" t="s">
        <v>1716</v>
      </c>
      <c r="G556" s="2" t="s">
        <v>3</v>
      </c>
      <c r="H556" s="2" t="s">
        <v>1927</v>
      </c>
      <c r="I556" s="1" t="s">
        <v>1</v>
      </c>
      <c r="J556" s="1" t="s">
        <v>1</v>
      </c>
      <c r="K556" s="1" t="s">
        <v>1</v>
      </c>
      <c r="L556" s="1" t="s">
        <v>1</v>
      </c>
      <c r="M556" s="1">
        <v>0</v>
      </c>
      <c r="N556" s="2" t="s">
        <v>1</v>
      </c>
      <c r="O556" s="2" t="s">
        <v>830</v>
      </c>
      <c r="P556" s="2" t="s">
        <v>831</v>
      </c>
      <c r="Q556" s="1">
        <v>1587300</v>
      </c>
      <c r="R556" s="1">
        <v>0</v>
      </c>
      <c r="S556" s="1">
        <v>1587300</v>
      </c>
      <c r="T556" s="1">
        <v>0</v>
      </c>
      <c r="U556" s="2" t="s">
        <v>0</v>
      </c>
      <c r="V556" s="1">
        <v>0</v>
      </c>
      <c r="W556" s="1">
        <v>0</v>
      </c>
      <c r="X556" s="2" t="s">
        <v>0</v>
      </c>
      <c r="Y556" s="1">
        <v>0</v>
      </c>
      <c r="Z556" s="1">
        <v>0</v>
      </c>
      <c r="AA556" s="2" t="s">
        <v>0</v>
      </c>
      <c r="AB556" s="1">
        <v>0</v>
      </c>
      <c r="AC556" s="1">
        <v>0</v>
      </c>
      <c r="AD556" s="2" t="s">
        <v>0</v>
      </c>
      <c r="AE556" s="1">
        <v>0</v>
      </c>
      <c r="AF556" s="2">
        <v>0</v>
      </c>
      <c r="AG556" s="2" t="s">
        <v>0</v>
      </c>
      <c r="AH556" s="1">
        <v>0</v>
      </c>
      <c r="AI556" s="1">
        <v>0</v>
      </c>
      <c r="AJ556" s="2" t="s">
        <v>0</v>
      </c>
      <c r="AK556" s="1">
        <v>0</v>
      </c>
      <c r="AL556" s="1">
        <v>0</v>
      </c>
      <c r="AM556" s="49" t="s">
        <v>1</v>
      </c>
      <c r="AN556" s="2" t="s">
        <v>1</v>
      </c>
      <c r="AO556" s="49" t="s">
        <v>1</v>
      </c>
      <c r="AP556" s="2" t="s">
        <v>1</v>
      </c>
    </row>
    <row r="557" spans="1:42" x14ac:dyDescent="0.25">
      <c r="A557" s="2" t="s">
        <v>789</v>
      </c>
      <c r="B557" s="48">
        <v>44177</v>
      </c>
      <c r="C557" s="2" t="s">
        <v>27</v>
      </c>
      <c r="D557" s="2" t="s">
        <v>33</v>
      </c>
      <c r="E557" s="2" t="s">
        <v>32</v>
      </c>
      <c r="F557" s="2" t="s">
        <v>1721</v>
      </c>
      <c r="G557" s="2" t="s">
        <v>3</v>
      </c>
      <c r="H557" s="2" t="s">
        <v>1928</v>
      </c>
      <c r="I557" s="1" t="s">
        <v>1</v>
      </c>
      <c r="J557" s="1" t="s">
        <v>1</v>
      </c>
      <c r="K557" s="1" t="s">
        <v>1</v>
      </c>
      <c r="L557" s="1" t="s">
        <v>1</v>
      </c>
      <c r="M557" s="1">
        <v>0</v>
      </c>
      <c r="N557" s="2" t="s">
        <v>1</v>
      </c>
      <c r="O557" s="2" t="s">
        <v>2</v>
      </c>
      <c r="P557" s="2" t="s">
        <v>1</v>
      </c>
      <c r="Q557" s="1">
        <v>133478631</v>
      </c>
      <c r="R557" s="1">
        <v>0</v>
      </c>
      <c r="S557" s="1">
        <v>86731095</v>
      </c>
      <c r="T557" s="1">
        <v>0</v>
      </c>
      <c r="U557" s="2" t="s">
        <v>0</v>
      </c>
      <c r="V557" s="1">
        <v>0</v>
      </c>
      <c r="W557" s="1">
        <v>40299600</v>
      </c>
      <c r="X557" s="2" t="s">
        <v>9</v>
      </c>
      <c r="Y557" s="1">
        <v>6447936</v>
      </c>
      <c r="Z557" s="1">
        <v>0</v>
      </c>
      <c r="AA557" s="2" t="s">
        <v>0</v>
      </c>
      <c r="AB557" s="1">
        <v>0</v>
      </c>
      <c r="AC557" s="1">
        <v>0</v>
      </c>
      <c r="AD557" s="2" t="s">
        <v>0</v>
      </c>
      <c r="AE557" s="1">
        <v>0</v>
      </c>
      <c r="AF557" s="2">
        <v>0</v>
      </c>
      <c r="AG557" s="2" t="s">
        <v>0</v>
      </c>
      <c r="AH557" s="1">
        <v>0</v>
      </c>
      <c r="AI557" s="1">
        <v>0</v>
      </c>
      <c r="AJ557" s="2" t="s">
        <v>0</v>
      </c>
      <c r="AK557" s="1">
        <v>0</v>
      </c>
      <c r="AL557" s="1">
        <v>0</v>
      </c>
      <c r="AM557" s="49" t="s">
        <v>1</v>
      </c>
      <c r="AN557" s="2" t="s">
        <v>1</v>
      </c>
      <c r="AO557" s="49" t="s">
        <v>1</v>
      </c>
      <c r="AP557" s="2" t="s">
        <v>1</v>
      </c>
    </row>
    <row r="558" spans="1:42" x14ac:dyDescent="0.25">
      <c r="A558" s="2" t="s">
        <v>791</v>
      </c>
      <c r="B558" s="48">
        <v>44177</v>
      </c>
      <c r="C558" s="2" t="s">
        <v>6</v>
      </c>
      <c r="D558" s="2" t="s">
        <v>26</v>
      </c>
      <c r="E558" s="2" t="s">
        <v>200</v>
      </c>
      <c r="F558" s="2" t="s">
        <v>1332</v>
      </c>
      <c r="G558" s="2" t="s">
        <v>3</v>
      </c>
      <c r="H558" s="2" t="s">
        <v>1929</v>
      </c>
      <c r="I558" s="1" t="s">
        <v>1</v>
      </c>
      <c r="J558" s="1" t="s">
        <v>1</v>
      </c>
      <c r="K558" s="1" t="s">
        <v>1</v>
      </c>
      <c r="L558" s="1" t="s">
        <v>1</v>
      </c>
      <c r="M558" s="1">
        <v>0</v>
      </c>
      <c r="N558" s="2" t="s">
        <v>1</v>
      </c>
      <c r="O558" s="2" t="s">
        <v>2</v>
      </c>
      <c r="P558" s="2" t="s">
        <v>1</v>
      </c>
      <c r="Q558" s="1">
        <v>978922454.50160003</v>
      </c>
      <c r="R558" s="1">
        <v>0</v>
      </c>
      <c r="S558" s="1">
        <v>751981176.5</v>
      </c>
      <c r="T558" s="1">
        <v>0</v>
      </c>
      <c r="U558" s="2" t="s">
        <v>0</v>
      </c>
      <c r="V558" s="1">
        <v>0</v>
      </c>
      <c r="W558" s="1">
        <v>195639032.75999999</v>
      </c>
      <c r="X558" s="2" t="s">
        <v>0</v>
      </c>
      <c r="Y558" s="1">
        <v>31302245.241599996</v>
      </c>
      <c r="Z558" s="1">
        <v>0</v>
      </c>
      <c r="AA558" s="2" t="s">
        <v>0</v>
      </c>
      <c r="AB558" s="1">
        <v>0</v>
      </c>
      <c r="AC558" s="1">
        <v>0</v>
      </c>
      <c r="AD558" s="2" t="s">
        <v>0</v>
      </c>
      <c r="AE558" s="1">
        <v>0</v>
      </c>
      <c r="AF558" s="2">
        <v>0</v>
      </c>
      <c r="AG558" s="2" t="s">
        <v>0</v>
      </c>
      <c r="AH558" s="1">
        <v>0</v>
      </c>
      <c r="AI558" s="1">
        <v>0</v>
      </c>
      <c r="AJ558" s="2" t="s">
        <v>0</v>
      </c>
      <c r="AK558" s="1">
        <v>0</v>
      </c>
      <c r="AL558" s="1">
        <v>0</v>
      </c>
      <c r="AM558" s="49" t="s">
        <v>1</v>
      </c>
      <c r="AN558" s="2" t="s">
        <v>1</v>
      </c>
      <c r="AO558" s="49" t="s">
        <v>1</v>
      </c>
      <c r="AP558" s="2" t="s">
        <v>1</v>
      </c>
    </row>
    <row r="559" spans="1:42" x14ac:dyDescent="0.25">
      <c r="A559" s="2" t="s">
        <v>792</v>
      </c>
      <c r="B559" s="48">
        <v>44177</v>
      </c>
      <c r="C559" s="2" t="s">
        <v>27</v>
      </c>
      <c r="D559" s="2" t="s">
        <v>26</v>
      </c>
      <c r="E559" s="2" t="s">
        <v>253</v>
      </c>
      <c r="F559" s="2" t="s">
        <v>1236</v>
      </c>
      <c r="G559" s="2" t="s">
        <v>3</v>
      </c>
      <c r="H559" s="2" t="s">
        <v>1930</v>
      </c>
      <c r="I559" s="1" t="s">
        <v>1</v>
      </c>
      <c r="J559" s="1" t="s">
        <v>1</v>
      </c>
      <c r="K559" s="1" t="s">
        <v>1</v>
      </c>
      <c r="L559" s="1" t="s">
        <v>1</v>
      </c>
      <c r="M559" s="1">
        <v>0</v>
      </c>
      <c r="N559" s="2" t="s">
        <v>1</v>
      </c>
      <c r="O559" s="2" t="s">
        <v>2</v>
      </c>
      <c r="P559" s="2" t="s">
        <v>1</v>
      </c>
      <c r="Q559" s="1">
        <v>329921029.21999997</v>
      </c>
      <c r="R559" s="1">
        <v>0</v>
      </c>
      <c r="S559" s="1">
        <v>188411551</v>
      </c>
      <c r="T559" s="1">
        <v>0</v>
      </c>
      <c r="U559" s="2" t="s">
        <v>0</v>
      </c>
      <c r="V559" s="1">
        <v>0</v>
      </c>
      <c r="W559" s="1">
        <v>121990929.5</v>
      </c>
      <c r="X559" s="2" t="s">
        <v>9</v>
      </c>
      <c r="Y559" s="1">
        <v>19518548.719999999</v>
      </c>
      <c r="Z559" s="1">
        <v>0</v>
      </c>
      <c r="AA559" s="2" t="s">
        <v>0</v>
      </c>
      <c r="AB559" s="1">
        <v>0</v>
      </c>
      <c r="AC559" s="1">
        <v>0</v>
      </c>
      <c r="AD559" s="2" t="s">
        <v>0</v>
      </c>
      <c r="AE559" s="1">
        <v>0</v>
      </c>
      <c r="AF559" s="2">
        <v>0</v>
      </c>
      <c r="AG559" s="2" t="s">
        <v>0</v>
      </c>
      <c r="AH559" s="1">
        <v>0</v>
      </c>
      <c r="AI559" s="1">
        <v>0</v>
      </c>
      <c r="AJ559" s="2" t="s">
        <v>0</v>
      </c>
      <c r="AK559" s="1">
        <v>0</v>
      </c>
      <c r="AL559" s="1">
        <v>0</v>
      </c>
      <c r="AM559" s="49" t="s">
        <v>1</v>
      </c>
      <c r="AN559" s="2" t="s">
        <v>1</v>
      </c>
      <c r="AO559" s="49" t="s">
        <v>1</v>
      </c>
      <c r="AP559" s="2" t="s">
        <v>1</v>
      </c>
    </row>
    <row r="560" spans="1:42" x14ac:dyDescent="0.25">
      <c r="A560" s="2" t="s">
        <v>793</v>
      </c>
      <c r="B560" s="48">
        <v>44177</v>
      </c>
      <c r="C560" s="2" t="s">
        <v>6</v>
      </c>
      <c r="D560" s="2" t="s">
        <v>24</v>
      </c>
      <c r="E560" s="2" t="s">
        <v>196</v>
      </c>
      <c r="F560" s="2" t="s">
        <v>480</v>
      </c>
      <c r="G560" s="2" t="s">
        <v>3</v>
      </c>
      <c r="H560" s="2" t="s">
        <v>1931</v>
      </c>
      <c r="I560" s="1" t="s">
        <v>1</v>
      </c>
      <c r="J560" s="1" t="s">
        <v>1</v>
      </c>
      <c r="K560" s="1" t="s">
        <v>1</v>
      </c>
      <c r="L560" s="1" t="s">
        <v>1</v>
      </c>
      <c r="M560" s="1">
        <v>0</v>
      </c>
      <c r="N560" s="2" t="s">
        <v>1</v>
      </c>
      <c r="O560" s="2" t="s">
        <v>2</v>
      </c>
      <c r="P560" s="2" t="s">
        <v>1</v>
      </c>
      <c r="Q560" s="1">
        <v>977196766.89440012</v>
      </c>
      <c r="R560" s="1">
        <v>0</v>
      </c>
      <c r="S560" s="1">
        <v>697971760</v>
      </c>
      <c r="T560" s="1">
        <v>0</v>
      </c>
      <c r="U560" s="2" t="s">
        <v>0</v>
      </c>
      <c r="V560" s="1">
        <v>0</v>
      </c>
      <c r="W560" s="1">
        <v>240711212.84</v>
      </c>
      <c r="X560" s="2" t="s">
        <v>0</v>
      </c>
      <c r="Y560" s="1">
        <v>38513794.054400004</v>
      </c>
      <c r="Z560" s="1">
        <v>0</v>
      </c>
      <c r="AA560" s="2" t="s">
        <v>0</v>
      </c>
      <c r="AB560" s="1">
        <v>0</v>
      </c>
      <c r="AC560" s="1">
        <v>0</v>
      </c>
      <c r="AD560" s="2" t="s">
        <v>0</v>
      </c>
      <c r="AE560" s="1">
        <v>0</v>
      </c>
      <c r="AF560" s="2">
        <v>0</v>
      </c>
      <c r="AG560" s="2" t="s">
        <v>0</v>
      </c>
      <c r="AH560" s="1">
        <v>0</v>
      </c>
      <c r="AI560" s="1">
        <v>0</v>
      </c>
      <c r="AJ560" s="2" t="s">
        <v>0</v>
      </c>
      <c r="AK560" s="1">
        <v>0</v>
      </c>
      <c r="AL560" s="1">
        <v>0</v>
      </c>
      <c r="AM560" s="49" t="s">
        <v>1</v>
      </c>
      <c r="AN560" s="2" t="s">
        <v>1</v>
      </c>
      <c r="AO560" s="49" t="s">
        <v>1</v>
      </c>
      <c r="AP560" s="2" t="s">
        <v>1</v>
      </c>
    </row>
    <row r="561" spans="1:42" x14ac:dyDescent="0.25">
      <c r="A561" s="2" t="s">
        <v>794</v>
      </c>
      <c r="B561" s="48">
        <v>44177</v>
      </c>
      <c r="C561" s="2" t="s">
        <v>27</v>
      </c>
      <c r="D561" s="2" t="s">
        <v>24</v>
      </c>
      <c r="E561" s="2" t="s">
        <v>364</v>
      </c>
      <c r="F561" s="2" t="s">
        <v>1932</v>
      </c>
      <c r="G561" s="2" t="s">
        <v>3</v>
      </c>
      <c r="H561" s="2" t="s">
        <v>1933</v>
      </c>
      <c r="I561" s="1" t="s">
        <v>1</v>
      </c>
      <c r="J561" s="1" t="s">
        <v>1</v>
      </c>
      <c r="K561" s="1" t="s">
        <v>1</v>
      </c>
      <c r="L561" s="1" t="s">
        <v>1</v>
      </c>
      <c r="M561" s="1">
        <v>0</v>
      </c>
      <c r="N561" s="2" t="s">
        <v>1</v>
      </c>
      <c r="O561" s="2" t="s">
        <v>2</v>
      </c>
      <c r="P561" s="2" t="s">
        <v>1</v>
      </c>
      <c r="Q561" s="1">
        <v>297088252.00999999</v>
      </c>
      <c r="R561" s="1">
        <v>0</v>
      </c>
      <c r="S561" s="1">
        <v>207778026.16999999</v>
      </c>
      <c r="T561" s="1">
        <v>0</v>
      </c>
      <c r="U561" s="2" t="s">
        <v>0</v>
      </c>
      <c r="V561" s="1">
        <v>0</v>
      </c>
      <c r="W561" s="1">
        <v>76991574</v>
      </c>
      <c r="X561" s="2" t="s">
        <v>9</v>
      </c>
      <c r="Y561" s="1">
        <v>12318651.84</v>
      </c>
      <c r="Z561" s="1">
        <v>0</v>
      </c>
      <c r="AA561" s="2" t="s">
        <v>0</v>
      </c>
      <c r="AB561" s="1">
        <v>0</v>
      </c>
      <c r="AC561" s="1">
        <v>0</v>
      </c>
      <c r="AD561" s="2" t="s">
        <v>0</v>
      </c>
      <c r="AE561" s="1">
        <v>0</v>
      </c>
      <c r="AF561" s="2">
        <v>0</v>
      </c>
      <c r="AG561" s="2" t="s">
        <v>0</v>
      </c>
      <c r="AH561" s="1">
        <v>0</v>
      </c>
      <c r="AI561" s="1">
        <v>0</v>
      </c>
      <c r="AJ561" s="2" t="s">
        <v>0</v>
      </c>
      <c r="AK561" s="1">
        <v>0</v>
      </c>
      <c r="AL561" s="1">
        <v>0</v>
      </c>
      <c r="AM561" s="49" t="s">
        <v>1</v>
      </c>
      <c r="AN561" s="2" t="s">
        <v>1</v>
      </c>
      <c r="AO561" s="49" t="s">
        <v>1</v>
      </c>
      <c r="AP561" s="2" t="s">
        <v>1</v>
      </c>
    </row>
    <row r="562" spans="1:42" x14ac:dyDescent="0.25">
      <c r="A562" s="2" t="s">
        <v>795</v>
      </c>
      <c r="B562" s="48">
        <v>44177</v>
      </c>
      <c r="C562" s="2" t="s">
        <v>27</v>
      </c>
      <c r="D562" s="2" t="s">
        <v>24</v>
      </c>
      <c r="E562" s="2" t="s">
        <v>364</v>
      </c>
      <c r="F562" s="2" t="s">
        <v>1934</v>
      </c>
      <c r="G562" s="2" t="s">
        <v>3</v>
      </c>
      <c r="H562" s="2" t="s">
        <v>1935</v>
      </c>
      <c r="I562" s="1" t="s">
        <v>1</v>
      </c>
      <c r="J562" s="1" t="s">
        <v>1</v>
      </c>
      <c r="K562" s="1" t="s">
        <v>1</v>
      </c>
      <c r="L562" s="1" t="s">
        <v>1</v>
      </c>
      <c r="M562" s="1">
        <v>0</v>
      </c>
      <c r="N562" s="2" t="s">
        <v>1</v>
      </c>
      <c r="O562" s="2" t="s">
        <v>862</v>
      </c>
      <c r="P562" s="2" t="s">
        <v>863</v>
      </c>
      <c r="Q562" s="1">
        <v>638000</v>
      </c>
      <c r="R562" s="1">
        <v>0</v>
      </c>
      <c r="S562" s="1">
        <v>0</v>
      </c>
      <c r="T562" s="1">
        <v>550000</v>
      </c>
      <c r="U562" s="2" t="s">
        <v>9</v>
      </c>
      <c r="V562" s="1">
        <v>88000</v>
      </c>
      <c r="W562" s="1">
        <v>0</v>
      </c>
      <c r="X562" s="2" t="s">
        <v>0</v>
      </c>
      <c r="Y562" s="1">
        <v>0</v>
      </c>
      <c r="Z562" s="1">
        <v>0</v>
      </c>
      <c r="AA562" s="2" t="s">
        <v>0</v>
      </c>
      <c r="AB562" s="1">
        <v>0</v>
      </c>
      <c r="AC562" s="1">
        <v>0</v>
      </c>
      <c r="AD562" s="2" t="s">
        <v>0</v>
      </c>
      <c r="AE562" s="1">
        <v>0</v>
      </c>
      <c r="AF562" s="2">
        <v>0</v>
      </c>
      <c r="AG562" s="2" t="s">
        <v>0</v>
      </c>
      <c r="AH562" s="1">
        <v>0</v>
      </c>
      <c r="AI562" s="1">
        <v>0</v>
      </c>
      <c r="AJ562" s="2" t="s">
        <v>0</v>
      </c>
      <c r="AK562" s="1">
        <v>0</v>
      </c>
      <c r="AL562" s="1">
        <v>0</v>
      </c>
      <c r="AM562" s="49" t="s">
        <v>1</v>
      </c>
      <c r="AN562" s="2" t="s">
        <v>1</v>
      </c>
      <c r="AO562" s="49" t="s">
        <v>1</v>
      </c>
      <c r="AP562" s="2" t="s">
        <v>1</v>
      </c>
    </row>
    <row r="563" spans="1:42" x14ac:dyDescent="0.25">
      <c r="A563" s="2" t="s">
        <v>796</v>
      </c>
      <c r="B563" s="48">
        <v>44177</v>
      </c>
      <c r="C563" s="2" t="s">
        <v>27</v>
      </c>
      <c r="D563" s="2" t="s">
        <v>24</v>
      </c>
      <c r="E563" s="2" t="s">
        <v>364</v>
      </c>
      <c r="F563" s="2" t="s">
        <v>1932</v>
      </c>
      <c r="G563" s="2" t="s">
        <v>3</v>
      </c>
      <c r="H563" s="2" t="s">
        <v>1936</v>
      </c>
      <c r="I563" s="1" t="s">
        <v>1</v>
      </c>
      <c r="J563" s="1" t="s">
        <v>1</v>
      </c>
      <c r="K563" s="1" t="s">
        <v>1</v>
      </c>
      <c r="L563" s="1" t="s">
        <v>1</v>
      </c>
      <c r="M563" s="1">
        <v>0</v>
      </c>
      <c r="N563" s="2" t="s">
        <v>1</v>
      </c>
      <c r="O563" s="2" t="s">
        <v>2</v>
      </c>
      <c r="P563" s="2" t="s">
        <v>1</v>
      </c>
      <c r="Q563" s="1">
        <v>190654361.76999998</v>
      </c>
      <c r="R563" s="1">
        <v>0</v>
      </c>
      <c r="S563" s="1">
        <v>132979672.17000002</v>
      </c>
      <c r="T563" s="1">
        <v>0</v>
      </c>
      <c r="U563" s="2" t="s">
        <v>0</v>
      </c>
      <c r="V563" s="1">
        <v>0</v>
      </c>
      <c r="W563" s="1">
        <v>49719560</v>
      </c>
      <c r="X563" s="2" t="s">
        <v>9</v>
      </c>
      <c r="Y563" s="1">
        <v>7955129.5999999996</v>
      </c>
      <c r="Z563" s="1">
        <v>0</v>
      </c>
      <c r="AA563" s="2" t="s">
        <v>0</v>
      </c>
      <c r="AB563" s="1">
        <v>0</v>
      </c>
      <c r="AC563" s="1">
        <v>0</v>
      </c>
      <c r="AD563" s="2" t="s">
        <v>0</v>
      </c>
      <c r="AE563" s="1">
        <v>0</v>
      </c>
      <c r="AF563" s="2">
        <v>0</v>
      </c>
      <c r="AG563" s="2" t="s">
        <v>0</v>
      </c>
      <c r="AH563" s="1">
        <v>0</v>
      </c>
      <c r="AI563" s="1">
        <v>0</v>
      </c>
      <c r="AJ563" s="2" t="s">
        <v>0</v>
      </c>
      <c r="AK563" s="1">
        <v>0</v>
      </c>
      <c r="AL563" s="1">
        <v>0</v>
      </c>
      <c r="AM563" s="49" t="s">
        <v>1</v>
      </c>
      <c r="AN563" s="2" t="s">
        <v>1</v>
      </c>
      <c r="AO563" s="49" t="s">
        <v>1</v>
      </c>
      <c r="AP563" s="2" t="s">
        <v>1</v>
      </c>
    </row>
    <row r="564" spans="1:42" x14ac:dyDescent="0.25">
      <c r="A564" s="2" t="s">
        <v>797</v>
      </c>
      <c r="B564" s="48">
        <v>44177</v>
      </c>
      <c r="C564" s="2" t="s">
        <v>27</v>
      </c>
      <c r="D564" s="2" t="s">
        <v>24</v>
      </c>
      <c r="E564" s="2" t="s">
        <v>364</v>
      </c>
      <c r="F564" s="2" t="s">
        <v>1934</v>
      </c>
      <c r="G564" s="2" t="s">
        <v>13</v>
      </c>
      <c r="H564" s="2" t="s">
        <v>1</v>
      </c>
      <c r="I564" s="1" t="s">
        <v>1937</v>
      </c>
      <c r="J564" s="1" t="s">
        <v>1</v>
      </c>
      <c r="K564" s="1" t="s">
        <v>1938</v>
      </c>
      <c r="L564" s="1" t="s">
        <v>1911</v>
      </c>
      <c r="M564" s="1">
        <v>5248100</v>
      </c>
      <c r="N564" s="2" t="s">
        <v>12</v>
      </c>
      <c r="O564" s="2" t="s">
        <v>1939</v>
      </c>
      <c r="P564" s="2" t="s">
        <v>1940</v>
      </c>
      <c r="Q564" s="1">
        <v>-5248100</v>
      </c>
      <c r="R564" s="1">
        <v>0</v>
      </c>
      <c r="S564" s="1">
        <v>-5248100</v>
      </c>
      <c r="T564" s="1">
        <v>0</v>
      </c>
      <c r="U564" s="2" t="s">
        <v>0</v>
      </c>
      <c r="V564" s="1">
        <v>0</v>
      </c>
      <c r="W564" s="1">
        <v>0</v>
      </c>
      <c r="X564" s="2" t="s">
        <v>0</v>
      </c>
      <c r="Y564" s="1">
        <v>0</v>
      </c>
      <c r="Z564" s="1">
        <v>0</v>
      </c>
      <c r="AA564" s="2" t="s">
        <v>0</v>
      </c>
      <c r="AB564" s="1">
        <v>0</v>
      </c>
      <c r="AC564" s="1">
        <v>0</v>
      </c>
      <c r="AD564" s="2" t="s">
        <v>0</v>
      </c>
      <c r="AE564" s="1">
        <v>0</v>
      </c>
      <c r="AF564" s="2">
        <v>0</v>
      </c>
      <c r="AG564" s="2" t="s">
        <v>0</v>
      </c>
      <c r="AH564" s="1">
        <v>0</v>
      </c>
      <c r="AI564" s="1">
        <v>0</v>
      </c>
      <c r="AJ564" s="2" t="s">
        <v>0</v>
      </c>
      <c r="AK564" s="1">
        <v>0</v>
      </c>
      <c r="AL564" s="1">
        <v>0</v>
      </c>
      <c r="AM564" s="49" t="s">
        <v>1</v>
      </c>
      <c r="AN564" s="2" t="s">
        <v>1</v>
      </c>
      <c r="AO564" s="49" t="s">
        <v>1</v>
      </c>
      <c r="AP564" s="2" t="s">
        <v>1</v>
      </c>
    </row>
    <row r="565" spans="1:42" x14ac:dyDescent="0.25">
      <c r="A565" s="2" t="s">
        <v>798</v>
      </c>
      <c r="B565" s="48">
        <v>44177</v>
      </c>
      <c r="C565" s="2" t="s">
        <v>6</v>
      </c>
      <c r="D565" s="2" t="s">
        <v>22</v>
      </c>
      <c r="E565" s="2" t="s">
        <v>194</v>
      </c>
      <c r="F565" s="2" t="s">
        <v>953</v>
      </c>
      <c r="G565" s="2" t="s">
        <v>3</v>
      </c>
      <c r="H565" s="2" t="s">
        <v>1941</v>
      </c>
      <c r="I565" s="1" t="s">
        <v>1</v>
      </c>
      <c r="J565" s="1" t="s">
        <v>1</v>
      </c>
      <c r="K565" s="1" t="s">
        <v>1</v>
      </c>
      <c r="L565" s="1" t="s">
        <v>1</v>
      </c>
      <c r="M565" s="1">
        <v>0</v>
      </c>
      <c r="N565" s="2" t="s">
        <v>1</v>
      </c>
      <c r="O565" s="2" t="s">
        <v>2</v>
      </c>
      <c r="P565" s="2" t="s">
        <v>1</v>
      </c>
      <c r="Q565" s="1">
        <v>106158494.5</v>
      </c>
      <c r="R565" s="1">
        <v>0</v>
      </c>
      <c r="S565" s="1">
        <v>93782570.5</v>
      </c>
      <c r="T565" s="1">
        <v>0</v>
      </c>
      <c r="U565" s="2" t="s">
        <v>0</v>
      </c>
      <c r="V565" s="1">
        <v>0</v>
      </c>
      <c r="W565" s="1">
        <v>10668900</v>
      </c>
      <c r="X565" s="2" t="s">
        <v>0</v>
      </c>
      <c r="Y565" s="1">
        <v>1707024</v>
      </c>
      <c r="Z565" s="1">
        <v>0</v>
      </c>
      <c r="AA565" s="2" t="s">
        <v>0</v>
      </c>
      <c r="AB565" s="1">
        <v>0</v>
      </c>
      <c r="AC565" s="1">
        <v>0</v>
      </c>
      <c r="AD565" s="2" t="s">
        <v>0</v>
      </c>
      <c r="AE565" s="1">
        <v>0</v>
      </c>
      <c r="AF565" s="2">
        <v>0</v>
      </c>
      <c r="AG565" s="2" t="s">
        <v>0</v>
      </c>
      <c r="AH565" s="1">
        <v>0</v>
      </c>
      <c r="AI565" s="1">
        <v>0</v>
      </c>
      <c r="AJ565" s="2" t="s">
        <v>0</v>
      </c>
      <c r="AK565" s="1">
        <v>0</v>
      </c>
      <c r="AL565" s="1">
        <v>0</v>
      </c>
      <c r="AM565" s="49" t="s">
        <v>1</v>
      </c>
      <c r="AN565" s="2" t="s">
        <v>1</v>
      </c>
      <c r="AO565" s="49" t="s">
        <v>1</v>
      </c>
      <c r="AP565" s="2" t="s">
        <v>1</v>
      </c>
    </row>
    <row r="566" spans="1:42" x14ac:dyDescent="0.25">
      <c r="A566" s="2" t="s">
        <v>799</v>
      </c>
      <c r="B566" s="48">
        <v>44177</v>
      </c>
      <c r="C566" s="2" t="s">
        <v>6</v>
      </c>
      <c r="D566" s="2" t="s">
        <v>22</v>
      </c>
      <c r="E566" s="2" t="s">
        <v>194</v>
      </c>
      <c r="F566" s="2" t="s">
        <v>953</v>
      </c>
      <c r="G566" s="2" t="s">
        <v>3</v>
      </c>
      <c r="H566" s="2" t="s">
        <v>1942</v>
      </c>
      <c r="I566" s="1" t="s">
        <v>1</v>
      </c>
      <c r="J566" s="1" t="s">
        <v>1</v>
      </c>
      <c r="K566" s="1" t="s">
        <v>1</v>
      </c>
      <c r="L566" s="1" t="s">
        <v>1</v>
      </c>
      <c r="M566" s="1">
        <v>0</v>
      </c>
      <c r="N566" s="2" t="s">
        <v>1</v>
      </c>
      <c r="O566" s="2" t="s">
        <v>988</v>
      </c>
      <c r="P566" s="2" t="s">
        <v>989</v>
      </c>
      <c r="Q566" s="1">
        <v>12279115</v>
      </c>
      <c r="R566" s="1">
        <v>0</v>
      </c>
      <c r="S566" s="1">
        <v>10377875</v>
      </c>
      <c r="T566" s="1">
        <v>1639000</v>
      </c>
      <c r="U566" s="2" t="s">
        <v>9</v>
      </c>
      <c r="V566" s="1">
        <v>262240</v>
      </c>
      <c r="W566" s="1">
        <v>0</v>
      </c>
      <c r="X566" s="2" t="s">
        <v>0</v>
      </c>
      <c r="Y566" s="1">
        <v>0</v>
      </c>
      <c r="Z566" s="1">
        <v>0</v>
      </c>
      <c r="AA566" s="2" t="s">
        <v>0</v>
      </c>
      <c r="AB566" s="1">
        <v>0</v>
      </c>
      <c r="AC566" s="1">
        <v>0</v>
      </c>
      <c r="AD566" s="2" t="s">
        <v>0</v>
      </c>
      <c r="AE566" s="1">
        <v>0</v>
      </c>
      <c r="AF566" s="2">
        <v>0</v>
      </c>
      <c r="AG566" s="2" t="s">
        <v>0</v>
      </c>
      <c r="AH566" s="1">
        <v>0</v>
      </c>
      <c r="AI566" s="1">
        <v>0</v>
      </c>
      <c r="AJ566" s="2" t="s">
        <v>0</v>
      </c>
      <c r="AK566" s="1">
        <v>0</v>
      </c>
      <c r="AL566" s="1">
        <v>0</v>
      </c>
      <c r="AM566" s="49" t="s">
        <v>1</v>
      </c>
      <c r="AN566" s="2" t="s">
        <v>1</v>
      </c>
      <c r="AO566" s="49" t="s">
        <v>1</v>
      </c>
      <c r="AP566" s="2" t="s">
        <v>1</v>
      </c>
    </row>
    <row r="567" spans="1:42" x14ac:dyDescent="0.25">
      <c r="A567" s="2" t="s">
        <v>800</v>
      </c>
      <c r="B567" s="48">
        <v>44177</v>
      </c>
      <c r="C567" s="2" t="s">
        <v>6</v>
      </c>
      <c r="D567" s="2" t="s">
        <v>22</v>
      </c>
      <c r="E567" s="2" t="s">
        <v>194</v>
      </c>
      <c r="F567" s="2" t="s">
        <v>953</v>
      </c>
      <c r="G567" s="2" t="s">
        <v>3</v>
      </c>
      <c r="H567" s="2" t="s">
        <v>1943</v>
      </c>
      <c r="I567" s="1" t="s">
        <v>1</v>
      </c>
      <c r="J567" s="1" t="s">
        <v>1</v>
      </c>
      <c r="K567" s="1" t="s">
        <v>1</v>
      </c>
      <c r="L567" s="1" t="s">
        <v>1</v>
      </c>
      <c r="M567" s="1">
        <v>0</v>
      </c>
      <c r="N567" s="2" t="s">
        <v>1</v>
      </c>
      <c r="O567" s="2" t="s">
        <v>2</v>
      </c>
      <c r="P567" s="2" t="s">
        <v>1</v>
      </c>
      <c r="Q567" s="1">
        <v>1039941145.0152</v>
      </c>
      <c r="R567" s="1">
        <v>0</v>
      </c>
      <c r="S567" s="1">
        <v>852857347</v>
      </c>
      <c r="T567" s="1">
        <v>0</v>
      </c>
      <c r="U567" s="2" t="s">
        <v>0</v>
      </c>
      <c r="V567" s="1">
        <v>0</v>
      </c>
      <c r="W567" s="1">
        <v>161279136.22</v>
      </c>
      <c r="X567" s="2" t="s">
        <v>9</v>
      </c>
      <c r="Y567" s="1">
        <v>25804661.795200001</v>
      </c>
      <c r="Z567" s="1">
        <v>0</v>
      </c>
      <c r="AA567" s="2" t="s">
        <v>0</v>
      </c>
      <c r="AB567" s="1">
        <v>0</v>
      </c>
      <c r="AC567" s="1">
        <v>0</v>
      </c>
      <c r="AD567" s="2" t="s">
        <v>0</v>
      </c>
      <c r="AE567" s="1">
        <v>0</v>
      </c>
      <c r="AF567" s="2">
        <v>0</v>
      </c>
      <c r="AG567" s="2" t="s">
        <v>0</v>
      </c>
      <c r="AH567" s="1">
        <v>0</v>
      </c>
      <c r="AI567" s="1">
        <v>0</v>
      </c>
      <c r="AJ567" s="2" t="s">
        <v>0</v>
      </c>
      <c r="AK567" s="1">
        <v>0</v>
      </c>
      <c r="AL567" s="1">
        <v>0</v>
      </c>
      <c r="AM567" s="49" t="s">
        <v>1</v>
      </c>
      <c r="AN567" s="2" t="s">
        <v>1</v>
      </c>
      <c r="AO567" s="49" t="s">
        <v>1</v>
      </c>
      <c r="AP567" s="2" t="s">
        <v>1</v>
      </c>
    </row>
    <row r="568" spans="1:42" x14ac:dyDescent="0.25">
      <c r="A568" s="2" t="s">
        <v>801</v>
      </c>
      <c r="B568" s="48">
        <v>44177</v>
      </c>
      <c r="C568" s="2" t="s">
        <v>6</v>
      </c>
      <c r="D568" s="2" t="s">
        <v>22</v>
      </c>
      <c r="E568" s="2" t="s">
        <v>194</v>
      </c>
      <c r="F568" s="2" t="s">
        <v>953</v>
      </c>
      <c r="G568" s="2" t="s">
        <v>3</v>
      </c>
      <c r="H568" s="2" t="s">
        <v>1944</v>
      </c>
      <c r="I568" s="1" t="s">
        <v>1</v>
      </c>
      <c r="J568" s="1" t="s">
        <v>1</v>
      </c>
      <c r="K568" s="1" t="s">
        <v>1</v>
      </c>
      <c r="L568" s="1" t="s">
        <v>1</v>
      </c>
      <c r="M568" s="1">
        <v>0</v>
      </c>
      <c r="N568" s="2" t="s">
        <v>1</v>
      </c>
      <c r="O568" s="2" t="s">
        <v>967</v>
      </c>
      <c r="P568" s="2" t="s">
        <v>1945</v>
      </c>
      <c r="Q568" s="1">
        <v>188232806.47999999</v>
      </c>
      <c r="R568" s="1">
        <v>0</v>
      </c>
      <c r="S568" s="1">
        <v>61905990</v>
      </c>
      <c r="T568" s="1">
        <v>108902428</v>
      </c>
      <c r="U568" s="2" t="s">
        <v>9</v>
      </c>
      <c r="V568" s="1">
        <v>17424388.48</v>
      </c>
      <c r="W568" s="1">
        <v>0</v>
      </c>
      <c r="X568" s="2" t="s">
        <v>0</v>
      </c>
      <c r="Y568" s="1">
        <v>0</v>
      </c>
      <c r="Z568" s="1">
        <v>0</v>
      </c>
      <c r="AA568" s="2" t="s">
        <v>0</v>
      </c>
      <c r="AB568" s="1">
        <v>0</v>
      </c>
      <c r="AC568" s="1">
        <v>0</v>
      </c>
      <c r="AD568" s="2" t="s">
        <v>0</v>
      </c>
      <c r="AE568" s="1">
        <v>0</v>
      </c>
      <c r="AF568" s="2">
        <v>0</v>
      </c>
      <c r="AG568" s="2" t="s">
        <v>0</v>
      </c>
      <c r="AH568" s="1">
        <v>0</v>
      </c>
      <c r="AI568" s="1">
        <v>0</v>
      </c>
      <c r="AJ568" s="2" t="s">
        <v>0</v>
      </c>
      <c r="AK568" s="1">
        <v>0</v>
      </c>
      <c r="AL568" s="1">
        <v>0</v>
      </c>
      <c r="AM568" s="49" t="s">
        <v>1</v>
      </c>
      <c r="AN568" s="2" t="s">
        <v>1</v>
      </c>
      <c r="AO568" s="49" t="s">
        <v>1</v>
      </c>
      <c r="AP568" s="2" t="s">
        <v>1</v>
      </c>
    </row>
    <row r="569" spans="1:42" x14ac:dyDescent="0.25">
      <c r="A569" s="2" t="s">
        <v>802</v>
      </c>
      <c r="B569" s="48">
        <v>44177</v>
      </c>
      <c r="C569" s="2" t="s">
        <v>6</v>
      </c>
      <c r="D569" s="2" t="s">
        <v>22</v>
      </c>
      <c r="E569" s="2" t="s">
        <v>194</v>
      </c>
      <c r="F569" s="2" t="s">
        <v>953</v>
      </c>
      <c r="G569" s="2" t="s">
        <v>3</v>
      </c>
      <c r="H569" s="2" t="s">
        <v>1946</v>
      </c>
      <c r="I569" s="1" t="s">
        <v>1</v>
      </c>
      <c r="J569" s="1" t="s">
        <v>1</v>
      </c>
      <c r="K569" s="1" t="s">
        <v>1</v>
      </c>
      <c r="L569" s="1" t="s">
        <v>1</v>
      </c>
      <c r="M569" s="1">
        <v>0</v>
      </c>
      <c r="N569" s="2" t="s">
        <v>1</v>
      </c>
      <c r="O569" s="2" t="s">
        <v>2</v>
      </c>
      <c r="P569" s="2" t="s">
        <v>1</v>
      </c>
      <c r="Q569" s="1">
        <v>164933359</v>
      </c>
      <c r="R569" s="1">
        <v>0</v>
      </c>
      <c r="S569" s="1">
        <v>101964035</v>
      </c>
      <c r="T569" s="1">
        <v>0</v>
      </c>
      <c r="U569" s="2" t="s">
        <v>0</v>
      </c>
      <c r="V569" s="1">
        <v>0</v>
      </c>
      <c r="W569" s="1">
        <v>54283900</v>
      </c>
      <c r="X569" s="2" t="s">
        <v>9</v>
      </c>
      <c r="Y569" s="1">
        <v>8685424</v>
      </c>
      <c r="Z569" s="1">
        <v>0</v>
      </c>
      <c r="AA569" s="2" t="s">
        <v>0</v>
      </c>
      <c r="AB569" s="1">
        <v>0</v>
      </c>
      <c r="AC569" s="1">
        <v>0</v>
      </c>
      <c r="AD569" s="2" t="s">
        <v>0</v>
      </c>
      <c r="AE569" s="1">
        <v>0</v>
      </c>
      <c r="AF569" s="2">
        <v>0</v>
      </c>
      <c r="AG569" s="2" t="s">
        <v>0</v>
      </c>
      <c r="AH569" s="1">
        <v>0</v>
      </c>
      <c r="AI569" s="1">
        <v>0</v>
      </c>
      <c r="AJ569" s="2" t="s">
        <v>0</v>
      </c>
      <c r="AK569" s="1">
        <v>0</v>
      </c>
      <c r="AL569" s="1">
        <v>0</v>
      </c>
      <c r="AM569" s="49" t="s">
        <v>1</v>
      </c>
      <c r="AN569" s="2" t="s">
        <v>1</v>
      </c>
      <c r="AO569" s="49" t="s">
        <v>1</v>
      </c>
      <c r="AP569" s="2" t="s">
        <v>1</v>
      </c>
    </row>
    <row r="570" spans="1:42" x14ac:dyDescent="0.25">
      <c r="A570" s="2" t="s">
        <v>803</v>
      </c>
      <c r="B570" s="48">
        <v>44177</v>
      </c>
      <c r="C570" s="2" t="s">
        <v>6</v>
      </c>
      <c r="D570" s="2" t="s">
        <v>19</v>
      </c>
      <c r="E570" s="2" t="s">
        <v>185</v>
      </c>
      <c r="F570" s="2" t="s">
        <v>749</v>
      </c>
      <c r="G570" s="2" t="s">
        <v>3</v>
      </c>
      <c r="H570" s="2" t="s">
        <v>1947</v>
      </c>
      <c r="I570" s="1" t="s">
        <v>1</v>
      </c>
      <c r="J570" s="1" t="s">
        <v>1</v>
      </c>
      <c r="K570" s="1" t="s">
        <v>1</v>
      </c>
      <c r="L570" s="1" t="s">
        <v>1</v>
      </c>
      <c r="M570" s="1">
        <v>0</v>
      </c>
      <c r="N570" s="2" t="s">
        <v>1</v>
      </c>
      <c r="O570" s="2" t="s">
        <v>2</v>
      </c>
      <c r="P570" s="2" t="s">
        <v>1</v>
      </c>
      <c r="Q570" s="1">
        <v>52403125.920000002</v>
      </c>
      <c r="R570" s="1">
        <v>0</v>
      </c>
      <c r="S570" s="1">
        <v>40704860</v>
      </c>
      <c r="T570" s="1">
        <v>0</v>
      </c>
      <c r="U570" s="2" t="s">
        <v>0</v>
      </c>
      <c r="V570" s="1">
        <v>0</v>
      </c>
      <c r="W570" s="1">
        <v>10084712</v>
      </c>
      <c r="X570" s="2" t="s">
        <v>9</v>
      </c>
      <c r="Y570" s="1">
        <v>1613553.92</v>
      </c>
      <c r="Z570" s="1">
        <v>0</v>
      </c>
      <c r="AA570" s="2" t="s">
        <v>0</v>
      </c>
      <c r="AB570" s="1">
        <v>0</v>
      </c>
      <c r="AC570" s="1">
        <v>0</v>
      </c>
      <c r="AD570" s="2" t="s">
        <v>0</v>
      </c>
      <c r="AE570" s="1">
        <v>0</v>
      </c>
      <c r="AF570" s="2">
        <v>0</v>
      </c>
      <c r="AG570" s="2" t="s">
        <v>0</v>
      </c>
      <c r="AH570" s="1">
        <v>0</v>
      </c>
      <c r="AI570" s="1">
        <v>0</v>
      </c>
      <c r="AJ570" s="2" t="s">
        <v>0</v>
      </c>
      <c r="AK570" s="1">
        <v>0</v>
      </c>
      <c r="AL570" s="1">
        <v>0</v>
      </c>
      <c r="AM570" s="49" t="s">
        <v>1</v>
      </c>
      <c r="AN570" s="2" t="s">
        <v>1</v>
      </c>
      <c r="AO570" s="49" t="s">
        <v>1</v>
      </c>
      <c r="AP570" s="2" t="s">
        <v>1</v>
      </c>
    </row>
    <row r="571" spans="1:42" x14ac:dyDescent="0.25">
      <c r="A571" s="2" t="s">
        <v>804</v>
      </c>
      <c r="B571" s="48">
        <v>44177</v>
      </c>
      <c r="C571" s="2" t="s">
        <v>6</v>
      </c>
      <c r="D571" s="2" t="s">
        <v>19</v>
      </c>
      <c r="E571" s="2" t="s">
        <v>185</v>
      </c>
      <c r="F571" s="2" t="s">
        <v>749</v>
      </c>
      <c r="G571" s="2" t="s">
        <v>3</v>
      </c>
      <c r="H571" s="2" t="s">
        <v>1948</v>
      </c>
      <c r="I571" s="1" t="s">
        <v>1</v>
      </c>
      <c r="J571" s="1" t="s">
        <v>1</v>
      </c>
      <c r="K571" s="1" t="s">
        <v>1</v>
      </c>
      <c r="L571" s="1" t="s">
        <v>1</v>
      </c>
      <c r="M571" s="1">
        <v>0</v>
      </c>
      <c r="N571" s="2" t="s">
        <v>1</v>
      </c>
      <c r="O571" s="2" t="s">
        <v>819</v>
      </c>
      <c r="P571" s="2" t="s">
        <v>820</v>
      </c>
      <c r="Q571" s="1">
        <v>20511920</v>
      </c>
      <c r="R571" s="1">
        <v>0</v>
      </c>
      <c r="S571" s="1">
        <v>20511920</v>
      </c>
      <c r="T571" s="1">
        <v>0</v>
      </c>
      <c r="U571" s="2" t="s">
        <v>0</v>
      </c>
      <c r="V571" s="1">
        <v>0</v>
      </c>
      <c r="W571" s="1">
        <v>0</v>
      </c>
      <c r="X571" s="2" t="s">
        <v>0</v>
      </c>
      <c r="Y571" s="1">
        <v>0</v>
      </c>
      <c r="Z571" s="1">
        <v>0</v>
      </c>
      <c r="AA571" s="2" t="s">
        <v>0</v>
      </c>
      <c r="AB571" s="1">
        <v>0</v>
      </c>
      <c r="AC571" s="1">
        <v>0</v>
      </c>
      <c r="AD571" s="2" t="s">
        <v>0</v>
      </c>
      <c r="AE571" s="1">
        <v>0</v>
      </c>
      <c r="AF571" s="2">
        <v>0</v>
      </c>
      <c r="AG571" s="2" t="s">
        <v>0</v>
      </c>
      <c r="AH571" s="1">
        <v>0</v>
      </c>
      <c r="AI571" s="1">
        <v>0</v>
      </c>
      <c r="AJ571" s="2" t="s">
        <v>0</v>
      </c>
      <c r="AK571" s="1">
        <v>0</v>
      </c>
      <c r="AL571" s="1">
        <v>0</v>
      </c>
      <c r="AM571" s="49" t="s">
        <v>1</v>
      </c>
      <c r="AN571" s="2" t="s">
        <v>1</v>
      </c>
      <c r="AO571" s="49" t="s">
        <v>1</v>
      </c>
      <c r="AP571" s="2" t="s">
        <v>1</v>
      </c>
    </row>
    <row r="572" spans="1:42" x14ac:dyDescent="0.25">
      <c r="A572" s="2" t="s">
        <v>805</v>
      </c>
      <c r="B572" s="48">
        <v>44177</v>
      </c>
      <c r="C572" s="2" t="s">
        <v>6</v>
      </c>
      <c r="D572" s="2" t="s">
        <v>19</v>
      </c>
      <c r="E572" s="2" t="s">
        <v>185</v>
      </c>
      <c r="F572" s="2" t="s">
        <v>749</v>
      </c>
      <c r="G572" s="2" t="s">
        <v>3</v>
      </c>
      <c r="H572" s="2" t="s">
        <v>1949</v>
      </c>
      <c r="I572" s="1" t="s">
        <v>1</v>
      </c>
      <c r="J572" s="1" t="s">
        <v>1</v>
      </c>
      <c r="K572" s="1" t="s">
        <v>1</v>
      </c>
      <c r="L572" s="1" t="s">
        <v>1</v>
      </c>
      <c r="M572" s="1">
        <v>0</v>
      </c>
      <c r="N572" s="2" t="s">
        <v>1</v>
      </c>
      <c r="O572" s="2" t="s">
        <v>2</v>
      </c>
      <c r="P572" s="2" t="s">
        <v>1</v>
      </c>
      <c r="Q572" s="1">
        <v>361474022.5</v>
      </c>
      <c r="R572" s="1">
        <v>0</v>
      </c>
      <c r="S572" s="1">
        <v>276651922.5</v>
      </c>
      <c r="T572" s="1">
        <v>0</v>
      </c>
      <c r="U572" s="2" t="s">
        <v>0</v>
      </c>
      <c r="V572" s="1">
        <v>0</v>
      </c>
      <c r="W572" s="1">
        <v>73122500</v>
      </c>
      <c r="X572" s="2" t="s">
        <v>9</v>
      </c>
      <c r="Y572" s="1">
        <v>11699600</v>
      </c>
      <c r="Z572" s="1">
        <v>0</v>
      </c>
      <c r="AA572" s="2" t="s">
        <v>0</v>
      </c>
      <c r="AB572" s="1">
        <v>0</v>
      </c>
      <c r="AC572" s="1">
        <v>0</v>
      </c>
      <c r="AD572" s="2" t="s">
        <v>0</v>
      </c>
      <c r="AE572" s="1">
        <v>0</v>
      </c>
      <c r="AF572" s="2">
        <v>0</v>
      </c>
      <c r="AG572" s="2" t="s">
        <v>0</v>
      </c>
      <c r="AH572" s="1">
        <v>0</v>
      </c>
      <c r="AI572" s="1">
        <v>0</v>
      </c>
      <c r="AJ572" s="2" t="s">
        <v>0</v>
      </c>
      <c r="AK572" s="1">
        <v>0</v>
      </c>
      <c r="AL572" s="1">
        <v>0</v>
      </c>
      <c r="AM572" s="49" t="s">
        <v>1</v>
      </c>
      <c r="AN572" s="2" t="s">
        <v>1</v>
      </c>
      <c r="AO572" s="49" t="s">
        <v>1</v>
      </c>
      <c r="AP572" s="2" t="s">
        <v>1</v>
      </c>
    </row>
    <row r="573" spans="1:42" x14ac:dyDescent="0.25">
      <c r="A573" s="2" t="s">
        <v>806</v>
      </c>
      <c r="B573" s="48">
        <v>44177</v>
      </c>
      <c r="C573" s="2" t="s">
        <v>6</v>
      </c>
      <c r="D573" s="2" t="s">
        <v>19</v>
      </c>
      <c r="E573" s="2" t="s">
        <v>185</v>
      </c>
      <c r="F573" s="2" t="s">
        <v>749</v>
      </c>
      <c r="G573" s="2" t="s">
        <v>13</v>
      </c>
      <c r="H573" s="2" t="s">
        <v>1</v>
      </c>
      <c r="I573" s="1" t="s">
        <v>1950</v>
      </c>
      <c r="J573" s="1" t="s">
        <v>1</v>
      </c>
      <c r="K573" s="1" t="s">
        <v>1951</v>
      </c>
      <c r="L573" s="1" t="s">
        <v>1649</v>
      </c>
      <c r="M573" s="1">
        <v>216168756.72</v>
      </c>
      <c r="N573" s="2" t="s">
        <v>12</v>
      </c>
      <c r="O573" s="2" t="s">
        <v>1952</v>
      </c>
      <c r="P573" s="2" t="s">
        <v>1953</v>
      </c>
      <c r="Q573" s="1">
        <v>-6702200</v>
      </c>
      <c r="R573" s="1">
        <v>0</v>
      </c>
      <c r="S573" s="1">
        <v>-6702200</v>
      </c>
      <c r="T573" s="1">
        <v>0</v>
      </c>
      <c r="U573" s="2" t="s">
        <v>0</v>
      </c>
      <c r="V573" s="1">
        <v>0</v>
      </c>
      <c r="W573" s="1">
        <v>0</v>
      </c>
      <c r="X573" s="2" t="s">
        <v>0</v>
      </c>
      <c r="Y573" s="1">
        <v>0</v>
      </c>
      <c r="Z573" s="1">
        <v>0</v>
      </c>
      <c r="AA573" s="2" t="s">
        <v>0</v>
      </c>
      <c r="AB573" s="1">
        <v>0</v>
      </c>
      <c r="AC573" s="1">
        <v>0</v>
      </c>
      <c r="AD573" s="2" t="s">
        <v>0</v>
      </c>
      <c r="AE573" s="1">
        <v>0</v>
      </c>
      <c r="AF573" s="2">
        <v>0</v>
      </c>
      <c r="AG573" s="2" t="s">
        <v>0</v>
      </c>
      <c r="AH573" s="1">
        <v>0</v>
      </c>
      <c r="AI573" s="1">
        <v>0</v>
      </c>
      <c r="AJ573" s="2" t="s">
        <v>0</v>
      </c>
      <c r="AK573" s="1">
        <v>0</v>
      </c>
      <c r="AL573" s="1">
        <v>0</v>
      </c>
      <c r="AM573" s="49" t="s">
        <v>1</v>
      </c>
      <c r="AN573" s="2" t="s">
        <v>1</v>
      </c>
      <c r="AO573" s="49" t="s">
        <v>1</v>
      </c>
      <c r="AP573" s="2" t="s">
        <v>1</v>
      </c>
    </row>
    <row r="574" spans="1:42" x14ac:dyDescent="0.25">
      <c r="A574" s="2" t="s">
        <v>807</v>
      </c>
      <c r="B574" s="48">
        <v>44177</v>
      </c>
      <c r="C574" s="2" t="s">
        <v>6</v>
      </c>
      <c r="D574" s="2" t="s">
        <v>17</v>
      </c>
      <c r="E574" s="2" t="s">
        <v>183</v>
      </c>
      <c r="F574" s="2" t="s">
        <v>1954</v>
      </c>
      <c r="G574" s="2" t="s">
        <v>3</v>
      </c>
      <c r="H574" s="2" t="s">
        <v>1955</v>
      </c>
      <c r="I574" s="1" t="s">
        <v>1</v>
      </c>
      <c r="J574" s="1" t="s">
        <v>1</v>
      </c>
      <c r="K574" s="1" t="s">
        <v>1</v>
      </c>
      <c r="L574" s="1" t="s">
        <v>1</v>
      </c>
      <c r="M574" s="1">
        <v>0</v>
      </c>
      <c r="N574" s="2" t="s">
        <v>1</v>
      </c>
      <c r="O574" s="2" t="s">
        <v>2</v>
      </c>
      <c r="P574" s="2" t="s">
        <v>1</v>
      </c>
      <c r="Q574" s="1">
        <v>1318990494.9800003</v>
      </c>
      <c r="R574" s="1">
        <v>0</v>
      </c>
      <c r="S574" s="1">
        <v>912947861.5</v>
      </c>
      <c r="T574" s="1">
        <v>0</v>
      </c>
      <c r="U574" s="2" t="s">
        <v>0</v>
      </c>
      <c r="V574" s="1">
        <v>0</v>
      </c>
      <c r="W574" s="1">
        <v>350036753</v>
      </c>
      <c r="X574" s="2" t="s">
        <v>9</v>
      </c>
      <c r="Y574" s="1">
        <v>56005880.479999997</v>
      </c>
      <c r="Z574" s="1">
        <v>0</v>
      </c>
      <c r="AA574" s="2" t="s">
        <v>0</v>
      </c>
      <c r="AB574" s="1">
        <v>0</v>
      </c>
      <c r="AC574" s="1">
        <v>0</v>
      </c>
      <c r="AD574" s="2" t="s">
        <v>0</v>
      </c>
      <c r="AE574" s="1">
        <v>0</v>
      </c>
      <c r="AF574" s="2">
        <v>0</v>
      </c>
      <c r="AG574" s="2" t="s">
        <v>0</v>
      </c>
      <c r="AH574" s="1">
        <v>0</v>
      </c>
      <c r="AI574" s="1">
        <v>0</v>
      </c>
      <c r="AJ574" s="2" t="s">
        <v>0</v>
      </c>
      <c r="AK574" s="1">
        <v>0</v>
      </c>
      <c r="AL574" s="1">
        <v>0</v>
      </c>
      <c r="AM574" s="49" t="s">
        <v>1</v>
      </c>
      <c r="AN574" s="2" t="s">
        <v>1</v>
      </c>
      <c r="AO574" s="49" t="s">
        <v>1</v>
      </c>
      <c r="AP574" s="2" t="s">
        <v>1</v>
      </c>
    </row>
    <row r="575" spans="1:42" x14ac:dyDescent="0.25">
      <c r="A575" s="2" t="s">
        <v>808</v>
      </c>
      <c r="B575" s="48">
        <v>44177</v>
      </c>
      <c r="C575" s="2" t="s">
        <v>6</v>
      </c>
      <c r="D575" s="2" t="s">
        <v>14</v>
      </c>
      <c r="E575" s="2" t="s">
        <v>181</v>
      </c>
      <c r="F575" s="2" t="s">
        <v>1956</v>
      </c>
      <c r="G575" s="2" t="s">
        <v>3</v>
      </c>
      <c r="H575" s="2" t="s">
        <v>1957</v>
      </c>
      <c r="I575" s="1" t="s">
        <v>1</v>
      </c>
      <c r="J575" s="1" t="s">
        <v>1</v>
      </c>
      <c r="K575" s="1" t="s">
        <v>1</v>
      </c>
      <c r="L575" s="1" t="s">
        <v>1</v>
      </c>
      <c r="M575" s="1">
        <v>0</v>
      </c>
      <c r="N575" s="2" t="s">
        <v>1</v>
      </c>
      <c r="O575" s="2" t="s">
        <v>2</v>
      </c>
      <c r="P575" s="2" t="s">
        <v>1</v>
      </c>
      <c r="Q575" s="1">
        <v>395939279.39999998</v>
      </c>
      <c r="R575" s="1">
        <v>0</v>
      </c>
      <c r="S575" s="1">
        <v>358313038</v>
      </c>
      <c r="T575" s="1">
        <v>0</v>
      </c>
      <c r="U575" s="2" t="s">
        <v>0</v>
      </c>
      <c r="V575" s="1">
        <v>0</v>
      </c>
      <c r="W575" s="1">
        <v>32436415</v>
      </c>
      <c r="X575" s="2" t="s">
        <v>9</v>
      </c>
      <c r="Y575" s="1">
        <v>5189826.4000000004</v>
      </c>
      <c r="Z575" s="1">
        <v>0</v>
      </c>
      <c r="AA575" s="2" t="s">
        <v>0</v>
      </c>
      <c r="AB575" s="1">
        <v>0</v>
      </c>
      <c r="AC575" s="1">
        <v>0</v>
      </c>
      <c r="AD575" s="2" t="s">
        <v>0</v>
      </c>
      <c r="AE575" s="1">
        <v>0</v>
      </c>
      <c r="AF575" s="2">
        <v>0</v>
      </c>
      <c r="AG575" s="2" t="s">
        <v>0</v>
      </c>
      <c r="AH575" s="1">
        <v>0</v>
      </c>
      <c r="AI575" s="1">
        <v>0</v>
      </c>
      <c r="AJ575" s="2" t="s">
        <v>0</v>
      </c>
      <c r="AK575" s="1">
        <v>0</v>
      </c>
      <c r="AL575" s="1">
        <v>0</v>
      </c>
      <c r="AM575" s="49" t="s">
        <v>1</v>
      </c>
      <c r="AN575" s="2" t="s">
        <v>1</v>
      </c>
      <c r="AO575" s="49" t="s">
        <v>1</v>
      </c>
      <c r="AP575" s="2" t="s">
        <v>1</v>
      </c>
    </row>
    <row r="576" spans="1:42" x14ac:dyDescent="0.25">
      <c r="A576" s="2" t="s">
        <v>809</v>
      </c>
      <c r="B576" s="48">
        <v>44177</v>
      </c>
      <c r="C576" s="2" t="s">
        <v>6</v>
      </c>
      <c r="D576" s="2" t="s">
        <v>10</v>
      </c>
      <c r="E576" s="2" t="s">
        <v>178</v>
      </c>
      <c r="F576" s="2" t="s">
        <v>833</v>
      </c>
      <c r="G576" s="2" t="s">
        <v>3</v>
      </c>
      <c r="H576" s="2" t="s">
        <v>1958</v>
      </c>
      <c r="I576" s="1" t="s">
        <v>1</v>
      </c>
      <c r="J576" s="1" t="s">
        <v>1</v>
      </c>
      <c r="K576" s="1" t="s">
        <v>1</v>
      </c>
      <c r="L576" s="1" t="s">
        <v>1</v>
      </c>
      <c r="M576" s="1">
        <v>0</v>
      </c>
      <c r="N576" s="2" t="s">
        <v>1</v>
      </c>
      <c r="O576" s="2" t="s">
        <v>2</v>
      </c>
      <c r="P576" s="2" t="s">
        <v>1</v>
      </c>
      <c r="Q576" s="1">
        <v>79903648</v>
      </c>
      <c r="R576" s="1">
        <v>0</v>
      </c>
      <c r="S576" s="1">
        <v>22486200</v>
      </c>
      <c r="T576" s="1">
        <v>0</v>
      </c>
      <c r="U576" s="2" t="s">
        <v>0</v>
      </c>
      <c r="V576" s="1">
        <v>0</v>
      </c>
      <c r="W576" s="1">
        <v>49497800</v>
      </c>
      <c r="X576" s="2" t="s">
        <v>9</v>
      </c>
      <c r="Y576" s="1">
        <v>7919648</v>
      </c>
      <c r="Z576" s="1">
        <v>0</v>
      </c>
      <c r="AA576" s="2" t="s">
        <v>0</v>
      </c>
      <c r="AB576" s="1">
        <v>0</v>
      </c>
      <c r="AC576" s="1">
        <v>0</v>
      </c>
      <c r="AD576" s="2" t="s">
        <v>0</v>
      </c>
      <c r="AE576" s="1">
        <v>0</v>
      </c>
      <c r="AF576" s="2">
        <v>0</v>
      </c>
      <c r="AG576" s="2" t="s">
        <v>0</v>
      </c>
      <c r="AH576" s="1">
        <v>0</v>
      </c>
      <c r="AI576" s="1">
        <v>0</v>
      </c>
      <c r="AJ576" s="2" t="s">
        <v>0</v>
      </c>
      <c r="AK576" s="1">
        <v>0</v>
      </c>
      <c r="AL576" s="1">
        <v>0</v>
      </c>
      <c r="AM576" s="49" t="s">
        <v>1</v>
      </c>
      <c r="AN576" s="2" t="s">
        <v>1</v>
      </c>
      <c r="AO576" s="49" t="s">
        <v>1</v>
      </c>
      <c r="AP576" s="2" t="s">
        <v>1</v>
      </c>
    </row>
    <row r="577" spans="1:42" x14ac:dyDescent="0.25">
      <c r="A577" s="2" t="s">
        <v>810</v>
      </c>
      <c r="B577" s="48">
        <v>44177</v>
      </c>
      <c r="C577" s="2" t="s">
        <v>6</v>
      </c>
      <c r="D577" s="2" t="s">
        <v>10</v>
      </c>
      <c r="E577" s="2" t="s">
        <v>178</v>
      </c>
      <c r="F577" s="2" t="s">
        <v>833</v>
      </c>
      <c r="G577" s="2" t="s">
        <v>13</v>
      </c>
      <c r="H577" s="2" t="s">
        <v>1</v>
      </c>
      <c r="I577" s="1" t="s">
        <v>1959</v>
      </c>
      <c r="J577" s="1" t="s">
        <v>1</v>
      </c>
      <c r="K577" s="1" t="s">
        <v>1960</v>
      </c>
      <c r="L577" s="1" t="s">
        <v>1911</v>
      </c>
      <c r="M577" s="1">
        <v>2224640</v>
      </c>
      <c r="N577" s="2" t="s">
        <v>12</v>
      </c>
      <c r="O577" s="2" t="s">
        <v>1961</v>
      </c>
      <c r="P577" s="2" t="s">
        <v>1962</v>
      </c>
      <c r="Q577" s="1">
        <v>-1344200</v>
      </c>
      <c r="R577" s="1">
        <v>0</v>
      </c>
      <c r="S577" s="1">
        <v>-1344200</v>
      </c>
      <c r="T577" s="1">
        <v>0</v>
      </c>
      <c r="U577" s="2" t="s">
        <v>0</v>
      </c>
      <c r="V577" s="1">
        <v>0</v>
      </c>
      <c r="W577" s="1">
        <v>0</v>
      </c>
      <c r="X577" s="2" t="s">
        <v>0</v>
      </c>
      <c r="Y577" s="1">
        <v>0</v>
      </c>
      <c r="Z577" s="1">
        <v>0</v>
      </c>
      <c r="AA577" s="2" t="s">
        <v>0</v>
      </c>
      <c r="AB577" s="1">
        <v>0</v>
      </c>
      <c r="AC577" s="1">
        <v>0</v>
      </c>
      <c r="AD577" s="2" t="s">
        <v>0</v>
      </c>
      <c r="AE577" s="1">
        <v>0</v>
      </c>
      <c r="AF577" s="2">
        <v>0</v>
      </c>
      <c r="AG577" s="2" t="s">
        <v>0</v>
      </c>
      <c r="AH577" s="1">
        <v>0</v>
      </c>
      <c r="AI577" s="1">
        <v>0</v>
      </c>
      <c r="AJ577" s="2" t="s">
        <v>0</v>
      </c>
      <c r="AK577" s="1">
        <v>0</v>
      </c>
      <c r="AL577" s="1">
        <v>0</v>
      </c>
      <c r="AM577" s="49" t="s">
        <v>1</v>
      </c>
      <c r="AN577" s="2" t="s">
        <v>1</v>
      </c>
      <c r="AO577" s="49" t="s">
        <v>1</v>
      </c>
      <c r="AP577" s="2" t="s">
        <v>1</v>
      </c>
    </row>
    <row r="578" spans="1:42" x14ac:dyDescent="0.25">
      <c r="A578" s="2" t="s">
        <v>811</v>
      </c>
      <c r="B578" s="48">
        <v>44177</v>
      </c>
      <c r="C578" s="2" t="s">
        <v>6</v>
      </c>
      <c r="D578" s="2" t="s">
        <v>280</v>
      </c>
      <c r="E578" s="2" t="s">
        <v>204</v>
      </c>
      <c r="F578" s="2" t="s">
        <v>1061</v>
      </c>
      <c r="G578" s="2" t="s">
        <v>3</v>
      </c>
      <c r="H578" s="2" t="s">
        <v>1963</v>
      </c>
      <c r="I578" s="1" t="s">
        <v>1</v>
      </c>
      <c r="J578" s="1" t="s">
        <v>1</v>
      </c>
      <c r="K578" s="1" t="s">
        <v>1</v>
      </c>
      <c r="L578" s="1" t="s">
        <v>1</v>
      </c>
      <c r="M578" s="1">
        <v>0</v>
      </c>
      <c r="N578" s="2" t="s">
        <v>1</v>
      </c>
      <c r="O578" s="2" t="s">
        <v>2</v>
      </c>
      <c r="P578" s="2" t="s">
        <v>1</v>
      </c>
      <c r="Q578" s="1">
        <v>460456668.19999999</v>
      </c>
      <c r="R578" s="1">
        <v>0</v>
      </c>
      <c r="S578" s="1">
        <v>399959020</v>
      </c>
      <c r="T578" s="1">
        <v>0</v>
      </c>
      <c r="U578" s="2" t="s">
        <v>0</v>
      </c>
      <c r="V578" s="1">
        <v>0</v>
      </c>
      <c r="W578" s="1">
        <v>52153145</v>
      </c>
      <c r="X578" s="2" t="s">
        <v>9</v>
      </c>
      <c r="Y578" s="1">
        <v>8344503.2000000002</v>
      </c>
      <c r="Z578" s="1">
        <v>0</v>
      </c>
      <c r="AA578" s="2" t="s">
        <v>0</v>
      </c>
      <c r="AB578" s="1">
        <v>0</v>
      </c>
      <c r="AC578" s="1">
        <v>0</v>
      </c>
      <c r="AD578" s="2" t="s">
        <v>0</v>
      </c>
      <c r="AE578" s="1">
        <v>0</v>
      </c>
      <c r="AF578" s="2">
        <v>0</v>
      </c>
      <c r="AG578" s="2" t="s">
        <v>0</v>
      </c>
      <c r="AH578" s="1">
        <v>0</v>
      </c>
      <c r="AI578" s="1">
        <v>0</v>
      </c>
      <c r="AJ578" s="2" t="s">
        <v>0</v>
      </c>
      <c r="AK578" s="1">
        <v>0</v>
      </c>
      <c r="AL578" s="1">
        <v>0</v>
      </c>
      <c r="AM578" s="49" t="s">
        <v>1</v>
      </c>
      <c r="AN578" s="2" t="s">
        <v>1</v>
      </c>
      <c r="AO578" s="49" t="s">
        <v>1</v>
      </c>
      <c r="AP578" s="2" t="s">
        <v>1</v>
      </c>
    </row>
    <row r="579" spans="1:42" x14ac:dyDescent="0.25">
      <c r="A579" s="2" t="s">
        <v>812</v>
      </c>
      <c r="B579" s="48">
        <v>44177</v>
      </c>
      <c r="C579" s="2" t="s">
        <v>6</v>
      </c>
      <c r="D579" s="2" t="s">
        <v>7</v>
      </c>
      <c r="E579" s="2" t="s">
        <v>917</v>
      </c>
      <c r="F579" s="2" t="s">
        <v>1964</v>
      </c>
      <c r="G579" s="2" t="s">
        <v>3</v>
      </c>
      <c r="H579" s="2" t="s">
        <v>1965</v>
      </c>
      <c r="I579" s="1" t="s">
        <v>1</v>
      </c>
      <c r="J579" s="1" t="s">
        <v>1</v>
      </c>
      <c r="K579" s="1" t="s">
        <v>1</v>
      </c>
      <c r="L579" s="1" t="s">
        <v>1</v>
      </c>
      <c r="M579" s="1">
        <v>0</v>
      </c>
      <c r="N579" s="2" t="s">
        <v>1</v>
      </c>
      <c r="O579" s="2" t="s">
        <v>2</v>
      </c>
      <c r="P579" s="2" t="s">
        <v>1</v>
      </c>
      <c r="Q579" s="1">
        <v>186984512</v>
      </c>
      <c r="R579" s="1">
        <v>0</v>
      </c>
      <c r="S579" s="1">
        <v>140140000</v>
      </c>
      <c r="T579" s="1">
        <v>0</v>
      </c>
      <c r="U579" s="2" t="s">
        <v>0</v>
      </c>
      <c r="V579" s="1">
        <v>0</v>
      </c>
      <c r="W579" s="1">
        <v>40383200</v>
      </c>
      <c r="X579" s="2" t="s">
        <v>9</v>
      </c>
      <c r="Y579" s="1">
        <v>6461312</v>
      </c>
      <c r="Z579" s="1">
        <v>0</v>
      </c>
      <c r="AA579" s="2" t="s">
        <v>0</v>
      </c>
      <c r="AB579" s="1">
        <v>0</v>
      </c>
      <c r="AC579" s="1">
        <v>0</v>
      </c>
      <c r="AD579" s="2" t="s">
        <v>0</v>
      </c>
      <c r="AE579" s="1">
        <v>0</v>
      </c>
      <c r="AF579" s="2">
        <v>0</v>
      </c>
      <c r="AG579" s="2" t="s">
        <v>0</v>
      </c>
      <c r="AH579" s="1">
        <v>0</v>
      </c>
      <c r="AI579" s="1">
        <v>0</v>
      </c>
      <c r="AJ579" s="2" t="s">
        <v>0</v>
      </c>
      <c r="AK579" s="1">
        <v>0</v>
      </c>
      <c r="AL579" s="1">
        <v>0</v>
      </c>
      <c r="AM579" s="49" t="s">
        <v>1</v>
      </c>
      <c r="AN579" s="2" t="s">
        <v>1</v>
      </c>
      <c r="AO579" s="49" t="s">
        <v>1</v>
      </c>
      <c r="AP579" s="2" t="s">
        <v>1</v>
      </c>
    </row>
    <row r="580" spans="1:42" x14ac:dyDescent="0.25">
      <c r="A580" s="2" t="s">
        <v>813</v>
      </c>
      <c r="B580" s="48">
        <v>44177</v>
      </c>
      <c r="C580" s="2" t="s">
        <v>6</v>
      </c>
      <c r="D580" s="2" t="s">
        <v>5</v>
      </c>
      <c r="E580" s="2" t="s">
        <v>175</v>
      </c>
      <c r="F580" s="2" t="s">
        <v>1966</v>
      </c>
      <c r="G580" s="2" t="s">
        <v>3</v>
      </c>
      <c r="H580" s="2" t="s">
        <v>1967</v>
      </c>
      <c r="I580" s="1" t="s">
        <v>1</v>
      </c>
      <c r="J580" s="1" t="s">
        <v>1</v>
      </c>
      <c r="K580" s="1" t="s">
        <v>1</v>
      </c>
      <c r="L580" s="1" t="s">
        <v>1</v>
      </c>
      <c r="M580" s="1">
        <v>0</v>
      </c>
      <c r="N580" s="2" t="s">
        <v>1</v>
      </c>
      <c r="O580" s="2" t="s">
        <v>2</v>
      </c>
      <c r="P580" s="2" t="s">
        <v>1</v>
      </c>
      <c r="Q580" s="1">
        <v>407722909</v>
      </c>
      <c r="R580" s="1">
        <v>0</v>
      </c>
      <c r="S580" s="1">
        <v>319648285</v>
      </c>
      <c r="T580" s="1">
        <v>0</v>
      </c>
      <c r="U580" s="2" t="s">
        <v>0</v>
      </c>
      <c r="V580" s="1">
        <v>0</v>
      </c>
      <c r="W580" s="1">
        <v>75926400</v>
      </c>
      <c r="X580" s="2" t="s">
        <v>9</v>
      </c>
      <c r="Y580" s="1">
        <v>12148224</v>
      </c>
      <c r="Z580" s="1">
        <v>0</v>
      </c>
      <c r="AA580" s="2" t="s">
        <v>0</v>
      </c>
      <c r="AB580" s="1">
        <v>0</v>
      </c>
      <c r="AC580" s="1">
        <v>0</v>
      </c>
      <c r="AD580" s="2" t="s">
        <v>0</v>
      </c>
      <c r="AE580" s="1">
        <v>0</v>
      </c>
      <c r="AF580" s="2">
        <v>0</v>
      </c>
      <c r="AG580" s="2" t="s">
        <v>0</v>
      </c>
      <c r="AH580" s="1">
        <v>0</v>
      </c>
      <c r="AI580" s="1">
        <v>0</v>
      </c>
      <c r="AJ580" s="2" t="s">
        <v>0</v>
      </c>
      <c r="AK580" s="1">
        <v>0</v>
      </c>
      <c r="AL580" s="1">
        <v>0</v>
      </c>
      <c r="AM580" s="49" t="s">
        <v>1</v>
      </c>
      <c r="AN580" s="2" t="s">
        <v>1</v>
      </c>
      <c r="AO580" s="49" t="s">
        <v>1</v>
      </c>
      <c r="AP580" s="2" t="s">
        <v>1</v>
      </c>
    </row>
    <row r="581" spans="1:42" x14ac:dyDescent="0.25">
      <c r="A581" s="2" t="s">
        <v>814</v>
      </c>
      <c r="B581" s="48">
        <v>44178</v>
      </c>
      <c r="C581" s="2" t="s">
        <v>6</v>
      </c>
      <c r="D581" s="2" t="s">
        <v>49</v>
      </c>
      <c r="E581" s="2" t="s">
        <v>232</v>
      </c>
      <c r="F581" s="2" t="s">
        <v>1968</v>
      </c>
      <c r="G581" s="2" t="s">
        <v>3</v>
      </c>
      <c r="H581" s="2" t="s">
        <v>1969</v>
      </c>
      <c r="I581" s="1" t="s">
        <v>1</v>
      </c>
      <c r="J581" s="1" t="s">
        <v>1</v>
      </c>
      <c r="K581" s="1" t="s">
        <v>1</v>
      </c>
      <c r="L581" s="1" t="s">
        <v>1</v>
      </c>
      <c r="M581" s="1">
        <v>0</v>
      </c>
      <c r="N581" s="2" t="s">
        <v>1</v>
      </c>
      <c r="O581" s="2" t="s">
        <v>2</v>
      </c>
      <c r="P581" s="2" t="s">
        <v>1</v>
      </c>
      <c r="Q581" s="1">
        <v>999580550.68000007</v>
      </c>
      <c r="R581" s="1">
        <v>0</v>
      </c>
      <c r="S581" s="1">
        <v>670387154.5</v>
      </c>
      <c r="T581" s="1">
        <v>0</v>
      </c>
      <c r="U581" s="2" t="s">
        <v>0</v>
      </c>
      <c r="V581" s="1">
        <v>0</v>
      </c>
      <c r="W581" s="1">
        <v>283787410.5</v>
      </c>
      <c r="X581" s="2" t="s">
        <v>0</v>
      </c>
      <c r="Y581" s="1">
        <v>45405985.679999992</v>
      </c>
      <c r="Z581" s="1">
        <v>0</v>
      </c>
      <c r="AA581" s="2" t="s">
        <v>0</v>
      </c>
      <c r="AB581" s="1">
        <v>0</v>
      </c>
      <c r="AC581" s="1">
        <v>0</v>
      </c>
      <c r="AD581" s="2" t="s">
        <v>0</v>
      </c>
      <c r="AE581" s="1">
        <v>0</v>
      </c>
      <c r="AF581" s="2">
        <v>0</v>
      </c>
      <c r="AG581" s="2" t="s">
        <v>0</v>
      </c>
      <c r="AH581" s="1">
        <v>0</v>
      </c>
      <c r="AI581" s="1">
        <v>0</v>
      </c>
      <c r="AJ581" s="2" t="s">
        <v>0</v>
      </c>
      <c r="AK581" s="1">
        <v>0</v>
      </c>
      <c r="AL581" s="1">
        <v>0</v>
      </c>
      <c r="AM581" s="49" t="s">
        <v>1</v>
      </c>
      <c r="AN581" s="2" t="s">
        <v>1</v>
      </c>
      <c r="AO581" s="49" t="s">
        <v>1</v>
      </c>
      <c r="AP581" s="2" t="s">
        <v>1</v>
      </c>
    </row>
    <row r="582" spans="1:42" x14ac:dyDescent="0.25">
      <c r="A582" s="2" t="s">
        <v>815</v>
      </c>
      <c r="B582" s="48">
        <v>44178</v>
      </c>
      <c r="C582" s="2" t="s">
        <v>27</v>
      </c>
      <c r="D582" s="2" t="s">
        <v>49</v>
      </c>
      <c r="E582" s="2" t="s">
        <v>223</v>
      </c>
      <c r="F582" s="2" t="s">
        <v>1970</v>
      </c>
      <c r="G582" s="2" t="s">
        <v>3</v>
      </c>
      <c r="H582" s="2" t="s">
        <v>1971</v>
      </c>
      <c r="I582" s="1" t="s">
        <v>1</v>
      </c>
      <c r="J582" s="1" t="s">
        <v>1</v>
      </c>
      <c r="K582" s="1" t="s">
        <v>1</v>
      </c>
      <c r="L582" s="1" t="s">
        <v>1</v>
      </c>
      <c r="M582" s="1">
        <v>0</v>
      </c>
      <c r="N582" s="2" t="s">
        <v>1</v>
      </c>
      <c r="O582" s="2" t="s">
        <v>2</v>
      </c>
      <c r="P582" s="2" t="s">
        <v>1</v>
      </c>
      <c r="Q582" s="1">
        <v>424554692.34000003</v>
      </c>
      <c r="R582" s="1">
        <v>0</v>
      </c>
      <c r="S582" s="1">
        <v>261959984.01999998</v>
      </c>
      <c r="T582" s="1">
        <v>0</v>
      </c>
      <c r="U582" s="2" t="s">
        <v>0</v>
      </c>
      <c r="V582" s="1">
        <v>0</v>
      </c>
      <c r="W582" s="1">
        <v>140167852</v>
      </c>
      <c r="X582" s="2" t="s">
        <v>0</v>
      </c>
      <c r="Y582" s="1">
        <v>22426856.32</v>
      </c>
      <c r="Z582" s="1">
        <v>0</v>
      </c>
      <c r="AA582" s="2" t="s">
        <v>0</v>
      </c>
      <c r="AB582" s="1">
        <v>0</v>
      </c>
      <c r="AC582" s="1">
        <v>0</v>
      </c>
      <c r="AD582" s="2" t="s">
        <v>0</v>
      </c>
      <c r="AE582" s="1">
        <v>0</v>
      </c>
      <c r="AF582" s="2">
        <v>0</v>
      </c>
      <c r="AG582" s="2" t="s">
        <v>0</v>
      </c>
      <c r="AH582" s="1">
        <v>0</v>
      </c>
      <c r="AI582" s="1">
        <v>0</v>
      </c>
      <c r="AJ582" s="2" t="s">
        <v>0</v>
      </c>
      <c r="AK582" s="1">
        <v>0</v>
      </c>
      <c r="AL582" s="1">
        <v>0</v>
      </c>
      <c r="AM582" s="49" t="s">
        <v>1</v>
      </c>
      <c r="AN582" s="2" t="s">
        <v>1</v>
      </c>
      <c r="AO582" s="49" t="s">
        <v>1</v>
      </c>
      <c r="AP582" s="2" t="s">
        <v>1</v>
      </c>
    </row>
    <row r="583" spans="1:42" x14ac:dyDescent="0.25">
      <c r="A583" s="2" t="s">
        <v>816</v>
      </c>
      <c r="B583" s="48">
        <v>44178</v>
      </c>
      <c r="C583" s="2" t="s">
        <v>6</v>
      </c>
      <c r="D583" s="2" t="s">
        <v>42</v>
      </c>
      <c r="E583" s="2" t="s">
        <v>221</v>
      </c>
      <c r="F583" s="2" t="s">
        <v>1972</v>
      </c>
      <c r="G583" s="2" t="s">
        <v>3</v>
      </c>
      <c r="H583" s="2" t="s">
        <v>1973</v>
      </c>
      <c r="I583" s="1" t="s">
        <v>1</v>
      </c>
      <c r="J583" s="1" t="s">
        <v>1</v>
      </c>
      <c r="K583" s="1" t="s">
        <v>1</v>
      </c>
      <c r="L583" s="1" t="s">
        <v>1</v>
      </c>
      <c r="M583" s="1">
        <v>0</v>
      </c>
      <c r="N583" s="2" t="s">
        <v>1</v>
      </c>
      <c r="O583" s="2" t="s">
        <v>2</v>
      </c>
      <c r="P583" s="2" t="s">
        <v>1</v>
      </c>
      <c r="Q583" s="1">
        <v>329037804.28999996</v>
      </c>
      <c r="R583" s="1">
        <v>0</v>
      </c>
      <c r="S583" s="1">
        <v>223148306.28999996</v>
      </c>
      <c r="T583" s="1">
        <v>0</v>
      </c>
      <c r="U583" s="2" t="s">
        <v>0</v>
      </c>
      <c r="V583" s="1">
        <v>0</v>
      </c>
      <c r="W583" s="1">
        <v>91284050</v>
      </c>
      <c r="X583" s="2" t="s">
        <v>0</v>
      </c>
      <c r="Y583" s="1">
        <v>14605448</v>
      </c>
      <c r="Z583" s="1">
        <v>0</v>
      </c>
      <c r="AA583" s="2" t="s">
        <v>0</v>
      </c>
      <c r="AB583" s="1">
        <v>0</v>
      </c>
      <c r="AC583" s="1">
        <v>0</v>
      </c>
      <c r="AD583" s="2" t="s">
        <v>0</v>
      </c>
      <c r="AE583" s="1">
        <v>0</v>
      </c>
      <c r="AF583" s="2">
        <v>0</v>
      </c>
      <c r="AG583" s="2" t="s">
        <v>0</v>
      </c>
      <c r="AH583" s="1">
        <v>0</v>
      </c>
      <c r="AI583" s="1">
        <v>0</v>
      </c>
      <c r="AJ583" s="2" t="s">
        <v>0</v>
      </c>
      <c r="AK583" s="1">
        <v>0</v>
      </c>
      <c r="AL583" s="1">
        <v>0</v>
      </c>
      <c r="AM583" s="49" t="s">
        <v>1</v>
      </c>
      <c r="AN583" s="2" t="s">
        <v>1</v>
      </c>
      <c r="AO583" s="49" t="s">
        <v>1</v>
      </c>
      <c r="AP583" s="2" t="s">
        <v>1</v>
      </c>
    </row>
    <row r="584" spans="1:42" x14ac:dyDescent="0.25">
      <c r="A584" s="2" t="s">
        <v>817</v>
      </c>
      <c r="B584" s="48">
        <v>44178</v>
      </c>
      <c r="C584" s="2" t="s">
        <v>6</v>
      </c>
      <c r="D584" s="2" t="s">
        <v>42</v>
      </c>
      <c r="E584" s="2" t="s">
        <v>221</v>
      </c>
      <c r="F584" s="2" t="s">
        <v>1972</v>
      </c>
      <c r="G584" s="2" t="s">
        <v>3</v>
      </c>
      <c r="H584" s="2" t="s">
        <v>1974</v>
      </c>
      <c r="I584" s="1" t="s">
        <v>1</v>
      </c>
      <c r="J584" s="1" t="s">
        <v>1</v>
      </c>
      <c r="K584" s="1" t="s">
        <v>1</v>
      </c>
      <c r="L584" s="1" t="s">
        <v>1</v>
      </c>
      <c r="M584" s="1">
        <v>0</v>
      </c>
      <c r="N584" s="2" t="s">
        <v>1</v>
      </c>
      <c r="O584" s="2" t="s">
        <v>1975</v>
      </c>
      <c r="P584" s="2" t="s">
        <v>1976</v>
      </c>
      <c r="Q584" s="1">
        <v>45476530</v>
      </c>
      <c r="R584" s="1">
        <v>0</v>
      </c>
      <c r="S584" s="1">
        <v>45476530</v>
      </c>
      <c r="T584" s="1">
        <v>0</v>
      </c>
      <c r="U584" s="2" t="s">
        <v>0</v>
      </c>
      <c r="V584" s="1">
        <v>0</v>
      </c>
      <c r="W584" s="1">
        <v>0</v>
      </c>
      <c r="X584" s="2" t="s">
        <v>0</v>
      </c>
      <c r="Y584" s="1">
        <v>0</v>
      </c>
      <c r="Z584" s="1">
        <v>0</v>
      </c>
      <c r="AA584" s="2" t="s">
        <v>0</v>
      </c>
      <c r="AB584" s="1">
        <v>0</v>
      </c>
      <c r="AC584" s="1">
        <v>0</v>
      </c>
      <c r="AD584" s="2" t="s">
        <v>0</v>
      </c>
      <c r="AE584" s="1">
        <v>0</v>
      </c>
      <c r="AF584" s="2">
        <v>0</v>
      </c>
      <c r="AG584" s="2" t="s">
        <v>0</v>
      </c>
      <c r="AH584" s="1">
        <v>0</v>
      </c>
      <c r="AI584" s="1">
        <v>0</v>
      </c>
      <c r="AJ584" s="2" t="s">
        <v>0</v>
      </c>
      <c r="AK584" s="1">
        <v>0</v>
      </c>
      <c r="AL584" s="1">
        <v>0</v>
      </c>
      <c r="AM584" s="49" t="s">
        <v>1</v>
      </c>
      <c r="AN584" s="2" t="s">
        <v>1</v>
      </c>
      <c r="AO584" s="49" t="s">
        <v>1</v>
      </c>
      <c r="AP584" s="2" t="s">
        <v>1</v>
      </c>
    </row>
    <row r="585" spans="1:42" x14ac:dyDescent="0.25">
      <c r="A585" s="2" t="s">
        <v>1977</v>
      </c>
      <c r="B585" s="48">
        <v>44178</v>
      </c>
      <c r="C585" s="2" t="s">
        <v>6</v>
      </c>
      <c r="D585" s="2" t="s">
        <v>42</v>
      </c>
      <c r="E585" s="2" t="s">
        <v>221</v>
      </c>
      <c r="F585" s="2" t="s">
        <v>1972</v>
      </c>
      <c r="G585" s="2" t="s">
        <v>3</v>
      </c>
      <c r="H585" s="2" t="s">
        <v>1978</v>
      </c>
      <c r="I585" s="1" t="s">
        <v>1</v>
      </c>
      <c r="J585" s="1" t="s">
        <v>1</v>
      </c>
      <c r="K585" s="1" t="s">
        <v>1</v>
      </c>
      <c r="L585" s="1" t="s">
        <v>1</v>
      </c>
      <c r="M585" s="1">
        <v>0</v>
      </c>
      <c r="N585" s="2" t="s">
        <v>1</v>
      </c>
      <c r="O585" s="2" t="s">
        <v>2</v>
      </c>
      <c r="P585" s="2" t="s">
        <v>1</v>
      </c>
      <c r="Q585" s="1">
        <v>325311436.51999998</v>
      </c>
      <c r="R585" s="1">
        <v>0</v>
      </c>
      <c r="S585" s="1">
        <v>215682595</v>
      </c>
      <c r="T585" s="1">
        <v>0</v>
      </c>
      <c r="U585" s="2" t="s">
        <v>0</v>
      </c>
      <c r="V585" s="1">
        <v>0</v>
      </c>
      <c r="W585" s="1">
        <v>94507622</v>
      </c>
      <c r="X585" s="2" t="s">
        <v>9</v>
      </c>
      <c r="Y585" s="1">
        <v>15121219.52</v>
      </c>
      <c r="Z585" s="1">
        <v>0</v>
      </c>
      <c r="AA585" s="2" t="s">
        <v>0</v>
      </c>
      <c r="AB585" s="1">
        <v>0</v>
      </c>
      <c r="AC585" s="1">
        <v>0</v>
      </c>
      <c r="AD585" s="2" t="s">
        <v>0</v>
      </c>
      <c r="AE585" s="1">
        <v>0</v>
      </c>
      <c r="AF585" s="2">
        <v>0</v>
      </c>
      <c r="AG585" s="2" t="s">
        <v>0</v>
      </c>
      <c r="AH585" s="1">
        <v>0</v>
      </c>
      <c r="AI585" s="1">
        <v>0</v>
      </c>
      <c r="AJ585" s="2" t="s">
        <v>0</v>
      </c>
      <c r="AK585" s="1">
        <v>0</v>
      </c>
      <c r="AL585" s="1">
        <v>0</v>
      </c>
      <c r="AM585" s="49" t="s">
        <v>1</v>
      </c>
      <c r="AN585" s="2" t="s">
        <v>1</v>
      </c>
      <c r="AO585" s="49" t="s">
        <v>1</v>
      </c>
      <c r="AP585" s="2" t="s">
        <v>1</v>
      </c>
    </row>
    <row r="586" spans="1:42" x14ac:dyDescent="0.25">
      <c r="A586" s="2" t="s">
        <v>1979</v>
      </c>
      <c r="B586" s="48">
        <v>44178</v>
      </c>
      <c r="C586" s="2" t="s">
        <v>6</v>
      </c>
      <c r="D586" s="2" t="s">
        <v>42</v>
      </c>
      <c r="E586" s="2" t="s">
        <v>217</v>
      </c>
      <c r="F586" s="2" t="s">
        <v>409</v>
      </c>
      <c r="G586" s="2" t="s">
        <v>3</v>
      </c>
      <c r="H586" s="2" t="s">
        <v>1980</v>
      </c>
      <c r="I586" s="1"/>
      <c r="J586" s="1"/>
      <c r="K586" s="1"/>
      <c r="L586" s="1"/>
      <c r="M586" s="1">
        <v>0</v>
      </c>
      <c r="N586" s="2"/>
      <c r="O586" s="2" t="s">
        <v>2</v>
      </c>
      <c r="P586" s="2"/>
      <c r="Q586" s="1">
        <v>222105744.80000001</v>
      </c>
      <c r="R586" s="1">
        <v>0</v>
      </c>
      <c r="S586" s="1">
        <v>222105744.80000001</v>
      </c>
      <c r="T586" s="1">
        <v>0</v>
      </c>
      <c r="U586" s="2" t="s">
        <v>0</v>
      </c>
      <c r="V586" s="1">
        <v>0</v>
      </c>
      <c r="W586" s="1">
        <v>0</v>
      </c>
      <c r="X586" s="2" t="s">
        <v>0</v>
      </c>
      <c r="Y586" s="1">
        <v>0</v>
      </c>
      <c r="Z586" s="1">
        <v>0</v>
      </c>
      <c r="AA586" s="2" t="s">
        <v>0</v>
      </c>
      <c r="AB586" s="1">
        <v>0</v>
      </c>
      <c r="AC586" s="1">
        <v>0</v>
      </c>
      <c r="AD586" s="2" t="s">
        <v>0</v>
      </c>
      <c r="AE586" s="1">
        <v>0</v>
      </c>
      <c r="AF586" s="2"/>
      <c r="AG586" s="2"/>
      <c r="AH586" s="1"/>
      <c r="AI586" s="1"/>
      <c r="AJ586" s="2"/>
      <c r="AK586" s="1"/>
      <c r="AL586" s="1"/>
      <c r="AM586" s="49"/>
      <c r="AN586" s="2"/>
      <c r="AO586" s="49"/>
      <c r="AP586" s="2"/>
    </row>
    <row r="587" spans="1:42" x14ac:dyDescent="0.25">
      <c r="A587" s="2" t="s">
        <v>1981</v>
      </c>
      <c r="B587" s="48">
        <v>44178</v>
      </c>
      <c r="C587" s="2" t="s">
        <v>35</v>
      </c>
      <c r="D587" s="2" t="s">
        <v>42</v>
      </c>
      <c r="E587" s="2" t="s">
        <v>219</v>
      </c>
      <c r="F587" s="2" t="s">
        <v>1982</v>
      </c>
      <c r="G587" s="2" t="s">
        <v>3</v>
      </c>
      <c r="H587" s="2" t="s">
        <v>1983</v>
      </c>
      <c r="I587" s="1" t="s">
        <v>1</v>
      </c>
      <c r="J587" s="1" t="s">
        <v>1</v>
      </c>
      <c r="K587" s="1" t="s">
        <v>1</v>
      </c>
      <c r="L587" s="1" t="s">
        <v>1</v>
      </c>
      <c r="M587" s="1">
        <v>0</v>
      </c>
      <c r="N587" s="2" t="s">
        <v>1</v>
      </c>
      <c r="O587" s="2" t="s">
        <v>2</v>
      </c>
      <c r="P587" s="2" t="s">
        <v>1</v>
      </c>
      <c r="Q587" s="1">
        <v>60925337</v>
      </c>
      <c r="R587" s="1">
        <v>0</v>
      </c>
      <c r="S587" s="1">
        <v>57334035</v>
      </c>
      <c r="T587" s="1">
        <v>0</v>
      </c>
      <c r="U587" s="2" t="s">
        <v>0</v>
      </c>
      <c r="V587" s="1">
        <v>0</v>
      </c>
      <c r="W587" s="1">
        <v>3095950</v>
      </c>
      <c r="X587" s="2" t="s">
        <v>0</v>
      </c>
      <c r="Y587" s="1">
        <v>495352</v>
      </c>
      <c r="Z587" s="1">
        <v>0</v>
      </c>
      <c r="AA587" s="2" t="s">
        <v>0</v>
      </c>
      <c r="AB587" s="1">
        <v>0</v>
      </c>
      <c r="AC587" s="1">
        <v>0</v>
      </c>
      <c r="AD587" s="2" t="s">
        <v>0</v>
      </c>
      <c r="AE587" s="1">
        <v>0</v>
      </c>
      <c r="AF587" s="2">
        <v>0</v>
      </c>
      <c r="AG587" s="2" t="s">
        <v>0</v>
      </c>
      <c r="AH587" s="1">
        <v>0</v>
      </c>
      <c r="AI587" s="1">
        <v>0</v>
      </c>
      <c r="AJ587" s="2" t="s">
        <v>0</v>
      </c>
      <c r="AK587" s="1">
        <v>0</v>
      </c>
      <c r="AL587" s="1">
        <v>0</v>
      </c>
      <c r="AM587" s="49" t="s">
        <v>1</v>
      </c>
      <c r="AN587" s="2" t="s">
        <v>1</v>
      </c>
      <c r="AO587" s="49" t="s">
        <v>1</v>
      </c>
      <c r="AP587" s="2" t="s">
        <v>1</v>
      </c>
    </row>
    <row r="588" spans="1:42" x14ac:dyDescent="0.25">
      <c r="A588" s="2" t="s">
        <v>1984</v>
      </c>
      <c r="B588" s="48">
        <v>44178</v>
      </c>
      <c r="C588" s="2" t="s">
        <v>35</v>
      </c>
      <c r="D588" s="2" t="s">
        <v>42</v>
      </c>
      <c r="E588" s="2" t="s">
        <v>219</v>
      </c>
      <c r="F588" s="2" t="s">
        <v>1982</v>
      </c>
      <c r="G588" s="2" t="s">
        <v>3</v>
      </c>
      <c r="H588" s="2" t="s">
        <v>1985</v>
      </c>
      <c r="I588" s="1" t="s">
        <v>1</v>
      </c>
      <c r="J588" s="1" t="s">
        <v>1</v>
      </c>
      <c r="K588" s="1" t="s">
        <v>1</v>
      </c>
      <c r="L588" s="1" t="s">
        <v>1</v>
      </c>
      <c r="M588" s="1">
        <v>0</v>
      </c>
      <c r="N588" s="2" t="s">
        <v>1</v>
      </c>
      <c r="O588" s="2" t="s">
        <v>1986</v>
      </c>
      <c r="P588" s="2" t="s">
        <v>1987</v>
      </c>
      <c r="Q588" s="1">
        <v>720000</v>
      </c>
      <c r="R588" s="1">
        <v>0</v>
      </c>
      <c r="S588" s="1">
        <v>720000</v>
      </c>
      <c r="T588" s="1">
        <v>0</v>
      </c>
      <c r="U588" s="2" t="s">
        <v>0</v>
      </c>
      <c r="V588" s="1">
        <v>0</v>
      </c>
      <c r="W588" s="1">
        <v>0</v>
      </c>
      <c r="X588" s="2" t="s">
        <v>0</v>
      </c>
      <c r="Y588" s="1">
        <v>0</v>
      </c>
      <c r="Z588" s="1">
        <v>0</v>
      </c>
      <c r="AA588" s="2" t="s">
        <v>0</v>
      </c>
      <c r="AB588" s="1">
        <v>0</v>
      </c>
      <c r="AC588" s="1">
        <v>0</v>
      </c>
      <c r="AD588" s="2" t="s">
        <v>0</v>
      </c>
      <c r="AE588" s="1">
        <v>0</v>
      </c>
      <c r="AF588" s="2">
        <v>0</v>
      </c>
      <c r="AG588" s="2" t="s">
        <v>0</v>
      </c>
      <c r="AH588" s="1">
        <v>0</v>
      </c>
      <c r="AI588" s="1">
        <v>0</v>
      </c>
      <c r="AJ588" s="2" t="s">
        <v>0</v>
      </c>
      <c r="AK588" s="1">
        <v>0</v>
      </c>
      <c r="AL588" s="1">
        <v>0</v>
      </c>
      <c r="AM588" s="49" t="s">
        <v>1</v>
      </c>
      <c r="AN588" s="2" t="s">
        <v>1</v>
      </c>
      <c r="AO588" s="49" t="s">
        <v>1</v>
      </c>
      <c r="AP588" s="2" t="s">
        <v>1</v>
      </c>
    </row>
    <row r="589" spans="1:42" x14ac:dyDescent="0.25">
      <c r="A589" s="2" t="s">
        <v>1988</v>
      </c>
      <c r="B589" s="48">
        <v>44178</v>
      </c>
      <c r="C589" s="2" t="s">
        <v>35</v>
      </c>
      <c r="D589" s="2" t="s">
        <v>42</v>
      </c>
      <c r="E589" s="2" t="s">
        <v>219</v>
      </c>
      <c r="F589" s="2" t="s">
        <v>1982</v>
      </c>
      <c r="G589" s="2" t="s">
        <v>3</v>
      </c>
      <c r="H589" s="2" t="s">
        <v>1989</v>
      </c>
      <c r="I589" s="1" t="s">
        <v>1</v>
      </c>
      <c r="J589" s="1" t="s">
        <v>1</v>
      </c>
      <c r="K589" s="1" t="s">
        <v>1</v>
      </c>
      <c r="L589" s="1" t="s">
        <v>1</v>
      </c>
      <c r="M589" s="1">
        <v>0</v>
      </c>
      <c r="N589" s="2" t="s">
        <v>1</v>
      </c>
      <c r="O589" s="2" t="s">
        <v>2</v>
      </c>
      <c r="P589" s="2" t="s">
        <v>1</v>
      </c>
      <c r="Q589" s="1">
        <v>130953356</v>
      </c>
      <c r="R589" s="1">
        <v>0</v>
      </c>
      <c r="S589" s="1">
        <v>114338560</v>
      </c>
      <c r="T589" s="1">
        <v>0</v>
      </c>
      <c r="U589" s="2" t="s">
        <v>0</v>
      </c>
      <c r="V589" s="1">
        <v>0</v>
      </c>
      <c r="W589" s="1">
        <v>14323100</v>
      </c>
      <c r="X589" s="2" t="s">
        <v>0</v>
      </c>
      <c r="Y589" s="1">
        <v>2291696</v>
      </c>
      <c r="Z589" s="1">
        <v>0</v>
      </c>
      <c r="AA589" s="2" t="s">
        <v>0</v>
      </c>
      <c r="AB589" s="1">
        <v>0</v>
      </c>
      <c r="AC589" s="1">
        <v>0</v>
      </c>
      <c r="AD589" s="2" t="s">
        <v>0</v>
      </c>
      <c r="AE589" s="1">
        <v>0</v>
      </c>
      <c r="AF589" s="2">
        <v>0</v>
      </c>
      <c r="AG589" s="2" t="s">
        <v>0</v>
      </c>
      <c r="AH589" s="1">
        <v>0</v>
      </c>
      <c r="AI589" s="1">
        <v>0</v>
      </c>
      <c r="AJ589" s="2" t="s">
        <v>0</v>
      </c>
      <c r="AK589" s="1">
        <v>0</v>
      </c>
      <c r="AL589" s="1">
        <v>0</v>
      </c>
      <c r="AM589" s="49" t="s">
        <v>1</v>
      </c>
      <c r="AN589" s="2" t="s">
        <v>1</v>
      </c>
      <c r="AO589" s="49" t="s">
        <v>1</v>
      </c>
      <c r="AP589" s="2" t="s">
        <v>1</v>
      </c>
    </row>
    <row r="590" spans="1:42" x14ac:dyDescent="0.25">
      <c r="A590" s="2" t="s">
        <v>1990</v>
      </c>
      <c r="B590" s="48">
        <v>44178</v>
      </c>
      <c r="C590" s="2" t="s">
        <v>27</v>
      </c>
      <c r="D590" s="2" t="s">
        <v>42</v>
      </c>
      <c r="E590" s="2" t="s">
        <v>214</v>
      </c>
      <c r="F590" s="2" t="s">
        <v>1721</v>
      </c>
      <c r="G590" s="2" t="s">
        <v>3</v>
      </c>
      <c r="H590" s="2" t="s">
        <v>1991</v>
      </c>
      <c r="I590" s="1" t="s">
        <v>1</v>
      </c>
      <c r="J590" s="1" t="s">
        <v>1</v>
      </c>
      <c r="K590" s="1" t="s">
        <v>1</v>
      </c>
      <c r="L590" s="1" t="s">
        <v>1</v>
      </c>
      <c r="M590" s="1">
        <v>0</v>
      </c>
      <c r="N590" s="2" t="s">
        <v>1</v>
      </c>
      <c r="O590" s="2" t="s">
        <v>2</v>
      </c>
      <c r="P590" s="2" t="s">
        <v>1</v>
      </c>
      <c r="Q590" s="1">
        <v>517362175.08840001</v>
      </c>
      <c r="R590" s="1">
        <v>0</v>
      </c>
      <c r="S590" s="1">
        <v>338184099.52999997</v>
      </c>
      <c r="T590" s="1">
        <v>0</v>
      </c>
      <c r="U590" s="2" t="s">
        <v>0</v>
      </c>
      <c r="V590" s="1">
        <v>0</v>
      </c>
      <c r="W590" s="1">
        <v>154463858.24000001</v>
      </c>
      <c r="X590" s="2" t="s">
        <v>0</v>
      </c>
      <c r="Y590" s="1">
        <v>24714217.318400003</v>
      </c>
      <c r="Z590" s="1">
        <v>0</v>
      </c>
      <c r="AA590" s="2" t="s">
        <v>0</v>
      </c>
      <c r="AB590" s="1">
        <v>0</v>
      </c>
      <c r="AC590" s="1">
        <v>0</v>
      </c>
      <c r="AD590" s="2" t="s">
        <v>0</v>
      </c>
      <c r="AE590" s="1">
        <v>0</v>
      </c>
      <c r="AF590" s="2">
        <v>0</v>
      </c>
      <c r="AG590" s="2" t="s">
        <v>0</v>
      </c>
      <c r="AH590" s="1">
        <v>0</v>
      </c>
      <c r="AI590" s="1">
        <v>0</v>
      </c>
      <c r="AJ590" s="2" t="s">
        <v>0</v>
      </c>
      <c r="AK590" s="1">
        <v>0</v>
      </c>
      <c r="AL590" s="1">
        <v>0</v>
      </c>
      <c r="AM590" s="49" t="s">
        <v>1</v>
      </c>
      <c r="AN590" s="2" t="s">
        <v>1</v>
      </c>
      <c r="AO590" s="49" t="s">
        <v>1</v>
      </c>
      <c r="AP590" s="2" t="s">
        <v>1</v>
      </c>
    </row>
    <row r="591" spans="1:42" x14ac:dyDescent="0.25">
      <c r="A591" s="2" t="s">
        <v>1992</v>
      </c>
      <c r="B591" s="48">
        <v>44178</v>
      </c>
      <c r="C591" s="2" t="s">
        <v>6</v>
      </c>
      <c r="D591" s="2" t="s">
        <v>38</v>
      </c>
      <c r="E591" s="2" t="s">
        <v>212</v>
      </c>
      <c r="F591" s="2" t="s">
        <v>1993</v>
      </c>
      <c r="G591" s="2" t="s">
        <v>3</v>
      </c>
      <c r="H591" s="2" t="s">
        <v>1994</v>
      </c>
      <c r="I591" s="1" t="s">
        <v>1</v>
      </c>
      <c r="J591" s="1" t="s">
        <v>1</v>
      </c>
      <c r="K591" s="1" t="s">
        <v>1</v>
      </c>
      <c r="L591" s="1" t="s">
        <v>1</v>
      </c>
      <c r="M591" s="1">
        <v>0</v>
      </c>
      <c r="N591" s="2" t="s">
        <v>1</v>
      </c>
      <c r="O591" s="2" t="s">
        <v>2</v>
      </c>
      <c r="P591" s="2" t="s">
        <v>1</v>
      </c>
      <c r="Q591" s="1">
        <v>148861457</v>
      </c>
      <c r="R591" s="1">
        <v>0</v>
      </c>
      <c r="S591" s="1">
        <v>114690177</v>
      </c>
      <c r="T591" s="1">
        <v>0</v>
      </c>
      <c r="U591" s="2" t="s">
        <v>0</v>
      </c>
      <c r="V591" s="1">
        <v>0</v>
      </c>
      <c r="W591" s="1">
        <v>29458000</v>
      </c>
      <c r="X591" s="2" t="s">
        <v>0</v>
      </c>
      <c r="Y591" s="1">
        <v>4713280</v>
      </c>
      <c r="Z591" s="1">
        <v>0</v>
      </c>
      <c r="AA591" s="2" t="s">
        <v>0</v>
      </c>
      <c r="AB591" s="1">
        <v>0</v>
      </c>
      <c r="AC591" s="1">
        <v>0</v>
      </c>
      <c r="AD591" s="2" t="s">
        <v>0</v>
      </c>
      <c r="AE591" s="1">
        <v>0</v>
      </c>
      <c r="AF591" s="2">
        <v>0</v>
      </c>
      <c r="AG591" s="2" t="s">
        <v>0</v>
      </c>
      <c r="AH591" s="1">
        <v>0</v>
      </c>
      <c r="AI591" s="1">
        <v>0</v>
      </c>
      <c r="AJ591" s="2" t="s">
        <v>0</v>
      </c>
      <c r="AK591" s="1">
        <v>0</v>
      </c>
      <c r="AL591" s="1">
        <v>0</v>
      </c>
      <c r="AM591" s="49" t="s">
        <v>1</v>
      </c>
      <c r="AN591" s="2" t="s">
        <v>1</v>
      </c>
      <c r="AO591" s="49" t="s">
        <v>1</v>
      </c>
      <c r="AP591" s="2" t="s">
        <v>1</v>
      </c>
    </row>
    <row r="592" spans="1:42" x14ac:dyDescent="0.25">
      <c r="A592" s="2" t="s">
        <v>1995</v>
      </c>
      <c r="B592" s="48">
        <v>44178</v>
      </c>
      <c r="C592" s="2" t="s">
        <v>6</v>
      </c>
      <c r="D592" s="2" t="s">
        <v>38</v>
      </c>
      <c r="E592" s="2" t="s">
        <v>212</v>
      </c>
      <c r="F592" s="2" t="s">
        <v>1993</v>
      </c>
      <c r="G592" s="2" t="s">
        <v>3</v>
      </c>
      <c r="H592" s="2" t="s">
        <v>1996</v>
      </c>
      <c r="I592" s="1" t="s">
        <v>1</v>
      </c>
      <c r="J592" s="1" t="s">
        <v>1</v>
      </c>
      <c r="K592" s="1" t="s">
        <v>1</v>
      </c>
      <c r="L592" s="1" t="s">
        <v>1</v>
      </c>
      <c r="M592" s="1">
        <v>0</v>
      </c>
      <c r="N592" s="2" t="s">
        <v>1</v>
      </c>
      <c r="O592" s="2" t="s">
        <v>1997</v>
      </c>
      <c r="P592" s="2" t="s">
        <v>1998</v>
      </c>
      <c r="Q592" s="1">
        <v>2564760</v>
      </c>
      <c r="R592" s="1">
        <v>0</v>
      </c>
      <c r="S592" s="1">
        <v>0</v>
      </c>
      <c r="T592" s="1">
        <v>2211000</v>
      </c>
      <c r="U592" s="2" t="s">
        <v>9</v>
      </c>
      <c r="V592" s="1">
        <v>353760</v>
      </c>
      <c r="W592" s="1">
        <v>0</v>
      </c>
      <c r="X592" s="2" t="s">
        <v>0</v>
      </c>
      <c r="Y592" s="1">
        <v>0</v>
      </c>
      <c r="Z592" s="1">
        <v>0</v>
      </c>
      <c r="AA592" s="2" t="s">
        <v>0</v>
      </c>
      <c r="AB592" s="1">
        <v>0</v>
      </c>
      <c r="AC592" s="1">
        <v>0</v>
      </c>
      <c r="AD592" s="2" t="s">
        <v>0</v>
      </c>
      <c r="AE592" s="1">
        <v>0</v>
      </c>
      <c r="AF592" s="2">
        <v>0</v>
      </c>
      <c r="AG592" s="2" t="s">
        <v>0</v>
      </c>
      <c r="AH592" s="1">
        <v>0</v>
      </c>
      <c r="AI592" s="1">
        <v>0</v>
      </c>
      <c r="AJ592" s="2" t="s">
        <v>0</v>
      </c>
      <c r="AK592" s="1">
        <v>0</v>
      </c>
      <c r="AL592" s="1">
        <v>0</v>
      </c>
      <c r="AM592" s="49" t="s">
        <v>1</v>
      </c>
      <c r="AN592" s="2" t="s">
        <v>1</v>
      </c>
      <c r="AO592" s="49" t="s">
        <v>1</v>
      </c>
      <c r="AP592" s="2" t="s">
        <v>1</v>
      </c>
    </row>
    <row r="593" spans="1:42" x14ac:dyDescent="0.25">
      <c r="A593" s="2" t="s">
        <v>1999</v>
      </c>
      <c r="B593" s="48">
        <v>44178</v>
      </c>
      <c r="C593" s="2" t="s">
        <v>6</v>
      </c>
      <c r="D593" s="2" t="s">
        <v>38</v>
      </c>
      <c r="E593" s="2" t="s">
        <v>212</v>
      </c>
      <c r="F593" s="2" t="s">
        <v>1993</v>
      </c>
      <c r="G593" s="2" t="s">
        <v>3</v>
      </c>
      <c r="H593" s="2" t="s">
        <v>2000</v>
      </c>
      <c r="I593" s="1" t="s">
        <v>1</v>
      </c>
      <c r="J593" s="1" t="s">
        <v>1</v>
      </c>
      <c r="K593" s="1" t="s">
        <v>1</v>
      </c>
      <c r="L593" s="1" t="s">
        <v>1</v>
      </c>
      <c r="M593" s="1">
        <v>0</v>
      </c>
      <c r="N593" s="2" t="s">
        <v>1</v>
      </c>
      <c r="O593" s="2" t="s">
        <v>2</v>
      </c>
      <c r="P593" s="2" t="s">
        <v>1</v>
      </c>
      <c r="Q593" s="1">
        <v>689362115.96000004</v>
      </c>
      <c r="R593" s="1">
        <v>0</v>
      </c>
      <c r="S593" s="1">
        <v>527974325</v>
      </c>
      <c r="T593" s="1">
        <v>0</v>
      </c>
      <c r="U593" s="2" t="s">
        <v>0</v>
      </c>
      <c r="V593" s="1">
        <v>0</v>
      </c>
      <c r="W593" s="1">
        <v>139127406</v>
      </c>
      <c r="X593" s="2" t="s">
        <v>9</v>
      </c>
      <c r="Y593" s="1">
        <v>22260384.960000001</v>
      </c>
      <c r="Z593" s="1">
        <v>0</v>
      </c>
      <c r="AA593" s="2" t="s">
        <v>0</v>
      </c>
      <c r="AB593" s="1">
        <v>0</v>
      </c>
      <c r="AC593" s="1">
        <v>0</v>
      </c>
      <c r="AD593" s="2" t="s">
        <v>0</v>
      </c>
      <c r="AE593" s="1">
        <v>0</v>
      </c>
      <c r="AF593" s="2">
        <v>0</v>
      </c>
      <c r="AG593" s="2" t="s">
        <v>0</v>
      </c>
      <c r="AH593" s="1">
        <v>0</v>
      </c>
      <c r="AI593" s="1">
        <v>0</v>
      </c>
      <c r="AJ593" s="2" t="s">
        <v>0</v>
      </c>
      <c r="AK593" s="1">
        <v>0</v>
      </c>
      <c r="AL593" s="1">
        <v>0</v>
      </c>
      <c r="AM593" s="49" t="s">
        <v>1</v>
      </c>
      <c r="AN593" s="2" t="s">
        <v>1</v>
      </c>
      <c r="AO593" s="49" t="s">
        <v>1</v>
      </c>
      <c r="AP593" s="2" t="s">
        <v>1</v>
      </c>
    </row>
    <row r="594" spans="1:42" x14ac:dyDescent="0.25">
      <c r="A594" s="2" t="s">
        <v>2001</v>
      </c>
      <c r="B594" s="48">
        <v>44178</v>
      </c>
      <c r="C594" s="2" t="s">
        <v>35</v>
      </c>
      <c r="D594" s="2" t="s">
        <v>38</v>
      </c>
      <c r="E594" s="2" t="s">
        <v>210</v>
      </c>
      <c r="F594" s="2" t="s">
        <v>1408</v>
      </c>
      <c r="G594" s="2" t="s">
        <v>3</v>
      </c>
      <c r="H594" s="2" t="s">
        <v>2002</v>
      </c>
      <c r="I594" s="1" t="s">
        <v>1</v>
      </c>
      <c r="J594" s="1" t="s">
        <v>1</v>
      </c>
      <c r="K594" s="1" t="s">
        <v>1</v>
      </c>
      <c r="L594" s="1" t="s">
        <v>1</v>
      </c>
      <c r="M594" s="1">
        <v>0</v>
      </c>
      <c r="N594" s="2" t="s">
        <v>1</v>
      </c>
      <c r="O594" s="2" t="s">
        <v>2</v>
      </c>
      <c r="P594" s="2" t="s">
        <v>1</v>
      </c>
      <c r="Q594" s="1">
        <v>199850904.80000001</v>
      </c>
      <c r="R594" s="1">
        <v>0</v>
      </c>
      <c r="S594" s="1">
        <v>179341055</v>
      </c>
      <c r="T594" s="1">
        <v>0</v>
      </c>
      <c r="U594" s="2" t="s">
        <v>0</v>
      </c>
      <c r="V594" s="1">
        <v>0</v>
      </c>
      <c r="W594" s="1">
        <v>17680905</v>
      </c>
      <c r="X594" s="2" t="s">
        <v>9</v>
      </c>
      <c r="Y594" s="1">
        <v>2828944.8</v>
      </c>
      <c r="Z594" s="1">
        <v>0</v>
      </c>
      <c r="AA594" s="2" t="s">
        <v>0</v>
      </c>
      <c r="AB594" s="1">
        <v>0</v>
      </c>
      <c r="AC594" s="1">
        <v>0</v>
      </c>
      <c r="AD594" s="2" t="s">
        <v>0</v>
      </c>
      <c r="AE594" s="1">
        <v>0</v>
      </c>
      <c r="AF594" s="2">
        <v>0</v>
      </c>
      <c r="AG594" s="2" t="s">
        <v>0</v>
      </c>
      <c r="AH594" s="1">
        <v>0</v>
      </c>
      <c r="AI594" s="1">
        <v>0</v>
      </c>
      <c r="AJ594" s="2" t="s">
        <v>0</v>
      </c>
      <c r="AK594" s="1">
        <v>0</v>
      </c>
      <c r="AL594" s="1">
        <v>0</v>
      </c>
      <c r="AM594" s="49" t="s">
        <v>1</v>
      </c>
      <c r="AN594" s="2" t="s">
        <v>1</v>
      </c>
      <c r="AO594" s="49" t="s">
        <v>1</v>
      </c>
      <c r="AP594" s="2" t="s">
        <v>1</v>
      </c>
    </row>
    <row r="595" spans="1:42" x14ac:dyDescent="0.25">
      <c r="A595" s="2" t="s">
        <v>2003</v>
      </c>
      <c r="B595" s="48">
        <v>44178</v>
      </c>
      <c r="C595" s="2" t="s">
        <v>27</v>
      </c>
      <c r="D595" s="2" t="s">
        <v>38</v>
      </c>
      <c r="E595" s="2" t="s">
        <v>4</v>
      </c>
      <c r="F595" s="2" t="s">
        <v>1801</v>
      </c>
      <c r="G595" s="2" t="s">
        <v>3</v>
      </c>
      <c r="H595" s="2" t="s">
        <v>2004</v>
      </c>
      <c r="I595" s="1" t="s">
        <v>1</v>
      </c>
      <c r="J595" s="1" t="s">
        <v>1</v>
      </c>
      <c r="K595" s="1" t="s">
        <v>1</v>
      </c>
      <c r="L595" s="1" t="s">
        <v>1</v>
      </c>
      <c r="M595" s="1">
        <v>0</v>
      </c>
      <c r="N595" s="2" t="s">
        <v>1</v>
      </c>
      <c r="O595" s="2" t="s">
        <v>2</v>
      </c>
      <c r="P595" s="2" t="s">
        <v>1</v>
      </c>
      <c r="Q595" s="1">
        <v>322219272.32720006</v>
      </c>
      <c r="R595" s="1">
        <v>0</v>
      </c>
      <c r="S595" s="1">
        <v>217549225</v>
      </c>
      <c r="T595" s="1">
        <v>0</v>
      </c>
      <c r="U595" s="2" t="s">
        <v>0</v>
      </c>
      <c r="V595" s="1">
        <v>0</v>
      </c>
      <c r="W595" s="1">
        <v>90232799.420000002</v>
      </c>
      <c r="X595" s="2" t="s">
        <v>0</v>
      </c>
      <c r="Y595" s="1">
        <v>14437247.907200001</v>
      </c>
      <c r="Z595" s="1">
        <v>0</v>
      </c>
      <c r="AA595" s="2" t="s">
        <v>0</v>
      </c>
      <c r="AB595" s="1">
        <v>0</v>
      </c>
      <c r="AC595" s="1">
        <v>0</v>
      </c>
      <c r="AD595" s="2" t="s">
        <v>0</v>
      </c>
      <c r="AE595" s="1">
        <v>0</v>
      </c>
      <c r="AF595" s="2">
        <v>0</v>
      </c>
      <c r="AG595" s="2" t="s">
        <v>0</v>
      </c>
      <c r="AH595" s="1">
        <v>0</v>
      </c>
      <c r="AI595" s="1">
        <v>0</v>
      </c>
      <c r="AJ595" s="2" t="s">
        <v>0</v>
      </c>
      <c r="AK595" s="1">
        <v>0</v>
      </c>
      <c r="AL595" s="1">
        <v>0</v>
      </c>
      <c r="AM595" s="49" t="s">
        <v>1</v>
      </c>
      <c r="AN595" s="2" t="s">
        <v>1</v>
      </c>
      <c r="AO595" s="49" t="s">
        <v>1</v>
      </c>
      <c r="AP595" s="2" t="s">
        <v>1</v>
      </c>
    </row>
    <row r="596" spans="1:42" x14ac:dyDescent="0.25">
      <c r="A596" s="2" t="s">
        <v>2005</v>
      </c>
      <c r="B596" s="48">
        <v>44178</v>
      </c>
      <c r="C596" s="2" t="s">
        <v>6</v>
      </c>
      <c r="D596" s="2" t="s">
        <v>33</v>
      </c>
      <c r="E596" s="2" t="s">
        <v>206</v>
      </c>
      <c r="F596" s="2" t="s">
        <v>860</v>
      </c>
      <c r="G596" s="2" t="s">
        <v>3</v>
      </c>
      <c r="H596" s="2" t="s">
        <v>2006</v>
      </c>
      <c r="I596" s="1" t="s">
        <v>1</v>
      </c>
      <c r="J596" s="1" t="s">
        <v>1</v>
      </c>
      <c r="K596" s="1" t="s">
        <v>1</v>
      </c>
      <c r="L596" s="1" t="s">
        <v>1</v>
      </c>
      <c r="M596" s="1">
        <v>0</v>
      </c>
      <c r="N596" s="2" t="s">
        <v>1</v>
      </c>
      <c r="O596" s="2" t="s">
        <v>2</v>
      </c>
      <c r="P596" s="2" t="s">
        <v>1</v>
      </c>
      <c r="Q596" s="1">
        <v>377933753.19999999</v>
      </c>
      <c r="R596" s="1">
        <v>0</v>
      </c>
      <c r="S596" s="1">
        <v>262746745</v>
      </c>
      <c r="T596" s="1">
        <v>0</v>
      </c>
      <c r="U596" s="2" t="s">
        <v>0</v>
      </c>
      <c r="V596" s="1">
        <v>0</v>
      </c>
      <c r="W596" s="1">
        <v>99299145</v>
      </c>
      <c r="X596" s="2" t="s">
        <v>9</v>
      </c>
      <c r="Y596" s="1">
        <v>15887863.199999999</v>
      </c>
      <c r="Z596" s="1">
        <v>0</v>
      </c>
      <c r="AA596" s="2" t="s">
        <v>0</v>
      </c>
      <c r="AB596" s="1">
        <v>0</v>
      </c>
      <c r="AC596" s="1">
        <v>0</v>
      </c>
      <c r="AD596" s="2" t="s">
        <v>0</v>
      </c>
      <c r="AE596" s="1">
        <v>0</v>
      </c>
      <c r="AF596" s="2">
        <v>0</v>
      </c>
      <c r="AG596" s="2" t="s">
        <v>0</v>
      </c>
      <c r="AH596" s="1">
        <v>0</v>
      </c>
      <c r="AI596" s="1">
        <v>0</v>
      </c>
      <c r="AJ596" s="2" t="s">
        <v>0</v>
      </c>
      <c r="AK596" s="1">
        <v>0</v>
      </c>
      <c r="AL596" s="1">
        <v>0</v>
      </c>
      <c r="AM596" s="49" t="s">
        <v>1</v>
      </c>
      <c r="AN596" s="2" t="s">
        <v>1</v>
      </c>
      <c r="AO596" s="49" t="s">
        <v>1</v>
      </c>
      <c r="AP596" s="2" t="s">
        <v>1</v>
      </c>
    </row>
    <row r="597" spans="1:42" x14ac:dyDescent="0.25">
      <c r="A597" s="2" t="s">
        <v>2007</v>
      </c>
      <c r="B597" s="48">
        <v>44178</v>
      </c>
      <c r="C597" s="2" t="s">
        <v>6</v>
      </c>
      <c r="D597" s="2" t="s">
        <v>33</v>
      </c>
      <c r="E597" s="2" t="s">
        <v>206</v>
      </c>
      <c r="F597" s="2" t="s">
        <v>860</v>
      </c>
      <c r="G597" s="2" t="s">
        <v>3</v>
      </c>
      <c r="H597" s="2" t="s">
        <v>2008</v>
      </c>
      <c r="I597" s="1" t="s">
        <v>1</v>
      </c>
      <c r="J597" s="1" t="s">
        <v>1</v>
      </c>
      <c r="K597" s="1" t="s">
        <v>1</v>
      </c>
      <c r="L597" s="1" t="s">
        <v>1</v>
      </c>
      <c r="M597" s="1">
        <v>0</v>
      </c>
      <c r="N597" s="2" t="s">
        <v>1</v>
      </c>
      <c r="O597" s="2" t="s">
        <v>939</v>
      </c>
      <c r="P597" s="2" t="s">
        <v>940</v>
      </c>
      <c r="Q597" s="1">
        <v>67434646</v>
      </c>
      <c r="R597" s="1">
        <v>0</v>
      </c>
      <c r="S597" s="1">
        <v>67434646</v>
      </c>
      <c r="T597" s="1">
        <v>0</v>
      </c>
      <c r="U597" s="2" t="s">
        <v>0</v>
      </c>
      <c r="V597" s="1">
        <v>0</v>
      </c>
      <c r="W597" s="1">
        <v>0</v>
      </c>
      <c r="X597" s="2" t="s">
        <v>0</v>
      </c>
      <c r="Y597" s="1">
        <v>0</v>
      </c>
      <c r="Z597" s="1">
        <v>0</v>
      </c>
      <c r="AA597" s="2" t="s">
        <v>0</v>
      </c>
      <c r="AB597" s="1">
        <v>0</v>
      </c>
      <c r="AC597" s="1">
        <v>0</v>
      </c>
      <c r="AD597" s="2" t="s">
        <v>0</v>
      </c>
      <c r="AE597" s="1">
        <v>0</v>
      </c>
      <c r="AF597" s="2">
        <v>0</v>
      </c>
      <c r="AG597" s="2" t="s">
        <v>0</v>
      </c>
      <c r="AH597" s="1">
        <v>0</v>
      </c>
      <c r="AI597" s="1">
        <v>0</v>
      </c>
      <c r="AJ597" s="2" t="s">
        <v>0</v>
      </c>
      <c r="AK597" s="1">
        <v>0</v>
      </c>
      <c r="AL597" s="1">
        <v>0</v>
      </c>
      <c r="AM597" s="49" t="s">
        <v>1</v>
      </c>
      <c r="AN597" s="2" t="s">
        <v>1</v>
      </c>
      <c r="AO597" s="49" t="s">
        <v>1</v>
      </c>
      <c r="AP597" s="2" t="s">
        <v>1</v>
      </c>
    </row>
    <row r="598" spans="1:42" x14ac:dyDescent="0.25">
      <c r="A598" s="2" t="s">
        <v>2009</v>
      </c>
      <c r="B598" s="48">
        <v>44178</v>
      </c>
      <c r="C598" s="2" t="s">
        <v>6</v>
      </c>
      <c r="D598" s="2" t="s">
        <v>33</v>
      </c>
      <c r="E598" s="2" t="s">
        <v>206</v>
      </c>
      <c r="F598" s="2" t="s">
        <v>860</v>
      </c>
      <c r="G598" s="2" t="s">
        <v>3</v>
      </c>
      <c r="H598" s="2" t="s">
        <v>2010</v>
      </c>
      <c r="I598" s="1" t="s">
        <v>1</v>
      </c>
      <c r="J598" s="1" t="s">
        <v>1</v>
      </c>
      <c r="K598" s="1" t="s">
        <v>1</v>
      </c>
      <c r="L598" s="1" t="s">
        <v>1</v>
      </c>
      <c r="M598" s="1">
        <v>0</v>
      </c>
      <c r="N598" s="2" t="s">
        <v>1</v>
      </c>
      <c r="O598" s="2" t="s">
        <v>2</v>
      </c>
      <c r="P598" s="2" t="s">
        <v>1</v>
      </c>
      <c r="Q598" s="1">
        <v>74860735</v>
      </c>
      <c r="R598" s="1">
        <v>0</v>
      </c>
      <c r="S598" s="1">
        <v>68002235</v>
      </c>
      <c r="T598" s="1">
        <v>0</v>
      </c>
      <c r="U598" s="2" t="s">
        <v>0</v>
      </c>
      <c r="V598" s="1">
        <v>0</v>
      </c>
      <c r="W598" s="1">
        <v>5912500</v>
      </c>
      <c r="X598" s="2" t="s">
        <v>9</v>
      </c>
      <c r="Y598" s="1">
        <v>946000</v>
      </c>
      <c r="Z598" s="1">
        <v>0</v>
      </c>
      <c r="AA598" s="2" t="s">
        <v>0</v>
      </c>
      <c r="AB598" s="1">
        <v>0</v>
      </c>
      <c r="AC598" s="1">
        <v>0</v>
      </c>
      <c r="AD598" s="2" t="s">
        <v>0</v>
      </c>
      <c r="AE598" s="1">
        <v>0</v>
      </c>
      <c r="AF598" s="2">
        <v>0</v>
      </c>
      <c r="AG598" s="2" t="s">
        <v>0</v>
      </c>
      <c r="AH598" s="1">
        <v>0</v>
      </c>
      <c r="AI598" s="1">
        <v>0</v>
      </c>
      <c r="AJ598" s="2" t="s">
        <v>0</v>
      </c>
      <c r="AK598" s="1">
        <v>0</v>
      </c>
      <c r="AL598" s="1">
        <v>0</v>
      </c>
      <c r="AM598" s="49" t="s">
        <v>1</v>
      </c>
      <c r="AN598" s="2" t="s">
        <v>1</v>
      </c>
      <c r="AO598" s="49" t="s">
        <v>1</v>
      </c>
      <c r="AP598" s="2" t="s">
        <v>1</v>
      </c>
    </row>
    <row r="599" spans="1:42" x14ac:dyDescent="0.25">
      <c r="A599" s="2" t="s">
        <v>2011</v>
      </c>
      <c r="B599" s="48">
        <v>44178</v>
      </c>
      <c r="C599" s="2" t="s">
        <v>6</v>
      </c>
      <c r="D599" s="2" t="s">
        <v>33</v>
      </c>
      <c r="E599" s="2" t="s">
        <v>206</v>
      </c>
      <c r="F599" s="2" t="s">
        <v>860</v>
      </c>
      <c r="G599" s="2" t="s">
        <v>3</v>
      </c>
      <c r="H599" s="2" t="s">
        <v>2012</v>
      </c>
      <c r="I599" s="1" t="s">
        <v>1</v>
      </c>
      <c r="J599" s="1" t="s">
        <v>1</v>
      </c>
      <c r="K599" s="1" t="s">
        <v>1</v>
      </c>
      <c r="L599" s="1" t="s">
        <v>1</v>
      </c>
      <c r="M599" s="1">
        <v>0</v>
      </c>
      <c r="N599" s="2" t="s">
        <v>1</v>
      </c>
      <c r="O599" s="2" t="s">
        <v>939</v>
      </c>
      <c r="P599" s="2" t="s">
        <v>940</v>
      </c>
      <c r="Q599" s="1">
        <v>4192134.8111999999</v>
      </c>
      <c r="R599" s="1">
        <v>0</v>
      </c>
      <c r="S599" s="1">
        <v>2073499.9999999998</v>
      </c>
      <c r="T599" s="1">
        <v>1826409.32</v>
      </c>
      <c r="U599" s="2" t="s">
        <v>9</v>
      </c>
      <c r="V599" s="1">
        <v>292225.49119999999</v>
      </c>
      <c r="W599" s="1">
        <v>0</v>
      </c>
      <c r="X599" s="2" t="s">
        <v>0</v>
      </c>
      <c r="Y599" s="1">
        <v>0</v>
      </c>
      <c r="Z599" s="1">
        <v>0</v>
      </c>
      <c r="AA599" s="2" t="s">
        <v>0</v>
      </c>
      <c r="AB599" s="1">
        <v>0</v>
      </c>
      <c r="AC599" s="1">
        <v>0</v>
      </c>
      <c r="AD599" s="2" t="s">
        <v>0</v>
      </c>
      <c r="AE599" s="1">
        <v>0</v>
      </c>
      <c r="AF599" s="2">
        <v>0</v>
      </c>
      <c r="AG599" s="2" t="s">
        <v>0</v>
      </c>
      <c r="AH599" s="1">
        <v>0</v>
      </c>
      <c r="AI599" s="1">
        <v>0</v>
      </c>
      <c r="AJ599" s="2" t="s">
        <v>0</v>
      </c>
      <c r="AK599" s="1">
        <v>0</v>
      </c>
      <c r="AL599" s="1">
        <v>0</v>
      </c>
      <c r="AM599" s="49" t="s">
        <v>1</v>
      </c>
      <c r="AN599" s="2" t="s">
        <v>1</v>
      </c>
      <c r="AO599" s="49" t="s">
        <v>1</v>
      </c>
      <c r="AP599" s="2" t="s">
        <v>1</v>
      </c>
    </row>
    <row r="600" spans="1:42" x14ac:dyDescent="0.25">
      <c r="A600" s="2" t="s">
        <v>2013</v>
      </c>
      <c r="B600" s="48">
        <v>44178</v>
      </c>
      <c r="C600" s="2" t="s">
        <v>6</v>
      </c>
      <c r="D600" s="2" t="s">
        <v>33</v>
      </c>
      <c r="E600" s="2" t="s">
        <v>206</v>
      </c>
      <c r="F600" s="2" t="s">
        <v>860</v>
      </c>
      <c r="G600" s="2" t="s">
        <v>3</v>
      </c>
      <c r="H600" s="2" t="s">
        <v>2014</v>
      </c>
      <c r="I600" s="1" t="s">
        <v>1</v>
      </c>
      <c r="J600" s="1" t="s">
        <v>1</v>
      </c>
      <c r="K600" s="1" t="s">
        <v>1</v>
      </c>
      <c r="L600" s="1" t="s">
        <v>1</v>
      </c>
      <c r="M600" s="1">
        <v>0</v>
      </c>
      <c r="N600" s="2" t="s">
        <v>1</v>
      </c>
      <c r="O600" s="2" t="s">
        <v>2</v>
      </c>
      <c r="P600" s="2" t="s">
        <v>1</v>
      </c>
      <c r="Q600" s="1">
        <v>82545174.340000004</v>
      </c>
      <c r="R600" s="1">
        <v>0</v>
      </c>
      <c r="S600" s="1">
        <v>68853579.5</v>
      </c>
      <c r="T600" s="1">
        <v>0</v>
      </c>
      <c r="U600" s="2" t="s">
        <v>0</v>
      </c>
      <c r="V600" s="1">
        <v>0</v>
      </c>
      <c r="W600" s="1">
        <v>11803099</v>
      </c>
      <c r="X600" s="2" t="s">
        <v>9</v>
      </c>
      <c r="Y600" s="1">
        <v>1888495.84</v>
      </c>
      <c r="Z600" s="1">
        <v>0</v>
      </c>
      <c r="AA600" s="2" t="s">
        <v>0</v>
      </c>
      <c r="AB600" s="1">
        <v>0</v>
      </c>
      <c r="AC600" s="1">
        <v>0</v>
      </c>
      <c r="AD600" s="2" t="s">
        <v>0</v>
      </c>
      <c r="AE600" s="1">
        <v>0</v>
      </c>
      <c r="AF600" s="2">
        <v>0</v>
      </c>
      <c r="AG600" s="2" t="s">
        <v>0</v>
      </c>
      <c r="AH600" s="1">
        <v>0</v>
      </c>
      <c r="AI600" s="1">
        <v>0</v>
      </c>
      <c r="AJ600" s="2" t="s">
        <v>0</v>
      </c>
      <c r="AK600" s="1">
        <v>0</v>
      </c>
      <c r="AL600" s="1">
        <v>0</v>
      </c>
      <c r="AM600" s="49" t="s">
        <v>1</v>
      </c>
      <c r="AN600" s="2" t="s">
        <v>1</v>
      </c>
      <c r="AO600" s="49" t="s">
        <v>1</v>
      </c>
      <c r="AP600" s="2" t="s">
        <v>1</v>
      </c>
    </row>
    <row r="601" spans="1:42" x14ac:dyDescent="0.25">
      <c r="A601" s="2" t="s">
        <v>2015</v>
      </c>
      <c r="B601" s="48">
        <v>44178</v>
      </c>
      <c r="C601" s="2" t="s">
        <v>27</v>
      </c>
      <c r="D601" s="2" t="s">
        <v>33</v>
      </c>
      <c r="E601" s="2" t="s">
        <v>32</v>
      </c>
      <c r="F601" s="2" t="s">
        <v>1801</v>
      </c>
      <c r="G601" s="2" t="s">
        <v>3</v>
      </c>
      <c r="H601" s="2" t="s">
        <v>2016</v>
      </c>
      <c r="I601" s="1" t="s">
        <v>1</v>
      </c>
      <c r="J601" s="1" t="s">
        <v>1</v>
      </c>
      <c r="K601" s="1" t="s">
        <v>1</v>
      </c>
      <c r="L601" s="1" t="s">
        <v>1</v>
      </c>
      <c r="M601" s="1">
        <v>0</v>
      </c>
      <c r="N601" s="2" t="s">
        <v>1</v>
      </c>
      <c r="O601" s="2" t="s">
        <v>2</v>
      </c>
      <c r="P601" s="2" t="s">
        <v>1</v>
      </c>
      <c r="Q601" s="1">
        <v>173030729.40000001</v>
      </c>
      <c r="R601" s="1">
        <v>0</v>
      </c>
      <c r="S601" s="1">
        <v>113474195</v>
      </c>
      <c r="T601" s="1">
        <v>0</v>
      </c>
      <c r="U601" s="2" t="s">
        <v>0</v>
      </c>
      <c r="V601" s="1">
        <v>0</v>
      </c>
      <c r="W601" s="1">
        <v>51341840</v>
      </c>
      <c r="X601" s="2" t="s">
        <v>9</v>
      </c>
      <c r="Y601" s="1">
        <v>8214694.4000000004</v>
      </c>
      <c r="Z601" s="1">
        <v>0</v>
      </c>
      <c r="AA601" s="2" t="s">
        <v>0</v>
      </c>
      <c r="AB601" s="1">
        <v>0</v>
      </c>
      <c r="AC601" s="1">
        <v>0</v>
      </c>
      <c r="AD601" s="2" t="s">
        <v>0</v>
      </c>
      <c r="AE601" s="1">
        <v>0</v>
      </c>
      <c r="AF601" s="2">
        <v>0</v>
      </c>
      <c r="AG601" s="2" t="s">
        <v>0</v>
      </c>
      <c r="AH601" s="1">
        <v>0</v>
      </c>
      <c r="AI601" s="1">
        <v>0</v>
      </c>
      <c r="AJ601" s="2" t="s">
        <v>0</v>
      </c>
      <c r="AK601" s="1">
        <v>0</v>
      </c>
      <c r="AL601" s="1">
        <v>0</v>
      </c>
      <c r="AM601" s="49" t="s">
        <v>1</v>
      </c>
      <c r="AN601" s="2" t="s">
        <v>1</v>
      </c>
      <c r="AO601" s="49" t="s">
        <v>1</v>
      </c>
      <c r="AP601" s="2" t="s">
        <v>1</v>
      </c>
    </row>
    <row r="602" spans="1:42" x14ac:dyDescent="0.25">
      <c r="A602" s="2" t="s">
        <v>2017</v>
      </c>
      <c r="B602" s="48">
        <v>44178</v>
      </c>
      <c r="C602" s="2" t="s">
        <v>6</v>
      </c>
      <c r="D602" s="2" t="s">
        <v>26</v>
      </c>
      <c r="E602" s="2" t="s">
        <v>200</v>
      </c>
      <c r="F602" s="2" t="s">
        <v>1415</v>
      </c>
      <c r="G602" s="2" t="s">
        <v>3</v>
      </c>
      <c r="H602" s="2" t="s">
        <v>2018</v>
      </c>
      <c r="I602" s="1" t="s">
        <v>1</v>
      </c>
      <c r="J602" s="1" t="s">
        <v>1</v>
      </c>
      <c r="K602" s="1" t="s">
        <v>1</v>
      </c>
      <c r="L602" s="1" t="s">
        <v>1</v>
      </c>
      <c r="M602" s="1">
        <v>0</v>
      </c>
      <c r="N602" s="2" t="s">
        <v>1</v>
      </c>
      <c r="O602" s="2" t="s">
        <v>2</v>
      </c>
      <c r="P602" s="2" t="s">
        <v>1</v>
      </c>
      <c r="Q602" s="1">
        <v>942059466.86240005</v>
      </c>
      <c r="R602" s="1">
        <v>0</v>
      </c>
      <c r="S602" s="1">
        <v>708923441</v>
      </c>
      <c r="T602" s="1">
        <v>0</v>
      </c>
      <c r="U602" s="2" t="s">
        <v>0</v>
      </c>
      <c r="V602" s="1">
        <v>0</v>
      </c>
      <c r="W602" s="1">
        <v>200979332.63999999</v>
      </c>
      <c r="X602" s="2" t="s">
        <v>0</v>
      </c>
      <c r="Y602" s="1">
        <v>32156693.222400002</v>
      </c>
      <c r="Z602" s="1">
        <v>0</v>
      </c>
      <c r="AA602" s="2" t="s">
        <v>0</v>
      </c>
      <c r="AB602" s="1">
        <v>0</v>
      </c>
      <c r="AC602" s="1">
        <v>0</v>
      </c>
      <c r="AD602" s="2" t="s">
        <v>0</v>
      </c>
      <c r="AE602" s="1">
        <v>0</v>
      </c>
      <c r="AF602" s="2">
        <v>0</v>
      </c>
      <c r="AG602" s="2" t="s">
        <v>0</v>
      </c>
      <c r="AH602" s="1">
        <v>0</v>
      </c>
      <c r="AI602" s="1">
        <v>0</v>
      </c>
      <c r="AJ602" s="2" t="s">
        <v>0</v>
      </c>
      <c r="AK602" s="1">
        <v>0</v>
      </c>
      <c r="AL602" s="1">
        <v>0</v>
      </c>
      <c r="AM602" s="49" t="s">
        <v>1</v>
      </c>
      <c r="AN602" s="2" t="s">
        <v>1</v>
      </c>
      <c r="AO602" s="49" t="s">
        <v>1</v>
      </c>
      <c r="AP602" s="2" t="s">
        <v>1</v>
      </c>
    </row>
    <row r="603" spans="1:42" x14ac:dyDescent="0.25">
      <c r="A603" s="2" t="s">
        <v>2019</v>
      </c>
      <c r="B603" s="48">
        <v>44178</v>
      </c>
      <c r="C603" s="2" t="s">
        <v>27</v>
      </c>
      <c r="D603" s="2" t="s">
        <v>26</v>
      </c>
      <c r="E603" s="2" t="s">
        <v>253</v>
      </c>
      <c r="F603" s="2" t="s">
        <v>1318</v>
      </c>
      <c r="G603" s="2" t="s">
        <v>3</v>
      </c>
      <c r="H603" s="2" t="s">
        <v>2020</v>
      </c>
      <c r="I603" s="1" t="s">
        <v>1</v>
      </c>
      <c r="J603" s="1" t="s">
        <v>1</v>
      </c>
      <c r="K603" s="1" t="s">
        <v>1</v>
      </c>
      <c r="L603" s="1" t="s">
        <v>1</v>
      </c>
      <c r="M603" s="1">
        <v>0</v>
      </c>
      <c r="N603" s="2" t="s">
        <v>1</v>
      </c>
      <c r="O603" s="2" t="s">
        <v>2</v>
      </c>
      <c r="P603" s="2" t="s">
        <v>1</v>
      </c>
      <c r="Q603" s="1">
        <v>181158137.19</v>
      </c>
      <c r="R603" s="1">
        <v>0</v>
      </c>
      <c r="S603" s="1">
        <v>86099802.789999992</v>
      </c>
      <c r="T603" s="1">
        <v>0</v>
      </c>
      <c r="U603" s="2" t="s">
        <v>0</v>
      </c>
      <c r="V603" s="1">
        <v>0</v>
      </c>
      <c r="W603" s="1">
        <v>81946840</v>
      </c>
      <c r="X603" s="2" t="s">
        <v>0</v>
      </c>
      <c r="Y603" s="1">
        <v>13111494.4</v>
      </c>
      <c r="Z603" s="1">
        <v>0</v>
      </c>
      <c r="AA603" s="2" t="s">
        <v>0</v>
      </c>
      <c r="AB603" s="1">
        <v>0</v>
      </c>
      <c r="AC603" s="1">
        <v>0</v>
      </c>
      <c r="AD603" s="2" t="s">
        <v>0</v>
      </c>
      <c r="AE603" s="1">
        <v>0</v>
      </c>
      <c r="AF603" s="2">
        <v>0</v>
      </c>
      <c r="AG603" s="2" t="s">
        <v>0</v>
      </c>
      <c r="AH603" s="1">
        <v>0</v>
      </c>
      <c r="AI603" s="1">
        <v>0</v>
      </c>
      <c r="AJ603" s="2" t="s">
        <v>0</v>
      </c>
      <c r="AK603" s="1">
        <v>0</v>
      </c>
      <c r="AL603" s="1">
        <v>0</v>
      </c>
      <c r="AM603" s="49" t="s">
        <v>1</v>
      </c>
      <c r="AN603" s="2" t="s">
        <v>1</v>
      </c>
      <c r="AO603" s="49" t="s">
        <v>1</v>
      </c>
      <c r="AP603" s="2" t="s">
        <v>1</v>
      </c>
    </row>
    <row r="604" spans="1:42" x14ac:dyDescent="0.25">
      <c r="A604" s="2" t="s">
        <v>2021</v>
      </c>
      <c r="B604" s="48">
        <v>44178</v>
      </c>
      <c r="C604" s="2" t="s">
        <v>6</v>
      </c>
      <c r="D604" s="2" t="s">
        <v>24</v>
      </c>
      <c r="E604" s="2" t="s">
        <v>196</v>
      </c>
      <c r="F604" s="2" t="s">
        <v>484</v>
      </c>
      <c r="G604" s="2" t="s">
        <v>3</v>
      </c>
      <c r="H604" s="2" t="s">
        <v>2022</v>
      </c>
      <c r="I604" s="1" t="s">
        <v>1</v>
      </c>
      <c r="J604" s="1" t="s">
        <v>1</v>
      </c>
      <c r="K604" s="1" t="s">
        <v>1</v>
      </c>
      <c r="L604" s="1" t="s">
        <v>1</v>
      </c>
      <c r="M604" s="1">
        <v>0</v>
      </c>
      <c r="N604" s="2" t="s">
        <v>1</v>
      </c>
      <c r="O604" s="2" t="s">
        <v>2</v>
      </c>
      <c r="P604" s="2" t="s">
        <v>1</v>
      </c>
      <c r="Q604" s="1">
        <v>995228823.24000013</v>
      </c>
      <c r="R604" s="1">
        <v>0</v>
      </c>
      <c r="S604" s="1">
        <v>729582702.5</v>
      </c>
      <c r="T604" s="1">
        <v>0</v>
      </c>
      <c r="U604" s="2" t="s">
        <v>0</v>
      </c>
      <c r="V604" s="1">
        <v>0</v>
      </c>
      <c r="W604" s="1">
        <v>229005276.5</v>
      </c>
      <c r="X604" s="2" t="s">
        <v>9</v>
      </c>
      <c r="Y604" s="1">
        <v>36640844.239999995</v>
      </c>
      <c r="Z604" s="1">
        <v>0</v>
      </c>
      <c r="AA604" s="2" t="s">
        <v>0</v>
      </c>
      <c r="AB604" s="1">
        <v>0</v>
      </c>
      <c r="AC604" s="1">
        <v>0</v>
      </c>
      <c r="AD604" s="2" t="s">
        <v>0</v>
      </c>
      <c r="AE604" s="1">
        <v>0</v>
      </c>
      <c r="AF604" s="2">
        <v>0</v>
      </c>
      <c r="AG604" s="2" t="s">
        <v>0</v>
      </c>
      <c r="AH604" s="1">
        <v>0</v>
      </c>
      <c r="AI604" s="1">
        <v>0</v>
      </c>
      <c r="AJ604" s="2" t="s">
        <v>0</v>
      </c>
      <c r="AK604" s="1">
        <v>0</v>
      </c>
      <c r="AL604" s="1">
        <v>0</v>
      </c>
      <c r="AM604" s="49" t="s">
        <v>1</v>
      </c>
      <c r="AN604" s="2" t="s">
        <v>1</v>
      </c>
      <c r="AO604" s="49" t="s">
        <v>1</v>
      </c>
      <c r="AP604" s="2" t="s">
        <v>1</v>
      </c>
    </row>
    <row r="605" spans="1:42" x14ac:dyDescent="0.25">
      <c r="A605" s="2" t="s">
        <v>2023</v>
      </c>
      <c r="B605" s="48">
        <v>44178</v>
      </c>
      <c r="C605" s="2" t="s">
        <v>27</v>
      </c>
      <c r="D605" s="2" t="s">
        <v>24</v>
      </c>
      <c r="E605" s="2" t="s">
        <v>364</v>
      </c>
      <c r="F605" s="2" t="s">
        <v>2024</v>
      </c>
      <c r="G605" s="2" t="s">
        <v>3</v>
      </c>
      <c r="H605" s="2" t="s">
        <v>2025</v>
      </c>
      <c r="I605" s="1" t="s">
        <v>1</v>
      </c>
      <c r="J605" s="1" t="s">
        <v>1</v>
      </c>
      <c r="K605" s="1" t="s">
        <v>1</v>
      </c>
      <c r="L605" s="1" t="s">
        <v>1</v>
      </c>
      <c r="M605" s="1">
        <v>0</v>
      </c>
      <c r="N605" s="2" t="s">
        <v>1</v>
      </c>
      <c r="O605" s="2" t="s">
        <v>2</v>
      </c>
      <c r="P605" s="2" t="s">
        <v>1</v>
      </c>
      <c r="Q605" s="1">
        <v>177478304.5</v>
      </c>
      <c r="R605" s="1">
        <v>0</v>
      </c>
      <c r="S605" s="1">
        <v>156855592.5</v>
      </c>
      <c r="T605" s="1">
        <v>0</v>
      </c>
      <c r="U605" s="2" t="s">
        <v>0</v>
      </c>
      <c r="V605" s="1">
        <v>0</v>
      </c>
      <c r="W605" s="1">
        <v>17778200</v>
      </c>
      <c r="X605" s="2" t="s">
        <v>9</v>
      </c>
      <c r="Y605" s="1">
        <v>2844512</v>
      </c>
      <c r="Z605" s="1">
        <v>0</v>
      </c>
      <c r="AA605" s="2" t="s">
        <v>0</v>
      </c>
      <c r="AB605" s="1">
        <v>0</v>
      </c>
      <c r="AC605" s="1">
        <v>0</v>
      </c>
      <c r="AD605" s="2" t="s">
        <v>0</v>
      </c>
      <c r="AE605" s="1">
        <v>0</v>
      </c>
      <c r="AF605" s="2">
        <v>0</v>
      </c>
      <c r="AG605" s="2" t="s">
        <v>0</v>
      </c>
      <c r="AH605" s="1">
        <v>0</v>
      </c>
      <c r="AI605" s="1">
        <v>0</v>
      </c>
      <c r="AJ605" s="2" t="s">
        <v>0</v>
      </c>
      <c r="AK605" s="1">
        <v>0</v>
      </c>
      <c r="AL605" s="1">
        <v>0</v>
      </c>
      <c r="AM605" s="49" t="s">
        <v>1</v>
      </c>
      <c r="AN605" s="2" t="s">
        <v>1</v>
      </c>
      <c r="AO605" s="49" t="s">
        <v>1</v>
      </c>
      <c r="AP605" s="2" t="s">
        <v>1</v>
      </c>
    </row>
    <row r="606" spans="1:42" x14ac:dyDescent="0.25">
      <c r="A606" s="2" t="s">
        <v>2026</v>
      </c>
      <c r="B606" s="48">
        <v>44178</v>
      </c>
      <c r="C606" s="2" t="s">
        <v>6</v>
      </c>
      <c r="D606" s="2" t="s">
        <v>22</v>
      </c>
      <c r="E606" s="2" t="s">
        <v>194</v>
      </c>
      <c r="F606" s="2" t="s">
        <v>957</v>
      </c>
      <c r="G606" s="2" t="s">
        <v>3</v>
      </c>
      <c r="H606" s="2" t="s">
        <v>2027</v>
      </c>
      <c r="I606" s="1" t="s">
        <v>1</v>
      </c>
      <c r="J606" s="1" t="s">
        <v>1</v>
      </c>
      <c r="K606" s="1" t="s">
        <v>1</v>
      </c>
      <c r="L606" s="1" t="s">
        <v>1</v>
      </c>
      <c r="M606" s="1">
        <v>0</v>
      </c>
      <c r="N606" s="2" t="s">
        <v>1</v>
      </c>
      <c r="O606" s="2" t="s">
        <v>2028</v>
      </c>
      <c r="P606" s="2" t="s">
        <v>2029</v>
      </c>
      <c r="Q606" s="1">
        <v>3775845</v>
      </c>
      <c r="R606" s="1">
        <v>0</v>
      </c>
      <c r="S606" s="1">
        <v>2563645</v>
      </c>
      <c r="T606" s="1">
        <v>0</v>
      </c>
      <c r="U606" s="2" t="s">
        <v>0</v>
      </c>
      <c r="V606" s="1">
        <v>0</v>
      </c>
      <c r="W606" s="1">
        <v>1045000</v>
      </c>
      <c r="X606" s="2" t="s">
        <v>9</v>
      </c>
      <c r="Y606" s="1">
        <v>167200</v>
      </c>
      <c r="Z606" s="1">
        <v>0</v>
      </c>
      <c r="AA606" s="2" t="s">
        <v>0</v>
      </c>
      <c r="AB606" s="1">
        <v>0</v>
      </c>
      <c r="AC606" s="1">
        <v>0</v>
      </c>
      <c r="AD606" s="2" t="s">
        <v>0</v>
      </c>
      <c r="AE606" s="1">
        <v>0</v>
      </c>
      <c r="AF606" s="2">
        <v>0</v>
      </c>
      <c r="AG606" s="2" t="s">
        <v>0</v>
      </c>
      <c r="AH606" s="1">
        <v>0</v>
      </c>
      <c r="AI606" s="1">
        <v>0</v>
      </c>
      <c r="AJ606" s="2" t="s">
        <v>0</v>
      </c>
      <c r="AK606" s="1">
        <v>0</v>
      </c>
      <c r="AL606" s="1">
        <v>0</v>
      </c>
      <c r="AM606" s="49" t="s">
        <v>1</v>
      </c>
      <c r="AN606" s="2" t="s">
        <v>1</v>
      </c>
      <c r="AO606" s="49" t="s">
        <v>1</v>
      </c>
      <c r="AP606" s="2" t="s">
        <v>1</v>
      </c>
    </row>
    <row r="607" spans="1:42" x14ac:dyDescent="0.25">
      <c r="A607" s="2" t="s">
        <v>2030</v>
      </c>
      <c r="B607" s="48">
        <v>44178</v>
      </c>
      <c r="C607" s="2" t="s">
        <v>6</v>
      </c>
      <c r="D607" s="2" t="s">
        <v>22</v>
      </c>
      <c r="E607" s="2" t="s">
        <v>194</v>
      </c>
      <c r="F607" s="2" t="s">
        <v>957</v>
      </c>
      <c r="G607" s="2" t="s">
        <v>3</v>
      </c>
      <c r="H607" s="2" t="s">
        <v>2031</v>
      </c>
      <c r="I607" s="1" t="s">
        <v>1</v>
      </c>
      <c r="J607" s="1" t="s">
        <v>1</v>
      </c>
      <c r="K607" s="1" t="s">
        <v>1</v>
      </c>
      <c r="L607" s="1" t="s">
        <v>1</v>
      </c>
      <c r="M607" s="1">
        <v>0</v>
      </c>
      <c r="N607" s="2" t="s">
        <v>1</v>
      </c>
      <c r="O607" s="2" t="s">
        <v>452</v>
      </c>
      <c r="P607" s="2" t="s">
        <v>482</v>
      </c>
      <c r="Q607" s="1">
        <v>1760880</v>
      </c>
      <c r="R607" s="1">
        <v>0</v>
      </c>
      <c r="S607" s="1">
        <v>0</v>
      </c>
      <c r="T607" s="1">
        <v>1518000</v>
      </c>
      <c r="U607" s="2" t="s">
        <v>9</v>
      </c>
      <c r="V607" s="1">
        <v>242880</v>
      </c>
      <c r="W607" s="1">
        <v>0</v>
      </c>
      <c r="X607" s="2" t="s">
        <v>0</v>
      </c>
      <c r="Y607" s="1">
        <v>0</v>
      </c>
      <c r="Z607" s="1">
        <v>0</v>
      </c>
      <c r="AA607" s="2" t="s">
        <v>0</v>
      </c>
      <c r="AB607" s="1">
        <v>0</v>
      </c>
      <c r="AC607" s="1">
        <v>0</v>
      </c>
      <c r="AD607" s="2" t="s">
        <v>0</v>
      </c>
      <c r="AE607" s="1">
        <v>0</v>
      </c>
      <c r="AF607" s="2">
        <v>0</v>
      </c>
      <c r="AG607" s="2" t="s">
        <v>0</v>
      </c>
      <c r="AH607" s="1">
        <v>0</v>
      </c>
      <c r="AI607" s="1">
        <v>0</v>
      </c>
      <c r="AJ607" s="2" t="s">
        <v>0</v>
      </c>
      <c r="AK607" s="1">
        <v>0</v>
      </c>
      <c r="AL607" s="1">
        <v>0</v>
      </c>
      <c r="AM607" s="49" t="s">
        <v>1</v>
      </c>
      <c r="AN607" s="2" t="s">
        <v>1</v>
      </c>
      <c r="AO607" s="49" t="s">
        <v>1</v>
      </c>
      <c r="AP607" s="2" t="s">
        <v>1</v>
      </c>
    </row>
    <row r="608" spans="1:42" x14ac:dyDescent="0.25">
      <c r="A608" s="2" t="s">
        <v>2032</v>
      </c>
      <c r="B608" s="48">
        <v>44178</v>
      </c>
      <c r="C608" s="2" t="s">
        <v>6</v>
      </c>
      <c r="D608" s="2" t="s">
        <v>22</v>
      </c>
      <c r="E608" s="2" t="s">
        <v>194</v>
      </c>
      <c r="F608" s="2" t="s">
        <v>957</v>
      </c>
      <c r="G608" s="2" t="s">
        <v>3</v>
      </c>
      <c r="H608" s="2" t="s">
        <v>2033</v>
      </c>
      <c r="I608" s="1" t="s">
        <v>1</v>
      </c>
      <c r="J608" s="1" t="s">
        <v>1</v>
      </c>
      <c r="K608" s="1" t="s">
        <v>1</v>
      </c>
      <c r="L608" s="1" t="s">
        <v>1</v>
      </c>
      <c r="M608" s="1">
        <v>0</v>
      </c>
      <c r="N608" s="2" t="s">
        <v>1</v>
      </c>
      <c r="O608" s="2" t="s">
        <v>2</v>
      </c>
      <c r="P608" s="2" t="s">
        <v>1</v>
      </c>
      <c r="Q608" s="1">
        <v>813958592.69999993</v>
      </c>
      <c r="R608" s="1">
        <v>0</v>
      </c>
      <c r="S608" s="1">
        <v>532741814</v>
      </c>
      <c r="T608" s="1">
        <v>0</v>
      </c>
      <c r="U608" s="2" t="s">
        <v>0</v>
      </c>
      <c r="V608" s="1">
        <v>0</v>
      </c>
      <c r="W608" s="1">
        <v>242428257.5</v>
      </c>
      <c r="X608" s="2" t="s">
        <v>9</v>
      </c>
      <c r="Y608" s="1">
        <v>38788521.200000003</v>
      </c>
      <c r="Z608" s="1">
        <v>0</v>
      </c>
      <c r="AA608" s="2" t="s">
        <v>0</v>
      </c>
      <c r="AB608" s="1">
        <v>0</v>
      </c>
      <c r="AC608" s="1">
        <v>0</v>
      </c>
      <c r="AD608" s="2" t="s">
        <v>0</v>
      </c>
      <c r="AE608" s="1">
        <v>0</v>
      </c>
      <c r="AF608" s="2">
        <v>0</v>
      </c>
      <c r="AG608" s="2" t="s">
        <v>0</v>
      </c>
      <c r="AH608" s="1">
        <v>0</v>
      </c>
      <c r="AI608" s="1">
        <v>0</v>
      </c>
      <c r="AJ608" s="2" t="s">
        <v>0</v>
      </c>
      <c r="AK608" s="1">
        <v>0</v>
      </c>
      <c r="AL608" s="1">
        <v>0</v>
      </c>
      <c r="AM608" s="49" t="s">
        <v>1</v>
      </c>
      <c r="AN608" s="2" t="s">
        <v>1</v>
      </c>
      <c r="AO608" s="49" t="s">
        <v>1</v>
      </c>
      <c r="AP608" s="2" t="s">
        <v>1</v>
      </c>
    </row>
    <row r="609" spans="1:42" x14ac:dyDescent="0.25">
      <c r="A609" s="2" t="s">
        <v>2034</v>
      </c>
      <c r="B609" s="48">
        <v>44178</v>
      </c>
      <c r="C609" s="2" t="s">
        <v>6</v>
      </c>
      <c r="D609" s="2" t="s">
        <v>19</v>
      </c>
      <c r="E609" s="2" t="s">
        <v>185</v>
      </c>
      <c r="F609" s="2" t="s">
        <v>790</v>
      </c>
      <c r="G609" s="2" t="s">
        <v>3</v>
      </c>
      <c r="H609" s="2" t="s">
        <v>2035</v>
      </c>
      <c r="I609" s="1" t="s">
        <v>1</v>
      </c>
      <c r="J609" s="1" t="s">
        <v>1</v>
      </c>
      <c r="K609" s="1" t="s">
        <v>1</v>
      </c>
      <c r="L609" s="1" t="s">
        <v>1</v>
      </c>
      <c r="M609" s="1">
        <v>0</v>
      </c>
      <c r="N609" s="2" t="s">
        <v>1</v>
      </c>
      <c r="O609" s="2" t="s">
        <v>2</v>
      </c>
      <c r="P609" s="2" t="s">
        <v>1</v>
      </c>
      <c r="Q609" s="1">
        <v>133599806</v>
      </c>
      <c r="R609" s="1">
        <v>0</v>
      </c>
      <c r="S609" s="1">
        <v>81834719</v>
      </c>
      <c r="T609" s="1">
        <v>0</v>
      </c>
      <c r="U609" s="2" t="s">
        <v>0</v>
      </c>
      <c r="V609" s="1">
        <v>0</v>
      </c>
      <c r="W609" s="1">
        <v>44625075</v>
      </c>
      <c r="X609" s="2" t="s">
        <v>9</v>
      </c>
      <c r="Y609" s="1">
        <v>7140012</v>
      </c>
      <c r="Z609" s="1">
        <v>0</v>
      </c>
      <c r="AA609" s="2" t="s">
        <v>0</v>
      </c>
      <c r="AB609" s="1">
        <v>0</v>
      </c>
      <c r="AC609" s="1">
        <v>0</v>
      </c>
      <c r="AD609" s="2" t="s">
        <v>0</v>
      </c>
      <c r="AE609" s="1">
        <v>0</v>
      </c>
      <c r="AF609" s="2">
        <v>0</v>
      </c>
      <c r="AG609" s="2" t="s">
        <v>0</v>
      </c>
      <c r="AH609" s="1">
        <v>0</v>
      </c>
      <c r="AI609" s="1">
        <v>0</v>
      </c>
      <c r="AJ609" s="2" t="s">
        <v>0</v>
      </c>
      <c r="AK609" s="1">
        <v>0</v>
      </c>
      <c r="AL609" s="1">
        <v>0</v>
      </c>
      <c r="AM609" s="49" t="s">
        <v>1</v>
      </c>
      <c r="AN609" s="2" t="s">
        <v>1</v>
      </c>
      <c r="AO609" s="49" t="s">
        <v>1</v>
      </c>
      <c r="AP609" s="2" t="s">
        <v>1</v>
      </c>
    </row>
    <row r="610" spans="1:42" x14ac:dyDescent="0.25">
      <c r="A610" s="2" t="s">
        <v>2036</v>
      </c>
      <c r="B610" s="48">
        <v>44178</v>
      </c>
      <c r="C610" s="2" t="s">
        <v>6</v>
      </c>
      <c r="D610" s="2" t="s">
        <v>19</v>
      </c>
      <c r="E610" s="2" t="s">
        <v>185</v>
      </c>
      <c r="F610" s="2" t="s">
        <v>790</v>
      </c>
      <c r="G610" s="2" t="s">
        <v>3</v>
      </c>
      <c r="H610" s="2" t="s">
        <v>2037</v>
      </c>
      <c r="I610" s="1" t="s">
        <v>1</v>
      </c>
      <c r="J610" s="1" t="s">
        <v>1</v>
      </c>
      <c r="K610" s="1" t="s">
        <v>1</v>
      </c>
      <c r="L610" s="1" t="s">
        <v>1</v>
      </c>
      <c r="M610" s="1">
        <v>0</v>
      </c>
      <c r="N610" s="2" t="s">
        <v>1</v>
      </c>
      <c r="O610" s="2" t="s">
        <v>1372</v>
      </c>
      <c r="P610" s="2" t="s">
        <v>1373</v>
      </c>
      <c r="Q610" s="1">
        <v>42004517.5</v>
      </c>
      <c r="R610" s="1">
        <v>0</v>
      </c>
      <c r="S610" s="1">
        <v>15510770</v>
      </c>
      <c r="T610" s="1">
        <v>22839437.5</v>
      </c>
      <c r="U610" s="2" t="s">
        <v>9</v>
      </c>
      <c r="V610" s="1">
        <v>3654310</v>
      </c>
      <c r="W610" s="1">
        <v>0</v>
      </c>
      <c r="X610" s="2" t="s">
        <v>0</v>
      </c>
      <c r="Y610" s="1">
        <v>0</v>
      </c>
      <c r="Z610" s="1">
        <v>0</v>
      </c>
      <c r="AA610" s="2" t="s">
        <v>0</v>
      </c>
      <c r="AB610" s="1">
        <v>0</v>
      </c>
      <c r="AC610" s="1">
        <v>0</v>
      </c>
      <c r="AD610" s="2" t="s">
        <v>0</v>
      </c>
      <c r="AE610" s="1">
        <v>0</v>
      </c>
      <c r="AF610" s="2">
        <v>0</v>
      </c>
      <c r="AG610" s="2" t="s">
        <v>0</v>
      </c>
      <c r="AH610" s="1">
        <v>0</v>
      </c>
      <c r="AI610" s="1">
        <v>0</v>
      </c>
      <c r="AJ610" s="2" t="s">
        <v>0</v>
      </c>
      <c r="AK610" s="1">
        <v>0</v>
      </c>
      <c r="AL610" s="1">
        <v>0</v>
      </c>
      <c r="AM610" s="49" t="s">
        <v>1</v>
      </c>
      <c r="AN610" s="2" t="s">
        <v>1</v>
      </c>
      <c r="AO610" s="49" t="s">
        <v>1</v>
      </c>
      <c r="AP610" s="2" t="s">
        <v>1</v>
      </c>
    </row>
    <row r="611" spans="1:42" x14ac:dyDescent="0.25">
      <c r="A611" s="2" t="s">
        <v>2038</v>
      </c>
      <c r="B611" s="48">
        <v>44178</v>
      </c>
      <c r="C611" s="2" t="s">
        <v>6</v>
      </c>
      <c r="D611" s="2" t="s">
        <v>19</v>
      </c>
      <c r="E611" s="2" t="s">
        <v>185</v>
      </c>
      <c r="F611" s="2" t="s">
        <v>790</v>
      </c>
      <c r="G611" s="2" t="s">
        <v>3</v>
      </c>
      <c r="H611" s="2" t="s">
        <v>2039</v>
      </c>
      <c r="I611" s="1" t="s">
        <v>1</v>
      </c>
      <c r="J611" s="1" t="s">
        <v>1</v>
      </c>
      <c r="K611" s="1" t="s">
        <v>1</v>
      </c>
      <c r="L611" s="1" t="s">
        <v>1</v>
      </c>
      <c r="M611" s="1">
        <v>0</v>
      </c>
      <c r="N611" s="2" t="s">
        <v>1</v>
      </c>
      <c r="O611" s="2" t="s">
        <v>2</v>
      </c>
      <c r="P611" s="2" t="s">
        <v>1</v>
      </c>
      <c r="Q611" s="1">
        <v>307227956.54000002</v>
      </c>
      <c r="R611" s="1">
        <v>0</v>
      </c>
      <c r="S611" s="1">
        <v>228887407</v>
      </c>
      <c r="T611" s="1">
        <v>0</v>
      </c>
      <c r="U611" s="2" t="s">
        <v>0</v>
      </c>
      <c r="V611" s="1">
        <v>0</v>
      </c>
      <c r="W611" s="1">
        <v>67534956.5</v>
      </c>
      <c r="X611" s="2" t="s">
        <v>9</v>
      </c>
      <c r="Y611" s="1">
        <v>10805593.039999999</v>
      </c>
      <c r="Z611" s="1">
        <v>0</v>
      </c>
      <c r="AA611" s="2" t="s">
        <v>0</v>
      </c>
      <c r="AB611" s="1">
        <v>0</v>
      </c>
      <c r="AC611" s="1">
        <v>0</v>
      </c>
      <c r="AD611" s="2" t="s">
        <v>0</v>
      </c>
      <c r="AE611" s="1">
        <v>0</v>
      </c>
      <c r="AF611" s="2">
        <v>0</v>
      </c>
      <c r="AG611" s="2" t="s">
        <v>0</v>
      </c>
      <c r="AH611" s="1">
        <v>0</v>
      </c>
      <c r="AI611" s="1">
        <v>0</v>
      </c>
      <c r="AJ611" s="2" t="s">
        <v>0</v>
      </c>
      <c r="AK611" s="1">
        <v>0</v>
      </c>
      <c r="AL611" s="1">
        <v>0</v>
      </c>
      <c r="AM611" s="49" t="s">
        <v>1</v>
      </c>
      <c r="AN611" s="2" t="s">
        <v>1</v>
      </c>
      <c r="AO611" s="49" t="s">
        <v>1</v>
      </c>
      <c r="AP611" s="2" t="s">
        <v>1</v>
      </c>
    </row>
    <row r="612" spans="1:42" x14ac:dyDescent="0.25">
      <c r="A612" s="2" t="s">
        <v>2040</v>
      </c>
      <c r="B612" s="48">
        <v>44178</v>
      </c>
      <c r="C612" s="2" t="s">
        <v>6</v>
      </c>
      <c r="D612" s="2" t="s">
        <v>17</v>
      </c>
      <c r="E612" s="2" t="s">
        <v>183</v>
      </c>
      <c r="F612" s="2" t="s">
        <v>2041</v>
      </c>
      <c r="G612" s="2" t="s">
        <v>3</v>
      </c>
      <c r="H612" s="2" t="s">
        <v>2042</v>
      </c>
      <c r="I612" s="1" t="s">
        <v>1</v>
      </c>
      <c r="J612" s="1" t="s">
        <v>1</v>
      </c>
      <c r="K612" s="1" t="s">
        <v>1</v>
      </c>
      <c r="L612" s="1" t="s">
        <v>1</v>
      </c>
      <c r="M612" s="1">
        <v>0</v>
      </c>
      <c r="N612" s="2" t="s">
        <v>1</v>
      </c>
      <c r="O612" s="2" t="s">
        <v>2</v>
      </c>
      <c r="P612" s="2" t="s">
        <v>1</v>
      </c>
      <c r="Q612" s="1">
        <v>511562627.81120002</v>
      </c>
      <c r="R612" s="1">
        <v>0</v>
      </c>
      <c r="S612" s="1">
        <v>345386396.5</v>
      </c>
      <c r="T612" s="1">
        <v>0</v>
      </c>
      <c r="U612" s="2" t="s">
        <v>0</v>
      </c>
      <c r="V612" s="1">
        <v>0</v>
      </c>
      <c r="W612" s="1">
        <v>143255371.81999999</v>
      </c>
      <c r="X612" s="2" t="s">
        <v>9</v>
      </c>
      <c r="Y612" s="1">
        <v>22920859.4912</v>
      </c>
      <c r="Z612" s="1">
        <v>0</v>
      </c>
      <c r="AA612" s="2" t="s">
        <v>0</v>
      </c>
      <c r="AB612" s="1">
        <v>0</v>
      </c>
      <c r="AC612" s="1">
        <v>0</v>
      </c>
      <c r="AD612" s="2" t="s">
        <v>0</v>
      </c>
      <c r="AE612" s="1">
        <v>0</v>
      </c>
      <c r="AF612" s="2">
        <v>0</v>
      </c>
      <c r="AG612" s="2" t="s">
        <v>0</v>
      </c>
      <c r="AH612" s="1">
        <v>0</v>
      </c>
      <c r="AI612" s="1">
        <v>0</v>
      </c>
      <c r="AJ612" s="2" t="s">
        <v>0</v>
      </c>
      <c r="AK612" s="1">
        <v>0</v>
      </c>
      <c r="AL612" s="1">
        <v>0</v>
      </c>
      <c r="AM612" s="49" t="s">
        <v>1</v>
      </c>
      <c r="AN612" s="2" t="s">
        <v>1</v>
      </c>
      <c r="AO612" s="49" t="s">
        <v>1</v>
      </c>
      <c r="AP612" s="2" t="s">
        <v>1</v>
      </c>
    </row>
    <row r="613" spans="1:42" x14ac:dyDescent="0.25">
      <c r="A613" s="2" t="s">
        <v>2043</v>
      </c>
      <c r="B613" s="48">
        <v>44178</v>
      </c>
      <c r="C613" s="2" t="s">
        <v>6</v>
      </c>
      <c r="D613" s="2" t="s">
        <v>14</v>
      </c>
      <c r="E613" s="2" t="s">
        <v>181</v>
      </c>
      <c r="F613" s="2" t="s">
        <v>2044</v>
      </c>
      <c r="G613" s="2" t="s">
        <v>3</v>
      </c>
      <c r="H613" s="2" t="s">
        <v>2045</v>
      </c>
      <c r="I613" s="1" t="s">
        <v>1</v>
      </c>
      <c r="J613" s="1" t="s">
        <v>1</v>
      </c>
      <c r="K613" s="1" t="s">
        <v>1</v>
      </c>
      <c r="L613" s="1" t="s">
        <v>1</v>
      </c>
      <c r="M613" s="1">
        <v>0</v>
      </c>
      <c r="N613" s="2" t="s">
        <v>1</v>
      </c>
      <c r="O613" s="2" t="s">
        <v>2</v>
      </c>
      <c r="P613" s="2" t="s">
        <v>1</v>
      </c>
      <c r="Q613" s="1">
        <v>6517000</v>
      </c>
      <c r="R613" s="1">
        <v>0</v>
      </c>
      <c r="S613" s="1">
        <v>6517000</v>
      </c>
      <c r="T613" s="1">
        <v>0</v>
      </c>
      <c r="U613" s="2" t="s">
        <v>0</v>
      </c>
      <c r="V613" s="1">
        <v>0</v>
      </c>
      <c r="W613" s="1">
        <v>0</v>
      </c>
      <c r="X613" s="2" t="s">
        <v>0</v>
      </c>
      <c r="Y613" s="1">
        <v>0</v>
      </c>
      <c r="Z613" s="1">
        <v>0</v>
      </c>
      <c r="AA613" s="2" t="s">
        <v>0</v>
      </c>
      <c r="AB613" s="1">
        <v>0</v>
      </c>
      <c r="AC613" s="1">
        <v>0</v>
      </c>
      <c r="AD613" s="2" t="s">
        <v>0</v>
      </c>
      <c r="AE613" s="1">
        <v>0</v>
      </c>
      <c r="AF613" s="2">
        <v>0</v>
      </c>
      <c r="AG613" s="2" t="s">
        <v>0</v>
      </c>
      <c r="AH613" s="1">
        <v>0</v>
      </c>
      <c r="AI613" s="1">
        <v>0</v>
      </c>
      <c r="AJ613" s="2" t="s">
        <v>0</v>
      </c>
      <c r="AK613" s="1">
        <v>0</v>
      </c>
      <c r="AL613" s="1">
        <v>0</v>
      </c>
      <c r="AM613" s="49" t="s">
        <v>1</v>
      </c>
      <c r="AN613" s="2" t="s">
        <v>1</v>
      </c>
      <c r="AO613" s="49" t="s">
        <v>1</v>
      </c>
      <c r="AP613" s="2" t="s">
        <v>1</v>
      </c>
    </row>
    <row r="614" spans="1:42" x14ac:dyDescent="0.25">
      <c r="A614" s="2" t="s">
        <v>2046</v>
      </c>
      <c r="B614" s="48">
        <v>44178</v>
      </c>
      <c r="C614" s="2" t="s">
        <v>6</v>
      </c>
      <c r="D614" s="2" t="s">
        <v>14</v>
      </c>
      <c r="E614" s="2" t="s">
        <v>181</v>
      </c>
      <c r="F614" s="2" t="s">
        <v>2044</v>
      </c>
      <c r="G614" s="2" t="s">
        <v>3</v>
      </c>
      <c r="H614" s="2" t="s">
        <v>2047</v>
      </c>
      <c r="I614" s="1" t="s">
        <v>1</v>
      </c>
      <c r="J614" s="1" t="s">
        <v>1</v>
      </c>
      <c r="K614" s="1" t="s">
        <v>1</v>
      </c>
      <c r="L614" s="1" t="s">
        <v>1</v>
      </c>
      <c r="M614" s="1">
        <v>0</v>
      </c>
      <c r="N614" s="2" t="s">
        <v>1</v>
      </c>
      <c r="O614" s="2" t="s">
        <v>2048</v>
      </c>
      <c r="P614" s="2" t="s">
        <v>2049</v>
      </c>
      <c r="Q614" s="1">
        <v>1650000</v>
      </c>
      <c r="R614" s="1">
        <v>0</v>
      </c>
      <c r="S614" s="1">
        <v>1650000</v>
      </c>
      <c r="T614" s="1">
        <v>0</v>
      </c>
      <c r="U614" s="2" t="s">
        <v>0</v>
      </c>
      <c r="V614" s="1">
        <v>0</v>
      </c>
      <c r="W614" s="1">
        <v>0</v>
      </c>
      <c r="X614" s="2" t="s">
        <v>0</v>
      </c>
      <c r="Y614" s="1">
        <v>0</v>
      </c>
      <c r="Z614" s="1">
        <v>0</v>
      </c>
      <c r="AA614" s="2" t="s">
        <v>0</v>
      </c>
      <c r="AB614" s="1">
        <v>0</v>
      </c>
      <c r="AC614" s="1">
        <v>0</v>
      </c>
      <c r="AD614" s="2" t="s">
        <v>0</v>
      </c>
      <c r="AE614" s="1">
        <v>0</v>
      </c>
      <c r="AF614" s="2">
        <v>0</v>
      </c>
      <c r="AG614" s="2" t="s">
        <v>0</v>
      </c>
      <c r="AH614" s="1">
        <v>0</v>
      </c>
      <c r="AI614" s="1">
        <v>0</v>
      </c>
      <c r="AJ614" s="2" t="s">
        <v>0</v>
      </c>
      <c r="AK614" s="1">
        <v>0</v>
      </c>
      <c r="AL614" s="1">
        <v>0</v>
      </c>
      <c r="AM614" s="49" t="s">
        <v>1</v>
      </c>
      <c r="AN614" s="2" t="s">
        <v>1</v>
      </c>
      <c r="AO614" s="49" t="s">
        <v>1</v>
      </c>
      <c r="AP614" s="2" t="s">
        <v>1</v>
      </c>
    </row>
    <row r="615" spans="1:42" x14ac:dyDescent="0.25">
      <c r="A615" s="2" t="s">
        <v>2050</v>
      </c>
      <c r="B615" s="48">
        <v>44178</v>
      </c>
      <c r="C615" s="2" t="s">
        <v>6</v>
      </c>
      <c r="D615" s="2" t="s">
        <v>14</v>
      </c>
      <c r="E615" s="2" t="s">
        <v>181</v>
      </c>
      <c r="F615" s="2" t="s">
        <v>2044</v>
      </c>
      <c r="G615" s="2" t="s">
        <v>3</v>
      </c>
      <c r="H615" s="2" t="s">
        <v>2051</v>
      </c>
      <c r="I615" s="1" t="s">
        <v>1</v>
      </c>
      <c r="J615" s="1" t="s">
        <v>1</v>
      </c>
      <c r="K615" s="1" t="s">
        <v>1</v>
      </c>
      <c r="L615" s="1" t="s">
        <v>1</v>
      </c>
      <c r="M615" s="1">
        <v>0</v>
      </c>
      <c r="N615" s="2" t="s">
        <v>1</v>
      </c>
      <c r="O615" s="2" t="s">
        <v>2</v>
      </c>
      <c r="P615" s="2" t="s">
        <v>1</v>
      </c>
      <c r="Q615" s="1">
        <v>268459095.19999999</v>
      </c>
      <c r="R615" s="1">
        <v>0</v>
      </c>
      <c r="S615" s="1">
        <v>251797470</v>
      </c>
      <c r="T615" s="1">
        <v>0</v>
      </c>
      <c r="U615" s="2" t="s">
        <v>0</v>
      </c>
      <c r="V615" s="1">
        <v>0</v>
      </c>
      <c r="W615" s="1">
        <v>14363470</v>
      </c>
      <c r="X615" s="2" t="s">
        <v>0</v>
      </c>
      <c r="Y615" s="1">
        <v>2298155.2000000002</v>
      </c>
      <c r="Z615" s="1">
        <v>0</v>
      </c>
      <c r="AA615" s="2" t="s">
        <v>0</v>
      </c>
      <c r="AB615" s="1">
        <v>0</v>
      </c>
      <c r="AC615" s="1">
        <v>0</v>
      </c>
      <c r="AD615" s="2" t="s">
        <v>0</v>
      </c>
      <c r="AE615" s="1">
        <v>0</v>
      </c>
      <c r="AF615" s="2">
        <v>0</v>
      </c>
      <c r="AG615" s="2" t="s">
        <v>0</v>
      </c>
      <c r="AH615" s="1">
        <v>0</v>
      </c>
      <c r="AI615" s="1">
        <v>0</v>
      </c>
      <c r="AJ615" s="2" t="s">
        <v>0</v>
      </c>
      <c r="AK615" s="1">
        <v>0</v>
      </c>
      <c r="AL615" s="1">
        <v>0</v>
      </c>
      <c r="AM615" s="49" t="s">
        <v>1</v>
      </c>
      <c r="AN615" s="2" t="s">
        <v>1</v>
      </c>
      <c r="AO615" s="49" t="s">
        <v>1</v>
      </c>
      <c r="AP615" s="2" t="s">
        <v>1</v>
      </c>
    </row>
    <row r="616" spans="1:42" x14ac:dyDescent="0.25">
      <c r="A616" s="2" t="s">
        <v>2052</v>
      </c>
      <c r="B616" s="48">
        <v>44178</v>
      </c>
      <c r="C616" s="2" t="s">
        <v>6</v>
      </c>
      <c r="D616" s="2" t="s">
        <v>10</v>
      </c>
      <c r="E616" s="2" t="s">
        <v>178</v>
      </c>
      <c r="F616" s="2" t="s">
        <v>835</v>
      </c>
      <c r="G616" s="2" t="s">
        <v>3</v>
      </c>
      <c r="H616" s="2" t="s">
        <v>2053</v>
      </c>
      <c r="I616" s="1" t="s">
        <v>1</v>
      </c>
      <c r="J616" s="1" t="s">
        <v>1</v>
      </c>
      <c r="K616" s="1" t="s">
        <v>1</v>
      </c>
      <c r="L616" s="1" t="s">
        <v>1</v>
      </c>
      <c r="M616" s="1">
        <v>0</v>
      </c>
      <c r="N616" s="2" t="s">
        <v>1</v>
      </c>
      <c r="O616" s="2" t="s">
        <v>2</v>
      </c>
      <c r="P616" s="2" t="s">
        <v>1</v>
      </c>
      <c r="Q616" s="1">
        <v>35695831</v>
      </c>
      <c r="R616" s="1">
        <v>0</v>
      </c>
      <c r="S616" s="1">
        <v>8317975</v>
      </c>
      <c r="T616" s="1">
        <v>0</v>
      </c>
      <c r="U616" s="2" t="s">
        <v>0</v>
      </c>
      <c r="V616" s="1">
        <v>0</v>
      </c>
      <c r="W616" s="1">
        <v>23601600</v>
      </c>
      <c r="X616" s="2" t="s">
        <v>9</v>
      </c>
      <c r="Y616" s="1">
        <v>3776256</v>
      </c>
      <c r="Z616" s="1">
        <v>0</v>
      </c>
      <c r="AA616" s="2" t="s">
        <v>0</v>
      </c>
      <c r="AB616" s="1">
        <v>0</v>
      </c>
      <c r="AC616" s="1">
        <v>0</v>
      </c>
      <c r="AD616" s="2" t="s">
        <v>0</v>
      </c>
      <c r="AE616" s="1">
        <v>0</v>
      </c>
      <c r="AF616" s="2">
        <v>0</v>
      </c>
      <c r="AG616" s="2" t="s">
        <v>0</v>
      </c>
      <c r="AH616" s="1">
        <v>0</v>
      </c>
      <c r="AI616" s="1">
        <v>0</v>
      </c>
      <c r="AJ616" s="2" t="s">
        <v>0</v>
      </c>
      <c r="AK616" s="1">
        <v>0</v>
      </c>
      <c r="AL616" s="1">
        <v>0</v>
      </c>
      <c r="AM616" s="49" t="s">
        <v>1</v>
      </c>
      <c r="AN616" s="2" t="s">
        <v>1</v>
      </c>
      <c r="AO616" s="49" t="s">
        <v>1</v>
      </c>
      <c r="AP616" s="2" t="s">
        <v>1</v>
      </c>
    </row>
    <row r="617" spans="1:42" x14ac:dyDescent="0.25">
      <c r="A617" s="2" t="s">
        <v>2054</v>
      </c>
      <c r="B617" s="48">
        <v>44178</v>
      </c>
      <c r="C617" s="2" t="s">
        <v>6</v>
      </c>
      <c r="D617" s="2" t="s">
        <v>280</v>
      </c>
      <c r="E617" s="2" t="s">
        <v>204</v>
      </c>
      <c r="F617" s="2" t="s">
        <v>1145</v>
      </c>
      <c r="G617" s="2" t="s">
        <v>3</v>
      </c>
      <c r="H617" s="2" t="s">
        <v>2055</v>
      </c>
      <c r="I617" s="1" t="s">
        <v>1</v>
      </c>
      <c r="J617" s="1" t="s">
        <v>1</v>
      </c>
      <c r="K617" s="1" t="s">
        <v>1</v>
      </c>
      <c r="L617" s="1" t="s">
        <v>1</v>
      </c>
      <c r="M617" s="1">
        <v>0</v>
      </c>
      <c r="N617" s="2" t="s">
        <v>1</v>
      </c>
      <c r="O617" s="2" t="s">
        <v>2</v>
      </c>
      <c r="P617" s="2" t="s">
        <v>1</v>
      </c>
      <c r="Q617" s="1">
        <v>126302569</v>
      </c>
      <c r="R617" s="1">
        <v>0</v>
      </c>
      <c r="S617" s="1">
        <v>107738045</v>
      </c>
      <c r="T617" s="1">
        <v>0</v>
      </c>
      <c r="U617" s="2" t="s">
        <v>0</v>
      </c>
      <c r="V617" s="1">
        <v>0</v>
      </c>
      <c r="W617" s="1">
        <v>16003900</v>
      </c>
      <c r="X617" s="2" t="s">
        <v>0</v>
      </c>
      <c r="Y617" s="1">
        <v>2560624</v>
      </c>
      <c r="Z617" s="1">
        <v>0</v>
      </c>
      <c r="AA617" s="2" t="s">
        <v>0</v>
      </c>
      <c r="AB617" s="1">
        <v>0</v>
      </c>
      <c r="AC617" s="1">
        <v>0</v>
      </c>
      <c r="AD617" s="2" t="s">
        <v>0</v>
      </c>
      <c r="AE617" s="1">
        <v>0</v>
      </c>
      <c r="AF617" s="2">
        <v>0</v>
      </c>
      <c r="AG617" s="2" t="s">
        <v>0</v>
      </c>
      <c r="AH617" s="1">
        <v>0</v>
      </c>
      <c r="AI617" s="1">
        <v>0</v>
      </c>
      <c r="AJ617" s="2" t="s">
        <v>0</v>
      </c>
      <c r="AK617" s="1">
        <v>0</v>
      </c>
      <c r="AL617" s="1">
        <v>0</v>
      </c>
      <c r="AM617" s="49" t="s">
        <v>1</v>
      </c>
      <c r="AN617" s="2" t="s">
        <v>1</v>
      </c>
      <c r="AO617" s="49" t="s">
        <v>1</v>
      </c>
      <c r="AP617" s="2" t="s">
        <v>1</v>
      </c>
    </row>
    <row r="618" spans="1:42" x14ac:dyDescent="0.25">
      <c r="A618" s="2" t="s">
        <v>2056</v>
      </c>
      <c r="B618" s="48">
        <v>44178</v>
      </c>
      <c r="C618" s="2" t="s">
        <v>6</v>
      </c>
      <c r="D618" s="2" t="s">
        <v>7</v>
      </c>
      <c r="E618" s="2" t="s">
        <v>917</v>
      </c>
      <c r="F618" s="2" t="s">
        <v>1964</v>
      </c>
      <c r="G618" s="2" t="s">
        <v>3</v>
      </c>
      <c r="H618" s="2" t="s">
        <v>2057</v>
      </c>
      <c r="I618" s="1" t="s">
        <v>1</v>
      </c>
      <c r="J618" s="1" t="s">
        <v>1</v>
      </c>
      <c r="K618" s="1" t="s">
        <v>1</v>
      </c>
      <c r="L618" s="1" t="s">
        <v>1</v>
      </c>
      <c r="M618" s="1">
        <v>0</v>
      </c>
      <c r="N618" s="2" t="s">
        <v>1</v>
      </c>
      <c r="O618" s="2" t="s">
        <v>2</v>
      </c>
      <c r="P618" s="2" t="s">
        <v>1</v>
      </c>
      <c r="Q618" s="1">
        <v>231820688</v>
      </c>
      <c r="R618" s="1">
        <v>0</v>
      </c>
      <c r="S618" s="1">
        <v>183890300</v>
      </c>
      <c r="T618" s="1">
        <v>0</v>
      </c>
      <c r="U618" s="2" t="s">
        <v>0</v>
      </c>
      <c r="V618" s="1">
        <v>0</v>
      </c>
      <c r="W618" s="1">
        <v>41319300</v>
      </c>
      <c r="X618" s="2" t="s">
        <v>9</v>
      </c>
      <c r="Y618" s="1">
        <v>6611088</v>
      </c>
      <c r="Z618" s="1">
        <v>0</v>
      </c>
      <c r="AA618" s="2" t="s">
        <v>0</v>
      </c>
      <c r="AB618" s="1">
        <v>0</v>
      </c>
      <c r="AC618" s="1">
        <v>0</v>
      </c>
      <c r="AD618" s="2" t="s">
        <v>0</v>
      </c>
      <c r="AE618" s="1">
        <v>0</v>
      </c>
      <c r="AF618" s="2">
        <v>0</v>
      </c>
      <c r="AG618" s="2" t="s">
        <v>0</v>
      </c>
      <c r="AH618" s="1">
        <v>0</v>
      </c>
      <c r="AI618" s="1">
        <v>0</v>
      </c>
      <c r="AJ618" s="2" t="s">
        <v>0</v>
      </c>
      <c r="AK618" s="1">
        <v>0</v>
      </c>
      <c r="AL618" s="1">
        <v>0</v>
      </c>
      <c r="AM618" s="49" t="s">
        <v>1</v>
      </c>
      <c r="AN618" s="2" t="s">
        <v>1</v>
      </c>
      <c r="AO618" s="49" t="s">
        <v>1</v>
      </c>
      <c r="AP618" s="2" t="s">
        <v>1</v>
      </c>
    </row>
    <row r="619" spans="1:42" x14ac:dyDescent="0.25">
      <c r="A619" s="2" t="s">
        <v>2058</v>
      </c>
      <c r="B619" s="48">
        <v>44178</v>
      </c>
      <c r="C619" s="2" t="s">
        <v>6</v>
      </c>
      <c r="D619" s="2" t="s">
        <v>5</v>
      </c>
      <c r="E619" s="2" t="s">
        <v>175</v>
      </c>
      <c r="F619" s="2" t="s">
        <v>2059</v>
      </c>
      <c r="G619" s="2" t="s">
        <v>3</v>
      </c>
      <c r="H619" s="2" t="s">
        <v>2060</v>
      </c>
      <c r="I619" s="1" t="s">
        <v>1</v>
      </c>
      <c r="J619" s="1" t="s">
        <v>1</v>
      </c>
      <c r="K619" s="1" t="s">
        <v>1</v>
      </c>
      <c r="L619" s="1" t="s">
        <v>1</v>
      </c>
      <c r="M619" s="1">
        <v>0</v>
      </c>
      <c r="N619" s="2" t="s">
        <v>1</v>
      </c>
      <c r="O619" s="2" t="s">
        <v>2061</v>
      </c>
      <c r="P619" s="2" t="s">
        <v>2062</v>
      </c>
      <c r="Q619" s="1">
        <v>498630</v>
      </c>
      <c r="R619" s="1">
        <v>0</v>
      </c>
      <c r="S619" s="1">
        <v>498630</v>
      </c>
      <c r="T619" s="1">
        <v>0</v>
      </c>
      <c r="U619" s="2" t="s">
        <v>0</v>
      </c>
      <c r="V619" s="1">
        <v>0</v>
      </c>
      <c r="W619" s="1">
        <v>0</v>
      </c>
      <c r="X619" s="2" t="s">
        <v>0</v>
      </c>
      <c r="Y619" s="1">
        <v>0</v>
      </c>
      <c r="Z619" s="1">
        <v>0</v>
      </c>
      <c r="AA619" s="2" t="s">
        <v>0</v>
      </c>
      <c r="AB619" s="1">
        <v>0</v>
      </c>
      <c r="AC619" s="1">
        <v>0</v>
      </c>
      <c r="AD619" s="2" t="s">
        <v>0</v>
      </c>
      <c r="AE619" s="1">
        <v>0</v>
      </c>
      <c r="AF619" s="2">
        <v>0</v>
      </c>
      <c r="AG619" s="2" t="s">
        <v>0</v>
      </c>
      <c r="AH619" s="1">
        <v>0</v>
      </c>
      <c r="AI619" s="1">
        <v>0</v>
      </c>
      <c r="AJ619" s="2" t="s">
        <v>0</v>
      </c>
      <c r="AK619" s="1">
        <v>0</v>
      </c>
      <c r="AL619" s="1">
        <v>0</v>
      </c>
      <c r="AM619" s="49" t="s">
        <v>1</v>
      </c>
      <c r="AN619" s="2" t="s">
        <v>1</v>
      </c>
      <c r="AO619" s="49" t="s">
        <v>1</v>
      </c>
      <c r="AP619" s="2" t="s">
        <v>1</v>
      </c>
    </row>
    <row r="620" spans="1:42" x14ac:dyDescent="0.25">
      <c r="A620" s="2" t="s">
        <v>2063</v>
      </c>
      <c r="B620" s="48">
        <v>44179</v>
      </c>
      <c r="C620" s="2" t="s">
        <v>6</v>
      </c>
      <c r="D620" s="2" t="s">
        <v>49</v>
      </c>
      <c r="E620" s="2" t="s">
        <v>232</v>
      </c>
      <c r="F620" s="2" t="s">
        <v>2064</v>
      </c>
      <c r="G620" s="2" t="s">
        <v>3</v>
      </c>
      <c r="H620" s="2" t="s">
        <v>2065</v>
      </c>
      <c r="I620" s="1" t="s">
        <v>1</v>
      </c>
      <c r="J620" s="1" t="s">
        <v>1</v>
      </c>
      <c r="K620" s="1" t="s">
        <v>1</v>
      </c>
      <c r="L620" s="1" t="s">
        <v>1</v>
      </c>
      <c r="M620" s="1">
        <v>0</v>
      </c>
      <c r="N620" s="2" t="s">
        <v>1</v>
      </c>
      <c r="O620" s="2" t="s">
        <v>2</v>
      </c>
      <c r="P620" s="2" t="s">
        <v>1</v>
      </c>
      <c r="Q620" s="1">
        <v>727332128.91999996</v>
      </c>
      <c r="R620" s="1">
        <v>0</v>
      </c>
      <c r="S620" s="1">
        <v>555797348.74000001</v>
      </c>
      <c r="T620" s="1">
        <v>0</v>
      </c>
      <c r="U620" s="2" t="s">
        <v>0</v>
      </c>
      <c r="V620" s="1">
        <v>0</v>
      </c>
      <c r="W620" s="1">
        <v>147874810.5</v>
      </c>
      <c r="X620" s="2" t="s">
        <v>9</v>
      </c>
      <c r="Y620" s="1">
        <v>23659969.68</v>
      </c>
      <c r="Z620" s="1">
        <v>0</v>
      </c>
      <c r="AA620" s="2" t="s">
        <v>0</v>
      </c>
      <c r="AB620" s="1">
        <v>0</v>
      </c>
      <c r="AC620" s="1">
        <v>0</v>
      </c>
      <c r="AD620" s="2" t="s">
        <v>0</v>
      </c>
      <c r="AE620" s="1">
        <v>0</v>
      </c>
      <c r="AF620" s="2">
        <v>0</v>
      </c>
      <c r="AG620" s="2" t="s">
        <v>0</v>
      </c>
      <c r="AH620" s="1">
        <v>0</v>
      </c>
      <c r="AI620" s="1">
        <v>0</v>
      </c>
      <c r="AJ620" s="2" t="s">
        <v>0</v>
      </c>
      <c r="AK620" s="1">
        <v>0</v>
      </c>
      <c r="AL620" s="1">
        <v>0</v>
      </c>
      <c r="AM620" s="49" t="s">
        <v>1</v>
      </c>
      <c r="AN620" s="2" t="s">
        <v>1</v>
      </c>
      <c r="AO620" s="49" t="s">
        <v>1</v>
      </c>
      <c r="AP620" s="2" t="s">
        <v>1</v>
      </c>
    </row>
    <row r="621" spans="1:42" x14ac:dyDescent="0.25">
      <c r="A621" s="2" t="s">
        <v>2066</v>
      </c>
      <c r="B621" s="48">
        <v>44179</v>
      </c>
      <c r="C621" s="2" t="s">
        <v>27</v>
      </c>
      <c r="D621" s="2" t="s">
        <v>49</v>
      </c>
      <c r="E621" s="2" t="s">
        <v>223</v>
      </c>
      <c r="F621" s="2" t="s">
        <v>2067</v>
      </c>
      <c r="G621" s="2" t="s">
        <v>3</v>
      </c>
      <c r="H621" s="2" t="s">
        <v>2068</v>
      </c>
      <c r="I621" s="1" t="s">
        <v>1</v>
      </c>
      <c r="J621" s="1" t="s">
        <v>1</v>
      </c>
      <c r="K621" s="1" t="s">
        <v>1</v>
      </c>
      <c r="L621" s="1" t="s">
        <v>1</v>
      </c>
      <c r="M621" s="1">
        <v>0</v>
      </c>
      <c r="N621" s="2" t="s">
        <v>1</v>
      </c>
      <c r="O621" s="2" t="s">
        <v>2</v>
      </c>
      <c r="P621" s="2" t="s">
        <v>1</v>
      </c>
      <c r="Q621" s="1">
        <v>493071536.95319998</v>
      </c>
      <c r="R621" s="1">
        <v>0</v>
      </c>
      <c r="S621" s="1">
        <v>402534278.75</v>
      </c>
      <c r="T621" s="1">
        <v>0</v>
      </c>
      <c r="U621" s="2" t="s">
        <v>0</v>
      </c>
      <c r="V621" s="1">
        <v>0</v>
      </c>
      <c r="W621" s="1">
        <v>78049360.519999996</v>
      </c>
      <c r="X621" s="2" t="s">
        <v>9</v>
      </c>
      <c r="Y621" s="1">
        <v>12487897.6832</v>
      </c>
      <c r="Z621" s="1">
        <v>0</v>
      </c>
      <c r="AA621" s="2" t="s">
        <v>0</v>
      </c>
      <c r="AB621" s="1">
        <v>0</v>
      </c>
      <c r="AC621" s="1">
        <v>0</v>
      </c>
      <c r="AD621" s="2" t="s">
        <v>0</v>
      </c>
      <c r="AE621" s="1">
        <v>0</v>
      </c>
      <c r="AF621" s="2">
        <v>0</v>
      </c>
      <c r="AG621" s="2" t="s">
        <v>0</v>
      </c>
      <c r="AH621" s="1">
        <v>0</v>
      </c>
      <c r="AI621" s="1">
        <v>0</v>
      </c>
      <c r="AJ621" s="2" t="s">
        <v>0</v>
      </c>
      <c r="AK621" s="1">
        <v>0</v>
      </c>
      <c r="AL621" s="1">
        <v>0</v>
      </c>
      <c r="AM621" s="49" t="s">
        <v>1</v>
      </c>
      <c r="AN621" s="2" t="s">
        <v>1</v>
      </c>
      <c r="AO621" s="49" t="s">
        <v>1</v>
      </c>
      <c r="AP621" s="2" t="s">
        <v>1</v>
      </c>
    </row>
    <row r="622" spans="1:42" x14ac:dyDescent="0.25">
      <c r="A622" s="2" t="s">
        <v>2069</v>
      </c>
      <c r="B622" s="48">
        <v>44179</v>
      </c>
      <c r="C622" s="2" t="s">
        <v>27</v>
      </c>
      <c r="D622" s="2" t="s">
        <v>49</v>
      </c>
      <c r="E622" s="2" t="s">
        <v>223</v>
      </c>
      <c r="F622" s="2" t="s">
        <v>2067</v>
      </c>
      <c r="G622" s="2" t="s">
        <v>3</v>
      </c>
      <c r="H622" s="2" t="s">
        <v>2070</v>
      </c>
      <c r="I622" s="1" t="s">
        <v>1</v>
      </c>
      <c r="J622" s="1" t="s">
        <v>1</v>
      </c>
      <c r="K622" s="1" t="s">
        <v>1</v>
      </c>
      <c r="L622" s="1" t="s">
        <v>1</v>
      </c>
      <c r="M622" s="1">
        <v>0</v>
      </c>
      <c r="N622" s="2" t="s">
        <v>1</v>
      </c>
      <c r="O622" s="2" t="s">
        <v>360</v>
      </c>
      <c r="P622" s="2" t="s">
        <v>361</v>
      </c>
      <c r="Q622" s="1">
        <v>11623476</v>
      </c>
      <c r="R622" s="1">
        <v>0</v>
      </c>
      <c r="S622" s="1">
        <v>11623476</v>
      </c>
      <c r="T622" s="1">
        <v>0</v>
      </c>
      <c r="U622" s="2" t="s">
        <v>0</v>
      </c>
      <c r="V622" s="1">
        <v>0</v>
      </c>
      <c r="W622" s="1">
        <v>0</v>
      </c>
      <c r="X622" s="2" t="s">
        <v>0</v>
      </c>
      <c r="Y622" s="1">
        <v>0</v>
      </c>
      <c r="Z622" s="1">
        <v>0</v>
      </c>
      <c r="AA622" s="2" t="s">
        <v>0</v>
      </c>
      <c r="AB622" s="1">
        <v>0</v>
      </c>
      <c r="AC622" s="1">
        <v>0</v>
      </c>
      <c r="AD622" s="2" t="s">
        <v>0</v>
      </c>
      <c r="AE622" s="1">
        <v>0</v>
      </c>
      <c r="AF622" s="2">
        <v>0</v>
      </c>
      <c r="AG622" s="2" t="s">
        <v>0</v>
      </c>
      <c r="AH622" s="1">
        <v>0</v>
      </c>
      <c r="AI622" s="1">
        <v>0</v>
      </c>
      <c r="AJ622" s="2" t="s">
        <v>0</v>
      </c>
      <c r="AK622" s="1">
        <v>0</v>
      </c>
      <c r="AL622" s="1">
        <v>0</v>
      </c>
      <c r="AM622" s="49" t="s">
        <v>1</v>
      </c>
      <c r="AN622" s="2" t="s">
        <v>1</v>
      </c>
      <c r="AO622" s="49" t="s">
        <v>1</v>
      </c>
      <c r="AP622" s="2" t="s">
        <v>1</v>
      </c>
    </row>
    <row r="623" spans="1:42" x14ac:dyDescent="0.25">
      <c r="A623" s="2" t="s">
        <v>2071</v>
      </c>
      <c r="B623" s="48">
        <v>44179</v>
      </c>
      <c r="C623" s="2" t="s">
        <v>27</v>
      </c>
      <c r="D623" s="2" t="s">
        <v>49</v>
      </c>
      <c r="E623" s="2" t="s">
        <v>223</v>
      </c>
      <c r="F623" s="2" t="s">
        <v>2067</v>
      </c>
      <c r="G623" s="2" t="s">
        <v>3</v>
      </c>
      <c r="H623" s="2" t="s">
        <v>2072</v>
      </c>
      <c r="I623" s="1" t="s">
        <v>1</v>
      </c>
      <c r="J623" s="1" t="s">
        <v>1</v>
      </c>
      <c r="K623" s="1" t="s">
        <v>1</v>
      </c>
      <c r="L623" s="1" t="s">
        <v>1</v>
      </c>
      <c r="M623" s="1">
        <v>0</v>
      </c>
      <c r="N623" s="2" t="s">
        <v>1</v>
      </c>
      <c r="O623" s="2" t="s">
        <v>2</v>
      </c>
      <c r="P623" s="2" t="s">
        <v>1</v>
      </c>
      <c r="Q623" s="1">
        <v>71210503.599999994</v>
      </c>
      <c r="R623" s="1">
        <v>0</v>
      </c>
      <c r="S623" s="1">
        <v>58843105.599999994</v>
      </c>
      <c r="T623" s="1">
        <v>0</v>
      </c>
      <c r="U623" s="2" t="s">
        <v>0</v>
      </c>
      <c r="V623" s="1">
        <v>0</v>
      </c>
      <c r="W623" s="1">
        <v>10661550</v>
      </c>
      <c r="X623" s="2" t="s">
        <v>0</v>
      </c>
      <c r="Y623" s="1">
        <v>1705848</v>
      </c>
      <c r="Z623" s="1">
        <v>0</v>
      </c>
      <c r="AA623" s="2" t="s">
        <v>0</v>
      </c>
      <c r="AB623" s="1">
        <v>0</v>
      </c>
      <c r="AC623" s="1">
        <v>0</v>
      </c>
      <c r="AD623" s="2" t="s">
        <v>0</v>
      </c>
      <c r="AE623" s="1">
        <v>0</v>
      </c>
      <c r="AF623" s="2">
        <v>0</v>
      </c>
      <c r="AG623" s="2" t="s">
        <v>0</v>
      </c>
      <c r="AH623" s="1">
        <v>0</v>
      </c>
      <c r="AI623" s="1">
        <v>0</v>
      </c>
      <c r="AJ623" s="2" t="s">
        <v>0</v>
      </c>
      <c r="AK623" s="1">
        <v>0</v>
      </c>
      <c r="AL623" s="1">
        <v>0</v>
      </c>
      <c r="AM623" s="49" t="s">
        <v>1</v>
      </c>
      <c r="AN623" s="2" t="s">
        <v>1</v>
      </c>
      <c r="AO623" s="49" t="s">
        <v>1</v>
      </c>
      <c r="AP623" s="2" t="s">
        <v>1</v>
      </c>
    </row>
    <row r="624" spans="1:42" x14ac:dyDescent="0.25">
      <c r="A624" s="2" t="s">
        <v>2073</v>
      </c>
      <c r="B624" s="48">
        <v>44179</v>
      </c>
      <c r="C624" s="2" t="s">
        <v>6</v>
      </c>
      <c r="D624" s="2" t="s">
        <v>42</v>
      </c>
      <c r="E624" s="2" t="s">
        <v>217</v>
      </c>
      <c r="F624" s="2" t="s">
        <v>410</v>
      </c>
      <c r="G624" s="2" t="s">
        <v>3</v>
      </c>
      <c r="H624" s="2" t="s">
        <v>2074</v>
      </c>
      <c r="I624" s="1"/>
      <c r="J624" s="1"/>
      <c r="K624" s="1"/>
      <c r="L624" s="1"/>
      <c r="M624" s="1">
        <v>0</v>
      </c>
      <c r="N624" s="2"/>
      <c r="O624" s="2" t="s">
        <v>2</v>
      </c>
      <c r="P624" s="2"/>
      <c r="Q624" s="1">
        <v>224893657.56</v>
      </c>
      <c r="R624" s="1">
        <v>0</v>
      </c>
      <c r="S624" s="1">
        <v>224893657.56</v>
      </c>
      <c r="T624" s="1">
        <v>0</v>
      </c>
      <c r="U624" s="2" t="s">
        <v>0</v>
      </c>
      <c r="V624" s="1">
        <v>0</v>
      </c>
      <c r="W624" s="1">
        <v>0</v>
      </c>
      <c r="X624" s="2" t="s">
        <v>0</v>
      </c>
      <c r="Y624" s="1">
        <v>0</v>
      </c>
      <c r="Z624" s="1">
        <v>0</v>
      </c>
      <c r="AA624" s="2" t="s">
        <v>0</v>
      </c>
      <c r="AB624" s="1">
        <v>0</v>
      </c>
      <c r="AC624" s="1">
        <v>0</v>
      </c>
      <c r="AD624" s="2" t="s">
        <v>0</v>
      </c>
      <c r="AE624" s="1">
        <v>0</v>
      </c>
      <c r="AF624" s="2"/>
      <c r="AG624" s="2"/>
      <c r="AH624" s="1"/>
      <c r="AI624" s="1"/>
      <c r="AJ624" s="2"/>
      <c r="AK624" s="1"/>
      <c r="AL624" s="1"/>
      <c r="AM624" s="49"/>
      <c r="AN624" s="2"/>
      <c r="AO624" s="49"/>
      <c r="AP624" s="2"/>
    </row>
    <row r="625" spans="1:42" x14ac:dyDescent="0.25">
      <c r="A625" s="2" t="s">
        <v>2075</v>
      </c>
      <c r="B625" s="48">
        <v>44179</v>
      </c>
      <c r="C625" s="2" t="s">
        <v>35</v>
      </c>
      <c r="D625" s="2" t="s">
        <v>42</v>
      </c>
      <c r="E625" s="2" t="s">
        <v>219</v>
      </c>
      <c r="F625" s="2" t="s">
        <v>2076</v>
      </c>
      <c r="G625" s="2" t="s">
        <v>3</v>
      </c>
      <c r="H625" s="2" t="s">
        <v>2077</v>
      </c>
      <c r="I625" s="1" t="s">
        <v>1</v>
      </c>
      <c r="J625" s="1" t="s">
        <v>1</v>
      </c>
      <c r="K625" s="1" t="s">
        <v>1</v>
      </c>
      <c r="L625" s="1" t="s">
        <v>1</v>
      </c>
      <c r="M625" s="1">
        <v>0</v>
      </c>
      <c r="N625" s="2" t="s">
        <v>1</v>
      </c>
      <c r="O625" s="2" t="s">
        <v>2</v>
      </c>
      <c r="P625" s="2" t="s">
        <v>1</v>
      </c>
      <c r="Q625" s="1">
        <v>138840341.90000001</v>
      </c>
      <c r="R625" s="1">
        <v>0</v>
      </c>
      <c r="S625" s="1">
        <v>124183927.5</v>
      </c>
      <c r="T625" s="1">
        <v>0</v>
      </c>
      <c r="U625" s="2" t="s">
        <v>0</v>
      </c>
      <c r="V625" s="1">
        <v>0</v>
      </c>
      <c r="W625" s="1">
        <v>12634840</v>
      </c>
      <c r="X625" s="2" t="s">
        <v>9</v>
      </c>
      <c r="Y625" s="1">
        <v>2021574.4000000001</v>
      </c>
      <c r="Z625" s="1">
        <v>0</v>
      </c>
      <c r="AA625" s="2" t="s">
        <v>0</v>
      </c>
      <c r="AB625" s="1">
        <v>0</v>
      </c>
      <c r="AC625" s="1">
        <v>0</v>
      </c>
      <c r="AD625" s="2" t="s">
        <v>0</v>
      </c>
      <c r="AE625" s="1">
        <v>0</v>
      </c>
      <c r="AF625" s="2">
        <v>0</v>
      </c>
      <c r="AG625" s="2" t="s">
        <v>0</v>
      </c>
      <c r="AH625" s="1">
        <v>0</v>
      </c>
      <c r="AI625" s="1">
        <v>0</v>
      </c>
      <c r="AJ625" s="2" t="s">
        <v>0</v>
      </c>
      <c r="AK625" s="1">
        <v>0</v>
      </c>
      <c r="AL625" s="1">
        <v>0</v>
      </c>
      <c r="AM625" s="49" t="s">
        <v>1</v>
      </c>
      <c r="AN625" s="2" t="s">
        <v>1</v>
      </c>
      <c r="AO625" s="49" t="s">
        <v>1</v>
      </c>
      <c r="AP625" s="2" t="s">
        <v>1</v>
      </c>
    </row>
    <row r="626" spans="1:42" x14ac:dyDescent="0.25">
      <c r="A626" s="2" t="s">
        <v>2078</v>
      </c>
      <c r="B626" s="48">
        <v>44179</v>
      </c>
      <c r="C626" s="2" t="s">
        <v>35</v>
      </c>
      <c r="D626" s="2" t="s">
        <v>42</v>
      </c>
      <c r="E626" s="2" t="s">
        <v>219</v>
      </c>
      <c r="F626" s="2" t="s">
        <v>2076</v>
      </c>
      <c r="G626" s="2" t="s">
        <v>3</v>
      </c>
      <c r="H626" s="2" t="s">
        <v>2079</v>
      </c>
      <c r="I626" s="1" t="s">
        <v>1</v>
      </c>
      <c r="J626" s="1" t="s">
        <v>1</v>
      </c>
      <c r="K626" s="1" t="s">
        <v>1</v>
      </c>
      <c r="L626" s="1" t="s">
        <v>1</v>
      </c>
      <c r="M626" s="1">
        <v>0</v>
      </c>
      <c r="N626" s="2" t="s">
        <v>1</v>
      </c>
      <c r="O626" s="2" t="s">
        <v>822</v>
      </c>
      <c r="P626" s="2" t="s">
        <v>823</v>
      </c>
      <c r="Q626" s="1">
        <v>3837048</v>
      </c>
      <c r="R626" s="1">
        <v>0</v>
      </c>
      <c r="S626" s="1">
        <v>0</v>
      </c>
      <c r="T626" s="1">
        <v>3307800</v>
      </c>
      <c r="U626" s="2" t="s">
        <v>9</v>
      </c>
      <c r="V626" s="1">
        <v>529248</v>
      </c>
      <c r="W626" s="1">
        <v>0</v>
      </c>
      <c r="X626" s="2" t="s">
        <v>0</v>
      </c>
      <c r="Y626" s="1">
        <v>0</v>
      </c>
      <c r="Z626" s="1">
        <v>0</v>
      </c>
      <c r="AA626" s="2" t="s">
        <v>0</v>
      </c>
      <c r="AB626" s="1">
        <v>0</v>
      </c>
      <c r="AC626" s="1">
        <v>0</v>
      </c>
      <c r="AD626" s="2" t="s">
        <v>0</v>
      </c>
      <c r="AE626" s="1">
        <v>0</v>
      </c>
      <c r="AF626" s="2">
        <v>0</v>
      </c>
      <c r="AG626" s="2" t="s">
        <v>0</v>
      </c>
      <c r="AH626" s="1">
        <v>0</v>
      </c>
      <c r="AI626" s="1">
        <v>0</v>
      </c>
      <c r="AJ626" s="2" t="s">
        <v>0</v>
      </c>
      <c r="AK626" s="1">
        <v>0</v>
      </c>
      <c r="AL626" s="1">
        <v>0</v>
      </c>
      <c r="AM626" s="49" t="s">
        <v>1</v>
      </c>
      <c r="AN626" s="2" t="s">
        <v>1</v>
      </c>
      <c r="AO626" s="49" t="s">
        <v>1</v>
      </c>
      <c r="AP626" s="2" t="s">
        <v>1</v>
      </c>
    </row>
    <row r="627" spans="1:42" x14ac:dyDescent="0.25">
      <c r="A627" s="2" t="s">
        <v>2080</v>
      </c>
      <c r="B627" s="48">
        <v>44179</v>
      </c>
      <c r="C627" s="2" t="s">
        <v>35</v>
      </c>
      <c r="D627" s="2" t="s">
        <v>42</v>
      </c>
      <c r="E627" s="2" t="s">
        <v>219</v>
      </c>
      <c r="F627" s="2" t="s">
        <v>2076</v>
      </c>
      <c r="G627" s="2" t="s">
        <v>3</v>
      </c>
      <c r="H627" s="2" t="s">
        <v>2081</v>
      </c>
      <c r="I627" s="1" t="s">
        <v>1</v>
      </c>
      <c r="J627" s="1" t="s">
        <v>1</v>
      </c>
      <c r="K627" s="1" t="s">
        <v>1</v>
      </c>
      <c r="L627" s="1" t="s">
        <v>1</v>
      </c>
      <c r="M627" s="1">
        <v>0</v>
      </c>
      <c r="N627" s="2" t="s">
        <v>1</v>
      </c>
      <c r="O627" s="2" t="s">
        <v>2</v>
      </c>
      <c r="P627" s="2" t="s">
        <v>1</v>
      </c>
      <c r="Q627" s="1">
        <v>92966053.079999998</v>
      </c>
      <c r="R627" s="1">
        <v>0</v>
      </c>
      <c r="S627" s="1">
        <v>84933618</v>
      </c>
      <c r="T627" s="1">
        <v>0</v>
      </c>
      <c r="U627" s="2" t="s">
        <v>0</v>
      </c>
      <c r="V627" s="1">
        <v>0</v>
      </c>
      <c r="W627" s="1">
        <v>6924513</v>
      </c>
      <c r="X627" s="2" t="s">
        <v>9</v>
      </c>
      <c r="Y627" s="1">
        <v>1107922.08</v>
      </c>
      <c r="Z627" s="1">
        <v>0</v>
      </c>
      <c r="AA627" s="2" t="s">
        <v>0</v>
      </c>
      <c r="AB627" s="1">
        <v>0</v>
      </c>
      <c r="AC627" s="1">
        <v>0</v>
      </c>
      <c r="AD627" s="2" t="s">
        <v>0</v>
      </c>
      <c r="AE627" s="1">
        <v>0</v>
      </c>
      <c r="AF627" s="2">
        <v>0</v>
      </c>
      <c r="AG627" s="2" t="s">
        <v>0</v>
      </c>
      <c r="AH627" s="1">
        <v>0</v>
      </c>
      <c r="AI627" s="1">
        <v>0</v>
      </c>
      <c r="AJ627" s="2" t="s">
        <v>0</v>
      </c>
      <c r="AK627" s="1">
        <v>0</v>
      </c>
      <c r="AL627" s="1">
        <v>0</v>
      </c>
      <c r="AM627" s="49" t="s">
        <v>1</v>
      </c>
      <c r="AN627" s="2" t="s">
        <v>1</v>
      </c>
      <c r="AO627" s="49" t="s">
        <v>1</v>
      </c>
      <c r="AP627" s="2" t="s">
        <v>1</v>
      </c>
    </row>
    <row r="628" spans="1:42" x14ac:dyDescent="0.25">
      <c r="A628" s="2" t="s">
        <v>2082</v>
      </c>
      <c r="B628" s="48">
        <v>44179</v>
      </c>
      <c r="C628" s="2" t="s">
        <v>27</v>
      </c>
      <c r="D628" s="2" t="s">
        <v>42</v>
      </c>
      <c r="E628" s="2" t="s">
        <v>214</v>
      </c>
      <c r="F628" s="2" t="s">
        <v>1801</v>
      </c>
      <c r="G628" s="2" t="s">
        <v>3</v>
      </c>
      <c r="H628" s="2" t="s">
        <v>2083</v>
      </c>
      <c r="I628" s="1" t="s">
        <v>1</v>
      </c>
      <c r="J628" s="1" t="s">
        <v>1</v>
      </c>
      <c r="K628" s="1" t="s">
        <v>1</v>
      </c>
      <c r="L628" s="1" t="s">
        <v>1</v>
      </c>
      <c r="M628" s="1">
        <v>0</v>
      </c>
      <c r="N628" s="2" t="s">
        <v>1</v>
      </c>
      <c r="O628" s="2" t="s">
        <v>2</v>
      </c>
      <c r="P628" s="2" t="s">
        <v>1</v>
      </c>
      <c r="Q628" s="1">
        <v>212318766.24999997</v>
      </c>
      <c r="R628" s="1">
        <v>0</v>
      </c>
      <c r="S628" s="1">
        <v>158730141.84999999</v>
      </c>
      <c r="T628" s="1">
        <v>0</v>
      </c>
      <c r="U628" s="2" t="s">
        <v>0</v>
      </c>
      <c r="V628" s="1">
        <v>0</v>
      </c>
      <c r="W628" s="1">
        <v>46197090</v>
      </c>
      <c r="X628" s="2" t="s">
        <v>9</v>
      </c>
      <c r="Y628" s="1">
        <v>7391534.3999999994</v>
      </c>
      <c r="Z628" s="1">
        <v>0</v>
      </c>
      <c r="AA628" s="2" t="s">
        <v>0</v>
      </c>
      <c r="AB628" s="1">
        <v>0</v>
      </c>
      <c r="AC628" s="1">
        <v>0</v>
      </c>
      <c r="AD628" s="2" t="s">
        <v>0</v>
      </c>
      <c r="AE628" s="1">
        <v>0</v>
      </c>
      <c r="AF628" s="2">
        <v>0</v>
      </c>
      <c r="AG628" s="2" t="s">
        <v>0</v>
      </c>
      <c r="AH628" s="1">
        <v>0</v>
      </c>
      <c r="AI628" s="1">
        <v>0</v>
      </c>
      <c r="AJ628" s="2" t="s">
        <v>0</v>
      </c>
      <c r="AK628" s="1">
        <v>0</v>
      </c>
      <c r="AL628" s="1">
        <v>0</v>
      </c>
      <c r="AM628" s="49" t="s">
        <v>1</v>
      </c>
      <c r="AN628" s="2" t="s">
        <v>1</v>
      </c>
      <c r="AO628" s="49" t="s">
        <v>1</v>
      </c>
      <c r="AP628" s="2" t="s">
        <v>1</v>
      </c>
    </row>
    <row r="629" spans="1:42" x14ac:dyDescent="0.25">
      <c r="A629" s="2" t="s">
        <v>2084</v>
      </c>
      <c r="B629" s="48">
        <v>44179</v>
      </c>
      <c r="C629" s="2" t="s">
        <v>6</v>
      </c>
      <c r="D629" s="2" t="s">
        <v>38</v>
      </c>
      <c r="E629" s="2" t="s">
        <v>212</v>
      </c>
      <c r="F629" s="2" t="s">
        <v>2085</v>
      </c>
      <c r="G629" s="2" t="s">
        <v>3</v>
      </c>
      <c r="H629" s="2" t="s">
        <v>2086</v>
      </c>
      <c r="I629" s="1" t="s">
        <v>1</v>
      </c>
      <c r="J629" s="1" t="s">
        <v>1</v>
      </c>
      <c r="K629" s="1" t="s">
        <v>1</v>
      </c>
      <c r="L629" s="1" t="s">
        <v>1</v>
      </c>
      <c r="M629" s="1">
        <v>0</v>
      </c>
      <c r="N629" s="2" t="s">
        <v>1</v>
      </c>
      <c r="O629" s="2" t="s">
        <v>2</v>
      </c>
      <c r="P629" s="2" t="s">
        <v>1</v>
      </c>
      <c r="Q629" s="1">
        <v>698803367.89200008</v>
      </c>
      <c r="R629" s="1">
        <v>0</v>
      </c>
      <c r="S629" s="1">
        <v>530554388.40000004</v>
      </c>
      <c r="T629" s="1">
        <v>0</v>
      </c>
      <c r="U629" s="2" t="s">
        <v>0</v>
      </c>
      <c r="V629" s="1">
        <v>0</v>
      </c>
      <c r="W629" s="1">
        <v>145042223.69999999</v>
      </c>
      <c r="X629" s="2" t="s">
        <v>9</v>
      </c>
      <c r="Y629" s="1">
        <v>23206755.791999999</v>
      </c>
      <c r="Z629" s="1">
        <v>0</v>
      </c>
      <c r="AA629" s="2" t="s">
        <v>0</v>
      </c>
      <c r="AB629" s="1">
        <v>0</v>
      </c>
      <c r="AC629" s="1">
        <v>0</v>
      </c>
      <c r="AD629" s="2" t="s">
        <v>0</v>
      </c>
      <c r="AE629" s="1">
        <v>0</v>
      </c>
      <c r="AF629" s="2">
        <v>0</v>
      </c>
      <c r="AG629" s="2" t="s">
        <v>0</v>
      </c>
      <c r="AH629" s="1">
        <v>0</v>
      </c>
      <c r="AI629" s="1">
        <v>0</v>
      </c>
      <c r="AJ629" s="2" t="s">
        <v>0</v>
      </c>
      <c r="AK629" s="1">
        <v>0</v>
      </c>
      <c r="AL629" s="1">
        <v>0</v>
      </c>
      <c r="AM629" s="49" t="s">
        <v>1</v>
      </c>
      <c r="AN629" s="2" t="s">
        <v>1</v>
      </c>
      <c r="AO629" s="49" t="s">
        <v>1</v>
      </c>
      <c r="AP629" s="2" t="s">
        <v>1</v>
      </c>
    </row>
    <row r="630" spans="1:42" x14ac:dyDescent="0.25">
      <c r="A630" s="2" t="s">
        <v>2087</v>
      </c>
      <c r="B630" s="48">
        <v>44179</v>
      </c>
      <c r="C630" s="2" t="s">
        <v>6</v>
      </c>
      <c r="D630" s="2" t="s">
        <v>38</v>
      </c>
      <c r="E630" s="2" t="s">
        <v>212</v>
      </c>
      <c r="F630" s="2" t="s">
        <v>2085</v>
      </c>
      <c r="G630" s="2" t="s">
        <v>3</v>
      </c>
      <c r="H630" s="2" t="s">
        <v>2088</v>
      </c>
      <c r="I630" s="1" t="s">
        <v>1</v>
      </c>
      <c r="J630" s="1" t="s">
        <v>1</v>
      </c>
      <c r="K630" s="1" t="s">
        <v>1</v>
      </c>
      <c r="L630" s="1" t="s">
        <v>1</v>
      </c>
      <c r="M630" s="1">
        <v>0</v>
      </c>
      <c r="N630" s="2" t="s">
        <v>1</v>
      </c>
      <c r="O630" s="2" t="s">
        <v>2089</v>
      </c>
      <c r="P630" s="2" t="s">
        <v>2090</v>
      </c>
      <c r="Q630" s="1">
        <v>8995173.5999999996</v>
      </c>
      <c r="R630" s="1">
        <v>0</v>
      </c>
      <c r="S630" s="1">
        <v>0</v>
      </c>
      <c r="T630" s="1">
        <v>7754460</v>
      </c>
      <c r="U630" s="2" t="s">
        <v>9</v>
      </c>
      <c r="V630" s="1">
        <v>1240713.6000000001</v>
      </c>
      <c r="W630" s="1">
        <v>0</v>
      </c>
      <c r="X630" s="2" t="s">
        <v>0</v>
      </c>
      <c r="Y630" s="1">
        <v>0</v>
      </c>
      <c r="Z630" s="1">
        <v>0</v>
      </c>
      <c r="AA630" s="2" t="s">
        <v>0</v>
      </c>
      <c r="AB630" s="1">
        <v>0</v>
      </c>
      <c r="AC630" s="1">
        <v>0</v>
      </c>
      <c r="AD630" s="2" t="s">
        <v>0</v>
      </c>
      <c r="AE630" s="1">
        <v>0</v>
      </c>
      <c r="AF630" s="2">
        <v>0</v>
      </c>
      <c r="AG630" s="2" t="s">
        <v>0</v>
      </c>
      <c r="AH630" s="1">
        <v>0</v>
      </c>
      <c r="AI630" s="1">
        <v>0</v>
      </c>
      <c r="AJ630" s="2" t="s">
        <v>0</v>
      </c>
      <c r="AK630" s="1">
        <v>0</v>
      </c>
      <c r="AL630" s="1">
        <v>0</v>
      </c>
      <c r="AM630" s="49" t="s">
        <v>1</v>
      </c>
      <c r="AN630" s="2" t="s">
        <v>1</v>
      </c>
      <c r="AO630" s="49" t="s">
        <v>1</v>
      </c>
      <c r="AP630" s="2" t="s">
        <v>1</v>
      </c>
    </row>
    <row r="631" spans="1:42" x14ac:dyDescent="0.25">
      <c r="A631" s="2" t="s">
        <v>2091</v>
      </c>
      <c r="B631" s="48">
        <v>44179</v>
      </c>
      <c r="C631" s="2" t="s">
        <v>6</v>
      </c>
      <c r="D631" s="2" t="s">
        <v>38</v>
      </c>
      <c r="E631" s="2" t="s">
        <v>212</v>
      </c>
      <c r="F631" s="2" t="s">
        <v>2085</v>
      </c>
      <c r="G631" s="2" t="s">
        <v>3</v>
      </c>
      <c r="H631" s="2" t="s">
        <v>2092</v>
      </c>
      <c r="I631" s="1" t="s">
        <v>1</v>
      </c>
      <c r="J631" s="1" t="s">
        <v>1</v>
      </c>
      <c r="K631" s="1" t="s">
        <v>1</v>
      </c>
      <c r="L631" s="1" t="s">
        <v>1</v>
      </c>
      <c r="M631" s="1">
        <v>0</v>
      </c>
      <c r="N631" s="2" t="s">
        <v>1</v>
      </c>
      <c r="O631" s="2" t="s">
        <v>2</v>
      </c>
      <c r="P631" s="2" t="s">
        <v>1</v>
      </c>
      <c r="Q631" s="1">
        <v>241343518.736</v>
      </c>
      <c r="R631" s="1">
        <v>0</v>
      </c>
      <c r="S631" s="1">
        <v>187036753.30000001</v>
      </c>
      <c r="T631" s="1">
        <v>0</v>
      </c>
      <c r="U631" s="2" t="s">
        <v>0</v>
      </c>
      <c r="V631" s="1">
        <v>0</v>
      </c>
      <c r="W631" s="1">
        <v>46816177.100000001</v>
      </c>
      <c r="X631" s="2" t="s">
        <v>0</v>
      </c>
      <c r="Y631" s="1">
        <v>7490588.3359999992</v>
      </c>
      <c r="Z631" s="1">
        <v>0</v>
      </c>
      <c r="AA631" s="2" t="s">
        <v>0</v>
      </c>
      <c r="AB631" s="1">
        <v>0</v>
      </c>
      <c r="AC631" s="1">
        <v>0</v>
      </c>
      <c r="AD631" s="2" t="s">
        <v>0</v>
      </c>
      <c r="AE631" s="1">
        <v>0</v>
      </c>
      <c r="AF631" s="2">
        <v>0</v>
      </c>
      <c r="AG631" s="2" t="s">
        <v>0</v>
      </c>
      <c r="AH631" s="1">
        <v>0</v>
      </c>
      <c r="AI631" s="1">
        <v>0</v>
      </c>
      <c r="AJ631" s="2" t="s">
        <v>0</v>
      </c>
      <c r="AK631" s="1">
        <v>0</v>
      </c>
      <c r="AL631" s="1">
        <v>0</v>
      </c>
      <c r="AM631" s="49" t="s">
        <v>1</v>
      </c>
      <c r="AN631" s="2" t="s">
        <v>1</v>
      </c>
      <c r="AO631" s="49" t="s">
        <v>1</v>
      </c>
      <c r="AP631" s="2" t="s">
        <v>1</v>
      </c>
    </row>
    <row r="632" spans="1:42" x14ac:dyDescent="0.25">
      <c r="A632" s="2" t="s">
        <v>2093</v>
      </c>
      <c r="B632" s="48">
        <v>44179</v>
      </c>
      <c r="C632" s="2" t="s">
        <v>35</v>
      </c>
      <c r="D632" s="2" t="s">
        <v>38</v>
      </c>
      <c r="E632" s="2" t="s">
        <v>210</v>
      </c>
      <c r="F632" s="2" t="s">
        <v>1480</v>
      </c>
      <c r="G632" s="2" t="s">
        <v>3</v>
      </c>
      <c r="H632" s="2" t="s">
        <v>2094</v>
      </c>
      <c r="I632" s="1" t="s">
        <v>1</v>
      </c>
      <c r="J632" s="1" t="s">
        <v>1</v>
      </c>
      <c r="K632" s="1" t="s">
        <v>1</v>
      </c>
      <c r="L632" s="1" t="s">
        <v>1</v>
      </c>
      <c r="M632" s="1">
        <v>0</v>
      </c>
      <c r="N632" s="2" t="s">
        <v>1</v>
      </c>
      <c r="O632" s="2" t="s">
        <v>2</v>
      </c>
      <c r="P632" s="2" t="s">
        <v>1</v>
      </c>
      <c r="Q632" s="1">
        <v>249923559.30000001</v>
      </c>
      <c r="R632" s="1">
        <v>0</v>
      </c>
      <c r="S632" s="1">
        <v>229191424.5</v>
      </c>
      <c r="T632" s="1">
        <v>0</v>
      </c>
      <c r="U632" s="2" t="s">
        <v>0</v>
      </c>
      <c r="V632" s="1">
        <v>0</v>
      </c>
      <c r="W632" s="1">
        <v>17872530</v>
      </c>
      <c r="X632" s="2" t="s">
        <v>9</v>
      </c>
      <c r="Y632" s="1">
        <v>2859604.8</v>
      </c>
      <c r="Z632" s="1">
        <v>0</v>
      </c>
      <c r="AA632" s="2" t="s">
        <v>0</v>
      </c>
      <c r="AB632" s="1">
        <v>0</v>
      </c>
      <c r="AC632" s="1">
        <v>0</v>
      </c>
      <c r="AD632" s="2" t="s">
        <v>0</v>
      </c>
      <c r="AE632" s="1">
        <v>0</v>
      </c>
      <c r="AF632" s="2">
        <v>0</v>
      </c>
      <c r="AG632" s="2" t="s">
        <v>0</v>
      </c>
      <c r="AH632" s="1">
        <v>0</v>
      </c>
      <c r="AI632" s="1">
        <v>0</v>
      </c>
      <c r="AJ632" s="2" t="s">
        <v>0</v>
      </c>
      <c r="AK632" s="1">
        <v>0</v>
      </c>
      <c r="AL632" s="1">
        <v>0</v>
      </c>
      <c r="AM632" s="49" t="s">
        <v>1</v>
      </c>
      <c r="AN632" s="2" t="s">
        <v>1</v>
      </c>
      <c r="AO632" s="49" t="s">
        <v>1</v>
      </c>
      <c r="AP632" s="2" t="s">
        <v>1</v>
      </c>
    </row>
    <row r="633" spans="1:42" x14ac:dyDescent="0.25">
      <c r="A633" s="2" t="s">
        <v>2095</v>
      </c>
      <c r="B633" s="48">
        <v>44179</v>
      </c>
      <c r="C633" s="2" t="s">
        <v>27</v>
      </c>
      <c r="D633" s="2" t="s">
        <v>38</v>
      </c>
      <c r="E633" s="2" t="s">
        <v>4</v>
      </c>
      <c r="F633" s="2" t="s">
        <v>1896</v>
      </c>
      <c r="G633" s="2" t="s">
        <v>3</v>
      </c>
      <c r="H633" s="2" t="s">
        <v>2096</v>
      </c>
      <c r="I633" s="1" t="s">
        <v>1</v>
      </c>
      <c r="J633" s="1" t="s">
        <v>1</v>
      </c>
      <c r="K633" s="1" t="s">
        <v>1</v>
      </c>
      <c r="L633" s="1" t="s">
        <v>1</v>
      </c>
      <c r="M633" s="1">
        <v>0</v>
      </c>
      <c r="N633" s="2" t="s">
        <v>1</v>
      </c>
      <c r="O633" s="2" t="s">
        <v>2</v>
      </c>
      <c r="P633" s="2" t="s">
        <v>1</v>
      </c>
      <c r="Q633" s="1">
        <v>260126247.91200003</v>
      </c>
      <c r="R633" s="1">
        <v>0</v>
      </c>
      <c r="S633" s="1">
        <v>182065817.55000001</v>
      </c>
      <c r="T633" s="1">
        <v>0</v>
      </c>
      <c r="U633" s="2" t="s">
        <v>0</v>
      </c>
      <c r="V633" s="1">
        <v>0</v>
      </c>
      <c r="W633" s="1">
        <v>67293474.450000003</v>
      </c>
      <c r="X633" s="2" t="s">
        <v>9</v>
      </c>
      <c r="Y633" s="1">
        <v>10766955.911999999</v>
      </c>
      <c r="Z633" s="1">
        <v>0</v>
      </c>
      <c r="AA633" s="2" t="s">
        <v>0</v>
      </c>
      <c r="AB633" s="1">
        <v>0</v>
      </c>
      <c r="AC633" s="1">
        <v>0</v>
      </c>
      <c r="AD633" s="2" t="s">
        <v>0</v>
      </c>
      <c r="AE633" s="1">
        <v>0</v>
      </c>
      <c r="AF633" s="2">
        <v>0</v>
      </c>
      <c r="AG633" s="2" t="s">
        <v>0</v>
      </c>
      <c r="AH633" s="1">
        <v>0</v>
      </c>
      <c r="AI633" s="1">
        <v>0</v>
      </c>
      <c r="AJ633" s="2" t="s">
        <v>0</v>
      </c>
      <c r="AK633" s="1">
        <v>0</v>
      </c>
      <c r="AL633" s="1">
        <v>0</v>
      </c>
      <c r="AM633" s="49" t="s">
        <v>1</v>
      </c>
      <c r="AN633" s="2" t="s">
        <v>1</v>
      </c>
      <c r="AO633" s="49" t="s">
        <v>1</v>
      </c>
      <c r="AP633" s="2" t="s">
        <v>1</v>
      </c>
    </row>
    <row r="634" spans="1:42" x14ac:dyDescent="0.25">
      <c r="A634" s="2" t="s">
        <v>2097</v>
      </c>
      <c r="B634" s="48">
        <v>44179</v>
      </c>
      <c r="C634" s="2" t="s">
        <v>6</v>
      </c>
      <c r="D634" s="2" t="s">
        <v>33</v>
      </c>
      <c r="E634" s="2" t="s">
        <v>206</v>
      </c>
      <c r="F634" s="2" t="s">
        <v>865</v>
      </c>
      <c r="G634" s="2" t="s">
        <v>3</v>
      </c>
      <c r="H634" s="2" t="s">
        <v>2098</v>
      </c>
      <c r="I634" s="1" t="s">
        <v>1</v>
      </c>
      <c r="J634" s="1" t="s">
        <v>1</v>
      </c>
      <c r="K634" s="1" t="s">
        <v>1</v>
      </c>
      <c r="L634" s="1" t="s">
        <v>1</v>
      </c>
      <c r="M634" s="1">
        <v>0</v>
      </c>
      <c r="N634" s="2" t="s">
        <v>1</v>
      </c>
      <c r="O634" s="2" t="s">
        <v>2</v>
      </c>
      <c r="P634" s="2" t="s">
        <v>1</v>
      </c>
      <c r="Q634" s="1">
        <v>1061368106.7139996</v>
      </c>
      <c r="R634" s="1">
        <v>0</v>
      </c>
      <c r="S634" s="1">
        <v>772466459.5</v>
      </c>
      <c r="T634" s="1">
        <v>0</v>
      </c>
      <c r="U634" s="2" t="s">
        <v>0</v>
      </c>
      <c r="V634" s="1">
        <v>0</v>
      </c>
      <c r="W634" s="1">
        <v>249053144.15000001</v>
      </c>
      <c r="X634" s="2" t="s">
        <v>9</v>
      </c>
      <c r="Y634" s="1">
        <v>39848503.063999996</v>
      </c>
      <c r="Z634" s="1">
        <v>0</v>
      </c>
      <c r="AA634" s="2" t="s">
        <v>0</v>
      </c>
      <c r="AB634" s="1">
        <v>0</v>
      </c>
      <c r="AC634" s="1">
        <v>0</v>
      </c>
      <c r="AD634" s="2" t="s">
        <v>0</v>
      </c>
      <c r="AE634" s="1">
        <v>0</v>
      </c>
      <c r="AF634" s="2">
        <v>0</v>
      </c>
      <c r="AG634" s="2" t="s">
        <v>0</v>
      </c>
      <c r="AH634" s="1">
        <v>0</v>
      </c>
      <c r="AI634" s="1">
        <v>0</v>
      </c>
      <c r="AJ634" s="2" t="s">
        <v>0</v>
      </c>
      <c r="AK634" s="1">
        <v>0</v>
      </c>
      <c r="AL634" s="1">
        <v>0</v>
      </c>
      <c r="AM634" s="49" t="s">
        <v>1</v>
      </c>
      <c r="AN634" s="2" t="s">
        <v>1</v>
      </c>
      <c r="AO634" s="49" t="s">
        <v>1</v>
      </c>
      <c r="AP634" s="2" t="s">
        <v>1</v>
      </c>
    </row>
    <row r="635" spans="1:42" x14ac:dyDescent="0.25">
      <c r="A635" s="2" t="s">
        <v>2099</v>
      </c>
      <c r="B635" s="48">
        <v>44179</v>
      </c>
      <c r="C635" s="2" t="s">
        <v>27</v>
      </c>
      <c r="D635" s="2" t="s">
        <v>33</v>
      </c>
      <c r="E635" s="2" t="s">
        <v>32</v>
      </c>
      <c r="F635" s="2" t="s">
        <v>1896</v>
      </c>
      <c r="G635" s="2" t="s">
        <v>3</v>
      </c>
      <c r="H635" s="2" t="s">
        <v>2100</v>
      </c>
      <c r="I635" s="1" t="s">
        <v>1</v>
      </c>
      <c r="J635" s="1" t="s">
        <v>1</v>
      </c>
      <c r="K635" s="1" t="s">
        <v>1</v>
      </c>
      <c r="L635" s="1" t="s">
        <v>1</v>
      </c>
      <c r="M635" s="1">
        <v>0</v>
      </c>
      <c r="N635" s="2" t="s">
        <v>1</v>
      </c>
      <c r="O635" s="2" t="s">
        <v>2</v>
      </c>
      <c r="P635" s="2" t="s">
        <v>1</v>
      </c>
      <c r="Q635" s="1">
        <v>304105029.29519999</v>
      </c>
      <c r="R635" s="1">
        <v>0</v>
      </c>
      <c r="S635" s="1">
        <v>230872626.5</v>
      </c>
      <c r="T635" s="1">
        <v>0</v>
      </c>
      <c r="U635" s="2" t="s">
        <v>0</v>
      </c>
      <c r="V635" s="1">
        <v>0</v>
      </c>
      <c r="W635" s="1">
        <v>63131381.719999999</v>
      </c>
      <c r="X635" s="2" t="s">
        <v>0</v>
      </c>
      <c r="Y635" s="1">
        <v>10101021.075200001</v>
      </c>
      <c r="Z635" s="1">
        <v>0</v>
      </c>
      <c r="AA635" s="2" t="s">
        <v>0</v>
      </c>
      <c r="AB635" s="1">
        <v>0</v>
      </c>
      <c r="AC635" s="1">
        <v>0</v>
      </c>
      <c r="AD635" s="2" t="s">
        <v>0</v>
      </c>
      <c r="AE635" s="1">
        <v>0</v>
      </c>
      <c r="AF635" s="2">
        <v>0</v>
      </c>
      <c r="AG635" s="2" t="s">
        <v>0</v>
      </c>
      <c r="AH635" s="1">
        <v>0</v>
      </c>
      <c r="AI635" s="1">
        <v>0</v>
      </c>
      <c r="AJ635" s="2" t="s">
        <v>0</v>
      </c>
      <c r="AK635" s="1">
        <v>0</v>
      </c>
      <c r="AL635" s="1">
        <v>0</v>
      </c>
      <c r="AM635" s="49" t="s">
        <v>1</v>
      </c>
      <c r="AN635" s="2" t="s">
        <v>1</v>
      </c>
      <c r="AO635" s="49" t="s">
        <v>1</v>
      </c>
      <c r="AP635" s="2" t="s">
        <v>1</v>
      </c>
    </row>
    <row r="636" spans="1:42" x14ac:dyDescent="0.25">
      <c r="A636" s="2" t="s">
        <v>2101</v>
      </c>
      <c r="B636" s="48">
        <v>44179</v>
      </c>
      <c r="C636" s="2" t="s">
        <v>6</v>
      </c>
      <c r="D636" s="2" t="s">
        <v>26</v>
      </c>
      <c r="E636" s="2" t="s">
        <v>200</v>
      </c>
      <c r="F636" s="2" t="s">
        <v>1488</v>
      </c>
      <c r="G636" s="2" t="s">
        <v>3</v>
      </c>
      <c r="H636" s="2" t="s">
        <v>2102</v>
      </c>
      <c r="I636" s="1" t="s">
        <v>1</v>
      </c>
      <c r="J636" s="1" t="s">
        <v>1</v>
      </c>
      <c r="K636" s="1" t="s">
        <v>1</v>
      </c>
      <c r="L636" s="1" t="s">
        <v>1</v>
      </c>
      <c r="M636" s="1">
        <v>0</v>
      </c>
      <c r="N636" s="2" t="s">
        <v>1</v>
      </c>
      <c r="O636" s="2" t="s">
        <v>2</v>
      </c>
      <c r="P636" s="2" t="s">
        <v>1</v>
      </c>
      <c r="Q636" s="1">
        <v>289601525.838</v>
      </c>
      <c r="R636" s="1">
        <v>0</v>
      </c>
      <c r="S636" s="1">
        <v>239045620.75</v>
      </c>
      <c r="T636" s="1">
        <v>0</v>
      </c>
      <c r="U636" s="2" t="s">
        <v>0</v>
      </c>
      <c r="V636" s="1">
        <v>0</v>
      </c>
      <c r="W636" s="1">
        <v>43582676.799999997</v>
      </c>
      <c r="X636" s="2" t="s">
        <v>9</v>
      </c>
      <c r="Y636" s="1">
        <v>6973228.2880000006</v>
      </c>
      <c r="Z636" s="1">
        <v>0</v>
      </c>
      <c r="AA636" s="2" t="s">
        <v>0</v>
      </c>
      <c r="AB636" s="1">
        <v>0</v>
      </c>
      <c r="AC636" s="1">
        <v>0</v>
      </c>
      <c r="AD636" s="2" t="s">
        <v>0</v>
      </c>
      <c r="AE636" s="1">
        <v>0</v>
      </c>
      <c r="AF636" s="2">
        <v>0</v>
      </c>
      <c r="AG636" s="2" t="s">
        <v>0</v>
      </c>
      <c r="AH636" s="1">
        <v>0</v>
      </c>
      <c r="AI636" s="1">
        <v>0</v>
      </c>
      <c r="AJ636" s="2" t="s">
        <v>0</v>
      </c>
      <c r="AK636" s="1">
        <v>0</v>
      </c>
      <c r="AL636" s="1">
        <v>0</v>
      </c>
      <c r="AM636" s="49" t="s">
        <v>1</v>
      </c>
      <c r="AN636" s="2" t="s">
        <v>1</v>
      </c>
      <c r="AO636" s="49" t="s">
        <v>1</v>
      </c>
      <c r="AP636" s="2" t="s">
        <v>1</v>
      </c>
    </row>
    <row r="637" spans="1:42" x14ac:dyDescent="0.25">
      <c r="A637" s="2" t="s">
        <v>2103</v>
      </c>
      <c r="B637" s="48">
        <v>44179</v>
      </c>
      <c r="C637" s="2" t="s">
        <v>6</v>
      </c>
      <c r="D637" s="2" t="s">
        <v>26</v>
      </c>
      <c r="E637" s="2" t="s">
        <v>200</v>
      </c>
      <c r="F637" s="2" t="s">
        <v>1488</v>
      </c>
      <c r="G637" s="2" t="s">
        <v>3</v>
      </c>
      <c r="H637" s="2" t="s">
        <v>2104</v>
      </c>
      <c r="I637" s="1" t="s">
        <v>1</v>
      </c>
      <c r="J637" s="1" t="s">
        <v>1</v>
      </c>
      <c r="K637" s="1" t="s">
        <v>1</v>
      </c>
      <c r="L637" s="1" t="s">
        <v>1</v>
      </c>
      <c r="M637" s="1">
        <v>0</v>
      </c>
      <c r="N637" s="2" t="s">
        <v>1</v>
      </c>
      <c r="O637" s="2" t="s">
        <v>408</v>
      </c>
      <c r="P637" s="2" t="s">
        <v>438</v>
      </c>
      <c r="Q637" s="1">
        <v>2889022.7519999999</v>
      </c>
      <c r="R637" s="1">
        <v>0</v>
      </c>
      <c r="S637" s="1">
        <v>1398600.0000000002</v>
      </c>
      <c r="T637" s="1">
        <v>1284847.2</v>
      </c>
      <c r="U637" s="2" t="s">
        <v>9</v>
      </c>
      <c r="V637" s="1">
        <v>205575.552</v>
      </c>
      <c r="W637" s="1">
        <v>0</v>
      </c>
      <c r="X637" s="2" t="s">
        <v>0</v>
      </c>
      <c r="Y637" s="1">
        <v>0</v>
      </c>
      <c r="Z637" s="1">
        <v>0</v>
      </c>
      <c r="AA637" s="2" t="s">
        <v>0</v>
      </c>
      <c r="AB637" s="1">
        <v>0</v>
      </c>
      <c r="AC637" s="1">
        <v>0</v>
      </c>
      <c r="AD637" s="2" t="s">
        <v>0</v>
      </c>
      <c r="AE637" s="1">
        <v>0</v>
      </c>
      <c r="AF637" s="2">
        <v>0</v>
      </c>
      <c r="AG637" s="2" t="s">
        <v>0</v>
      </c>
      <c r="AH637" s="1">
        <v>0</v>
      </c>
      <c r="AI637" s="1">
        <v>0</v>
      </c>
      <c r="AJ637" s="2" t="s">
        <v>0</v>
      </c>
      <c r="AK637" s="1">
        <v>0</v>
      </c>
      <c r="AL637" s="1">
        <v>0</v>
      </c>
      <c r="AM637" s="49" t="s">
        <v>1</v>
      </c>
      <c r="AN637" s="2" t="s">
        <v>1</v>
      </c>
      <c r="AO637" s="49" t="s">
        <v>1</v>
      </c>
      <c r="AP637" s="2" t="s">
        <v>1</v>
      </c>
    </row>
    <row r="638" spans="1:42" x14ac:dyDescent="0.25">
      <c r="A638" s="2" t="s">
        <v>2105</v>
      </c>
      <c r="B638" s="48">
        <v>44179</v>
      </c>
      <c r="C638" s="2" t="s">
        <v>6</v>
      </c>
      <c r="D638" s="2" t="s">
        <v>26</v>
      </c>
      <c r="E638" s="2" t="s">
        <v>200</v>
      </c>
      <c r="F638" s="2" t="s">
        <v>1488</v>
      </c>
      <c r="G638" s="2" t="s">
        <v>3</v>
      </c>
      <c r="H638" s="2" t="s">
        <v>2106</v>
      </c>
      <c r="I638" s="1" t="s">
        <v>1</v>
      </c>
      <c r="J638" s="1" t="s">
        <v>1</v>
      </c>
      <c r="K638" s="1" t="s">
        <v>1</v>
      </c>
      <c r="L638" s="1" t="s">
        <v>1</v>
      </c>
      <c r="M638" s="1">
        <v>0</v>
      </c>
      <c r="N638" s="2" t="s">
        <v>1</v>
      </c>
      <c r="O638" s="2" t="s">
        <v>2</v>
      </c>
      <c r="P638" s="2" t="s">
        <v>1</v>
      </c>
      <c r="Q638" s="1">
        <v>469032120.20000005</v>
      </c>
      <c r="R638" s="1">
        <v>0</v>
      </c>
      <c r="S638" s="1">
        <v>369678329</v>
      </c>
      <c r="T638" s="1">
        <v>0</v>
      </c>
      <c r="U638" s="2" t="s">
        <v>0</v>
      </c>
      <c r="V638" s="1">
        <v>0</v>
      </c>
      <c r="W638" s="1">
        <v>85649820</v>
      </c>
      <c r="X638" s="2" t="s">
        <v>9</v>
      </c>
      <c r="Y638" s="1">
        <v>13703971.199999997</v>
      </c>
      <c r="Z638" s="1">
        <v>0</v>
      </c>
      <c r="AA638" s="2" t="s">
        <v>0</v>
      </c>
      <c r="AB638" s="1">
        <v>0</v>
      </c>
      <c r="AC638" s="1">
        <v>0</v>
      </c>
      <c r="AD638" s="2" t="s">
        <v>0</v>
      </c>
      <c r="AE638" s="1">
        <v>0</v>
      </c>
      <c r="AF638" s="2">
        <v>0</v>
      </c>
      <c r="AG638" s="2" t="s">
        <v>0</v>
      </c>
      <c r="AH638" s="1">
        <v>0</v>
      </c>
      <c r="AI638" s="1">
        <v>0</v>
      </c>
      <c r="AJ638" s="2" t="s">
        <v>0</v>
      </c>
      <c r="AK638" s="1">
        <v>0</v>
      </c>
      <c r="AL638" s="1">
        <v>0</v>
      </c>
      <c r="AM638" s="49" t="s">
        <v>1</v>
      </c>
      <c r="AN638" s="2" t="s">
        <v>1</v>
      </c>
      <c r="AO638" s="49" t="s">
        <v>1</v>
      </c>
      <c r="AP638" s="2" t="s">
        <v>1</v>
      </c>
    </row>
    <row r="639" spans="1:42" x14ac:dyDescent="0.25">
      <c r="A639" s="2" t="s">
        <v>2107</v>
      </c>
      <c r="B639" s="48">
        <v>44179</v>
      </c>
      <c r="C639" s="2" t="s">
        <v>27</v>
      </c>
      <c r="D639" s="2" t="s">
        <v>26</v>
      </c>
      <c r="E639" s="2" t="s">
        <v>253</v>
      </c>
      <c r="F639" s="2" t="s">
        <v>1402</v>
      </c>
      <c r="G639" s="2" t="s">
        <v>3</v>
      </c>
      <c r="H639" s="2" t="s">
        <v>2108</v>
      </c>
      <c r="I639" s="1" t="s">
        <v>1</v>
      </c>
      <c r="J639" s="1" t="s">
        <v>1</v>
      </c>
      <c r="K639" s="1" t="s">
        <v>1</v>
      </c>
      <c r="L639" s="1" t="s">
        <v>1</v>
      </c>
      <c r="M639" s="1">
        <v>0</v>
      </c>
      <c r="N639" s="2" t="s">
        <v>1</v>
      </c>
      <c r="O639" s="2" t="s">
        <v>2</v>
      </c>
      <c r="P639" s="2" t="s">
        <v>1</v>
      </c>
      <c r="Q639" s="1">
        <v>497080810.24119997</v>
      </c>
      <c r="R639" s="1">
        <v>0</v>
      </c>
      <c r="S639" s="1">
        <v>330172221.05000001</v>
      </c>
      <c r="T639" s="1">
        <v>0</v>
      </c>
      <c r="U639" s="2" t="s">
        <v>0</v>
      </c>
      <c r="V639" s="1">
        <v>0</v>
      </c>
      <c r="W639" s="1">
        <v>143886714.81999999</v>
      </c>
      <c r="X639" s="2" t="s">
        <v>9</v>
      </c>
      <c r="Y639" s="1">
        <v>23021874.371199999</v>
      </c>
      <c r="Z639" s="1">
        <v>0</v>
      </c>
      <c r="AA639" s="2" t="s">
        <v>0</v>
      </c>
      <c r="AB639" s="1">
        <v>0</v>
      </c>
      <c r="AC639" s="1">
        <v>0</v>
      </c>
      <c r="AD639" s="2" t="s">
        <v>0</v>
      </c>
      <c r="AE639" s="1">
        <v>0</v>
      </c>
      <c r="AF639" s="2">
        <v>0</v>
      </c>
      <c r="AG639" s="2" t="s">
        <v>0</v>
      </c>
      <c r="AH639" s="1">
        <v>0</v>
      </c>
      <c r="AI639" s="1">
        <v>0</v>
      </c>
      <c r="AJ639" s="2" t="s">
        <v>0</v>
      </c>
      <c r="AK639" s="1">
        <v>0</v>
      </c>
      <c r="AL639" s="1">
        <v>0</v>
      </c>
      <c r="AM639" s="49" t="s">
        <v>1</v>
      </c>
      <c r="AN639" s="2" t="s">
        <v>1</v>
      </c>
      <c r="AO639" s="49" t="s">
        <v>1</v>
      </c>
      <c r="AP639" s="2" t="s">
        <v>1</v>
      </c>
    </row>
    <row r="640" spans="1:42" x14ac:dyDescent="0.25">
      <c r="A640" s="2" t="s">
        <v>2109</v>
      </c>
      <c r="B640" s="48">
        <v>44179</v>
      </c>
      <c r="C640" s="2" t="s">
        <v>27</v>
      </c>
      <c r="D640" s="2" t="s">
        <v>26</v>
      </c>
      <c r="E640" s="2" t="s">
        <v>253</v>
      </c>
      <c r="F640" s="2" t="s">
        <v>1583</v>
      </c>
      <c r="G640" s="2" t="s">
        <v>3</v>
      </c>
      <c r="H640" s="2" t="s">
        <v>2110</v>
      </c>
      <c r="I640" s="1" t="s">
        <v>1</v>
      </c>
      <c r="J640" s="1" t="s">
        <v>1</v>
      </c>
      <c r="K640" s="1" t="s">
        <v>1</v>
      </c>
      <c r="L640" s="1" t="s">
        <v>1</v>
      </c>
      <c r="M640" s="1">
        <v>0</v>
      </c>
      <c r="N640" s="2" t="s">
        <v>1</v>
      </c>
      <c r="O640" s="2" t="s">
        <v>962</v>
      </c>
      <c r="P640" s="2" t="s">
        <v>963</v>
      </c>
      <c r="Q640" s="1">
        <v>21260837.879999999</v>
      </c>
      <c r="R640" s="1">
        <v>0</v>
      </c>
      <c r="S640" s="1">
        <v>11747019</v>
      </c>
      <c r="T640" s="1">
        <v>8201568</v>
      </c>
      <c r="U640" s="2" t="s">
        <v>9</v>
      </c>
      <c r="V640" s="1">
        <v>1312250.8799999999</v>
      </c>
      <c r="W640" s="1">
        <v>0</v>
      </c>
      <c r="X640" s="2" t="s">
        <v>0</v>
      </c>
      <c r="Y640" s="1">
        <v>0</v>
      </c>
      <c r="Z640" s="1">
        <v>0</v>
      </c>
      <c r="AA640" s="2" t="s">
        <v>0</v>
      </c>
      <c r="AB640" s="1">
        <v>0</v>
      </c>
      <c r="AC640" s="1">
        <v>0</v>
      </c>
      <c r="AD640" s="2" t="s">
        <v>0</v>
      </c>
      <c r="AE640" s="1">
        <v>0</v>
      </c>
      <c r="AF640" s="2">
        <v>0</v>
      </c>
      <c r="AG640" s="2" t="s">
        <v>0</v>
      </c>
      <c r="AH640" s="1">
        <v>0</v>
      </c>
      <c r="AI640" s="1">
        <v>0</v>
      </c>
      <c r="AJ640" s="2" t="s">
        <v>0</v>
      </c>
      <c r="AK640" s="1">
        <v>0</v>
      </c>
      <c r="AL640" s="1">
        <v>0</v>
      </c>
      <c r="AM640" s="49" t="s">
        <v>1</v>
      </c>
      <c r="AN640" s="2" t="s">
        <v>1</v>
      </c>
      <c r="AO640" s="49" t="s">
        <v>1</v>
      </c>
      <c r="AP640" s="2" t="s">
        <v>1</v>
      </c>
    </row>
    <row r="641" spans="1:42" x14ac:dyDescent="0.25">
      <c r="A641" s="2" t="s">
        <v>2111</v>
      </c>
      <c r="B641" s="48">
        <v>44179</v>
      </c>
      <c r="C641" s="2" t="s">
        <v>27</v>
      </c>
      <c r="D641" s="2" t="s">
        <v>26</v>
      </c>
      <c r="E641" s="2" t="s">
        <v>253</v>
      </c>
      <c r="F641" s="2" t="s">
        <v>1402</v>
      </c>
      <c r="G641" s="2" t="s">
        <v>3</v>
      </c>
      <c r="H641" s="2" t="s">
        <v>2112</v>
      </c>
      <c r="I641" s="1" t="s">
        <v>1</v>
      </c>
      <c r="J641" s="1" t="s">
        <v>1</v>
      </c>
      <c r="K641" s="1" t="s">
        <v>1</v>
      </c>
      <c r="L641" s="1" t="s">
        <v>1</v>
      </c>
      <c r="M641" s="1">
        <v>0</v>
      </c>
      <c r="N641" s="2" t="s">
        <v>1</v>
      </c>
      <c r="O641" s="2" t="s">
        <v>2</v>
      </c>
      <c r="P641" s="2" t="s">
        <v>1</v>
      </c>
      <c r="Q641" s="1">
        <v>54381762.68</v>
      </c>
      <c r="R641" s="1">
        <v>0</v>
      </c>
      <c r="S641" s="1">
        <v>45851412.68</v>
      </c>
      <c r="T641" s="1">
        <v>0</v>
      </c>
      <c r="U641" s="2" t="s">
        <v>0</v>
      </c>
      <c r="V641" s="1">
        <v>0</v>
      </c>
      <c r="W641" s="1">
        <v>7353750</v>
      </c>
      <c r="X641" s="2" t="s">
        <v>9</v>
      </c>
      <c r="Y641" s="1">
        <v>1176600</v>
      </c>
      <c r="Z641" s="1">
        <v>0</v>
      </c>
      <c r="AA641" s="2" t="s">
        <v>0</v>
      </c>
      <c r="AB641" s="1">
        <v>0</v>
      </c>
      <c r="AC641" s="1">
        <v>0</v>
      </c>
      <c r="AD641" s="2" t="s">
        <v>0</v>
      </c>
      <c r="AE641" s="1">
        <v>0</v>
      </c>
      <c r="AF641" s="2">
        <v>0</v>
      </c>
      <c r="AG641" s="2" t="s">
        <v>0</v>
      </c>
      <c r="AH641" s="1">
        <v>0</v>
      </c>
      <c r="AI641" s="1">
        <v>0</v>
      </c>
      <c r="AJ641" s="2" t="s">
        <v>0</v>
      </c>
      <c r="AK641" s="1">
        <v>0</v>
      </c>
      <c r="AL641" s="1">
        <v>0</v>
      </c>
      <c r="AM641" s="49" t="s">
        <v>1</v>
      </c>
      <c r="AN641" s="2" t="s">
        <v>1</v>
      </c>
      <c r="AO641" s="49" t="s">
        <v>1</v>
      </c>
      <c r="AP641" s="2" t="s">
        <v>1</v>
      </c>
    </row>
    <row r="642" spans="1:42" x14ac:dyDescent="0.25">
      <c r="A642" s="2" t="s">
        <v>2113</v>
      </c>
      <c r="B642" s="48">
        <v>44179</v>
      </c>
      <c r="C642" s="2" t="s">
        <v>6</v>
      </c>
      <c r="D642" s="2" t="s">
        <v>24</v>
      </c>
      <c r="E642" s="2" t="s">
        <v>196</v>
      </c>
      <c r="F642" s="2" t="s">
        <v>508</v>
      </c>
      <c r="G642" s="2" t="s">
        <v>3</v>
      </c>
      <c r="H642" s="2" t="s">
        <v>2114</v>
      </c>
      <c r="I642" s="1" t="s">
        <v>1</v>
      </c>
      <c r="J642" s="1" t="s">
        <v>1</v>
      </c>
      <c r="K642" s="1" t="s">
        <v>1</v>
      </c>
      <c r="L642" s="1" t="s">
        <v>1</v>
      </c>
      <c r="M642" s="1">
        <v>0</v>
      </c>
      <c r="N642" s="2" t="s">
        <v>1</v>
      </c>
      <c r="O642" s="2" t="s">
        <v>2</v>
      </c>
      <c r="P642" s="2" t="s">
        <v>1</v>
      </c>
      <c r="Q642" s="1">
        <v>900289420.99199998</v>
      </c>
      <c r="R642" s="1">
        <v>0</v>
      </c>
      <c r="S642" s="1">
        <v>610480457.09999979</v>
      </c>
      <c r="T642" s="1">
        <v>0</v>
      </c>
      <c r="U642" s="2" t="s">
        <v>0</v>
      </c>
      <c r="V642" s="1">
        <v>0</v>
      </c>
      <c r="W642" s="1">
        <v>249835313.70000002</v>
      </c>
      <c r="X642" s="2" t="s">
        <v>9</v>
      </c>
      <c r="Y642" s="1">
        <v>39973650.191999994</v>
      </c>
      <c r="Z642" s="1">
        <v>0</v>
      </c>
      <c r="AA642" s="2" t="s">
        <v>0</v>
      </c>
      <c r="AB642" s="1">
        <v>0</v>
      </c>
      <c r="AC642" s="1">
        <v>0</v>
      </c>
      <c r="AD642" s="2" t="s">
        <v>0</v>
      </c>
      <c r="AE642" s="1">
        <v>0</v>
      </c>
      <c r="AF642" s="2">
        <v>0</v>
      </c>
      <c r="AG642" s="2" t="s">
        <v>0</v>
      </c>
      <c r="AH642" s="1">
        <v>0</v>
      </c>
      <c r="AI642" s="1">
        <v>0</v>
      </c>
      <c r="AJ642" s="2" t="s">
        <v>0</v>
      </c>
      <c r="AK642" s="1">
        <v>0</v>
      </c>
      <c r="AL642" s="1">
        <v>0</v>
      </c>
      <c r="AM642" s="49" t="s">
        <v>1</v>
      </c>
      <c r="AN642" s="2" t="s">
        <v>1</v>
      </c>
      <c r="AO642" s="49" t="s">
        <v>1</v>
      </c>
      <c r="AP642" s="2" t="s">
        <v>1</v>
      </c>
    </row>
    <row r="643" spans="1:42" x14ac:dyDescent="0.25">
      <c r="A643" s="2" t="s">
        <v>2115</v>
      </c>
      <c r="B643" s="48">
        <v>44179</v>
      </c>
      <c r="C643" s="2" t="s">
        <v>6</v>
      </c>
      <c r="D643" s="2" t="s">
        <v>22</v>
      </c>
      <c r="E643" s="2" t="s">
        <v>194</v>
      </c>
      <c r="F643" s="2" t="s">
        <v>961</v>
      </c>
      <c r="G643" s="2" t="s">
        <v>3</v>
      </c>
      <c r="H643" s="2" t="s">
        <v>2116</v>
      </c>
      <c r="I643" s="1" t="s">
        <v>1</v>
      </c>
      <c r="J643" s="1" t="s">
        <v>1</v>
      </c>
      <c r="K643" s="1" t="s">
        <v>1</v>
      </c>
      <c r="L643" s="1" t="s">
        <v>1</v>
      </c>
      <c r="M643" s="1">
        <v>0</v>
      </c>
      <c r="N643" s="2" t="s">
        <v>1</v>
      </c>
      <c r="O643" s="2" t="s">
        <v>2</v>
      </c>
      <c r="P643" s="2" t="s">
        <v>1</v>
      </c>
      <c r="Q643" s="1">
        <v>282059298.13</v>
      </c>
      <c r="R643" s="1">
        <v>0</v>
      </c>
      <c r="S643" s="1">
        <v>238614377.25</v>
      </c>
      <c r="T643" s="1">
        <v>0</v>
      </c>
      <c r="U643" s="2" t="s">
        <v>0</v>
      </c>
      <c r="V643" s="1">
        <v>0</v>
      </c>
      <c r="W643" s="1">
        <v>37452518</v>
      </c>
      <c r="X643" s="2" t="s">
        <v>0</v>
      </c>
      <c r="Y643" s="1">
        <v>5992402.879999999</v>
      </c>
      <c r="Z643" s="1">
        <v>0</v>
      </c>
      <c r="AA643" s="2" t="s">
        <v>0</v>
      </c>
      <c r="AB643" s="1">
        <v>0</v>
      </c>
      <c r="AC643" s="1">
        <v>0</v>
      </c>
      <c r="AD643" s="2" t="s">
        <v>0</v>
      </c>
      <c r="AE643" s="1">
        <v>0</v>
      </c>
      <c r="AF643" s="2">
        <v>0</v>
      </c>
      <c r="AG643" s="2" t="s">
        <v>0</v>
      </c>
      <c r="AH643" s="1">
        <v>0</v>
      </c>
      <c r="AI643" s="1">
        <v>0</v>
      </c>
      <c r="AJ643" s="2" t="s">
        <v>0</v>
      </c>
      <c r="AK643" s="1">
        <v>0</v>
      </c>
      <c r="AL643" s="1">
        <v>0</v>
      </c>
      <c r="AM643" s="49" t="s">
        <v>1</v>
      </c>
      <c r="AN643" s="2" t="s">
        <v>1</v>
      </c>
      <c r="AO643" s="49" t="s">
        <v>1</v>
      </c>
      <c r="AP643" s="2" t="s">
        <v>1</v>
      </c>
    </row>
    <row r="644" spans="1:42" x14ac:dyDescent="0.25">
      <c r="A644" s="2" t="s">
        <v>2117</v>
      </c>
      <c r="B644" s="48">
        <v>44179</v>
      </c>
      <c r="C644" s="2" t="s">
        <v>6</v>
      </c>
      <c r="D644" s="2" t="s">
        <v>19</v>
      </c>
      <c r="E644" s="2" t="s">
        <v>185</v>
      </c>
      <c r="F644" s="2" t="s">
        <v>818</v>
      </c>
      <c r="G644" s="2" t="s">
        <v>3</v>
      </c>
      <c r="H644" s="2" t="s">
        <v>2118</v>
      </c>
      <c r="I644" s="1" t="s">
        <v>1</v>
      </c>
      <c r="J644" s="1" t="s">
        <v>1</v>
      </c>
      <c r="K644" s="1" t="s">
        <v>1</v>
      </c>
      <c r="L644" s="1" t="s">
        <v>1</v>
      </c>
      <c r="M644" s="1">
        <v>0</v>
      </c>
      <c r="N644" s="2" t="s">
        <v>1</v>
      </c>
      <c r="O644" s="2" t="s">
        <v>2</v>
      </c>
      <c r="P644" s="2" t="s">
        <v>1</v>
      </c>
      <c r="Q644" s="1">
        <v>21491432</v>
      </c>
      <c r="R644" s="1">
        <v>0</v>
      </c>
      <c r="S644" s="1">
        <v>19169112</v>
      </c>
      <c r="T644" s="1">
        <v>0</v>
      </c>
      <c r="U644" s="2" t="s">
        <v>0</v>
      </c>
      <c r="V644" s="1">
        <v>0</v>
      </c>
      <c r="W644" s="1">
        <v>2002000</v>
      </c>
      <c r="X644" s="2" t="s">
        <v>9</v>
      </c>
      <c r="Y644" s="1">
        <v>320320</v>
      </c>
      <c r="Z644" s="1">
        <v>0</v>
      </c>
      <c r="AA644" s="2" t="s">
        <v>0</v>
      </c>
      <c r="AB644" s="1">
        <v>0</v>
      </c>
      <c r="AC644" s="1">
        <v>0</v>
      </c>
      <c r="AD644" s="2" t="s">
        <v>0</v>
      </c>
      <c r="AE644" s="1">
        <v>0</v>
      </c>
      <c r="AF644" s="2">
        <v>0</v>
      </c>
      <c r="AG644" s="2" t="s">
        <v>0</v>
      </c>
      <c r="AH644" s="1">
        <v>0</v>
      </c>
      <c r="AI644" s="1">
        <v>0</v>
      </c>
      <c r="AJ644" s="2" t="s">
        <v>0</v>
      </c>
      <c r="AK644" s="1">
        <v>0</v>
      </c>
      <c r="AL644" s="1">
        <v>0</v>
      </c>
      <c r="AM644" s="49" t="s">
        <v>1</v>
      </c>
      <c r="AN644" s="2" t="s">
        <v>1</v>
      </c>
      <c r="AO644" s="49" t="s">
        <v>1</v>
      </c>
      <c r="AP644" s="2" t="s">
        <v>1</v>
      </c>
    </row>
    <row r="645" spans="1:42" x14ac:dyDescent="0.25">
      <c r="A645" s="2" t="s">
        <v>2119</v>
      </c>
      <c r="B645" s="48">
        <v>44179</v>
      </c>
      <c r="C645" s="2" t="s">
        <v>6</v>
      </c>
      <c r="D645" s="2" t="s">
        <v>19</v>
      </c>
      <c r="E645" s="2" t="s">
        <v>185</v>
      </c>
      <c r="F645" s="2" t="s">
        <v>818</v>
      </c>
      <c r="G645" s="2" t="s">
        <v>3</v>
      </c>
      <c r="H645" s="2" t="s">
        <v>2120</v>
      </c>
      <c r="I645" s="1" t="s">
        <v>1</v>
      </c>
      <c r="J645" s="1" t="s">
        <v>1</v>
      </c>
      <c r="K645" s="1" t="s">
        <v>1</v>
      </c>
      <c r="L645" s="1" t="s">
        <v>1</v>
      </c>
      <c r="M645" s="1">
        <v>0</v>
      </c>
      <c r="N645" s="2" t="s">
        <v>1</v>
      </c>
      <c r="O645" s="2" t="s">
        <v>1150</v>
      </c>
      <c r="P645" s="2" t="s">
        <v>1151</v>
      </c>
      <c r="Q645" s="1">
        <v>140025600</v>
      </c>
      <c r="R645" s="1">
        <v>0</v>
      </c>
      <c r="S645" s="1">
        <v>140025600</v>
      </c>
      <c r="T645" s="1">
        <v>0</v>
      </c>
      <c r="U645" s="2" t="s">
        <v>0</v>
      </c>
      <c r="V645" s="1">
        <v>0</v>
      </c>
      <c r="W645" s="1">
        <v>0</v>
      </c>
      <c r="X645" s="2" t="s">
        <v>0</v>
      </c>
      <c r="Y645" s="1">
        <v>0</v>
      </c>
      <c r="Z645" s="1">
        <v>0</v>
      </c>
      <c r="AA645" s="2" t="s">
        <v>0</v>
      </c>
      <c r="AB645" s="1">
        <v>0</v>
      </c>
      <c r="AC645" s="1">
        <v>0</v>
      </c>
      <c r="AD645" s="2" t="s">
        <v>0</v>
      </c>
      <c r="AE645" s="1">
        <v>0</v>
      </c>
      <c r="AF645" s="2">
        <v>0</v>
      </c>
      <c r="AG645" s="2" t="s">
        <v>0</v>
      </c>
      <c r="AH645" s="1">
        <v>0</v>
      </c>
      <c r="AI645" s="1">
        <v>0</v>
      </c>
      <c r="AJ645" s="2" t="s">
        <v>0</v>
      </c>
      <c r="AK645" s="1">
        <v>0</v>
      </c>
      <c r="AL645" s="1">
        <v>0</v>
      </c>
      <c r="AM645" s="49" t="s">
        <v>1</v>
      </c>
      <c r="AN645" s="2" t="s">
        <v>1</v>
      </c>
      <c r="AO645" s="49" t="s">
        <v>1</v>
      </c>
      <c r="AP645" s="2" t="s">
        <v>1</v>
      </c>
    </row>
    <row r="646" spans="1:42" x14ac:dyDescent="0.25">
      <c r="A646" s="2" t="s">
        <v>2121</v>
      </c>
      <c r="B646" s="48">
        <v>44179</v>
      </c>
      <c r="C646" s="2" t="s">
        <v>6</v>
      </c>
      <c r="D646" s="2" t="s">
        <v>19</v>
      </c>
      <c r="E646" s="2" t="s">
        <v>185</v>
      </c>
      <c r="F646" s="2" t="s">
        <v>818</v>
      </c>
      <c r="G646" s="2" t="s">
        <v>3</v>
      </c>
      <c r="H646" s="2" t="s">
        <v>2122</v>
      </c>
      <c r="I646" s="1" t="s">
        <v>1</v>
      </c>
      <c r="J646" s="1" t="s">
        <v>1</v>
      </c>
      <c r="K646" s="1" t="s">
        <v>1</v>
      </c>
      <c r="L646" s="1" t="s">
        <v>1</v>
      </c>
      <c r="M646" s="1">
        <v>0</v>
      </c>
      <c r="N646" s="2" t="s">
        <v>1</v>
      </c>
      <c r="O646" s="2" t="s">
        <v>2</v>
      </c>
      <c r="P646" s="2" t="s">
        <v>1</v>
      </c>
      <c r="Q646" s="1">
        <v>630772641.10599983</v>
      </c>
      <c r="R646" s="1">
        <v>0</v>
      </c>
      <c r="S646" s="1">
        <v>423047786.69999993</v>
      </c>
      <c r="T646" s="1">
        <v>0</v>
      </c>
      <c r="U646" s="2" t="s">
        <v>0</v>
      </c>
      <c r="V646" s="1">
        <v>0</v>
      </c>
      <c r="W646" s="1">
        <v>179073150.34999999</v>
      </c>
      <c r="X646" s="2" t="s">
        <v>9</v>
      </c>
      <c r="Y646" s="1">
        <v>28651704.055999998</v>
      </c>
      <c r="Z646" s="1">
        <v>0</v>
      </c>
      <c r="AA646" s="2" t="s">
        <v>0</v>
      </c>
      <c r="AB646" s="1">
        <v>0</v>
      </c>
      <c r="AC646" s="1">
        <v>0</v>
      </c>
      <c r="AD646" s="2" t="s">
        <v>0</v>
      </c>
      <c r="AE646" s="1">
        <v>0</v>
      </c>
      <c r="AF646" s="2">
        <v>0</v>
      </c>
      <c r="AG646" s="2" t="s">
        <v>0</v>
      </c>
      <c r="AH646" s="1">
        <v>0</v>
      </c>
      <c r="AI646" s="1">
        <v>0</v>
      </c>
      <c r="AJ646" s="2" t="s">
        <v>0</v>
      </c>
      <c r="AK646" s="1">
        <v>0</v>
      </c>
      <c r="AL646" s="1">
        <v>0</v>
      </c>
      <c r="AM646" s="49" t="s">
        <v>1</v>
      </c>
      <c r="AN646" s="2" t="s">
        <v>1</v>
      </c>
      <c r="AO646" s="49" t="s">
        <v>1</v>
      </c>
      <c r="AP646" s="2" t="s">
        <v>1</v>
      </c>
    </row>
    <row r="647" spans="1:42" x14ac:dyDescent="0.25">
      <c r="A647" s="2" t="s">
        <v>2123</v>
      </c>
      <c r="B647" s="48">
        <v>44179</v>
      </c>
      <c r="C647" s="2" t="s">
        <v>6</v>
      </c>
      <c r="D647" s="2" t="s">
        <v>17</v>
      </c>
      <c r="E647" s="2" t="s">
        <v>183</v>
      </c>
      <c r="F647" s="2" t="s">
        <v>2124</v>
      </c>
      <c r="G647" s="2" t="s">
        <v>3</v>
      </c>
      <c r="H647" s="2" t="s">
        <v>2125</v>
      </c>
      <c r="I647" s="1" t="s">
        <v>1</v>
      </c>
      <c r="J647" s="1" t="s">
        <v>1</v>
      </c>
      <c r="K647" s="1" t="s">
        <v>1</v>
      </c>
      <c r="L647" s="1" t="s">
        <v>1</v>
      </c>
      <c r="M647" s="1">
        <v>0</v>
      </c>
      <c r="N647" s="2" t="s">
        <v>1</v>
      </c>
      <c r="O647" s="2" t="s">
        <v>2</v>
      </c>
      <c r="P647" s="2" t="s">
        <v>1</v>
      </c>
      <c r="Q647" s="1">
        <v>251900784.94800004</v>
      </c>
      <c r="R647" s="1">
        <v>0</v>
      </c>
      <c r="S647" s="1">
        <v>217143336.30000001</v>
      </c>
      <c r="T647" s="1">
        <v>0</v>
      </c>
      <c r="U647" s="2" t="s">
        <v>0</v>
      </c>
      <c r="V647" s="1">
        <v>0</v>
      </c>
      <c r="W647" s="1">
        <v>29963317.800000001</v>
      </c>
      <c r="X647" s="2" t="s">
        <v>9</v>
      </c>
      <c r="Y647" s="1">
        <v>4794130.8480000002</v>
      </c>
      <c r="Z647" s="1">
        <v>0</v>
      </c>
      <c r="AA647" s="2" t="s">
        <v>0</v>
      </c>
      <c r="AB647" s="1">
        <v>0</v>
      </c>
      <c r="AC647" s="1">
        <v>0</v>
      </c>
      <c r="AD647" s="2" t="s">
        <v>0</v>
      </c>
      <c r="AE647" s="1">
        <v>0</v>
      </c>
      <c r="AF647" s="2">
        <v>0</v>
      </c>
      <c r="AG647" s="2" t="s">
        <v>0</v>
      </c>
      <c r="AH647" s="1">
        <v>0</v>
      </c>
      <c r="AI647" s="1">
        <v>0</v>
      </c>
      <c r="AJ647" s="2" t="s">
        <v>0</v>
      </c>
      <c r="AK647" s="1">
        <v>0</v>
      </c>
      <c r="AL647" s="1">
        <v>0</v>
      </c>
      <c r="AM647" s="49" t="s">
        <v>1</v>
      </c>
      <c r="AN647" s="2" t="s">
        <v>1</v>
      </c>
      <c r="AO647" s="49" t="s">
        <v>1</v>
      </c>
      <c r="AP647" s="2" t="s">
        <v>1</v>
      </c>
    </row>
    <row r="648" spans="1:42" x14ac:dyDescent="0.25">
      <c r="A648" s="2" t="s">
        <v>2126</v>
      </c>
      <c r="B648" s="48">
        <v>44179</v>
      </c>
      <c r="C648" s="2" t="s">
        <v>6</v>
      </c>
      <c r="D648" s="2" t="s">
        <v>14</v>
      </c>
      <c r="E648" s="2" t="s">
        <v>181</v>
      </c>
      <c r="F648" s="2" t="s">
        <v>2127</v>
      </c>
      <c r="G648" s="2" t="s">
        <v>3</v>
      </c>
      <c r="H648" s="2" t="s">
        <v>2128</v>
      </c>
      <c r="I648" s="1" t="s">
        <v>1</v>
      </c>
      <c r="J648" s="1" t="s">
        <v>1</v>
      </c>
      <c r="K648" s="1" t="s">
        <v>1</v>
      </c>
      <c r="L648" s="1" t="s">
        <v>1</v>
      </c>
      <c r="M648" s="1">
        <v>0</v>
      </c>
      <c r="N648" s="2" t="s">
        <v>1</v>
      </c>
      <c r="O648" s="2" t="s">
        <v>2</v>
      </c>
      <c r="P648" s="2" t="s">
        <v>1</v>
      </c>
      <c r="Q648" s="1">
        <v>284621491.96000004</v>
      </c>
      <c r="R648" s="1">
        <v>0</v>
      </c>
      <c r="S648" s="1">
        <v>266727876</v>
      </c>
      <c r="T648" s="1">
        <v>0</v>
      </c>
      <c r="U648" s="2" t="s">
        <v>0</v>
      </c>
      <c r="V648" s="1">
        <v>0</v>
      </c>
      <c r="W648" s="1">
        <v>15425531</v>
      </c>
      <c r="X648" s="2" t="s">
        <v>0</v>
      </c>
      <c r="Y648" s="1">
        <v>2468084.96</v>
      </c>
      <c r="Z648" s="1">
        <v>0</v>
      </c>
      <c r="AA648" s="2" t="s">
        <v>0</v>
      </c>
      <c r="AB648" s="1">
        <v>0</v>
      </c>
      <c r="AC648" s="1">
        <v>0</v>
      </c>
      <c r="AD648" s="2" t="s">
        <v>0</v>
      </c>
      <c r="AE648" s="1">
        <v>0</v>
      </c>
      <c r="AF648" s="2">
        <v>0</v>
      </c>
      <c r="AG648" s="2" t="s">
        <v>0</v>
      </c>
      <c r="AH648" s="1">
        <v>0</v>
      </c>
      <c r="AI648" s="1">
        <v>0</v>
      </c>
      <c r="AJ648" s="2" t="s">
        <v>0</v>
      </c>
      <c r="AK648" s="1">
        <v>0</v>
      </c>
      <c r="AL648" s="1">
        <v>0</v>
      </c>
      <c r="AM648" s="49" t="s">
        <v>1</v>
      </c>
      <c r="AN648" s="2" t="s">
        <v>1</v>
      </c>
      <c r="AO648" s="49" t="s">
        <v>1</v>
      </c>
      <c r="AP648" s="2" t="s">
        <v>1</v>
      </c>
    </row>
    <row r="649" spans="1:42" x14ac:dyDescent="0.25">
      <c r="A649" s="2" t="s">
        <v>2129</v>
      </c>
      <c r="B649" s="48">
        <v>44179</v>
      </c>
      <c r="C649" s="2" t="s">
        <v>6</v>
      </c>
      <c r="D649" s="2" t="s">
        <v>10</v>
      </c>
      <c r="E649" s="2" t="s">
        <v>178</v>
      </c>
      <c r="F649" s="2" t="s">
        <v>839</v>
      </c>
      <c r="G649" s="2" t="s">
        <v>3</v>
      </c>
      <c r="H649" s="2" t="s">
        <v>2130</v>
      </c>
      <c r="I649" s="1" t="s">
        <v>1</v>
      </c>
      <c r="J649" s="1" t="s">
        <v>1</v>
      </c>
      <c r="K649" s="1" t="s">
        <v>1</v>
      </c>
      <c r="L649" s="1" t="s">
        <v>1</v>
      </c>
      <c r="M649" s="1">
        <v>0</v>
      </c>
      <c r="N649" s="2" t="s">
        <v>1</v>
      </c>
      <c r="O649" s="2" t="s">
        <v>2</v>
      </c>
      <c r="P649" s="2" t="s">
        <v>1</v>
      </c>
      <c r="Q649" s="1">
        <v>34150020.011200003</v>
      </c>
      <c r="R649" s="1">
        <v>0</v>
      </c>
      <c r="S649" s="1">
        <v>7786260</v>
      </c>
      <c r="T649" s="1">
        <v>0</v>
      </c>
      <c r="U649" s="2" t="s">
        <v>0</v>
      </c>
      <c r="V649" s="1">
        <v>0</v>
      </c>
      <c r="W649" s="1">
        <v>22727379.32</v>
      </c>
      <c r="X649" s="2" t="s">
        <v>9</v>
      </c>
      <c r="Y649" s="1">
        <v>3636380.6912000002</v>
      </c>
      <c r="Z649" s="1">
        <v>0</v>
      </c>
      <c r="AA649" s="2" t="s">
        <v>0</v>
      </c>
      <c r="AB649" s="1">
        <v>0</v>
      </c>
      <c r="AC649" s="1">
        <v>0</v>
      </c>
      <c r="AD649" s="2" t="s">
        <v>0</v>
      </c>
      <c r="AE649" s="1">
        <v>0</v>
      </c>
      <c r="AF649" s="2">
        <v>0</v>
      </c>
      <c r="AG649" s="2" t="s">
        <v>0</v>
      </c>
      <c r="AH649" s="1">
        <v>0</v>
      </c>
      <c r="AI649" s="1">
        <v>0</v>
      </c>
      <c r="AJ649" s="2" t="s">
        <v>0</v>
      </c>
      <c r="AK649" s="1">
        <v>0</v>
      </c>
      <c r="AL649" s="1">
        <v>0</v>
      </c>
      <c r="AM649" s="49" t="s">
        <v>1</v>
      </c>
      <c r="AN649" s="2" t="s">
        <v>1</v>
      </c>
      <c r="AO649" s="49" t="s">
        <v>1</v>
      </c>
      <c r="AP649" s="2" t="s">
        <v>1</v>
      </c>
    </row>
    <row r="650" spans="1:42" x14ac:dyDescent="0.25">
      <c r="A650" s="2" t="s">
        <v>2131</v>
      </c>
      <c r="B650" s="48">
        <v>44179</v>
      </c>
      <c r="C650" s="2" t="s">
        <v>6</v>
      </c>
      <c r="D650" s="2" t="s">
        <v>280</v>
      </c>
      <c r="E650" s="2" t="s">
        <v>204</v>
      </c>
      <c r="F650" s="2" t="s">
        <v>1230</v>
      </c>
      <c r="G650" s="2" t="s">
        <v>3</v>
      </c>
      <c r="H650" s="2" t="s">
        <v>2132</v>
      </c>
      <c r="I650" s="1" t="s">
        <v>1</v>
      </c>
      <c r="J650" s="1" t="s">
        <v>1</v>
      </c>
      <c r="K650" s="1" t="s">
        <v>1</v>
      </c>
      <c r="L650" s="1" t="s">
        <v>1</v>
      </c>
      <c r="M650" s="1">
        <v>0</v>
      </c>
      <c r="N650" s="2" t="s">
        <v>1</v>
      </c>
      <c r="O650" s="2" t="s">
        <v>2</v>
      </c>
      <c r="P650" s="2" t="s">
        <v>1</v>
      </c>
      <c r="Q650" s="1">
        <v>148335741.5</v>
      </c>
      <c r="R650" s="1">
        <v>0</v>
      </c>
      <c r="S650" s="1">
        <v>135805015.5</v>
      </c>
      <c r="T650" s="1">
        <v>0</v>
      </c>
      <c r="U650" s="2" t="s">
        <v>0</v>
      </c>
      <c r="V650" s="1">
        <v>0</v>
      </c>
      <c r="W650" s="1">
        <v>10802350</v>
      </c>
      <c r="X650" s="2" t="s">
        <v>0</v>
      </c>
      <c r="Y650" s="1">
        <v>1728376</v>
      </c>
      <c r="Z650" s="1">
        <v>0</v>
      </c>
      <c r="AA650" s="2" t="s">
        <v>0</v>
      </c>
      <c r="AB650" s="1">
        <v>0</v>
      </c>
      <c r="AC650" s="1">
        <v>0</v>
      </c>
      <c r="AD650" s="2" t="s">
        <v>0</v>
      </c>
      <c r="AE650" s="1">
        <v>0</v>
      </c>
      <c r="AF650" s="2">
        <v>0</v>
      </c>
      <c r="AG650" s="2" t="s">
        <v>0</v>
      </c>
      <c r="AH650" s="1">
        <v>0</v>
      </c>
      <c r="AI650" s="1">
        <v>0</v>
      </c>
      <c r="AJ650" s="2" t="s">
        <v>0</v>
      </c>
      <c r="AK650" s="1">
        <v>0</v>
      </c>
      <c r="AL650" s="1">
        <v>0</v>
      </c>
      <c r="AM650" s="49" t="s">
        <v>1</v>
      </c>
      <c r="AN650" s="2" t="s">
        <v>1</v>
      </c>
      <c r="AO650" s="49" t="s">
        <v>1</v>
      </c>
      <c r="AP650" s="2" t="s">
        <v>1</v>
      </c>
    </row>
    <row r="651" spans="1:42" x14ac:dyDescent="0.25">
      <c r="A651" s="2" t="s">
        <v>2133</v>
      </c>
      <c r="B651" s="48">
        <v>44179</v>
      </c>
      <c r="C651" s="2" t="s">
        <v>6</v>
      </c>
      <c r="D651" s="2" t="s">
        <v>7</v>
      </c>
      <c r="E651" s="2" t="s">
        <v>917</v>
      </c>
      <c r="F651" s="2" t="s">
        <v>1964</v>
      </c>
      <c r="G651" s="2" t="s">
        <v>3</v>
      </c>
      <c r="H651" s="2" t="s">
        <v>2134</v>
      </c>
      <c r="I651" s="1" t="s">
        <v>1</v>
      </c>
      <c r="J651" s="1" t="s">
        <v>1</v>
      </c>
      <c r="K651" s="1" t="s">
        <v>1</v>
      </c>
      <c r="L651" s="1" t="s">
        <v>1</v>
      </c>
      <c r="M651" s="1">
        <v>0</v>
      </c>
      <c r="N651" s="2" t="s">
        <v>1</v>
      </c>
      <c r="O651" s="2" t="s">
        <v>2</v>
      </c>
      <c r="P651" s="2" t="s">
        <v>1</v>
      </c>
      <c r="Q651" s="1">
        <v>81777074.400000006</v>
      </c>
      <c r="R651" s="1">
        <v>0</v>
      </c>
      <c r="S651" s="1">
        <v>73737300</v>
      </c>
      <c r="T651" s="1">
        <v>0</v>
      </c>
      <c r="U651" s="2" t="s">
        <v>0</v>
      </c>
      <c r="V651" s="1">
        <v>0</v>
      </c>
      <c r="W651" s="1">
        <v>6930840</v>
      </c>
      <c r="X651" s="2" t="s">
        <v>9</v>
      </c>
      <c r="Y651" s="1">
        <v>1108934.3999999999</v>
      </c>
      <c r="Z651" s="1">
        <v>0</v>
      </c>
      <c r="AA651" s="2" t="s">
        <v>0</v>
      </c>
      <c r="AB651" s="1">
        <v>0</v>
      </c>
      <c r="AC651" s="1">
        <v>0</v>
      </c>
      <c r="AD651" s="2" t="s">
        <v>0</v>
      </c>
      <c r="AE651" s="1">
        <v>0</v>
      </c>
      <c r="AF651" s="2">
        <v>0</v>
      </c>
      <c r="AG651" s="2" t="s">
        <v>0</v>
      </c>
      <c r="AH651" s="1">
        <v>0</v>
      </c>
      <c r="AI651" s="1">
        <v>0</v>
      </c>
      <c r="AJ651" s="2" t="s">
        <v>0</v>
      </c>
      <c r="AK651" s="1">
        <v>0</v>
      </c>
      <c r="AL651" s="1">
        <v>0</v>
      </c>
      <c r="AM651" s="49" t="s">
        <v>1</v>
      </c>
      <c r="AN651" s="2" t="s">
        <v>1</v>
      </c>
      <c r="AO651" s="49" t="s">
        <v>1</v>
      </c>
      <c r="AP651" s="2" t="s">
        <v>1</v>
      </c>
    </row>
    <row r="652" spans="1:42" x14ac:dyDescent="0.25">
      <c r="A652" s="2" t="s">
        <v>2135</v>
      </c>
      <c r="B652" s="48">
        <v>44179</v>
      </c>
      <c r="C652" s="2" t="s">
        <v>6</v>
      </c>
      <c r="D652" s="2" t="s">
        <v>5</v>
      </c>
      <c r="E652" s="2" t="s">
        <v>175</v>
      </c>
      <c r="F652" s="2" t="s">
        <v>2136</v>
      </c>
      <c r="G652" s="2" t="s">
        <v>3</v>
      </c>
      <c r="H652" s="2" t="s">
        <v>2060</v>
      </c>
      <c r="I652" s="1" t="s">
        <v>1</v>
      </c>
      <c r="J652" s="1" t="s">
        <v>1</v>
      </c>
      <c r="K652" s="1" t="s">
        <v>1</v>
      </c>
      <c r="L652" s="1" t="s">
        <v>1</v>
      </c>
      <c r="M652" s="1">
        <v>0</v>
      </c>
      <c r="N652" s="2" t="s">
        <v>1</v>
      </c>
      <c r="O652" s="2" t="s">
        <v>98</v>
      </c>
      <c r="P652" s="2" t="s">
        <v>1</v>
      </c>
      <c r="Q652" s="1">
        <v>0</v>
      </c>
      <c r="R652" s="1">
        <v>0</v>
      </c>
      <c r="S652" s="1">
        <v>0</v>
      </c>
      <c r="T652" s="1">
        <v>0</v>
      </c>
      <c r="U652" s="2" t="s">
        <v>0</v>
      </c>
      <c r="V652" s="1">
        <v>0</v>
      </c>
      <c r="W652" s="1">
        <v>0</v>
      </c>
      <c r="X652" s="2" t="s">
        <v>9</v>
      </c>
      <c r="Y652" s="1">
        <v>0</v>
      </c>
      <c r="Z652" s="1">
        <v>0</v>
      </c>
      <c r="AA652" s="2" t="s">
        <v>0</v>
      </c>
      <c r="AB652" s="1">
        <v>0</v>
      </c>
      <c r="AC652" s="1">
        <v>0</v>
      </c>
      <c r="AD652" s="2" t="s">
        <v>0</v>
      </c>
      <c r="AE652" s="1">
        <v>0</v>
      </c>
      <c r="AF652" s="2">
        <v>0</v>
      </c>
      <c r="AG652" s="2" t="s">
        <v>0</v>
      </c>
      <c r="AH652" s="1">
        <v>0</v>
      </c>
      <c r="AI652" s="1">
        <v>0</v>
      </c>
      <c r="AJ652" s="2" t="s">
        <v>0</v>
      </c>
      <c r="AK652" s="1">
        <v>0</v>
      </c>
      <c r="AL652" s="1">
        <v>0</v>
      </c>
      <c r="AM652" s="49" t="s">
        <v>1</v>
      </c>
      <c r="AN652" s="2" t="s">
        <v>1</v>
      </c>
      <c r="AO652" s="49" t="s">
        <v>1</v>
      </c>
      <c r="AP652" s="2" t="s">
        <v>1</v>
      </c>
    </row>
    <row r="653" spans="1:42" x14ac:dyDescent="0.25">
      <c r="A653" s="2" t="s">
        <v>2137</v>
      </c>
      <c r="B653" s="48">
        <v>44180</v>
      </c>
      <c r="C653" s="2" t="s">
        <v>6</v>
      </c>
      <c r="D653" s="2" t="s">
        <v>49</v>
      </c>
      <c r="E653" s="2" t="s">
        <v>446</v>
      </c>
      <c r="F653" s="2" t="s">
        <v>2138</v>
      </c>
      <c r="G653" s="2" t="s">
        <v>3</v>
      </c>
      <c r="H653" s="2" t="s">
        <v>1885</v>
      </c>
      <c r="I653" s="1"/>
      <c r="J653" s="1"/>
      <c r="K653" s="1"/>
      <c r="L653" s="1"/>
      <c r="M653" s="1">
        <v>0</v>
      </c>
      <c r="N653" s="2"/>
      <c r="O653" s="2" t="s">
        <v>98</v>
      </c>
      <c r="P653" s="2"/>
      <c r="Q653" s="1">
        <v>0</v>
      </c>
      <c r="R653" s="1">
        <v>0</v>
      </c>
      <c r="S653" s="1">
        <v>0</v>
      </c>
      <c r="T653" s="1">
        <v>0</v>
      </c>
      <c r="U653" s="2" t="s">
        <v>0</v>
      </c>
      <c r="V653" s="1">
        <v>0</v>
      </c>
      <c r="W653" s="1">
        <v>0</v>
      </c>
      <c r="X653" s="2" t="s">
        <v>0</v>
      </c>
      <c r="Y653" s="1">
        <v>0</v>
      </c>
      <c r="Z653" s="1">
        <v>0</v>
      </c>
      <c r="AA653" s="2" t="s">
        <v>0</v>
      </c>
      <c r="AB653" s="1">
        <v>0</v>
      </c>
      <c r="AC653" s="1">
        <v>0</v>
      </c>
      <c r="AD653" s="2" t="s">
        <v>0</v>
      </c>
      <c r="AE653" s="1">
        <v>0</v>
      </c>
      <c r="AF653" s="2">
        <v>0</v>
      </c>
      <c r="AG653" s="2" t="s">
        <v>1</v>
      </c>
      <c r="AH653" s="1" t="s">
        <v>1</v>
      </c>
      <c r="AI653" s="1"/>
      <c r="AJ653" s="2"/>
      <c r="AK653" s="1"/>
      <c r="AL653" s="1"/>
      <c r="AM653" s="49"/>
      <c r="AN653" s="2"/>
      <c r="AO653" s="49"/>
      <c r="AP653" s="2"/>
    </row>
    <row r="654" spans="1:42" x14ac:dyDescent="0.25">
      <c r="A654" s="2" t="s">
        <v>2139</v>
      </c>
      <c r="B654" s="48">
        <v>44180</v>
      </c>
      <c r="C654" s="2" t="s">
        <v>6</v>
      </c>
      <c r="D654" s="2" t="s">
        <v>49</v>
      </c>
      <c r="E654" s="2" t="s">
        <v>232</v>
      </c>
      <c r="F654" s="2" t="s">
        <v>2140</v>
      </c>
      <c r="G654" s="2" t="s">
        <v>3</v>
      </c>
      <c r="H654" s="2" t="s">
        <v>2141</v>
      </c>
      <c r="I654" s="1" t="s">
        <v>1</v>
      </c>
      <c r="J654" s="1" t="s">
        <v>1</v>
      </c>
      <c r="K654" s="1" t="s">
        <v>1</v>
      </c>
      <c r="L654" s="1" t="s">
        <v>1</v>
      </c>
      <c r="M654" s="1">
        <v>0</v>
      </c>
      <c r="N654" s="2" t="s">
        <v>1</v>
      </c>
      <c r="O654" s="2" t="s">
        <v>2</v>
      </c>
      <c r="P654" s="2" t="s">
        <v>1</v>
      </c>
      <c r="Q654" s="1">
        <v>711947632.25999987</v>
      </c>
      <c r="R654" s="1">
        <v>0</v>
      </c>
      <c r="S654" s="1">
        <v>588611953.5</v>
      </c>
      <c r="T654" s="1">
        <v>0</v>
      </c>
      <c r="U654" s="2" t="s">
        <v>0</v>
      </c>
      <c r="V654" s="1">
        <v>0</v>
      </c>
      <c r="W654" s="1">
        <v>106323861</v>
      </c>
      <c r="X654" s="2" t="s">
        <v>0</v>
      </c>
      <c r="Y654" s="1">
        <v>17011817.760000002</v>
      </c>
      <c r="Z654" s="1">
        <v>0</v>
      </c>
      <c r="AA654" s="2" t="s">
        <v>0</v>
      </c>
      <c r="AB654" s="1">
        <v>0</v>
      </c>
      <c r="AC654" s="1">
        <v>0</v>
      </c>
      <c r="AD654" s="2" t="s">
        <v>0</v>
      </c>
      <c r="AE654" s="1">
        <v>0</v>
      </c>
      <c r="AF654" s="2">
        <v>0</v>
      </c>
      <c r="AG654" s="2" t="s">
        <v>0</v>
      </c>
      <c r="AH654" s="1">
        <v>0</v>
      </c>
      <c r="AI654" s="1">
        <v>0</v>
      </c>
      <c r="AJ654" s="2" t="s">
        <v>0</v>
      </c>
      <c r="AK654" s="1">
        <v>0</v>
      </c>
      <c r="AL654" s="1">
        <v>0</v>
      </c>
      <c r="AM654" s="49" t="s">
        <v>1</v>
      </c>
      <c r="AN654" s="2" t="s">
        <v>1</v>
      </c>
      <c r="AO654" s="49" t="s">
        <v>1</v>
      </c>
      <c r="AP654" s="2" t="s">
        <v>1</v>
      </c>
    </row>
    <row r="655" spans="1:42" x14ac:dyDescent="0.25">
      <c r="A655" s="2" t="s">
        <v>2142</v>
      </c>
      <c r="B655" s="48">
        <v>44180</v>
      </c>
      <c r="C655" s="2" t="s">
        <v>27</v>
      </c>
      <c r="D655" s="2" t="s">
        <v>49</v>
      </c>
      <c r="E655" s="2" t="s">
        <v>223</v>
      </c>
      <c r="F655" s="2" t="s">
        <v>2143</v>
      </c>
      <c r="G655" s="2" t="s">
        <v>3</v>
      </c>
      <c r="H655" s="2" t="s">
        <v>2144</v>
      </c>
      <c r="I655" s="1" t="s">
        <v>1</v>
      </c>
      <c r="J655" s="1" t="s">
        <v>1</v>
      </c>
      <c r="K655" s="1" t="s">
        <v>1</v>
      </c>
      <c r="L655" s="1" t="s">
        <v>1</v>
      </c>
      <c r="M655" s="1">
        <v>0</v>
      </c>
      <c r="N655" s="2" t="s">
        <v>1</v>
      </c>
      <c r="O655" s="2" t="s">
        <v>2</v>
      </c>
      <c r="P655" s="2" t="s">
        <v>1</v>
      </c>
      <c r="Q655" s="1">
        <v>101638346.71000001</v>
      </c>
      <c r="R655" s="1">
        <v>0</v>
      </c>
      <c r="S655" s="1">
        <v>63863864.560000002</v>
      </c>
      <c r="T655" s="1">
        <v>0</v>
      </c>
      <c r="U655" s="2" t="s">
        <v>0</v>
      </c>
      <c r="V655" s="1">
        <v>0</v>
      </c>
      <c r="W655" s="1">
        <v>32564208.75</v>
      </c>
      <c r="X655" s="2" t="s">
        <v>0</v>
      </c>
      <c r="Y655" s="1">
        <v>5210273.4000000004</v>
      </c>
      <c r="Z655" s="1">
        <v>0</v>
      </c>
      <c r="AA655" s="2" t="s">
        <v>0</v>
      </c>
      <c r="AB655" s="1">
        <v>0</v>
      </c>
      <c r="AC655" s="1">
        <v>0</v>
      </c>
      <c r="AD655" s="2" t="s">
        <v>0</v>
      </c>
      <c r="AE655" s="1">
        <v>0</v>
      </c>
      <c r="AF655" s="2">
        <v>0</v>
      </c>
      <c r="AG655" s="2" t="s">
        <v>0</v>
      </c>
      <c r="AH655" s="1">
        <v>0</v>
      </c>
      <c r="AI655" s="1">
        <v>0</v>
      </c>
      <c r="AJ655" s="2" t="s">
        <v>0</v>
      </c>
      <c r="AK655" s="1">
        <v>0</v>
      </c>
      <c r="AL655" s="1">
        <v>0</v>
      </c>
      <c r="AM655" s="49" t="s">
        <v>1</v>
      </c>
      <c r="AN655" s="2" t="s">
        <v>1</v>
      </c>
      <c r="AO655" s="49" t="s">
        <v>1</v>
      </c>
      <c r="AP655" s="2" t="s">
        <v>1</v>
      </c>
    </row>
    <row r="656" spans="1:42" x14ac:dyDescent="0.25">
      <c r="A656" s="2" t="s">
        <v>2145</v>
      </c>
      <c r="B656" s="48">
        <v>44180</v>
      </c>
      <c r="C656" s="2" t="s">
        <v>27</v>
      </c>
      <c r="D656" s="2" t="s">
        <v>49</v>
      </c>
      <c r="E656" s="2" t="s">
        <v>223</v>
      </c>
      <c r="F656" s="2" t="s">
        <v>2146</v>
      </c>
      <c r="G656" s="2" t="s">
        <v>3</v>
      </c>
      <c r="H656" s="2" t="s">
        <v>2147</v>
      </c>
      <c r="I656" s="1" t="s">
        <v>1</v>
      </c>
      <c r="J656" s="1" t="s">
        <v>1</v>
      </c>
      <c r="K656" s="1" t="s">
        <v>1</v>
      </c>
      <c r="L656" s="1" t="s">
        <v>1</v>
      </c>
      <c r="M656" s="1">
        <v>0</v>
      </c>
      <c r="N656" s="2" t="s">
        <v>1</v>
      </c>
      <c r="O656" s="2" t="s">
        <v>2148</v>
      </c>
      <c r="P656" s="2" t="s">
        <v>2149</v>
      </c>
      <c r="Q656" s="1">
        <v>20877618.149999999</v>
      </c>
      <c r="R656" s="1">
        <v>0</v>
      </c>
      <c r="S656" s="1">
        <v>20838990.149999999</v>
      </c>
      <c r="T656" s="1">
        <v>33300</v>
      </c>
      <c r="U656" s="2" t="s">
        <v>9</v>
      </c>
      <c r="V656" s="1">
        <v>5328</v>
      </c>
      <c r="W656" s="1">
        <v>0</v>
      </c>
      <c r="X656" s="2" t="s">
        <v>0</v>
      </c>
      <c r="Y656" s="1">
        <v>0</v>
      </c>
      <c r="Z656" s="1">
        <v>0</v>
      </c>
      <c r="AA656" s="2" t="s">
        <v>0</v>
      </c>
      <c r="AB656" s="1">
        <v>0</v>
      </c>
      <c r="AC656" s="1">
        <v>0</v>
      </c>
      <c r="AD656" s="2" t="s">
        <v>0</v>
      </c>
      <c r="AE656" s="1">
        <v>0</v>
      </c>
      <c r="AF656" s="2">
        <v>0</v>
      </c>
      <c r="AG656" s="2" t="s">
        <v>0</v>
      </c>
      <c r="AH656" s="1">
        <v>0</v>
      </c>
      <c r="AI656" s="1">
        <v>0</v>
      </c>
      <c r="AJ656" s="2" t="s">
        <v>0</v>
      </c>
      <c r="AK656" s="1">
        <v>0</v>
      </c>
      <c r="AL656" s="1">
        <v>0</v>
      </c>
      <c r="AM656" s="49" t="s">
        <v>1</v>
      </c>
      <c r="AN656" s="2" t="s">
        <v>1</v>
      </c>
      <c r="AO656" s="49" t="s">
        <v>1</v>
      </c>
      <c r="AP656" s="2" t="s">
        <v>1</v>
      </c>
    </row>
    <row r="657" spans="1:42" x14ac:dyDescent="0.25">
      <c r="A657" s="2" t="s">
        <v>2150</v>
      </c>
      <c r="B657" s="48">
        <v>44180</v>
      </c>
      <c r="C657" s="2" t="s">
        <v>27</v>
      </c>
      <c r="D657" s="2" t="s">
        <v>49</v>
      </c>
      <c r="E657" s="2" t="s">
        <v>223</v>
      </c>
      <c r="F657" s="2" t="s">
        <v>2143</v>
      </c>
      <c r="G657" s="2" t="s">
        <v>3</v>
      </c>
      <c r="H657" s="2" t="s">
        <v>2151</v>
      </c>
      <c r="I657" s="1" t="s">
        <v>1</v>
      </c>
      <c r="J657" s="1" t="s">
        <v>1</v>
      </c>
      <c r="K657" s="1" t="s">
        <v>1</v>
      </c>
      <c r="L657" s="1" t="s">
        <v>1</v>
      </c>
      <c r="M657" s="1">
        <v>0</v>
      </c>
      <c r="N657" s="2" t="s">
        <v>1</v>
      </c>
      <c r="O657" s="2" t="s">
        <v>2</v>
      </c>
      <c r="P657" s="2" t="s">
        <v>1</v>
      </c>
      <c r="Q657" s="1">
        <v>318166406.58600003</v>
      </c>
      <c r="R657" s="1">
        <v>0</v>
      </c>
      <c r="S657" s="1">
        <v>236108643.59999993</v>
      </c>
      <c r="T657" s="1">
        <v>0</v>
      </c>
      <c r="U657" s="2" t="s">
        <v>0</v>
      </c>
      <c r="V657" s="1">
        <v>0</v>
      </c>
      <c r="W657" s="1">
        <v>70739450.849999994</v>
      </c>
      <c r="X657" s="2" t="s">
        <v>9</v>
      </c>
      <c r="Y657" s="1">
        <v>11318312.136</v>
      </c>
      <c r="Z657" s="1">
        <v>0</v>
      </c>
      <c r="AA657" s="2" t="s">
        <v>0</v>
      </c>
      <c r="AB657" s="1">
        <v>0</v>
      </c>
      <c r="AC657" s="1">
        <v>0</v>
      </c>
      <c r="AD657" s="2" t="s">
        <v>0</v>
      </c>
      <c r="AE657" s="1">
        <v>0</v>
      </c>
      <c r="AF657" s="2">
        <v>0</v>
      </c>
      <c r="AG657" s="2" t="s">
        <v>0</v>
      </c>
      <c r="AH657" s="1">
        <v>0</v>
      </c>
      <c r="AI657" s="1">
        <v>0</v>
      </c>
      <c r="AJ657" s="2" t="s">
        <v>0</v>
      </c>
      <c r="AK657" s="1">
        <v>0</v>
      </c>
      <c r="AL657" s="1">
        <v>0</v>
      </c>
      <c r="AM657" s="49" t="s">
        <v>1</v>
      </c>
      <c r="AN657" s="2" t="s">
        <v>1</v>
      </c>
      <c r="AO657" s="49" t="s">
        <v>1</v>
      </c>
      <c r="AP657" s="2" t="s">
        <v>1</v>
      </c>
    </row>
    <row r="658" spans="1:42" x14ac:dyDescent="0.25">
      <c r="A658" s="2" t="s">
        <v>2152</v>
      </c>
      <c r="B658" s="48">
        <v>44180</v>
      </c>
      <c r="C658" s="2" t="s">
        <v>6</v>
      </c>
      <c r="D658" s="2" t="s">
        <v>42</v>
      </c>
      <c r="E658" s="2" t="s">
        <v>221</v>
      </c>
      <c r="F658" s="2" t="s">
        <v>2153</v>
      </c>
      <c r="G658" s="2" t="s">
        <v>3</v>
      </c>
      <c r="H658" s="2" t="s">
        <v>2154</v>
      </c>
      <c r="I658" s="1" t="s">
        <v>1</v>
      </c>
      <c r="J658" s="1" t="s">
        <v>1</v>
      </c>
      <c r="K658" s="1" t="s">
        <v>1</v>
      </c>
      <c r="L658" s="1" t="s">
        <v>1</v>
      </c>
      <c r="M658" s="1">
        <v>0</v>
      </c>
      <c r="N658" s="2" t="s">
        <v>1</v>
      </c>
      <c r="O658" s="2" t="s">
        <v>2155</v>
      </c>
      <c r="P658" s="2" t="s">
        <v>2156</v>
      </c>
      <c r="Q658" s="1">
        <v>2510376</v>
      </c>
      <c r="R658" s="1">
        <v>0</v>
      </c>
      <c r="S658" s="1">
        <v>2510376</v>
      </c>
      <c r="T658" s="1">
        <v>0</v>
      </c>
      <c r="U658" s="2" t="s">
        <v>0</v>
      </c>
      <c r="V658" s="1">
        <v>0</v>
      </c>
      <c r="W658" s="1">
        <v>0</v>
      </c>
      <c r="X658" s="2" t="s">
        <v>0</v>
      </c>
      <c r="Y658" s="1">
        <v>0</v>
      </c>
      <c r="Z658" s="1">
        <v>0</v>
      </c>
      <c r="AA658" s="2" t="s">
        <v>0</v>
      </c>
      <c r="AB658" s="1">
        <v>0</v>
      </c>
      <c r="AC658" s="1">
        <v>0</v>
      </c>
      <c r="AD658" s="2" t="s">
        <v>0</v>
      </c>
      <c r="AE658" s="1">
        <v>0</v>
      </c>
      <c r="AF658" s="2">
        <v>0</v>
      </c>
      <c r="AG658" s="2" t="s">
        <v>0</v>
      </c>
      <c r="AH658" s="1">
        <v>0</v>
      </c>
      <c r="AI658" s="1">
        <v>0</v>
      </c>
      <c r="AJ658" s="2" t="s">
        <v>0</v>
      </c>
      <c r="AK658" s="1">
        <v>0</v>
      </c>
      <c r="AL658" s="1">
        <v>0</v>
      </c>
      <c r="AM658" s="49" t="s">
        <v>1</v>
      </c>
      <c r="AN658" s="2" t="s">
        <v>1</v>
      </c>
      <c r="AO658" s="49" t="s">
        <v>1</v>
      </c>
      <c r="AP658" s="2" t="s">
        <v>1</v>
      </c>
    </row>
    <row r="659" spans="1:42" x14ac:dyDescent="0.25">
      <c r="A659" s="2" t="s">
        <v>2157</v>
      </c>
      <c r="B659" s="48">
        <v>44180</v>
      </c>
      <c r="C659" s="2" t="s">
        <v>6</v>
      </c>
      <c r="D659" s="2" t="s">
        <v>42</v>
      </c>
      <c r="E659" s="2" t="s">
        <v>221</v>
      </c>
      <c r="F659" s="2" t="s">
        <v>2153</v>
      </c>
      <c r="G659" s="2" t="s">
        <v>3</v>
      </c>
      <c r="H659" s="2" t="s">
        <v>2158</v>
      </c>
      <c r="I659" s="1" t="s">
        <v>1</v>
      </c>
      <c r="J659" s="1" t="s">
        <v>1</v>
      </c>
      <c r="K659" s="1" t="s">
        <v>1</v>
      </c>
      <c r="L659" s="1" t="s">
        <v>1</v>
      </c>
      <c r="M659" s="1">
        <v>0</v>
      </c>
      <c r="N659" s="2" t="s">
        <v>1</v>
      </c>
      <c r="O659" s="2" t="s">
        <v>1176</v>
      </c>
      <c r="P659" s="2" t="s">
        <v>1665</v>
      </c>
      <c r="Q659" s="1">
        <v>78366000</v>
      </c>
      <c r="R659" s="1">
        <v>0</v>
      </c>
      <c r="S659" s="1">
        <v>78366000</v>
      </c>
      <c r="T659" s="1">
        <v>0</v>
      </c>
      <c r="U659" s="2" t="s">
        <v>0</v>
      </c>
      <c r="V659" s="1">
        <v>0</v>
      </c>
      <c r="W659" s="1">
        <v>0</v>
      </c>
      <c r="X659" s="2" t="s">
        <v>0</v>
      </c>
      <c r="Y659" s="1">
        <v>0</v>
      </c>
      <c r="Z659" s="1">
        <v>0</v>
      </c>
      <c r="AA659" s="2" t="s">
        <v>0</v>
      </c>
      <c r="AB659" s="1">
        <v>0</v>
      </c>
      <c r="AC659" s="1">
        <v>0</v>
      </c>
      <c r="AD659" s="2" t="s">
        <v>0</v>
      </c>
      <c r="AE659" s="1">
        <v>0</v>
      </c>
      <c r="AF659" s="2">
        <v>0</v>
      </c>
      <c r="AG659" s="2" t="s">
        <v>0</v>
      </c>
      <c r="AH659" s="1">
        <v>0</v>
      </c>
      <c r="AI659" s="1">
        <v>0</v>
      </c>
      <c r="AJ659" s="2" t="s">
        <v>0</v>
      </c>
      <c r="AK659" s="1">
        <v>0</v>
      </c>
      <c r="AL659" s="1">
        <v>0</v>
      </c>
      <c r="AM659" s="49" t="s">
        <v>1</v>
      </c>
      <c r="AN659" s="2" t="s">
        <v>1</v>
      </c>
      <c r="AO659" s="49" t="s">
        <v>1</v>
      </c>
      <c r="AP659" s="2" t="s">
        <v>1</v>
      </c>
    </row>
    <row r="660" spans="1:42" x14ac:dyDescent="0.25">
      <c r="A660" s="2" t="s">
        <v>2159</v>
      </c>
      <c r="B660" s="48">
        <v>44180</v>
      </c>
      <c r="C660" s="2" t="s">
        <v>6</v>
      </c>
      <c r="D660" s="2" t="s">
        <v>42</v>
      </c>
      <c r="E660" s="2" t="s">
        <v>221</v>
      </c>
      <c r="F660" s="2" t="s">
        <v>2153</v>
      </c>
      <c r="G660" s="2" t="s">
        <v>3</v>
      </c>
      <c r="H660" s="2" t="s">
        <v>2160</v>
      </c>
      <c r="I660" s="1" t="s">
        <v>1</v>
      </c>
      <c r="J660" s="1" t="s">
        <v>1</v>
      </c>
      <c r="K660" s="1" t="s">
        <v>1</v>
      </c>
      <c r="L660" s="1" t="s">
        <v>1</v>
      </c>
      <c r="M660" s="1">
        <v>0</v>
      </c>
      <c r="N660" s="2" t="s">
        <v>1</v>
      </c>
      <c r="O660" s="2" t="s">
        <v>2</v>
      </c>
      <c r="P660" s="2" t="s">
        <v>1</v>
      </c>
      <c r="Q660" s="1">
        <v>926811067.09079993</v>
      </c>
      <c r="R660" s="1">
        <v>0</v>
      </c>
      <c r="S660" s="1">
        <v>689828159.04999995</v>
      </c>
      <c r="T660" s="1">
        <v>0</v>
      </c>
      <c r="U660" s="2" t="s">
        <v>0</v>
      </c>
      <c r="V660" s="1">
        <v>0</v>
      </c>
      <c r="W660" s="1">
        <v>204295610.38</v>
      </c>
      <c r="X660" s="2" t="s">
        <v>0</v>
      </c>
      <c r="Y660" s="1">
        <v>32687297.660800006</v>
      </c>
      <c r="Z660" s="1">
        <v>0</v>
      </c>
      <c r="AA660" s="2" t="s">
        <v>0</v>
      </c>
      <c r="AB660" s="1">
        <v>0</v>
      </c>
      <c r="AC660" s="1">
        <v>0</v>
      </c>
      <c r="AD660" s="2" t="s">
        <v>0</v>
      </c>
      <c r="AE660" s="1">
        <v>0</v>
      </c>
      <c r="AF660" s="2">
        <v>0</v>
      </c>
      <c r="AG660" s="2" t="s">
        <v>0</v>
      </c>
      <c r="AH660" s="1">
        <v>0</v>
      </c>
      <c r="AI660" s="1">
        <v>0</v>
      </c>
      <c r="AJ660" s="2" t="s">
        <v>0</v>
      </c>
      <c r="AK660" s="1">
        <v>0</v>
      </c>
      <c r="AL660" s="1">
        <v>0</v>
      </c>
      <c r="AM660" s="49" t="s">
        <v>1</v>
      </c>
      <c r="AN660" s="2" t="s">
        <v>1</v>
      </c>
      <c r="AO660" s="49" t="s">
        <v>1</v>
      </c>
      <c r="AP660" s="2" t="s">
        <v>1</v>
      </c>
    </row>
    <row r="661" spans="1:42" x14ac:dyDescent="0.25">
      <c r="A661" s="2" t="s">
        <v>2161</v>
      </c>
      <c r="B661" s="48">
        <v>44180</v>
      </c>
      <c r="C661" s="2" t="s">
        <v>6</v>
      </c>
      <c r="D661" s="2" t="s">
        <v>42</v>
      </c>
      <c r="E661" s="2" t="s">
        <v>217</v>
      </c>
      <c r="F661" s="2" t="s">
        <v>423</v>
      </c>
      <c r="G661" s="2" t="s">
        <v>3</v>
      </c>
      <c r="H661" s="2" t="s">
        <v>2162</v>
      </c>
      <c r="I661" s="1"/>
      <c r="J661" s="1"/>
      <c r="K661" s="1"/>
      <c r="L661" s="1"/>
      <c r="M661" s="1">
        <v>0</v>
      </c>
      <c r="N661" s="2"/>
      <c r="O661" s="2" t="s">
        <v>2</v>
      </c>
      <c r="P661" s="2"/>
      <c r="Q661" s="1">
        <v>172045391.53999999</v>
      </c>
      <c r="R661" s="1">
        <v>0</v>
      </c>
      <c r="S661" s="1">
        <v>172045391.53999999</v>
      </c>
      <c r="T661" s="1">
        <v>0</v>
      </c>
      <c r="U661" s="2" t="s">
        <v>0</v>
      </c>
      <c r="V661" s="1">
        <v>0</v>
      </c>
      <c r="W661" s="1">
        <v>0</v>
      </c>
      <c r="X661" s="2" t="s">
        <v>0</v>
      </c>
      <c r="Y661" s="1">
        <v>0</v>
      </c>
      <c r="Z661" s="1">
        <v>0</v>
      </c>
      <c r="AA661" s="2" t="s">
        <v>0</v>
      </c>
      <c r="AB661" s="1">
        <v>0</v>
      </c>
      <c r="AC661" s="1">
        <v>0</v>
      </c>
      <c r="AD661" s="2" t="s">
        <v>0</v>
      </c>
      <c r="AE661" s="1">
        <v>0</v>
      </c>
      <c r="AF661" s="2"/>
      <c r="AG661" s="2"/>
      <c r="AH661" s="1"/>
      <c r="AI661" s="1"/>
      <c r="AJ661" s="2"/>
      <c r="AK661" s="1"/>
      <c r="AL661" s="1"/>
      <c r="AM661" s="49"/>
      <c r="AN661" s="2"/>
      <c r="AO661" s="49"/>
      <c r="AP661" s="2"/>
    </row>
    <row r="662" spans="1:42" x14ac:dyDescent="0.25">
      <c r="A662" s="2" t="s">
        <v>2163</v>
      </c>
      <c r="B662" s="48">
        <v>44180</v>
      </c>
      <c r="C662" s="2" t="s">
        <v>35</v>
      </c>
      <c r="D662" s="2" t="s">
        <v>42</v>
      </c>
      <c r="E662" s="2" t="s">
        <v>219</v>
      </c>
      <c r="F662" s="2" t="s">
        <v>2164</v>
      </c>
      <c r="G662" s="2" t="s">
        <v>3</v>
      </c>
      <c r="H662" s="2" t="s">
        <v>2165</v>
      </c>
      <c r="I662" s="1" t="s">
        <v>1</v>
      </c>
      <c r="J662" s="1" t="s">
        <v>1</v>
      </c>
      <c r="K662" s="1" t="s">
        <v>1</v>
      </c>
      <c r="L662" s="1" t="s">
        <v>1</v>
      </c>
      <c r="M662" s="1">
        <v>0</v>
      </c>
      <c r="N662" s="2" t="s">
        <v>1</v>
      </c>
      <c r="O662" s="2" t="s">
        <v>2</v>
      </c>
      <c r="P662" s="2" t="s">
        <v>1</v>
      </c>
      <c r="Q662" s="1">
        <v>351328306.22000003</v>
      </c>
      <c r="R662" s="1">
        <v>0</v>
      </c>
      <c r="S662" s="1">
        <v>327754989.79999995</v>
      </c>
      <c r="T662" s="1">
        <v>0</v>
      </c>
      <c r="U662" s="2" t="s">
        <v>0</v>
      </c>
      <c r="V662" s="1">
        <v>0</v>
      </c>
      <c r="W662" s="1">
        <v>20321824.5</v>
      </c>
      <c r="X662" s="2" t="s">
        <v>0</v>
      </c>
      <c r="Y662" s="1">
        <v>3251491.92</v>
      </c>
      <c r="Z662" s="1">
        <v>0</v>
      </c>
      <c r="AA662" s="2" t="s">
        <v>0</v>
      </c>
      <c r="AB662" s="1">
        <v>0</v>
      </c>
      <c r="AC662" s="1">
        <v>0</v>
      </c>
      <c r="AD662" s="2" t="s">
        <v>0</v>
      </c>
      <c r="AE662" s="1">
        <v>0</v>
      </c>
      <c r="AF662" s="2">
        <v>0</v>
      </c>
      <c r="AG662" s="2" t="s">
        <v>0</v>
      </c>
      <c r="AH662" s="1">
        <v>0</v>
      </c>
      <c r="AI662" s="1">
        <v>0</v>
      </c>
      <c r="AJ662" s="2" t="s">
        <v>0</v>
      </c>
      <c r="AK662" s="1">
        <v>0</v>
      </c>
      <c r="AL662" s="1">
        <v>0</v>
      </c>
      <c r="AM662" s="49" t="s">
        <v>1</v>
      </c>
      <c r="AN662" s="2" t="s">
        <v>1</v>
      </c>
      <c r="AO662" s="49" t="s">
        <v>1</v>
      </c>
      <c r="AP662" s="2" t="s">
        <v>1</v>
      </c>
    </row>
    <row r="663" spans="1:42" x14ac:dyDescent="0.25">
      <c r="A663" s="2" t="s">
        <v>2166</v>
      </c>
      <c r="B663" s="48">
        <v>44180</v>
      </c>
      <c r="C663" s="2" t="s">
        <v>27</v>
      </c>
      <c r="D663" s="2" t="s">
        <v>42</v>
      </c>
      <c r="E663" s="2" t="s">
        <v>214</v>
      </c>
      <c r="F663" s="2" t="s">
        <v>1896</v>
      </c>
      <c r="G663" s="2" t="s">
        <v>3</v>
      </c>
      <c r="H663" s="2" t="s">
        <v>2167</v>
      </c>
      <c r="I663" s="1" t="s">
        <v>1</v>
      </c>
      <c r="J663" s="1" t="s">
        <v>1</v>
      </c>
      <c r="K663" s="1" t="s">
        <v>1</v>
      </c>
      <c r="L663" s="1" t="s">
        <v>1</v>
      </c>
      <c r="M663" s="1">
        <v>0</v>
      </c>
      <c r="N663" s="2" t="s">
        <v>1</v>
      </c>
      <c r="O663" s="2" t="s">
        <v>2</v>
      </c>
      <c r="P663" s="2" t="s">
        <v>1</v>
      </c>
      <c r="Q663" s="1">
        <v>103156738.00000001</v>
      </c>
      <c r="R663" s="1">
        <v>0</v>
      </c>
      <c r="S663" s="1">
        <v>59056438</v>
      </c>
      <c r="T663" s="1">
        <v>0</v>
      </c>
      <c r="U663" s="2" t="s">
        <v>0</v>
      </c>
      <c r="V663" s="1">
        <v>0</v>
      </c>
      <c r="W663" s="1">
        <v>38017500</v>
      </c>
      <c r="X663" s="2" t="s">
        <v>9</v>
      </c>
      <c r="Y663" s="1">
        <v>6082800.0000000009</v>
      </c>
      <c r="Z663" s="1">
        <v>0</v>
      </c>
      <c r="AA663" s="2" t="s">
        <v>0</v>
      </c>
      <c r="AB663" s="1">
        <v>0</v>
      </c>
      <c r="AC663" s="1">
        <v>0</v>
      </c>
      <c r="AD663" s="2" t="s">
        <v>0</v>
      </c>
      <c r="AE663" s="1">
        <v>0</v>
      </c>
      <c r="AF663" s="2">
        <v>0</v>
      </c>
      <c r="AG663" s="2" t="s">
        <v>0</v>
      </c>
      <c r="AH663" s="1">
        <v>0</v>
      </c>
      <c r="AI663" s="1">
        <v>0</v>
      </c>
      <c r="AJ663" s="2" t="s">
        <v>0</v>
      </c>
      <c r="AK663" s="1">
        <v>0</v>
      </c>
      <c r="AL663" s="1">
        <v>0</v>
      </c>
      <c r="AM663" s="49" t="s">
        <v>1</v>
      </c>
      <c r="AN663" s="2" t="s">
        <v>1</v>
      </c>
      <c r="AO663" s="49" t="s">
        <v>1</v>
      </c>
      <c r="AP663" s="2" t="s">
        <v>1</v>
      </c>
    </row>
    <row r="664" spans="1:42" x14ac:dyDescent="0.25">
      <c r="A664" s="2" t="s">
        <v>2168</v>
      </c>
      <c r="B664" s="48">
        <v>44180</v>
      </c>
      <c r="C664" s="2" t="s">
        <v>6</v>
      </c>
      <c r="D664" s="2" t="s">
        <v>38</v>
      </c>
      <c r="E664" s="2" t="s">
        <v>212</v>
      </c>
      <c r="F664" s="2" t="s">
        <v>2169</v>
      </c>
      <c r="G664" s="2" t="s">
        <v>3</v>
      </c>
      <c r="H664" s="2" t="s">
        <v>2170</v>
      </c>
      <c r="I664" s="1" t="s">
        <v>1</v>
      </c>
      <c r="J664" s="1" t="s">
        <v>1</v>
      </c>
      <c r="K664" s="1" t="s">
        <v>1</v>
      </c>
      <c r="L664" s="1" t="s">
        <v>1</v>
      </c>
      <c r="M664" s="1">
        <v>0</v>
      </c>
      <c r="N664" s="2" t="s">
        <v>1</v>
      </c>
      <c r="O664" s="2" t="s">
        <v>2</v>
      </c>
      <c r="P664" s="2" t="s">
        <v>1</v>
      </c>
      <c r="Q664" s="1">
        <v>728770017.75800002</v>
      </c>
      <c r="R664" s="1">
        <v>0</v>
      </c>
      <c r="S664" s="1">
        <v>575177011.75000012</v>
      </c>
      <c r="T664" s="1">
        <v>0</v>
      </c>
      <c r="U664" s="2" t="s">
        <v>0</v>
      </c>
      <c r="V664" s="1">
        <v>0</v>
      </c>
      <c r="W664" s="1">
        <v>132407763.8</v>
      </c>
      <c r="X664" s="2" t="s">
        <v>0</v>
      </c>
      <c r="Y664" s="1">
        <v>21185242.208000004</v>
      </c>
      <c r="Z664" s="1">
        <v>0</v>
      </c>
      <c r="AA664" s="2" t="s">
        <v>0</v>
      </c>
      <c r="AB664" s="1">
        <v>0</v>
      </c>
      <c r="AC664" s="1">
        <v>0</v>
      </c>
      <c r="AD664" s="2" t="s">
        <v>0</v>
      </c>
      <c r="AE664" s="1">
        <v>0</v>
      </c>
      <c r="AF664" s="2">
        <v>0</v>
      </c>
      <c r="AG664" s="2" t="s">
        <v>0</v>
      </c>
      <c r="AH664" s="1">
        <v>0</v>
      </c>
      <c r="AI664" s="1">
        <v>0</v>
      </c>
      <c r="AJ664" s="2" t="s">
        <v>0</v>
      </c>
      <c r="AK664" s="1">
        <v>0</v>
      </c>
      <c r="AL664" s="1">
        <v>0</v>
      </c>
      <c r="AM664" s="49" t="s">
        <v>1</v>
      </c>
      <c r="AN664" s="2" t="s">
        <v>1</v>
      </c>
      <c r="AO664" s="49" t="s">
        <v>1</v>
      </c>
      <c r="AP664" s="2" t="s">
        <v>1</v>
      </c>
    </row>
    <row r="665" spans="1:42" x14ac:dyDescent="0.25">
      <c r="A665" s="2" t="s">
        <v>2171</v>
      </c>
      <c r="B665" s="48">
        <v>44180</v>
      </c>
      <c r="C665" s="2" t="s">
        <v>6</v>
      </c>
      <c r="D665" s="2" t="s">
        <v>38</v>
      </c>
      <c r="E665" s="2" t="s">
        <v>212</v>
      </c>
      <c r="F665" s="2" t="s">
        <v>2169</v>
      </c>
      <c r="G665" s="2" t="s">
        <v>13</v>
      </c>
      <c r="H665" s="2" t="s">
        <v>1</v>
      </c>
      <c r="I665" s="1" t="s">
        <v>2172</v>
      </c>
      <c r="J665" s="1" t="s">
        <v>1</v>
      </c>
      <c r="K665" s="1" t="s">
        <v>2173</v>
      </c>
      <c r="L665" s="1" t="s">
        <v>2174</v>
      </c>
      <c r="M665" s="1">
        <v>23208157.5</v>
      </c>
      <c r="N665" s="2" t="s">
        <v>12</v>
      </c>
      <c r="O665" s="2" t="s">
        <v>2175</v>
      </c>
      <c r="P665" s="2" t="s">
        <v>2176</v>
      </c>
      <c r="Q665" s="1">
        <v>-2446440</v>
      </c>
      <c r="R665" s="1">
        <v>0</v>
      </c>
      <c r="S665" s="1">
        <v>0</v>
      </c>
      <c r="T665" s="1">
        <v>0</v>
      </c>
      <c r="U665" s="2" t="s">
        <v>0</v>
      </c>
      <c r="V665" s="1">
        <v>0</v>
      </c>
      <c r="W665" s="1">
        <v>-2109000</v>
      </c>
      <c r="X665" s="2" t="s">
        <v>9</v>
      </c>
      <c r="Y665" s="1">
        <v>-337440</v>
      </c>
      <c r="Z665" s="1">
        <v>0</v>
      </c>
      <c r="AA665" s="2" t="s">
        <v>0</v>
      </c>
      <c r="AB665" s="1">
        <v>0</v>
      </c>
      <c r="AC665" s="1">
        <v>0</v>
      </c>
      <c r="AD665" s="2" t="s">
        <v>0</v>
      </c>
      <c r="AE665" s="1">
        <v>0</v>
      </c>
      <c r="AF665" s="2">
        <v>0</v>
      </c>
      <c r="AG665" s="2" t="s">
        <v>0</v>
      </c>
      <c r="AH665" s="1">
        <v>0</v>
      </c>
      <c r="AI665" s="1">
        <v>0</v>
      </c>
      <c r="AJ665" s="2" t="s">
        <v>0</v>
      </c>
      <c r="AK665" s="1">
        <v>0</v>
      </c>
      <c r="AL665" s="1">
        <v>0</v>
      </c>
      <c r="AM665" s="49" t="s">
        <v>1</v>
      </c>
      <c r="AN665" s="2" t="s">
        <v>1</v>
      </c>
      <c r="AO665" s="49" t="s">
        <v>1</v>
      </c>
      <c r="AP665" s="2" t="s">
        <v>1</v>
      </c>
    </row>
    <row r="666" spans="1:42" x14ac:dyDescent="0.25">
      <c r="A666" s="2" t="s">
        <v>2177</v>
      </c>
      <c r="B666" s="48">
        <v>44180</v>
      </c>
      <c r="C666" s="2" t="s">
        <v>35</v>
      </c>
      <c r="D666" s="2" t="s">
        <v>38</v>
      </c>
      <c r="E666" s="2" t="s">
        <v>210</v>
      </c>
      <c r="F666" s="2" t="s">
        <v>1569</v>
      </c>
      <c r="G666" s="2" t="s">
        <v>3</v>
      </c>
      <c r="H666" s="2" t="s">
        <v>2178</v>
      </c>
      <c r="I666" s="1" t="s">
        <v>1</v>
      </c>
      <c r="J666" s="1" t="s">
        <v>1</v>
      </c>
      <c r="K666" s="1" t="s">
        <v>1</v>
      </c>
      <c r="L666" s="1" t="s">
        <v>1</v>
      </c>
      <c r="M666" s="1">
        <v>0</v>
      </c>
      <c r="N666" s="2" t="s">
        <v>1</v>
      </c>
      <c r="O666" s="2" t="s">
        <v>2</v>
      </c>
      <c r="P666" s="2" t="s">
        <v>1</v>
      </c>
      <c r="Q666" s="1">
        <v>284916837.5</v>
      </c>
      <c r="R666" s="1">
        <v>0</v>
      </c>
      <c r="S666" s="1">
        <v>282225753.5</v>
      </c>
      <c r="T666" s="1">
        <v>0</v>
      </c>
      <c r="U666" s="2" t="s">
        <v>0</v>
      </c>
      <c r="V666" s="1">
        <v>0</v>
      </c>
      <c r="W666" s="1">
        <v>2319900</v>
      </c>
      <c r="X666" s="2" t="s">
        <v>0</v>
      </c>
      <c r="Y666" s="1">
        <v>371184</v>
      </c>
      <c r="Z666" s="1">
        <v>0</v>
      </c>
      <c r="AA666" s="2" t="s">
        <v>0</v>
      </c>
      <c r="AB666" s="1">
        <v>0</v>
      </c>
      <c r="AC666" s="1">
        <v>0</v>
      </c>
      <c r="AD666" s="2" t="s">
        <v>0</v>
      </c>
      <c r="AE666" s="1">
        <v>0</v>
      </c>
      <c r="AF666" s="2">
        <v>0</v>
      </c>
      <c r="AG666" s="2" t="s">
        <v>0</v>
      </c>
      <c r="AH666" s="1">
        <v>0</v>
      </c>
      <c r="AI666" s="1">
        <v>0</v>
      </c>
      <c r="AJ666" s="2" t="s">
        <v>0</v>
      </c>
      <c r="AK666" s="1">
        <v>0</v>
      </c>
      <c r="AL666" s="1">
        <v>0</v>
      </c>
      <c r="AM666" s="49" t="s">
        <v>1</v>
      </c>
      <c r="AN666" s="2" t="s">
        <v>1</v>
      </c>
      <c r="AO666" s="49" t="s">
        <v>1</v>
      </c>
      <c r="AP666" s="2" t="s">
        <v>1</v>
      </c>
    </row>
    <row r="667" spans="1:42" x14ac:dyDescent="0.25">
      <c r="A667" s="2" t="s">
        <v>2179</v>
      </c>
      <c r="B667" s="48">
        <v>44180</v>
      </c>
      <c r="C667" s="2" t="s">
        <v>27</v>
      </c>
      <c r="D667" s="2" t="s">
        <v>38</v>
      </c>
      <c r="E667" s="2" t="s">
        <v>4</v>
      </c>
      <c r="F667" s="2" t="s">
        <v>1970</v>
      </c>
      <c r="G667" s="2" t="s">
        <v>3</v>
      </c>
      <c r="H667" s="2" t="s">
        <v>2180</v>
      </c>
      <c r="I667" s="1" t="s">
        <v>1</v>
      </c>
      <c r="J667" s="1" t="s">
        <v>1</v>
      </c>
      <c r="K667" s="1" t="s">
        <v>1</v>
      </c>
      <c r="L667" s="1" t="s">
        <v>1</v>
      </c>
      <c r="M667" s="1">
        <v>0</v>
      </c>
      <c r="N667" s="2" t="s">
        <v>1</v>
      </c>
      <c r="O667" s="2" t="s">
        <v>2</v>
      </c>
      <c r="P667" s="2" t="s">
        <v>1</v>
      </c>
      <c r="Q667" s="1">
        <v>253102642.90200001</v>
      </c>
      <c r="R667" s="1">
        <v>0</v>
      </c>
      <c r="S667" s="1">
        <v>137687142.59999996</v>
      </c>
      <c r="T667" s="1">
        <v>0</v>
      </c>
      <c r="U667" s="2" t="s">
        <v>0</v>
      </c>
      <c r="V667" s="1">
        <v>0</v>
      </c>
      <c r="W667" s="1">
        <v>99496120.950000003</v>
      </c>
      <c r="X667" s="2" t="s">
        <v>9</v>
      </c>
      <c r="Y667" s="1">
        <v>15919379.352</v>
      </c>
      <c r="Z667" s="1">
        <v>0</v>
      </c>
      <c r="AA667" s="2" t="s">
        <v>0</v>
      </c>
      <c r="AB667" s="1">
        <v>0</v>
      </c>
      <c r="AC667" s="1">
        <v>0</v>
      </c>
      <c r="AD667" s="2" t="s">
        <v>0</v>
      </c>
      <c r="AE667" s="1">
        <v>0</v>
      </c>
      <c r="AF667" s="2">
        <v>0</v>
      </c>
      <c r="AG667" s="2" t="s">
        <v>0</v>
      </c>
      <c r="AH667" s="1">
        <v>0</v>
      </c>
      <c r="AI667" s="1">
        <v>0</v>
      </c>
      <c r="AJ667" s="2" t="s">
        <v>0</v>
      </c>
      <c r="AK667" s="1">
        <v>0</v>
      </c>
      <c r="AL667" s="1">
        <v>0</v>
      </c>
      <c r="AM667" s="49" t="s">
        <v>1</v>
      </c>
      <c r="AN667" s="2" t="s">
        <v>1</v>
      </c>
      <c r="AO667" s="49" t="s">
        <v>1</v>
      </c>
      <c r="AP667" s="2" t="s">
        <v>1</v>
      </c>
    </row>
    <row r="668" spans="1:42" x14ac:dyDescent="0.25">
      <c r="A668" s="2" t="s">
        <v>2181</v>
      </c>
      <c r="B668" s="48">
        <v>44180</v>
      </c>
      <c r="C668" s="2" t="s">
        <v>27</v>
      </c>
      <c r="D668" s="2" t="s">
        <v>38</v>
      </c>
      <c r="E668" s="2" t="s">
        <v>4</v>
      </c>
      <c r="F668" s="2" t="s">
        <v>2182</v>
      </c>
      <c r="G668" s="2" t="s">
        <v>3</v>
      </c>
      <c r="H668" s="2" t="s">
        <v>2183</v>
      </c>
      <c r="I668" s="1" t="s">
        <v>1</v>
      </c>
      <c r="J668" s="1" t="s">
        <v>1</v>
      </c>
      <c r="K668" s="1" t="s">
        <v>1</v>
      </c>
      <c r="L668" s="1" t="s">
        <v>1</v>
      </c>
      <c r="M668" s="1">
        <v>0</v>
      </c>
      <c r="N668" s="2" t="s">
        <v>1</v>
      </c>
      <c r="O668" s="2" t="s">
        <v>358</v>
      </c>
      <c r="P668" s="2" t="s">
        <v>359</v>
      </c>
      <c r="Q668" s="1">
        <v>15742020</v>
      </c>
      <c r="R668" s="1">
        <v>0</v>
      </c>
      <c r="S668" s="1">
        <v>14583180</v>
      </c>
      <c r="T668" s="1">
        <v>999000</v>
      </c>
      <c r="U668" s="2" t="s">
        <v>9</v>
      </c>
      <c r="V668" s="1">
        <v>159840</v>
      </c>
      <c r="W668" s="1">
        <v>0</v>
      </c>
      <c r="X668" s="2" t="s">
        <v>0</v>
      </c>
      <c r="Y668" s="1">
        <v>0</v>
      </c>
      <c r="Z668" s="1">
        <v>0</v>
      </c>
      <c r="AA668" s="2" t="s">
        <v>0</v>
      </c>
      <c r="AB668" s="1">
        <v>0</v>
      </c>
      <c r="AC668" s="1">
        <v>0</v>
      </c>
      <c r="AD668" s="2" t="s">
        <v>0</v>
      </c>
      <c r="AE668" s="1">
        <v>0</v>
      </c>
      <c r="AF668" s="2">
        <v>0</v>
      </c>
      <c r="AG668" s="2" t="s">
        <v>0</v>
      </c>
      <c r="AH668" s="1">
        <v>0</v>
      </c>
      <c r="AI668" s="1">
        <v>0</v>
      </c>
      <c r="AJ668" s="2" t="s">
        <v>0</v>
      </c>
      <c r="AK668" s="1">
        <v>0</v>
      </c>
      <c r="AL668" s="1">
        <v>0</v>
      </c>
      <c r="AM668" s="49" t="s">
        <v>1</v>
      </c>
      <c r="AN668" s="2" t="s">
        <v>1</v>
      </c>
      <c r="AO668" s="49" t="s">
        <v>1</v>
      </c>
      <c r="AP668" s="2" t="s">
        <v>1</v>
      </c>
    </row>
    <row r="669" spans="1:42" x14ac:dyDescent="0.25">
      <c r="A669" s="2" t="s">
        <v>2184</v>
      </c>
      <c r="B669" s="48">
        <v>44180</v>
      </c>
      <c r="C669" s="2" t="s">
        <v>27</v>
      </c>
      <c r="D669" s="2" t="s">
        <v>38</v>
      </c>
      <c r="E669" s="2" t="s">
        <v>4</v>
      </c>
      <c r="F669" s="2" t="s">
        <v>1970</v>
      </c>
      <c r="G669" s="2" t="s">
        <v>3</v>
      </c>
      <c r="H669" s="2" t="s">
        <v>2185</v>
      </c>
      <c r="I669" s="1" t="s">
        <v>1</v>
      </c>
      <c r="J669" s="1" t="s">
        <v>1</v>
      </c>
      <c r="K669" s="1" t="s">
        <v>1</v>
      </c>
      <c r="L669" s="1" t="s">
        <v>1</v>
      </c>
      <c r="M669" s="1">
        <v>0</v>
      </c>
      <c r="N669" s="2" t="s">
        <v>1</v>
      </c>
      <c r="O669" s="2" t="s">
        <v>2</v>
      </c>
      <c r="P669" s="2" t="s">
        <v>1</v>
      </c>
      <c r="Q669" s="1">
        <v>21251394</v>
      </c>
      <c r="R669" s="1">
        <v>0</v>
      </c>
      <c r="S669" s="1">
        <v>17465850</v>
      </c>
      <c r="T669" s="1">
        <v>0</v>
      </c>
      <c r="U669" s="2" t="s">
        <v>0</v>
      </c>
      <c r="V669" s="1">
        <v>0</v>
      </c>
      <c r="W669" s="1">
        <v>3263400</v>
      </c>
      <c r="X669" s="2" t="s">
        <v>0</v>
      </c>
      <c r="Y669" s="1">
        <v>522144</v>
      </c>
      <c r="Z669" s="1">
        <v>0</v>
      </c>
      <c r="AA669" s="2" t="s">
        <v>0</v>
      </c>
      <c r="AB669" s="1">
        <v>0</v>
      </c>
      <c r="AC669" s="1">
        <v>0</v>
      </c>
      <c r="AD669" s="2" t="s">
        <v>0</v>
      </c>
      <c r="AE669" s="1">
        <v>0</v>
      </c>
      <c r="AF669" s="2">
        <v>0</v>
      </c>
      <c r="AG669" s="2" t="s">
        <v>0</v>
      </c>
      <c r="AH669" s="1">
        <v>0</v>
      </c>
      <c r="AI669" s="1">
        <v>0</v>
      </c>
      <c r="AJ669" s="2" t="s">
        <v>0</v>
      </c>
      <c r="AK669" s="1">
        <v>0</v>
      </c>
      <c r="AL669" s="1">
        <v>0</v>
      </c>
      <c r="AM669" s="49" t="s">
        <v>1</v>
      </c>
      <c r="AN669" s="2" t="s">
        <v>1</v>
      </c>
      <c r="AO669" s="49" t="s">
        <v>1</v>
      </c>
      <c r="AP669" s="2" t="s">
        <v>1</v>
      </c>
    </row>
    <row r="670" spans="1:42" x14ac:dyDescent="0.25">
      <c r="A670" s="2" t="s">
        <v>2186</v>
      </c>
      <c r="B670" s="48">
        <v>44180</v>
      </c>
      <c r="C670" s="2" t="s">
        <v>6</v>
      </c>
      <c r="D670" s="2" t="s">
        <v>33</v>
      </c>
      <c r="E670" s="2" t="s">
        <v>206</v>
      </c>
      <c r="F670" s="2" t="s">
        <v>868</v>
      </c>
      <c r="G670" s="2" t="s">
        <v>3</v>
      </c>
      <c r="H670" s="2" t="s">
        <v>2187</v>
      </c>
      <c r="I670" s="1" t="s">
        <v>1</v>
      </c>
      <c r="J670" s="1" t="s">
        <v>1</v>
      </c>
      <c r="K670" s="1" t="s">
        <v>1</v>
      </c>
      <c r="L670" s="1" t="s">
        <v>1</v>
      </c>
      <c r="M670" s="1">
        <v>0</v>
      </c>
      <c r="N670" s="2" t="s">
        <v>1</v>
      </c>
      <c r="O670" s="2" t="s">
        <v>2</v>
      </c>
      <c r="P670" s="2" t="s">
        <v>1</v>
      </c>
      <c r="Q670" s="1">
        <v>1072177861.1632001</v>
      </c>
      <c r="R670" s="1">
        <v>0</v>
      </c>
      <c r="S670" s="1">
        <v>762305116.68999982</v>
      </c>
      <c r="T670" s="1">
        <v>0</v>
      </c>
      <c r="U670" s="2" t="s">
        <v>0</v>
      </c>
      <c r="V670" s="1">
        <v>0</v>
      </c>
      <c r="W670" s="1">
        <v>267131676.27000004</v>
      </c>
      <c r="X670" s="2" t="s">
        <v>0</v>
      </c>
      <c r="Y670" s="1">
        <v>42741068.203199998</v>
      </c>
      <c r="Z670" s="1">
        <v>0</v>
      </c>
      <c r="AA670" s="2" t="s">
        <v>0</v>
      </c>
      <c r="AB670" s="1">
        <v>0</v>
      </c>
      <c r="AC670" s="1">
        <v>0</v>
      </c>
      <c r="AD670" s="2" t="s">
        <v>0</v>
      </c>
      <c r="AE670" s="1">
        <v>0</v>
      </c>
      <c r="AF670" s="2">
        <v>0</v>
      </c>
      <c r="AG670" s="2" t="s">
        <v>0</v>
      </c>
      <c r="AH670" s="1">
        <v>0</v>
      </c>
      <c r="AI670" s="1">
        <v>0</v>
      </c>
      <c r="AJ670" s="2" t="s">
        <v>0</v>
      </c>
      <c r="AK670" s="1">
        <v>0</v>
      </c>
      <c r="AL670" s="1">
        <v>0</v>
      </c>
      <c r="AM670" s="49" t="s">
        <v>1</v>
      </c>
      <c r="AN670" s="2" t="s">
        <v>1</v>
      </c>
      <c r="AO670" s="49" t="s">
        <v>1</v>
      </c>
      <c r="AP670" s="2" t="s">
        <v>1</v>
      </c>
    </row>
    <row r="671" spans="1:42" x14ac:dyDescent="0.25">
      <c r="A671" s="2" t="s">
        <v>2188</v>
      </c>
      <c r="B671" s="48">
        <v>44180</v>
      </c>
      <c r="C671" s="2" t="s">
        <v>35</v>
      </c>
      <c r="D671" s="2" t="s">
        <v>33</v>
      </c>
      <c r="E671" s="2" t="s">
        <v>204</v>
      </c>
      <c r="F671" s="2" t="s">
        <v>1307</v>
      </c>
      <c r="G671" s="2" t="s">
        <v>3</v>
      </c>
      <c r="H671" s="2" t="s">
        <v>2189</v>
      </c>
      <c r="I671" s="1" t="s">
        <v>1</v>
      </c>
      <c r="J671" s="1" t="s">
        <v>1</v>
      </c>
      <c r="K671" s="1" t="s">
        <v>1</v>
      </c>
      <c r="L671" s="1" t="s">
        <v>1</v>
      </c>
      <c r="M671" s="1">
        <v>0</v>
      </c>
      <c r="N671" s="2" t="s">
        <v>1</v>
      </c>
      <c r="O671" s="2" t="s">
        <v>2</v>
      </c>
      <c r="P671" s="2" t="s">
        <v>1</v>
      </c>
      <c r="Q671" s="1">
        <v>260582006.68000001</v>
      </c>
      <c r="R671" s="1">
        <v>0</v>
      </c>
      <c r="S671" s="1">
        <v>221074511.5</v>
      </c>
      <c r="T671" s="1">
        <v>0</v>
      </c>
      <c r="U671" s="2" t="s">
        <v>0</v>
      </c>
      <c r="V671" s="1">
        <v>0</v>
      </c>
      <c r="W671" s="1">
        <v>34058185.5</v>
      </c>
      <c r="X671" s="2" t="s">
        <v>9</v>
      </c>
      <c r="Y671" s="1">
        <v>5449309.6799999997</v>
      </c>
      <c r="Z671" s="1">
        <v>0</v>
      </c>
      <c r="AA671" s="2" t="s">
        <v>0</v>
      </c>
      <c r="AB671" s="1">
        <v>0</v>
      </c>
      <c r="AC671" s="1">
        <v>0</v>
      </c>
      <c r="AD671" s="2" t="s">
        <v>0</v>
      </c>
      <c r="AE671" s="1">
        <v>0</v>
      </c>
      <c r="AF671" s="2">
        <v>0</v>
      </c>
      <c r="AG671" s="2" t="s">
        <v>0</v>
      </c>
      <c r="AH671" s="1">
        <v>0</v>
      </c>
      <c r="AI671" s="1">
        <v>0</v>
      </c>
      <c r="AJ671" s="2" t="s">
        <v>0</v>
      </c>
      <c r="AK671" s="1">
        <v>0</v>
      </c>
      <c r="AL671" s="1">
        <v>0</v>
      </c>
      <c r="AM671" s="49" t="s">
        <v>1</v>
      </c>
      <c r="AN671" s="2" t="s">
        <v>1</v>
      </c>
      <c r="AO671" s="49" t="s">
        <v>1</v>
      </c>
      <c r="AP671" s="2" t="s">
        <v>1</v>
      </c>
    </row>
    <row r="672" spans="1:42" x14ac:dyDescent="0.25">
      <c r="A672" s="2" t="s">
        <v>2190</v>
      </c>
      <c r="B672" s="48">
        <v>44180</v>
      </c>
      <c r="C672" s="2" t="s">
        <v>35</v>
      </c>
      <c r="D672" s="2" t="s">
        <v>33</v>
      </c>
      <c r="E672" s="2" t="s">
        <v>204</v>
      </c>
      <c r="F672" s="2" t="s">
        <v>1307</v>
      </c>
      <c r="G672" s="2" t="s">
        <v>3</v>
      </c>
      <c r="H672" s="2" t="s">
        <v>2191</v>
      </c>
      <c r="I672" s="1" t="s">
        <v>1</v>
      </c>
      <c r="J672" s="1" t="s">
        <v>1</v>
      </c>
      <c r="K672" s="1" t="s">
        <v>1</v>
      </c>
      <c r="L672" s="1" t="s">
        <v>1</v>
      </c>
      <c r="M672" s="1">
        <v>0</v>
      </c>
      <c r="N672" s="2" t="s">
        <v>1</v>
      </c>
      <c r="O672" s="2" t="s">
        <v>2192</v>
      </c>
      <c r="P672" s="2" t="s">
        <v>2193</v>
      </c>
      <c r="Q672" s="1">
        <v>3445440</v>
      </c>
      <c r="R672" s="1">
        <v>0</v>
      </c>
      <c r="S672" s="1">
        <v>3445440</v>
      </c>
      <c r="T672" s="1">
        <v>0</v>
      </c>
      <c r="U672" s="2" t="s">
        <v>0</v>
      </c>
      <c r="V672" s="1">
        <v>0</v>
      </c>
      <c r="W672" s="1">
        <v>0</v>
      </c>
      <c r="X672" s="2" t="s">
        <v>0</v>
      </c>
      <c r="Y672" s="1">
        <v>0</v>
      </c>
      <c r="Z672" s="1">
        <v>0</v>
      </c>
      <c r="AA672" s="2" t="s">
        <v>0</v>
      </c>
      <c r="AB672" s="1">
        <v>0</v>
      </c>
      <c r="AC672" s="1">
        <v>0</v>
      </c>
      <c r="AD672" s="2" t="s">
        <v>0</v>
      </c>
      <c r="AE672" s="1">
        <v>0</v>
      </c>
      <c r="AF672" s="2">
        <v>0</v>
      </c>
      <c r="AG672" s="2" t="s">
        <v>0</v>
      </c>
      <c r="AH672" s="1">
        <v>0</v>
      </c>
      <c r="AI672" s="1">
        <v>0</v>
      </c>
      <c r="AJ672" s="2" t="s">
        <v>0</v>
      </c>
      <c r="AK672" s="1">
        <v>0</v>
      </c>
      <c r="AL672" s="1">
        <v>0</v>
      </c>
      <c r="AM672" s="49" t="s">
        <v>1</v>
      </c>
      <c r="AN672" s="2" t="s">
        <v>1</v>
      </c>
      <c r="AO672" s="49" t="s">
        <v>1</v>
      </c>
      <c r="AP672" s="2" t="s">
        <v>1</v>
      </c>
    </row>
    <row r="673" spans="1:42" x14ac:dyDescent="0.25">
      <c r="A673" s="2" t="s">
        <v>2194</v>
      </c>
      <c r="B673" s="48">
        <v>44180</v>
      </c>
      <c r="C673" s="2" t="s">
        <v>35</v>
      </c>
      <c r="D673" s="2" t="s">
        <v>33</v>
      </c>
      <c r="E673" s="2" t="s">
        <v>204</v>
      </c>
      <c r="F673" s="2" t="s">
        <v>1307</v>
      </c>
      <c r="G673" s="2" t="s">
        <v>3</v>
      </c>
      <c r="H673" s="2" t="s">
        <v>2195</v>
      </c>
      <c r="I673" s="1" t="s">
        <v>1</v>
      </c>
      <c r="J673" s="1" t="s">
        <v>1</v>
      </c>
      <c r="K673" s="1" t="s">
        <v>1</v>
      </c>
      <c r="L673" s="1" t="s">
        <v>1</v>
      </c>
      <c r="M673" s="1">
        <v>0</v>
      </c>
      <c r="N673" s="2" t="s">
        <v>1</v>
      </c>
      <c r="O673" s="2" t="s">
        <v>2</v>
      </c>
      <c r="P673" s="2" t="s">
        <v>1</v>
      </c>
      <c r="Q673" s="1">
        <v>71374005.599999994</v>
      </c>
      <c r="R673" s="1">
        <v>0</v>
      </c>
      <c r="S673" s="1">
        <v>60215664</v>
      </c>
      <c r="T673" s="1">
        <v>0</v>
      </c>
      <c r="U673" s="2" t="s">
        <v>0</v>
      </c>
      <c r="V673" s="1">
        <v>0</v>
      </c>
      <c r="W673" s="1">
        <v>9619260</v>
      </c>
      <c r="X673" s="2" t="s">
        <v>0</v>
      </c>
      <c r="Y673" s="1">
        <v>1539081.6</v>
      </c>
      <c r="Z673" s="1">
        <v>0</v>
      </c>
      <c r="AA673" s="2" t="s">
        <v>0</v>
      </c>
      <c r="AB673" s="1">
        <v>0</v>
      </c>
      <c r="AC673" s="1">
        <v>0</v>
      </c>
      <c r="AD673" s="2" t="s">
        <v>0</v>
      </c>
      <c r="AE673" s="1">
        <v>0</v>
      </c>
      <c r="AF673" s="2">
        <v>0</v>
      </c>
      <c r="AG673" s="2" t="s">
        <v>0</v>
      </c>
      <c r="AH673" s="1">
        <v>0</v>
      </c>
      <c r="AI673" s="1">
        <v>0</v>
      </c>
      <c r="AJ673" s="2" t="s">
        <v>0</v>
      </c>
      <c r="AK673" s="1">
        <v>0</v>
      </c>
      <c r="AL673" s="1">
        <v>0</v>
      </c>
      <c r="AM673" s="49" t="s">
        <v>1</v>
      </c>
      <c r="AN673" s="2" t="s">
        <v>1</v>
      </c>
      <c r="AO673" s="49" t="s">
        <v>1</v>
      </c>
      <c r="AP673" s="2" t="s">
        <v>1</v>
      </c>
    </row>
    <row r="674" spans="1:42" x14ac:dyDescent="0.25">
      <c r="A674" s="2" t="s">
        <v>2196</v>
      </c>
      <c r="B674" s="48">
        <v>44180</v>
      </c>
      <c r="C674" s="2" t="s">
        <v>35</v>
      </c>
      <c r="D674" s="2" t="s">
        <v>33</v>
      </c>
      <c r="E674" s="2" t="s">
        <v>204</v>
      </c>
      <c r="F674" s="2" t="s">
        <v>1307</v>
      </c>
      <c r="G674" s="2" t="s">
        <v>13</v>
      </c>
      <c r="H674" s="2" t="s">
        <v>1</v>
      </c>
      <c r="I674" s="1" t="s">
        <v>1427</v>
      </c>
      <c r="J674" s="1" t="s">
        <v>1</v>
      </c>
      <c r="K674" s="1" t="s">
        <v>2197</v>
      </c>
      <c r="L674" s="1" t="s">
        <v>2198</v>
      </c>
      <c r="M674" s="1">
        <v>53379.63</v>
      </c>
      <c r="N674" s="2" t="s">
        <v>12</v>
      </c>
      <c r="O674" s="2" t="s">
        <v>2199</v>
      </c>
      <c r="P674" s="2" t="s">
        <v>2200</v>
      </c>
      <c r="Q674" s="1">
        <v>-4995000</v>
      </c>
      <c r="R674" s="1">
        <v>0</v>
      </c>
      <c r="S674" s="1">
        <v>-4995000</v>
      </c>
      <c r="T674" s="1">
        <v>0</v>
      </c>
      <c r="U674" s="2" t="s">
        <v>0</v>
      </c>
      <c r="V674" s="1">
        <v>0</v>
      </c>
      <c r="W674" s="1">
        <v>0</v>
      </c>
      <c r="X674" s="2" t="s">
        <v>0</v>
      </c>
      <c r="Y674" s="1">
        <v>0</v>
      </c>
      <c r="Z674" s="1">
        <v>0</v>
      </c>
      <c r="AA674" s="2" t="s">
        <v>0</v>
      </c>
      <c r="AB674" s="1">
        <v>0</v>
      </c>
      <c r="AC674" s="1">
        <v>0</v>
      </c>
      <c r="AD674" s="2" t="s">
        <v>0</v>
      </c>
      <c r="AE674" s="1">
        <v>0</v>
      </c>
      <c r="AF674" s="2">
        <v>0</v>
      </c>
      <c r="AG674" s="2" t="s">
        <v>0</v>
      </c>
      <c r="AH674" s="1">
        <v>0</v>
      </c>
      <c r="AI674" s="1">
        <v>0</v>
      </c>
      <c r="AJ674" s="2" t="s">
        <v>0</v>
      </c>
      <c r="AK674" s="1">
        <v>0</v>
      </c>
      <c r="AL674" s="1">
        <v>0</v>
      </c>
      <c r="AM674" s="49" t="s">
        <v>1</v>
      </c>
      <c r="AN674" s="2" t="s">
        <v>1</v>
      </c>
      <c r="AO674" s="49" t="s">
        <v>1</v>
      </c>
      <c r="AP674" s="2" t="s">
        <v>1</v>
      </c>
    </row>
    <row r="675" spans="1:42" x14ac:dyDescent="0.25">
      <c r="A675" s="2" t="s">
        <v>2201</v>
      </c>
      <c r="B675" s="48">
        <v>44180</v>
      </c>
      <c r="C675" s="2" t="s">
        <v>27</v>
      </c>
      <c r="D675" s="2" t="s">
        <v>33</v>
      </c>
      <c r="E675" s="2" t="s">
        <v>32</v>
      </c>
      <c r="F675" s="2" t="s">
        <v>1970</v>
      </c>
      <c r="G675" s="2" t="s">
        <v>3</v>
      </c>
      <c r="H675" s="2" t="s">
        <v>2202</v>
      </c>
      <c r="I675" s="1" t="s">
        <v>1</v>
      </c>
      <c r="J675" s="1" t="s">
        <v>1</v>
      </c>
      <c r="K675" s="1" t="s">
        <v>1</v>
      </c>
      <c r="L675" s="1" t="s">
        <v>1</v>
      </c>
      <c r="M675" s="1">
        <v>0</v>
      </c>
      <c r="N675" s="2" t="s">
        <v>1</v>
      </c>
      <c r="O675" s="2" t="s">
        <v>2</v>
      </c>
      <c r="P675" s="2" t="s">
        <v>1</v>
      </c>
      <c r="Q675" s="1">
        <v>272746514.23799998</v>
      </c>
      <c r="R675" s="1">
        <v>0</v>
      </c>
      <c r="S675" s="1">
        <v>236839528.5</v>
      </c>
      <c r="T675" s="1">
        <v>0</v>
      </c>
      <c r="U675" s="2" t="s">
        <v>0</v>
      </c>
      <c r="V675" s="1">
        <v>0</v>
      </c>
      <c r="W675" s="1">
        <v>30954298.050000001</v>
      </c>
      <c r="X675" s="2" t="s">
        <v>9</v>
      </c>
      <c r="Y675" s="1">
        <v>4952687.6880000001</v>
      </c>
      <c r="Z675" s="1">
        <v>0</v>
      </c>
      <c r="AA675" s="2" t="s">
        <v>0</v>
      </c>
      <c r="AB675" s="1">
        <v>0</v>
      </c>
      <c r="AC675" s="1">
        <v>0</v>
      </c>
      <c r="AD675" s="2" t="s">
        <v>0</v>
      </c>
      <c r="AE675" s="1">
        <v>0</v>
      </c>
      <c r="AF675" s="2">
        <v>0</v>
      </c>
      <c r="AG675" s="2" t="s">
        <v>0</v>
      </c>
      <c r="AH675" s="1">
        <v>0</v>
      </c>
      <c r="AI675" s="1">
        <v>0</v>
      </c>
      <c r="AJ675" s="2" t="s">
        <v>0</v>
      </c>
      <c r="AK675" s="1">
        <v>0</v>
      </c>
      <c r="AL675" s="1">
        <v>0</v>
      </c>
      <c r="AM675" s="49" t="s">
        <v>1</v>
      </c>
      <c r="AN675" s="2" t="s">
        <v>1</v>
      </c>
      <c r="AO675" s="49" t="s">
        <v>1</v>
      </c>
      <c r="AP675" s="2" t="s">
        <v>1</v>
      </c>
    </row>
    <row r="676" spans="1:42" x14ac:dyDescent="0.25">
      <c r="A676" s="2" t="s">
        <v>2203</v>
      </c>
      <c r="B676" s="48">
        <v>44180</v>
      </c>
      <c r="C676" s="2" t="s">
        <v>27</v>
      </c>
      <c r="D676" s="2" t="s">
        <v>33</v>
      </c>
      <c r="E676" s="2" t="s">
        <v>32</v>
      </c>
      <c r="F676" s="2" t="s">
        <v>2182</v>
      </c>
      <c r="G676" s="2" t="s">
        <v>3</v>
      </c>
      <c r="H676" s="2" t="s">
        <v>2204</v>
      </c>
      <c r="I676" s="1" t="s">
        <v>1</v>
      </c>
      <c r="J676" s="1" t="s">
        <v>1</v>
      </c>
      <c r="K676" s="1" t="s">
        <v>1</v>
      </c>
      <c r="L676" s="1" t="s">
        <v>1</v>
      </c>
      <c r="M676" s="1">
        <v>0</v>
      </c>
      <c r="N676" s="2" t="s">
        <v>1</v>
      </c>
      <c r="O676" s="2" t="s">
        <v>965</v>
      </c>
      <c r="P676" s="2" t="s">
        <v>966</v>
      </c>
      <c r="Q676" s="1">
        <v>25174911</v>
      </c>
      <c r="R676" s="1">
        <v>0</v>
      </c>
      <c r="S676" s="1">
        <v>10908303</v>
      </c>
      <c r="T676" s="1">
        <v>12298800</v>
      </c>
      <c r="U676" s="2" t="s">
        <v>9</v>
      </c>
      <c r="V676" s="1">
        <v>1967808</v>
      </c>
      <c r="W676" s="1">
        <v>0</v>
      </c>
      <c r="X676" s="2" t="s">
        <v>0</v>
      </c>
      <c r="Y676" s="1">
        <v>0</v>
      </c>
      <c r="Z676" s="1">
        <v>0</v>
      </c>
      <c r="AA676" s="2" t="s">
        <v>0</v>
      </c>
      <c r="AB676" s="1">
        <v>0</v>
      </c>
      <c r="AC676" s="1">
        <v>0</v>
      </c>
      <c r="AD676" s="2" t="s">
        <v>0</v>
      </c>
      <c r="AE676" s="1">
        <v>0</v>
      </c>
      <c r="AF676" s="2">
        <v>0</v>
      </c>
      <c r="AG676" s="2" t="s">
        <v>0</v>
      </c>
      <c r="AH676" s="1">
        <v>0</v>
      </c>
      <c r="AI676" s="1">
        <v>0</v>
      </c>
      <c r="AJ676" s="2" t="s">
        <v>0</v>
      </c>
      <c r="AK676" s="1">
        <v>0</v>
      </c>
      <c r="AL676" s="1">
        <v>0</v>
      </c>
      <c r="AM676" s="49" t="s">
        <v>1</v>
      </c>
      <c r="AN676" s="2" t="s">
        <v>1</v>
      </c>
      <c r="AO676" s="49" t="s">
        <v>1</v>
      </c>
      <c r="AP676" s="2" t="s">
        <v>1</v>
      </c>
    </row>
    <row r="677" spans="1:42" x14ac:dyDescent="0.25">
      <c r="A677" s="2" t="s">
        <v>2205</v>
      </c>
      <c r="B677" s="48">
        <v>44180</v>
      </c>
      <c r="C677" s="2" t="s">
        <v>27</v>
      </c>
      <c r="D677" s="2" t="s">
        <v>33</v>
      </c>
      <c r="E677" s="2" t="s">
        <v>32</v>
      </c>
      <c r="F677" s="2" t="s">
        <v>1970</v>
      </c>
      <c r="G677" s="2" t="s">
        <v>3</v>
      </c>
      <c r="H677" s="2" t="s">
        <v>2206</v>
      </c>
      <c r="I677" s="1" t="s">
        <v>1</v>
      </c>
      <c r="J677" s="1" t="s">
        <v>1</v>
      </c>
      <c r="K677" s="1" t="s">
        <v>1</v>
      </c>
      <c r="L677" s="1" t="s">
        <v>1</v>
      </c>
      <c r="M677" s="1">
        <v>0</v>
      </c>
      <c r="N677" s="2" t="s">
        <v>1</v>
      </c>
      <c r="O677" s="2" t="s">
        <v>2</v>
      </c>
      <c r="P677" s="2" t="s">
        <v>1</v>
      </c>
      <c r="Q677" s="1">
        <v>31802763.449999999</v>
      </c>
      <c r="R677" s="1">
        <v>0</v>
      </c>
      <c r="S677" s="1">
        <v>22332465.449999999</v>
      </c>
      <c r="T677" s="1">
        <v>0</v>
      </c>
      <c r="U677" s="2" t="s">
        <v>0</v>
      </c>
      <c r="V677" s="1">
        <v>0</v>
      </c>
      <c r="W677" s="1">
        <v>8164050</v>
      </c>
      <c r="X677" s="2" t="s">
        <v>9</v>
      </c>
      <c r="Y677" s="1">
        <v>1306248</v>
      </c>
      <c r="Z677" s="1">
        <v>0</v>
      </c>
      <c r="AA677" s="2" t="s">
        <v>0</v>
      </c>
      <c r="AB677" s="1">
        <v>0</v>
      </c>
      <c r="AC677" s="1">
        <v>0</v>
      </c>
      <c r="AD677" s="2" t="s">
        <v>0</v>
      </c>
      <c r="AE677" s="1">
        <v>0</v>
      </c>
      <c r="AF677" s="2">
        <v>0</v>
      </c>
      <c r="AG677" s="2" t="s">
        <v>0</v>
      </c>
      <c r="AH677" s="1">
        <v>0</v>
      </c>
      <c r="AI677" s="1">
        <v>0</v>
      </c>
      <c r="AJ677" s="2" t="s">
        <v>0</v>
      </c>
      <c r="AK677" s="1">
        <v>0</v>
      </c>
      <c r="AL677" s="1">
        <v>0</v>
      </c>
      <c r="AM677" s="49" t="s">
        <v>1</v>
      </c>
      <c r="AN677" s="2" t="s">
        <v>1</v>
      </c>
      <c r="AO677" s="49" t="s">
        <v>1</v>
      </c>
      <c r="AP677" s="2" t="s">
        <v>1</v>
      </c>
    </row>
    <row r="678" spans="1:42" x14ac:dyDescent="0.25">
      <c r="A678" s="2" t="s">
        <v>2207</v>
      </c>
      <c r="B678" s="48">
        <v>44180</v>
      </c>
      <c r="C678" s="2" t="s">
        <v>6</v>
      </c>
      <c r="D678" s="2" t="s">
        <v>26</v>
      </c>
      <c r="E678" s="2" t="s">
        <v>200</v>
      </c>
      <c r="F678" s="2" t="s">
        <v>1572</v>
      </c>
      <c r="G678" s="2" t="s">
        <v>3</v>
      </c>
      <c r="H678" s="2" t="s">
        <v>2208</v>
      </c>
      <c r="I678" s="1" t="s">
        <v>1</v>
      </c>
      <c r="J678" s="1" t="s">
        <v>1</v>
      </c>
      <c r="K678" s="1" t="s">
        <v>1</v>
      </c>
      <c r="L678" s="1" t="s">
        <v>1</v>
      </c>
      <c r="M678" s="1">
        <v>0</v>
      </c>
      <c r="N678" s="2" t="s">
        <v>1</v>
      </c>
      <c r="O678" s="2" t="s">
        <v>2</v>
      </c>
      <c r="P678" s="2" t="s">
        <v>1</v>
      </c>
      <c r="Q678" s="1">
        <v>447320043.58199996</v>
      </c>
      <c r="R678" s="1">
        <v>0</v>
      </c>
      <c r="S678" s="1">
        <v>383844492.44999999</v>
      </c>
      <c r="T678" s="1">
        <v>0</v>
      </c>
      <c r="U678" s="2" t="s">
        <v>0</v>
      </c>
      <c r="V678" s="1">
        <v>0</v>
      </c>
      <c r="W678" s="1">
        <v>54720302.700000003</v>
      </c>
      <c r="X678" s="2" t="s">
        <v>9</v>
      </c>
      <c r="Y678" s="1">
        <v>8755248.432</v>
      </c>
      <c r="Z678" s="1">
        <v>0</v>
      </c>
      <c r="AA678" s="2" t="s">
        <v>0</v>
      </c>
      <c r="AB678" s="1">
        <v>0</v>
      </c>
      <c r="AC678" s="1">
        <v>0</v>
      </c>
      <c r="AD678" s="2" t="s">
        <v>0</v>
      </c>
      <c r="AE678" s="1">
        <v>0</v>
      </c>
      <c r="AF678" s="2">
        <v>0</v>
      </c>
      <c r="AG678" s="2" t="s">
        <v>0</v>
      </c>
      <c r="AH678" s="1">
        <v>0</v>
      </c>
      <c r="AI678" s="1">
        <v>0</v>
      </c>
      <c r="AJ678" s="2" t="s">
        <v>0</v>
      </c>
      <c r="AK678" s="1">
        <v>0</v>
      </c>
      <c r="AL678" s="1">
        <v>0</v>
      </c>
      <c r="AM678" s="49" t="s">
        <v>1</v>
      </c>
      <c r="AN678" s="2" t="s">
        <v>1</v>
      </c>
      <c r="AO678" s="49" t="s">
        <v>1</v>
      </c>
      <c r="AP678" s="2" t="s">
        <v>1</v>
      </c>
    </row>
    <row r="679" spans="1:42" x14ac:dyDescent="0.25">
      <c r="A679" s="2" t="s">
        <v>2209</v>
      </c>
      <c r="B679" s="48">
        <v>44180</v>
      </c>
      <c r="C679" s="2" t="s">
        <v>27</v>
      </c>
      <c r="D679" s="2" t="s">
        <v>26</v>
      </c>
      <c r="E679" s="2" t="s">
        <v>253</v>
      </c>
      <c r="F679" s="2" t="s">
        <v>1476</v>
      </c>
      <c r="G679" s="2" t="s">
        <v>3</v>
      </c>
      <c r="H679" s="2" t="s">
        <v>2210</v>
      </c>
      <c r="I679" s="1" t="s">
        <v>1</v>
      </c>
      <c r="J679" s="1" t="s">
        <v>1</v>
      </c>
      <c r="K679" s="1" t="s">
        <v>1</v>
      </c>
      <c r="L679" s="1" t="s">
        <v>1</v>
      </c>
      <c r="M679" s="1">
        <v>0</v>
      </c>
      <c r="N679" s="2" t="s">
        <v>1</v>
      </c>
      <c r="O679" s="2" t="s">
        <v>2</v>
      </c>
      <c r="P679" s="2" t="s">
        <v>1</v>
      </c>
      <c r="Q679" s="1">
        <v>128675782.53</v>
      </c>
      <c r="R679" s="1">
        <v>0</v>
      </c>
      <c r="S679" s="1">
        <v>72894389.25</v>
      </c>
      <c r="T679" s="1">
        <v>0</v>
      </c>
      <c r="U679" s="2" t="s">
        <v>0</v>
      </c>
      <c r="V679" s="1">
        <v>0</v>
      </c>
      <c r="W679" s="1">
        <v>48087408</v>
      </c>
      <c r="X679" s="2" t="s">
        <v>0</v>
      </c>
      <c r="Y679" s="1">
        <v>7693985.2800000003</v>
      </c>
      <c r="Z679" s="1">
        <v>0</v>
      </c>
      <c r="AA679" s="2" t="s">
        <v>0</v>
      </c>
      <c r="AB679" s="1">
        <v>0</v>
      </c>
      <c r="AC679" s="1">
        <v>0</v>
      </c>
      <c r="AD679" s="2" t="s">
        <v>0</v>
      </c>
      <c r="AE679" s="1">
        <v>0</v>
      </c>
      <c r="AF679" s="2">
        <v>0</v>
      </c>
      <c r="AG679" s="2" t="s">
        <v>0</v>
      </c>
      <c r="AH679" s="1">
        <v>0</v>
      </c>
      <c r="AI679" s="1">
        <v>0</v>
      </c>
      <c r="AJ679" s="2" t="s">
        <v>0</v>
      </c>
      <c r="AK679" s="1">
        <v>0</v>
      </c>
      <c r="AL679" s="1">
        <v>0</v>
      </c>
      <c r="AM679" s="49" t="s">
        <v>1</v>
      </c>
      <c r="AN679" s="2" t="s">
        <v>1</v>
      </c>
      <c r="AO679" s="49" t="s">
        <v>1</v>
      </c>
      <c r="AP679" s="2" t="s">
        <v>1</v>
      </c>
    </row>
    <row r="680" spans="1:42" x14ac:dyDescent="0.25">
      <c r="A680" s="2" t="s">
        <v>2211</v>
      </c>
      <c r="B680" s="48">
        <v>44180</v>
      </c>
      <c r="C680" s="2" t="s">
        <v>27</v>
      </c>
      <c r="D680" s="2" t="s">
        <v>26</v>
      </c>
      <c r="E680" s="2" t="s">
        <v>253</v>
      </c>
      <c r="F680" s="2" t="s">
        <v>2212</v>
      </c>
      <c r="G680" s="2" t="s">
        <v>3</v>
      </c>
      <c r="H680" s="2" t="s">
        <v>2213</v>
      </c>
      <c r="I680" s="1" t="s">
        <v>1</v>
      </c>
      <c r="J680" s="1" t="s">
        <v>1</v>
      </c>
      <c r="K680" s="1" t="s">
        <v>1</v>
      </c>
      <c r="L680" s="1" t="s">
        <v>1</v>
      </c>
      <c r="M680" s="1">
        <v>0</v>
      </c>
      <c r="N680" s="2" t="s">
        <v>1</v>
      </c>
      <c r="O680" s="2" t="s">
        <v>959</v>
      </c>
      <c r="P680" s="2" t="s">
        <v>960</v>
      </c>
      <c r="Q680" s="1">
        <v>4695300</v>
      </c>
      <c r="R680" s="1">
        <v>0</v>
      </c>
      <c r="S680" s="1">
        <v>4695300</v>
      </c>
      <c r="T680" s="1">
        <v>0</v>
      </c>
      <c r="U680" s="2" t="s">
        <v>0</v>
      </c>
      <c r="V680" s="1">
        <v>0</v>
      </c>
      <c r="W680" s="1">
        <v>0</v>
      </c>
      <c r="X680" s="2" t="s">
        <v>0</v>
      </c>
      <c r="Y680" s="1">
        <v>0</v>
      </c>
      <c r="Z680" s="1">
        <v>0</v>
      </c>
      <c r="AA680" s="2" t="s">
        <v>0</v>
      </c>
      <c r="AB680" s="1">
        <v>0</v>
      </c>
      <c r="AC680" s="1">
        <v>0</v>
      </c>
      <c r="AD680" s="2" t="s">
        <v>0</v>
      </c>
      <c r="AE680" s="1">
        <v>0</v>
      </c>
      <c r="AF680" s="2">
        <v>0</v>
      </c>
      <c r="AG680" s="2" t="s">
        <v>0</v>
      </c>
      <c r="AH680" s="1">
        <v>0</v>
      </c>
      <c r="AI680" s="1">
        <v>0</v>
      </c>
      <c r="AJ680" s="2" t="s">
        <v>0</v>
      </c>
      <c r="AK680" s="1">
        <v>0</v>
      </c>
      <c r="AL680" s="1">
        <v>0</v>
      </c>
      <c r="AM680" s="49" t="s">
        <v>1</v>
      </c>
      <c r="AN680" s="2" t="s">
        <v>1</v>
      </c>
      <c r="AO680" s="49" t="s">
        <v>1</v>
      </c>
      <c r="AP680" s="2" t="s">
        <v>1</v>
      </c>
    </row>
    <row r="681" spans="1:42" x14ac:dyDescent="0.25">
      <c r="A681" s="2" t="s">
        <v>2214</v>
      </c>
      <c r="B681" s="48">
        <v>44180</v>
      </c>
      <c r="C681" s="2" t="s">
        <v>27</v>
      </c>
      <c r="D681" s="2" t="s">
        <v>26</v>
      </c>
      <c r="E681" s="2" t="s">
        <v>253</v>
      </c>
      <c r="F681" s="2" t="s">
        <v>1476</v>
      </c>
      <c r="G681" s="2" t="s">
        <v>3</v>
      </c>
      <c r="H681" s="2" t="s">
        <v>2215</v>
      </c>
      <c r="I681" s="1" t="s">
        <v>1</v>
      </c>
      <c r="J681" s="1" t="s">
        <v>1</v>
      </c>
      <c r="K681" s="1" t="s">
        <v>1</v>
      </c>
      <c r="L681" s="1" t="s">
        <v>1</v>
      </c>
      <c r="M681" s="1">
        <v>0</v>
      </c>
      <c r="N681" s="2" t="s">
        <v>1</v>
      </c>
      <c r="O681" s="2" t="s">
        <v>2</v>
      </c>
      <c r="P681" s="2" t="s">
        <v>1</v>
      </c>
      <c r="Q681" s="1">
        <v>183753978.30000001</v>
      </c>
      <c r="R681" s="1">
        <v>0</v>
      </c>
      <c r="S681" s="1">
        <v>120306844.5</v>
      </c>
      <c r="T681" s="1">
        <v>0</v>
      </c>
      <c r="U681" s="2" t="s">
        <v>0</v>
      </c>
      <c r="V681" s="1">
        <v>0</v>
      </c>
      <c r="W681" s="1">
        <v>54695805</v>
      </c>
      <c r="X681" s="2" t="s">
        <v>9</v>
      </c>
      <c r="Y681" s="1">
        <v>8751328.8000000007</v>
      </c>
      <c r="Z681" s="1">
        <v>0</v>
      </c>
      <c r="AA681" s="2" t="s">
        <v>0</v>
      </c>
      <c r="AB681" s="1">
        <v>0</v>
      </c>
      <c r="AC681" s="1">
        <v>0</v>
      </c>
      <c r="AD681" s="2" t="s">
        <v>0</v>
      </c>
      <c r="AE681" s="1">
        <v>0</v>
      </c>
      <c r="AF681" s="2">
        <v>0</v>
      </c>
      <c r="AG681" s="2" t="s">
        <v>0</v>
      </c>
      <c r="AH681" s="1">
        <v>0</v>
      </c>
      <c r="AI681" s="1">
        <v>0</v>
      </c>
      <c r="AJ681" s="2" t="s">
        <v>0</v>
      </c>
      <c r="AK681" s="1">
        <v>0</v>
      </c>
      <c r="AL681" s="1">
        <v>0</v>
      </c>
      <c r="AM681" s="49" t="s">
        <v>1</v>
      </c>
      <c r="AN681" s="2" t="s">
        <v>1</v>
      </c>
      <c r="AO681" s="49" t="s">
        <v>1</v>
      </c>
      <c r="AP681" s="2" t="s">
        <v>1</v>
      </c>
    </row>
    <row r="682" spans="1:42" x14ac:dyDescent="0.25">
      <c r="A682" s="2" t="s">
        <v>2216</v>
      </c>
      <c r="B682" s="48">
        <v>44180</v>
      </c>
      <c r="C682" s="2" t="s">
        <v>27</v>
      </c>
      <c r="D682" s="2" t="s">
        <v>26</v>
      </c>
      <c r="E682" s="2" t="s">
        <v>253</v>
      </c>
      <c r="F682" s="2" t="s">
        <v>2212</v>
      </c>
      <c r="G682" s="2" t="s">
        <v>3</v>
      </c>
      <c r="H682" s="2" t="s">
        <v>2217</v>
      </c>
      <c r="I682" s="1" t="s">
        <v>1</v>
      </c>
      <c r="J682" s="1" t="s">
        <v>1</v>
      </c>
      <c r="K682" s="1" t="s">
        <v>1</v>
      </c>
      <c r="L682" s="1" t="s">
        <v>1</v>
      </c>
      <c r="M682" s="1">
        <v>0</v>
      </c>
      <c r="N682" s="2" t="s">
        <v>1</v>
      </c>
      <c r="O682" s="2" t="s">
        <v>2218</v>
      </c>
      <c r="P682" s="2" t="s">
        <v>2219</v>
      </c>
      <c r="Q682" s="1">
        <v>45650415</v>
      </c>
      <c r="R682" s="1">
        <v>0</v>
      </c>
      <c r="S682" s="1">
        <v>24276255</v>
      </c>
      <c r="T682" s="1">
        <v>18426000</v>
      </c>
      <c r="U682" s="2" t="s">
        <v>9</v>
      </c>
      <c r="V682" s="1">
        <v>2948160</v>
      </c>
      <c r="W682" s="1">
        <v>0</v>
      </c>
      <c r="X682" s="2" t="s">
        <v>0</v>
      </c>
      <c r="Y682" s="1">
        <v>0</v>
      </c>
      <c r="Z682" s="1">
        <v>0</v>
      </c>
      <c r="AA682" s="2" t="s">
        <v>0</v>
      </c>
      <c r="AB682" s="1">
        <v>0</v>
      </c>
      <c r="AC682" s="1">
        <v>0</v>
      </c>
      <c r="AD682" s="2" t="s">
        <v>0</v>
      </c>
      <c r="AE682" s="1">
        <v>0</v>
      </c>
      <c r="AF682" s="2">
        <v>0</v>
      </c>
      <c r="AG682" s="2" t="s">
        <v>0</v>
      </c>
      <c r="AH682" s="1">
        <v>0</v>
      </c>
      <c r="AI682" s="1">
        <v>0</v>
      </c>
      <c r="AJ682" s="2" t="s">
        <v>0</v>
      </c>
      <c r="AK682" s="1">
        <v>0</v>
      </c>
      <c r="AL682" s="1">
        <v>0</v>
      </c>
      <c r="AM682" s="49" t="s">
        <v>1</v>
      </c>
      <c r="AN682" s="2" t="s">
        <v>1</v>
      </c>
      <c r="AO682" s="49" t="s">
        <v>1</v>
      </c>
      <c r="AP682" s="2" t="s">
        <v>1</v>
      </c>
    </row>
    <row r="683" spans="1:42" x14ac:dyDescent="0.25">
      <c r="A683" s="2" t="s">
        <v>2220</v>
      </c>
      <c r="B683" s="48">
        <v>44180</v>
      </c>
      <c r="C683" s="2" t="s">
        <v>27</v>
      </c>
      <c r="D683" s="2" t="s">
        <v>26</v>
      </c>
      <c r="E683" s="2" t="s">
        <v>253</v>
      </c>
      <c r="F683" s="2" t="s">
        <v>1476</v>
      </c>
      <c r="G683" s="2" t="s">
        <v>3</v>
      </c>
      <c r="H683" s="2" t="s">
        <v>2221</v>
      </c>
      <c r="I683" s="1" t="s">
        <v>1</v>
      </c>
      <c r="J683" s="1" t="s">
        <v>1</v>
      </c>
      <c r="K683" s="1" t="s">
        <v>1</v>
      </c>
      <c r="L683" s="1" t="s">
        <v>1</v>
      </c>
      <c r="M683" s="1">
        <v>0</v>
      </c>
      <c r="N683" s="2" t="s">
        <v>1</v>
      </c>
      <c r="O683" s="2" t="s">
        <v>2</v>
      </c>
      <c r="P683" s="2" t="s">
        <v>1</v>
      </c>
      <c r="Q683" s="1">
        <v>90429641.090000004</v>
      </c>
      <c r="R683" s="1">
        <v>0</v>
      </c>
      <c r="S683" s="1">
        <v>58789736</v>
      </c>
      <c r="T683" s="1">
        <v>0</v>
      </c>
      <c r="U683" s="2" t="s">
        <v>0</v>
      </c>
      <c r="V683" s="1">
        <v>0</v>
      </c>
      <c r="W683" s="1">
        <v>27275780.25</v>
      </c>
      <c r="X683" s="2" t="s">
        <v>9</v>
      </c>
      <c r="Y683" s="1">
        <v>4364124.84</v>
      </c>
      <c r="Z683" s="1">
        <v>0</v>
      </c>
      <c r="AA683" s="2" t="s">
        <v>0</v>
      </c>
      <c r="AB683" s="1">
        <v>0</v>
      </c>
      <c r="AC683" s="1">
        <v>0</v>
      </c>
      <c r="AD683" s="2" t="s">
        <v>0</v>
      </c>
      <c r="AE683" s="1">
        <v>0</v>
      </c>
      <c r="AF683" s="2">
        <v>0</v>
      </c>
      <c r="AG683" s="2" t="s">
        <v>0</v>
      </c>
      <c r="AH683" s="1">
        <v>0</v>
      </c>
      <c r="AI683" s="1">
        <v>0</v>
      </c>
      <c r="AJ683" s="2" t="s">
        <v>0</v>
      </c>
      <c r="AK683" s="1">
        <v>0</v>
      </c>
      <c r="AL683" s="1">
        <v>0</v>
      </c>
      <c r="AM683" s="49" t="s">
        <v>1</v>
      </c>
      <c r="AN683" s="2" t="s">
        <v>1</v>
      </c>
      <c r="AO683" s="49" t="s">
        <v>1</v>
      </c>
      <c r="AP683" s="2" t="s">
        <v>1</v>
      </c>
    </row>
    <row r="684" spans="1:42" x14ac:dyDescent="0.25">
      <c r="A684" s="2" t="s">
        <v>2222</v>
      </c>
      <c r="B684" s="48">
        <v>44180</v>
      </c>
      <c r="C684" s="2" t="s">
        <v>6</v>
      </c>
      <c r="D684" s="2" t="s">
        <v>24</v>
      </c>
      <c r="E684" s="2" t="s">
        <v>196</v>
      </c>
      <c r="F684" s="2" t="s">
        <v>546</v>
      </c>
      <c r="G684" s="2" t="s">
        <v>3</v>
      </c>
      <c r="H684" s="2" t="s">
        <v>2223</v>
      </c>
      <c r="I684" s="1" t="s">
        <v>1</v>
      </c>
      <c r="J684" s="1" t="s">
        <v>1</v>
      </c>
      <c r="K684" s="1" t="s">
        <v>1</v>
      </c>
      <c r="L684" s="1" t="s">
        <v>1</v>
      </c>
      <c r="M684" s="1">
        <v>0</v>
      </c>
      <c r="N684" s="2" t="s">
        <v>1</v>
      </c>
      <c r="O684" s="2" t="s">
        <v>2</v>
      </c>
      <c r="P684" s="2" t="s">
        <v>1</v>
      </c>
      <c r="Q684" s="1">
        <v>12691620</v>
      </c>
      <c r="R684" s="1">
        <v>0</v>
      </c>
      <c r="S684" s="1">
        <v>12652992</v>
      </c>
      <c r="T684" s="1">
        <v>0</v>
      </c>
      <c r="U684" s="2" t="s">
        <v>0</v>
      </c>
      <c r="V684" s="1">
        <v>0</v>
      </c>
      <c r="W684" s="1">
        <v>33300</v>
      </c>
      <c r="X684" s="2" t="s">
        <v>0</v>
      </c>
      <c r="Y684" s="1">
        <v>5328</v>
      </c>
      <c r="Z684" s="1">
        <v>0</v>
      </c>
      <c r="AA684" s="2" t="s">
        <v>0</v>
      </c>
      <c r="AB684" s="1">
        <v>0</v>
      </c>
      <c r="AC684" s="1">
        <v>0</v>
      </c>
      <c r="AD684" s="2" t="s">
        <v>0</v>
      </c>
      <c r="AE684" s="1">
        <v>0</v>
      </c>
      <c r="AF684" s="2">
        <v>0</v>
      </c>
      <c r="AG684" s="2" t="s">
        <v>0</v>
      </c>
      <c r="AH684" s="1">
        <v>0</v>
      </c>
      <c r="AI684" s="1">
        <v>0</v>
      </c>
      <c r="AJ684" s="2" t="s">
        <v>0</v>
      </c>
      <c r="AK684" s="1">
        <v>0</v>
      </c>
      <c r="AL684" s="1">
        <v>0</v>
      </c>
      <c r="AM684" s="49" t="s">
        <v>1</v>
      </c>
      <c r="AN684" s="2" t="s">
        <v>1</v>
      </c>
      <c r="AO684" s="49" t="s">
        <v>1</v>
      </c>
      <c r="AP684" s="2" t="s">
        <v>1</v>
      </c>
    </row>
    <row r="685" spans="1:42" x14ac:dyDescent="0.25">
      <c r="A685" s="2" t="s">
        <v>2224</v>
      </c>
      <c r="B685" s="48">
        <v>44180</v>
      </c>
      <c r="C685" s="2" t="s">
        <v>6</v>
      </c>
      <c r="D685" s="2" t="s">
        <v>24</v>
      </c>
      <c r="E685" s="2" t="s">
        <v>196</v>
      </c>
      <c r="F685" s="2" t="s">
        <v>546</v>
      </c>
      <c r="G685" s="2" t="s">
        <v>3</v>
      </c>
      <c r="H685" s="2" t="s">
        <v>2225</v>
      </c>
      <c r="I685" s="1" t="s">
        <v>1</v>
      </c>
      <c r="J685" s="1" t="s">
        <v>1</v>
      </c>
      <c r="K685" s="1" t="s">
        <v>1</v>
      </c>
      <c r="L685" s="1" t="s">
        <v>1</v>
      </c>
      <c r="M685" s="1">
        <v>0</v>
      </c>
      <c r="N685" s="2" t="s">
        <v>1</v>
      </c>
      <c r="O685" s="2" t="s">
        <v>955</v>
      </c>
      <c r="P685" s="2" t="s">
        <v>956</v>
      </c>
      <c r="Q685" s="1">
        <v>19647000</v>
      </c>
      <c r="R685" s="1">
        <v>0</v>
      </c>
      <c r="S685" s="1">
        <v>19647000</v>
      </c>
      <c r="T685" s="1">
        <v>0</v>
      </c>
      <c r="U685" s="2" t="s">
        <v>0</v>
      </c>
      <c r="V685" s="1">
        <v>0</v>
      </c>
      <c r="W685" s="1">
        <v>0</v>
      </c>
      <c r="X685" s="2" t="s">
        <v>0</v>
      </c>
      <c r="Y685" s="1">
        <v>0</v>
      </c>
      <c r="Z685" s="1">
        <v>0</v>
      </c>
      <c r="AA685" s="2" t="s">
        <v>0</v>
      </c>
      <c r="AB685" s="1">
        <v>0</v>
      </c>
      <c r="AC685" s="1">
        <v>0</v>
      </c>
      <c r="AD685" s="2" t="s">
        <v>0</v>
      </c>
      <c r="AE685" s="1">
        <v>0</v>
      </c>
      <c r="AF685" s="2">
        <v>0</v>
      </c>
      <c r="AG685" s="2" t="s">
        <v>0</v>
      </c>
      <c r="AH685" s="1">
        <v>0</v>
      </c>
      <c r="AI685" s="1">
        <v>0</v>
      </c>
      <c r="AJ685" s="2" t="s">
        <v>0</v>
      </c>
      <c r="AK685" s="1">
        <v>0</v>
      </c>
      <c r="AL685" s="1">
        <v>0</v>
      </c>
      <c r="AM685" s="49" t="s">
        <v>1</v>
      </c>
      <c r="AN685" s="2" t="s">
        <v>1</v>
      </c>
      <c r="AO685" s="49" t="s">
        <v>1</v>
      </c>
      <c r="AP685" s="2" t="s">
        <v>1</v>
      </c>
    </row>
    <row r="686" spans="1:42" x14ac:dyDescent="0.25">
      <c r="A686" s="2" t="s">
        <v>2226</v>
      </c>
      <c r="B686" s="48">
        <v>44180</v>
      </c>
      <c r="C686" s="2" t="s">
        <v>6</v>
      </c>
      <c r="D686" s="2" t="s">
        <v>24</v>
      </c>
      <c r="E686" s="2" t="s">
        <v>196</v>
      </c>
      <c r="F686" s="2" t="s">
        <v>546</v>
      </c>
      <c r="G686" s="2" t="s">
        <v>3</v>
      </c>
      <c r="H686" s="2" t="s">
        <v>2227</v>
      </c>
      <c r="I686" s="1" t="s">
        <v>1</v>
      </c>
      <c r="J686" s="1" t="s">
        <v>1</v>
      </c>
      <c r="K686" s="1" t="s">
        <v>1</v>
      </c>
      <c r="L686" s="1" t="s">
        <v>1</v>
      </c>
      <c r="M686" s="1">
        <v>0</v>
      </c>
      <c r="N686" s="2" t="s">
        <v>1</v>
      </c>
      <c r="O686" s="2" t="s">
        <v>2</v>
      </c>
      <c r="P686" s="2" t="s">
        <v>1</v>
      </c>
      <c r="Q686" s="1">
        <v>845892827.1099999</v>
      </c>
      <c r="R686" s="1">
        <v>0</v>
      </c>
      <c r="S686" s="1">
        <v>617437681.54999995</v>
      </c>
      <c r="T686" s="1">
        <v>0</v>
      </c>
      <c r="U686" s="2" t="s">
        <v>0</v>
      </c>
      <c r="V686" s="1">
        <v>0</v>
      </c>
      <c r="W686" s="1">
        <v>196944091</v>
      </c>
      <c r="X686" s="2" t="s">
        <v>9</v>
      </c>
      <c r="Y686" s="1">
        <v>31511054.559999999</v>
      </c>
      <c r="Z686" s="1">
        <v>0</v>
      </c>
      <c r="AA686" s="2" t="s">
        <v>0</v>
      </c>
      <c r="AB686" s="1">
        <v>0</v>
      </c>
      <c r="AC686" s="1">
        <v>0</v>
      </c>
      <c r="AD686" s="2" t="s">
        <v>0</v>
      </c>
      <c r="AE686" s="1">
        <v>0</v>
      </c>
      <c r="AF686" s="2">
        <v>0</v>
      </c>
      <c r="AG686" s="2" t="s">
        <v>0</v>
      </c>
      <c r="AH686" s="1">
        <v>0</v>
      </c>
      <c r="AI686" s="1">
        <v>0</v>
      </c>
      <c r="AJ686" s="2" t="s">
        <v>0</v>
      </c>
      <c r="AK686" s="1">
        <v>0</v>
      </c>
      <c r="AL686" s="1">
        <v>0</v>
      </c>
      <c r="AM686" s="49" t="s">
        <v>1</v>
      </c>
      <c r="AN686" s="2" t="s">
        <v>1</v>
      </c>
      <c r="AO686" s="49" t="s">
        <v>1</v>
      </c>
      <c r="AP686" s="2" t="s">
        <v>1</v>
      </c>
    </row>
    <row r="687" spans="1:42" x14ac:dyDescent="0.25">
      <c r="A687" s="2" t="s">
        <v>2228</v>
      </c>
      <c r="B687" s="48">
        <v>44180</v>
      </c>
      <c r="C687" s="2" t="s">
        <v>27</v>
      </c>
      <c r="D687" s="2" t="s">
        <v>24</v>
      </c>
      <c r="E687" s="2" t="s">
        <v>364</v>
      </c>
      <c r="F687" s="2" t="s">
        <v>2229</v>
      </c>
      <c r="G687" s="2" t="s">
        <v>3</v>
      </c>
      <c r="H687" s="2" t="s">
        <v>2230</v>
      </c>
      <c r="I687" s="1" t="s">
        <v>1</v>
      </c>
      <c r="J687" s="1" t="s">
        <v>1</v>
      </c>
      <c r="K687" s="1" t="s">
        <v>1</v>
      </c>
      <c r="L687" s="1" t="s">
        <v>1</v>
      </c>
      <c r="M687" s="1">
        <v>0</v>
      </c>
      <c r="N687" s="2" t="s">
        <v>1</v>
      </c>
      <c r="O687" s="2" t="s">
        <v>2</v>
      </c>
      <c r="P687" s="2" t="s">
        <v>1</v>
      </c>
      <c r="Q687" s="1">
        <v>104035220.39</v>
      </c>
      <c r="R687" s="1">
        <v>0</v>
      </c>
      <c r="S687" s="1">
        <v>91817956.549999997</v>
      </c>
      <c r="T687" s="1">
        <v>0</v>
      </c>
      <c r="U687" s="2" t="s">
        <v>0</v>
      </c>
      <c r="V687" s="1">
        <v>0</v>
      </c>
      <c r="W687" s="1">
        <v>10532124</v>
      </c>
      <c r="X687" s="2" t="s">
        <v>9</v>
      </c>
      <c r="Y687" s="1">
        <v>1685139.84</v>
      </c>
      <c r="Z687" s="1">
        <v>0</v>
      </c>
      <c r="AA687" s="2" t="s">
        <v>0</v>
      </c>
      <c r="AB687" s="1">
        <v>0</v>
      </c>
      <c r="AC687" s="1">
        <v>0</v>
      </c>
      <c r="AD687" s="2" t="s">
        <v>0</v>
      </c>
      <c r="AE687" s="1">
        <v>0</v>
      </c>
      <c r="AF687" s="2">
        <v>0</v>
      </c>
      <c r="AG687" s="2" t="s">
        <v>0</v>
      </c>
      <c r="AH687" s="1">
        <v>0</v>
      </c>
      <c r="AI687" s="1">
        <v>0</v>
      </c>
      <c r="AJ687" s="2" t="s">
        <v>0</v>
      </c>
      <c r="AK687" s="1">
        <v>0</v>
      </c>
      <c r="AL687" s="1">
        <v>0</v>
      </c>
      <c r="AM687" s="49" t="s">
        <v>1</v>
      </c>
      <c r="AN687" s="2" t="s">
        <v>1</v>
      </c>
      <c r="AO687" s="49" t="s">
        <v>1</v>
      </c>
      <c r="AP687" s="2" t="s">
        <v>1</v>
      </c>
    </row>
    <row r="688" spans="1:42" x14ac:dyDescent="0.25">
      <c r="A688" s="2" t="s">
        <v>2231</v>
      </c>
      <c r="B688" s="48">
        <v>44180</v>
      </c>
      <c r="C688" s="2" t="s">
        <v>6</v>
      </c>
      <c r="D688" s="2" t="s">
        <v>22</v>
      </c>
      <c r="E688" s="2" t="s">
        <v>194</v>
      </c>
      <c r="F688" s="2" t="s">
        <v>2232</v>
      </c>
      <c r="G688" s="2" t="s">
        <v>3</v>
      </c>
      <c r="H688" s="2" t="s">
        <v>2233</v>
      </c>
      <c r="I688" s="1" t="s">
        <v>1</v>
      </c>
      <c r="J688" s="1" t="s">
        <v>1</v>
      </c>
      <c r="K688" s="1" t="s">
        <v>1</v>
      </c>
      <c r="L688" s="1" t="s">
        <v>1</v>
      </c>
      <c r="M688" s="1">
        <v>0</v>
      </c>
      <c r="N688" s="2" t="s">
        <v>1</v>
      </c>
      <c r="O688" s="2" t="s">
        <v>2234</v>
      </c>
      <c r="P688" s="2" t="s">
        <v>2235</v>
      </c>
      <c r="Q688" s="1">
        <v>41292000</v>
      </c>
      <c r="R688" s="1">
        <v>0</v>
      </c>
      <c r="S688" s="1">
        <v>41292000</v>
      </c>
      <c r="T688" s="1">
        <v>0</v>
      </c>
      <c r="U688" s="2" t="s">
        <v>0</v>
      </c>
      <c r="V688" s="1">
        <v>0</v>
      </c>
      <c r="W688" s="1">
        <v>0</v>
      </c>
      <c r="X688" s="2" t="s">
        <v>0</v>
      </c>
      <c r="Y688" s="1">
        <v>0</v>
      </c>
      <c r="Z688" s="1">
        <v>0</v>
      </c>
      <c r="AA688" s="2" t="s">
        <v>0</v>
      </c>
      <c r="AB688" s="1">
        <v>0</v>
      </c>
      <c r="AC688" s="1">
        <v>0</v>
      </c>
      <c r="AD688" s="2" t="s">
        <v>0</v>
      </c>
      <c r="AE688" s="1">
        <v>0</v>
      </c>
      <c r="AF688" s="2">
        <v>0</v>
      </c>
      <c r="AG688" s="2" t="s">
        <v>0</v>
      </c>
      <c r="AH688" s="1">
        <v>0</v>
      </c>
      <c r="AI688" s="1">
        <v>0</v>
      </c>
      <c r="AJ688" s="2" t="s">
        <v>0</v>
      </c>
      <c r="AK688" s="1">
        <v>0</v>
      </c>
      <c r="AL688" s="1">
        <v>0</v>
      </c>
      <c r="AM688" s="49" t="s">
        <v>1</v>
      </c>
      <c r="AN688" s="2" t="s">
        <v>1</v>
      </c>
      <c r="AO688" s="49" t="s">
        <v>1</v>
      </c>
      <c r="AP688" s="2" t="s">
        <v>1</v>
      </c>
    </row>
    <row r="689" spans="1:16367" x14ac:dyDescent="0.25">
      <c r="A689" s="2" t="s">
        <v>2236</v>
      </c>
      <c r="B689" s="48">
        <v>44180</v>
      </c>
      <c r="C689" s="2" t="s">
        <v>6</v>
      </c>
      <c r="D689" s="2" t="s">
        <v>22</v>
      </c>
      <c r="E689" s="2" t="s">
        <v>194</v>
      </c>
      <c r="F689" s="2" t="s">
        <v>2232</v>
      </c>
      <c r="G689" s="2" t="s">
        <v>3</v>
      </c>
      <c r="H689" s="2" t="s">
        <v>2237</v>
      </c>
      <c r="I689" s="1" t="s">
        <v>1</v>
      </c>
      <c r="J689" s="1" t="s">
        <v>1</v>
      </c>
      <c r="K689" s="1" t="s">
        <v>1</v>
      </c>
      <c r="L689" s="1" t="s">
        <v>1</v>
      </c>
      <c r="M689" s="1">
        <v>0</v>
      </c>
      <c r="N689" s="2" t="s">
        <v>1</v>
      </c>
      <c r="O689" s="2" t="s">
        <v>365</v>
      </c>
      <c r="P689" s="2" t="s">
        <v>935</v>
      </c>
      <c r="Q689" s="1">
        <v>2214672</v>
      </c>
      <c r="R689" s="1">
        <v>0</v>
      </c>
      <c r="S689" s="1">
        <v>0</v>
      </c>
      <c r="T689" s="1">
        <v>1909200</v>
      </c>
      <c r="U689" s="2" t="s">
        <v>9</v>
      </c>
      <c r="V689" s="1">
        <v>305472</v>
      </c>
      <c r="W689" s="1">
        <v>0</v>
      </c>
      <c r="X689" s="2" t="s">
        <v>0</v>
      </c>
      <c r="Y689" s="1">
        <v>0</v>
      </c>
      <c r="Z689" s="1">
        <v>0</v>
      </c>
      <c r="AA689" s="2" t="s">
        <v>0</v>
      </c>
      <c r="AB689" s="1">
        <v>0</v>
      </c>
      <c r="AC689" s="1">
        <v>0</v>
      </c>
      <c r="AD689" s="2" t="s">
        <v>0</v>
      </c>
      <c r="AE689" s="1">
        <v>0</v>
      </c>
      <c r="AF689" s="2">
        <v>0</v>
      </c>
      <c r="AG689" s="2" t="s">
        <v>0</v>
      </c>
      <c r="AH689" s="1">
        <v>0</v>
      </c>
      <c r="AI689" s="1">
        <v>0</v>
      </c>
      <c r="AJ689" s="2" t="s">
        <v>0</v>
      </c>
      <c r="AK689" s="1">
        <v>0</v>
      </c>
      <c r="AL689" s="1">
        <v>0</v>
      </c>
      <c r="AM689" s="49" t="s">
        <v>1</v>
      </c>
      <c r="AN689" s="2" t="s">
        <v>1</v>
      </c>
      <c r="AO689" s="49" t="s">
        <v>1</v>
      </c>
      <c r="AP689" s="2" t="s">
        <v>1</v>
      </c>
    </row>
    <row r="690" spans="1:16367" x14ac:dyDescent="0.25">
      <c r="A690" s="2" t="s">
        <v>2238</v>
      </c>
      <c r="B690" s="48">
        <v>44180</v>
      </c>
      <c r="C690" s="2" t="s">
        <v>6</v>
      </c>
      <c r="D690" s="2" t="s">
        <v>22</v>
      </c>
      <c r="E690" s="2" t="s">
        <v>194</v>
      </c>
      <c r="F690" s="2" t="s">
        <v>2232</v>
      </c>
      <c r="G690" s="2" t="s">
        <v>3</v>
      </c>
      <c r="H690" s="2" t="s">
        <v>2239</v>
      </c>
      <c r="I690" s="1" t="s">
        <v>1</v>
      </c>
      <c r="J690" s="1" t="s">
        <v>1</v>
      </c>
      <c r="K690" s="1" t="s">
        <v>1</v>
      </c>
      <c r="L690" s="1" t="s">
        <v>1</v>
      </c>
      <c r="M690" s="1">
        <v>0</v>
      </c>
      <c r="N690" s="2" t="s">
        <v>1</v>
      </c>
      <c r="O690" s="2" t="s">
        <v>2</v>
      </c>
      <c r="P690" s="2" t="s">
        <v>1</v>
      </c>
      <c r="Q690" s="1">
        <v>295632899.44000006</v>
      </c>
      <c r="R690" s="1">
        <v>0</v>
      </c>
      <c r="S690" s="1">
        <v>232285039.60000002</v>
      </c>
      <c r="T690" s="1">
        <v>0</v>
      </c>
      <c r="U690" s="2" t="s">
        <v>0</v>
      </c>
      <c r="V690" s="1">
        <v>0</v>
      </c>
      <c r="W690" s="1">
        <v>54610224</v>
      </c>
      <c r="X690" s="2" t="s">
        <v>9</v>
      </c>
      <c r="Y690" s="1">
        <v>8737635.8399999999</v>
      </c>
      <c r="Z690" s="1">
        <v>0</v>
      </c>
      <c r="AA690" s="2" t="s">
        <v>0</v>
      </c>
      <c r="AB690" s="1">
        <v>0</v>
      </c>
      <c r="AC690" s="1">
        <v>0</v>
      </c>
      <c r="AD690" s="2" t="s">
        <v>0</v>
      </c>
      <c r="AE690" s="1">
        <v>0</v>
      </c>
      <c r="AF690" s="2">
        <v>0</v>
      </c>
      <c r="AG690" s="2" t="s">
        <v>0</v>
      </c>
      <c r="AH690" s="1">
        <v>0</v>
      </c>
      <c r="AI690" s="1">
        <v>0</v>
      </c>
      <c r="AJ690" s="2" t="s">
        <v>0</v>
      </c>
      <c r="AK690" s="1">
        <v>0</v>
      </c>
      <c r="AL690" s="1">
        <v>0</v>
      </c>
      <c r="AM690" s="49" t="s">
        <v>1</v>
      </c>
      <c r="AN690" s="2" t="s">
        <v>1</v>
      </c>
      <c r="AO690" s="49" t="s">
        <v>1</v>
      </c>
      <c r="AP690" s="2" t="s">
        <v>1</v>
      </c>
    </row>
    <row r="691" spans="1:16367" x14ac:dyDescent="0.25">
      <c r="A691" s="2" t="s">
        <v>2240</v>
      </c>
      <c r="B691" s="48">
        <v>44180</v>
      </c>
      <c r="C691" s="2" t="s">
        <v>6</v>
      </c>
      <c r="D691" s="2" t="s">
        <v>19</v>
      </c>
      <c r="E691" s="2" t="s">
        <v>185</v>
      </c>
      <c r="F691" s="2" t="s">
        <v>821</v>
      </c>
      <c r="G691" s="2" t="s">
        <v>3</v>
      </c>
      <c r="H691" s="2" t="s">
        <v>2241</v>
      </c>
      <c r="I691" s="1" t="s">
        <v>1</v>
      </c>
      <c r="J691" s="1" t="s">
        <v>1</v>
      </c>
      <c r="K691" s="1" t="s">
        <v>1</v>
      </c>
      <c r="L691" s="1" t="s">
        <v>1</v>
      </c>
      <c r="M691" s="1">
        <v>0</v>
      </c>
      <c r="N691" s="2" t="s">
        <v>1</v>
      </c>
      <c r="O691" s="2" t="s">
        <v>2</v>
      </c>
      <c r="P691" s="2" t="s">
        <v>1</v>
      </c>
      <c r="Q691" s="1">
        <v>271321439.296</v>
      </c>
      <c r="R691" s="1">
        <v>0</v>
      </c>
      <c r="S691" s="1">
        <v>217524515.90000001</v>
      </c>
      <c r="T691" s="1">
        <v>0</v>
      </c>
      <c r="U691" s="2" t="s">
        <v>0</v>
      </c>
      <c r="V691" s="1">
        <v>0</v>
      </c>
      <c r="W691" s="1">
        <v>46376658.100000001</v>
      </c>
      <c r="X691" s="2" t="s">
        <v>9</v>
      </c>
      <c r="Y691" s="1">
        <v>7420265.2959999992</v>
      </c>
      <c r="Z691" s="1">
        <v>0</v>
      </c>
      <c r="AA691" s="2" t="s">
        <v>0</v>
      </c>
      <c r="AB691" s="1">
        <v>0</v>
      </c>
      <c r="AC691" s="1">
        <v>0</v>
      </c>
      <c r="AD691" s="2" t="s">
        <v>0</v>
      </c>
      <c r="AE691" s="1">
        <v>0</v>
      </c>
      <c r="AF691" s="2">
        <v>0</v>
      </c>
      <c r="AG691" s="2" t="s">
        <v>0</v>
      </c>
      <c r="AH691" s="1">
        <v>0</v>
      </c>
      <c r="AI691" s="1">
        <v>0</v>
      </c>
      <c r="AJ691" s="2" t="s">
        <v>0</v>
      </c>
      <c r="AK691" s="1">
        <v>0</v>
      </c>
      <c r="AL691" s="1">
        <v>0</v>
      </c>
      <c r="AM691" s="49" t="s">
        <v>1</v>
      </c>
      <c r="AN691" s="2" t="s">
        <v>1</v>
      </c>
      <c r="AO691" s="49" t="s">
        <v>1</v>
      </c>
      <c r="AP691" s="2" t="s">
        <v>1</v>
      </c>
    </row>
    <row r="692" spans="1:16367" x14ac:dyDescent="0.25">
      <c r="A692" s="2" t="s">
        <v>2242</v>
      </c>
      <c r="B692" s="48">
        <v>44180</v>
      </c>
      <c r="C692" s="2" t="s">
        <v>6</v>
      </c>
      <c r="D692" s="2" t="s">
        <v>17</v>
      </c>
      <c r="E692" s="2" t="s">
        <v>183</v>
      </c>
      <c r="F692" s="2" t="s">
        <v>2243</v>
      </c>
      <c r="G692" s="2" t="s">
        <v>3</v>
      </c>
      <c r="H692" s="2" t="s">
        <v>2244</v>
      </c>
      <c r="I692" s="1" t="s">
        <v>1</v>
      </c>
      <c r="J692" s="1" t="s">
        <v>1</v>
      </c>
      <c r="K692" s="1" t="s">
        <v>1</v>
      </c>
      <c r="L692" s="1" t="s">
        <v>1</v>
      </c>
      <c r="M692" s="1">
        <v>0</v>
      </c>
      <c r="N692" s="2" t="s">
        <v>1</v>
      </c>
      <c r="O692" s="2" t="s">
        <v>2</v>
      </c>
      <c r="P692" s="2" t="s">
        <v>1</v>
      </c>
      <c r="Q692" s="1">
        <v>180161474.24399999</v>
      </c>
      <c r="R692" s="1">
        <v>0</v>
      </c>
      <c r="S692" s="1">
        <v>149515705.79999998</v>
      </c>
      <c r="T692" s="1">
        <v>0</v>
      </c>
      <c r="U692" s="2" t="s">
        <v>0</v>
      </c>
      <c r="V692" s="1">
        <v>0</v>
      </c>
      <c r="W692" s="1">
        <v>26418765.899999999</v>
      </c>
      <c r="X692" s="2" t="s">
        <v>9</v>
      </c>
      <c r="Y692" s="1">
        <v>4227002.5439999998</v>
      </c>
      <c r="Z692" s="1">
        <v>0</v>
      </c>
      <c r="AA692" s="2" t="s">
        <v>0</v>
      </c>
      <c r="AB692" s="1">
        <v>0</v>
      </c>
      <c r="AC692" s="1">
        <v>0</v>
      </c>
      <c r="AD692" s="2" t="s">
        <v>0</v>
      </c>
      <c r="AE692" s="1">
        <v>0</v>
      </c>
      <c r="AF692" s="2">
        <v>0</v>
      </c>
      <c r="AG692" s="2" t="s">
        <v>0</v>
      </c>
      <c r="AH692" s="1">
        <v>0</v>
      </c>
      <c r="AI692" s="1">
        <v>0</v>
      </c>
      <c r="AJ692" s="2" t="s">
        <v>0</v>
      </c>
      <c r="AK692" s="1">
        <v>0</v>
      </c>
      <c r="AL692" s="1">
        <v>0</v>
      </c>
      <c r="AM692" s="49" t="s">
        <v>1</v>
      </c>
      <c r="AN692" s="2" t="s">
        <v>1</v>
      </c>
      <c r="AO692" s="49" t="s">
        <v>1</v>
      </c>
      <c r="AP692" s="2" t="s">
        <v>1</v>
      </c>
    </row>
    <row r="693" spans="1:16367" x14ac:dyDescent="0.25">
      <c r="A693" s="2" t="s">
        <v>2245</v>
      </c>
      <c r="B693" s="48">
        <v>44180</v>
      </c>
      <c r="C693" s="2" t="s">
        <v>35</v>
      </c>
      <c r="D693" s="2" t="s">
        <v>14</v>
      </c>
      <c r="E693" s="2" t="s">
        <v>181</v>
      </c>
      <c r="F693" s="2" t="s">
        <v>2246</v>
      </c>
      <c r="G693" s="2" t="s">
        <v>3</v>
      </c>
      <c r="H693" s="2" t="s">
        <v>2247</v>
      </c>
      <c r="I693" s="1" t="s">
        <v>1</v>
      </c>
      <c r="J693" s="1" t="s">
        <v>1</v>
      </c>
      <c r="K693" s="1" t="s">
        <v>1</v>
      </c>
      <c r="L693" s="1" t="s">
        <v>1</v>
      </c>
      <c r="M693" s="1">
        <v>0</v>
      </c>
      <c r="N693" s="2" t="s">
        <v>1</v>
      </c>
      <c r="O693" s="2" t="s">
        <v>2</v>
      </c>
      <c r="P693" s="2" t="s">
        <v>1</v>
      </c>
      <c r="Q693" s="1">
        <v>254324552</v>
      </c>
      <c r="R693" s="1">
        <v>0</v>
      </c>
      <c r="S693" s="1">
        <v>222797666</v>
      </c>
      <c r="T693" s="1">
        <v>0</v>
      </c>
      <c r="U693" s="2" t="s">
        <v>0</v>
      </c>
      <c r="V693" s="1">
        <v>0</v>
      </c>
      <c r="W693" s="1">
        <v>27178350</v>
      </c>
      <c r="X693" s="2" t="s">
        <v>0</v>
      </c>
      <c r="Y693" s="1">
        <v>4348536</v>
      </c>
      <c r="Z693" s="1">
        <v>0</v>
      </c>
      <c r="AA693" s="2" t="s">
        <v>0</v>
      </c>
      <c r="AB693" s="1">
        <v>0</v>
      </c>
      <c r="AC693" s="1">
        <v>0</v>
      </c>
      <c r="AD693" s="2" t="s">
        <v>0</v>
      </c>
      <c r="AE693" s="1">
        <v>0</v>
      </c>
      <c r="AF693" s="2">
        <v>0</v>
      </c>
      <c r="AG693" s="2" t="s">
        <v>0</v>
      </c>
      <c r="AH693" s="1">
        <v>0</v>
      </c>
      <c r="AI693" s="1">
        <v>0</v>
      </c>
      <c r="AJ693" s="2" t="s">
        <v>0</v>
      </c>
      <c r="AK693" s="1">
        <v>0</v>
      </c>
      <c r="AL693" s="1">
        <v>0</v>
      </c>
      <c r="AM693" s="49" t="s">
        <v>1</v>
      </c>
      <c r="AN693" s="2" t="s">
        <v>1</v>
      </c>
      <c r="AO693" s="49" t="s">
        <v>1</v>
      </c>
      <c r="AP693" s="2" t="s">
        <v>1</v>
      </c>
    </row>
    <row r="694" spans="1:16367" x14ac:dyDescent="0.25">
      <c r="A694" s="2" t="s">
        <v>2248</v>
      </c>
      <c r="B694" s="48">
        <v>44180</v>
      </c>
      <c r="C694" s="2" t="s">
        <v>6</v>
      </c>
      <c r="D694" s="2" t="s">
        <v>10</v>
      </c>
      <c r="E694" s="2" t="s">
        <v>178</v>
      </c>
      <c r="F694" s="2" t="s">
        <v>841</v>
      </c>
      <c r="G694" s="2" t="s">
        <v>3</v>
      </c>
      <c r="H694" s="2" t="s">
        <v>2249</v>
      </c>
      <c r="I694" s="1" t="s">
        <v>1</v>
      </c>
      <c r="J694" s="1" t="s">
        <v>1</v>
      </c>
      <c r="K694" s="1" t="s">
        <v>1</v>
      </c>
      <c r="L694" s="1" t="s">
        <v>1</v>
      </c>
      <c r="M694" s="1">
        <v>0</v>
      </c>
      <c r="N694" s="2" t="s">
        <v>1</v>
      </c>
      <c r="O694" s="2" t="s">
        <v>2</v>
      </c>
      <c r="P694" s="2" t="s">
        <v>1</v>
      </c>
      <c r="Q694" s="1">
        <v>68262114.000000015</v>
      </c>
      <c r="R694" s="1">
        <v>0</v>
      </c>
      <c r="S694" s="1">
        <v>22211100</v>
      </c>
      <c r="T694" s="1">
        <v>0</v>
      </c>
      <c r="U694" s="2" t="s">
        <v>0</v>
      </c>
      <c r="V694" s="1">
        <v>0</v>
      </c>
      <c r="W694" s="1">
        <v>39699150</v>
      </c>
      <c r="X694" s="2" t="s">
        <v>9</v>
      </c>
      <c r="Y694" s="1">
        <v>6351864</v>
      </c>
      <c r="Z694" s="1">
        <v>0</v>
      </c>
      <c r="AA694" s="2" t="s">
        <v>0</v>
      </c>
      <c r="AB694" s="1">
        <v>0</v>
      </c>
      <c r="AC694" s="1">
        <v>0</v>
      </c>
      <c r="AD694" s="2" t="s">
        <v>0</v>
      </c>
      <c r="AE694" s="1">
        <v>0</v>
      </c>
      <c r="AF694" s="2">
        <v>0</v>
      </c>
      <c r="AG694" s="2" t="s">
        <v>0</v>
      </c>
      <c r="AH694" s="1">
        <v>0</v>
      </c>
      <c r="AI694" s="1">
        <v>0</v>
      </c>
      <c r="AJ694" s="2" t="s">
        <v>0</v>
      </c>
      <c r="AK694" s="1">
        <v>0</v>
      </c>
      <c r="AL694" s="1">
        <v>0</v>
      </c>
      <c r="AM694" s="49" t="s">
        <v>1</v>
      </c>
      <c r="AN694" s="2" t="s">
        <v>1</v>
      </c>
      <c r="AO694" s="49" t="s">
        <v>1</v>
      </c>
      <c r="AP694" s="2" t="s">
        <v>1</v>
      </c>
    </row>
    <row r="695" spans="1:16367" x14ac:dyDescent="0.25">
      <c r="A695" s="2" t="s">
        <v>2250</v>
      </c>
      <c r="B695" s="48">
        <v>44180</v>
      </c>
      <c r="C695" s="2" t="s">
        <v>6</v>
      </c>
      <c r="D695" s="2" t="s">
        <v>7</v>
      </c>
      <c r="E695" s="2" t="s">
        <v>917</v>
      </c>
      <c r="F695" s="2" t="s">
        <v>1964</v>
      </c>
      <c r="G695" s="2" t="s">
        <v>3</v>
      </c>
      <c r="H695" s="2" t="s">
        <v>2251</v>
      </c>
      <c r="I695" s="1" t="s">
        <v>1</v>
      </c>
      <c r="J695" s="1" t="s">
        <v>1</v>
      </c>
      <c r="K695" s="1" t="s">
        <v>1</v>
      </c>
      <c r="L695" s="1" t="s">
        <v>1</v>
      </c>
      <c r="M695" s="1">
        <v>0</v>
      </c>
      <c r="N695" s="2" t="s">
        <v>1</v>
      </c>
      <c r="O695" s="2" t="s">
        <v>2</v>
      </c>
      <c r="P695" s="2" t="s">
        <v>1</v>
      </c>
      <c r="Q695" s="1">
        <v>80430866.399999991</v>
      </c>
      <c r="R695" s="1">
        <v>0</v>
      </c>
      <c r="S695" s="1">
        <v>65154780</v>
      </c>
      <c r="T695" s="1">
        <v>0</v>
      </c>
      <c r="U695" s="2" t="s">
        <v>0</v>
      </c>
      <c r="V695" s="1">
        <v>0</v>
      </c>
      <c r="W695" s="1">
        <v>13169040</v>
      </c>
      <c r="X695" s="2" t="s">
        <v>9</v>
      </c>
      <c r="Y695" s="1">
        <v>2107046.4000000004</v>
      </c>
      <c r="Z695" s="1">
        <v>0</v>
      </c>
      <c r="AA695" s="2" t="s">
        <v>0</v>
      </c>
      <c r="AB695" s="1">
        <v>0</v>
      </c>
      <c r="AC695" s="1">
        <v>0</v>
      </c>
      <c r="AD695" s="2" t="s">
        <v>0</v>
      </c>
      <c r="AE695" s="1">
        <v>0</v>
      </c>
      <c r="AF695" s="2">
        <v>0</v>
      </c>
      <c r="AG695" s="2" t="s">
        <v>0</v>
      </c>
      <c r="AH695" s="1">
        <v>0</v>
      </c>
      <c r="AI695" s="1">
        <v>0</v>
      </c>
      <c r="AJ695" s="2" t="s">
        <v>0</v>
      </c>
      <c r="AK695" s="1">
        <v>0</v>
      </c>
      <c r="AL695" s="1">
        <v>0</v>
      </c>
      <c r="AM695" s="49" t="s">
        <v>1</v>
      </c>
      <c r="AN695" s="2" t="s">
        <v>1</v>
      </c>
      <c r="AO695" s="49" t="s">
        <v>1</v>
      </c>
      <c r="AP695" s="2" t="s">
        <v>1</v>
      </c>
    </row>
    <row r="696" spans="1:16367" x14ac:dyDescent="0.25">
      <c r="A696" s="2" t="s">
        <v>2252</v>
      </c>
      <c r="B696" s="48">
        <v>44180</v>
      </c>
      <c r="C696" s="2" t="s">
        <v>6</v>
      </c>
      <c r="D696" s="2" t="s">
        <v>5</v>
      </c>
      <c r="E696" s="2" t="s">
        <v>175</v>
      </c>
      <c r="F696" s="2" t="s">
        <v>2253</v>
      </c>
      <c r="G696" s="2" t="s">
        <v>3</v>
      </c>
      <c r="H696" s="2" t="s">
        <v>2060</v>
      </c>
      <c r="I696" s="1" t="s">
        <v>1</v>
      </c>
      <c r="J696" s="1" t="s">
        <v>1</v>
      </c>
      <c r="K696" s="1" t="s">
        <v>1</v>
      </c>
      <c r="L696" s="1" t="s">
        <v>1</v>
      </c>
      <c r="M696" s="1">
        <v>0</v>
      </c>
      <c r="N696" s="2" t="s">
        <v>1</v>
      </c>
      <c r="O696" s="2" t="s">
        <v>98</v>
      </c>
      <c r="P696" s="2" t="s">
        <v>1</v>
      </c>
      <c r="Q696" s="1">
        <v>0</v>
      </c>
      <c r="R696" s="1">
        <v>0</v>
      </c>
      <c r="S696" s="1">
        <v>0</v>
      </c>
      <c r="T696" s="1">
        <v>0</v>
      </c>
      <c r="U696" s="2" t="s">
        <v>0</v>
      </c>
      <c r="V696" s="1">
        <v>0</v>
      </c>
      <c r="W696" s="1">
        <v>0</v>
      </c>
      <c r="X696" s="2" t="s">
        <v>9</v>
      </c>
      <c r="Y696" s="1">
        <v>0</v>
      </c>
      <c r="Z696" s="1">
        <v>0</v>
      </c>
      <c r="AA696" s="2" t="s">
        <v>0</v>
      </c>
      <c r="AB696" s="1">
        <v>0</v>
      </c>
      <c r="AC696" s="1">
        <v>0</v>
      </c>
      <c r="AD696" s="2" t="s">
        <v>0</v>
      </c>
      <c r="AE696" s="1">
        <v>0</v>
      </c>
      <c r="AF696" s="2">
        <v>0</v>
      </c>
      <c r="AG696" s="2" t="s">
        <v>0</v>
      </c>
      <c r="AH696" s="1">
        <v>0</v>
      </c>
      <c r="AI696" s="1">
        <v>0</v>
      </c>
      <c r="AJ696" s="2" t="s">
        <v>0</v>
      </c>
      <c r="AK696" s="1">
        <v>0</v>
      </c>
      <c r="AL696" s="1">
        <v>0</v>
      </c>
      <c r="AM696" s="49" t="s">
        <v>1</v>
      </c>
      <c r="AN696" s="2" t="s">
        <v>1</v>
      </c>
      <c r="AO696" s="49" t="s">
        <v>1</v>
      </c>
      <c r="AP696" s="2" t="s">
        <v>1</v>
      </c>
    </row>
    <row r="697" spans="1:16367" x14ac:dyDescent="0.25">
      <c r="A697" s="2" t="s">
        <v>2231</v>
      </c>
      <c r="B697" s="48">
        <v>44166</v>
      </c>
      <c r="C697" s="2" t="s">
        <v>6</v>
      </c>
      <c r="D697" s="2" t="s">
        <v>33</v>
      </c>
      <c r="E697" s="2" t="s">
        <v>2254</v>
      </c>
      <c r="F697" s="2" t="s">
        <v>2255</v>
      </c>
      <c r="G697" s="2" t="s">
        <v>3</v>
      </c>
      <c r="H697" s="2" t="s">
        <v>2256</v>
      </c>
      <c r="I697" s="1" t="s">
        <v>1</v>
      </c>
      <c r="J697" s="1" t="s">
        <v>1</v>
      </c>
      <c r="K697" s="1" t="s">
        <v>1</v>
      </c>
      <c r="L697" s="1" t="s">
        <v>1</v>
      </c>
      <c r="M697" s="1">
        <v>0</v>
      </c>
      <c r="N697" s="2" t="s">
        <v>1</v>
      </c>
      <c r="O697" s="2" t="s">
        <v>2</v>
      </c>
      <c r="P697" s="2" t="s">
        <v>2235</v>
      </c>
      <c r="Q697" s="1">
        <v>4900176</v>
      </c>
      <c r="R697" s="1">
        <v>0</v>
      </c>
      <c r="S697" s="1">
        <v>1367280</v>
      </c>
      <c r="T697" s="1">
        <v>0</v>
      </c>
      <c r="U697" s="2" t="s">
        <v>0</v>
      </c>
      <c r="V697" s="1">
        <v>0</v>
      </c>
      <c r="W697" s="1">
        <v>3045600</v>
      </c>
      <c r="X697" s="2" t="s">
        <v>0</v>
      </c>
      <c r="Y697" s="1">
        <v>487296</v>
      </c>
      <c r="Z697" s="1">
        <v>0</v>
      </c>
      <c r="AA697" s="2" t="s">
        <v>0</v>
      </c>
      <c r="AB697" s="1">
        <v>0</v>
      </c>
      <c r="AC697" s="1">
        <v>0</v>
      </c>
      <c r="AD697" s="2" t="s">
        <v>0</v>
      </c>
      <c r="AE697" s="1">
        <v>0</v>
      </c>
      <c r="AF697" s="2">
        <v>0</v>
      </c>
      <c r="AG697" s="2" t="s">
        <v>0</v>
      </c>
      <c r="AH697" s="1">
        <v>0</v>
      </c>
      <c r="AI697" s="1">
        <v>0</v>
      </c>
      <c r="AJ697" s="2" t="s">
        <v>0</v>
      </c>
      <c r="AK697" s="1">
        <v>0</v>
      </c>
      <c r="AL697" s="1">
        <v>0</v>
      </c>
      <c r="AM697" s="49" t="s">
        <v>1</v>
      </c>
      <c r="AN697" s="2" t="s">
        <v>1</v>
      </c>
      <c r="AO697" s="49" t="s">
        <v>1</v>
      </c>
      <c r="AP697" s="2" t="s">
        <v>1</v>
      </c>
    </row>
    <row r="698" spans="1:16367" s="153" customFormat="1" x14ac:dyDescent="0.25">
      <c r="A698" s="2" t="s">
        <v>279</v>
      </c>
      <c r="B698" s="48">
        <v>44181</v>
      </c>
      <c r="C698" s="2" t="s">
        <v>27</v>
      </c>
      <c r="D698" s="2" t="s">
        <v>49</v>
      </c>
      <c r="E698" s="2" t="s">
        <v>223</v>
      </c>
      <c r="F698" s="2" t="s">
        <v>2143</v>
      </c>
      <c r="G698" s="2" t="s">
        <v>3</v>
      </c>
      <c r="H698" s="2" t="s">
        <v>2151</v>
      </c>
      <c r="I698" s="1" t="s">
        <v>1</v>
      </c>
      <c r="J698" s="1" t="s">
        <v>1</v>
      </c>
      <c r="K698" s="1" t="s">
        <v>1</v>
      </c>
      <c r="L698" s="1" t="s">
        <v>1</v>
      </c>
      <c r="M698" s="1">
        <v>0</v>
      </c>
      <c r="N698" s="2" t="s">
        <v>1</v>
      </c>
      <c r="O698" s="2" t="s">
        <v>2</v>
      </c>
      <c r="P698" s="2" t="s">
        <v>1</v>
      </c>
      <c r="Q698" s="1">
        <v>22754.996000051498</v>
      </c>
      <c r="R698" s="1">
        <v>0</v>
      </c>
      <c r="S698" s="1">
        <v>22754.996000051498</v>
      </c>
      <c r="T698" s="1">
        <v>0</v>
      </c>
      <c r="U698" s="2" t="s">
        <v>0</v>
      </c>
      <c r="V698" s="1">
        <v>0</v>
      </c>
      <c r="W698" s="1">
        <v>0</v>
      </c>
      <c r="X698" s="2" t="s">
        <v>9</v>
      </c>
      <c r="Y698" s="1">
        <v>0</v>
      </c>
      <c r="Z698" s="1">
        <v>0</v>
      </c>
      <c r="AA698" s="2" t="s">
        <v>0</v>
      </c>
      <c r="AB698" s="1">
        <v>0</v>
      </c>
      <c r="AC698" s="1">
        <v>0</v>
      </c>
      <c r="AD698" s="2" t="s">
        <v>0</v>
      </c>
      <c r="AE698" s="1">
        <v>0</v>
      </c>
      <c r="AF698" s="2">
        <v>0</v>
      </c>
      <c r="AG698" s="2" t="s">
        <v>0</v>
      </c>
      <c r="AH698" s="1">
        <v>0</v>
      </c>
      <c r="AI698" s="1">
        <v>0</v>
      </c>
      <c r="AJ698" s="2" t="s">
        <v>0</v>
      </c>
      <c r="AK698" s="1">
        <v>0</v>
      </c>
      <c r="AL698" s="1">
        <v>0</v>
      </c>
      <c r="AM698" s="49" t="s">
        <v>1</v>
      </c>
      <c r="AN698" s="46"/>
      <c r="AO698" s="46"/>
      <c r="AP698" s="46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/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/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/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/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/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/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/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/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/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4"/>
      <c r="JE698" s="4"/>
      <c r="JF698" s="4"/>
      <c r="JG698" s="4"/>
      <c r="JH698" s="4"/>
      <c r="JI698" s="4"/>
      <c r="JJ698" s="4"/>
      <c r="JK698" s="4"/>
      <c r="JL698" s="4"/>
      <c r="JM698" s="4"/>
      <c r="JN698" s="4"/>
      <c r="JO698" s="4"/>
      <c r="JP698" s="4"/>
      <c r="JQ698" s="4"/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/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/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/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/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/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/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/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/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/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/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/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/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/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  <c r="UG698" s="4"/>
      <c r="UH698" s="4"/>
      <c r="UI698" s="4"/>
      <c r="UJ698" s="4"/>
      <c r="UK698" s="4"/>
      <c r="UL698" s="4"/>
      <c r="UM698" s="4"/>
      <c r="UN698" s="4"/>
      <c r="UO698" s="4"/>
      <c r="UP698" s="4"/>
      <c r="UQ698" s="4"/>
      <c r="UR698" s="4"/>
      <c r="US698" s="4"/>
      <c r="UT698" s="4"/>
      <c r="UU698" s="4"/>
      <c r="UV698" s="4"/>
      <c r="UW698" s="4"/>
      <c r="UX698" s="4"/>
      <c r="UY698" s="4"/>
      <c r="UZ698" s="4"/>
      <c r="VA698" s="4"/>
      <c r="VB698" s="4"/>
      <c r="VC698" s="4"/>
      <c r="VD698" s="4"/>
      <c r="VE698" s="4"/>
      <c r="VF698" s="4"/>
      <c r="VG698" s="4"/>
      <c r="VH698" s="4"/>
      <c r="VI698" s="4"/>
      <c r="VJ698" s="4"/>
      <c r="VK698" s="4"/>
      <c r="VL698" s="4"/>
      <c r="VM698" s="4"/>
      <c r="VN698" s="4"/>
      <c r="VO698" s="4"/>
      <c r="VP698" s="4"/>
      <c r="VQ698" s="4"/>
      <c r="VR698" s="4"/>
      <c r="VS698" s="4"/>
      <c r="VT698" s="4"/>
      <c r="VU698" s="4"/>
      <c r="VV698" s="4"/>
      <c r="VW698" s="4"/>
      <c r="VX698" s="4"/>
      <c r="VY698" s="4"/>
      <c r="VZ698" s="4"/>
      <c r="WA698" s="4"/>
      <c r="WB698" s="4"/>
      <c r="WC698" s="4"/>
      <c r="WD698" s="4"/>
      <c r="WE698" s="4"/>
      <c r="WF698" s="4"/>
      <c r="WG698" s="4"/>
      <c r="WH698" s="4"/>
      <c r="WI698" s="4"/>
      <c r="WJ698" s="4"/>
      <c r="WK698" s="4"/>
      <c r="WL698" s="4"/>
      <c r="WM698" s="4"/>
      <c r="WN698" s="4"/>
      <c r="WO698" s="4"/>
      <c r="WP698" s="4"/>
      <c r="WQ698" s="4"/>
      <c r="WR698" s="4"/>
      <c r="WS698" s="4"/>
      <c r="WT698" s="4"/>
      <c r="WU698" s="4"/>
      <c r="WV698" s="4"/>
      <c r="WW698" s="4"/>
      <c r="WX698" s="4"/>
      <c r="WY698" s="4"/>
      <c r="WZ698" s="4"/>
      <c r="XA698" s="4"/>
      <c r="XB698" s="4"/>
      <c r="XC698" s="4"/>
      <c r="XD698" s="4"/>
      <c r="XE698" s="4"/>
      <c r="XF698" s="4"/>
      <c r="XG698" s="4"/>
      <c r="XH698" s="4"/>
      <c r="XI698" s="4"/>
      <c r="XJ698" s="4"/>
      <c r="XK698" s="4"/>
      <c r="XL698" s="4"/>
      <c r="XM698" s="4"/>
      <c r="XN698" s="4"/>
      <c r="XO698" s="4"/>
      <c r="XP698" s="4"/>
      <c r="XQ698" s="4"/>
      <c r="XR698" s="4"/>
      <c r="XS698" s="4"/>
      <c r="XT698" s="4"/>
      <c r="XU698" s="4"/>
      <c r="XV698" s="4"/>
      <c r="XW698" s="4"/>
      <c r="XX698" s="4"/>
      <c r="XY698" s="4"/>
      <c r="XZ698" s="4"/>
      <c r="YA698" s="4"/>
      <c r="YB698" s="4"/>
      <c r="YC698" s="4"/>
      <c r="YD698" s="4"/>
      <c r="YE698" s="4"/>
      <c r="YF698" s="4"/>
      <c r="YG698" s="4"/>
      <c r="YH698" s="4"/>
      <c r="YI698" s="4"/>
      <c r="YJ698" s="4"/>
      <c r="YK698" s="4"/>
      <c r="YL698" s="4"/>
      <c r="YM698" s="4"/>
      <c r="YN698" s="4"/>
      <c r="YO698" s="4"/>
      <c r="YP698" s="4"/>
      <c r="YQ698" s="4"/>
      <c r="YR698" s="4"/>
      <c r="YS698" s="4"/>
      <c r="YT698" s="4"/>
      <c r="YU698" s="4"/>
      <c r="YV698" s="4"/>
      <c r="YW698" s="4"/>
      <c r="YX698" s="4"/>
      <c r="YY698" s="4"/>
      <c r="YZ698" s="4"/>
      <c r="ZA698" s="4"/>
      <c r="ZB698" s="4"/>
      <c r="ZC698" s="4"/>
      <c r="ZD698" s="4"/>
      <c r="ZE698" s="4"/>
      <c r="ZF698" s="4"/>
      <c r="ZG698" s="4"/>
      <c r="ZH698" s="4"/>
      <c r="ZI698" s="4"/>
      <c r="ZJ698" s="4"/>
      <c r="ZK698" s="4"/>
      <c r="ZL698" s="4"/>
      <c r="ZM698" s="4"/>
      <c r="ZN698" s="4"/>
      <c r="ZO698" s="4"/>
      <c r="ZP698" s="4"/>
      <c r="ZQ698" s="4"/>
      <c r="ZR698" s="4"/>
      <c r="ZS698" s="4"/>
      <c r="ZT698" s="4"/>
      <c r="ZU698" s="4"/>
      <c r="ZV698" s="4"/>
      <c r="ZW698" s="4"/>
      <c r="ZX698" s="4"/>
      <c r="ZY698" s="4"/>
      <c r="ZZ698" s="4"/>
      <c r="AAA698" s="4"/>
      <c r="AAB698" s="4"/>
      <c r="AAC698" s="4"/>
      <c r="AAD698" s="4"/>
      <c r="AAE698" s="4"/>
      <c r="AAF698" s="4"/>
      <c r="AAG698" s="4"/>
      <c r="AAH698" s="4"/>
      <c r="AAI698" s="4"/>
      <c r="AAJ698" s="4"/>
      <c r="AAK698" s="4"/>
      <c r="AAL698" s="4"/>
      <c r="AAM698" s="4"/>
      <c r="AAN698" s="4"/>
      <c r="AAO698" s="4"/>
      <c r="AAP698" s="4"/>
      <c r="AAQ698" s="4"/>
      <c r="AAR698" s="4"/>
      <c r="AAS698" s="4"/>
      <c r="AAT698" s="4"/>
      <c r="AAU698" s="4"/>
      <c r="AAV698" s="4"/>
      <c r="AAW698" s="4"/>
      <c r="AAX698" s="4"/>
      <c r="AAY698" s="4"/>
      <c r="AAZ698" s="4"/>
      <c r="ABA698" s="4"/>
      <c r="ABB698" s="4"/>
      <c r="ABC698" s="4"/>
      <c r="ABD698" s="4"/>
      <c r="ABE698" s="4"/>
      <c r="ABF698" s="4"/>
      <c r="ABG698" s="4"/>
      <c r="ABH698" s="4"/>
      <c r="ABI698" s="4"/>
      <c r="ABJ698" s="4"/>
      <c r="ABK698" s="4"/>
      <c r="ABL698" s="4"/>
      <c r="ABM698" s="4"/>
      <c r="ABN698" s="4"/>
      <c r="ABO698" s="4"/>
      <c r="ABP698" s="4"/>
      <c r="ABQ698" s="4"/>
      <c r="ABR698" s="4"/>
      <c r="ABS698" s="4"/>
      <c r="ABT698" s="4"/>
      <c r="ABU698" s="4"/>
      <c r="ABV698" s="4"/>
      <c r="ABW698" s="4"/>
      <c r="ABX698" s="4"/>
      <c r="ABY698" s="4"/>
      <c r="ABZ698" s="4"/>
      <c r="ACA698" s="4"/>
      <c r="ACB698" s="4"/>
      <c r="ACC698" s="4"/>
      <c r="ACD698" s="4"/>
      <c r="ACE698" s="4"/>
      <c r="ACF698" s="4"/>
      <c r="ACG698" s="4"/>
      <c r="ACH698" s="4"/>
      <c r="ACI698" s="4"/>
      <c r="ACJ698" s="4"/>
      <c r="ACK698" s="4"/>
      <c r="ACL698" s="4"/>
      <c r="ACM698" s="4"/>
      <c r="ACN698" s="4"/>
      <c r="ACO698" s="4"/>
      <c r="ACP698" s="4"/>
      <c r="ACQ698" s="4"/>
      <c r="ACR698" s="4"/>
      <c r="ACS698" s="4"/>
      <c r="ACT698" s="4"/>
      <c r="ACU698" s="4"/>
      <c r="ACV698" s="4"/>
      <c r="ACW698" s="4"/>
      <c r="ACX698" s="4"/>
      <c r="ACY698" s="4"/>
      <c r="ACZ698" s="4"/>
      <c r="ADA698" s="4"/>
      <c r="ADB698" s="4"/>
      <c r="ADC698" s="4"/>
      <c r="ADD698" s="4"/>
      <c r="ADE698" s="4"/>
      <c r="ADF698" s="4"/>
      <c r="ADG698" s="4"/>
      <c r="ADH698" s="4"/>
      <c r="ADI698" s="4"/>
      <c r="ADJ698" s="4"/>
      <c r="ADK698" s="4"/>
      <c r="ADL698" s="4"/>
      <c r="ADM698" s="4"/>
      <c r="ADN698" s="4"/>
      <c r="ADO698" s="4"/>
      <c r="ADP698" s="4"/>
      <c r="ADQ698" s="4"/>
      <c r="ADR698" s="4"/>
      <c r="ADS698" s="4"/>
      <c r="ADT698" s="4"/>
      <c r="ADU698" s="4"/>
      <c r="ADV698" s="4"/>
      <c r="ADW698" s="4"/>
      <c r="ADX698" s="4"/>
      <c r="ADY698" s="4"/>
      <c r="ADZ698" s="4"/>
      <c r="AEA698" s="4"/>
      <c r="AEB698" s="4"/>
      <c r="AEC698" s="4"/>
      <c r="AED698" s="4"/>
      <c r="AEE698" s="4"/>
      <c r="AEF698" s="4"/>
      <c r="AEG698" s="4"/>
      <c r="AEH698" s="4"/>
      <c r="AEI698" s="4"/>
      <c r="AEJ698" s="4"/>
      <c r="AEK698" s="4"/>
      <c r="AEL698" s="4"/>
      <c r="AEM698" s="4"/>
      <c r="AEN698" s="4"/>
      <c r="AEO698" s="4"/>
      <c r="AEP698" s="4"/>
      <c r="AEQ698" s="4"/>
      <c r="AER698" s="4"/>
      <c r="AES698" s="4"/>
      <c r="AET698" s="4"/>
      <c r="AEU698" s="4"/>
      <c r="AEV698" s="4"/>
      <c r="AEW698" s="4"/>
      <c r="AEX698" s="4"/>
      <c r="AEY698" s="4"/>
      <c r="AEZ698" s="4"/>
      <c r="AFA698" s="4"/>
      <c r="AFB698" s="4"/>
      <c r="AFC698" s="4"/>
      <c r="AFD698" s="4"/>
      <c r="AFE698" s="4"/>
      <c r="AFF698" s="4"/>
      <c r="AFG698" s="4"/>
      <c r="AFH698" s="4"/>
      <c r="AFI698" s="4"/>
      <c r="AFJ698" s="4"/>
      <c r="AFK698" s="4"/>
      <c r="AFL698" s="4"/>
      <c r="AFM698" s="4"/>
      <c r="AFN698" s="4"/>
      <c r="AFO698" s="4"/>
      <c r="AFP698" s="4"/>
      <c r="AFQ698" s="4"/>
      <c r="AFR698" s="4"/>
      <c r="AFS698" s="4"/>
      <c r="AFT698" s="4"/>
      <c r="AFU698" s="4"/>
      <c r="AFV698" s="4"/>
      <c r="AFW698" s="4"/>
      <c r="AFX698" s="4"/>
      <c r="AFY698" s="4"/>
      <c r="AFZ698" s="4"/>
      <c r="AGA698" s="4"/>
      <c r="AGB698" s="4"/>
      <c r="AGC698" s="4"/>
      <c r="AGD698" s="4"/>
      <c r="AGE698" s="4"/>
      <c r="AGF698" s="4"/>
      <c r="AGG698" s="4"/>
      <c r="AGH698" s="4"/>
      <c r="AGI698" s="4"/>
      <c r="AGJ698" s="4"/>
      <c r="AGK698" s="4"/>
      <c r="AGL698" s="4"/>
      <c r="AGM698" s="4"/>
      <c r="AGN698" s="4"/>
      <c r="AGO698" s="4"/>
      <c r="AGP698" s="4"/>
      <c r="AGQ698" s="4"/>
      <c r="AGR698" s="4"/>
      <c r="AGS698" s="4"/>
      <c r="AGT698" s="4"/>
      <c r="AGU698" s="4"/>
      <c r="AGV698" s="4"/>
      <c r="AGW698" s="4"/>
      <c r="AGX698" s="4"/>
      <c r="AGY698" s="4"/>
      <c r="AGZ698" s="4"/>
      <c r="AHA698" s="4"/>
      <c r="AHB698" s="4"/>
      <c r="AHC698" s="4"/>
      <c r="AHD698" s="4"/>
      <c r="AHE698" s="4"/>
      <c r="AHF698" s="4"/>
      <c r="AHG698" s="4"/>
      <c r="AHH698" s="4"/>
      <c r="AHI698" s="4"/>
      <c r="AHJ698" s="4"/>
      <c r="AHK698" s="4"/>
      <c r="AHL698" s="4"/>
      <c r="AHM698" s="4"/>
      <c r="AHN698" s="4"/>
      <c r="AHO698" s="4"/>
      <c r="AHP698" s="4"/>
      <c r="AHQ698" s="4"/>
      <c r="AHR698" s="4"/>
      <c r="AHS698" s="4"/>
      <c r="AHT698" s="4"/>
      <c r="AHU698" s="4"/>
      <c r="AHV698" s="4"/>
      <c r="AHW698" s="4"/>
      <c r="AHX698" s="4"/>
      <c r="AHY698" s="4"/>
      <c r="AHZ698" s="4"/>
      <c r="AIA698" s="4"/>
      <c r="AIB698" s="4"/>
      <c r="AIC698" s="4"/>
      <c r="AID698" s="4"/>
      <c r="AIE698" s="4"/>
      <c r="AIF698" s="4"/>
      <c r="AIG698" s="4"/>
      <c r="AIH698" s="4"/>
      <c r="AII698" s="4"/>
      <c r="AIJ698" s="4"/>
      <c r="AIK698" s="4"/>
      <c r="AIL698" s="4"/>
      <c r="AIM698" s="4"/>
      <c r="AIN698" s="4"/>
      <c r="AIO698" s="4"/>
      <c r="AIP698" s="4"/>
      <c r="AIQ698" s="4"/>
      <c r="AIR698" s="4"/>
      <c r="AIS698" s="4"/>
      <c r="AIT698" s="4"/>
      <c r="AIU698" s="4"/>
      <c r="AIV698" s="4"/>
      <c r="AIW698" s="4"/>
      <c r="AIX698" s="4"/>
      <c r="AIY698" s="4"/>
      <c r="AIZ698" s="4"/>
      <c r="AJA698" s="4"/>
      <c r="AJB698" s="4"/>
      <c r="AJC698" s="4"/>
      <c r="AJD698" s="4"/>
      <c r="AJE698" s="4"/>
      <c r="AJF698" s="4"/>
      <c r="AJG698" s="4"/>
      <c r="AJH698" s="4"/>
      <c r="AJI698" s="4"/>
      <c r="AJJ698" s="4"/>
      <c r="AJK698" s="4"/>
      <c r="AJL698" s="4"/>
      <c r="AJM698" s="4"/>
      <c r="AJN698" s="4"/>
      <c r="AJO698" s="4"/>
      <c r="AJP698" s="4"/>
      <c r="AJQ698" s="4"/>
      <c r="AJR698" s="4"/>
      <c r="AJS698" s="4"/>
      <c r="AJT698" s="4"/>
      <c r="AJU698" s="4"/>
      <c r="AJV698" s="4"/>
      <c r="AJW698" s="4"/>
      <c r="AJX698" s="4"/>
      <c r="AJY698" s="4"/>
      <c r="AJZ698" s="4"/>
      <c r="AKA698" s="4"/>
      <c r="AKB698" s="4"/>
      <c r="AKC698" s="4"/>
      <c r="AKD698" s="4"/>
      <c r="AKE698" s="4"/>
      <c r="AKF698" s="4"/>
      <c r="AKG698" s="4"/>
      <c r="AKH698" s="4"/>
      <c r="AKI698" s="4"/>
      <c r="AKJ698" s="4"/>
      <c r="AKK698" s="4"/>
      <c r="AKL698" s="4"/>
      <c r="AKM698" s="4"/>
      <c r="AKN698" s="4"/>
      <c r="AKO698" s="4"/>
      <c r="AKP698" s="4"/>
      <c r="AKQ698" s="4"/>
      <c r="AKR698" s="4"/>
      <c r="AKS698" s="4"/>
      <c r="AKT698" s="4"/>
      <c r="AKU698" s="4"/>
      <c r="AKV698" s="4"/>
      <c r="AKW698" s="4"/>
      <c r="AKX698" s="4"/>
      <c r="AKY698" s="4"/>
      <c r="AKZ698" s="4"/>
      <c r="ALA698" s="4"/>
      <c r="ALB698" s="4"/>
      <c r="ALC698" s="4"/>
      <c r="ALD698" s="4"/>
      <c r="ALE698" s="4"/>
      <c r="ALF698" s="4"/>
      <c r="ALG698" s="4"/>
      <c r="ALH698" s="4"/>
      <c r="ALI698" s="4"/>
      <c r="ALJ698" s="4"/>
      <c r="ALK698" s="4"/>
      <c r="ALL698" s="4"/>
      <c r="ALM698" s="4"/>
      <c r="ALN698" s="4"/>
      <c r="ALO698" s="4"/>
      <c r="ALP698" s="4"/>
      <c r="ALQ698" s="4"/>
      <c r="ALR698" s="4"/>
      <c r="ALS698" s="4"/>
      <c r="ALT698" s="4"/>
      <c r="ALU698" s="4"/>
      <c r="ALV698" s="4"/>
      <c r="ALW698" s="4"/>
      <c r="ALX698" s="4"/>
      <c r="ALY698" s="4"/>
      <c r="ALZ698" s="4"/>
      <c r="AMA698" s="4"/>
      <c r="AMB698" s="4"/>
      <c r="AMC698" s="4"/>
      <c r="AMD698" s="4"/>
      <c r="AME698" s="4"/>
      <c r="AMF698" s="4"/>
      <c r="AMG698" s="4"/>
      <c r="AMH698" s="4"/>
      <c r="AMI698" s="4"/>
      <c r="AMJ698" s="4"/>
      <c r="AMK698" s="4"/>
      <c r="AML698" s="4"/>
      <c r="AMM698" s="4"/>
      <c r="AMN698" s="4"/>
      <c r="AMO698" s="4"/>
      <c r="AMP698" s="4"/>
      <c r="AMQ698" s="4"/>
      <c r="AMR698" s="4"/>
      <c r="AMS698" s="4"/>
      <c r="AMT698" s="4"/>
      <c r="AMU698" s="4"/>
      <c r="AMV698" s="4"/>
      <c r="AMW698" s="4"/>
      <c r="AMX698" s="4"/>
      <c r="AMY698" s="4"/>
      <c r="AMZ698" s="4"/>
      <c r="ANA698" s="4"/>
      <c r="ANB698" s="4"/>
      <c r="ANC698" s="4"/>
      <c r="AND698" s="4"/>
      <c r="ANE698" s="4"/>
      <c r="ANF698" s="4"/>
      <c r="ANG698" s="4"/>
      <c r="ANH698" s="4"/>
      <c r="ANI698" s="4"/>
      <c r="ANJ698" s="4"/>
      <c r="ANK698" s="4"/>
      <c r="ANL698" s="4"/>
      <c r="ANM698" s="4"/>
      <c r="ANN698" s="4"/>
      <c r="ANO698" s="4"/>
      <c r="ANP698" s="4"/>
      <c r="ANQ698" s="4"/>
      <c r="ANR698" s="4"/>
      <c r="ANS698" s="4"/>
      <c r="ANT698" s="4"/>
      <c r="ANU698" s="4"/>
      <c r="ANV698" s="4"/>
      <c r="ANW698" s="4"/>
      <c r="ANX698" s="4"/>
      <c r="ANY698" s="4"/>
      <c r="ANZ698" s="4"/>
      <c r="AOA698" s="4"/>
      <c r="AOB698" s="4"/>
      <c r="AOC698" s="4"/>
      <c r="AOD698" s="4"/>
      <c r="AOE698" s="4"/>
      <c r="AOF698" s="4"/>
      <c r="AOG698" s="4"/>
      <c r="AOH698" s="4"/>
      <c r="AOI698" s="4"/>
      <c r="AOJ698" s="4"/>
      <c r="AOK698" s="4"/>
      <c r="AOL698" s="4"/>
      <c r="AOM698" s="4"/>
      <c r="AON698" s="4"/>
      <c r="AOO698" s="4"/>
      <c r="AOP698" s="4"/>
      <c r="AOQ698" s="4"/>
      <c r="AOR698" s="4"/>
      <c r="AOS698" s="4"/>
      <c r="AOT698" s="4"/>
      <c r="AOU698" s="4"/>
      <c r="AOV698" s="4"/>
      <c r="AOW698" s="4"/>
      <c r="AOX698" s="4"/>
      <c r="AOY698" s="4"/>
      <c r="AOZ698" s="4"/>
      <c r="APA698" s="4"/>
      <c r="APB698" s="4"/>
      <c r="APC698" s="4"/>
      <c r="APD698" s="4"/>
      <c r="APE698" s="4"/>
      <c r="APF698" s="4"/>
      <c r="APG698" s="4"/>
      <c r="APH698" s="4"/>
      <c r="API698" s="4"/>
      <c r="APJ698" s="4"/>
      <c r="APK698" s="4"/>
      <c r="APL698" s="4"/>
      <c r="APM698" s="4"/>
      <c r="APN698" s="4"/>
      <c r="APO698" s="4"/>
      <c r="APP698" s="4"/>
      <c r="APQ698" s="4"/>
      <c r="APR698" s="4"/>
      <c r="APS698" s="4"/>
      <c r="APT698" s="4"/>
      <c r="APU698" s="4"/>
      <c r="APV698" s="4"/>
      <c r="APW698" s="4"/>
      <c r="APX698" s="4"/>
      <c r="APY698" s="4"/>
      <c r="APZ698" s="4"/>
      <c r="AQA698" s="4"/>
      <c r="AQB698" s="4"/>
      <c r="AQC698" s="4"/>
      <c r="AQD698" s="4"/>
      <c r="AQE698" s="4"/>
      <c r="AQF698" s="4"/>
      <c r="AQG698" s="4"/>
      <c r="AQH698" s="4"/>
      <c r="AQI698" s="4"/>
      <c r="AQJ698" s="4"/>
      <c r="AQK698" s="4"/>
      <c r="AQL698" s="4"/>
      <c r="AQM698" s="4"/>
      <c r="AQN698" s="4"/>
      <c r="AQO698" s="4"/>
      <c r="AQP698" s="4"/>
      <c r="AQQ698" s="4"/>
      <c r="AQR698" s="4"/>
      <c r="AQS698" s="4"/>
      <c r="AQT698" s="4"/>
      <c r="AQU698" s="4"/>
      <c r="AQV698" s="4"/>
      <c r="AQW698" s="4"/>
      <c r="AQX698" s="4"/>
      <c r="AQY698" s="4"/>
      <c r="AQZ698" s="4"/>
      <c r="ARA698" s="4"/>
      <c r="ARB698" s="4"/>
      <c r="ARC698" s="4"/>
      <c r="ARD698" s="4"/>
      <c r="ARE698" s="4"/>
      <c r="ARF698" s="4"/>
      <c r="ARG698" s="4"/>
      <c r="ARH698" s="4"/>
      <c r="ARI698" s="4"/>
      <c r="ARJ698" s="4"/>
      <c r="ARK698" s="4"/>
      <c r="ARL698" s="4"/>
      <c r="ARM698" s="4"/>
      <c r="ARN698" s="4"/>
      <c r="ARO698" s="4"/>
      <c r="ARP698" s="4"/>
      <c r="ARQ698" s="4"/>
      <c r="ARR698" s="4"/>
      <c r="ARS698" s="4"/>
      <c r="ART698" s="4"/>
      <c r="ARU698" s="4"/>
      <c r="ARV698" s="4"/>
      <c r="ARW698" s="4"/>
      <c r="ARX698" s="4"/>
      <c r="ARY698" s="4"/>
      <c r="ARZ698" s="4"/>
      <c r="ASA698" s="4"/>
      <c r="ASB698" s="4"/>
      <c r="ASC698" s="4"/>
      <c r="ASD698" s="4"/>
      <c r="ASE698" s="4"/>
      <c r="ASF698" s="4"/>
      <c r="ASG698" s="4"/>
      <c r="ASH698" s="4"/>
      <c r="ASI698" s="4"/>
      <c r="ASJ698" s="4"/>
      <c r="ASK698" s="4"/>
      <c r="ASL698" s="4"/>
      <c r="ASM698" s="4"/>
      <c r="ASN698" s="4"/>
      <c r="ASO698" s="4"/>
      <c r="ASP698" s="4"/>
      <c r="ASQ698" s="4"/>
      <c r="ASR698" s="4"/>
      <c r="ASS698" s="4"/>
      <c r="AST698" s="4"/>
      <c r="ASU698" s="4"/>
      <c r="ASV698" s="4"/>
      <c r="ASW698" s="4"/>
      <c r="ASX698" s="4"/>
      <c r="ASY698" s="4"/>
      <c r="ASZ698" s="4"/>
      <c r="ATA698" s="4"/>
      <c r="ATB698" s="4"/>
      <c r="ATC698" s="4"/>
      <c r="ATD698" s="4"/>
      <c r="ATE698" s="4"/>
      <c r="ATF698" s="4"/>
      <c r="ATG698" s="4"/>
      <c r="ATH698" s="4"/>
      <c r="ATI698" s="4"/>
      <c r="ATJ698" s="4"/>
      <c r="ATK698" s="4"/>
      <c r="ATL698" s="4"/>
      <c r="ATM698" s="4"/>
      <c r="ATN698" s="4"/>
      <c r="ATO698" s="4"/>
      <c r="ATP698" s="4"/>
      <c r="ATQ698" s="4"/>
      <c r="ATR698" s="4"/>
      <c r="ATS698" s="4"/>
      <c r="ATT698" s="4"/>
      <c r="ATU698" s="4"/>
      <c r="ATV698" s="4"/>
      <c r="ATW698" s="4"/>
      <c r="ATX698" s="4"/>
      <c r="ATY698" s="4"/>
      <c r="ATZ698" s="4"/>
      <c r="AUA698" s="4"/>
      <c r="AUB698" s="4"/>
      <c r="AUC698" s="4"/>
      <c r="AUD698" s="4"/>
      <c r="AUE698" s="4"/>
      <c r="AUF698" s="4"/>
      <c r="AUG698" s="4"/>
      <c r="AUH698" s="4"/>
      <c r="AUI698" s="4"/>
      <c r="AUJ698" s="4"/>
      <c r="AUK698" s="4"/>
      <c r="AUL698" s="4"/>
      <c r="AUM698" s="4"/>
      <c r="AUN698" s="4"/>
      <c r="AUO698" s="4"/>
      <c r="AUP698" s="4"/>
      <c r="AUQ698" s="4"/>
      <c r="AUR698" s="4"/>
      <c r="AUS698" s="4"/>
      <c r="AUT698" s="4"/>
      <c r="AUU698" s="4"/>
      <c r="AUV698" s="4"/>
      <c r="AUW698" s="4"/>
      <c r="AUX698" s="4"/>
      <c r="AUY698" s="4"/>
      <c r="AUZ698" s="4"/>
      <c r="AVA698" s="4"/>
      <c r="AVB698" s="4"/>
      <c r="AVC698" s="4"/>
      <c r="AVD698" s="4"/>
      <c r="AVE698" s="4"/>
      <c r="AVF698" s="4"/>
      <c r="AVG698" s="4"/>
      <c r="AVH698" s="4"/>
      <c r="AVI698" s="4"/>
      <c r="AVJ698" s="4"/>
      <c r="AVK698" s="4"/>
      <c r="AVL698" s="4"/>
      <c r="AVM698" s="4"/>
      <c r="AVN698" s="4"/>
      <c r="AVO698" s="4"/>
      <c r="AVP698" s="4"/>
      <c r="AVQ698" s="4"/>
      <c r="AVR698" s="4"/>
      <c r="AVS698" s="4"/>
      <c r="AVT698" s="4"/>
      <c r="AVU698" s="4"/>
      <c r="AVV698" s="4"/>
      <c r="AVW698" s="4"/>
      <c r="AVX698" s="4"/>
      <c r="AVY698" s="4"/>
      <c r="AVZ698" s="4"/>
      <c r="AWA698" s="4"/>
      <c r="AWB698" s="4"/>
      <c r="AWC698" s="4"/>
      <c r="AWD698" s="4"/>
      <c r="AWE698" s="4"/>
      <c r="AWF698" s="4"/>
      <c r="AWG698" s="4"/>
      <c r="AWH698" s="4"/>
      <c r="AWI698" s="4"/>
      <c r="AWJ698" s="4"/>
      <c r="AWK698" s="4"/>
      <c r="AWL698" s="4"/>
      <c r="AWM698" s="4"/>
      <c r="AWN698" s="4"/>
      <c r="AWO698" s="4"/>
      <c r="AWP698" s="4"/>
      <c r="AWQ698" s="4"/>
      <c r="AWR698" s="4"/>
      <c r="AWS698" s="4"/>
      <c r="AWT698" s="4"/>
      <c r="AWU698" s="4"/>
      <c r="AWV698" s="4"/>
      <c r="AWW698" s="4"/>
      <c r="AWX698" s="4"/>
      <c r="AWY698" s="4"/>
      <c r="AWZ698" s="4"/>
      <c r="AXA698" s="4"/>
      <c r="AXB698" s="4"/>
      <c r="AXC698" s="4"/>
      <c r="AXD698" s="4"/>
      <c r="AXE698" s="4"/>
      <c r="AXF698" s="4"/>
      <c r="AXG698" s="4"/>
      <c r="AXH698" s="4"/>
      <c r="AXI698" s="4"/>
      <c r="AXJ698" s="4"/>
      <c r="AXK698" s="4"/>
      <c r="AXL698" s="4"/>
      <c r="AXM698" s="4"/>
      <c r="AXN698" s="4"/>
      <c r="AXO698" s="4"/>
      <c r="AXP698" s="4"/>
      <c r="AXQ698" s="4"/>
      <c r="AXR698" s="4"/>
      <c r="AXS698" s="4"/>
      <c r="AXT698" s="4"/>
      <c r="AXU698" s="4"/>
      <c r="AXV698" s="4"/>
      <c r="AXW698" s="4"/>
      <c r="AXX698" s="4"/>
      <c r="AXY698" s="4"/>
      <c r="AXZ698" s="4"/>
      <c r="AYA698" s="4"/>
      <c r="AYB698" s="4"/>
      <c r="AYC698" s="4"/>
      <c r="AYD698" s="4"/>
      <c r="AYE698" s="4"/>
      <c r="AYF698" s="4"/>
      <c r="AYG698" s="4"/>
      <c r="AYH698" s="4"/>
      <c r="AYI698" s="4"/>
      <c r="AYJ698" s="4"/>
      <c r="AYK698" s="4"/>
      <c r="AYL698" s="4"/>
      <c r="AYM698" s="4"/>
      <c r="AYN698" s="4"/>
      <c r="AYO698" s="4"/>
      <c r="AYP698" s="4"/>
      <c r="AYQ698" s="4"/>
      <c r="AYR698" s="4"/>
      <c r="AYS698" s="4"/>
      <c r="AYT698" s="4"/>
      <c r="AYU698" s="4"/>
      <c r="AYV698" s="4"/>
      <c r="AYW698" s="4"/>
      <c r="AYX698" s="4"/>
      <c r="AYY698" s="4"/>
      <c r="AYZ698" s="4"/>
      <c r="AZA698" s="4"/>
      <c r="AZB698" s="4"/>
      <c r="AZC698" s="4"/>
      <c r="AZD698" s="4"/>
      <c r="AZE698" s="4"/>
      <c r="AZF698" s="4"/>
      <c r="AZG698" s="4"/>
      <c r="AZH698" s="4"/>
      <c r="AZI698" s="4"/>
      <c r="AZJ698" s="4"/>
      <c r="AZK698" s="4"/>
      <c r="AZL698" s="4"/>
      <c r="AZM698" s="4"/>
      <c r="AZN698" s="4"/>
      <c r="AZO698" s="4"/>
      <c r="AZP698" s="4"/>
      <c r="AZQ698" s="4"/>
      <c r="AZR698" s="4"/>
      <c r="AZS698" s="4"/>
      <c r="AZT698" s="4"/>
      <c r="AZU698" s="4"/>
      <c r="AZV698" s="4"/>
      <c r="AZW698" s="4"/>
      <c r="AZX698" s="4"/>
      <c r="AZY698" s="4"/>
      <c r="AZZ698" s="4"/>
      <c r="BAA698" s="4"/>
      <c r="BAB698" s="4"/>
      <c r="BAC698" s="4"/>
      <c r="BAD698" s="4"/>
      <c r="BAE698" s="4"/>
      <c r="BAF698" s="4"/>
      <c r="BAG698" s="4"/>
      <c r="BAH698" s="4"/>
      <c r="BAI698" s="4"/>
      <c r="BAJ698" s="4"/>
      <c r="BAK698" s="4"/>
      <c r="BAL698" s="4"/>
      <c r="BAM698" s="4"/>
      <c r="BAN698" s="4"/>
      <c r="BAO698" s="4"/>
      <c r="BAP698" s="4"/>
      <c r="BAQ698" s="4"/>
      <c r="BAR698" s="4"/>
      <c r="BAS698" s="4"/>
      <c r="BAT698" s="4"/>
      <c r="BAU698" s="4"/>
      <c r="BAV698" s="4"/>
      <c r="BAW698" s="4"/>
      <c r="BAX698" s="4"/>
      <c r="BAY698" s="4"/>
      <c r="BAZ698" s="4"/>
      <c r="BBA698" s="4"/>
      <c r="BBB698" s="4"/>
      <c r="BBC698" s="4"/>
      <c r="BBD698" s="4"/>
      <c r="BBE698" s="4"/>
      <c r="BBF698" s="4"/>
      <c r="BBG698" s="4"/>
      <c r="BBH698" s="4"/>
      <c r="BBI698" s="4"/>
      <c r="BBJ698" s="4"/>
      <c r="BBK698" s="4"/>
      <c r="BBL698" s="4"/>
      <c r="BBM698" s="4"/>
      <c r="BBN698" s="4"/>
      <c r="BBO698" s="4"/>
      <c r="BBP698" s="4"/>
      <c r="BBQ698" s="4"/>
      <c r="BBR698" s="4"/>
      <c r="BBS698" s="4"/>
      <c r="BBT698" s="4"/>
      <c r="BBU698" s="4"/>
      <c r="BBV698" s="4"/>
      <c r="BBW698" s="4"/>
      <c r="BBX698" s="4"/>
      <c r="BBY698" s="4"/>
      <c r="BBZ698" s="4"/>
      <c r="BCA698" s="4"/>
      <c r="BCB698" s="4"/>
      <c r="BCC698" s="4"/>
      <c r="BCD698" s="4"/>
      <c r="BCE698" s="4"/>
      <c r="BCF698" s="4"/>
      <c r="BCG698" s="4"/>
      <c r="BCH698" s="4"/>
      <c r="BCI698" s="4"/>
      <c r="BCJ698" s="4"/>
      <c r="BCK698" s="4"/>
      <c r="BCL698" s="4"/>
      <c r="BCM698" s="4"/>
      <c r="BCN698" s="4"/>
      <c r="BCO698" s="4"/>
      <c r="BCP698" s="4"/>
      <c r="BCQ698" s="4"/>
      <c r="BCR698" s="4"/>
      <c r="BCS698" s="4"/>
      <c r="BCT698" s="4"/>
      <c r="BCU698" s="4"/>
      <c r="BCV698" s="4"/>
      <c r="BCW698" s="4"/>
      <c r="BCX698" s="4"/>
      <c r="BCY698" s="4"/>
      <c r="BCZ698" s="4"/>
      <c r="BDA698" s="4"/>
      <c r="BDB698" s="4"/>
      <c r="BDC698" s="4"/>
      <c r="BDD698" s="4"/>
      <c r="BDE698" s="4"/>
      <c r="BDF698" s="4"/>
      <c r="BDG698" s="4"/>
      <c r="BDH698" s="4"/>
      <c r="BDI698" s="4"/>
      <c r="BDJ698" s="4"/>
      <c r="BDK698" s="4"/>
      <c r="BDL698" s="4"/>
      <c r="BDM698" s="4"/>
      <c r="BDN698" s="4"/>
      <c r="BDO698" s="4"/>
      <c r="BDP698" s="4"/>
      <c r="BDQ698" s="4"/>
      <c r="BDR698" s="4"/>
      <c r="BDS698" s="4"/>
      <c r="BDT698" s="4"/>
      <c r="BDU698" s="4"/>
      <c r="BDV698" s="4"/>
      <c r="BDW698" s="4"/>
      <c r="BDX698" s="4"/>
      <c r="BDY698" s="4"/>
      <c r="BDZ698" s="4"/>
      <c r="BEA698" s="4"/>
      <c r="BEB698" s="4"/>
      <c r="BEC698" s="4"/>
      <c r="BED698" s="4"/>
      <c r="BEE698" s="4"/>
      <c r="BEF698" s="4"/>
      <c r="BEG698" s="4"/>
      <c r="BEH698" s="4"/>
      <c r="BEI698" s="4"/>
      <c r="BEJ698" s="4"/>
      <c r="BEK698" s="4"/>
      <c r="BEL698" s="4"/>
      <c r="BEM698" s="4"/>
      <c r="BEN698" s="4"/>
      <c r="BEO698" s="4"/>
      <c r="BEP698" s="4"/>
      <c r="BEQ698" s="4"/>
      <c r="BER698" s="4"/>
      <c r="BES698" s="4"/>
      <c r="BET698" s="4"/>
      <c r="BEU698" s="4"/>
      <c r="BEV698" s="4"/>
      <c r="BEW698" s="4"/>
      <c r="BEX698" s="4"/>
      <c r="BEY698" s="4"/>
      <c r="BEZ698" s="4"/>
      <c r="BFA698" s="4"/>
      <c r="BFB698" s="4"/>
      <c r="BFC698" s="4"/>
      <c r="BFD698" s="4"/>
      <c r="BFE698" s="4"/>
      <c r="BFF698" s="4"/>
      <c r="BFG698" s="4"/>
      <c r="BFH698" s="4"/>
      <c r="BFI698" s="4"/>
      <c r="BFJ698" s="4"/>
      <c r="BFK698" s="4"/>
      <c r="BFL698" s="4"/>
      <c r="BFM698" s="4"/>
      <c r="BFN698" s="4"/>
      <c r="BFO698" s="4"/>
      <c r="BFP698" s="4"/>
      <c r="BFQ698" s="4"/>
      <c r="BFR698" s="4"/>
      <c r="BFS698" s="4"/>
      <c r="BFT698" s="4"/>
      <c r="BFU698" s="4"/>
      <c r="BFV698" s="4"/>
      <c r="BFW698" s="4"/>
      <c r="BFX698" s="4"/>
      <c r="BFY698" s="4"/>
      <c r="BFZ698" s="4"/>
      <c r="BGA698" s="4"/>
      <c r="BGB698" s="4"/>
      <c r="BGC698" s="4"/>
      <c r="BGD698" s="4"/>
      <c r="BGE698" s="4"/>
      <c r="BGF698" s="4"/>
      <c r="BGG698" s="4"/>
      <c r="BGH698" s="4"/>
      <c r="BGI698" s="4"/>
      <c r="BGJ698" s="4"/>
      <c r="BGK698" s="4"/>
      <c r="BGL698" s="4"/>
      <c r="BGM698" s="4"/>
      <c r="BGN698" s="4"/>
      <c r="BGO698" s="4"/>
      <c r="BGP698" s="4"/>
      <c r="BGQ698" s="4"/>
      <c r="BGR698" s="4"/>
      <c r="BGS698" s="4"/>
      <c r="BGT698" s="4"/>
      <c r="BGU698" s="4"/>
      <c r="BGV698" s="4"/>
      <c r="BGW698" s="4"/>
      <c r="BGX698" s="4"/>
      <c r="BGY698" s="4"/>
      <c r="BGZ698" s="4"/>
      <c r="BHA698" s="4"/>
      <c r="BHB698" s="4"/>
      <c r="BHC698" s="4"/>
      <c r="BHD698" s="4"/>
      <c r="BHE698" s="4"/>
      <c r="BHF698" s="4"/>
      <c r="BHG698" s="4"/>
      <c r="BHH698" s="4"/>
      <c r="BHI698" s="4"/>
      <c r="BHJ698" s="4"/>
      <c r="BHK698" s="4"/>
      <c r="BHL698" s="4"/>
      <c r="BHM698" s="4"/>
      <c r="BHN698" s="4"/>
      <c r="BHO698" s="4"/>
      <c r="BHP698" s="4"/>
      <c r="BHQ698" s="4"/>
      <c r="BHR698" s="4"/>
      <c r="BHS698" s="4"/>
      <c r="BHT698" s="4"/>
      <c r="BHU698" s="4"/>
      <c r="BHV698" s="4"/>
      <c r="BHW698" s="4"/>
      <c r="BHX698" s="4"/>
      <c r="BHY698" s="4"/>
      <c r="BHZ698" s="4"/>
      <c r="BIA698" s="4"/>
      <c r="BIB698" s="4"/>
      <c r="BIC698" s="4"/>
      <c r="BID698" s="4"/>
      <c r="BIE698" s="4"/>
      <c r="BIF698" s="4"/>
      <c r="BIG698" s="4"/>
      <c r="BIH698" s="4"/>
      <c r="BII698" s="4"/>
      <c r="BIJ698" s="4"/>
      <c r="BIK698" s="4"/>
      <c r="BIL698" s="4"/>
      <c r="BIM698" s="4"/>
      <c r="BIN698" s="4"/>
      <c r="BIO698" s="4"/>
      <c r="BIP698" s="4"/>
      <c r="BIQ698" s="4"/>
      <c r="BIR698" s="4"/>
      <c r="BIS698" s="4"/>
      <c r="BIT698" s="4"/>
      <c r="BIU698" s="4"/>
      <c r="BIV698" s="4"/>
      <c r="BIW698" s="4"/>
      <c r="BIX698" s="4"/>
      <c r="BIY698" s="4"/>
      <c r="BIZ698" s="4"/>
      <c r="BJA698" s="4"/>
      <c r="BJB698" s="4"/>
      <c r="BJC698" s="4"/>
      <c r="BJD698" s="4"/>
      <c r="BJE698" s="4"/>
      <c r="BJF698" s="4"/>
      <c r="BJG698" s="4"/>
      <c r="BJH698" s="4"/>
      <c r="BJI698" s="4"/>
      <c r="BJJ698" s="4"/>
      <c r="BJK698" s="4"/>
      <c r="BJL698" s="4"/>
      <c r="BJM698" s="4"/>
      <c r="BJN698" s="4"/>
      <c r="BJO698" s="4"/>
      <c r="BJP698" s="4"/>
      <c r="BJQ698" s="4"/>
      <c r="BJR698" s="4"/>
      <c r="BJS698" s="4"/>
      <c r="BJT698" s="4"/>
      <c r="BJU698" s="4"/>
      <c r="BJV698" s="4"/>
      <c r="BJW698" s="4"/>
      <c r="BJX698" s="4"/>
      <c r="BJY698" s="4"/>
      <c r="BJZ698" s="4"/>
      <c r="BKA698" s="4"/>
      <c r="BKB698" s="4"/>
      <c r="BKC698" s="4"/>
      <c r="BKD698" s="4"/>
      <c r="BKE698" s="4"/>
      <c r="BKF698" s="4"/>
      <c r="BKG698" s="4"/>
      <c r="BKH698" s="4"/>
      <c r="BKI698" s="4"/>
      <c r="BKJ698" s="4"/>
      <c r="BKK698" s="4"/>
      <c r="BKL698" s="4"/>
      <c r="BKM698" s="4"/>
      <c r="BKN698" s="4"/>
      <c r="BKO698" s="4"/>
      <c r="BKP698" s="4"/>
      <c r="BKQ698" s="4"/>
      <c r="BKR698" s="4"/>
      <c r="BKS698" s="4"/>
      <c r="BKT698" s="4"/>
      <c r="BKU698" s="4"/>
      <c r="BKV698" s="4"/>
      <c r="BKW698" s="4"/>
      <c r="BKX698" s="4"/>
      <c r="BKY698" s="4"/>
      <c r="BKZ698" s="4"/>
      <c r="BLA698" s="4"/>
      <c r="BLB698" s="4"/>
      <c r="BLC698" s="4"/>
      <c r="BLD698" s="4"/>
      <c r="BLE698" s="4"/>
      <c r="BLF698" s="4"/>
      <c r="BLG698" s="4"/>
      <c r="BLH698" s="4"/>
      <c r="BLI698" s="4"/>
      <c r="BLJ698" s="4"/>
      <c r="BLK698" s="4"/>
      <c r="BLL698" s="4"/>
      <c r="BLM698" s="4"/>
      <c r="BLN698" s="4"/>
      <c r="BLO698" s="4"/>
      <c r="BLP698" s="4"/>
      <c r="BLQ698" s="4"/>
      <c r="BLR698" s="4"/>
      <c r="BLS698" s="4"/>
      <c r="BLT698" s="4"/>
      <c r="BLU698" s="4"/>
      <c r="BLV698" s="4"/>
      <c r="BLW698" s="4"/>
      <c r="BLX698" s="4"/>
      <c r="BLY698" s="4"/>
      <c r="BLZ698" s="4"/>
      <c r="BMA698" s="4"/>
      <c r="BMB698" s="4"/>
      <c r="BMC698" s="4"/>
      <c r="BMD698" s="4"/>
      <c r="BME698" s="4"/>
      <c r="BMF698" s="4"/>
      <c r="BMG698" s="4"/>
      <c r="BMH698" s="4"/>
      <c r="BMI698" s="4"/>
      <c r="BMJ698" s="4"/>
      <c r="BMK698" s="4"/>
      <c r="BML698" s="4"/>
      <c r="BMM698" s="4"/>
      <c r="BMN698" s="4"/>
      <c r="BMO698" s="4"/>
      <c r="BMP698" s="4"/>
      <c r="BMQ698" s="4"/>
      <c r="BMR698" s="4"/>
      <c r="BMS698" s="4"/>
      <c r="BMT698" s="4"/>
      <c r="BMU698" s="4"/>
      <c r="BMV698" s="4"/>
      <c r="BMW698" s="4"/>
      <c r="BMX698" s="4"/>
      <c r="BMY698" s="4"/>
      <c r="BMZ698" s="4"/>
      <c r="BNA698" s="4"/>
      <c r="BNB698" s="4"/>
      <c r="BNC698" s="4"/>
      <c r="BND698" s="4"/>
      <c r="BNE698" s="4"/>
      <c r="BNF698" s="4"/>
      <c r="BNG698" s="4"/>
      <c r="BNH698" s="4"/>
      <c r="BNI698" s="4"/>
      <c r="BNJ698" s="4"/>
      <c r="BNK698" s="4"/>
      <c r="BNL698" s="4"/>
      <c r="BNM698" s="4"/>
      <c r="BNN698" s="4"/>
      <c r="BNO698" s="4"/>
      <c r="BNP698" s="4"/>
      <c r="BNQ698" s="4"/>
      <c r="BNR698" s="4"/>
      <c r="BNS698" s="4"/>
      <c r="BNT698" s="4"/>
      <c r="BNU698" s="4"/>
      <c r="BNV698" s="4"/>
      <c r="BNW698" s="4"/>
      <c r="BNX698" s="4"/>
      <c r="BNY698" s="4"/>
      <c r="BNZ698" s="4"/>
      <c r="BOA698" s="4"/>
      <c r="BOB698" s="4"/>
      <c r="BOC698" s="4"/>
      <c r="BOD698" s="4"/>
      <c r="BOE698" s="4"/>
      <c r="BOF698" s="4"/>
      <c r="BOG698" s="4"/>
      <c r="BOH698" s="4"/>
      <c r="BOI698" s="4"/>
      <c r="BOJ698" s="4"/>
      <c r="BOK698" s="4"/>
      <c r="BOL698" s="4"/>
      <c r="BOM698" s="4"/>
      <c r="BON698" s="4"/>
      <c r="BOO698" s="4"/>
      <c r="BOP698" s="4"/>
      <c r="BOQ698" s="4"/>
      <c r="BOR698" s="4"/>
      <c r="BOS698" s="4"/>
      <c r="BOT698" s="4"/>
      <c r="BOU698" s="4"/>
      <c r="BOV698" s="4"/>
      <c r="BOW698" s="4"/>
      <c r="BOX698" s="4"/>
      <c r="BOY698" s="4"/>
      <c r="BOZ698" s="4"/>
      <c r="BPA698" s="4"/>
      <c r="BPB698" s="4"/>
      <c r="BPC698" s="4"/>
      <c r="BPD698" s="4"/>
      <c r="BPE698" s="4"/>
      <c r="BPF698" s="4"/>
      <c r="BPG698" s="4"/>
      <c r="BPH698" s="4"/>
      <c r="BPI698" s="4"/>
      <c r="BPJ698" s="4"/>
      <c r="BPK698" s="4"/>
      <c r="BPL698" s="4"/>
      <c r="BPM698" s="4"/>
      <c r="BPN698" s="4"/>
      <c r="BPO698" s="4"/>
      <c r="BPP698" s="4"/>
      <c r="BPQ698" s="4"/>
      <c r="BPR698" s="4"/>
      <c r="BPS698" s="4"/>
      <c r="BPT698" s="4"/>
      <c r="BPU698" s="4"/>
      <c r="BPV698" s="4"/>
      <c r="BPW698" s="4"/>
      <c r="BPX698" s="4"/>
      <c r="BPY698" s="4"/>
      <c r="BPZ698" s="4"/>
      <c r="BQA698" s="4"/>
      <c r="BQB698" s="4"/>
      <c r="BQC698" s="4"/>
      <c r="BQD698" s="4"/>
      <c r="BQE698" s="4"/>
      <c r="BQF698" s="4"/>
      <c r="BQG698" s="4"/>
      <c r="BQH698" s="4"/>
      <c r="BQI698" s="4"/>
      <c r="BQJ698" s="4"/>
      <c r="BQK698" s="4"/>
      <c r="BQL698" s="4"/>
      <c r="BQM698" s="4"/>
      <c r="BQN698" s="4"/>
      <c r="BQO698" s="4"/>
      <c r="BQP698" s="4"/>
      <c r="BQQ698" s="4"/>
      <c r="BQR698" s="4"/>
      <c r="BQS698" s="4"/>
      <c r="BQT698" s="4"/>
      <c r="BQU698" s="4"/>
      <c r="BQV698" s="4"/>
      <c r="BQW698" s="4"/>
      <c r="BQX698" s="4"/>
      <c r="BQY698" s="4"/>
      <c r="BQZ698" s="4"/>
      <c r="BRA698" s="4"/>
      <c r="BRB698" s="4"/>
      <c r="BRC698" s="4"/>
      <c r="BRD698" s="4"/>
      <c r="BRE698" s="4"/>
      <c r="BRF698" s="4"/>
      <c r="BRG698" s="4"/>
      <c r="BRH698" s="4"/>
      <c r="BRI698" s="4"/>
      <c r="BRJ698" s="4"/>
      <c r="BRK698" s="4"/>
      <c r="BRL698" s="4"/>
      <c r="BRM698" s="4"/>
      <c r="BRN698" s="4"/>
      <c r="BRO698" s="4"/>
      <c r="BRP698" s="4"/>
      <c r="BRQ698" s="4"/>
      <c r="BRR698" s="4"/>
      <c r="BRS698" s="4"/>
      <c r="BRT698" s="4"/>
      <c r="BRU698" s="4"/>
      <c r="BRV698" s="4"/>
      <c r="BRW698" s="4"/>
      <c r="BRX698" s="4"/>
      <c r="BRY698" s="4"/>
      <c r="BRZ698" s="4"/>
      <c r="BSA698" s="4"/>
      <c r="BSB698" s="4"/>
      <c r="BSC698" s="4"/>
      <c r="BSD698" s="4"/>
      <c r="BSE698" s="4"/>
      <c r="BSF698" s="4"/>
      <c r="BSG698" s="4"/>
      <c r="BSH698" s="4"/>
      <c r="BSI698" s="4"/>
      <c r="BSJ698" s="4"/>
      <c r="BSK698" s="4"/>
      <c r="BSL698" s="4"/>
      <c r="BSM698" s="4"/>
      <c r="BSN698" s="4"/>
      <c r="BSO698" s="4"/>
      <c r="BSP698" s="4"/>
      <c r="BSQ698" s="4"/>
      <c r="BSR698" s="4"/>
      <c r="BSS698" s="4"/>
      <c r="BST698" s="4"/>
      <c r="BSU698" s="4"/>
      <c r="BSV698" s="4"/>
      <c r="BSW698" s="4"/>
      <c r="BSX698" s="4"/>
      <c r="BSY698" s="4"/>
      <c r="BSZ698" s="4"/>
      <c r="BTA698" s="4"/>
      <c r="BTB698" s="4"/>
      <c r="BTC698" s="4"/>
      <c r="BTD698" s="4"/>
      <c r="BTE698" s="4"/>
      <c r="BTF698" s="4"/>
      <c r="BTG698" s="4"/>
      <c r="BTH698" s="4"/>
      <c r="BTI698" s="4"/>
      <c r="BTJ698" s="4"/>
      <c r="BTK698" s="4"/>
      <c r="BTL698" s="4"/>
      <c r="BTM698" s="4"/>
      <c r="BTN698" s="4"/>
      <c r="BTO698" s="4"/>
      <c r="BTP698" s="4"/>
      <c r="BTQ698" s="4"/>
      <c r="BTR698" s="4"/>
      <c r="BTS698" s="4"/>
      <c r="BTT698" s="4"/>
      <c r="BTU698" s="4"/>
      <c r="BTV698" s="4"/>
      <c r="BTW698" s="4"/>
      <c r="BTX698" s="4"/>
      <c r="BTY698" s="4"/>
      <c r="BTZ698" s="4"/>
      <c r="BUA698" s="4"/>
      <c r="BUB698" s="4"/>
      <c r="BUC698" s="4"/>
      <c r="BUD698" s="4"/>
      <c r="BUE698" s="4"/>
      <c r="BUF698" s="4"/>
      <c r="BUG698" s="4"/>
      <c r="BUH698" s="4"/>
      <c r="BUI698" s="4"/>
      <c r="BUJ698" s="4"/>
      <c r="BUK698" s="4"/>
      <c r="BUL698" s="4"/>
      <c r="BUM698" s="4"/>
      <c r="BUN698" s="4"/>
      <c r="BUO698" s="4"/>
      <c r="BUP698" s="4"/>
      <c r="BUQ698" s="4"/>
      <c r="BUR698" s="4"/>
      <c r="BUS698" s="4"/>
      <c r="BUT698" s="4"/>
      <c r="BUU698" s="4"/>
      <c r="BUV698" s="4"/>
      <c r="BUW698" s="4"/>
      <c r="BUX698" s="4"/>
      <c r="BUY698" s="4"/>
      <c r="BUZ698" s="4"/>
      <c r="BVA698" s="4"/>
      <c r="BVB698" s="4"/>
      <c r="BVC698" s="4"/>
      <c r="BVD698" s="4"/>
      <c r="BVE698" s="4"/>
      <c r="BVF698" s="4"/>
      <c r="BVG698" s="4"/>
      <c r="BVH698" s="4"/>
      <c r="BVI698" s="4"/>
      <c r="BVJ698" s="4"/>
      <c r="BVK698" s="4"/>
      <c r="BVL698" s="4"/>
      <c r="BVM698" s="4"/>
      <c r="BVN698" s="4"/>
      <c r="BVO698" s="4"/>
      <c r="BVP698" s="4"/>
      <c r="BVQ698" s="4"/>
      <c r="BVR698" s="4"/>
      <c r="BVS698" s="4"/>
      <c r="BVT698" s="4"/>
      <c r="BVU698" s="4"/>
      <c r="BVV698" s="4"/>
      <c r="BVW698" s="4"/>
      <c r="BVX698" s="4"/>
      <c r="BVY698" s="4"/>
      <c r="BVZ698" s="4"/>
      <c r="BWA698" s="4"/>
      <c r="BWB698" s="4"/>
      <c r="BWC698" s="4"/>
      <c r="BWD698" s="4"/>
      <c r="BWE698" s="4"/>
      <c r="BWF698" s="4"/>
      <c r="BWG698" s="4"/>
      <c r="BWH698" s="4"/>
      <c r="BWI698" s="4"/>
      <c r="BWJ698" s="4"/>
      <c r="BWK698" s="4"/>
      <c r="BWL698" s="4"/>
      <c r="BWM698" s="4"/>
      <c r="BWN698" s="4"/>
      <c r="BWO698" s="4"/>
      <c r="BWP698" s="4"/>
      <c r="BWQ698" s="4"/>
      <c r="BWR698" s="4"/>
      <c r="BWS698" s="4"/>
      <c r="BWT698" s="4"/>
      <c r="BWU698" s="4"/>
      <c r="BWV698" s="4"/>
      <c r="BWW698" s="4"/>
      <c r="BWX698" s="4"/>
      <c r="BWY698" s="4"/>
      <c r="BWZ698" s="4"/>
      <c r="BXA698" s="4"/>
      <c r="BXB698" s="4"/>
      <c r="BXC698" s="4"/>
      <c r="BXD698" s="4"/>
      <c r="BXE698" s="4"/>
      <c r="BXF698" s="4"/>
      <c r="BXG698" s="4"/>
      <c r="BXH698" s="4"/>
      <c r="BXI698" s="4"/>
      <c r="BXJ698" s="4"/>
      <c r="BXK698" s="4"/>
      <c r="BXL698" s="4"/>
      <c r="BXM698" s="4"/>
      <c r="BXN698" s="4"/>
      <c r="BXO698" s="4"/>
      <c r="BXP698" s="4"/>
      <c r="BXQ698" s="4"/>
      <c r="BXR698" s="4"/>
      <c r="BXS698" s="4"/>
      <c r="BXT698" s="4"/>
      <c r="BXU698" s="4"/>
      <c r="BXV698" s="4"/>
      <c r="BXW698" s="4"/>
      <c r="BXX698" s="4"/>
      <c r="BXY698" s="4"/>
      <c r="BXZ698" s="4"/>
      <c r="BYA698" s="4"/>
      <c r="BYB698" s="4"/>
      <c r="BYC698" s="4"/>
      <c r="BYD698" s="4"/>
      <c r="BYE698" s="4"/>
      <c r="BYF698" s="4"/>
      <c r="BYG698" s="4"/>
      <c r="BYH698" s="4"/>
      <c r="BYI698" s="4"/>
      <c r="BYJ698" s="4"/>
      <c r="BYK698" s="4"/>
      <c r="BYL698" s="4"/>
      <c r="BYM698" s="4"/>
      <c r="BYN698" s="4"/>
      <c r="BYO698" s="4"/>
      <c r="BYP698" s="4"/>
      <c r="BYQ698" s="4"/>
      <c r="BYR698" s="4"/>
      <c r="BYS698" s="4"/>
      <c r="BYT698" s="4"/>
      <c r="BYU698" s="4"/>
      <c r="BYV698" s="4"/>
      <c r="BYW698" s="4"/>
      <c r="BYX698" s="4"/>
      <c r="BYY698" s="4"/>
      <c r="BYZ698" s="4"/>
      <c r="BZA698" s="4"/>
      <c r="BZB698" s="4"/>
      <c r="BZC698" s="4"/>
      <c r="BZD698" s="4"/>
      <c r="BZE698" s="4"/>
      <c r="BZF698" s="4"/>
      <c r="BZG698" s="4"/>
      <c r="BZH698" s="4"/>
      <c r="BZI698" s="4"/>
      <c r="BZJ698" s="4"/>
      <c r="BZK698" s="4"/>
      <c r="BZL698" s="4"/>
      <c r="BZM698" s="4"/>
      <c r="BZN698" s="4"/>
      <c r="BZO698" s="4"/>
      <c r="BZP698" s="4"/>
      <c r="BZQ698" s="4"/>
      <c r="BZR698" s="4"/>
      <c r="BZS698" s="4"/>
      <c r="BZT698" s="4"/>
      <c r="BZU698" s="4"/>
      <c r="BZV698" s="4"/>
      <c r="BZW698" s="4"/>
      <c r="BZX698" s="4"/>
      <c r="BZY698" s="4"/>
      <c r="BZZ698" s="4"/>
      <c r="CAA698" s="4"/>
      <c r="CAB698" s="4"/>
      <c r="CAC698" s="4"/>
      <c r="CAD698" s="4"/>
      <c r="CAE698" s="4"/>
      <c r="CAF698" s="4"/>
      <c r="CAG698" s="4"/>
      <c r="CAH698" s="4"/>
      <c r="CAI698" s="4"/>
      <c r="CAJ698" s="4"/>
      <c r="CAK698" s="4"/>
      <c r="CAL698" s="4"/>
      <c r="CAM698" s="4"/>
      <c r="CAN698" s="4"/>
      <c r="CAO698" s="4"/>
      <c r="CAP698" s="4"/>
      <c r="CAQ698" s="4"/>
      <c r="CAR698" s="4"/>
      <c r="CAS698" s="4"/>
      <c r="CAT698" s="4"/>
      <c r="CAU698" s="4"/>
      <c r="CAV698" s="4"/>
      <c r="CAW698" s="4"/>
      <c r="CAX698" s="4"/>
      <c r="CAY698" s="4"/>
      <c r="CAZ698" s="4"/>
      <c r="CBA698" s="4"/>
      <c r="CBB698" s="4"/>
      <c r="CBC698" s="4"/>
      <c r="CBD698" s="4"/>
      <c r="CBE698" s="4"/>
      <c r="CBF698" s="4"/>
      <c r="CBG698" s="4"/>
      <c r="CBH698" s="4"/>
      <c r="CBI698" s="4"/>
      <c r="CBJ698" s="4"/>
      <c r="CBK698" s="4"/>
      <c r="CBL698" s="4"/>
      <c r="CBM698" s="4"/>
      <c r="CBN698" s="4"/>
      <c r="CBO698" s="4"/>
      <c r="CBP698" s="4"/>
      <c r="CBQ698" s="4"/>
      <c r="CBR698" s="4"/>
      <c r="CBS698" s="4"/>
      <c r="CBT698" s="4"/>
      <c r="CBU698" s="4"/>
      <c r="CBV698" s="4"/>
      <c r="CBW698" s="4"/>
      <c r="CBX698" s="4"/>
      <c r="CBY698" s="4"/>
      <c r="CBZ698" s="4"/>
      <c r="CCA698" s="4"/>
      <c r="CCB698" s="4"/>
      <c r="CCC698" s="4"/>
      <c r="CCD698" s="4"/>
      <c r="CCE698" s="4"/>
      <c r="CCF698" s="4"/>
      <c r="CCG698" s="4"/>
      <c r="CCH698" s="4"/>
      <c r="CCI698" s="4"/>
      <c r="CCJ698" s="4"/>
      <c r="CCK698" s="4"/>
      <c r="CCL698" s="4"/>
      <c r="CCM698" s="4"/>
      <c r="CCN698" s="4"/>
      <c r="CCO698" s="4"/>
      <c r="CCP698" s="4"/>
      <c r="CCQ698" s="4"/>
      <c r="CCR698" s="4"/>
      <c r="CCS698" s="4"/>
      <c r="CCT698" s="4"/>
      <c r="CCU698" s="4"/>
      <c r="CCV698" s="4"/>
      <c r="CCW698" s="4"/>
      <c r="CCX698" s="4"/>
      <c r="CCY698" s="4"/>
      <c r="CCZ698" s="4"/>
      <c r="CDA698" s="4"/>
      <c r="CDB698" s="4"/>
      <c r="CDC698" s="4"/>
      <c r="CDD698" s="4"/>
      <c r="CDE698" s="4"/>
      <c r="CDF698" s="4"/>
      <c r="CDG698" s="4"/>
      <c r="CDH698" s="4"/>
      <c r="CDI698" s="4"/>
      <c r="CDJ698" s="4"/>
      <c r="CDK698" s="4"/>
      <c r="CDL698" s="4"/>
      <c r="CDM698" s="4"/>
      <c r="CDN698" s="4"/>
      <c r="CDO698" s="4"/>
      <c r="CDP698" s="4"/>
      <c r="CDQ698" s="4"/>
      <c r="CDR698" s="4"/>
      <c r="CDS698" s="4"/>
      <c r="CDT698" s="4"/>
      <c r="CDU698" s="4"/>
      <c r="CDV698" s="4"/>
      <c r="CDW698" s="4"/>
      <c r="CDX698" s="4"/>
      <c r="CDY698" s="4"/>
      <c r="CDZ698" s="4"/>
      <c r="CEA698" s="4"/>
      <c r="CEB698" s="4"/>
      <c r="CEC698" s="4"/>
      <c r="CED698" s="4"/>
      <c r="CEE698" s="4"/>
      <c r="CEF698" s="4"/>
      <c r="CEG698" s="4"/>
      <c r="CEH698" s="4"/>
      <c r="CEI698" s="4"/>
      <c r="CEJ698" s="4"/>
      <c r="CEK698" s="4"/>
      <c r="CEL698" s="4"/>
      <c r="CEM698" s="4"/>
      <c r="CEN698" s="4"/>
      <c r="CEO698" s="4"/>
      <c r="CEP698" s="4"/>
      <c r="CEQ698" s="4"/>
      <c r="CER698" s="4"/>
      <c r="CES698" s="4"/>
      <c r="CET698" s="4"/>
      <c r="CEU698" s="4"/>
      <c r="CEV698" s="4"/>
      <c r="CEW698" s="4"/>
      <c r="CEX698" s="4"/>
      <c r="CEY698" s="4"/>
      <c r="CEZ698" s="4"/>
      <c r="CFA698" s="4"/>
      <c r="CFB698" s="4"/>
      <c r="CFC698" s="4"/>
      <c r="CFD698" s="4"/>
      <c r="CFE698" s="4"/>
      <c r="CFF698" s="4"/>
      <c r="CFG698" s="4"/>
      <c r="CFH698" s="4"/>
      <c r="CFI698" s="4"/>
      <c r="CFJ698" s="4"/>
      <c r="CFK698" s="4"/>
      <c r="CFL698" s="4"/>
      <c r="CFM698" s="4"/>
      <c r="CFN698" s="4"/>
      <c r="CFO698" s="4"/>
      <c r="CFP698" s="4"/>
      <c r="CFQ698" s="4"/>
      <c r="CFR698" s="4"/>
      <c r="CFS698" s="4"/>
      <c r="CFT698" s="4"/>
      <c r="CFU698" s="4"/>
      <c r="CFV698" s="4"/>
      <c r="CFW698" s="4"/>
      <c r="CFX698" s="4"/>
      <c r="CFY698" s="4"/>
      <c r="CFZ698" s="4"/>
      <c r="CGA698" s="4"/>
      <c r="CGB698" s="4"/>
      <c r="CGC698" s="4"/>
      <c r="CGD698" s="4"/>
      <c r="CGE698" s="4"/>
      <c r="CGF698" s="4"/>
      <c r="CGG698" s="4"/>
      <c r="CGH698" s="4"/>
      <c r="CGI698" s="4"/>
      <c r="CGJ698" s="4"/>
      <c r="CGK698" s="4"/>
      <c r="CGL698" s="4"/>
      <c r="CGM698" s="4"/>
      <c r="CGN698" s="4"/>
      <c r="CGO698" s="4"/>
      <c r="CGP698" s="4"/>
      <c r="CGQ698" s="4"/>
      <c r="CGR698" s="4"/>
      <c r="CGS698" s="4"/>
      <c r="CGT698" s="4"/>
      <c r="CGU698" s="4"/>
      <c r="CGV698" s="4"/>
      <c r="CGW698" s="4"/>
      <c r="CGX698" s="4"/>
      <c r="CGY698" s="4"/>
      <c r="CGZ698" s="4"/>
      <c r="CHA698" s="4"/>
      <c r="CHB698" s="4"/>
      <c r="CHC698" s="4"/>
      <c r="CHD698" s="4"/>
      <c r="CHE698" s="4"/>
      <c r="CHF698" s="4"/>
      <c r="CHG698" s="4"/>
      <c r="CHH698" s="4"/>
      <c r="CHI698" s="4"/>
      <c r="CHJ698" s="4"/>
      <c r="CHK698" s="4"/>
      <c r="CHL698" s="4"/>
      <c r="CHM698" s="4"/>
      <c r="CHN698" s="4"/>
      <c r="CHO698" s="4"/>
      <c r="CHP698" s="4"/>
      <c r="CHQ698" s="4"/>
      <c r="CHR698" s="4"/>
      <c r="CHS698" s="4"/>
      <c r="CHT698" s="4"/>
      <c r="CHU698" s="4"/>
      <c r="CHV698" s="4"/>
      <c r="CHW698" s="4"/>
      <c r="CHX698" s="4"/>
      <c r="CHY698" s="4"/>
      <c r="CHZ698" s="4"/>
      <c r="CIA698" s="4"/>
      <c r="CIB698" s="4"/>
      <c r="CIC698" s="4"/>
      <c r="CID698" s="4"/>
      <c r="CIE698" s="4"/>
      <c r="CIF698" s="4"/>
      <c r="CIG698" s="4"/>
      <c r="CIH698" s="4"/>
      <c r="CII698" s="4"/>
      <c r="CIJ698" s="4"/>
      <c r="CIK698" s="4"/>
      <c r="CIL698" s="4"/>
      <c r="CIM698" s="4"/>
      <c r="CIN698" s="4"/>
      <c r="CIO698" s="4"/>
      <c r="CIP698" s="4"/>
      <c r="CIQ698" s="4"/>
      <c r="CIR698" s="4"/>
      <c r="CIS698" s="4"/>
      <c r="CIT698" s="4"/>
      <c r="CIU698" s="4"/>
      <c r="CIV698" s="4"/>
      <c r="CIW698" s="4"/>
      <c r="CIX698" s="4"/>
      <c r="CIY698" s="4"/>
      <c r="CIZ698" s="4"/>
      <c r="CJA698" s="4"/>
      <c r="CJB698" s="4"/>
      <c r="CJC698" s="4"/>
      <c r="CJD698" s="4"/>
      <c r="CJE698" s="4"/>
      <c r="CJF698" s="4"/>
      <c r="CJG698" s="4"/>
      <c r="CJH698" s="4"/>
      <c r="CJI698" s="4"/>
      <c r="CJJ698" s="4"/>
      <c r="CJK698" s="4"/>
      <c r="CJL698" s="4"/>
      <c r="CJM698" s="4"/>
      <c r="CJN698" s="4"/>
      <c r="CJO698" s="4"/>
      <c r="CJP698" s="4"/>
      <c r="CJQ698" s="4"/>
      <c r="CJR698" s="4"/>
      <c r="CJS698" s="4"/>
      <c r="CJT698" s="4"/>
      <c r="CJU698" s="4"/>
      <c r="CJV698" s="4"/>
      <c r="CJW698" s="4"/>
      <c r="CJX698" s="4"/>
      <c r="CJY698" s="4"/>
      <c r="CJZ698" s="4"/>
      <c r="CKA698" s="4"/>
      <c r="CKB698" s="4"/>
      <c r="CKC698" s="4"/>
      <c r="CKD698" s="4"/>
      <c r="CKE698" s="4"/>
      <c r="CKF698" s="4"/>
      <c r="CKG698" s="4"/>
      <c r="CKH698" s="4"/>
      <c r="CKI698" s="4"/>
      <c r="CKJ698" s="4"/>
      <c r="CKK698" s="4"/>
      <c r="CKL698" s="4"/>
      <c r="CKM698" s="4"/>
      <c r="CKN698" s="4"/>
      <c r="CKO698" s="4"/>
      <c r="CKP698" s="4"/>
      <c r="CKQ698" s="4"/>
      <c r="CKR698" s="4"/>
      <c r="CKS698" s="4"/>
      <c r="CKT698" s="4"/>
      <c r="CKU698" s="4"/>
      <c r="CKV698" s="4"/>
      <c r="CKW698" s="4"/>
      <c r="CKX698" s="4"/>
      <c r="CKY698" s="4"/>
      <c r="CKZ698" s="4"/>
      <c r="CLA698" s="4"/>
      <c r="CLB698" s="4"/>
      <c r="CLC698" s="4"/>
      <c r="CLD698" s="4"/>
      <c r="CLE698" s="4"/>
      <c r="CLF698" s="4"/>
      <c r="CLG698" s="4"/>
      <c r="CLH698" s="4"/>
      <c r="CLI698" s="4"/>
      <c r="CLJ698" s="4"/>
      <c r="CLK698" s="4"/>
      <c r="CLL698" s="4"/>
      <c r="CLM698" s="4"/>
      <c r="CLN698" s="4"/>
      <c r="CLO698" s="4"/>
      <c r="CLP698" s="4"/>
      <c r="CLQ698" s="4"/>
      <c r="CLR698" s="4"/>
      <c r="CLS698" s="4"/>
      <c r="CLT698" s="4"/>
      <c r="CLU698" s="4"/>
      <c r="CLV698" s="4"/>
      <c r="CLW698" s="4"/>
      <c r="CLX698" s="4"/>
      <c r="CLY698" s="4"/>
      <c r="CLZ698" s="4"/>
      <c r="CMA698" s="4"/>
      <c r="CMB698" s="4"/>
      <c r="CMC698" s="4"/>
      <c r="CMD698" s="4"/>
      <c r="CME698" s="4"/>
      <c r="CMF698" s="4"/>
      <c r="CMG698" s="4"/>
      <c r="CMH698" s="4"/>
      <c r="CMI698" s="4"/>
      <c r="CMJ698" s="4"/>
      <c r="CMK698" s="4"/>
      <c r="CML698" s="4"/>
      <c r="CMM698" s="4"/>
      <c r="CMN698" s="4"/>
      <c r="CMO698" s="4"/>
      <c r="CMP698" s="4"/>
      <c r="CMQ698" s="4"/>
      <c r="CMR698" s="4"/>
      <c r="CMS698" s="4"/>
      <c r="CMT698" s="4"/>
      <c r="CMU698" s="4"/>
      <c r="CMV698" s="4"/>
      <c r="CMW698" s="4"/>
      <c r="CMX698" s="4"/>
      <c r="CMY698" s="4"/>
      <c r="CMZ698" s="4"/>
      <c r="CNA698" s="4"/>
      <c r="CNB698" s="4"/>
      <c r="CNC698" s="4"/>
      <c r="CND698" s="4"/>
      <c r="CNE698" s="4"/>
      <c r="CNF698" s="4"/>
      <c r="CNG698" s="4"/>
      <c r="CNH698" s="4"/>
      <c r="CNI698" s="4"/>
      <c r="CNJ698" s="4"/>
      <c r="CNK698" s="4"/>
      <c r="CNL698" s="4"/>
      <c r="CNM698" s="4"/>
      <c r="CNN698" s="4"/>
      <c r="CNO698" s="4"/>
      <c r="CNP698" s="4"/>
      <c r="CNQ698" s="4"/>
      <c r="CNR698" s="4"/>
      <c r="CNS698" s="4"/>
      <c r="CNT698" s="4"/>
      <c r="CNU698" s="4"/>
      <c r="CNV698" s="4"/>
      <c r="CNW698" s="4"/>
      <c r="CNX698" s="4"/>
      <c r="CNY698" s="4"/>
      <c r="CNZ698" s="4"/>
      <c r="COA698" s="4"/>
      <c r="COB698" s="4"/>
      <c r="COC698" s="4"/>
      <c r="COD698" s="4"/>
      <c r="COE698" s="4"/>
      <c r="COF698" s="4"/>
      <c r="COG698" s="4"/>
      <c r="COH698" s="4"/>
      <c r="COI698" s="4"/>
      <c r="COJ698" s="4"/>
      <c r="COK698" s="4"/>
      <c r="COL698" s="4"/>
      <c r="COM698" s="4"/>
      <c r="CON698" s="4"/>
      <c r="COO698" s="4"/>
      <c r="COP698" s="4"/>
      <c r="COQ698" s="4"/>
      <c r="COR698" s="4"/>
      <c r="COS698" s="4"/>
      <c r="COT698" s="4"/>
      <c r="COU698" s="4"/>
      <c r="COV698" s="4"/>
      <c r="COW698" s="4"/>
      <c r="COX698" s="4"/>
      <c r="COY698" s="4"/>
      <c r="COZ698" s="4"/>
      <c r="CPA698" s="4"/>
      <c r="CPB698" s="4"/>
      <c r="CPC698" s="4"/>
      <c r="CPD698" s="4"/>
      <c r="CPE698" s="4"/>
      <c r="CPF698" s="4"/>
      <c r="CPG698" s="4"/>
      <c r="CPH698" s="4"/>
      <c r="CPI698" s="4"/>
      <c r="CPJ698" s="4"/>
      <c r="CPK698" s="4"/>
      <c r="CPL698" s="4"/>
      <c r="CPM698" s="4"/>
      <c r="CPN698" s="4"/>
      <c r="CPO698" s="4"/>
      <c r="CPP698" s="4"/>
      <c r="CPQ698" s="4"/>
      <c r="CPR698" s="4"/>
      <c r="CPS698" s="4"/>
      <c r="CPT698" s="4"/>
      <c r="CPU698" s="4"/>
      <c r="CPV698" s="4"/>
      <c r="CPW698" s="4"/>
      <c r="CPX698" s="4"/>
      <c r="CPY698" s="4"/>
      <c r="CPZ698" s="4"/>
      <c r="CQA698" s="4"/>
      <c r="CQB698" s="4"/>
      <c r="CQC698" s="4"/>
      <c r="CQD698" s="4"/>
      <c r="CQE698" s="4"/>
      <c r="CQF698" s="4"/>
      <c r="CQG698" s="4"/>
      <c r="CQH698" s="4"/>
      <c r="CQI698" s="4"/>
      <c r="CQJ698" s="4"/>
      <c r="CQK698" s="4"/>
      <c r="CQL698" s="4"/>
      <c r="CQM698" s="4"/>
      <c r="CQN698" s="4"/>
      <c r="CQO698" s="4"/>
      <c r="CQP698" s="4"/>
      <c r="CQQ698" s="4"/>
      <c r="CQR698" s="4"/>
      <c r="CQS698" s="4"/>
      <c r="CQT698" s="4"/>
      <c r="CQU698" s="4"/>
      <c r="CQV698" s="4"/>
      <c r="CQW698" s="4"/>
      <c r="CQX698" s="4"/>
      <c r="CQY698" s="4"/>
      <c r="CQZ698" s="4"/>
      <c r="CRA698" s="4"/>
      <c r="CRB698" s="4"/>
      <c r="CRC698" s="4"/>
      <c r="CRD698" s="4"/>
      <c r="CRE698" s="4"/>
      <c r="CRF698" s="4"/>
      <c r="CRG698" s="4"/>
      <c r="CRH698" s="4"/>
      <c r="CRI698" s="4"/>
      <c r="CRJ698" s="4"/>
      <c r="CRK698" s="4"/>
      <c r="CRL698" s="4"/>
      <c r="CRM698" s="4"/>
      <c r="CRN698" s="4"/>
      <c r="CRO698" s="4"/>
      <c r="CRP698" s="4"/>
      <c r="CRQ698" s="4"/>
      <c r="CRR698" s="4"/>
      <c r="CRS698" s="4"/>
      <c r="CRT698" s="4"/>
      <c r="CRU698" s="4"/>
      <c r="CRV698" s="4"/>
      <c r="CRW698" s="4"/>
      <c r="CRX698" s="4"/>
      <c r="CRY698" s="4"/>
      <c r="CRZ698" s="4"/>
      <c r="CSA698" s="4"/>
      <c r="CSB698" s="4"/>
      <c r="CSC698" s="4"/>
      <c r="CSD698" s="4"/>
      <c r="CSE698" s="4"/>
      <c r="CSF698" s="4"/>
      <c r="CSG698" s="4"/>
      <c r="CSH698" s="4"/>
      <c r="CSI698" s="4"/>
      <c r="CSJ698" s="4"/>
      <c r="CSK698" s="4"/>
      <c r="CSL698" s="4"/>
      <c r="CSM698" s="4"/>
      <c r="CSN698" s="4"/>
      <c r="CSO698" s="4"/>
      <c r="CSP698" s="4"/>
      <c r="CSQ698" s="4"/>
      <c r="CSR698" s="4"/>
      <c r="CSS698" s="4"/>
      <c r="CST698" s="4"/>
      <c r="CSU698" s="4"/>
      <c r="CSV698" s="4"/>
      <c r="CSW698" s="4"/>
      <c r="CSX698" s="4"/>
      <c r="CSY698" s="4"/>
      <c r="CSZ698" s="4"/>
      <c r="CTA698" s="4"/>
      <c r="CTB698" s="4"/>
      <c r="CTC698" s="4"/>
      <c r="CTD698" s="4"/>
      <c r="CTE698" s="4"/>
      <c r="CTF698" s="4"/>
      <c r="CTG698" s="4"/>
      <c r="CTH698" s="4"/>
      <c r="CTI698" s="4"/>
      <c r="CTJ698" s="4"/>
      <c r="CTK698" s="4"/>
      <c r="CTL698" s="4"/>
      <c r="CTM698" s="4"/>
      <c r="CTN698" s="4"/>
      <c r="CTO698" s="4"/>
      <c r="CTP698" s="4"/>
      <c r="CTQ698" s="4"/>
      <c r="CTR698" s="4"/>
      <c r="CTS698" s="4"/>
      <c r="CTT698" s="4"/>
      <c r="CTU698" s="4"/>
      <c r="CTV698" s="4"/>
      <c r="CTW698" s="4"/>
      <c r="CTX698" s="4"/>
      <c r="CTY698" s="4"/>
      <c r="CTZ698" s="4"/>
      <c r="CUA698" s="4"/>
      <c r="CUB698" s="4"/>
      <c r="CUC698" s="4"/>
      <c r="CUD698" s="4"/>
      <c r="CUE698" s="4"/>
      <c r="CUF698" s="4"/>
      <c r="CUG698" s="4"/>
      <c r="CUH698" s="4"/>
      <c r="CUI698" s="4"/>
      <c r="CUJ698" s="4"/>
      <c r="CUK698" s="4"/>
      <c r="CUL698" s="4"/>
      <c r="CUM698" s="4"/>
      <c r="CUN698" s="4"/>
      <c r="CUO698" s="4"/>
      <c r="CUP698" s="4"/>
      <c r="CUQ698" s="4"/>
      <c r="CUR698" s="4"/>
      <c r="CUS698" s="4"/>
      <c r="CUT698" s="4"/>
      <c r="CUU698" s="4"/>
      <c r="CUV698" s="4"/>
      <c r="CUW698" s="4"/>
      <c r="CUX698" s="4"/>
      <c r="CUY698" s="4"/>
      <c r="CUZ698" s="4"/>
      <c r="CVA698" s="4"/>
      <c r="CVB698" s="4"/>
      <c r="CVC698" s="4"/>
      <c r="CVD698" s="4"/>
      <c r="CVE698" s="4"/>
      <c r="CVF698" s="4"/>
      <c r="CVG698" s="4"/>
      <c r="CVH698" s="4"/>
      <c r="CVI698" s="4"/>
      <c r="CVJ698" s="4"/>
      <c r="CVK698" s="4"/>
      <c r="CVL698" s="4"/>
      <c r="CVM698" s="4"/>
      <c r="CVN698" s="4"/>
      <c r="CVO698" s="4"/>
      <c r="CVP698" s="4"/>
      <c r="CVQ698" s="4"/>
      <c r="CVR698" s="4"/>
      <c r="CVS698" s="4"/>
      <c r="CVT698" s="4"/>
      <c r="CVU698" s="4"/>
      <c r="CVV698" s="4"/>
      <c r="CVW698" s="4"/>
      <c r="CVX698" s="4"/>
      <c r="CVY698" s="4"/>
      <c r="CVZ698" s="4"/>
      <c r="CWA698" s="4"/>
      <c r="CWB698" s="4"/>
      <c r="CWC698" s="4"/>
      <c r="CWD698" s="4"/>
      <c r="CWE698" s="4"/>
      <c r="CWF698" s="4"/>
      <c r="CWG698" s="4"/>
      <c r="CWH698" s="4"/>
      <c r="CWI698" s="4"/>
      <c r="CWJ698" s="4"/>
      <c r="CWK698" s="4"/>
      <c r="CWL698" s="4"/>
      <c r="CWM698" s="4"/>
      <c r="CWN698" s="4"/>
      <c r="CWO698" s="4"/>
      <c r="CWP698" s="4"/>
      <c r="CWQ698" s="4"/>
      <c r="CWR698" s="4"/>
      <c r="CWS698" s="4"/>
      <c r="CWT698" s="4"/>
      <c r="CWU698" s="4"/>
      <c r="CWV698" s="4"/>
      <c r="CWW698" s="4"/>
      <c r="CWX698" s="4"/>
      <c r="CWY698" s="4"/>
      <c r="CWZ698" s="4"/>
      <c r="CXA698" s="4"/>
      <c r="CXB698" s="4"/>
      <c r="CXC698" s="4"/>
      <c r="CXD698" s="4"/>
      <c r="CXE698" s="4"/>
      <c r="CXF698" s="4"/>
      <c r="CXG698" s="4"/>
      <c r="CXH698" s="4"/>
      <c r="CXI698" s="4"/>
      <c r="CXJ698" s="4"/>
      <c r="CXK698" s="4"/>
      <c r="CXL698" s="4"/>
      <c r="CXM698" s="4"/>
      <c r="CXN698" s="4"/>
      <c r="CXO698" s="4"/>
      <c r="CXP698" s="4"/>
      <c r="CXQ698" s="4"/>
      <c r="CXR698" s="4"/>
      <c r="CXS698" s="4"/>
      <c r="CXT698" s="4"/>
      <c r="CXU698" s="4"/>
      <c r="CXV698" s="4"/>
      <c r="CXW698" s="4"/>
      <c r="CXX698" s="4"/>
      <c r="CXY698" s="4"/>
      <c r="CXZ698" s="4"/>
      <c r="CYA698" s="4"/>
      <c r="CYB698" s="4"/>
      <c r="CYC698" s="4"/>
      <c r="CYD698" s="4"/>
      <c r="CYE698" s="4"/>
      <c r="CYF698" s="4"/>
      <c r="CYG698" s="4"/>
      <c r="CYH698" s="4"/>
      <c r="CYI698" s="4"/>
      <c r="CYJ698" s="4"/>
      <c r="CYK698" s="4"/>
      <c r="CYL698" s="4"/>
      <c r="CYM698" s="4"/>
      <c r="CYN698" s="4"/>
      <c r="CYO698" s="4"/>
      <c r="CYP698" s="4"/>
      <c r="CYQ698" s="4"/>
      <c r="CYR698" s="4"/>
      <c r="CYS698" s="4"/>
      <c r="CYT698" s="4"/>
      <c r="CYU698" s="4"/>
      <c r="CYV698" s="4"/>
      <c r="CYW698" s="4"/>
      <c r="CYX698" s="4"/>
      <c r="CYY698" s="4"/>
      <c r="CYZ698" s="4"/>
      <c r="CZA698" s="4"/>
      <c r="CZB698" s="4"/>
      <c r="CZC698" s="4"/>
      <c r="CZD698" s="4"/>
      <c r="CZE698" s="4"/>
      <c r="CZF698" s="4"/>
      <c r="CZG698" s="4"/>
      <c r="CZH698" s="4"/>
      <c r="CZI698" s="4"/>
      <c r="CZJ698" s="4"/>
      <c r="CZK698" s="4"/>
      <c r="CZL698" s="4"/>
      <c r="CZM698" s="4"/>
      <c r="CZN698" s="4"/>
      <c r="CZO698" s="4"/>
      <c r="CZP698" s="4"/>
      <c r="CZQ698" s="4"/>
      <c r="CZR698" s="4"/>
      <c r="CZS698" s="4"/>
      <c r="CZT698" s="4"/>
      <c r="CZU698" s="4"/>
      <c r="CZV698" s="4"/>
      <c r="CZW698" s="4"/>
      <c r="CZX698" s="4"/>
      <c r="CZY698" s="4"/>
      <c r="CZZ698" s="4"/>
      <c r="DAA698" s="4"/>
      <c r="DAB698" s="4"/>
      <c r="DAC698" s="4"/>
      <c r="DAD698" s="4"/>
      <c r="DAE698" s="4"/>
      <c r="DAF698" s="4"/>
      <c r="DAG698" s="4"/>
      <c r="DAH698" s="4"/>
      <c r="DAI698" s="4"/>
      <c r="DAJ698" s="4"/>
      <c r="DAK698" s="4"/>
      <c r="DAL698" s="4"/>
      <c r="DAM698" s="4"/>
      <c r="DAN698" s="4"/>
      <c r="DAO698" s="4"/>
      <c r="DAP698" s="4"/>
      <c r="DAQ698" s="4"/>
      <c r="DAR698" s="4"/>
      <c r="DAS698" s="4"/>
      <c r="DAT698" s="4"/>
      <c r="DAU698" s="4"/>
      <c r="DAV698" s="4"/>
      <c r="DAW698" s="4"/>
      <c r="DAX698" s="4"/>
      <c r="DAY698" s="4"/>
      <c r="DAZ698" s="4"/>
      <c r="DBA698" s="4"/>
      <c r="DBB698" s="4"/>
      <c r="DBC698" s="4"/>
      <c r="DBD698" s="4"/>
      <c r="DBE698" s="4"/>
      <c r="DBF698" s="4"/>
      <c r="DBG698" s="4"/>
      <c r="DBH698" s="4"/>
      <c r="DBI698" s="4"/>
      <c r="DBJ698" s="4"/>
      <c r="DBK698" s="4"/>
      <c r="DBL698" s="4"/>
      <c r="DBM698" s="4"/>
      <c r="DBN698" s="4"/>
      <c r="DBO698" s="4"/>
      <c r="DBP698" s="4"/>
      <c r="DBQ698" s="4"/>
      <c r="DBR698" s="4"/>
      <c r="DBS698" s="4"/>
      <c r="DBT698" s="4"/>
      <c r="DBU698" s="4"/>
      <c r="DBV698" s="4"/>
      <c r="DBW698" s="4"/>
      <c r="DBX698" s="4"/>
      <c r="DBY698" s="4"/>
      <c r="DBZ698" s="4"/>
      <c r="DCA698" s="4"/>
      <c r="DCB698" s="4"/>
      <c r="DCC698" s="4"/>
      <c r="DCD698" s="4"/>
      <c r="DCE698" s="4"/>
      <c r="DCF698" s="4"/>
      <c r="DCG698" s="4"/>
      <c r="DCH698" s="4"/>
      <c r="DCI698" s="4"/>
      <c r="DCJ698" s="4"/>
      <c r="DCK698" s="4"/>
      <c r="DCL698" s="4"/>
      <c r="DCM698" s="4"/>
      <c r="DCN698" s="4"/>
      <c r="DCO698" s="4"/>
      <c r="DCP698" s="4"/>
      <c r="DCQ698" s="4"/>
      <c r="DCR698" s="4"/>
      <c r="DCS698" s="4"/>
      <c r="DCT698" s="4"/>
      <c r="DCU698" s="4"/>
      <c r="DCV698" s="4"/>
      <c r="DCW698" s="4"/>
      <c r="DCX698" s="4"/>
      <c r="DCY698" s="4"/>
      <c r="DCZ698" s="4"/>
      <c r="DDA698" s="4"/>
      <c r="DDB698" s="4"/>
      <c r="DDC698" s="4"/>
      <c r="DDD698" s="4"/>
      <c r="DDE698" s="4"/>
      <c r="DDF698" s="4"/>
      <c r="DDG698" s="4"/>
      <c r="DDH698" s="4"/>
      <c r="DDI698" s="4"/>
      <c r="DDJ698" s="4"/>
      <c r="DDK698" s="4"/>
      <c r="DDL698" s="4"/>
      <c r="DDM698" s="4"/>
      <c r="DDN698" s="4"/>
      <c r="DDO698" s="4"/>
      <c r="DDP698" s="4"/>
      <c r="DDQ698" s="4"/>
      <c r="DDR698" s="4"/>
      <c r="DDS698" s="4"/>
      <c r="DDT698" s="4"/>
      <c r="DDU698" s="4"/>
      <c r="DDV698" s="4"/>
      <c r="DDW698" s="4"/>
      <c r="DDX698" s="4"/>
      <c r="DDY698" s="4"/>
      <c r="DDZ698" s="4"/>
      <c r="DEA698" s="4"/>
      <c r="DEB698" s="4"/>
      <c r="DEC698" s="4"/>
      <c r="DED698" s="4"/>
      <c r="DEE698" s="4"/>
      <c r="DEF698" s="4"/>
      <c r="DEG698" s="4"/>
      <c r="DEH698" s="4"/>
      <c r="DEI698" s="4"/>
      <c r="DEJ698" s="4"/>
      <c r="DEK698" s="4"/>
      <c r="DEL698" s="4"/>
      <c r="DEM698" s="4"/>
      <c r="DEN698" s="4"/>
      <c r="DEO698" s="4"/>
      <c r="DEP698" s="4"/>
      <c r="DEQ698" s="4"/>
      <c r="DER698" s="4"/>
      <c r="DES698" s="4"/>
      <c r="DET698" s="4"/>
      <c r="DEU698" s="4"/>
      <c r="DEV698" s="4"/>
      <c r="DEW698" s="4"/>
      <c r="DEX698" s="4"/>
      <c r="DEY698" s="4"/>
      <c r="DEZ698" s="4"/>
      <c r="DFA698" s="4"/>
      <c r="DFB698" s="4"/>
      <c r="DFC698" s="4"/>
      <c r="DFD698" s="4"/>
      <c r="DFE698" s="4"/>
      <c r="DFF698" s="4"/>
      <c r="DFG698" s="4"/>
      <c r="DFH698" s="4"/>
      <c r="DFI698" s="4"/>
      <c r="DFJ698" s="4"/>
      <c r="DFK698" s="4"/>
      <c r="DFL698" s="4"/>
      <c r="DFM698" s="4"/>
      <c r="DFN698" s="4"/>
      <c r="DFO698" s="4"/>
      <c r="DFP698" s="4"/>
      <c r="DFQ698" s="4"/>
      <c r="DFR698" s="4"/>
      <c r="DFS698" s="4"/>
      <c r="DFT698" s="4"/>
      <c r="DFU698" s="4"/>
      <c r="DFV698" s="4"/>
      <c r="DFW698" s="4"/>
      <c r="DFX698" s="4"/>
      <c r="DFY698" s="4"/>
      <c r="DFZ698" s="4"/>
      <c r="DGA698" s="4"/>
      <c r="DGB698" s="4"/>
      <c r="DGC698" s="4"/>
      <c r="DGD698" s="4"/>
      <c r="DGE698" s="4"/>
      <c r="DGF698" s="4"/>
      <c r="DGG698" s="4"/>
      <c r="DGH698" s="4"/>
      <c r="DGI698" s="4"/>
      <c r="DGJ698" s="4"/>
      <c r="DGK698" s="4"/>
      <c r="DGL698" s="4"/>
      <c r="DGM698" s="4"/>
      <c r="DGN698" s="4"/>
      <c r="DGO698" s="4"/>
      <c r="DGP698" s="4"/>
      <c r="DGQ698" s="4"/>
      <c r="DGR698" s="4"/>
      <c r="DGS698" s="4"/>
      <c r="DGT698" s="4"/>
      <c r="DGU698" s="4"/>
      <c r="DGV698" s="4"/>
      <c r="DGW698" s="4"/>
      <c r="DGX698" s="4"/>
      <c r="DGY698" s="4"/>
      <c r="DGZ698" s="4"/>
      <c r="DHA698" s="4"/>
      <c r="DHB698" s="4"/>
      <c r="DHC698" s="4"/>
      <c r="DHD698" s="4"/>
      <c r="DHE698" s="4"/>
      <c r="DHF698" s="4"/>
      <c r="DHG698" s="4"/>
      <c r="DHH698" s="4"/>
      <c r="DHI698" s="4"/>
      <c r="DHJ698" s="4"/>
      <c r="DHK698" s="4"/>
      <c r="DHL698" s="4"/>
      <c r="DHM698" s="4"/>
      <c r="DHN698" s="4"/>
      <c r="DHO698" s="4"/>
      <c r="DHP698" s="4"/>
      <c r="DHQ698" s="4"/>
      <c r="DHR698" s="4"/>
      <c r="DHS698" s="4"/>
      <c r="DHT698" s="4"/>
      <c r="DHU698" s="4"/>
      <c r="DHV698" s="4"/>
      <c r="DHW698" s="4"/>
      <c r="DHX698" s="4"/>
      <c r="DHY698" s="4"/>
      <c r="DHZ698" s="4"/>
      <c r="DIA698" s="4"/>
      <c r="DIB698" s="4"/>
      <c r="DIC698" s="4"/>
      <c r="DID698" s="4"/>
      <c r="DIE698" s="4"/>
      <c r="DIF698" s="4"/>
      <c r="DIG698" s="4"/>
      <c r="DIH698" s="4"/>
      <c r="DII698" s="4"/>
      <c r="DIJ698" s="4"/>
      <c r="DIK698" s="4"/>
      <c r="DIL698" s="4"/>
      <c r="DIM698" s="4"/>
      <c r="DIN698" s="4"/>
      <c r="DIO698" s="4"/>
      <c r="DIP698" s="4"/>
      <c r="DIQ698" s="4"/>
      <c r="DIR698" s="4"/>
      <c r="DIS698" s="4"/>
      <c r="DIT698" s="4"/>
      <c r="DIU698" s="4"/>
      <c r="DIV698" s="4"/>
      <c r="DIW698" s="4"/>
      <c r="DIX698" s="4"/>
      <c r="DIY698" s="4"/>
      <c r="DIZ698" s="4"/>
      <c r="DJA698" s="4"/>
      <c r="DJB698" s="4"/>
      <c r="DJC698" s="4"/>
      <c r="DJD698" s="4"/>
      <c r="DJE698" s="4"/>
      <c r="DJF698" s="4"/>
      <c r="DJG698" s="4"/>
      <c r="DJH698" s="4"/>
      <c r="DJI698" s="4"/>
      <c r="DJJ698" s="4"/>
      <c r="DJK698" s="4"/>
      <c r="DJL698" s="4"/>
      <c r="DJM698" s="4"/>
      <c r="DJN698" s="4"/>
      <c r="DJO698" s="4"/>
      <c r="DJP698" s="4"/>
      <c r="DJQ698" s="4"/>
      <c r="DJR698" s="4"/>
      <c r="DJS698" s="4"/>
      <c r="DJT698" s="4"/>
      <c r="DJU698" s="4"/>
      <c r="DJV698" s="4"/>
      <c r="DJW698" s="4"/>
      <c r="DJX698" s="4"/>
      <c r="DJY698" s="4"/>
      <c r="DJZ698" s="4"/>
      <c r="DKA698" s="4"/>
      <c r="DKB698" s="4"/>
      <c r="DKC698" s="4"/>
      <c r="DKD698" s="4"/>
      <c r="DKE698" s="4"/>
      <c r="DKF698" s="4"/>
      <c r="DKG698" s="4"/>
      <c r="DKH698" s="4"/>
      <c r="DKI698" s="4"/>
      <c r="DKJ698" s="4"/>
      <c r="DKK698" s="4"/>
      <c r="DKL698" s="4"/>
      <c r="DKM698" s="4"/>
      <c r="DKN698" s="4"/>
      <c r="DKO698" s="4"/>
      <c r="DKP698" s="4"/>
      <c r="DKQ698" s="4"/>
      <c r="DKR698" s="4"/>
      <c r="DKS698" s="4"/>
      <c r="DKT698" s="4"/>
      <c r="DKU698" s="4"/>
      <c r="DKV698" s="4"/>
      <c r="DKW698" s="4"/>
      <c r="DKX698" s="4"/>
      <c r="DKY698" s="4"/>
      <c r="DKZ698" s="4"/>
      <c r="DLA698" s="4"/>
      <c r="DLB698" s="4"/>
      <c r="DLC698" s="4"/>
      <c r="DLD698" s="4"/>
      <c r="DLE698" s="4"/>
      <c r="DLF698" s="4"/>
      <c r="DLG698" s="4"/>
      <c r="DLH698" s="4"/>
      <c r="DLI698" s="4"/>
      <c r="DLJ698" s="4"/>
      <c r="DLK698" s="4"/>
      <c r="DLL698" s="4"/>
      <c r="DLM698" s="4"/>
      <c r="DLN698" s="4"/>
      <c r="DLO698" s="4"/>
      <c r="DLP698" s="4"/>
      <c r="DLQ698" s="4"/>
      <c r="DLR698" s="4"/>
      <c r="DLS698" s="4"/>
      <c r="DLT698" s="4"/>
      <c r="DLU698" s="4"/>
      <c r="DLV698" s="4"/>
      <c r="DLW698" s="4"/>
      <c r="DLX698" s="4"/>
      <c r="DLY698" s="4"/>
      <c r="DLZ698" s="4"/>
      <c r="DMA698" s="4"/>
      <c r="DMB698" s="4"/>
      <c r="DMC698" s="4"/>
      <c r="DMD698" s="4"/>
      <c r="DME698" s="4"/>
      <c r="DMF698" s="4"/>
      <c r="DMG698" s="4"/>
      <c r="DMH698" s="4"/>
      <c r="DMI698" s="4"/>
      <c r="DMJ698" s="4"/>
      <c r="DMK698" s="4"/>
      <c r="DML698" s="4"/>
      <c r="DMM698" s="4"/>
      <c r="DMN698" s="4"/>
      <c r="DMO698" s="4"/>
      <c r="DMP698" s="4"/>
      <c r="DMQ698" s="4"/>
      <c r="DMR698" s="4"/>
      <c r="DMS698" s="4"/>
      <c r="DMT698" s="4"/>
      <c r="DMU698" s="4"/>
      <c r="DMV698" s="4"/>
      <c r="DMW698" s="4"/>
      <c r="DMX698" s="4"/>
      <c r="DMY698" s="4"/>
      <c r="DMZ698" s="4"/>
      <c r="DNA698" s="4"/>
      <c r="DNB698" s="4"/>
      <c r="DNC698" s="4"/>
      <c r="DND698" s="4"/>
      <c r="DNE698" s="4"/>
      <c r="DNF698" s="4"/>
      <c r="DNG698" s="4"/>
      <c r="DNH698" s="4"/>
      <c r="DNI698" s="4"/>
      <c r="DNJ698" s="4"/>
      <c r="DNK698" s="4"/>
      <c r="DNL698" s="4"/>
      <c r="DNM698" s="4"/>
      <c r="DNN698" s="4"/>
      <c r="DNO698" s="4"/>
      <c r="DNP698" s="4"/>
      <c r="DNQ698" s="4"/>
      <c r="DNR698" s="4"/>
      <c r="DNS698" s="4"/>
      <c r="DNT698" s="4"/>
      <c r="DNU698" s="4"/>
      <c r="DNV698" s="4"/>
      <c r="DNW698" s="4"/>
      <c r="DNX698" s="4"/>
      <c r="DNY698" s="4"/>
      <c r="DNZ698" s="4"/>
      <c r="DOA698" s="4"/>
      <c r="DOB698" s="4"/>
      <c r="DOC698" s="4"/>
      <c r="DOD698" s="4"/>
      <c r="DOE698" s="4"/>
      <c r="DOF698" s="4"/>
      <c r="DOG698" s="4"/>
      <c r="DOH698" s="4"/>
      <c r="DOI698" s="4"/>
      <c r="DOJ698" s="4"/>
      <c r="DOK698" s="4"/>
      <c r="DOL698" s="4"/>
      <c r="DOM698" s="4"/>
      <c r="DON698" s="4"/>
      <c r="DOO698" s="4"/>
      <c r="DOP698" s="4"/>
      <c r="DOQ698" s="4"/>
      <c r="DOR698" s="4"/>
      <c r="DOS698" s="4"/>
      <c r="DOT698" s="4"/>
      <c r="DOU698" s="4"/>
      <c r="DOV698" s="4"/>
      <c r="DOW698" s="4"/>
      <c r="DOX698" s="4"/>
      <c r="DOY698" s="4"/>
      <c r="DOZ698" s="4"/>
      <c r="DPA698" s="4"/>
      <c r="DPB698" s="4"/>
      <c r="DPC698" s="4"/>
      <c r="DPD698" s="4"/>
      <c r="DPE698" s="4"/>
      <c r="DPF698" s="4"/>
      <c r="DPG698" s="4"/>
      <c r="DPH698" s="4"/>
      <c r="DPI698" s="4"/>
      <c r="DPJ698" s="4"/>
      <c r="DPK698" s="4"/>
      <c r="DPL698" s="4"/>
      <c r="DPM698" s="4"/>
      <c r="DPN698" s="4"/>
      <c r="DPO698" s="4"/>
      <c r="DPP698" s="4"/>
      <c r="DPQ698" s="4"/>
      <c r="DPR698" s="4"/>
      <c r="DPS698" s="4"/>
      <c r="DPT698" s="4"/>
      <c r="DPU698" s="4"/>
      <c r="DPV698" s="4"/>
      <c r="DPW698" s="4"/>
      <c r="DPX698" s="4"/>
      <c r="DPY698" s="4"/>
      <c r="DPZ698" s="4"/>
      <c r="DQA698" s="4"/>
      <c r="DQB698" s="4"/>
      <c r="DQC698" s="4"/>
      <c r="DQD698" s="4"/>
      <c r="DQE698" s="4"/>
      <c r="DQF698" s="4"/>
      <c r="DQG698" s="4"/>
      <c r="DQH698" s="4"/>
      <c r="DQI698" s="4"/>
      <c r="DQJ698" s="4"/>
      <c r="DQK698" s="4"/>
      <c r="DQL698" s="4"/>
      <c r="DQM698" s="4"/>
      <c r="DQN698" s="4"/>
      <c r="DQO698" s="4"/>
      <c r="DQP698" s="4"/>
      <c r="DQQ698" s="4"/>
      <c r="DQR698" s="4"/>
      <c r="DQS698" s="4"/>
      <c r="DQT698" s="4"/>
      <c r="DQU698" s="4"/>
      <c r="DQV698" s="4"/>
      <c r="DQW698" s="4"/>
      <c r="DQX698" s="4"/>
      <c r="DQY698" s="4"/>
      <c r="DQZ698" s="4"/>
      <c r="DRA698" s="4"/>
      <c r="DRB698" s="4"/>
      <c r="DRC698" s="4"/>
      <c r="DRD698" s="4"/>
      <c r="DRE698" s="4"/>
      <c r="DRF698" s="4"/>
      <c r="DRG698" s="4"/>
      <c r="DRH698" s="4"/>
      <c r="DRI698" s="4"/>
      <c r="DRJ698" s="4"/>
      <c r="DRK698" s="4"/>
      <c r="DRL698" s="4"/>
      <c r="DRM698" s="4"/>
      <c r="DRN698" s="4"/>
      <c r="DRO698" s="4"/>
      <c r="DRP698" s="4"/>
      <c r="DRQ698" s="4"/>
      <c r="DRR698" s="4"/>
      <c r="DRS698" s="4"/>
      <c r="DRT698" s="4"/>
      <c r="DRU698" s="4"/>
      <c r="DRV698" s="4"/>
      <c r="DRW698" s="4"/>
      <c r="DRX698" s="4"/>
      <c r="DRY698" s="4"/>
      <c r="DRZ698" s="4"/>
      <c r="DSA698" s="4"/>
      <c r="DSB698" s="4"/>
      <c r="DSC698" s="4"/>
      <c r="DSD698" s="4"/>
      <c r="DSE698" s="4"/>
      <c r="DSF698" s="4"/>
      <c r="DSG698" s="4"/>
      <c r="DSH698" s="4"/>
      <c r="DSI698" s="4"/>
      <c r="DSJ698" s="4"/>
      <c r="DSK698" s="4"/>
      <c r="DSL698" s="4"/>
      <c r="DSM698" s="4"/>
      <c r="DSN698" s="4"/>
      <c r="DSO698" s="4"/>
      <c r="DSP698" s="4"/>
      <c r="DSQ698" s="4"/>
      <c r="DSR698" s="4"/>
      <c r="DSS698" s="4"/>
      <c r="DST698" s="4"/>
      <c r="DSU698" s="4"/>
      <c r="DSV698" s="4"/>
      <c r="DSW698" s="4"/>
      <c r="DSX698" s="4"/>
      <c r="DSY698" s="4"/>
      <c r="DSZ698" s="4"/>
      <c r="DTA698" s="4"/>
      <c r="DTB698" s="4"/>
      <c r="DTC698" s="4"/>
      <c r="DTD698" s="4"/>
      <c r="DTE698" s="4"/>
      <c r="DTF698" s="4"/>
      <c r="DTG698" s="4"/>
      <c r="DTH698" s="4"/>
      <c r="DTI698" s="4"/>
      <c r="DTJ698" s="4"/>
      <c r="DTK698" s="4"/>
      <c r="DTL698" s="4"/>
      <c r="DTM698" s="4"/>
      <c r="DTN698" s="4"/>
      <c r="DTO698" s="4"/>
      <c r="DTP698" s="4"/>
      <c r="DTQ698" s="4"/>
      <c r="DTR698" s="4"/>
      <c r="DTS698" s="4"/>
      <c r="DTT698" s="4"/>
      <c r="DTU698" s="4"/>
      <c r="DTV698" s="4"/>
      <c r="DTW698" s="4"/>
      <c r="DTX698" s="4"/>
      <c r="DTY698" s="4"/>
      <c r="DTZ698" s="4"/>
      <c r="DUA698" s="4"/>
      <c r="DUB698" s="4"/>
      <c r="DUC698" s="4"/>
      <c r="DUD698" s="4"/>
      <c r="DUE698" s="4"/>
      <c r="DUF698" s="4"/>
      <c r="DUG698" s="4"/>
      <c r="DUH698" s="4"/>
      <c r="DUI698" s="4"/>
      <c r="DUJ698" s="4"/>
      <c r="DUK698" s="4"/>
      <c r="DUL698" s="4"/>
      <c r="DUM698" s="4"/>
      <c r="DUN698" s="4"/>
      <c r="DUO698" s="4"/>
      <c r="DUP698" s="4"/>
      <c r="DUQ698" s="4"/>
      <c r="DUR698" s="4"/>
      <c r="DUS698" s="4"/>
      <c r="DUT698" s="4"/>
      <c r="DUU698" s="4"/>
      <c r="DUV698" s="4"/>
      <c r="DUW698" s="4"/>
      <c r="DUX698" s="4"/>
      <c r="DUY698" s="4"/>
      <c r="DUZ698" s="4"/>
      <c r="DVA698" s="4"/>
      <c r="DVB698" s="4"/>
      <c r="DVC698" s="4"/>
      <c r="DVD698" s="4"/>
      <c r="DVE698" s="4"/>
      <c r="DVF698" s="4"/>
      <c r="DVG698" s="4"/>
      <c r="DVH698" s="4"/>
      <c r="DVI698" s="4"/>
      <c r="DVJ698" s="4"/>
      <c r="DVK698" s="4"/>
      <c r="DVL698" s="4"/>
      <c r="DVM698" s="4"/>
      <c r="DVN698" s="4"/>
      <c r="DVO698" s="4"/>
      <c r="DVP698" s="4"/>
      <c r="DVQ698" s="4"/>
      <c r="DVR698" s="4"/>
      <c r="DVS698" s="4"/>
      <c r="DVT698" s="4"/>
      <c r="DVU698" s="4"/>
      <c r="DVV698" s="4"/>
      <c r="DVW698" s="4"/>
      <c r="DVX698" s="4"/>
      <c r="DVY698" s="4"/>
      <c r="DVZ698" s="4"/>
      <c r="DWA698" s="4"/>
      <c r="DWB698" s="4"/>
      <c r="DWC698" s="4"/>
      <c r="DWD698" s="4"/>
      <c r="DWE698" s="4"/>
      <c r="DWF698" s="4"/>
      <c r="DWG698" s="4"/>
      <c r="DWH698" s="4"/>
      <c r="DWI698" s="4"/>
      <c r="DWJ698" s="4"/>
      <c r="DWK698" s="4"/>
      <c r="DWL698" s="4"/>
      <c r="DWM698" s="4"/>
      <c r="DWN698" s="4"/>
      <c r="DWO698" s="4"/>
      <c r="DWP698" s="4"/>
      <c r="DWQ698" s="4"/>
      <c r="DWR698" s="4"/>
      <c r="DWS698" s="4"/>
      <c r="DWT698" s="4"/>
      <c r="DWU698" s="4"/>
      <c r="DWV698" s="4"/>
      <c r="DWW698" s="4"/>
      <c r="DWX698" s="4"/>
      <c r="DWY698" s="4"/>
      <c r="DWZ698" s="4"/>
      <c r="DXA698" s="4"/>
      <c r="DXB698" s="4"/>
      <c r="DXC698" s="4"/>
      <c r="DXD698" s="4"/>
      <c r="DXE698" s="4"/>
      <c r="DXF698" s="4"/>
      <c r="DXG698" s="4"/>
      <c r="DXH698" s="4"/>
      <c r="DXI698" s="4"/>
      <c r="DXJ698" s="4"/>
      <c r="DXK698" s="4"/>
      <c r="DXL698" s="4"/>
      <c r="DXM698" s="4"/>
      <c r="DXN698" s="4"/>
      <c r="DXO698" s="4"/>
      <c r="DXP698" s="4"/>
      <c r="DXQ698" s="4"/>
      <c r="DXR698" s="4"/>
      <c r="DXS698" s="4"/>
      <c r="DXT698" s="4"/>
      <c r="DXU698" s="4"/>
      <c r="DXV698" s="4"/>
      <c r="DXW698" s="4"/>
      <c r="DXX698" s="4"/>
      <c r="DXY698" s="4"/>
      <c r="DXZ698" s="4"/>
      <c r="DYA698" s="4"/>
      <c r="DYB698" s="4"/>
      <c r="DYC698" s="4"/>
      <c r="DYD698" s="4"/>
      <c r="DYE698" s="4"/>
      <c r="DYF698" s="4"/>
      <c r="DYG698" s="4"/>
      <c r="DYH698" s="4"/>
      <c r="DYI698" s="4"/>
      <c r="DYJ698" s="4"/>
      <c r="DYK698" s="4"/>
      <c r="DYL698" s="4"/>
      <c r="DYM698" s="4"/>
      <c r="DYN698" s="4"/>
      <c r="DYO698" s="4"/>
      <c r="DYP698" s="4"/>
      <c r="DYQ698" s="4"/>
      <c r="DYR698" s="4"/>
      <c r="DYS698" s="4"/>
      <c r="DYT698" s="4"/>
      <c r="DYU698" s="4"/>
      <c r="DYV698" s="4"/>
      <c r="DYW698" s="4"/>
      <c r="DYX698" s="4"/>
      <c r="DYY698" s="4"/>
      <c r="DYZ698" s="4"/>
      <c r="DZA698" s="4"/>
      <c r="DZB698" s="4"/>
      <c r="DZC698" s="4"/>
      <c r="DZD698" s="4"/>
      <c r="DZE698" s="4"/>
      <c r="DZF698" s="4"/>
      <c r="DZG698" s="4"/>
      <c r="DZH698" s="4"/>
      <c r="DZI698" s="4"/>
      <c r="DZJ698" s="4"/>
      <c r="DZK698" s="4"/>
      <c r="DZL698" s="4"/>
      <c r="DZM698" s="4"/>
      <c r="DZN698" s="4"/>
      <c r="DZO698" s="4"/>
      <c r="DZP698" s="4"/>
      <c r="DZQ698" s="4"/>
      <c r="DZR698" s="4"/>
      <c r="DZS698" s="4"/>
      <c r="DZT698" s="4"/>
      <c r="DZU698" s="4"/>
      <c r="DZV698" s="4"/>
      <c r="DZW698" s="4"/>
      <c r="DZX698" s="4"/>
      <c r="DZY698" s="4"/>
      <c r="DZZ698" s="4"/>
      <c r="EAA698" s="4"/>
      <c r="EAB698" s="4"/>
      <c r="EAC698" s="4"/>
      <c r="EAD698" s="4"/>
      <c r="EAE698" s="4"/>
      <c r="EAF698" s="4"/>
      <c r="EAG698" s="4"/>
      <c r="EAH698" s="4"/>
      <c r="EAI698" s="4"/>
      <c r="EAJ698" s="4"/>
      <c r="EAK698" s="4"/>
      <c r="EAL698" s="4"/>
      <c r="EAM698" s="4"/>
      <c r="EAN698" s="4"/>
      <c r="EAO698" s="4"/>
      <c r="EAP698" s="4"/>
      <c r="EAQ698" s="4"/>
      <c r="EAR698" s="4"/>
      <c r="EAS698" s="4"/>
      <c r="EAT698" s="4"/>
      <c r="EAU698" s="4"/>
      <c r="EAV698" s="4"/>
      <c r="EAW698" s="4"/>
      <c r="EAX698" s="4"/>
      <c r="EAY698" s="4"/>
      <c r="EAZ698" s="4"/>
      <c r="EBA698" s="4"/>
      <c r="EBB698" s="4"/>
      <c r="EBC698" s="4"/>
      <c r="EBD698" s="4"/>
      <c r="EBE698" s="4"/>
      <c r="EBF698" s="4"/>
      <c r="EBG698" s="4"/>
      <c r="EBH698" s="4"/>
      <c r="EBI698" s="4"/>
      <c r="EBJ698" s="4"/>
      <c r="EBK698" s="4"/>
      <c r="EBL698" s="4"/>
      <c r="EBM698" s="4"/>
      <c r="EBN698" s="4"/>
      <c r="EBO698" s="4"/>
      <c r="EBP698" s="4"/>
      <c r="EBQ698" s="4"/>
      <c r="EBR698" s="4"/>
      <c r="EBS698" s="4"/>
      <c r="EBT698" s="4"/>
      <c r="EBU698" s="4"/>
      <c r="EBV698" s="4"/>
      <c r="EBW698" s="4"/>
      <c r="EBX698" s="4"/>
      <c r="EBY698" s="4"/>
      <c r="EBZ698" s="4"/>
      <c r="ECA698" s="4"/>
      <c r="ECB698" s="4"/>
      <c r="ECC698" s="4"/>
      <c r="ECD698" s="4"/>
      <c r="ECE698" s="4"/>
      <c r="ECF698" s="4"/>
      <c r="ECG698" s="4"/>
      <c r="ECH698" s="4"/>
      <c r="ECI698" s="4"/>
      <c r="ECJ698" s="4"/>
      <c r="ECK698" s="4"/>
      <c r="ECL698" s="4"/>
      <c r="ECM698" s="4"/>
      <c r="ECN698" s="4"/>
      <c r="ECO698" s="4"/>
      <c r="ECP698" s="4"/>
      <c r="ECQ698" s="4"/>
      <c r="ECR698" s="4"/>
      <c r="ECS698" s="4"/>
      <c r="ECT698" s="4"/>
      <c r="ECU698" s="4"/>
      <c r="ECV698" s="4"/>
      <c r="ECW698" s="4"/>
      <c r="ECX698" s="4"/>
      <c r="ECY698" s="4"/>
      <c r="ECZ698" s="4"/>
      <c r="EDA698" s="4"/>
      <c r="EDB698" s="4"/>
      <c r="EDC698" s="4"/>
      <c r="EDD698" s="4"/>
      <c r="EDE698" s="4"/>
      <c r="EDF698" s="4"/>
      <c r="EDG698" s="4"/>
      <c r="EDH698" s="4"/>
      <c r="EDI698" s="4"/>
      <c r="EDJ698" s="4"/>
      <c r="EDK698" s="4"/>
      <c r="EDL698" s="4"/>
      <c r="EDM698" s="4"/>
      <c r="EDN698" s="4"/>
      <c r="EDO698" s="4"/>
      <c r="EDP698" s="4"/>
      <c r="EDQ698" s="4"/>
      <c r="EDR698" s="4"/>
      <c r="EDS698" s="4"/>
      <c r="EDT698" s="4"/>
      <c r="EDU698" s="4"/>
      <c r="EDV698" s="4"/>
      <c r="EDW698" s="4"/>
      <c r="EDX698" s="4"/>
      <c r="EDY698" s="4"/>
      <c r="EDZ698" s="4"/>
      <c r="EEA698" s="4"/>
      <c r="EEB698" s="4"/>
      <c r="EEC698" s="4"/>
      <c r="EED698" s="4"/>
      <c r="EEE698" s="4"/>
      <c r="EEF698" s="4"/>
      <c r="EEG698" s="4"/>
      <c r="EEH698" s="4"/>
      <c r="EEI698" s="4"/>
      <c r="EEJ698" s="4"/>
      <c r="EEK698" s="4"/>
      <c r="EEL698" s="4"/>
      <c r="EEM698" s="4"/>
      <c r="EEN698" s="4"/>
      <c r="EEO698" s="4"/>
      <c r="EEP698" s="4"/>
      <c r="EEQ698" s="4"/>
      <c r="EER698" s="4"/>
      <c r="EES698" s="4"/>
      <c r="EET698" s="4"/>
      <c r="EEU698" s="4"/>
      <c r="EEV698" s="4"/>
      <c r="EEW698" s="4"/>
      <c r="EEX698" s="4"/>
      <c r="EEY698" s="4"/>
      <c r="EEZ698" s="4"/>
      <c r="EFA698" s="4"/>
      <c r="EFB698" s="4"/>
      <c r="EFC698" s="4"/>
      <c r="EFD698" s="4"/>
      <c r="EFE698" s="4"/>
      <c r="EFF698" s="4"/>
      <c r="EFG698" s="4"/>
      <c r="EFH698" s="4"/>
      <c r="EFI698" s="4"/>
      <c r="EFJ698" s="4"/>
      <c r="EFK698" s="4"/>
      <c r="EFL698" s="4"/>
      <c r="EFM698" s="4"/>
      <c r="EFN698" s="4"/>
      <c r="EFO698" s="4"/>
      <c r="EFP698" s="4"/>
      <c r="EFQ698" s="4"/>
      <c r="EFR698" s="4"/>
      <c r="EFS698" s="4"/>
      <c r="EFT698" s="4"/>
      <c r="EFU698" s="4"/>
      <c r="EFV698" s="4"/>
      <c r="EFW698" s="4"/>
      <c r="EFX698" s="4"/>
      <c r="EFY698" s="4"/>
      <c r="EFZ698" s="4"/>
      <c r="EGA698" s="4"/>
      <c r="EGB698" s="4"/>
      <c r="EGC698" s="4"/>
      <c r="EGD698" s="4"/>
      <c r="EGE698" s="4"/>
      <c r="EGF698" s="4"/>
      <c r="EGG698" s="4"/>
      <c r="EGH698" s="4"/>
      <c r="EGI698" s="4"/>
      <c r="EGJ698" s="4"/>
      <c r="EGK698" s="4"/>
      <c r="EGL698" s="4"/>
      <c r="EGM698" s="4"/>
      <c r="EGN698" s="4"/>
      <c r="EGO698" s="4"/>
      <c r="EGP698" s="4"/>
      <c r="EGQ698" s="4"/>
      <c r="EGR698" s="4"/>
      <c r="EGS698" s="4"/>
      <c r="EGT698" s="4"/>
      <c r="EGU698" s="4"/>
      <c r="EGV698" s="4"/>
      <c r="EGW698" s="4"/>
      <c r="EGX698" s="4"/>
      <c r="EGY698" s="4"/>
      <c r="EGZ698" s="4"/>
      <c r="EHA698" s="4"/>
      <c r="EHB698" s="4"/>
      <c r="EHC698" s="4"/>
      <c r="EHD698" s="4"/>
      <c r="EHE698" s="4"/>
      <c r="EHF698" s="4"/>
      <c r="EHG698" s="4"/>
      <c r="EHH698" s="4"/>
      <c r="EHI698" s="4"/>
      <c r="EHJ698" s="4"/>
      <c r="EHK698" s="4"/>
      <c r="EHL698" s="4"/>
      <c r="EHM698" s="4"/>
      <c r="EHN698" s="4"/>
      <c r="EHO698" s="4"/>
      <c r="EHP698" s="4"/>
      <c r="EHQ698" s="4"/>
      <c r="EHR698" s="4"/>
      <c r="EHS698" s="4"/>
      <c r="EHT698" s="4"/>
      <c r="EHU698" s="4"/>
      <c r="EHV698" s="4"/>
      <c r="EHW698" s="4"/>
      <c r="EHX698" s="4"/>
      <c r="EHY698" s="4"/>
      <c r="EHZ698" s="4"/>
      <c r="EIA698" s="4"/>
      <c r="EIB698" s="4"/>
      <c r="EIC698" s="4"/>
      <c r="EID698" s="4"/>
      <c r="EIE698" s="4"/>
      <c r="EIF698" s="4"/>
      <c r="EIG698" s="4"/>
      <c r="EIH698" s="4"/>
      <c r="EII698" s="4"/>
      <c r="EIJ698" s="4"/>
      <c r="EIK698" s="4"/>
      <c r="EIL698" s="4"/>
      <c r="EIM698" s="4"/>
      <c r="EIN698" s="4"/>
      <c r="EIO698" s="4"/>
      <c r="EIP698" s="4"/>
      <c r="EIQ698" s="4"/>
      <c r="EIR698" s="4"/>
      <c r="EIS698" s="4"/>
      <c r="EIT698" s="4"/>
      <c r="EIU698" s="4"/>
      <c r="EIV698" s="4"/>
      <c r="EIW698" s="4"/>
      <c r="EIX698" s="4"/>
      <c r="EIY698" s="4"/>
      <c r="EIZ698" s="4"/>
      <c r="EJA698" s="4"/>
      <c r="EJB698" s="4"/>
      <c r="EJC698" s="4"/>
      <c r="EJD698" s="4"/>
      <c r="EJE698" s="4"/>
      <c r="EJF698" s="4"/>
      <c r="EJG698" s="4"/>
      <c r="EJH698" s="4"/>
      <c r="EJI698" s="4"/>
      <c r="EJJ698" s="4"/>
      <c r="EJK698" s="4"/>
      <c r="EJL698" s="4"/>
      <c r="EJM698" s="4"/>
      <c r="EJN698" s="4"/>
      <c r="EJO698" s="4"/>
      <c r="EJP698" s="4"/>
      <c r="EJQ698" s="4"/>
      <c r="EJR698" s="4"/>
      <c r="EJS698" s="4"/>
      <c r="EJT698" s="4"/>
      <c r="EJU698" s="4"/>
      <c r="EJV698" s="4"/>
      <c r="EJW698" s="4"/>
      <c r="EJX698" s="4"/>
      <c r="EJY698" s="4"/>
      <c r="EJZ698" s="4"/>
      <c r="EKA698" s="4"/>
      <c r="EKB698" s="4"/>
      <c r="EKC698" s="4"/>
      <c r="EKD698" s="4"/>
      <c r="EKE698" s="4"/>
      <c r="EKF698" s="4"/>
      <c r="EKG698" s="4"/>
      <c r="EKH698" s="4"/>
      <c r="EKI698" s="4"/>
      <c r="EKJ698" s="4"/>
      <c r="EKK698" s="4"/>
      <c r="EKL698" s="4"/>
      <c r="EKM698" s="4"/>
      <c r="EKN698" s="4"/>
      <c r="EKO698" s="4"/>
      <c r="EKP698" s="4"/>
      <c r="EKQ698" s="4"/>
      <c r="EKR698" s="4"/>
      <c r="EKS698" s="4"/>
      <c r="EKT698" s="4"/>
      <c r="EKU698" s="4"/>
      <c r="EKV698" s="4"/>
      <c r="EKW698" s="4"/>
      <c r="EKX698" s="4"/>
      <c r="EKY698" s="4"/>
      <c r="EKZ698" s="4"/>
      <c r="ELA698" s="4"/>
      <c r="ELB698" s="4"/>
      <c r="ELC698" s="4"/>
      <c r="ELD698" s="4"/>
      <c r="ELE698" s="4"/>
      <c r="ELF698" s="4"/>
      <c r="ELG698" s="4"/>
      <c r="ELH698" s="4"/>
      <c r="ELI698" s="4"/>
      <c r="ELJ698" s="4"/>
      <c r="ELK698" s="4"/>
      <c r="ELL698" s="4"/>
      <c r="ELM698" s="4"/>
      <c r="ELN698" s="4"/>
      <c r="ELO698" s="4"/>
      <c r="ELP698" s="4"/>
      <c r="ELQ698" s="4"/>
      <c r="ELR698" s="4"/>
      <c r="ELS698" s="4"/>
      <c r="ELT698" s="4"/>
      <c r="ELU698" s="4"/>
      <c r="ELV698" s="4"/>
      <c r="ELW698" s="4"/>
      <c r="ELX698" s="4"/>
      <c r="ELY698" s="4"/>
      <c r="ELZ698" s="4"/>
      <c r="EMA698" s="4"/>
      <c r="EMB698" s="4"/>
      <c r="EMC698" s="4"/>
      <c r="EMD698" s="4"/>
      <c r="EME698" s="4"/>
      <c r="EMF698" s="4"/>
      <c r="EMG698" s="4"/>
      <c r="EMH698" s="4"/>
      <c r="EMI698" s="4"/>
      <c r="EMJ698" s="4"/>
      <c r="EMK698" s="4"/>
      <c r="EML698" s="4"/>
      <c r="EMM698" s="4"/>
      <c r="EMN698" s="4"/>
      <c r="EMO698" s="4"/>
      <c r="EMP698" s="4"/>
      <c r="EMQ698" s="4"/>
      <c r="EMR698" s="4"/>
      <c r="EMS698" s="4"/>
      <c r="EMT698" s="4"/>
      <c r="EMU698" s="4"/>
      <c r="EMV698" s="4"/>
      <c r="EMW698" s="4"/>
      <c r="EMX698" s="4"/>
      <c r="EMY698" s="4"/>
      <c r="EMZ698" s="4"/>
      <c r="ENA698" s="4"/>
      <c r="ENB698" s="4"/>
      <c r="ENC698" s="4"/>
      <c r="END698" s="4"/>
      <c r="ENE698" s="4"/>
      <c r="ENF698" s="4"/>
      <c r="ENG698" s="4"/>
      <c r="ENH698" s="4"/>
      <c r="ENI698" s="4"/>
      <c r="ENJ698" s="4"/>
      <c r="ENK698" s="4"/>
      <c r="ENL698" s="4"/>
      <c r="ENM698" s="4"/>
      <c r="ENN698" s="4"/>
      <c r="ENO698" s="4"/>
      <c r="ENP698" s="4"/>
      <c r="ENQ698" s="4"/>
      <c r="ENR698" s="4"/>
      <c r="ENS698" s="4"/>
      <c r="ENT698" s="4"/>
      <c r="ENU698" s="4"/>
      <c r="ENV698" s="4"/>
      <c r="ENW698" s="4"/>
      <c r="ENX698" s="4"/>
      <c r="ENY698" s="4"/>
      <c r="ENZ698" s="4"/>
      <c r="EOA698" s="4"/>
      <c r="EOB698" s="4"/>
      <c r="EOC698" s="4"/>
      <c r="EOD698" s="4"/>
      <c r="EOE698" s="4"/>
      <c r="EOF698" s="4"/>
      <c r="EOG698" s="4"/>
      <c r="EOH698" s="4"/>
      <c r="EOI698" s="4"/>
      <c r="EOJ698" s="4"/>
      <c r="EOK698" s="4"/>
      <c r="EOL698" s="4"/>
      <c r="EOM698" s="4"/>
      <c r="EON698" s="4"/>
      <c r="EOO698" s="4"/>
      <c r="EOP698" s="4"/>
      <c r="EOQ698" s="4"/>
      <c r="EOR698" s="4"/>
      <c r="EOS698" s="4"/>
      <c r="EOT698" s="4"/>
      <c r="EOU698" s="4"/>
      <c r="EOV698" s="4"/>
      <c r="EOW698" s="4"/>
      <c r="EOX698" s="4"/>
      <c r="EOY698" s="4"/>
      <c r="EOZ698" s="4"/>
      <c r="EPA698" s="4"/>
      <c r="EPB698" s="4"/>
      <c r="EPC698" s="4"/>
      <c r="EPD698" s="4"/>
      <c r="EPE698" s="4"/>
      <c r="EPF698" s="4"/>
      <c r="EPG698" s="4"/>
      <c r="EPH698" s="4"/>
      <c r="EPI698" s="4"/>
      <c r="EPJ698" s="4"/>
      <c r="EPK698" s="4"/>
      <c r="EPL698" s="4"/>
      <c r="EPM698" s="4"/>
      <c r="EPN698" s="4"/>
      <c r="EPO698" s="4"/>
      <c r="EPP698" s="4"/>
      <c r="EPQ698" s="4"/>
      <c r="EPR698" s="4"/>
      <c r="EPS698" s="4"/>
      <c r="EPT698" s="4"/>
      <c r="EPU698" s="4"/>
      <c r="EPV698" s="4"/>
      <c r="EPW698" s="4"/>
      <c r="EPX698" s="4"/>
      <c r="EPY698" s="4"/>
      <c r="EPZ698" s="4"/>
      <c r="EQA698" s="4"/>
      <c r="EQB698" s="4"/>
      <c r="EQC698" s="4"/>
      <c r="EQD698" s="4"/>
      <c r="EQE698" s="4"/>
      <c r="EQF698" s="4"/>
      <c r="EQG698" s="4"/>
      <c r="EQH698" s="4"/>
      <c r="EQI698" s="4"/>
      <c r="EQJ698" s="4"/>
      <c r="EQK698" s="4"/>
      <c r="EQL698" s="4"/>
      <c r="EQM698" s="4"/>
      <c r="EQN698" s="4"/>
      <c r="EQO698" s="4"/>
      <c r="EQP698" s="4"/>
      <c r="EQQ698" s="4"/>
      <c r="EQR698" s="4"/>
      <c r="EQS698" s="4"/>
      <c r="EQT698" s="4"/>
      <c r="EQU698" s="4"/>
      <c r="EQV698" s="4"/>
      <c r="EQW698" s="4"/>
      <c r="EQX698" s="4"/>
      <c r="EQY698" s="4"/>
      <c r="EQZ698" s="4"/>
      <c r="ERA698" s="4"/>
      <c r="ERB698" s="4"/>
      <c r="ERC698" s="4"/>
      <c r="ERD698" s="4"/>
      <c r="ERE698" s="4"/>
      <c r="ERF698" s="4"/>
      <c r="ERG698" s="4"/>
      <c r="ERH698" s="4"/>
      <c r="ERI698" s="4"/>
      <c r="ERJ698" s="4"/>
      <c r="ERK698" s="4"/>
      <c r="ERL698" s="4"/>
      <c r="ERM698" s="4"/>
      <c r="ERN698" s="4"/>
      <c r="ERO698" s="4"/>
      <c r="ERP698" s="4"/>
      <c r="ERQ698" s="4"/>
      <c r="ERR698" s="4"/>
      <c r="ERS698" s="4"/>
      <c r="ERT698" s="4"/>
      <c r="ERU698" s="4"/>
      <c r="ERV698" s="4"/>
      <c r="ERW698" s="4"/>
      <c r="ERX698" s="4"/>
      <c r="ERY698" s="4"/>
      <c r="ERZ698" s="4"/>
      <c r="ESA698" s="4"/>
      <c r="ESB698" s="4"/>
      <c r="ESC698" s="4"/>
      <c r="ESD698" s="4"/>
      <c r="ESE698" s="4"/>
      <c r="ESF698" s="4"/>
      <c r="ESG698" s="4"/>
      <c r="ESH698" s="4"/>
      <c r="ESI698" s="4"/>
      <c r="ESJ698" s="4"/>
      <c r="ESK698" s="4"/>
      <c r="ESL698" s="4"/>
      <c r="ESM698" s="4"/>
      <c r="ESN698" s="4"/>
      <c r="ESO698" s="4"/>
      <c r="ESP698" s="4"/>
      <c r="ESQ698" s="4"/>
      <c r="ESR698" s="4"/>
      <c r="ESS698" s="4"/>
      <c r="EST698" s="4"/>
      <c r="ESU698" s="4"/>
      <c r="ESV698" s="4"/>
      <c r="ESW698" s="4"/>
      <c r="ESX698" s="4"/>
      <c r="ESY698" s="4"/>
      <c r="ESZ698" s="4"/>
      <c r="ETA698" s="4"/>
      <c r="ETB698" s="4"/>
      <c r="ETC698" s="4"/>
      <c r="ETD698" s="4"/>
      <c r="ETE698" s="4"/>
      <c r="ETF698" s="4"/>
      <c r="ETG698" s="4"/>
      <c r="ETH698" s="4"/>
      <c r="ETI698" s="4"/>
      <c r="ETJ698" s="4"/>
      <c r="ETK698" s="4"/>
      <c r="ETL698" s="4"/>
      <c r="ETM698" s="4"/>
      <c r="ETN698" s="4"/>
      <c r="ETO698" s="4"/>
      <c r="ETP698" s="4"/>
      <c r="ETQ698" s="4"/>
      <c r="ETR698" s="4"/>
      <c r="ETS698" s="4"/>
      <c r="ETT698" s="4"/>
      <c r="ETU698" s="4"/>
      <c r="ETV698" s="4"/>
      <c r="ETW698" s="4"/>
      <c r="ETX698" s="4"/>
      <c r="ETY698" s="4"/>
      <c r="ETZ698" s="4"/>
      <c r="EUA698" s="4"/>
      <c r="EUB698" s="4"/>
      <c r="EUC698" s="4"/>
      <c r="EUD698" s="4"/>
      <c r="EUE698" s="4"/>
      <c r="EUF698" s="4"/>
      <c r="EUG698" s="4"/>
      <c r="EUH698" s="4"/>
      <c r="EUI698" s="4"/>
      <c r="EUJ698" s="4"/>
      <c r="EUK698" s="4"/>
      <c r="EUL698" s="4"/>
      <c r="EUM698" s="4"/>
      <c r="EUN698" s="4"/>
      <c r="EUO698" s="4"/>
      <c r="EUP698" s="4"/>
      <c r="EUQ698" s="4"/>
      <c r="EUR698" s="4"/>
      <c r="EUS698" s="4"/>
      <c r="EUT698" s="4"/>
      <c r="EUU698" s="4"/>
      <c r="EUV698" s="4"/>
      <c r="EUW698" s="4"/>
      <c r="EUX698" s="4"/>
      <c r="EUY698" s="4"/>
      <c r="EUZ698" s="4"/>
      <c r="EVA698" s="4"/>
      <c r="EVB698" s="4"/>
      <c r="EVC698" s="4"/>
      <c r="EVD698" s="4"/>
      <c r="EVE698" s="4"/>
      <c r="EVF698" s="4"/>
      <c r="EVG698" s="4"/>
      <c r="EVH698" s="4"/>
      <c r="EVI698" s="4"/>
      <c r="EVJ698" s="4"/>
      <c r="EVK698" s="4"/>
      <c r="EVL698" s="4"/>
      <c r="EVM698" s="4"/>
      <c r="EVN698" s="4"/>
      <c r="EVO698" s="4"/>
      <c r="EVP698" s="4"/>
      <c r="EVQ698" s="4"/>
      <c r="EVR698" s="4"/>
      <c r="EVS698" s="4"/>
      <c r="EVT698" s="4"/>
      <c r="EVU698" s="4"/>
      <c r="EVV698" s="4"/>
      <c r="EVW698" s="4"/>
      <c r="EVX698" s="4"/>
      <c r="EVY698" s="4"/>
      <c r="EVZ698" s="4"/>
      <c r="EWA698" s="4"/>
      <c r="EWB698" s="4"/>
      <c r="EWC698" s="4"/>
      <c r="EWD698" s="4"/>
      <c r="EWE698" s="4"/>
      <c r="EWF698" s="4"/>
      <c r="EWG698" s="4"/>
      <c r="EWH698" s="4"/>
      <c r="EWI698" s="4"/>
      <c r="EWJ698" s="4"/>
      <c r="EWK698" s="4"/>
      <c r="EWL698" s="4"/>
      <c r="EWM698" s="4"/>
      <c r="EWN698" s="4"/>
      <c r="EWO698" s="4"/>
      <c r="EWP698" s="4"/>
      <c r="EWQ698" s="4"/>
      <c r="EWR698" s="4"/>
      <c r="EWS698" s="4"/>
      <c r="EWT698" s="4"/>
      <c r="EWU698" s="4"/>
      <c r="EWV698" s="4"/>
      <c r="EWW698" s="4"/>
      <c r="EWX698" s="4"/>
      <c r="EWY698" s="4"/>
      <c r="EWZ698" s="4"/>
      <c r="EXA698" s="4"/>
      <c r="EXB698" s="4"/>
      <c r="EXC698" s="4"/>
      <c r="EXD698" s="4"/>
      <c r="EXE698" s="4"/>
      <c r="EXF698" s="4"/>
      <c r="EXG698" s="4"/>
      <c r="EXH698" s="4"/>
      <c r="EXI698" s="4"/>
      <c r="EXJ698" s="4"/>
      <c r="EXK698" s="4"/>
      <c r="EXL698" s="4"/>
      <c r="EXM698" s="4"/>
      <c r="EXN698" s="4"/>
      <c r="EXO698" s="4"/>
      <c r="EXP698" s="4"/>
      <c r="EXQ698" s="4"/>
      <c r="EXR698" s="4"/>
      <c r="EXS698" s="4"/>
      <c r="EXT698" s="4"/>
      <c r="EXU698" s="4"/>
      <c r="EXV698" s="4"/>
      <c r="EXW698" s="4"/>
      <c r="EXX698" s="4"/>
      <c r="EXY698" s="4"/>
      <c r="EXZ698" s="4"/>
      <c r="EYA698" s="4"/>
      <c r="EYB698" s="4"/>
      <c r="EYC698" s="4"/>
      <c r="EYD698" s="4"/>
      <c r="EYE698" s="4"/>
      <c r="EYF698" s="4"/>
      <c r="EYG698" s="4"/>
      <c r="EYH698" s="4"/>
      <c r="EYI698" s="4"/>
      <c r="EYJ698" s="4"/>
      <c r="EYK698" s="4"/>
      <c r="EYL698" s="4"/>
      <c r="EYM698" s="4"/>
      <c r="EYN698" s="4"/>
      <c r="EYO698" s="4"/>
      <c r="EYP698" s="4"/>
      <c r="EYQ698" s="4"/>
      <c r="EYR698" s="4"/>
      <c r="EYS698" s="4"/>
      <c r="EYT698" s="4"/>
      <c r="EYU698" s="4"/>
      <c r="EYV698" s="4"/>
      <c r="EYW698" s="4"/>
      <c r="EYX698" s="4"/>
      <c r="EYY698" s="4"/>
      <c r="EYZ698" s="4"/>
      <c r="EZA698" s="4"/>
      <c r="EZB698" s="4"/>
      <c r="EZC698" s="4"/>
      <c r="EZD698" s="4"/>
      <c r="EZE698" s="4"/>
      <c r="EZF698" s="4"/>
      <c r="EZG698" s="4"/>
      <c r="EZH698" s="4"/>
      <c r="EZI698" s="4"/>
      <c r="EZJ698" s="4"/>
      <c r="EZK698" s="4"/>
      <c r="EZL698" s="4"/>
      <c r="EZM698" s="4"/>
      <c r="EZN698" s="4"/>
      <c r="EZO698" s="4"/>
      <c r="EZP698" s="4"/>
      <c r="EZQ698" s="4"/>
      <c r="EZR698" s="4"/>
      <c r="EZS698" s="4"/>
      <c r="EZT698" s="4"/>
      <c r="EZU698" s="4"/>
      <c r="EZV698" s="4"/>
      <c r="EZW698" s="4"/>
      <c r="EZX698" s="4"/>
      <c r="EZY698" s="4"/>
      <c r="EZZ698" s="4"/>
      <c r="FAA698" s="4"/>
      <c r="FAB698" s="4"/>
      <c r="FAC698" s="4"/>
      <c r="FAD698" s="4"/>
      <c r="FAE698" s="4"/>
      <c r="FAF698" s="4"/>
      <c r="FAG698" s="4"/>
      <c r="FAH698" s="4"/>
      <c r="FAI698" s="4"/>
      <c r="FAJ698" s="4"/>
      <c r="FAK698" s="4"/>
      <c r="FAL698" s="4"/>
      <c r="FAM698" s="4"/>
      <c r="FAN698" s="4"/>
      <c r="FAO698" s="4"/>
      <c r="FAP698" s="4"/>
      <c r="FAQ698" s="4"/>
      <c r="FAR698" s="4"/>
      <c r="FAS698" s="4"/>
      <c r="FAT698" s="4"/>
      <c r="FAU698" s="4"/>
      <c r="FAV698" s="4"/>
      <c r="FAW698" s="4"/>
      <c r="FAX698" s="4"/>
      <c r="FAY698" s="4"/>
      <c r="FAZ698" s="4"/>
      <c r="FBA698" s="4"/>
      <c r="FBB698" s="4"/>
      <c r="FBC698" s="4"/>
      <c r="FBD698" s="4"/>
      <c r="FBE698" s="4"/>
      <c r="FBF698" s="4"/>
      <c r="FBG698" s="4"/>
      <c r="FBH698" s="4"/>
      <c r="FBI698" s="4"/>
      <c r="FBJ698" s="4"/>
      <c r="FBK698" s="4"/>
      <c r="FBL698" s="4"/>
      <c r="FBM698" s="4"/>
      <c r="FBN698" s="4"/>
      <c r="FBO698" s="4"/>
      <c r="FBP698" s="4"/>
      <c r="FBQ698" s="4"/>
      <c r="FBR698" s="4"/>
      <c r="FBS698" s="4"/>
      <c r="FBT698" s="4"/>
      <c r="FBU698" s="4"/>
      <c r="FBV698" s="4"/>
      <c r="FBW698" s="4"/>
      <c r="FBX698" s="4"/>
      <c r="FBY698" s="4"/>
      <c r="FBZ698" s="4"/>
      <c r="FCA698" s="4"/>
      <c r="FCB698" s="4"/>
      <c r="FCC698" s="4"/>
      <c r="FCD698" s="4"/>
      <c r="FCE698" s="4"/>
      <c r="FCF698" s="4"/>
      <c r="FCG698" s="4"/>
      <c r="FCH698" s="4"/>
      <c r="FCI698" s="4"/>
      <c r="FCJ698" s="4"/>
      <c r="FCK698" s="4"/>
      <c r="FCL698" s="4"/>
      <c r="FCM698" s="4"/>
      <c r="FCN698" s="4"/>
      <c r="FCO698" s="4"/>
      <c r="FCP698" s="4"/>
      <c r="FCQ698" s="4"/>
      <c r="FCR698" s="4"/>
      <c r="FCS698" s="4"/>
      <c r="FCT698" s="4"/>
      <c r="FCU698" s="4"/>
      <c r="FCV698" s="4"/>
      <c r="FCW698" s="4"/>
      <c r="FCX698" s="4"/>
      <c r="FCY698" s="4"/>
      <c r="FCZ698" s="4"/>
      <c r="FDA698" s="4"/>
      <c r="FDB698" s="4"/>
      <c r="FDC698" s="4"/>
      <c r="FDD698" s="4"/>
      <c r="FDE698" s="4"/>
      <c r="FDF698" s="4"/>
      <c r="FDG698" s="4"/>
      <c r="FDH698" s="4"/>
      <c r="FDI698" s="4"/>
      <c r="FDJ698" s="4"/>
      <c r="FDK698" s="4"/>
      <c r="FDL698" s="4"/>
      <c r="FDM698" s="4"/>
      <c r="FDN698" s="4"/>
      <c r="FDO698" s="4"/>
      <c r="FDP698" s="4"/>
      <c r="FDQ698" s="4"/>
      <c r="FDR698" s="4"/>
      <c r="FDS698" s="4"/>
      <c r="FDT698" s="4"/>
      <c r="FDU698" s="4"/>
      <c r="FDV698" s="4"/>
      <c r="FDW698" s="4"/>
      <c r="FDX698" s="4"/>
      <c r="FDY698" s="4"/>
      <c r="FDZ698" s="4"/>
      <c r="FEA698" s="4"/>
      <c r="FEB698" s="4"/>
      <c r="FEC698" s="4"/>
      <c r="FED698" s="4"/>
      <c r="FEE698" s="4"/>
      <c r="FEF698" s="4"/>
      <c r="FEG698" s="4"/>
      <c r="FEH698" s="4"/>
      <c r="FEI698" s="4"/>
      <c r="FEJ698" s="4"/>
      <c r="FEK698" s="4"/>
      <c r="FEL698" s="4"/>
      <c r="FEM698" s="4"/>
      <c r="FEN698" s="4"/>
      <c r="FEO698" s="4"/>
      <c r="FEP698" s="4"/>
      <c r="FEQ698" s="4"/>
      <c r="FER698" s="4"/>
      <c r="FES698" s="4"/>
      <c r="FET698" s="4"/>
      <c r="FEU698" s="4"/>
      <c r="FEV698" s="4"/>
      <c r="FEW698" s="4"/>
      <c r="FEX698" s="4"/>
      <c r="FEY698" s="4"/>
      <c r="FEZ698" s="4"/>
      <c r="FFA698" s="4"/>
      <c r="FFB698" s="4"/>
      <c r="FFC698" s="4"/>
      <c r="FFD698" s="4"/>
      <c r="FFE698" s="4"/>
      <c r="FFF698" s="4"/>
      <c r="FFG698" s="4"/>
      <c r="FFH698" s="4"/>
      <c r="FFI698" s="4"/>
      <c r="FFJ698" s="4"/>
      <c r="FFK698" s="4"/>
      <c r="FFL698" s="4"/>
      <c r="FFM698" s="4"/>
      <c r="FFN698" s="4"/>
      <c r="FFO698" s="4"/>
      <c r="FFP698" s="4"/>
      <c r="FFQ698" s="4"/>
      <c r="FFR698" s="4"/>
      <c r="FFS698" s="4"/>
      <c r="FFT698" s="4"/>
      <c r="FFU698" s="4"/>
      <c r="FFV698" s="4"/>
      <c r="FFW698" s="4"/>
      <c r="FFX698" s="4"/>
      <c r="FFY698" s="4"/>
      <c r="FFZ698" s="4"/>
      <c r="FGA698" s="4"/>
      <c r="FGB698" s="4"/>
      <c r="FGC698" s="4"/>
      <c r="FGD698" s="4"/>
      <c r="FGE698" s="4"/>
      <c r="FGF698" s="4"/>
      <c r="FGG698" s="4"/>
      <c r="FGH698" s="4"/>
      <c r="FGI698" s="4"/>
      <c r="FGJ698" s="4"/>
      <c r="FGK698" s="4"/>
      <c r="FGL698" s="4"/>
      <c r="FGM698" s="4"/>
      <c r="FGN698" s="4"/>
      <c r="FGO698" s="4"/>
      <c r="FGP698" s="4"/>
      <c r="FGQ698" s="4"/>
      <c r="FGR698" s="4"/>
      <c r="FGS698" s="4"/>
      <c r="FGT698" s="4"/>
      <c r="FGU698" s="4"/>
      <c r="FGV698" s="4"/>
      <c r="FGW698" s="4"/>
      <c r="FGX698" s="4"/>
      <c r="FGY698" s="4"/>
      <c r="FGZ698" s="4"/>
      <c r="FHA698" s="4"/>
      <c r="FHB698" s="4"/>
      <c r="FHC698" s="4"/>
      <c r="FHD698" s="4"/>
      <c r="FHE698" s="4"/>
      <c r="FHF698" s="4"/>
      <c r="FHG698" s="4"/>
      <c r="FHH698" s="4"/>
      <c r="FHI698" s="4"/>
      <c r="FHJ698" s="4"/>
      <c r="FHK698" s="4"/>
      <c r="FHL698" s="4"/>
      <c r="FHM698" s="4"/>
      <c r="FHN698" s="4"/>
      <c r="FHO698" s="4"/>
      <c r="FHP698" s="4"/>
      <c r="FHQ698" s="4"/>
      <c r="FHR698" s="4"/>
      <c r="FHS698" s="4"/>
      <c r="FHT698" s="4"/>
      <c r="FHU698" s="4"/>
      <c r="FHV698" s="4"/>
      <c r="FHW698" s="4"/>
      <c r="FHX698" s="4"/>
      <c r="FHY698" s="4"/>
      <c r="FHZ698" s="4"/>
      <c r="FIA698" s="4"/>
      <c r="FIB698" s="4"/>
      <c r="FIC698" s="4"/>
      <c r="FID698" s="4"/>
      <c r="FIE698" s="4"/>
      <c r="FIF698" s="4"/>
      <c r="FIG698" s="4"/>
      <c r="FIH698" s="4"/>
      <c r="FII698" s="4"/>
      <c r="FIJ698" s="4"/>
      <c r="FIK698" s="4"/>
      <c r="FIL698" s="4"/>
      <c r="FIM698" s="4"/>
      <c r="FIN698" s="4"/>
      <c r="FIO698" s="4"/>
      <c r="FIP698" s="4"/>
      <c r="FIQ698" s="4"/>
      <c r="FIR698" s="4"/>
      <c r="FIS698" s="4"/>
      <c r="FIT698" s="4"/>
      <c r="FIU698" s="4"/>
      <c r="FIV698" s="4"/>
      <c r="FIW698" s="4"/>
      <c r="FIX698" s="4"/>
      <c r="FIY698" s="4"/>
      <c r="FIZ698" s="4"/>
      <c r="FJA698" s="4"/>
      <c r="FJB698" s="4"/>
      <c r="FJC698" s="4"/>
      <c r="FJD698" s="4"/>
      <c r="FJE698" s="4"/>
      <c r="FJF698" s="4"/>
      <c r="FJG698" s="4"/>
      <c r="FJH698" s="4"/>
      <c r="FJI698" s="4"/>
      <c r="FJJ698" s="4"/>
      <c r="FJK698" s="4"/>
      <c r="FJL698" s="4"/>
      <c r="FJM698" s="4"/>
      <c r="FJN698" s="4"/>
      <c r="FJO698" s="4"/>
      <c r="FJP698" s="4"/>
      <c r="FJQ698" s="4"/>
      <c r="FJR698" s="4"/>
      <c r="FJS698" s="4"/>
      <c r="FJT698" s="4"/>
      <c r="FJU698" s="4"/>
      <c r="FJV698" s="4"/>
      <c r="FJW698" s="4"/>
      <c r="FJX698" s="4"/>
      <c r="FJY698" s="4"/>
      <c r="FJZ698" s="4"/>
      <c r="FKA698" s="4"/>
      <c r="FKB698" s="4"/>
      <c r="FKC698" s="4"/>
      <c r="FKD698" s="4"/>
      <c r="FKE698" s="4"/>
      <c r="FKF698" s="4"/>
      <c r="FKG698" s="4"/>
      <c r="FKH698" s="4"/>
      <c r="FKI698" s="4"/>
      <c r="FKJ698" s="4"/>
      <c r="FKK698" s="4"/>
      <c r="FKL698" s="4"/>
      <c r="FKM698" s="4"/>
      <c r="FKN698" s="4"/>
      <c r="FKO698" s="4"/>
      <c r="FKP698" s="4"/>
      <c r="FKQ698" s="4"/>
      <c r="FKR698" s="4"/>
      <c r="FKS698" s="4"/>
      <c r="FKT698" s="4"/>
      <c r="FKU698" s="4"/>
      <c r="FKV698" s="4"/>
      <c r="FKW698" s="4"/>
      <c r="FKX698" s="4"/>
      <c r="FKY698" s="4"/>
      <c r="FKZ698" s="4"/>
      <c r="FLA698" s="4"/>
      <c r="FLB698" s="4"/>
      <c r="FLC698" s="4"/>
      <c r="FLD698" s="4"/>
      <c r="FLE698" s="4"/>
      <c r="FLF698" s="4"/>
      <c r="FLG698" s="4"/>
      <c r="FLH698" s="4"/>
      <c r="FLI698" s="4"/>
      <c r="FLJ698" s="4"/>
      <c r="FLK698" s="4"/>
      <c r="FLL698" s="4"/>
      <c r="FLM698" s="4"/>
      <c r="FLN698" s="4"/>
      <c r="FLO698" s="4"/>
      <c r="FLP698" s="4"/>
      <c r="FLQ698" s="4"/>
      <c r="FLR698" s="4"/>
      <c r="FLS698" s="4"/>
      <c r="FLT698" s="4"/>
      <c r="FLU698" s="4"/>
      <c r="FLV698" s="4"/>
      <c r="FLW698" s="4"/>
      <c r="FLX698" s="4"/>
      <c r="FLY698" s="4"/>
      <c r="FLZ698" s="4"/>
      <c r="FMA698" s="4"/>
      <c r="FMB698" s="4"/>
      <c r="FMC698" s="4"/>
      <c r="FMD698" s="4"/>
      <c r="FME698" s="4"/>
      <c r="FMF698" s="4"/>
      <c r="FMG698" s="4"/>
      <c r="FMH698" s="4"/>
      <c r="FMI698" s="4"/>
      <c r="FMJ698" s="4"/>
      <c r="FMK698" s="4"/>
      <c r="FML698" s="4"/>
      <c r="FMM698" s="4"/>
      <c r="FMN698" s="4"/>
      <c r="FMO698" s="4"/>
      <c r="FMP698" s="4"/>
      <c r="FMQ698" s="4"/>
      <c r="FMR698" s="4"/>
      <c r="FMS698" s="4"/>
      <c r="FMT698" s="4"/>
      <c r="FMU698" s="4"/>
      <c r="FMV698" s="4"/>
      <c r="FMW698" s="4"/>
      <c r="FMX698" s="4"/>
      <c r="FMY698" s="4"/>
      <c r="FMZ698" s="4"/>
      <c r="FNA698" s="4"/>
      <c r="FNB698" s="4"/>
      <c r="FNC698" s="4"/>
      <c r="FND698" s="4"/>
      <c r="FNE698" s="4"/>
      <c r="FNF698" s="4"/>
      <c r="FNG698" s="4"/>
      <c r="FNH698" s="4"/>
      <c r="FNI698" s="4"/>
      <c r="FNJ698" s="4"/>
      <c r="FNK698" s="4"/>
      <c r="FNL698" s="4"/>
      <c r="FNM698" s="4"/>
      <c r="FNN698" s="4"/>
      <c r="FNO698" s="4"/>
      <c r="FNP698" s="4"/>
      <c r="FNQ698" s="4"/>
      <c r="FNR698" s="4"/>
      <c r="FNS698" s="4"/>
      <c r="FNT698" s="4"/>
      <c r="FNU698" s="4"/>
      <c r="FNV698" s="4"/>
      <c r="FNW698" s="4"/>
      <c r="FNX698" s="4"/>
      <c r="FNY698" s="4"/>
      <c r="FNZ698" s="4"/>
      <c r="FOA698" s="4"/>
      <c r="FOB698" s="4"/>
      <c r="FOC698" s="4"/>
      <c r="FOD698" s="4"/>
      <c r="FOE698" s="4"/>
      <c r="FOF698" s="4"/>
      <c r="FOG698" s="4"/>
      <c r="FOH698" s="4"/>
      <c r="FOI698" s="4"/>
      <c r="FOJ698" s="4"/>
      <c r="FOK698" s="4"/>
      <c r="FOL698" s="4"/>
      <c r="FOM698" s="4"/>
      <c r="FON698" s="4"/>
      <c r="FOO698" s="4"/>
      <c r="FOP698" s="4"/>
      <c r="FOQ698" s="4"/>
      <c r="FOR698" s="4"/>
      <c r="FOS698" s="4"/>
      <c r="FOT698" s="4"/>
      <c r="FOU698" s="4"/>
      <c r="FOV698" s="4"/>
      <c r="FOW698" s="4"/>
      <c r="FOX698" s="4"/>
      <c r="FOY698" s="4"/>
      <c r="FOZ698" s="4"/>
      <c r="FPA698" s="4"/>
      <c r="FPB698" s="4"/>
      <c r="FPC698" s="4"/>
      <c r="FPD698" s="4"/>
      <c r="FPE698" s="4"/>
      <c r="FPF698" s="4"/>
      <c r="FPG698" s="4"/>
      <c r="FPH698" s="4"/>
      <c r="FPI698" s="4"/>
      <c r="FPJ698" s="4"/>
      <c r="FPK698" s="4"/>
      <c r="FPL698" s="4"/>
      <c r="FPM698" s="4"/>
      <c r="FPN698" s="4"/>
      <c r="FPO698" s="4"/>
      <c r="FPP698" s="4"/>
      <c r="FPQ698" s="4"/>
      <c r="FPR698" s="4"/>
      <c r="FPS698" s="4"/>
      <c r="FPT698" s="4"/>
      <c r="FPU698" s="4"/>
      <c r="FPV698" s="4"/>
      <c r="FPW698" s="4"/>
      <c r="FPX698" s="4"/>
      <c r="FPY698" s="4"/>
      <c r="FPZ698" s="4"/>
      <c r="FQA698" s="4"/>
      <c r="FQB698" s="4"/>
      <c r="FQC698" s="4"/>
      <c r="FQD698" s="4"/>
      <c r="FQE698" s="4"/>
      <c r="FQF698" s="4"/>
      <c r="FQG698" s="4"/>
      <c r="FQH698" s="4"/>
      <c r="FQI698" s="4"/>
      <c r="FQJ698" s="4"/>
      <c r="FQK698" s="4"/>
      <c r="FQL698" s="4"/>
      <c r="FQM698" s="4"/>
      <c r="FQN698" s="4"/>
      <c r="FQO698" s="4"/>
      <c r="FQP698" s="4"/>
      <c r="FQQ698" s="4"/>
      <c r="FQR698" s="4"/>
      <c r="FQS698" s="4"/>
      <c r="FQT698" s="4"/>
      <c r="FQU698" s="4"/>
      <c r="FQV698" s="4"/>
      <c r="FQW698" s="4"/>
      <c r="FQX698" s="4"/>
      <c r="FQY698" s="4"/>
      <c r="FQZ698" s="4"/>
      <c r="FRA698" s="4"/>
      <c r="FRB698" s="4"/>
      <c r="FRC698" s="4"/>
      <c r="FRD698" s="4"/>
      <c r="FRE698" s="4"/>
      <c r="FRF698" s="4"/>
      <c r="FRG698" s="4"/>
      <c r="FRH698" s="4"/>
      <c r="FRI698" s="4"/>
      <c r="FRJ698" s="4"/>
      <c r="FRK698" s="4"/>
      <c r="FRL698" s="4"/>
      <c r="FRM698" s="4"/>
      <c r="FRN698" s="4"/>
      <c r="FRO698" s="4"/>
      <c r="FRP698" s="4"/>
      <c r="FRQ698" s="4"/>
      <c r="FRR698" s="4"/>
      <c r="FRS698" s="4"/>
      <c r="FRT698" s="4"/>
      <c r="FRU698" s="4"/>
      <c r="FRV698" s="4"/>
      <c r="FRW698" s="4"/>
      <c r="FRX698" s="4"/>
      <c r="FRY698" s="4"/>
      <c r="FRZ698" s="4"/>
      <c r="FSA698" s="4"/>
      <c r="FSB698" s="4"/>
      <c r="FSC698" s="4"/>
      <c r="FSD698" s="4"/>
      <c r="FSE698" s="4"/>
      <c r="FSF698" s="4"/>
      <c r="FSG698" s="4"/>
      <c r="FSH698" s="4"/>
      <c r="FSI698" s="4"/>
      <c r="FSJ698" s="4"/>
      <c r="FSK698" s="4"/>
      <c r="FSL698" s="4"/>
      <c r="FSM698" s="4"/>
      <c r="FSN698" s="4"/>
      <c r="FSO698" s="4"/>
      <c r="FSP698" s="4"/>
      <c r="FSQ698" s="4"/>
      <c r="FSR698" s="4"/>
      <c r="FSS698" s="4"/>
      <c r="FST698" s="4"/>
      <c r="FSU698" s="4"/>
      <c r="FSV698" s="4"/>
      <c r="FSW698" s="4"/>
      <c r="FSX698" s="4"/>
      <c r="FSY698" s="4"/>
      <c r="FSZ698" s="4"/>
      <c r="FTA698" s="4"/>
      <c r="FTB698" s="4"/>
      <c r="FTC698" s="4"/>
      <c r="FTD698" s="4"/>
      <c r="FTE698" s="4"/>
      <c r="FTF698" s="4"/>
      <c r="FTG698" s="4"/>
      <c r="FTH698" s="4"/>
      <c r="FTI698" s="4"/>
      <c r="FTJ698" s="4"/>
      <c r="FTK698" s="4"/>
      <c r="FTL698" s="4"/>
      <c r="FTM698" s="4"/>
      <c r="FTN698" s="4"/>
      <c r="FTO698" s="4"/>
      <c r="FTP698" s="4"/>
      <c r="FTQ698" s="4"/>
      <c r="FTR698" s="4"/>
      <c r="FTS698" s="4"/>
      <c r="FTT698" s="4"/>
      <c r="FTU698" s="4"/>
      <c r="FTV698" s="4"/>
      <c r="FTW698" s="4"/>
      <c r="FTX698" s="4"/>
      <c r="FTY698" s="4"/>
      <c r="FTZ698" s="4"/>
      <c r="FUA698" s="4"/>
      <c r="FUB698" s="4"/>
      <c r="FUC698" s="4"/>
      <c r="FUD698" s="4"/>
      <c r="FUE698" s="4"/>
      <c r="FUF698" s="4"/>
      <c r="FUG698" s="4"/>
      <c r="FUH698" s="4"/>
      <c r="FUI698" s="4"/>
      <c r="FUJ698" s="4"/>
      <c r="FUK698" s="4"/>
      <c r="FUL698" s="4"/>
      <c r="FUM698" s="4"/>
      <c r="FUN698" s="4"/>
      <c r="FUO698" s="4"/>
      <c r="FUP698" s="4"/>
      <c r="FUQ698" s="4"/>
      <c r="FUR698" s="4"/>
      <c r="FUS698" s="4"/>
      <c r="FUT698" s="4"/>
      <c r="FUU698" s="4"/>
      <c r="FUV698" s="4"/>
      <c r="FUW698" s="4"/>
      <c r="FUX698" s="4"/>
      <c r="FUY698" s="4"/>
      <c r="FUZ698" s="4"/>
      <c r="FVA698" s="4"/>
      <c r="FVB698" s="4"/>
      <c r="FVC698" s="4"/>
      <c r="FVD698" s="4"/>
      <c r="FVE698" s="4"/>
      <c r="FVF698" s="4"/>
      <c r="FVG698" s="4"/>
      <c r="FVH698" s="4"/>
      <c r="FVI698" s="4"/>
      <c r="FVJ698" s="4"/>
      <c r="FVK698" s="4"/>
      <c r="FVL698" s="4"/>
      <c r="FVM698" s="4"/>
      <c r="FVN698" s="4"/>
      <c r="FVO698" s="4"/>
      <c r="FVP698" s="4"/>
      <c r="FVQ698" s="4"/>
      <c r="FVR698" s="4"/>
      <c r="FVS698" s="4"/>
      <c r="FVT698" s="4"/>
      <c r="FVU698" s="4"/>
      <c r="FVV698" s="4"/>
      <c r="FVW698" s="4"/>
      <c r="FVX698" s="4"/>
      <c r="FVY698" s="4"/>
      <c r="FVZ698" s="4"/>
      <c r="FWA698" s="4"/>
      <c r="FWB698" s="4"/>
      <c r="FWC698" s="4"/>
      <c r="FWD698" s="4"/>
      <c r="FWE698" s="4"/>
      <c r="FWF698" s="4"/>
      <c r="FWG698" s="4"/>
      <c r="FWH698" s="4"/>
      <c r="FWI698" s="4"/>
      <c r="FWJ698" s="4"/>
      <c r="FWK698" s="4"/>
      <c r="FWL698" s="4"/>
      <c r="FWM698" s="4"/>
      <c r="FWN698" s="4"/>
      <c r="FWO698" s="4"/>
      <c r="FWP698" s="4"/>
      <c r="FWQ698" s="4"/>
      <c r="FWR698" s="4"/>
      <c r="FWS698" s="4"/>
      <c r="FWT698" s="4"/>
      <c r="FWU698" s="4"/>
      <c r="FWV698" s="4"/>
      <c r="FWW698" s="4"/>
      <c r="FWX698" s="4"/>
      <c r="FWY698" s="4"/>
      <c r="FWZ698" s="4"/>
      <c r="FXA698" s="4"/>
      <c r="FXB698" s="4"/>
      <c r="FXC698" s="4"/>
      <c r="FXD698" s="4"/>
      <c r="FXE698" s="4"/>
      <c r="FXF698" s="4"/>
      <c r="FXG698" s="4"/>
      <c r="FXH698" s="4"/>
      <c r="FXI698" s="4"/>
      <c r="FXJ698" s="4"/>
      <c r="FXK698" s="4"/>
      <c r="FXL698" s="4"/>
      <c r="FXM698" s="4"/>
      <c r="FXN698" s="4"/>
      <c r="FXO698" s="4"/>
      <c r="FXP698" s="4"/>
      <c r="FXQ698" s="4"/>
      <c r="FXR698" s="4"/>
      <c r="FXS698" s="4"/>
      <c r="FXT698" s="4"/>
      <c r="FXU698" s="4"/>
      <c r="FXV698" s="4"/>
      <c r="FXW698" s="4"/>
      <c r="FXX698" s="4"/>
      <c r="FXY698" s="4"/>
      <c r="FXZ698" s="4"/>
      <c r="FYA698" s="4"/>
      <c r="FYB698" s="4"/>
      <c r="FYC698" s="4"/>
      <c r="FYD698" s="4"/>
      <c r="FYE698" s="4"/>
      <c r="FYF698" s="4"/>
      <c r="FYG698" s="4"/>
      <c r="FYH698" s="4"/>
      <c r="FYI698" s="4"/>
      <c r="FYJ698" s="4"/>
      <c r="FYK698" s="4"/>
      <c r="FYL698" s="4"/>
      <c r="FYM698" s="4"/>
      <c r="FYN698" s="4"/>
      <c r="FYO698" s="4"/>
      <c r="FYP698" s="4"/>
      <c r="FYQ698" s="4"/>
      <c r="FYR698" s="4"/>
      <c r="FYS698" s="4"/>
      <c r="FYT698" s="4"/>
      <c r="FYU698" s="4"/>
      <c r="FYV698" s="4"/>
      <c r="FYW698" s="4"/>
      <c r="FYX698" s="4"/>
      <c r="FYY698" s="4"/>
      <c r="FYZ698" s="4"/>
      <c r="FZA698" s="4"/>
      <c r="FZB698" s="4"/>
      <c r="FZC698" s="4"/>
      <c r="FZD698" s="4"/>
      <c r="FZE698" s="4"/>
      <c r="FZF698" s="4"/>
      <c r="FZG698" s="4"/>
      <c r="FZH698" s="4"/>
      <c r="FZI698" s="4"/>
      <c r="FZJ698" s="4"/>
      <c r="FZK698" s="4"/>
      <c r="FZL698" s="4"/>
      <c r="FZM698" s="4"/>
      <c r="FZN698" s="4"/>
      <c r="FZO698" s="4"/>
      <c r="FZP698" s="4"/>
      <c r="FZQ698" s="4"/>
      <c r="FZR698" s="4"/>
      <c r="FZS698" s="4"/>
      <c r="FZT698" s="4"/>
      <c r="FZU698" s="4"/>
      <c r="FZV698" s="4"/>
      <c r="FZW698" s="4"/>
      <c r="FZX698" s="4"/>
      <c r="FZY698" s="4"/>
      <c r="FZZ698" s="4"/>
      <c r="GAA698" s="4"/>
      <c r="GAB698" s="4"/>
      <c r="GAC698" s="4"/>
      <c r="GAD698" s="4"/>
      <c r="GAE698" s="4"/>
      <c r="GAF698" s="4"/>
      <c r="GAG698" s="4"/>
      <c r="GAH698" s="4"/>
      <c r="GAI698" s="4"/>
      <c r="GAJ698" s="4"/>
      <c r="GAK698" s="4"/>
      <c r="GAL698" s="4"/>
      <c r="GAM698" s="4"/>
      <c r="GAN698" s="4"/>
      <c r="GAO698" s="4"/>
      <c r="GAP698" s="4"/>
      <c r="GAQ698" s="4"/>
      <c r="GAR698" s="4"/>
      <c r="GAS698" s="4"/>
      <c r="GAT698" s="4"/>
      <c r="GAU698" s="4"/>
      <c r="GAV698" s="4"/>
      <c r="GAW698" s="4"/>
      <c r="GAX698" s="4"/>
      <c r="GAY698" s="4"/>
      <c r="GAZ698" s="4"/>
      <c r="GBA698" s="4"/>
      <c r="GBB698" s="4"/>
      <c r="GBC698" s="4"/>
      <c r="GBD698" s="4"/>
      <c r="GBE698" s="4"/>
      <c r="GBF698" s="4"/>
      <c r="GBG698" s="4"/>
      <c r="GBH698" s="4"/>
      <c r="GBI698" s="4"/>
      <c r="GBJ698" s="4"/>
      <c r="GBK698" s="4"/>
      <c r="GBL698" s="4"/>
      <c r="GBM698" s="4"/>
      <c r="GBN698" s="4"/>
      <c r="GBO698" s="4"/>
      <c r="GBP698" s="4"/>
      <c r="GBQ698" s="4"/>
      <c r="GBR698" s="4"/>
      <c r="GBS698" s="4"/>
      <c r="GBT698" s="4"/>
      <c r="GBU698" s="4"/>
      <c r="GBV698" s="4"/>
      <c r="GBW698" s="4"/>
      <c r="GBX698" s="4"/>
      <c r="GBY698" s="4"/>
      <c r="GBZ698" s="4"/>
      <c r="GCA698" s="4"/>
      <c r="GCB698" s="4"/>
      <c r="GCC698" s="4"/>
      <c r="GCD698" s="4"/>
      <c r="GCE698" s="4"/>
      <c r="GCF698" s="4"/>
      <c r="GCG698" s="4"/>
      <c r="GCH698" s="4"/>
      <c r="GCI698" s="4"/>
      <c r="GCJ698" s="4"/>
      <c r="GCK698" s="4"/>
      <c r="GCL698" s="4"/>
      <c r="GCM698" s="4"/>
      <c r="GCN698" s="4"/>
      <c r="GCO698" s="4"/>
      <c r="GCP698" s="4"/>
      <c r="GCQ698" s="4"/>
      <c r="GCR698" s="4"/>
      <c r="GCS698" s="4"/>
      <c r="GCT698" s="4"/>
      <c r="GCU698" s="4"/>
      <c r="GCV698" s="4"/>
      <c r="GCW698" s="4"/>
      <c r="GCX698" s="4"/>
      <c r="GCY698" s="4"/>
      <c r="GCZ698" s="4"/>
      <c r="GDA698" s="4"/>
      <c r="GDB698" s="4"/>
      <c r="GDC698" s="4"/>
      <c r="GDD698" s="4"/>
      <c r="GDE698" s="4"/>
      <c r="GDF698" s="4"/>
      <c r="GDG698" s="4"/>
      <c r="GDH698" s="4"/>
      <c r="GDI698" s="4"/>
      <c r="GDJ698" s="4"/>
      <c r="GDK698" s="4"/>
      <c r="GDL698" s="4"/>
      <c r="GDM698" s="4"/>
      <c r="GDN698" s="4"/>
      <c r="GDO698" s="4"/>
      <c r="GDP698" s="4"/>
      <c r="GDQ698" s="4"/>
      <c r="GDR698" s="4"/>
      <c r="GDS698" s="4"/>
      <c r="GDT698" s="4"/>
      <c r="GDU698" s="4"/>
      <c r="GDV698" s="4"/>
      <c r="GDW698" s="4"/>
      <c r="GDX698" s="4"/>
      <c r="GDY698" s="4"/>
      <c r="GDZ698" s="4"/>
      <c r="GEA698" s="4"/>
      <c r="GEB698" s="4"/>
      <c r="GEC698" s="4"/>
      <c r="GED698" s="4"/>
      <c r="GEE698" s="4"/>
      <c r="GEF698" s="4"/>
      <c r="GEG698" s="4"/>
      <c r="GEH698" s="4"/>
      <c r="GEI698" s="4"/>
      <c r="GEJ698" s="4"/>
      <c r="GEK698" s="4"/>
      <c r="GEL698" s="4"/>
      <c r="GEM698" s="4"/>
      <c r="GEN698" s="4"/>
      <c r="GEO698" s="4"/>
      <c r="GEP698" s="4"/>
      <c r="GEQ698" s="4"/>
      <c r="GER698" s="4"/>
      <c r="GES698" s="4"/>
      <c r="GET698" s="4"/>
      <c r="GEU698" s="4"/>
      <c r="GEV698" s="4"/>
      <c r="GEW698" s="4"/>
      <c r="GEX698" s="4"/>
      <c r="GEY698" s="4"/>
      <c r="GEZ698" s="4"/>
      <c r="GFA698" s="4"/>
      <c r="GFB698" s="4"/>
      <c r="GFC698" s="4"/>
      <c r="GFD698" s="4"/>
      <c r="GFE698" s="4"/>
      <c r="GFF698" s="4"/>
      <c r="GFG698" s="4"/>
      <c r="GFH698" s="4"/>
      <c r="GFI698" s="4"/>
      <c r="GFJ698" s="4"/>
      <c r="GFK698" s="4"/>
      <c r="GFL698" s="4"/>
      <c r="GFM698" s="4"/>
      <c r="GFN698" s="4"/>
      <c r="GFO698" s="4"/>
      <c r="GFP698" s="4"/>
      <c r="GFQ698" s="4"/>
      <c r="GFR698" s="4"/>
      <c r="GFS698" s="4"/>
      <c r="GFT698" s="4"/>
      <c r="GFU698" s="4"/>
      <c r="GFV698" s="4"/>
      <c r="GFW698" s="4"/>
      <c r="GFX698" s="4"/>
      <c r="GFY698" s="4"/>
      <c r="GFZ698" s="4"/>
      <c r="GGA698" s="4"/>
      <c r="GGB698" s="4"/>
      <c r="GGC698" s="4"/>
      <c r="GGD698" s="4"/>
      <c r="GGE698" s="4"/>
      <c r="GGF698" s="4"/>
      <c r="GGG698" s="4"/>
      <c r="GGH698" s="4"/>
      <c r="GGI698" s="4"/>
      <c r="GGJ698" s="4"/>
      <c r="GGK698" s="4"/>
      <c r="GGL698" s="4"/>
      <c r="GGM698" s="4"/>
      <c r="GGN698" s="4"/>
      <c r="GGO698" s="4"/>
      <c r="GGP698" s="4"/>
      <c r="GGQ698" s="4"/>
      <c r="GGR698" s="4"/>
      <c r="GGS698" s="4"/>
      <c r="GGT698" s="4"/>
      <c r="GGU698" s="4"/>
      <c r="GGV698" s="4"/>
      <c r="GGW698" s="4"/>
      <c r="GGX698" s="4"/>
      <c r="GGY698" s="4"/>
      <c r="GGZ698" s="4"/>
      <c r="GHA698" s="4"/>
      <c r="GHB698" s="4"/>
      <c r="GHC698" s="4"/>
      <c r="GHD698" s="4"/>
      <c r="GHE698" s="4"/>
      <c r="GHF698" s="4"/>
      <c r="GHG698" s="4"/>
      <c r="GHH698" s="4"/>
      <c r="GHI698" s="4"/>
      <c r="GHJ698" s="4"/>
      <c r="GHK698" s="4"/>
      <c r="GHL698" s="4"/>
      <c r="GHM698" s="4"/>
      <c r="GHN698" s="4"/>
      <c r="GHO698" s="4"/>
      <c r="GHP698" s="4"/>
      <c r="GHQ698" s="4"/>
      <c r="GHR698" s="4"/>
      <c r="GHS698" s="4"/>
      <c r="GHT698" s="4"/>
      <c r="GHU698" s="4"/>
      <c r="GHV698" s="4"/>
      <c r="GHW698" s="4"/>
      <c r="GHX698" s="4"/>
      <c r="GHY698" s="4"/>
      <c r="GHZ698" s="4"/>
      <c r="GIA698" s="4"/>
      <c r="GIB698" s="4"/>
      <c r="GIC698" s="4"/>
      <c r="GID698" s="4"/>
      <c r="GIE698" s="4"/>
      <c r="GIF698" s="4"/>
      <c r="GIG698" s="4"/>
      <c r="GIH698" s="4"/>
      <c r="GII698" s="4"/>
      <c r="GIJ698" s="4"/>
      <c r="GIK698" s="4"/>
      <c r="GIL698" s="4"/>
      <c r="GIM698" s="4"/>
      <c r="GIN698" s="4"/>
      <c r="GIO698" s="4"/>
      <c r="GIP698" s="4"/>
      <c r="GIQ698" s="4"/>
      <c r="GIR698" s="4"/>
      <c r="GIS698" s="4"/>
      <c r="GIT698" s="4"/>
      <c r="GIU698" s="4"/>
      <c r="GIV698" s="4"/>
      <c r="GIW698" s="4"/>
      <c r="GIX698" s="4"/>
      <c r="GIY698" s="4"/>
      <c r="GIZ698" s="4"/>
      <c r="GJA698" s="4"/>
      <c r="GJB698" s="4"/>
      <c r="GJC698" s="4"/>
      <c r="GJD698" s="4"/>
      <c r="GJE698" s="4"/>
      <c r="GJF698" s="4"/>
      <c r="GJG698" s="4"/>
      <c r="GJH698" s="4"/>
      <c r="GJI698" s="4"/>
      <c r="GJJ698" s="4"/>
      <c r="GJK698" s="4"/>
      <c r="GJL698" s="4"/>
      <c r="GJM698" s="4"/>
      <c r="GJN698" s="4"/>
      <c r="GJO698" s="4"/>
      <c r="GJP698" s="4"/>
      <c r="GJQ698" s="4"/>
      <c r="GJR698" s="4"/>
      <c r="GJS698" s="4"/>
      <c r="GJT698" s="4"/>
      <c r="GJU698" s="4"/>
      <c r="GJV698" s="4"/>
      <c r="GJW698" s="4"/>
      <c r="GJX698" s="4"/>
      <c r="GJY698" s="4"/>
      <c r="GJZ698" s="4"/>
      <c r="GKA698" s="4"/>
      <c r="GKB698" s="4"/>
      <c r="GKC698" s="4"/>
      <c r="GKD698" s="4"/>
      <c r="GKE698" s="4"/>
      <c r="GKF698" s="4"/>
      <c r="GKG698" s="4"/>
      <c r="GKH698" s="4"/>
      <c r="GKI698" s="4"/>
      <c r="GKJ698" s="4"/>
      <c r="GKK698" s="4"/>
      <c r="GKL698" s="4"/>
      <c r="GKM698" s="4"/>
      <c r="GKN698" s="4"/>
      <c r="GKO698" s="4"/>
      <c r="GKP698" s="4"/>
      <c r="GKQ698" s="4"/>
      <c r="GKR698" s="4"/>
      <c r="GKS698" s="4"/>
      <c r="GKT698" s="4"/>
      <c r="GKU698" s="4"/>
      <c r="GKV698" s="4"/>
      <c r="GKW698" s="4"/>
      <c r="GKX698" s="4"/>
      <c r="GKY698" s="4"/>
      <c r="GKZ698" s="4"/>
      <c r="GLA698" s="4"/>
      <c r="GLB698" s="4"/>
      <c r="GLC698" s="4"/>
      <c r="GLD698" s="4"/>
      <c r="GLE698" s="4"/>
      <c r="GLF698" s="4"/>
      <c r="GLG698" s="4"/>
      <c r="GLH698" s="4"/>
      <c r="GLI698" s="4"/>
      <c r="GLJ698" s="4"/>
      <c r="GLK698" s="4"/>
      <c r="GLL698" s="4"/>
      <c r="GLM698" s="4"/>
      <c r="GLN698" s="4"/>
      <c r="GLO698" s="4"/>
      <c r="GLP698" s="4"/>
      <c r="GLQ698" s="4"/>
      <c r="GLR698" s="4"/>
      <c r="GLS698" s="4"/>
      <c r="GLT698" s="4"/>
      <c r="GLU698" s="4"/>
      <c r="GLV698" s="4"/>
      <c r="GLW698" s="4"/>
      <c r="GLX698" s="4"/>
      <c r="GLY698" s="4"/>
      <c r="GLZ698" s="4"/>
      <c r="GMA698" s="4"/>
      <c r="GMB698" s="4"/>
      <c r="GMC698" s="4"/>
      <c r="GMD698" s="4"/>
      <c r="GME698" s="4"/>
      <c r="GMF698" s="4"/>
      <c r="GMG698" s="4"/>
      <c r="GMH698" s="4"/>
      <c r="GMI698" s="4"/>
      <c r="GMJ698" s="4"/>
      <c r="GMK698" s="4"/>
      <c r="GML698" s="4"/>
      <c r="GMM698" s="4"/>
      <c r="GMN698" s="4"/>
      <c r="GMO698" s="4"/>
      <c r="GMP698" s="4"/>
      <c r="GMQ698" s="4"/>
      <c r="GMR698" s="4"/>
      <c r="GMS698" s="4"/>
      <c r="GMT698" s="4"/>
      <c r="GMU698" s="4"/>
      <c r="GMV698" s="4"/>
      <c r="GMW698" s="4"/>
      <c r="GMX698" s="4"/>
      <c r="GMY698" s="4"/>
      <c r="GMZ698" s="4"/>
      <c r="GNA698" s="4"/>
      <c r="GNB698" s="4"/>
      <c r="GNC698" s="4"/>
      <c r="GND698" s="4"/>
      <c r="GNE698" s="4"/>
      <c r="GNF698" s="4"/>
      <c r="GNG698" s="4"/>
      <c r="GNH698" s="4"/>
      <c r="GNI698" s="4"/>
      <c r="GNJ698" s="4"/>
      <c r="GNK698" s="4"/>
      <c r="GNL698" s="4"/>
      <c r="GNM698" s="4"/>
      <c r="GNN698" s="4"/>
      <c r="GNO698" s="4"/>
      <c r="GNP698" s="4"/>
      <c r="GNQ698" s="4"/>
      <c r="GNR698" s="4"/>
      <c r="GNS698" s="4"/>
      <c r="GNT698" s="4"/>
      <c r="GNU698" s="4"/>
      <c r="GNV698" s="4"/>
      <c r="GNW698" s="4"/>
      <c r="GNX698" s="4"/>
      <c r="GNY698" s="4"/>
      <c r="GNZ698" s="4"/>
      <c r="GOA698" s="4"/>
      <c r="GOB698" s="4"/>
      <c r="GOC698" s="4"/>
      <c r="GOD698" s="4"/>
      <c r="GOE698" s="4"/>
      <c r="GOF698" s="4"/>
      <c r="GOG698" s="4"/>
      <c r="GOH698" s="4"/>
      <c r="GOI698" s="4"/>
      <c r="GOJ698" s="4"/>
      <c r="GOK698" s="4"/>
      <c r="GOL698" s="4"/>
      <c r="GOM698" s="4"/>
      <c r="GON698" s="4"/>
      <c r="GOO698" s="4"/>
      <c r="GOP698" s="4"/>
      <c r="GOQ698" s="4"/>
      <c r="GOR698" s="4"/>
      <c r="GOS698" s="4"/>
      <c r="GOT698" s="4"/>
      <c r="GOU698" s="4"/>
      <c r="GOV698" s="4"/>
      <c r="GOW698" s="4"/>
      <c r="GOX698" s="4"/>
      <c r="GOY698" s="4"/>
      <c r="GOZ698" s="4"/>
      <c r="GPA698" s="4"/>
      <c r="GPB698" s="4"/>
      <c r="GPC698" s="4"/>
      <c r="GPD698" s="4"/>
      <c r="GPE698" s="4"/>
      <c r="GPF698" s="4"/>
      <c r="GPG698" s="4"/>
      <c r="GPH698" s="4"/>
      <c r="GPI698" s="4"/>
      <c r="GPJ698" s="4"/>
      <c r="GPK698" s="4"/>
      <c r="GPL698" s="4"/>
      <c r="GPM698" s="4"/>
      <c r="GPN698" s="4"/>
      <c r="GPO698" s="4"/>
      <c r="GPP698" s="4"/>
      <c r="GPQ698" s="4"/>
      <c r="GPR698" s="4"/>
      <c r="GPS698" s="4"/>
      <c r="GPT698" s="4"/>
      <c r="GPU698" s="4"/>
      <c r="GPV698" s="4"/>
      <c r="GPW698" s="4"/>
      <c r="GPX698" s="4"/>
      <c r="GPY698" s="4"/>
      <c r="GPZ698" s="4"/>
      <c r="GQA698" s="4"/>
      <c r="GQB698" s="4"/>
      <c r="GQC698" s="4"/>
      <c r="GQD698" s="4"/>
      <c r="GQE698" s="4"/>
      <c r="GQF698" s="4"/>
      <c r="GQG698" s="4"/>
      <c r="GQH698" s="4"/>
      <c r="GQI698" s="4"/>
      <c r="GQJ698" s="4"/>
      <c r="GQK698" s="4"/>
      <c r="GQL698" s="4"/>
      <c r="GQM698" s="4"/>
      <c r="GQN698" s="4"/>
      <c r="GQO698" s="4"/>
      <c r="GQP698" s="4"/>
      <c r="GQQ698" s="4"/>
      <c r="GQR698" s="4"/>
      <c r="GQS698" s="4"/>
      <c r="GQT698" s="4"/>
      <c r="GQU698" s="4"/>
      <c r="GQV698" s="4"/>
      <c r="GQW698" s="4"/>
      <c r="GQX698" s="4"/>
      <c r="GQY698" s="4"/>
      <c r="GQZ698" s="4"/>
      <c r="GRA698" s="4"/>
      <c r="GRB698" s="4"/>
      <c r="GRC698" s="4"/>
      <c r="GRD698" s="4"/>
      <c r="GRE698" s="4"/>
      <c r="GRF698" s="4"/>
      <c r="GRG698" s="4"/>
      <c r="GRH698" s="4"/>
      <c r="GRI698" s="4"/>
      <c r="GRJ698" s="4"/>
      <c r="GRK698" s="4"/>
      <c r="GRL698" s="4"/>
      <c r="GRM698" s="4"/>
      <c r="GRN698" s="4"/>
      <c r="GRO698" s="4"/>
      <c r="GRP698" s="4"/>
      <c r="GRQ698" s="4"/>
      <c r="GRR698" s="4"/>
      <c r="GRS698" s="4"/>
      <c r="GRT698" s="4"/>
      <c r="GRU698" s="4"/>
      <c r="GRV698" s="4"/>
      <c r="GRW698" s="4"/>
      <c r="GRX698" s="4"/>
      <c r="GRY698" s="4"/>
      <c r="GRZ698" s="4"/>
      <c r="GSA698" s="4"/>
      <c r="GSB698" s="4"/>
      <c r="GSC698" s="4"/>
      <c r="GSD698" s="4"/>
      <c r="GSE698" s="4"/>
      <c r="GSF698" s="4"/>
      <c r="GSG698" s="4"/>
      <c r="GSH698" s="4"/>
      <c r="GSI698" s="4"/>
      <c r="GSJ698" s="4"/>
      <c r="GSK698" s="4"/>
      <c r="GSL698" s="4"/>
      <c r="GSM698" s="4"/>
      <c r="GSN698" s="4"/>
      <c r="GSO698" s="4"/>
      <c r="GSP698" s="4"/>
      <c r="GSQ698" s="4"/>
      <c r="GSR698" s="4"/>
      <c r="GSS698" s="4"/>
      <c r="GST698" s="4"/>
      <c r="GSU698" s="4"/>
      <c r="GSV698" s="4"/>
      <c r="GSW698" s="4"/>
      <c r="GSX698" s="4"/>
      <c r="GSY698" s="4"/>
      <c r="GSZ698" s="4"/>
      <c r="GTA698" s="4"/>
      <c r="GTB698" s="4"/>
      <c r="GTC698" s="4"/>
      <c r="GTD698" s="4"/>
      <c r="GTE698" s="4"/>
      <c r="GTF698" s="4"/>
      <c r="GTG698" s="4"/>
      <c r="GTH698" s="4"/>
      <c r="GTI698" s="4"/>
      <c r="GTJ698" s="4"/>
      <c r="GTK698" s="4"/>
      <c r="GTL698" s="4"/>
      <c r="GTM698" s="4"/>
      <c r="GTN698" s="4"/>
      <c r="GTO698" s="4"/>
      <c r="GTP698" s="4"/>
      <c r="GTQ698" s="4"/>
      <c r="GTR698" s="4"/>
      <c r="GTS698" s="4"/>
      <c r="GTT698" s="4"/>
      <c r="GTU698" s="4"/>
      <c r="GTV698" s="4"/>
      <c r="GTW698" s="4"/>
      <c r="GTX698" s="4"/>
      <c r="GTY698" s="4"/>
      <c r="GTZ698" s="4"/>
      <c r="GUA698" s="4"/>
      <c r="GUB698" s="4"/>
      <c r="GUC698" s="4"/>
      <c r="GUD698" s="4"/>
      <c r="GUE698" s="4"/>
      <c r="GUF698" s="4"/>
      <c r="GUG698" s="4"/>
      <c r="GUH698" s="4"/>
      <c r="GUI698" s="4"/>
      <c r="GUJ698" s="4"/>
      <c r="GUK698" s="4"/>
      <c r="GUL698" s="4"/>
      <c r="GUM698" s="4"/>
      <c r="GUN698" s="4"/>
      <c r="GUO698" s="4"/>
      <c r="GUP698" s="4"/>
      <c r="GUQ698" s="4"/>
      <c r="GUR698" s="4"/>
      <c r="GUS698" s="4"/>
      <c r="GUT698" s="4"/>
      <c r="GUU698" s="4"/>
      <c r="GUV698" s="4"/>
      <c r="GUW698" s="4"/>
      <c r="GUX698" s="4"/>
      <c r="GUY698" s="4"/>
      <c r="GUZ698" s="4"/>
      <c r="GVA698" s="4"/>
      <c r="GVB698" s="4"/>
      <c r="GVC698" s="4"/>
      <c r="GVD698" s="4"/>
      <c r="GVE698" s="4"/>
      <c r="GVF698" s="4"/>
      <c r="GVG698" s="4"/>
      <c r="GVH698" s="4"/>
      <c r="GVI698" s="4"/>
      <c r="GVJ698" s="4"/>
      <c r="GVK698" s="4"/>
      <c r="GVL698" s="4"/>
      <c r="GVM698" s="4"/>
      <c r="GVN698" s="4"/>
      <c r="GVO698" s="4"/>
      <c r="GVP698" s="4"/>
      <c r="GVQ698" s="4"/>
      <c r="GVR698" s="4"/>
      <c r="GVS698" s="4"/>
      <c r="GVT698" s="4"/>
      <c r="GVU698" s="4"/>
      <c r="GVV698" s="4"/>
      <c r="GVW698" s="4"/>
      <c r="GVX698" s="4"/>
      <c r="GVY698" s="4"/>
      <c r="GVZ698" s="4"/>
      <c r="GWA698" s="4"/>
      <c r="GWB698" s="4"/>
      <c r="GWC698" s="4"/>
      <c r="GWD698" s="4"/>
      <c r="GWE698" s="4"/>
      <c r="GWF698" s="4"/>
      <c r="GWG698" s="4"/>
      <c r="GWH698" s="4"/>
      <c r="GWI698" s="4"/>
      <c r="GWJ698" s="4"/>
      <c r="GWK698" s="4"/>
      <c r="GWL698" s="4"/>
      <c r="GWM698" s="4"/>
      <c r="GWN698" s="4"/>
      <c r="GWO698" s="4"/>
      <c r="GWP698" s="4"/>
      <c r="GWQ698" s="4"/>
      <c r="GWR698" s="4"/>
      <c r="GWS698" s="4"/>
      <c r="GWT698" s="4"/>
      <c r="GWU698" s="4"/>
      <c r="GWV698" s="4"/>
      <c r="GWW698" s="4"/>
      <c r="GWX698" s="4"/>
      <c r="GWY698" s="4"/>
      <c r="GWZ698" s="4"/>
      <c r="GXA698" s="4"/>
      <c r="GXB698" s="4"/>
      <c r="GXC698" s="4"/>
      <c r="GXD698" s="4"/>
      <c r="GXE698" s="4"/>
      <c r="GXF698" s="4"/>
      <c r="GXG698" s="4"/>
      <c r="GXH698" s="4"/>
      <c r="GXI698" s="4"/>
      <c r="GXJ698" s="4"/>
      <c r="GXK698" s="4"/>
      <c r="GXL698" s="4"/>
      <c r="GXM698" s="4"/>
      <c r="GXN698" s="4"/>
      <c r="GXO698" s="4"/>
      <c r="GXP698" s="4"/>
      <c r="GXQ698" s="4"/>
      <c r="GXR698" s="4"/>
      <c r="GXS698" s="4"/>
      <c r="GXT698" s="4"/>
      <c r="GXU698" s="4"/>
      <c r="GXV698" s="4"/>
      <c r="GXW698" s="4"/>
      <c r="GXX698" s="4"/>
      <c r="GXY698" s="4"/>
      <c r="GXZ698" s="4"/>
      <c r="GYA698" s="4"/>
      <c r="GYB698" s="4"/>
      <c r="GYC698" s="4"/>
      <c r="GYD698" s="4"/>
      <c r="GYE698" s="4"/>
      <c r="GYF698" s="4"/>
      <c r="GYG698" s="4"/>
      <c r="GYH698" s="4"/>
      <c r="GYI698" s="4"/>
      <c r="GYJ698" s="4"/>
      <c r="GYK698" s="4"/>
      <c r="GYL698" s="4"/>
      <c r="GYM698" s="4"/>
      <c r="GYN698" s="4"/>
      <c r="GYO698" s="4"/>
      <c r="GYP698" s="4"/>
      <c r="GYQ698" s="4"/>
      <c r="GYR698" s="4"/>
      <c r="GYS698" s="4"/>
      <c r="GYT698" s="4"/>
      <c r="GYU698" s="4"/>
      <c r="GYV698" s="4"/>
      <c r="GYW698" s="4"/>
      <c r="GYX698" s="4"/>
      <c r="GYY698" s="4"/>
      <c r="GYZ698" s="4"/>
      <c r="GZA698" s="4"/>
      <c r="GZB698" s="4"/>
      <c r="GZC698" s="4"/>
      <c r="GZD698" s="4"/>
      <c r="GZE698" s="4"/>
      <c r="GZF698" s="4"/>
      <c r="GZG698" s="4"/>
      <c r="GZH698" s="4"/>
      <c r="GZI698" s="4"/>
      <c r="GZJ698" s="4"/>
      <c r="GZK698" s="4"/>
      <c r="GZL698" s="4"/>
      <c r="GZM698" s="4"/>
      <c r="GZN698" s="4"/>
      <c r="GZO698" s="4"/>
      <c r="GZP698" s="4"/>
      <c r="GZQ698" s="4"/>
      <c r="GZR698" s="4"/>
      <c r="GZS698" s="4"/>
      <c r="GZT698" s="4"/>
      <c r="GZU698" s="4"/>
      <c r="GZV698" s="4"/>
      <c r="GZW698" s="4"/>
      <c r="GZX698" s="4"/>
      <c r="GZY698" s="4"/>
      <c r="GZZ698" s="4"/>
      <c r="HAA698" s="4"/>
      <c r="HAB698" s="4"/>
      <c r="HAC698" s="4"/>
      <c r="HAD698" s="4"/>
      <c r="HAE698" s="4"/>
      <c r="HAF698" s="4"/>
      <c r="HAG698" s="4"/>
      <c r="HAH698" s="4"/>
      <c r="HAI698" s="4"/>
      <c r="HAJ698" s="4"/>
      <c r="HAK698" s="4"/>
      <c r="HAL698" s="4"/>
      <c r="HAM698" s="4"/>
      <c r="HAN698" s="4"/>
      <c r="HAO698" s="4"/>
      <c r="HAP698" s="4"/>
      <c r="HAQ698" s="4"/>
      <c r="HAR698" s="4"/>
      <c r="HAS698" s="4"/>
      <c r="HAT698" s="4"/>
      <c r="HAU698" s="4"/>
      <c r="HAV698" s="4"/>
      <c r="HAW698" s="4"/>
      <c r="HAX698" s="4"/>
      <c r="HAY698" s="4"/>
      <c r="HAZ698" s="4"/>
      <c r="HBA698" s="4"/>
      <c r="HBB698" s="4"/>
      <c r="HBC698" s="4"/>
      <c r="HBD698" s="4"/>
      <c r="HBE698" s="4"/>
      <c r="HBF698" s="4"/>
      <c r="HBG698" s="4"/>
      <c r="HBH698" s="4"/>
      <c r="HBI698" s="4"/>
      <c r="HBJ698" s="4"/>
      <c r="HBK698" s="4"/>
      <c r="HBL698" s="4"/>
      <c r="HBM698" s="4"/>
      <c r="HBN698" s="4"/>
      <c r="HBO698" s="4"/>
      <c r="HBP698" s="4"/>
      <c r="HBQ698" s="4"/>
      <c r="HBR698" s="4"/>
      <c r="HBS698" s="4"/>
      <c r="HBT698" s="4"/>
      <c r="HBU698" s="4"/>
      <c r="HBV698" s="4"/>
      <c r="HBW698" s="4"/>
      <c r="HBX698" s="4"/>
      <c r="HBY698" s="4"/>
      <c r="HBZ698" s="4"/>
      <c r="HCA698" s="4"/>
      <c r="HCB698" s="4"/>
      <c r="HCC698" s="4"/>
      <c r="HCD698" s="4"/>
      <c r="HCE698" s="4"/>
      <c r="HCF698" s="4"/>
      <c r="HCG698" s="4"/>
      <c r="HCH698" s="4"/>
      <c r="HCI698" s="4"/>
      <c r="HCJ698" s="4"/>
      <c r="HCK698" s="4"/>
      <c r="HCL698" s="4"/>
      <c r="HCM698" s="4"/>
      <c r="HCN698" s="4"/>
      <c r="HCO698" s="4"/>
      <c r="HCP698" s="4"/>
      <c r="HCQ698" s="4"/>
      <c r="HCR698" s="4"/>
      <c r="HCS698" s="4"/>
      <c r="HCT698" s="4"/>
      <c r="HCU698" s="4"/>
      <c r="HCV698" s="4"/>
      <c r="HCW698" s="4"/>
      <c r="HCX698" s="4"/>
      <c r="HCY698" s="4"/>
      <c r="HCZ698" s="4"/>
      <c r="HDA698" s="4"/>
      <c r="HDB698" s="4"/>
      <c r="HDC698" s="4"/>
      <c r="HDD698" s="4"/>
      <c r="HDE698" s="4"/>
      <c r="HDF698" s="4"/>
      <c r="HDG698" s="4"/>
      <c r="HDH698" s="4"/>
      <c r="HDI698" s="4"/>
      <c r="HDJ698" s="4"/>
      <c r="HDK698" s="4"/>
      <c r="HDL698" s="4"/>
      <c r="HDM698" s="4"/>
      <c r="HDN698" s="4"/>
      <c r="HDO698" s="4"/>
      <c r="HDP698" s="4"/>
      <c r="HDQ698" s="4"/>
      <c r="HDR698" s="4"/>
      <c r="HDS698" s="4"/>
      <c r="HDT698" s="4"/>
      <c r="HDU698" s="4"/>
      <c r="HDV698" s="4"/>
      <c r="HDW698" s="4"/>
      <c r="HDX698" s="4"/>
      <c r="HDY698" s="4"/>
      <c r="HDZ698" s="4"/>
      <c r="HEA698" s="4"/>
      <c r="HEB698" s="4"/>
      <c r="HEC698" s="4"/>
      <c r="HED698" s="4"/>
      <c r="HEE698" s="4"/>
      <c r="HEF698" s="4"/>
      <c r="HEG698" s="4"/>
      <c r="HEH698" s="4"/>
      <c r="HEI698" s="4"/>
      <c r="HEJ698" s="4"/>
      <c r="HEK698" s="4"/>
      <c r="HEL698" s="4"/>
      <c r="HEM698" s="4"/>
      <c r="HEN698" s="4"/>
      <c r="HEO698" s="4"/>
      <c r="HEP698" s="4"/>
      <c r="HEQ698" s="4"/>
      <c r="HER698" s="4"/>
      <c r="HES698" s="4"/>
      <c r="HET698" s="4"/>
      <c r="HEU698" s="4"/>
      <c r="HEV698" s="4"/>
      <c r="HEW698" s="4"/>
      <c r="HEX698" s="4"/>
      <c r="HEY698" s="4"/>
      <c r="HEZ698" s="4"/>
      <c r="HFA698" s="4"/>
      <c r="HFB698" s="4"/>
      <c r="HFC698" s="4"/>
      <c r="HFD698" s="4"/>
      <c r="HFE698" s="4"/>
      <c r="HFF698" s="4"/>
      <c r="HFG698" s="4"/>
      <c r="HFH698" s="4"/>
      <c r="HFI698" s="4"/>
      <c r="HFJ698" s="4"/>
      <c r="HFK698" s="4"/>
      <c r="HFL698" s="4"/>
      <c r="HFM698" s="4"/>
      <c r="HFN698" s="4"/>
      <c r="HFO698" s="4"/>
      <c r="HFP698" s="4"/>
      <c r="HFQ698" s="4"/>
      <c r="HFR698" s="4"/>
      <c r="HFS698" s="4"/>
      <c r="HFT698" s="4"/>
      <c r="HFU698" s="4"/>
      <c r="HFV698" s="4"/>
      <c r="HFW698" s="4"/>
      <c r="HFX698" s="4"/>
      <c r="HFY698" s="4"/>
      <c r="HFZ698" s="4"/>
      <c r="HGA698" s="4"/>
      <c r="HGB698" s="4"/>
      <c r="HGC698" s="4"/>
      <c r="HGD698" s="4"/>
      <c r="HGE698" s="4"/>
      <c r="HGF698" s="4"/>
      <c r="HGG698" s="4"/>
      <c r="HGH698" s="4"/>
      <c r="HGI698" s="4"/>
      <c r="HGJ698" s="4"/>
      <c r="HGK698" s="4"/>
      <c r="HGL698" s="4"/>
      <c r="HGM698" s="4"/>
      <c r="HGN698" s="4"/>
      <c r="HGO698" s="4"/>
      <c r="HGP698" s="4"/>
      <c r="HGQ698" s="4"/>
      <c r="HGR698" s="4"/>
      <c r="HGS698" s="4"/>
      <c r="HGT698" s="4"/>
      <c r="HGU698" s="4"/>
      <c r="HGV698" s="4"/>
      <c r="HGW698" s="4"/>
      <c r="HGX698" s="4"/>
      <c r="HGY698" s="4"/>
      <c r="HGZ698" s="4"/>
      <c r="HHA698" s="4"/>
      <c r="HHB698" s="4"/>
      <c r="HHC698" s="4"/>
      <c r="HHD698" s="4"/>
      <c r="HHE698" s="4"/>
      <c r="HHF698" s="4"/>
      <c r="HHG698" s="4"/>
      <c r="HHH698" s="4"/>
      <c r="HHI698" s="4"/>
      <c r="HHJ698" s="4"/>
      <c r="HHK698" s="4"/>
      <c r="HHL698" s="4"/>
      <c r="HHM698" s="4"/>
      <c r="HHN698" s="4"/>
      <c r="HHO698" s="4"/>
      <c r="HHP698" s="4"/>
      <c r="HHQ698" s="4"/>
      <c r="HHR698" s="4"/>
      <c r="HHS698" s="4"/>
      <c r="HHT698" s="4"/>
      <c r="HHU698" s="4"/>
      <c r="HHV698" s="4"/>
      <c r="HHW698" s="4"/>
      <c r="HHX698" s="4"/>
      <c r="HHY698" s="4"/>
      <c r="HHZ698" s="4"/>
      <c r="HIA698" s="4"/>
      <c r="HIB698" s="4"/>
      <c r="HIC698" s="4"/>
      <c r="HID698" s="4"/>
      <c r="HIE698" s="4"/>
      <c r="HIF698" s="4"/>
      <c r="HIG698" s="4"/>
      <c r="HIH698" s="4"/>
      <c r="HII698" s="4"/>
      <c r="HIJ698" s="4"/>
      <c r="HIK698" s="4"/>
      <c r="HIL698" s="4"/>
      <c r="HIM698" s="4"/>
      <c r="HIN698" s="4"/>
      <c r="HIO698" s="4"/>
      <c r="HIP698" s="4"/>
      <c r="HIQ698" s="4"/>
      <c r="HIR698" s="4"/>
      <c r="HIS698" s="4"/>
      <c r="HIT698" s="4"/>
      <c r="HIU698" s="4"/>
      <c r="HIV698" s="4"/>
      <c r="HIW698" s="4"/>
      <c r="HIX698" s="4"/>
      <c r="HIY698" s="4"/>
      <c r="HIZ698" s="4"/>
      <c r="HJA698" s="4"/>
      <c r="HJB698" s="4"/>
      <c r="HJC698" s="4"/>
      <c r="HJD698" s="4"/>
      <c r="HJE698" s="4"/>
      <c r="HJF698" s="4"/>
      <c r="HJG698" s="4"/>
      <c r="HJH698" s="4"/>
      <c r="HJI698" s="4"/>
      <c r="HJJ698" s="4"/>
      <c r="HJK698" s="4"/>
      <c r="HJL698" s="4"/>
      <c r="HJM698" s="4"/>
      <c r="HJN698" s="4"/>
      <c r="HJO698" s="4"/>
      <c r="HJP698" s="4"/>
      <c r="HJQ698" s="4"/>
      <c r="HJR698" s="4"/>
      <c r="HJS698" s="4"/>
      <c r="HJT698" s="4"/>
      <c r="HJU698" s="4"/>
      <c r="HJV698" s="4"/>
      <c r="HJW698" s="4"/>
      <c r="HJX698" s="4"/>
      <c r="HJY698" s="4"/>
      <c r="HJZ698" s="4"/>
      <c r="HKA698" s="4"/>
      <c r="HKB698" s="4"/>
      <c r="HKC698" s="4"/>
      <c r="HKD698" s="4"/>
      <c r="HKE698" s="4"/>
      <c r="HKF698" s="4"/>
      <c r="HKG698" s="4"/>
      <c r="HKH698" s="4"/>
      <c r="HKI698" s="4"/>
      <c r="HKJ698" s="4"/>
      <c r="HKK698" s="4"/>
      <c r="HKL698" s="4"/>
      <c r="HKM698" s="4"/>
      <c r="HKN698" s="4"/>
      <c r="HKO698" s="4"/>
      <c r="HKP698" s="4"/>
      <c r="HKQ698" s="4"/>
      <c r="HKR698" s="4"/>
      <c r="HKS698" s="4"/>
      <c r="HKT698" s="4"/>
      <c r="HKU698" s="4"/>
      <c r="HKV698" s="4"/>
      <c r="HKW698" s="4"/>
      <c r="HKX698" s="4"/>
      <c r="HKY698" s="4"/>
      <c r="HKZ698" s="4"/>
      <c r="HLA698" s="4"/>
      <c r="HLB698" s="4"/>
      <c r="HLC698" s="4"/>
      <c r="HLD698" s="4"/>
      <c r="HLE698" s="4"/>
      <c r="HLF698" s="4"/>
      <c r="HLG698" s="4"/>
      <c r="HLH698" s="4"/>
      <c r="HLI698" s="4"/>
      <c r="HLJ698" s="4"/>
      <c r="HLK698" s="4"/>
      <c r="HLL698" s="4"/>
      <c r="HLM698" s="4"/>
      <c r="HLN698" s="4"/>
      <c r="HLO698" s="4"/>
      <c r="HLP698" s="4"/>
      <c r="HLQ698" s="4"/>
      <c r="HLR698" s="4"/>
      <c r="HLS698" s="4"/>
      <c r="HLT698" s="4"/>
      <c r="HLU698" s="4"/>
      <c r="HLV698" s="4"/>
      <c r="HLW698" s="4"/>
      <c r="HLX698" s="4"/>
      <c r="HLY698" s="4"/>
      <c r="HLZ698" s="4"/>
      <c r="HMA698" s="4"/>
      <c r="HMB698" s="4"/>
      <c r="HMC698" s="4"/>
      <c r="HMD698" s="4"/>
      <c r="HME698" s="4"/>
      <c r="HMF698" s="4"/>
      <c r="HMG698" s="4"/>
      <c r="HMH698" s="4"/>
      <c r="HMI698" s="4"/>
      <c r="HMJ698" s="4"/>
      <c r="HMK698" s="4"/>
      <c r="HML698" s="4"/>
      <c r="HMM698" s="4"/>
      <c r="HMN698" s="4"/>
      <c r="HMO698" s="4"/>
      <c r="HMP698" s="4"/>
      <c r="HMQ698" s="4"/>
      <c r="HMR698" s="4"/>
      <c r="HMS698" s="4"/>
      <c r="HMT698" s="4"/>
      <c r="HMU698" s="4"/>
      <c r="HMV698" s="4"/>
      <c r="HMW698" s="4"/>
      <c r="HMX698" s="4"/>
      <c r="HMY698" s="4"/>
      <c r="HMZ698" s="4"/>
      <c r="HNA698" s="4"/>
      <c r="HNB698" s="4"/>
      <c r="HNC698" s="4"/>
      <c r="HND698" s="4"/>
      <c r="HNE698" s="4"/>
      <c r="HNF698" s="4"/>
      <c r="HNG698" s="4"/>
      <c r="HNH698" s="4"/>
      <c r="HNI698" s="4"/>
      <c r="HNJ698" s="4"/>
      <c r="HNK698" s="4"/>
      <c r="HNL698" s="4"/>
      <c r="HNM698" s="4"/>
      <c r="HNN698" s="4"/>
      <c r="HNO698" s="4"/>
      <c r="HNP698" s="4"/>
      <c r="HNQ698" s="4"/>
      <c r="HNR698" s="4"/>
      <c r="HNS698" s="4"/>
      <c r="HNT698" s="4"/>
      <c r="HNU698" s="4"/>
      <c r="HNV698" s="4"/>
      <c r="HNW698" s="4"/>
      <c r="HNX698" s="4"/>
      <c r="HNY698" s="4"/>
      <c r="HNZ698" s="4"/>
      <c r="HOA698" s="4"/>
      <c r="HOB698" s="4"/>
      <c r="HOC698" s="4"/>
      <c r="HOD698" s="4"/>
      <c r="HOE698" s="4"/>
      <c r="HOF698" s="4"/>
      <c r="HOG698" s="4"/>
      <c r="HOH698" s="4"/>
      <c r="HOI698" s="4"/>
      <c r="HOJ698" s="4"/>
      <c r="HOK698" s="4"/>
      <c r="HOL698" s="4"/>
      <c r="HOM698" s="4"/>
      <c r="HON698" s="4"/>
      <c r="HOO698" s="4"/>
      <c r="HOP698" s="4"/>
      <c r="HOQ698" s="4"/>
      <c r="HOR698" s="4"/>
      <c r="HOS698" s="4"/>
      <c r="HOT698" s="4"/>
      <c r="HOU698" s="4"/>
      <c r="HOV698" s="4"/>
      <c r="HOW698" s="4"/>
      <c r="HOX698" s="4"/>
      <c r="HOY698" s="4"/>
      <c r="HOZ698" s="4"/>
      <c r="HPA698" s="4"/>
      <c r="HPB698" s="4"/>
      <c r="HPC698" s="4"/>
      <c r="HPD698" s="4"/>
      <c r="HPE698" s="4"/>
      <c r="HPF698" s="4"/>
      <c r="HPG698" s="4"/>
      <c r="HPH698" s="4"/>
      <c r="HPI698" s="4"/>
      <c r="HPJ698" s="4"/>
      <c r="HPK698" s="4"/>
      <c r="HPL698" s="4"/>
      <c r="HPM698" s="4"/>
      <c r="HPN698" s="4"/>
      <c r="HPO698" s="4"/>
      <c r="HPP698" s="4"/>
      <c r="HPQ698" s="4"/>
      <c r="HPR698" s="4"/>
      <c r="HPS698" s="4"/>
      <c r="HPT698" s="4"/>
      <c r="HPU698" s="4"/>
      <c r="HPV698" s="4"/>
      <c r="HPW698" s="4"/>
      <c r="HPX698" s="4"/>
      <c r="HPY698" s="4"/>
      <c r="HPZ698" s="4"/>
      <c r="HQA698" s="4"/>
      <c r="HQB698" s="4"/>
      <c r="HQC698" s="4"/>
      <c r="HQD698" s="4"/>
      <c r="HQE698" s="4"/>
      <c r="HQF698" s="4"/>
      <c r="HQG698" s="4"/>
      <c r="HQH698" s="4"/>
      <c r="HQI698" s="4"/>
      <c r="HQJ698" s="4"/>
      <c r="HQK698" s="4"/>
      <c r="HQL698" s="4"/>
      <c r="HQM698" s="4"/>
      <c r="HQN698" s="4"/>
      <c r="HQO698" s="4"/>
      <c r="HQP698" s="4"/>
      <c r="HQQ698" s="4"/>
      <c r="HQR698" s="4"/>
      <c r="HQS698" s="4"/>
      <c r="HQT698" s="4"/>
      <c r="HQU698" s="4"/>
      <c r="HQV698" s="4"/>
      <c r="HQW698" s="4"/>
      <c r="HQX698" s="4"/>
      <c r="HQY698" s="4"/>
      <c r="HQZ698" s="4"/>
      <c r="HRA698" s="4"/>
      <c r="HRB698" s="4"/>
      <c r="HRC698" s="4"/>
      <c r="HRD698" s="4"/>
      <c r="HRE698" s="4"/>
      <c r="HRF698" s="4"/>
      <c r="HRG698" s="4"/>
      <c r="HRH698" s="4"/>
      <c r="HRI698" s="4"/>
      <c r="HRJ698" s="4"/>
      <c r="HRK698" s="4"/>
      <c r="HRL698" s="4"/>
      <c r="HRM698" s="4"/>
      <c r="HRN698" s="4"/>
      <c r="HRO698" s="4"/>
      <c r="HRP698" s="4"/>
      <c r="HRQ698" s="4"/>
      <c r="HRR698" s="4"/>
      <c r="HRS698" s="4"/>
      <c r="HRT698" s="4"/>
      <c r="HRU698" s="4"/>
      <c r="HRV698" s="4"/>
      <c r="HRW698" s="4"/>
      <c r="HRX698" s="4"/>
      <c r="HRY698" s="4"/>
      <c r="HRZ698" s="4"/>
      <c r="HSA698" s="4"/>
      <c r="HSB698" s="4"/>
      <c r="HSC698" s="4"/>
      <c r="HSD698" s="4"/>
      <c r="HSE698" s="4"/>
      <c r="HSF698" s="4"/>
      <c r="HSG698" s="4"/>
      <c r="HSH698" s="4"/>
      <c r="HSI698" s="4"/>
      <c r="HSJ698" s="4"/>
      <c r="HSK698" s="4"/>
      <c r="HSL698" s="4"/>
      <c r="HSM698" s="4"/>
      <c r="HSN698" s="4"/>
      <c r="HSO698" s="4"/>
      <c r="HSP698" s="4"/>
      <c r="HSQ698" s="4"/>
      <c r="HSR698" s="4"/>
      <c r="HSS698" s="4"/>
      <c r="HST698" s="4"/>
      <c r="HSU698" s="4"/>
      <c r="HSV698" s="4"/>
      <c r="HSW698" s="4"/>
      <c r="HSX698" s="4"/>
      <c r="HSY698" s="4"/>
      <c r="HSZ698" s="4"/>
      <c r="HTA698" s="4"/>
      <c r="HTB698" s="4"/>
      <c r="HTC698" s="4"/>
      <c r="HTD698" s="4"/>
      <c r="HTE698" s="4"/>
      <c r="HTF698" s="4"/>
      <c r="HTG698" s="4"/>
      <c r="HTH698" s="4"/>
      <c r="HTI698" s="4"/>
      <c r="HTJ698" s="4"/>
      <c r="HTK698" s="4"/>
      <c r="HTL698" s="4"/>
      <c r="HTM698" s="4"/>
      <c r="HTN698" s="4"/>
      <c r="HTO698" s="4"/>
      <c r="HTP698" s="4"/>
      <c r="HTQ698" s="4"/>
      <c r="HTR698" s="4"/>
      <c r="HTS698" s="4"/>
      <c r="HTT698" s="4"/>
      <c r="HTU698" s="4"/>
      <c r="HTV698" s="4"/>
      <c r="HTW698" s="4"/>
      <c r="HTX698" s="4"/>
      <c r="HTY698" s="4"/>
      <c r="HTZ698" s="4"/>
      <c r="HUA698" s="4"/>
      <c r="HUB698" s="4"/>
      <c r="HUC698" s="4"/>
      <c r="HUD698" s="4"/>
      <c r="HUE698" s="4"/>
      <c r="HUF698" s="4"/>
      <c r="HUG698" s="4"/>
      <c r="HUH698" s="4"/>
      <c r="HUI698" s="4"/>
      <c r="HUJ698" s="4"/>
      <c r="HUK698" s="4"/>
      <c r="HUL698" s="4"/>
      <c r="HUM698" s="4"/>
      <c r="HUN698" s="4"/>
      <c r="HUO698" s="4"/>
      <c r="HUP698" s="4"/>
      <c r="HUQ698" s="4"/>
      <c r="HUR698" s="4"/>
      <c r="HUS698" s="4"/>
      <c r="HUT698" s="4"/>
      <c r="HUU698" s="4"/>
      <c r="HUV698" s="4"/>
      <c r="HUW698" s="4"/>
      <c r="HUX698" s="4"/>
      <c r="HUY698" s="4"/>
      <c r="HUZ698" s="4"/>
      <c r="HVA698" s="4"/>
      <c r="HVB698" s="4"/>
      <c r="HVC698" s="4"/>
      <c r="HVD698" s="4"/>
      <c r="HVE698" s="4"/>
      <c r="HVF698" s="4"/>
      <c r="HVG698" s="4"/>
      <c r="HVH698" s="4"/>
      <c r="HVI698" s="4"/>
      <c r="HVJ698" s="4"/>
      <c r="HVK698" s="4"/>
      <c r="HVL698" s="4"/>
      <c r="HVM698" s="4"/>
      <c r="HVN698" s="4"/>
      <c r="HVO698" s="4"/>
      <c r="HVP698" s="4"/>
      <c r="HVQ698" s="4"/>
      <c r="HVR698" s="4"/>
      <c r="HVS698" s="4"/>
      <c r="HVT698" s="4"/>
      <c r="HVU698" s="4"/>
      <c r="HVV698" s="4"/>
      <c r="HVW698" s="4"/>
      <c r="HVX698" s="4"/>
      <c r="HVY698" s="4"/>
      <c r="HVZ698" s="4"/>
      <c r="HWA698" s="4"/>
      <c r="HWB698" s="4"/>
      <c r="HWC698" s="4"/>
      <c r="HWD698" s="4"/>
      <c r="HWE698" s="4"/>
      <c r="HWF698" s="4"/>
      <c r="HWG698" s="4"/>
      <c r="HWH698" s="4"/>
      <c r="HWI698" s="4"/>
      <c r="HWJ698" s="4"/>
      <c r="HWK698" s="4"/>
      <c r="HWL698" s="4"/>
      <c r="HWM698" s="4"/>
      <c r="HWN698" s="4"/>
      <c r="HWO698" s="4"/>
      <c r="HWP698" s="4"/>
      <c r="HWQ698" s="4"/>
      <c r="HWR698" s="4"/>
      <c r="HWS698" s="4"/>
      <c r="HWT698" s="4"/>
      <c r="HWU698" s="4"/>
      <c r="HWV698" s="4"/>
      <c r="HWW698" s="4"/>
      <c r="HWX698" s="4"/>
      <c r="HWY698" s="4"/>
      <c r="HWZ698" s="4"/>
      <c r="HXA698" s="4"/>
      <c r="HXB698" s="4"/>
      <c r="HXC698" s="4"/>
      <c r="HXD698" s="4"/>
      <c r="HXE698" s="4"/>
      <c r="HXF698" s="4"/>
      <c r="HXG698" s="4"/>
      <c r="HXH698" s="4"/>
      <c r="HXI698" s="4"/>
      <c r="HXJ698" s="4"/>
      <c r="HXK698" s="4"/>
      <c r="HXL698" s="4"/>
      <c r="HXM698" s="4"/>
      <c r="HXN698" s="4"/>
      <c r="HXO698" s="4"/>
      <c r="HXP698" s="4"/>
      <c r="HXQ698" s="4"/>
      <c r="HXR698" s="4"/>
      <c r="HXS698" s="4"/>
      <c r="HXT698" s="4"/>
      <c r="HXU698" s="4"/>
      <c r="HXV698" s="4"/>
      <c r="HXW698" s="4"/>
      <c r="HXX698" s="4"/>
      <c r="HXY698" s="4"/>
      <c r="HXZ698" s="4"/>
      <c r="HYA698" s="4"/>
      <c r="HYB698" s="4"/>
      <c r="HYC698" s="4"/>
      <c r="HYD698" s="4"/>
      <c r="HYE698" s="4"/>
      <c r="HYF698" s="4"/>
      <c r="HYG698" s="4"/>
      <c r="HYH698" s="4"/>
      <c r="HYI698" s="4"/>
      <c r="HYJ698" s="4"/>
      <c r="HYK698" s="4"/>
      <c r="HYL698" s="4"/>
      <c r="HYM698" s="4"/>
      <c r="HYN698" s="4"/>
      <c r="HYO698" s="4"/>
      <c r="HYP698" s="4"/>
      <c r="HYQ698" s="4"/>
      <c r="HYR698" s="4"/>
      <c r="HYS698" s="4"/>
      <c r="HYT698" s="4"/>
      <c r="HYU698" s="4"/>
      <c r="HYV698" s="4"/>
      <c r="HYW698" s="4"/>
      <c r="HYX698" s="4"/>
      <c r="HYY698" s="4"/>
      <c r="HYZ698" s="4"/>
      <c r="HZA698" s="4"/>
      <c r="HZB698" s="4"/>
      <c r="HZC698" s="4"/>
      <c r="HZD698" s="4"/>
      <c r="HZE698" s="4"/>
      <c r="HZF698" s="4"/>
      <c r="HZG698" s="4"/>
      <c r="HZH698" s="4"/>
      <c r="HZI698" s="4"/>
      <c r="HZJ698" s="4"/>
      <c r="HZK698" s="4"/>
      <c r="HZL698" s="4"/>
      <c r="HZM698" s="4"/>
      <c r="HZN698" s="4"/>
      <c r="HZO698" s="4"/>
      <c r="HZP698" s="4"/>
      <c r="HZQ698" s="4"/>
      <c r="HZR698" s="4"/>
      <c r="HZS698" s="4"/>
      <c r="HZT698" s="4"/>
      <c r="HZU698" s="4"/>
      <c r="HZV698" s="4"/>
      <c r="HZW698" s="4"/>
      <c r="HZX698" s="4"/>
      <c r="HZY698" s="4"/>
      <c r="HZZ698" s="4"/>
      <c r="IAA698" s="4"/>
      <c r="IAB698" s="4"/>
      <c r="IAC698" s="4"/>
      <c r="IAD698" s="4"/>
      <c r="IAE698" s="4"/>
      <c r="IAF698" s="4"/>
      <c r="IAG698" s="4"/>
      <c r="IAH698" s="4"/>
      <c r="IAI698" s="4"/>
      <c r="IAJ698" s="4"/>
      <c r="IAK698" s="4"/>
      <c r="IAL698" s="4"/>
      <c r="IAM698" s="4"/>
      <c r="IAN698" s="4"/>
      <c r="IAO698" s="4"/>
      <c r="IAP698" s="4"/>
      <c r="IAQ698" s="4"/>
      <c r="IAR698" s="4"/>
      <c r="IAS698" s="4"/>
      <c r="IAT698" s="4"/>
      <c r="IAU698" s="4"/>
      <c r="IAV698" s="4"/>
      <c r="IAW698" s="4"/>
      <c r="IAX698" s="4"/>
      <c r="IAY698" s="4"/>
      <c r="IAZ698" s="4"/>
      <c r="IBA698" s="4"/>
      <c r="IBB698" s="4"/>
      <c r="IBC698" s="4"/>
      <c r="IBD698" s="4"/>
      <c r="IBE698" s="4"/>
      <c r="IBF698" s="4"/>
      <c r="IBG698" s="4"/>
      <c r="IBH698" s="4"/>
      <c r="IBI698" s="4"/>
      <c r="IBJ698" s="4"/>
      <c r="IBK698" s="4"/>
      <c r="IBL698" s="4"/>
      <c r="IBM698" s="4"/>
      <c r="IBN698" s="4"/>
      <c r="IBO698" s="4"/>
      <c r="IBP698" s="4"/>
      <c r="IBQ698" s="4"/>
      <c r="IBR698" s="4"/>
      <c r="IBS698" s="4"/>
      <c r="IBT698" s="4"/>
      <c r="IBU698" s="4"/>
      <c r="IBV698" s="4"/>
      <c r="IBW698" s="4"/>
      <c r="IBX698" s="4"/>
      <c r="IBY698" s="4"/>
      <c r="IBZ698" s="4"/>
      <c r="ICA698" s="4"/>
      <c r="ICB698" s="4"/>
      <c r="ICC698" s="4"/>
      <c r="ICD698" s="4"/>
      <c r="ICE698" s="4"/>
      <c r="ICF698" s="4"/>
      <c r="ICG698" s="4"/>
      <c r="ICH698" s="4"/>
      <c r="ICI698" s="4"/>
      <c r="ICJ698" s="4"/>
      <c r="ICK698" s="4"/>
      <c r="ICL698" s="4"/>
      <c r="ICM698" s="4"/>
      <c r="ICN698" s="4"/>
      <c r="ICO698" s="4"/>
      <c r="ICP698" s="4"/>
      <c r="ICQ698" s="4"/>
      <c r="ICR698" s="4"/>
      <c r="ICS698" s="4"/>
      <c r="ICT698" s="4"/>
      <c r="ICU698" s="4"/>
      <c r="ICV698" s="4"/>
      <c r="ICW698" s="4"/>
      <c r="ICX698" s="4"/>
      <c r="ICY698" s="4"/>
      <c r="ICZ698" s="4"/>
      <c r="IDA698" s="4"/>
      <c r="IDB698" s="4"/>
      <c r="IDC698" s="4"/>
      <c r="IDD698" s="4"/>
      <c r="IDE698" s="4"/>
      <c r="IDF698" s="4"/>
      <c r="IDG698" s="4"/>
      <c r="IDH698" s="4"/>
      <c r="IDI698" s="4"/>
      <c r="IDJ698" s="4"/>
      <c r="IDK698" s="4"/>
      <c r="IDL698" s="4"/>
      <c r="IDM698" s="4"/>
      <c r="IDN698" s="4"/>
      <c r="IDO698" s="4"/>
      <c r="IDP698" s="4"/>
      <c r="IDQ698" s="4"/>
      <c r="IDR698" s="4"/>
      <c r="IDS698" s="4"/>
      <c r="IDT698" s="4"/>
      <c r="IDU698" s="4"/>
      <c r="IDV698" s="4"/>
      <c r="IDW698" s="4"/>
      <c r="IDX698" s="4"/>
      <c r="IDY698" s="4"/>
      <c r="IDZ698" s="4"/>
      <c r="IEA698" s="4"/>
      <c r="IEB698" s="4"/>
      <c r="IEC698" s="4"/>
      <c r="IED698" s="4"/>
      <c r="IEE698" s="4"/>
      <c r="IEF698" s="4"/>
      <c r="IEG698" s="4"/>
      <c r="IEH698" s="4"/>
      <c r="IEI698" s="4"/>
      <c r="IEJ698" s="4"/>
      <c r="IEK698" s="4"/>
      <c r="IEL698" s="4"/>
      <c r="IEM698" s="4"/>
      <c r="IEN698" s="4"/>
      <c r="IEO698" s="4"/>
      <c r="IEP698" s="4"/>
      <c r="IEQ698" s="4"/>
      <c r="IER698" s="4"/>
      <c r="IES698" s="4"/>
      <c r="IET698" s="4"/>
      <c r="IEU698" s="4"/>
      <c r="IEV698" s="4"/>
      <c r="IEW698" s="4"/>
      <c r="IEX698" s="4"/>
      <c r="IEY698" s="4"/>
      <c r="IEZ698" s="4"/>
      <c r="IFA698" s="4"/>
      <c r="IFB698" s="4"/>
      <c r="IFC698" s="4"/>
      <c r="IFD698" s="4"/>
      <c r="IFE698" s="4"/>
      <c r="IFF698" s="4"/>
      <c r="IFG698" s="4"/>
      <c r="IFH698" s="4"/>
      <c r="IFI698" s="4"/>
      <c r="IFJ698" s="4"/>
      <c r="IFK698" s="4"/>
      <c r="IFL698" s="4"/>
      <c r="IFM698" s="4"/>
      <c r="IFN698" s="4"/>
      <c r="IFO698" s="4"/>
      <c r="IFP698" s="4"/>
      <c r="IFQ698" s="4"/>
      <c r="IFR698" s="4"/>
      <c r="IFS698" s="4"/>
      <c r="IFT698" s="4"/>
      <c r="IFU698" s="4"/>
      <c r="IFV698" s="4"/>
      <c r="IFW698" s="4"/>
      <c r="IFX698" s="4"/>
      <c r="IFY698" s="4"/>
      <c r="IFZ698" s="4"/>
      <c r="IGA698" s="4"/>
      <c r="IGB698" s="4"/>
      <c r="IGC698" s="4"/>
      <c r="IGD698" s="4"/>
      <c r="IGE698" s="4"/>
      <c r="IGF698" s="4"/>
      <c r="IGG698" s="4"/>
      <c r="IGH698" s="4"/>
      <c r="IGI698" s="4"/>
      <c r="IGJ698" s="4"/>
      <c r="IGK698" s="4"/>
      <c r="IGL698" s="4"/>
      <c r="IGM698" s="4"/>
      <c r="IGN698" s="4"/>
      <c r="IGO698" s="4"/>
      <c r="IGP698" s="4"/>
      <c r="IGQ698" s="4"/>
      <c r="IGR698" s="4"/>
      <c r="IGS698" s="4"/>
      <c r="IGT698" s="4"/>
      <c r="IGU698" s="4"/>
      <c r="IGV698" s="4"/>
      <c r="IGW698" s="4"/>
      <c r="IGX698" s="4"/>
      <c r="IGY698" s="4"/>
      <c r="IGZ698" s="4"/>
      <c r="IHA698" s="4"/>
      <c r="IHB698" s="4"/>
      <c r="IHC698" s="4"/>
      <c r="IHD698" s="4"/>
      <c r="IHE698" s="4"/>
      <c r="IHF698" s="4"/>
      <c r="IHG698" s="4"/>
      <c r="IHH698" s="4"/>
      <c r="IHI698" s="4"/>
      <c r="IHJ698" s="4"/>
      <c r="IHK698" s="4"/>
      <c r="IHL698" s="4"/>
      <c r="IHM698" s="4"/>
      <c r="IHN698" s="4"/>
      <c r="IHO698" s="4"/>
      <c r="IHP698" s="4"/>
      <c r="IHQ698" s="4"/>
      <c r="IHR698" s="4"/>
      <c r="IHS698" s="4"/>
      <c r="IHT698" s="4"/>
      <c r="IHU698" s="4"/>
      <c r="IHV698" s="4"/>
      <c r="IHW698" s="4"/>
      <c r="IHX698" s="4"/>
      <c r="IHY698" s="4"/>
      <c r="IHZ698" s="4"/>
      <c r="IIA698" s="4"/>
      <c r="IIB698" s="4"/>
      <c r="IIC698" s="4"/>
      <c r="IID698" s="4"/>
      <c r="IIE698" s="4"/>
      <c r="IIF698" s="4"/>
      <c r="IIG698" s="4"/>
      <c r="IIH698" s="4"/>
      <c r="III698" s="4"/>
      <c r="IIJ698" s="4"/>
      <c r="IIK698" s="4"/>
      <c r="IIL698" s="4"/>
      <c r="IIM698" s="4"/>
      <c r="IIN698" s="4"/>
      <c r="IIO698" s="4"/>
      <c r="IIP698" s="4"/>
      <c r="IIQ698" s="4"/>
      <c r="IIR698" s="4"/>
      <c r="IIS698" s="4"/>
      <c r="IIT698" s="4"/>
      <c r="IIU698" s="4"/>
      <c r="IIV698" s="4"/>
      <c r="IIW698" s="4"/>
      <c r="IIX698" s="4"/>
      <c r="IIY698" s="4"/>
      <c r="IIZ698" s="4"/>
      <c r="IJA698" s="4"/>
      <c r="IJB698" s="4"/>
      <c r="IJC698" s="4"/>
      <c r="IJD698" s="4"/>
      <c r="IJE698" s="4"/>
      <c r="IJF698" s="4"/>
      <c r="IJG698" s="4"/>
      <c r="IJH698" s="4"/>
      <c r="IJI698" s="4"/>
      <c r="IJJ698" s="4"/>
      <c r="IJK698" s="4"/>
      <c r="IJL698" s="4"/>
      <c r="IJM698" s="4"/>
      <c r="IJN698" s="4"/>
      <c r="IJO698" s="4"/>
      <c r="IJP698" s="4"/>
      <c r="IJQ698" s="4"/>
      <c r="IJR698" s="4"/>
      <c r="IJS698" s="4"/>
      <c r="IJT698" s="4"/>
      <c r="IJU698" s="4"/>
      <c r="IJV698" s="4"/>
      <c r="IJW698" s="4"/>
      <c r="IJX698" s="4"/>
      <c r="IJY698" s="4"/>
      <c r="IJZ698" s="4"/>
      <c r="IKA698" s="4"/>
      <c r="IKB698" s="4"/>
      <c r="IKC698" s="4"/>
      <c r="IKD698" s="4"/>
      <c r="IKE698" s="4"/>
      <c r="IKF698" s="4"/>
      <c r="IKG698" s="4"/>
      <c r="IKH698" s="4"/>
      <c r="IKI698" s="4"/>
      <c r="IKJ698" s="4"/>
      <c r="IKK698" s="4"/>
      <c r="IKL698" s="4"/>
      <c r="IKM698" s="4"/>
      <c r="IKN698" s="4"/>
      <c r="IKO698" s="4"/>
      <c r="IKP698" s="4"/>
      <c r="IKQ698" s="4"/>
      <c r="IKR698" s="4"/>
      <c r="IKS698" s="4"/>
      <c r="IKT698" s="4"/>
      <c r="IKU698" s="4"/>
      <c r="IKV698" s="4"/>
      <c r="IKW698" s="4"/>
      <c r="IKX698" s="4"/>
      <c r="IKY698" s="4"/>
      <c r="IKZ698" s="4"/>
      <c r="ILA698" s="4"/>
      <c r="ILB698" s="4"/>
      <c r="ILC698" s="4"/>
      <c r="ILD698" s="4"/>
      <c r="ILE698" s="4"/>
      <c r="ILF698" s="4"/>
      <c r="ILG698" s="4"/>
      <c r="ILH698" s="4"/>
      <c r="ILI698" s="4"/>
      <c r="ILJ698" s="4"/>
      <c r="ILK698" s="4"/>
      <c r="ILL698" s="4"/>
      <c r="ILM698" s="4"/>
      <c r="ILN698" s="4"/>
      <c r="ILO698" s="4"/>
      <c r="ILP698" s="4"/>
      <c r="ILQ698" s="4"/>
      <c r="ILR698" s="4"/>
      <c r="ILS698" s="4"/>
      <c r="ILT698" s="4"/>
      <c r="ILU698" s="4"/>
      <c r="ILV698" s="4"/>
      <c r="ILW698" s="4"/>
      <c r="ILX698" s="4"/>
      <c r="ILY698" s="4"/>
      <c r="ILZ698" s="4"/>
      <c r="IMA698" s="4"/>
      <c r="IMB698" s="4"/>
      <c r="IMC698" s="4"/>
      <c r="IMD698" s="4"/>
      <c r="IME698" s="4"/>
      <c r="IMF698" s="4"/>
      <c r="IMG698" s="4"/>
      <c r="IMH698" s="4"/>
      <c r="IMI698" s="4"/>
      <c r="IMJ698" s="4"/>
      <c r="IMK698" s="4"/>
      <c r="IML698" s="4"/>
      <c r="IMM698" s="4"/>
      <c r="IMN698" s="4"/>
      <c r="IMO698" s="4"/>
      <c r="IMP698" s="4"/>
      <c r="IMQ698" s="4"/>
      <c r="IMR698" s="4"/>
      <c r="IMS698" s="4"/>
      <c r="IMT698" s="4"/>
      <c r="IMU698" s="4"/>
      <c r="IMV698" s="4"/>
      <c r="IMW698" s="4"/>
      <c r="IMX698" s="4"/>
      <c r="IMY698" s="4"/>
      <c r="IMZ698" s="4"/>
      <c r="INA698" s="4"/>
      <c r="INB698" s="4"/>
      <c r="INC698" s="4"/>
      <c r="IND698" s="4"/>
      <c r="INE698" s="4"/>
      <c r="INF698" s="4"/>
      <c r="ING698" s="4"/>
      <c r="INH698" s="4"/>
      <c r="INI698" s="4"/>
      <c r="INJ698" s="4"/>
      <c r="INK698" s="4"/>
      <c r="INL698" s="4"/>
      <c r="INM698" s="4"/>
      <c r="INN698" s="4"/>
      <c r="INO698" s="4"/>
      <c r="INP698" s="4"/>
      <c r="INQ698" s="4"/>
      <c r="INR698" s="4"/>
      <c r="INS698" s="4"/>
      <c r="INT698" s="4"/>
      <c r="INU698" s="4"/>
      <c r="INV698" s="4"/>
      <c r="INW698" s="4"/>
      <c r="INX698" s="4"/>
      <c r="INY698" s="4"/>
      <c r="INZ698" s="4"/>
      <c r="IOA698" s="4"/>
      <c r="IOB698" s="4"/>
      <c r="IOC698" s="4"/>
      <c r="IOD698" s="4"/>
      <c r="IOE698" s="4"/>
      <c r="IOF698" s="4"/>
      <c r="IOG698" s="4"/>
      <c r="IOH698" s="4"/>
      <c r="IOI698" s="4"/>
      <c r="IOJ698" s="4"/>
      <c r="IOK698" s="4"/>
      <c r="IOL698" s="4"/>
      <c r="IOM698" s="4"/>
      <c r="ION698" s="4"/>
      <c r="IOO698" s="4"/>
      <c r="IOP698" s="4"/>
      <c r="IOQ698" s="4"/>
      <c r="IOR698" s="4"/>
      <c r="IOS698" s="4"/>
      <c r="IOT698" s="4"/>
      <c r="IOU698" s="4"/>
      <c r="IOV698" s="4"/>
      <c r="IOW698" s="4"/>
      <c r="IOX698" s="4"/>
      <c r="IOY698" s="4"/>
      <c r="IOZ698" s="4"/>
      <c r="IPA698" s="4"/>
      <c r="IPB698" s="4"/>
      <c r="IPC698" s="4"/>
      <c r="IPD698" s="4"/>
      <c r="IPE698" s="4"/>
      <c r="IPF698" s="4"/>
      <c r="IPG698" s="4"/>
      <c r="IPH698" s="4"/>
      <c r="IPI698" s="4"/>
      <c r="IPJ698" s="4"/>
      <c r="IPK698" s="4"/>
      <c r="IPL698" s="4"/>
      <c r="IPM698" s="4"/>
      <c r="IPN698" s="4"/>
      <c r="IPO698" s="4"/>
      <c r="IPP698" s="4"/>
      <c r="IPQ698" s="4"/>
      <c r="IPR698" s="4"/>
      <c r="IPS698" s="4"/>
      <c r="IPT698" s="4"/>
      <c r="IPU698" s="4"/>
      <c r="IPV698" s="4"/>
      <c r="IPW698" s="4"/>
      <c r="IPX698" s="4"/>
      <c r="IPY698" s="4"/>
      <c r="IPZ698" s="4"/>
      <c r="IQA698" s="4"/>
      <c r="IQB698" s="4"/>
      <c r="IQC698" s="4"/>
      <c r="IQD698" s="4"/>
      <c r="IQE698" s="4"/>
      <c r="IQF698" s="4"/>
      <c r="IQG698" s="4"/>
      <c r="IQH698" s="4"/>
      <c r="IQI698" s="4"/>
      <c r="IQJ698" s="4"/>
      <c r="IQK698" s="4"/>
      <c r="IQL698" s="4"/>
      <c r="IQM698" s="4"/>
      <c r="IQN698" s="4"/>
      <c r="IQO698" s="4"/>
      <c r="IQP698" s="4"/>
      <c r="IQQ698" s="4"/>
      <c r="IQR698" s="4"/>
      <c r="IQS698" s="4"/>
      <c r="IQT698" s="4"/>
      <c r="IQU698" s="4"/>
      <c r="IQV698" s="4"/>
      <c r="IQW698" s="4"/>
      <c r="IQX698" s="4"/>
      <c r="IQY698" s="4"/>
      <c r="IQZ698" s="4"/>
      <c r="IRA698" s="4"/>
      <c r="IRB698" s="4"/>
      <c r="IRC698" s="4"/>
      <c r="IRD698" s="4"/>
      <c r="IRE698" s="4"/>
      <c r="IRF698" s="4"/>
      <c r="IRG698" s="4"/>
      <c r="IRH698" s="4"/>
      <c r="IRI698" s="4"/>
      <c r="IRJ698" s="4"/>
      <c r="IRK698" s="4"/>
      <c r="IRL698" s="4"/>
      <c r="IRM698" s="4"/>
      <c r="IRN698" s="4"/>
      <c r="IRO698" s="4"/>
      <c r="IRP698" s="4"/>
      <c r="IRQ698" s="4"/>
      <c r="IRR698" s="4"/>
      <c r="IRS698" s="4"/>
      <c r="IRT698" s="4"/>
      <c r="IRU698" s="4"/>
      <c r="IRV698" s="4"/>
      <c r="IRW698" s="4"/>
      <c r="IRX698" s="4"/>
      <c r="IRY698" s="4"/>
      <c r="IRZ698" s="4"/>
      <c r="ISA698" s="4"/>
      <c r="ISB698" s="4"/>
      <c r="ISC698" s="4"/>
      <c r="ISD698" s="4"/>
      <c r="ISE698" s="4"/>
      <c r="ISF698" s="4"/>
      <c r="ISG698" s="4"/>
      <c r="ISH698" s="4"/>
      <c r="ISI698" s="4"/>
      <c r="ISJ698" s="4"/>
      <c r="ISK698" s="4"/>
      <c r="ISL698" s="4"/>
      <c r="ISM698" s="4"/>
      <c r="ISN698" s="4"/>
      <c r="ISO698" s="4"/>
      <c r="ISP698" s="4"/>
      <c r="ISQ698" s="4"/>
      <c r="ISR698" s="4"/>
      <c r="ISS698" s="4"/>
      <c r="IST698" s="4"/>
      <c r="ISU698" s="4"/>
      <c r="ISV698" s="4"/>
      <c r="ISW698" s="4"/>
      <c r="ISX698" s="4"/>
      <c r="ISY698" s="4"/>
      <c r="ISZ698" s="4"/>
      <c r="ITA698" s="4"/>
      <c r="ITB698" s="4"/>
      <c r="ITC698" s="4"/>
      <c r="ITD698" s="4"/>
      <c r="ITE698" s="4"/>
      <c r="ITF698" s="4"/>
      <c r="ITG698" s="4"/>
      <c r="ITH698" s="4"/>
      <c r="ITI698" s="4"/>
      <c r="ITJ698" s="4"/>
      <c r="ITK698" s="4"/>
      <c r="ITL698" s="4"/>
      <c r="ITM698" s="4"/>
      <c r="ITN698" s="4"/>
      <c r="ITO698" s="4"/>
      <c r="ITP698" s="4"/>
      <c r="ITQ698" s="4"/>
      <c r="ITR698" s="4"/>
      <c r="ITS698" s="4"/>
      <c r="ITT698" s="4"/>
      <c r="ITU698" s="4"/>
      <c r="ITV698" s="4"/>
      <c r="ITW698" s="4"/>
      <c r="ITX698" s="4"/>
      <c r="ITY698" s="4"/>
      <c r="ITZ698" s="4"/>
      <c r="IUA698" s="4"/>
      <c r="IUB698" s="4"/>
      <c r="IUC698" s="4"/>
      <c r="IUD698" s="4"/>
      <c r="IUE698" s="4"/>
      <c r="IUF698" s="4"/>
      <c r="IUG698" s="4"/>
      <c r="IUH698" s="4"/>
      <c r="IUI698" s="4"/>
      <c r="IUJ698" s="4"/>
      <c r="IUK698" s="4"/>
      <c r="IUL698" s="4"/>
      <c r="IUM698" s="4"/>
      <c r="IUN698" s="4"/>
      <c r="IUO698" s="4"/>
      <c r="IUP698" s="4"/>
      <c r="IUQ698" s="4"/>
      <c r="IUR698" s="4"/>
      <c r="IUS698" s="4"/>
      <c r="IUT698" s="4"/>
      <c r="IUU698" s="4"/>
      <c r="IUV698" s="4"/>
      <c r="IUW698" s="4"/>
      <c r="IUX698" s="4"/>
      <c r="IUY698" s="4"/>
      <c r="IUZ698" s="4"/>
      <c r="IVA698" s="4"/>
      <c r="IVB698" s="4"/>
      <c r="IVC698" s="4"/>
      <c r="IVD698" s="4"/>
      <c r="IVE698" s="4"/>
      <c r="IVF698" s="4"/>
      <c r="IVG698" s="4"/>
      <c r="IVH698" s="4"/>
      <c r="IVI698" s="4"/>
      <c r="IVJ698" s="4"/>
      <c r="IVK698" s="4"/>
      <c r="IVL698" s="4"/>
      <c r="IVM698" s="4"/>
      <c r="IVN698" s="4"/>
      <c r="IVO698" s="4"/>
      <c r="IVP698" s="4"/>
      <c r="IVQ698" s="4"/>
      <c r="IVR698" s="4"/>
      <c r="IVS698" s="4"/>
      <c r="IVT698" s="4"/>
      <c r="IVU698" s="4"/>
      <c r="IVV698" s="4"/>
      <c r="IVW698" s="4"/>
      <c r="IVX698" s="4"/>
      <c r="IVY698" s="4"/>
      <c r="IVZ698" s="4"/>
      <c r="IWA698" s="4"/>
      <c r="IWB698" s="4"/>
      <c r="IWC698" s="4"/>
      <c r="IWD698" s="4"/>
      <c r="IWE698" s="4"/>
      <c r="IWF698" s="4"/>
      <c r="IWG698" s="4"/>
      <c r="IWH698" s="4"/>
      <c r="IWI698" s="4"/>
      <c r="IWJ698" s="4"/>
      <c r="IWK698" s="4"/>
      <c r="IWL698" s="4"/>
      <c r="IWM698" s="4"/>
      <c r="IWN698" s="4"/>
      <c r="IWO698" s="4"/>
      <c r="IWP698" s="4"/>
      <c r="IWQ698" s="4"/>
      <c r="IWR698" s="4"/>
      <c r="IWS698" s="4"/>
      <c r="IWT698" s="4"/>
      <c r="IWU698" s="4"/>
      <c r="IWV698" s="4"/>
      <c r="IWW698" s="4"/>
      <c r="IWX698" s="4"/>
      <c r="IWY698" s="4"/>
      <c r="IWZ698" s="4"/>
      <c r="IXA698" s="4"/>
      <c r="IXB698" s="4"/>
      <c r="IXC698" s="4"/>
      <c r="IXD698" s="4"/>
      <c r="IXE698" s="4"/>
      <c r="IXF698" s="4"/>
      <c r="IXG698" s="4"/>
      <c r="IXH698" s="4"/>
      <c r="IXI698" s="4"/>
      <c r="IXJ698" s="4"/>
      <c r="IXK698" s="4"/>
      <c r="IXL698" s="4"/>
      <c r="IXM698" s="4"/>
      <c r="IXN698" s="4"/>
      <c r="IXO698" s="4"/>
      <c r="IXP698" s="4"/>
      <c r="IXQ698" s="4"/>
      <c r="IXR698" s="4"/>
      <c r="IXS698" s="4"/>
      <c r="IXT698" s="4"/>
      <c r="IXU698" s="4"/>
      <c r="IXV698" s="4"/>
      <c r="IXW698" s="4"/>
      <c r="IXX698" s="4"/>
      <c r="IXY698" s="4"/>
      <c r="IXZ698" s="4"/>
      <c r="IYA698" s="4"/>
      <c r="IYB698" s="4"/>
      <c r="IYC698" s="4"/>
      <c r="IYD698" s="4"/>
      <c r="IYE698" s="4"/>
      <c r="IYF698" s="4"/>
      <c r="IYG698" s="4"/>
      <c r="IYH698" s="4"/>
      <c r="IYI698" s="4"/>
      <c r="IYJ698" s="4"/>
      <c r="IYK698" s="4"/>
      <c r="IYL698" s="4"/>
      <c r="IYM698" s="4"/>
      <c r="IYN698" s="4"/>
      <c r="IYO698" s="4"/>
      <c r="IYP698" s="4"/>
      <c r="IYQ698" s="4"/>
      <c r="IYR698" s="4"/>
      <c r="IYS698" s="4"/>
      <c r="IYT698" s="4"/>
      <c r="IYU698" s="4"/>
      <c r="IYV698" s="4"/>
      <c r="IYW698" s="4"/>
      <c r="IYX698" s="4"/>
      <c r="IYY698" s="4"/>
      <c r="IYZ698" s="4"/>
      <c r="IZA698" s="4"/>
      <c r="IZB698" s="4"/>
      <c r="IZC698" s="4"/>
      <c r="IZD698" s="4"/>
      <c r="IZE698" s="4"/>
      <c r="IZF698" s="4"/>
      <c r="IZG698" s="4"/>
      <c r="IZH698" s="4"/>
      <c r="IZI698" s="4"/>
      <c r="IZJ698" s="4"/>
      <c r="IZK698" s="4"/>
      <c r="IZL698" s="4"/>
      <c r="IZM698" s="4"/>
      <c r="IZN698" s="4"/>
      <c r="IZO698" s="4"/>
      <c r="IZP698" s="4"/>
      <c r="IZQ698" s="4"/>
      <c r="IZR698" s="4"/>
      <c r="IZS698" s="4"/>
      <c r="IZT698" s="4"/>
      <c r="IZU698" s="4"/>
      <c r="IZV698" s="4"/>
      <c r="IZW698" s="4"/>
      <c r="IZX698" s="4"/>
      <c r="IZY698" s="4"/>
      <c r="IZZ698" s="4"/>
      <c r="JAA698" s="4"/>
      <c r="JAB698" s="4"/>
      <c r="JAC698" s="4"/>
      <c r="JAD698" s="4"/>
      <c r="JAE698" s="4"/>
      <c r="JAF698" s="4"/>
      <c r="JAG698" s="4"/>
      <c r="JAH698" s="4"/>
      <c r="JAI698" s="4"/>
      <c r="JAJ698" s="4"/>
      <c r="JAK698" s="4"/>
      <c r="JAL698" s="4"/>
      <c r="JAM698" s="4"/>
      <c r="JAN698" s="4"/>
      <c r="JAO698" s="4"/>
      <c r="JAP698" s="4"/>
      <c r="JAQ698" s="4"/>
      <c r="JAR698" s="4"/>
      <c r="JAS698" s="4"/>
      <c r="JAT698" s="4"/>
      <c r="JAU698" s="4"/>
      <c r="JAV698" s="4"/>
      <c r="JAW698" s="4"/>
      <c r="JAX698" s="4"/>
      <c r="JAY698" s="4"/>
      <c r="JAZ698" s="4"/>
      <c r="JBA698" s="4"/>
      <c r="JBB698" s="4"/>
      <c r="JBC698" s="4"/>
      <c r="JBD698" s="4"/>
      <c r="JBE698" s="4"/>
      <c r="JBF698" s="4"/>
      <c r="JBG698" s="4"/>
      <c r="JBH698" s="4"/>
      <c r="JBI698" s="4"/>
      <c r="JBJ698" s="4"/>
      <c r="JBK698" s="4"/>
      <c r="JBL698" s="4"/>
      <c r="JBM698" s="4"/>
      <c r="JBN698" s="4"/>
      <c r="JBO698" s="4"/>
      <c r="JBP698" s="4"/>
      <c r="JBQ698" s="4"/>
      <c r="JBR698" s="4"/>
      <c r="JBS698" s="4"/>
      <c r="JBT698" s="4"/>
      <c r="JBU698" s="4"/>
      <c r="JBV698" s="4"/>
      <c r="JBW698" s="4"/>
      <c r="JBX698" s="4"/>
      <c r="JBY698" s="4"/>
      <c r="JBZ698" s="4"/>
      <c r="JCA698" s="4"/>
      <c r="JCB698" s="4"/>
      <c r="JCC698" s="4"/>
      <c r="JCD698" s="4"/>
      <c r="JCE698" s="4"/>
      <c r="JCF698" s="4"/>
      <c r="JCG698" s="4"/>
      <c r="JCH698" s="4"/>
      <c r="JCI698" s="4"/>
      <c r="JCJ698" s="4"/>
      <c r="JCK698" s="4"/>
      <c r="JCL698" s="4"/>
      <c r="JCM698" s="4"/>
      <c r="JCN698" s="4"/>
      <c r="JCO698" s="4"/>
      <c r="JCP698" s="4"/>
      <c r="JCQ698" s="4"/>
      <c r="JCR698" s="4"/>
      <c r="JCS698" s="4"/>
      <c r="JCT698" s="4"/>
      <c r="JCU698" s="4"/>
      <c r="JCV698" s="4"/>
      <c r="JCW698" s="4"/>
      <c r="JCX698" s="4"/>
      <c r="JCY698" s="4"/>
      <c r="JCZ698" s="4"/>
      <c r="JDA698" s="4"/>
      <c r="JDB698" s="4"/>
      <c r="JDC698" s="4"/>
      <c r="JDD698" s="4"/>
      <c r="JDE698" s="4"/>
      <c r="JDF698" s="4"/>
      <c r="JDG698" s="4"/>
      <c r="JDH698" s="4"/>
      <c r="JDI698" s="4"/>
      <c r="JDJ698" s="4"/>
      <c r="JDK698" s="4"/>
      <c r="JDL698" s="4"/>
      <c r="JDM698" s="4"/>
      <c r="JDN698" s="4"/>
      <c r="JDO698" s="4"/>
      <c r="JDP698" s="4"/>
      <c r="JDQ698" s="4"/>
      <c r="JDR698" s="4"/>
      <c r="JDS698" s="4"/>
      <c r="JDT698" s="4"/>
      <c r="JDU698" s="4"/>
      <c r="JDV698" s="4"/>
      <c r="JDW698" s="4"/>
      <c r="JDX698" s="4"/>
      <c r="JDY698" s="4"/>
      <c r="JDZ698" s="4"/>
      <c r="JEA698" s="4"/>
      <c r="JEB698" s="4"/>
      <c r="JEC698" s="4"/>
      <c r="JED698" s="4"/>
      <c r="JEE698" s="4"/>
      <c r="JEF698" s="4"/>
      <c r="JEG698" s="4"/>
      <c r="JEH698" s="4"/>
      <c r="JEI698" s="4"/>
      <c r="JEJ698" s="4"/>
      <c r="JEK698" s="4"/>
      <c r="JEL698" s="4"/>
      <c r="JEM698" s="4"/>
      <c r="JEN698" s="4"/>
      <c r="JEO698" s="4"/>
      <c r="JEP698" s="4"/>
      <c r="JEQ698" s="4"/>
      <c r="JER698" s="4"/>
      <c r="JES698" s="4"/>
      <c r="JET698" s="4"/>
      <c r="JEU698" s="4"/>
      <c r="JEV698" s="4"/>
      <c r="JEW698" s="4"/>
      <c r="JEX698" s="4"/>
      <c r="JEY698" s="4"/>
      <c r="JEZ698" s="4"/>
      <c r="JFA698" s="4"/>
      <c r="JFB698" s="4"/>
      <c r="JFC698" s="4"/>
      <c r="JFD698" s="4"/>
      <c r="JFE698" s="4"/>
      <c r="JFF698" s="4"/>
      <c r="JFG698" s="4"/>
      <c r="JFH698" s="4"/>
      <c r="JFI698" s="4"/>
      <c r="JFJ698" s="4"/>
      <c r="JFK698" s="4"/>
      <c r="JFL698" s="4"/>
      <c r="JFM698" s="4"/>
      <c r="JFN698" s="4"/>
      <c r="JFO698" s="4"/>
      <c r="JFP698" s="4"/>
      <c r="JFQ698" s="4"/>
      <c r="JFR698" s="4"/>
      <c r="JFS698" s="4"/>
      <c r="JFT698" s="4"/>
      <c r="JFU698" s="4"/>
      <c r="JFV698" s="4"/>
      <c r="JFW698" s="4"/>
      <c r="JFX698" s="4"/>
      <c r="JFY698" s="4"/>
      <c r="JFZ698" s="4"/>
      <c r="JGA698" s="4"/>
      <c r="JGB698" s="4"/>
      <c r="JGC698" s="4"/>
      <c r="JGD698" s="4"/>
      <c r="JGE698" s="4"/>
      <c r="JGF698" s="4"/>
      <c r="JGG698" s="4"/>
      <c r="JGH698" s="4"/>
      <c r="JGI698" s="4"/>
      <c r="JGJ698" s="4"/>
      <c r="JGK698" s="4"/>
      <c r="JGL698" s="4"/>
      <c r="JGM698" s="4"/>
      <c r="JGN698" s="4"/>
      <c r="JGO698" s="4"/>
      <c r="JGP698" s="4"/>
      <c r="JGQ698" s="4"/>
      <c r="JGR698" s="4"/>
      <c r="JGS698" s="4"/>
      <c r="JGT698" s="4"/>
      <c r="JGU698" s="4"/>
      <c r="JGV698" s="4"/>
      <c r="JGW698" s="4"/>
      <c r="JGX698" s="4"/>
      <c r="JGY698" s="4"/>
      <c r="JGZ698" s="4"/>
      <c r="JHA698" s="4"/>
      <c r="JHB698" s="4"/>
      <c r="JHC698" s="4"/>
      <c r="JHD698" s="4"/>
      <c r="JHE698" s="4"/>
      <c r="JHF698" s="4"/>
      <c r="JHG698" s="4"/>
      <c r="JHH698" s="4"/>
      <c r="JHI698" s="4"/>
      <c r="JHJ698" s="4"/>
      <c r="JHK698" s="4"/>
      <c r="JHL698" s="4"/>
      <c r="JHM698" s="4"/>
      <c r="JHN698" s="4"/>
      <c r="JHO698" s="4"/>
      <c r="JHP698" s="4"/>
      <c r="JHQ698" s="4"/>
      <c r="JHR698" s="4"/>
      <c r="JHS698" s="4"/>
      <c r="JHT698" s="4"/>
      <c r="JHU698" s="4"/>
      <c r="JHV698" s="4"/>
      <c r="JHW698" s="4"/>
      <c r="JHX698" s="4"/>
      <c r="JHY698" s="4"/>
      <c r="JHZ698" s="4"/>
      <c r="JIA698" s="4"/>
      <c r="JIB698" s="4"/>
      <c r="JIC698" s="4"/>
      <c r="JID698" s="4"/>
      <c r="JIE698" s="4"/>
      <c r="JIF698" s="4"/>
      <c r="JIG698" s="4"/>
      <c r="JIH698" s="4"/>
      <c r="JII698" s="4"/>
      <c r="JIJ698" s="4"/>
      <c r="JIK698" s="4"/>
      <c r="JIL698" s="4"/>
      <c r="JIM698" s="4"/>
      <c r="JIN698" s="4"/>
      <c r="JIO698" s="4"/>
      <c r="JIP698" s="4"/>
      <c r="JIQ698" s="4"/>
      <c r="JIR698" s="4"/>
      <c r="JIS698" s="4"/>
      <c r="JIT698" s="4"/>
      <c r="JIU698" s="4"/>
      <c r="JIV698" s="4"/>
      <c r="JIW698" s="4"/>
      <c r="JIX698" s="4"/>
      <c r="JIY698" s="4"/>
      <c r="JIZ698" s="4"/>
      <c r="JJA698" s="4"/>
      <c r="JJB698" s="4"/>
      <c r="JJC698" s="4"/>
      <c r="JJD698" s="4"/>
      <c r="JJE698" s="4"/>
      <c r="JJF698" s="4"/>
      <c r="JJG698" s="4"/>
      <c r="JJH698" s="4"/>
      <c r="JJI698" s="4"/>
      <c r="JJJ698" s="4"/>
      <c r="JJK698" s="4"/>
      <c r="JJL698" s="4"/>
      <c r="JJM698" s="4"/>
      <c r="JJN698" s="4"/>
      <c r="JJO698" s="4"/>
      <c r="JJP698" s="4"/>
      <c r="JJQ698" s="4"/>
      <c r="JJR698" s="4"/>
      <c r="JJS698" s="4"/>
      <c r="JJT698" s="4"/>
      <c r="JJU698" s="4"/>
      <c r="JJV698" s="4"/>
      <c r="JJW698" s="4"/>
      <c r="JJX698" s="4"/>
      <c r="JJY698" s="4"/>
      <c r="JJZ698" s="4"/>
      <c r="JKA698" s="4"/>
      <c r="JKB698" s="4"/>
      <c r="JKC698" s="4"/>
      <c r="JKD698" s="4"/>
      <c r="JKE698" s="4"/>
      <c r="JKF698" s="4"/>
      <c r="JKG698" s="4"/>
      <c r="JKH698" s="4"/>
      <c r="JKI698" s="4"/>
      <c r="JKJ698" s="4"/>
      <c r="JKK698" s="4"/>
      <c r="JKL698" s="4"/>
      <c r="JKM698" s="4"/>
      <c r="JKN698" s="4"/>
      <c r="JKO698" s="4"/>
      <c r="JKP698" s="4"/>
      <c r="JKQ698" s="4"/>
      <c r="JKR698" s="4"/>
      <c r="JKS698" s="4"/>
      <c r="JKT698" s="4"/>
      <c r="JKU698" s="4"/>
      <c r="JKV698" s="4"/>
      <c r="JKW698" s="4"/>
      <c r="JKX698" s="4"/>
      <c r="JKY698" s="4"/>
      <c r="JKZ698" s="4"/>
      <c r="JLA698" s="4"/>
      <c r="JLB698" s="4"/>
      <c r="JLC698" s="4"/>
      <c r="JLD698" s="4"/>
      <c r="JLE698" s="4"/>
      <c r="JLF698" s="4"/>
      <c r="JLG698" s="4"/>
      <c r="JLH698" s="4"/>
      <c r="JLI698" s="4"/>
      <c r="JLJ698" s="4"/>
      <c r="JLK698" s="4"/>
      <c r="JLL698" s="4"/>
      <c r="JLM698" s="4"/>
      <c r="JLN698" s="4"/>
      <c r="JLO698" s="4"/>
      <c r="JLP698" s="4"/>
      <c r="JLQ698" s="4"/>
      <c r="JLR698" s="4"/>
      <c r="JLS698" s="4"/>
      <c r="JLT698" s="4"/>
      <c r="JLU698" s="4"/>
      <c r="JLV698" s="4"/>
      <c r="JLW698" s="4"/>
      <c r="JLX698" s="4"/>
      <c r="JLY698" s="4"/>
      <c r="JLZ698" s="4"/>
      <c r="JMA698" s="4"/>
      <c r="JMB698" s="4"/>
      <c r="JMC698" s="4"/>
      <c r="JMD698" s="4"/>
      <c r="JME698" s="4"/>
      <c r="JMF698" s="4"/>
      <c r="JMG698" s="4"/>
      <c r="JMH698" s="4"/>
      <c r="JMI698" s="4"/>
      <c r="JMJ698" s="4"/>
      <c r="JMK698" s="4"/>
      <c r="JML698" s="4"/>
      <c r="JMM698" s="4"/>
      <c r="JMN698" s="4"/>
      <c r="JMO698" s="4"/>
      <c r="JMP698" s="4"/>
      <c r="JMQ698" s="4"/>
      <c r="JMR698" s="4"/>
      <c r="JMS698" s="4"/>
      <c r="JMT698" s="4"/>
      <c r="JMU698" s="4"/>
      <c r="JMV698" s="4"/>
      <c r="JMW698" s="4"/>
      <c r="JMX698" s="4"/>
      <c r="JMY698" s="4"/>
      <c r="JMZ698" s="4"/>
      <c r="JNA698" s="4"/>
      <c r="JNB698" s="4"/>
      <c r="JNC698" s="4"/>
      <c r="JND698" s="4"/>
      <c r="JNE698" s="4"/>
      <c r="JNF698" s="4"/>
      <c r="JNG698" s="4"/>
      <c r="JNH698" s="4"/>
      <c r="JNI698" s="4"/>
      <c r="JNJ698" s="4"/>
      <c r="JNK698" s="4"/>
      <c r="JNL698" s="4"/>
      <c r="JNM698" s="4"/>
      <c r="JNN698" s="4"/>
      <c r="JNO698" s="4"/>
      <c r="JNP698" s="4"/>
      <c r="JNQ698" s="4"/>
      <c r="JNR698" s="4"/>
      <c r="JNS698" s="4"/>
      <c r="JNT698" s="4"/>
      <c r="JNU698" s="4"/>
      <c r="JNV698" s="4"/>
      <c r="JNW698" s="4"/>
      <c r="JNX698" s="4"/>
      <c r="JNY698" s="4"/>
      <c r="JNZ698" s="4"/>
      <c r="JOA698" s="4"/>
      <c r="JOB698" s="4"/>
      <c r="JOC698" s="4"/>
      <c r="JOD698" s="4"/>
      <c r="JOE698" s="4"/>
      <c r="JOF698" s="4"/>
      <c r="JOG698" s="4"/>
      <c r="JOH698" s="4"/>
      <c r="JOI698" s="4"/>
      <c r="JOJ698" s="4"/>
      <c r="JOK698" s="4"/>
      <c r="JOL698" s="4"/>
      <c r="JOM698" s="4"/>
      <c r="JON698" s="4"/>
      <c r="JOO698" s="4"/>
      <c r="JOP698" s="4"/>
      <c r="JOQ698" s="4"/>
      <c r="JOR698" s="4"/>
      <c r="JOS698" s="4"/>
      <c r="JOT698" s="4"/>
      <c r="JOU698" s="4"/>
      <c r="JOV698" s="4"/>
      <c r="JOW698" s="4"/>
      <c r="JOX698" s="4"/>
      <c r="JOY698" s="4"/>
      <c r="JOZ698" s="4"/>
      <c r="JPA698" s="4"/>
      <c r="JPB698" s="4"/>
      <c r="JPC698" s="4"/>
      <c r="JPD698" s="4"/>
      <c r="JPE698" s="4"/>
      <c r="JPF698" s="4"/>
      <c r="JPG698" s="4"/>
      <c r="JPH698" s="4"/>
      <c r="JPI698" s="4"/>
      <c r="JPJ698" s="4"/>
      <c r="JPK698" s="4"/>
      <c r="JPL698" s="4"/>
      <c r="JPM698" s="4"/>
      <c r="JPN698" s="4"/>
      <c r="JPO698" s="4"/>
      <c r="JPP698" s="4"/>
      <c r="JPQ698" s="4"/>
      <c r="JPR698" s="4"/>
      <c r="JPS698" s="4"/>
      <c r="JPT698" s="4"/>
      <c r="JPU698" s="4"/>
      <c r="JPV698" s="4"/>
      <c r="JPW698" s="4"/>
      <c r="JPX698" s="4"/>
      <c r="JPY698" s="4"/>
      <c r="JPZ698" s="4"/>
      <c r="JQA698" s="4"/>
      <c r="JQB698" s="4"/>
      <c r="JQC698" s="4"/>
      <c r="JQD698" s="4"/>
      <c r="JQE698" s="4"/>
      <c r="JQF698" s="4"/>
      <c r="JQG698" s="4"/>
      <c r="JQH698" s="4"/>
      <c r="JQI698" s="4"/>
      <c r="JQJ698" s="4"/>
      <c r="JQK698" s="4"/>
      <c r="JQL698" s="4"/>
      <c r="JQM698" s="4"/>
      <c r="JQN698" s="4"/>
      <c r="JQO698" s="4"/>
      <c r="JQP698" s="4"/>
      <c r="JQQ698" s="4"/>
      <c r="JQR698" s="4"/>
      <c r="JQS698" s="4"/>
      <c r="JQT698" s="4"/>
      <c r="JQU698" s="4"/>
      <c r="JQV698" s="4"/>
      <c r="JQW698" s="4"/>
      <c r="JQX698" s="4"/>
      <c r="JQY698" s="4"/>
      <c r="JQZ698" s="4"/>
      <c r="JRA698" s="4"/>
      <c r="JRB698" s="4"/>
      <c r="JRC698" s="4"/>
      <c r="JRD698" s="4"/>
      <c r="JRE698" s="4"/>
      <c r="JRF698" s="4"/>
      <c r="JRG698" s="4"/>
      <c r="JRH698" s="4"/>
      <c r="JRI698" s="4"/>
      <c r="JRJ698" s="4"/>
      <c r="JRK698" s="4"/>
      <c r="JRL698" s="4"/>
      <c r="JRM698" s="4"/>
      <c r="JRN698" s="4"/>
      <c r="JRO698" s="4"/>
      <c r="JRP698" s="4"/>
      <c r="JRQ698" s="4"/>
      <c r="JRR698" s="4"/>
      <c r="JRS698" s="4"/>
      <c r="JRT698" s="4"/>
      <c r="JRU698" s="4"/>
      <c r="JRV698" s="4"/>
      <c r="JRW698" s="4"/>
      <c r="JRX698" s="4"/>
      <c r="JRY698" s="4"/>
      <c r="JRZ698" s="4"/>
      <c r="JSA698" s="4"/>
      <c r="JSB698" s="4"/>
      <c r="JSC698" s="4"/>
      <c r="JSD698" s="4"/>
      <c r="JSE698" s="4"/>
      <c r="JSF698" s="4"/>
      <c r="JSG698" s="4"/>
      <c r="JSH698" s="4"/>
      <c r="JSI698" s="4"/>
      <c r="JSJ698" s="4"/>
      <c r="JSK698" s="4"/>
      <c r="JSL698" s="4"/>
      <c r="JSM698" s="4"/>
      <c r="JSN698" s="4"/>
      <c r="JSO698" s="4"/>
      <c r="JSP698" s="4"/>
      <c r="JSQ698" s="4"/>
      <c r="JSR698" s="4"/>
      <c r="JSS698" s="4"/>
      <c r="JST698" s="4"/>
      <c r="JSU698" s="4"/>
      <c r="JSV698" s="4"/>
      <c r="JSW698" s="4"/>
      <c r="JSX698" s="4"/>
      <c r="JSY698" s="4"/>
      <c r="JSZ698" s="4"/>
      <c r="JTA698" s="4"/>
      <c r="JTB698" s="4"/>
      <c r="JTC698" s="4"/>
      <c r="JTD698" s="4"/>
      <c r="JTE698" s="4"/>
      <c r="JTF698" s="4"/>
      <c r="JTG698" s="4"/>
      <c r="JTH698" s="4"/>
      <c r="JTI698" s="4"/>
      <c r="JTJ698" s="4"/>
      <c r="JTK698" s="4"/>
      <c r="JTL698" s="4"/>
      <c r="JTM698" s="4"/>
      <c r="JTN698" s="4"/>
      <c r="JTO698" s="4"/>
      <c r="JTP698" s="4"/>
      <c r="JTQ698" s="4"/>
      <c r="JTR698" s="4"/>
      <c r="JTS698" s="4"/>
      <c r="JTT698" s="4"/>
      <c r="JTU698" s="4"/>
      <c r="JTV698" s="4"/>
      <c r="JTW698" s="4"/>
      <c r="JTX698" s="4"/>
      <c r="JTY698" s="4"/>
      <c r="JTZ698" s="4"/>
      <c r="JUA698" s="4"/>
      <c r="JUB698" s="4"/>
      <c r="JUC698" s="4"/>
      <c r="JUD698" s="4"/>
      <c r="JUE698" s="4"/>
      <c r="JUF698" s="4"/>
      <c r="JUG698" s="4"/>
      <c r="JUH698" s="4"/>
      <c r="JUI698" s="4"/>
      <c r="JUJ698" s="4"/>
      <c r="JUK698" s="4"/>
      <c r="JUL698" s="4"/>
      <c r="JUM698" s="4"/>
      <c r="JUN698" s="4"/>
      <c r="JUO698" s="4"/>
      <c r="JUP698" s="4"/>
      <c r="JUQ698" s="4"/>
      <c r="JUR698" s="4"/>
      <c r="JUS698" s="4"/>
      <c r="JUT698" s="4"/>
      <c r="JUU698" s="4"/>
      <c r="JUV698" s="4"/>
      <c r="JUW698" s="4"/>
      <c r="JUX698" s="4"/>
      <c r="JUY698" s="4"/>
      <c r="JUZ698" s="4"/>
      <c r="JVA698" s="4"/>
      <c r="JVB698" s="4"/>
      <c r="JVC698" s="4"/>
      <c r="JVD698" s="4"/>
      <c r="JVE698" s="4"/>
      <c r="JVF698" s="4"/>
      <c r="JVG698" s="4"/>
      <c r="JVH698" s="4"/>
      <c r="JVI698" s="4"/>
      <c r="JVJ698" s="4"/>
      <c r="JVK698" s="4"/>
      <c r="JVL698" s="4"/>
      <c r="JVM698" s="4"/>
      <c r="JVN698" s="4"/>
      <c r="JVO698" s="4"/>
      <c r="JVP698" s="4"/>
      <c r="JVQ698" s="4"/>
      <c r="JVR698" s="4"/>
      <c r="JVS698" s="4"/>
      <c r="JVT698" s="4"/>
      <c r="JVU698" s="4"/>
      <c r="JVV698" s="4"/>
      <c r="JVW698" s="4"/>
      <c r="JVX698" s="4"/>
      <c r="JVY698" s="4"/>
      <c r="JVZ698" s="4"/>
      <c r="JWA698" s="4"/>
      <c r="JWB698" s="4"/>
      <c r="JWC698" s="4"/>
      <c r="JWD698" s="4"/>
      <c r="JWE698" s="4"/>
      <c r="JWF698" s="4"/>
      <c r="JWG698" s="4"/>
      <c r="JWH698" s="4"/>
      <c r="JWI698" s="4"/>
      <c r="JWJ698" s="4"/>
      <c r="JWK698" s="4"/>
      <c r="JWL698" s="4"/>
      <c r="JWM698" s="4"/>
      <c r="JWN698" s="4"/>
      <c r="JWO698" s="4"/>
      <c r="JWP698" s="4"/>
      <c r="JWQ698" s="4"/>
      <c r="JWR698" s="4"/>
      <c r="JWS698" s="4"/>
      <c r="JWT698" s="4"/>
      <c r="JWU698" s="4"/>
      <c r="JWV698" s="4"/>
      <c r="JWW698" s="4"/>
      <c r="JWX698" s="4"/>
      <c r="JWY698" s="4"/>
      <c r="JWZ698" s="4"/>
      <c r="JXA698" s="4"/>
      <c r="JXB698" s="4"/>
      <c r="JXC698" s="4"/>
      <c r="JXD698" s="4"/>
      <c r="JXE698" s="4"/>
      <c r="JXF698" s="4"/>
      <c r="JXG698" s="4"/>
      <c r="JXH698" s="4"/>
      <c r="JXI698" s="4"/>
      <c r="JXJ698" s="4"/>
      <c r="JXK698" s="4"/>
      <c r="JXL698" s="4"/>
      <c r="JXM698" s="4"/>
      <c r="JXN698" s="4"/>
      <c r="JXO698" s="4"/>
      <c r="JXP698" s="4"/>
      <c r="JXQ698" s="4"/>
      <c r="JXR698" s="4"/>
      <c r="JXS698" s="4"/>
      <c r="JXT698" s="4"/>
      <c r="JXU698" s="4"/>
      <c r="JXV698" s="4"/>
      <c r="JXW698" s="4"/>
      <c r="JXX698" s="4"/>
      <c r="JXY698" s="4"/>
      <c r="JXZ698" s="4"/>
      <c r="JYA698" s="4"/>
      <c r="JYB698" s="4"/>
      <c r="JYC698" s="4"/>
      <c r="JYD698" s="4"/>
      <c r="JYE698" s="4"/>
      <c r="JYF698" s="4"/>
      <c r="JYG698" s="4"/>
      <c r="JYH698" s="4"/>
      <c r="JYI698" s="4"/>
      <c r="JYJ698" s="4"/>
      <c r="JYK698" s="4"/>
      <c r="JYL698" s="4"/>
      <c r="JYM698" s="4"/>
      <c r="JYN698" s="4"/>
      <c r="JYO698" s="4"/>
      <c r="JYP698" s="4"/>
      <c r="JYQ698" s="4"/>
      <c r="JYR698" s="4"/>
      <c r="JYS698" s="4"/>
      <c r="JYT698" s="4"/>
      <c r="JYU698" s="4"/>
      <c r="JYV698" s="4"/>
      <c r="JYW698" s="4"/>
      <c r="JYX698" s="4"/>
      <c r="JYY698" s="4"/>
      <c r="JYZ698" s="4"/>
      <c r="JZA698" s="4"/>
      <c r="JZB698" s="4"/>
      <c r="JZC698" s="4"/>
      <c r="JZD698" s="4"/>
      <c r="JZE698" s="4"/>
      <c r="JZF698" s="4"/>
      <c r="JZG698" s="4"/>
      <c r="JZH698" s="4"/>
      <c r="JZI698" s="4"/>
      <c r="JZJ698" s="4"/>
      <c r="JZK698" s="4"/>
      <c r="JZL698" s="4"/>
      <c r="JZM698" s="4"/>
      <c r="JZN698" s="4"/>
      <c r="JZO698" s="4"/>
      <c r="JZP698" s="4"/>
      <c r="JZQ698" s="4"/>
      <c r="JZR698" s="4"/>
      <c r="JZS698" s="4"/>
      <c r="JZT698" s="4"/>
      <c r="JZU698" s="4"/>
      <c r="JZV698" s="4"/>
      <c r="JZW698" s="4"/>
      <c r="JZX698" s="4"/>
      <c r="JZY698" s="4"/>
      <c r="JZZ698" s="4"/>
      <c r="KAA698" s="4"/>
      <c r="KAB698" s="4"/>
      <c r="KAC698" s="4"/>
      <c r="KAD698" s="4"/>
      <c r="KAE698" s="4"/>
      <c r="KAF698" s="4"/>
      <c r="KAG698" s="4"/>
      <c r="KAH698" s="4"/>
      <c r="KAI698" s="4"/>
      <c r="KAJ698" s="4"/>
      <c r="KAK698" s="4"/>
      <c r="KAL698" s="4"/>
      <c r="KAM698" s="4"/>
      <c r="KAN698" s="4"/>
      <c r="KAO698" s="4"/>
      <c r="KAP698" s="4"/>
      <c r="KAQ698" s="4"/>
      <c r="KAR698" s="4"/>
      <c r="KAS698" s="4"/>
      <c r="KAT698" s="4"/>
      <c r="KAU698" s="4"/>
      <c r="KAV698" s="4"/>
      <c r="KAW698" s="4"/>
      <c r="KAX698" s="4"/>
      <c r="KAY698" s="4"/>
      <c r="KAZ698" s="4"/>
      <c r="KBA698" s="4"/>
      <c r="KBB698" s="4"/>
      <c r="KBC698" s="4"/>
      <c r="KBD698" s="4"/>
      <c r="KBE698" s="4"/>
      <c r="KBF698" s="4"/>
      <c r="KBG698" s="4"/>
      <c r="KBH698" s="4"/>
      <c r="KBI698" s="4"/>
      <c r="KBJ698" s="4"/>
      <c r="KBK698" s="4"/>
      <c r="KBL698" s="4"/>
      <c r="KBM698" s="4"/>
      <c r="KBN698" s="4"/>
      <c r="KBO698" s="4"/>
      <c r="KBP698" s="4"/>
      <c r="KBQ698" s="4"/>
      <c r="KBR698" s="4"/>
      <c r="KBS698" s="4"/>
      <c r="KBT698" s="4"/>
      <c r="KBU698" s="4"/>
      <c r="KBV698" s="4"/>
      <c r="KBW698" s="4"/>
      <c r="KBX698" s="4"/>
      <c r="KBY698" s="4"/>
      <c r="KBZ698" s="4"/>
      <c r="KCA698" s="4"/>
      <c r="KCB698" s="4"/>
      <c r="KCC698" s="4"/>
      <c r="KCD698" s="4"/>
      <c r="KCE698" s="4"/>
      <c r="KCF698" s="4"/>
      <c r="KCG698" s="4"/>
      <c r="KCH698" s="4"/>
      <c r="KCI698" s="4"/>
      <c r="KCJ698" s="4"/>
      <c r="KCK698" s="4"/>
      <c r="KCL698" s="4"/>
      <c r="KCM698" s="4"/>
      <c r="KCN698" s="4"/>
      <c r="KCO698" s="4"/>
      <c r="KCP698" s="4"/>
      <c r="KCQ698" s="4"/>
      <c r="KCR698" s="4"/>
      <c r="KCS698" s="4"/>
      <c r="KCT698" s="4"/>
      <c r="KCU698" s="4"/>
      <c r="KCV698" s="4"/>
      <c r="KCW698" s="4"/>
      <c r="KCX698" s="4"/>
      <c r="KCY698" s="4"/>
      <c r="KCZ698" s="4"/>
      <c r="KDA698" s="4"/>
      <c r="KDB698" s="4"/>
      <c r="KDC698" s="4"/>
      <c r="KDD698" s="4"/>
      <c r="KDE698" s="4"/>
      <c r="KDF698" s="4"/>
      <c r="KDG698" s="4"/>
      <c r="KDH698" s="4"/>
      <c r="KDI698" s="4"/>
      <c r="KDJ698" s="4"/>
      <c r="KDK698" s="4"/>
      <c r="KDL698" s="4"/>
      <c r="KDM698" s="4"/>
      <c r="KDN698" s="4"/>
      <c r="KDO698" s="4"/>
      <c r="KDP698" s="4"/>
      <c r="KDQ698" s="4"/>
      <c r="KDR698" s="4"/>
      <c r="KDS698" s="4"/>
      <c r="KDT698" s="4"/>
      <c r="KDU698" s="4"/>
      <c r="KDV698" s="4"/>
      <c r="KDW698" s="4"/>
      <c r="KDX698" s="4"/>
      <c r="KDY698" s="4"/>
      <c r="KDZ698" s="4"/>
      <c r="KEA698" s="4"/>
      <c r="KEB698" s="4"/>
      <c r="KEC698" s="4"/>
      <c r="KED698" s="4"/>
      <c r="KEE698" s="4"/>
      <c r="KEF698" s="4"/>
      <c r="KEG698" s="4"/>
      <c r="KEH698" s="4"/>
      <c r="KEI698" s="4"/>
      <c r="KEJ698" s="4"/>
      <c r="KEK698" s="4"/>
      <c r="KEL698" s="4"/>
      <c r="KEM698" s="4"/>
      <c r="KEN698" s="4"/>
      <c r="KEO698" s="4"/>
      <c r="KEP698" s="4"/>
      <c r="KEQ698" s="4"/>
      <c r="KER698" s="4"/>
      <c r="KES698" s="4"/>
      <c r="KET698" s="4"/>
      <c r="KEU698" s="4"/>
      <c r="KEV698" s="4"/>
      <c r="KEW698" s="4"/>
      <c r="KEX698" s="4"/>
      <c r="KEY698" s="4"/>
      <c r="KEZ698" s="4"/>
      <c r="KFA698" s="4"/>
      <c r="KFB698" s="4"/>
      <c r="KFC698" s="4"/>
      <c r="KFD698" s="4"/>
      <c r="KFE698" s="4"/>
      <c r="KFF698" s="4"/>
      <c r="KFG698" s="4"/>
      <c r="KFH698" s="4"/>
      <c r="KFI698" s="4"/>
      <c r="KFJ698" s="4"/>
      <c r="KFK698" s="4"/>
      <c r="KFL698" s="4"/>
      <c r="KFM698" s="4"/>
      <c r="KFN698" s="4"/>
      <c r="KFO698" s="4"/>
      <c r="KFP698" s="4"/>
      <c r="KFQ698" s="4"/>
      <c r="KFR698" s="4"/>
      <c r="KFS698" s="4"/>
      <c r="KFT698" s="4"/>
      <c r="KFU698" s="4"/>
      <c r="KFV698" s="4"/>
      <c r="KFW698" s="4"/>
      <c r="KFX698" s="4"/>
      <c r="KFY698" s="4"/>
      <c r="KFZ698" s="4"/>
      <c r="KGA698" s="4"/>
      <c r="KGB698" s="4"/>
      <c r="KGC698" s="4"/>
      <c r="KGD698" s="4"/>
      <c r="KGE698" s="4"/>
      <c r="KGF698" s="4"/>
      <c r="KGG698" s="4"/>
      <c r="KGH698" s="4"/>
      <c r="KGI698" s="4"/>
      <c r="KGJ698" s="4"/>
      <c r="KGK698" s="4"/>
      <c r="KGL698" s="4"/>
      <c r="KGM698" s="4"/>
      <c r="KGN698" s="4"/>
      <c r="KGO698" s="4"/>
      <c r="KGP698" s="4"/>
      <c r="KGQ698" s="4"/>
      <c r="KGR698" s="4"/>
      <c r="KGS698" s="4"/>
      <c r="KGT698" s="4"/>
      <c r="KGU698" s="4"/>
      <c r="KGV698" s="4"/>
      <c r="KGW698" s="4"/>
      <c r="KGX698" s="4"/>
      <c r="KGY698" s="4"/>
      <c r="KGZ698" s="4"/>
      <c r="KHA698" s="4"/>
      <c r="KHB698" s="4"/>
      <c r="KHC698" s="4"/>
      <c r="KHD698" s="4"/>
      <c r="KHE698" s="4"/>
      <c r="KHF698" s="4"/>
      <c r="KHG698" s="4"/>
      <c r="KHH698" s="4"/>
      <c r="KHI698" s="4"/>
      <c r="KHJ698" s="4"/>
      <c r="KHK698" s="4"/>
      <c r="KHL698" s="4"/>
      <c r="KHM698" s="4"/>
      <c r="KHN698" s="4"/>
      <c r="KHO698" s="4"/>
      <c r="KHP698" s="4"/>
      <c r="KHQ698" s="4"/>
      <c r="KHR698" s="4"/>
      <c r="KHS698" s="4"/>
      <c r="KHT698" s="4"/>
      <c r="KHU698" s="4"/>
      <c r="KHV698" s="4"/>
      <c r="KHW698" s="4"/>
      <c r="KHX698" s="4"/>
      <c r="KHY698" s="4"/>
      <c r="KHZ698" s="4"/>
      <c r="KIA698" s="4"/>
      <c r="KIB698" s="4"/>
      <c r="KIC698" s="4"/>
      <c r="KID698" s="4"/>
      <c r="KIE698" s="4"/>
      <c r="KIF698" s="4"/>
      <c r="KIG698" s="4"/>
      <c r="KIH698" s="4"/>
      <c r="KII698" s="4"/>
      <c r="KIJ698" s="4"/>
      <c r="KIK698" s="4"/>
      <c r="KIL698" s="4"/>
      <c r="KIM698" s="4"/>
      <c r="KIN698" s="4"/>
      <c r="KIO698" s="4"/>
      <c r="KIP698" s="4"/>
      <c r="KIQ698" s="4"/>
      <c r="KIR698" s="4"/>
      <c r="KIS698" s="4"/>
      <c r="KIT698" s="4"/>
      <c r="KIU698" s="4"/>
      <c r="KIV698" s="4"/>
      <c r="KIW698" s="4"/>
      <c r="KIX698" s="4"/>
      <c r="KIY698" s="4"/>
      <c r="KIZ698" s="4"/>
      <c r="KJA698" s="4"/>
      <c r="KJB698" s="4"/>
      <c r="KJC698" s="4"/>
      <c r="KJD698" s="4"/>
      <c r="KJE698" s="4"/>
      <c r="KJF698" s="4"/>
      <c r="KJG698" s="4"/>
      <c r="KJH698" s="4"/>
      <c r="KJI698" s="4"/>
      <c r="KJJ698" s="4"/>
      <c r="KJK698" s="4"/>
      <c r="KJL698" s="4"/>
      <c r="KJM698" s="4"/>
      <c r="KJN698" s="4"/>
      <c r="KJO698" s="4"/>
      <c r="KJP698" s="4"/>
      <c r="KJQ698" s="4"/>
      <c r="KJR698" s="4"/>
      <c r="KJS698" s="4"/>
      <c r="KJT698" s="4"/>
      <c r="KJU698" s="4"/>
      <c r="KJV698" s="4"/>
      <c r="KJW698" s="4"/>
      <c r="KJX698" s="4"/>
      <c r="KJY698" s="4"/>
      <c r="KJZ698" s="4"/>
      <c r="KKA698" s="4"/>
      <c r="KKB698" s="4"/>
      <c r="KKC698" s="4"/>
      <c r="KKD698" s="4"/>
      <c r="KKE698" s="4"/>
      <c r="KKF698" s="4"/>
      <c r="KKG698" s="4"/>
      <c r="KKH698" s="4"/>
      <c r="KKI698" s="4"/>
      <c r="KKJ698" s="4"/>
      <c r="KKK698" s="4"/>
      <c r="KKL698" s="4"/>
      <c r="KKM698" s="4"/>
      <c r="KKN698" s="4"/>
      <c r="KKO698" s="4"/>
      <c r="KKP698" s="4"/>
      <c r="KKQ698" s="4"/>
      <c r="KKR698" s="4"/>
      <c r="KKS698" s="4"/>
      <c r="KKT698" s="4"/>
      <c r="KKU698" s="4"/>
      <c r="KKV698" s="4"/>
      <c r="KKW698" s="4"/>
      <c r="KKX698" s="4"/>
      <c r="KKY698" s="4"/>
      <c r="KKZ698" s="4"/>
      <c r="KLA698" s="4"/>
      <c r="KLB698" s="4"/>
      <c r="KLC698" s="4"/>
      <c r="KLD698" s="4"/>
      <c r="KLE698" s="4"/>
      <c r="KLF698" s="4"/>
      <c r="KLG698" s="4"/>
      <c r="KLH698" s="4"/>
      <c r="KLI698" s="4"/>
      <c r="KLJ698" s="4"/>
      <c r="KLK698" s="4"/>
      <c r="KLL698" s="4"/>
      <c r="KLM698" s="4"/>
      <c r="KLN698" s="4"/>
      <c r="KLO698" s="4"/>
      <c r="KLP698" s="4"/>
      <c r="KLQ698" s="4"/>
      <c r="KLR698" s="4"/>
      <c r="KLS698" s="4"/>
      <c r="KLT698" s="4"/>
      <c r="KLU698" s="4"/>
      <c r="KLV698" s="4"/>
      <c r="KLW698" s="4"/>
      <c r="KLX698" s="4"/>
      <c r="KLY698" s="4"/>
      <c r="KLZ698" s="4"/>
      <c r="KMA698" s="4"/>
      <c r="KMB698" s="4"/>
      <c r="KMC698" s="4"/>
      <c r="KMD698" s="4"/>
      <c r="KME698" s="4"/>
      <c r="KMF698" s="4"/>
      <c r="KMG698" s="4"/>
      <c r="KMH698" s="4"/>
      <c r="KMI698" s="4"/>
      <c r="KMJ698" s="4"/>
      <c r="KMK698" s="4"/>
      <c r="KML698" s="4"/>
      <c r="KMM698" s="4"/>
      <c r="KMN698" s="4"/>
      <c r="KMO698" s="4"/>
      <c r="KMP698" s="4"/>
      <c r="KMQ698" s="4"/>
      <c r="KMR698" s="4"/>
      <c r="KMS698" s="4"/>
      <c r="KMT698" s="4"/>
      <c r="KMU698" s="4"/>
      <c r="KMV698" s="4"/>
      <c r="KMW698" s="4"/>
      <c r="KMX698" s="4"/>
      <c r="KMY698" s="4"/>
      <c r="KMZ698" s="4"/>
      <c r="KNA698" s="4"/>
      <c r="KNB698" s="4"/>
      <c r="KNC698" s="4"/>
      <c r="KND698" s="4"/>
      <c r="KNE698" s="4"/>
      <c r="KNF698" s="4"/>
      <c r="KNG698" s="4"/>
      <c r="KNH698" s="4"/>
      <c r="KNI698" s="4"/>
      <c r="KNJ698" s="4"/>
      <c r="KNK698" s="4"/>
      <c r="KNL698" s="4"/>
      <c r="KNM698" s="4"/>
      <c r="KNN698" s="4"/>
      <c r="KNO698" s="4"/>
      <c r="KNP698" s="4"/>
      <c r="KNQ698" s="4"/>
      <c r="KNR698" s="4"/>
      <c r="KNS698" s="4"/>
      <c r="KNT698" s="4"/>
      <c r="KNU698" s="4"/>
      <c r="KNV698" s="4"/>
      <c r="KNW698" s="4"/>
      <c r="KNX698" s="4"/>
      <c r="KNY698" s="4"/>
      <c r="KNZ698" s="4"/>
      <c r="KOA698" s="4"/>
      <c r="KOB698" s="4"/>
      <c r="KOC698" s="4"/>
      <c r="KOD698" s="4"/>
      <c r="KOE698" s="4"/>
      <c r="KOF698" s="4"/>
      <c r="KOG698" s="4"/>
      <c r="KOH698" s="4"/>
      <c r="KOI698" s="4"/>
      <c r="KOJ698" s="4"/>
      <c r="KOK698" s="4"/>
      <c r="KOL698" s="4"/>
      <c r="KOM698" s="4"/>
      <c r="KON698" s="4"/>
      <c r="KOO698" s="4"/>
      <c r="KOP698" s="4"/>
      <c r="KOQ698" s="4"/>
      <c r="KOR698" s="4"/>
      <c r="KOS698" s="4"/>
      <c r="KOT698" s="4"/>
      <c r="KOU698" s="4"/>
      <c r="KOV698" s="4"/>
      <c r="KOW698" s="4"/>
      <c r="KOX698" s="4"/>
      <c r="KOY698" s="4"/>
      <c r="KOZ698" s="4"/>
      <c r="KPA698" s="4"/>
      <c r="KPB698" s="4"/>
      <c r="KPC698" s="4"/>
      <c r="KPD698" s="4"/>
      <c r="KPE698" s="4"/>
      <c r="KPF698" s="4"/>
      <c r="KPG698" s="4"/>
      <c r="KPH698" s="4"/>
      <c r="KPI698" s="4"/>
      <c r="KPJ698" s="4"/>
      <c r="KPK698" s="4"/>
      <c r="KPL698" s="4"/>
      <c r="KPM698" s="4"/>
      <c r="KPN698" s="4"/>
      <c r="KPO698" s="4"/>
      <c r="KPP698" s="4"/>
      <c r="KPQ698" s="4"/>
      <c r="KPR698" s="4"/>
      <c r="KPS698" s="4"/>
      <c r="KPT698" s="4"/>
      <c r="KPU698" s="4"/>
      <c r="KPV698" s="4"/>
      <c r="KPW698" s="4"/>
      <c r="KPX698" s="4"/>
      <c r="KPY698" s="4"/>
      <c r="KPZ698" s="4"/>
      <c r="KQA698" s="4"/>
      <c r="KQB698" s="4"/>
      <c r="KQC698" s="4"/>
      <c r="KQD698" s="4"/>
      <c r="KQE698" s="4"/>
      <c r="KQF698" s="4"/>
      <c r="KQG698" s="4"/>
      <c r="KQH698" s="4"/>
      <c r="KQI698" s="4"/>
      <c r="KQJ698" s="4"/>
      <c r="KQK698" s="4"/>
      <c r="KQL698" s="4"/>
      <c r="KQM698" s="4"/>
      <c r="KQN698" s="4"/>
      <c r="KQO698" s="4"/>
      <c r="KQP698" s="4"/>
      <c r="KQQ698" s="4"/>
      <c r="KQR698" s="4"/>
      <c r="KQS698" s="4"/>
      <c r="KQT698" s="4"/>
      <c r="KQU698" s="4"/>
      <c r="KQV698" s="4"/>
      <c r="KQW698" s="4"/>
      <c r="KQX698" s="4"/>
      <c r="KQY698" s="4"/>
      <c r="KQZ698" s="4"/>
      <c r="KRA698" s="4"/>
      <c r="KRB698" s="4"/>
      <c r="KRC698" s="4"/>
      <c r="KRD698" s="4"/>
      <c r="KRE698" s="4"/>
      <c r="KRF698" s="4"/>
      <c r="KRG698" s="4"/>
      <c r="KRH698" s="4"/>
      <c r="KRI698" s="4"/>
      <c r="KRJ698" s="4"/>
      <c r="KRK698" s="4"/>
      <c r="KRL698" s="4"/>
      <c r="KRM698" s="4"/>
      <c r="KRN698" s="4"/>
      <c r="KRO698" s="4"/>
      <c r="KRP698" s="4"/>
      <c r="KRQ698" s="4"/>
      <c r="KRR698" s="4"/>
      <c r="KRS698" s="4"/>
      <c r="KRT698" s="4"/>
      <c r="KRU698" s="4"/>
      <c r="KRV698" s="4"/>
      <c r="KRW698" s="4"/>
      <c r="KRX698" s="4"/>
      <c r="KRY698" s="4"/>
      <c r="KRZ698" s="4"/>
      <c r="KSA698" s="4"/>
      <c r="KSB698" s="4"/>
      <c r="KSC698" s="4"/>
      <c r="KSD698" s="4"/>
      <c r="KSE698" s="4"/>
      <c r="KSF698" s="4"/>
      <c r="KSG698" s="4"/>
      <c r="KSH698" s="4"/>
      <c r="KSI698" s="4"/>
      <c r="KSJ698" s="4"/>
      <c r="KSK698" s="4"/>
      <c r="KSL698" s="4"/>
      <c r="KSM698" s="4"/>
      <c r="KSN698" s="4"/>
      <c r="KSO698" s="4"/>
      <c r="KSP698" s="4"/>
      <c r="KSQ698" s="4"/>
      <c r="KSR698" s="4"/>
      <c r="KSS698" s="4"/>
      <c r="KST698" s="4"/>
      <c r="KSU698" s="4"/>
      <c r="KSV698" s="4"/>
      <c r="KSW698" s="4"/>
      <c r="KSX698" s="4"/>
      <c r="KSY698" s="4"/>
      <c r="KSZ698" s="4"/>
      <c r="KTA698" s="4"/>
      <c r="KTB698" s="4"/>
      <c r="KTC698" s="4"/>
      <c r="KTD698" s="4"/>
      <c r="KTE698" s="4"/>
      <c r="KTF698" s="4"/>
      <c r="KTG698" s="4"/>
      <c r="KTH698" s="4"/>
      <c r="KTI698" s="4"/>
      <c r="KTJ698" s="4"/>
      <c r="KTK698" s="4"/>
      <c r="KTL698" s="4"/>
      <c r="KTM698" s="4"/>
      <c r="KTN698" s="4"/>
      <c r="KTO698" s="4"/>
      <c r="KTP698" s="4"/>
      <c r="KTQ698" s="4"/>
      <c r="KTR698" s="4"/>
      <c r="KTS698" s="4"/>
      <c r="KTT698" s="4"/>
      <c r="KTU698" s="4"/>
      <c r="KTV698" s="4"/>
      <c r="KTW698" s="4"/>
      <c r="KTX698" s="4"/>
      <c r="KTY698" s="4"/>
      <c r="KTZ698" s="4"/>
      <c r="KUA698" s="4"/>
      <c r="KUB698" s="4"/>
      <c r="KUC698" s="4"/>
      <c r="KUD698" s="4"/>
      <c r="KUE698" s="4"/>
      <c r="KUF698" s="4"/>
      <c r="KUG698" s="4"/>
      <c r="KUH698" s="4"/>
      <c r="KUI698" s="4"/>
      <c r="KUJ698" s="4"/>
      <c r="KUK698" s="4"/>
      <c r="KUL698" s="4"/>
      <c r="KUM698" s="4"/>
      <c r="KUN698" s="4"/>
      <c r="KUO698" s="4"/>
      <c r="KUP698" s="4"/>
      <c r="KUQ698" s="4"/>
      <c r="KUR698" s="4"/>
      <c r="KUS698" s="4"/>
      <c r="KUT698" s="4"/>
      <c r="KUU698" s="4"/>
      <c r="KUV698" s="4"/>
      <c r="KUW698" s="4"/>
      <c r="KUX698" s="4"/>
      <c r="KUY698" s="4"/>
      <c r="KUZ698" s="4"/>
      <c r="KVA698" s="4"/>
      <c r="KVB698" s="4"/>
      <c r="KVC698" s="4"/>
      <c r="KVD698" s="4"/>
      <c r="KVE698" s="4"/>
      <c r="KVF698" s="4"/>
      <c r="KVG698" s="4"/>
      <c r="KVH698" s="4"/>
      <c r="KVI698" s="4"/>
      <c r="KVJ698" s="4"/>
      <c r="KVK698" s="4"/>
      <c r="KVL698" s="4"/>
      <c r="KVM698" s="4"/>
      <c r="KVN698" s="4"/>
      <c r="KVO698" s="4"/>
      <c r="KVP698" s="4"/>
      <c r="KVQ698" s="4"/>
      <c r="KVR698" s="4"/>
      <c r="KVS698" s="4"/>
      <c r="KVT698" s="4"/>
      <c r="KVU698" s="4"/>
      <c r="KVV698" s="4"/>
      <c r="KVW698" s="4"/>
      <c r="KVX698" s="4"/>
      <c r="KVY698" s="4"/>
      <c r="KVZ698" s="4"/>
      <c r="KWA698" s="4"/>
      <c r="KWB698" s="4"/>
      <c r="KWC698" s="4"/>
      <c r="KWD698" s="4"/>
      <c r="KWE698" s="4"/>
      <c r="KWF698" s="4"/>
      <c r="KWG698" s="4"/>
      <c r="KWH698" s="4"/>
      <c r="KWI698" s="4"/>
      <c r="KWJ698" s="4"/>
      <c r="KWK698" s="4"/>
      <c r="KWL698" s="4"/>
      <c r="KWM698" s="4"/>
      <c r="KWN698" s="4"/>
      <c r="KWO698" s="4"/>
      <c r="KWP698" s="4"/>
      <c r="KWQ698" s="4"/>
      <c r="KWR698" s="4"/>
      <c r="KWS698" s="4"/>
      <c r="KWT698" s="4"/>
      <c r="KWU698" s="4"/>
      <c r="KWV698" s="4"/>
      <c r="KWW698" s="4"/>
      <c r="KWX698" s="4"/>
      <c r="KWY698" s="4"/>
      <c r="KWZ698" s="4"/>
      <c r="KXA698" s="4"/>
      <c r="KXB698" s="4"/>
      <c r="KXC698" s="4"/>
      <c r="KXD698" s="4"/>
      <c r="KXE698" s="4"/>
      <c r="KXF698" s="4"/>
      <c r="KXG698" s="4"/>
      <c r="KXH698" s="4"/>
      <c r="KXI698" s="4"/>
      <c r="KXJ698" s="4"/>
      <c r="KXK698" s="4"/>
      <c r="KXL698" s="4"/>
      <c r="KXM698" s="4"/>
      <c r="KXN698" s="4"/>
      <c r="KXO698" s="4"/>
      <c r="KXP698" s="4"/>
      <c r="KXQ698" s="4"/>
      <c r="KXR698" s="4"/>
      <c r="KXS698" s="4"/>
      <c r="KXT698" s="4"/>
      <c r="KXU698" s="4"/>
      <c r="KXV698" s="4"/>
      <c r="KXW698" s="4"/>
      <c r="KXX698" s="4"/>
      <c r="KXY698" s="4"/>
      <c r="KXZ698" s="4"/>
      <c r="KYA698" s="4"/>
      <c r="KYB698" s="4"/>
      <c r="KYC698" s="4"/>
      <c r="KYD698" s="4"/>
      <c r="KYE698" s="4"/>
      <c r="KYF698" s="4"/>
      <c r="KYG698" s="4"/>
      <c r="KYH698" s="4"/>
      <c r="KYI698" s="4"/>
      <c r="KYJ698" s="4"/>
      <c r="KYK698" s="4"/>
      <c r="KYL698" s="4"/>
      <c r="KYM698" s="4"/>
      <c r="KYN698" s="4"/>
      <c r="KYO698" s="4"/>
      <c r="KYP698" s="4"/>
      <c r="KYQ698" s="4"/>
      <c r="KYR698" s="4"/>
      <c r="KYS698" s="4"/>
      <c r="KYT698" s="4"/>
      <c r="KYU698" s="4"/>
      <c r="KYV698" s="4"/>
      <c r="KYW698" s="4"/>
      <c r="KYX698" s="4"/>
      <c r="KYY698" s="4"/>
      <c r="KYZ698" s="4"/>
      <c r="KZA698" s="4"/>
      <c r="KZB698" s="4"/>
      <c r="KZC698" s="4"/>
      <c r="KZD698" s="4"/>
      <c r="KZE698" s="4"/>
      <c r="KZF698" s="4"/>
      <c r="KZG698" s="4"/>
      <c r="KZH698" s="4"/>
      <c r="KZI698" s="4"/>
      <c r="KZJ698" s="4"/>
      <c r="KZK698" s="4"/>
      <c r="KZL698" s="4"/>
      <c r="KZM698" s="4"/>
      <c r="KZN698" s="4"/>
      <c r="KZO698" s="4"/>
      <c r="KZP698" s="4"/>
      <c r="KZQ698" s="4"/>
      <c r="KZR698" s="4"/>
      <c r="KZS698" s="4"/>
      <c r="KZT698" s="4"/>
      <c r="KZU698" s="4"/>
      <c r="KZV698" s="4"/>
      <c r="KZW698" s="4"/>
      <c r="KZX698" s="4"/>
      <c r="KZY698" s="4"/>
      <c r="KZZ698" s="4"/>
      <c r="LAA698" s="4"/>
      <c r="LAB698" s="4"/>
      <c r="LAC698" s="4"/>
      <c r="LAD698" s="4"/>
      <c r="LAE698" s="4"/>
      <c r="LAF698" s="4"/>
      <c r="LAG698" s="4"/>
      <c r="LAH698" s="4"/>
      <c r="LAI698" s="4"/>
      <c r="LAJ698" s="4"/>
      <c r="LAK698" s="4"/>
      <c r="LAL698" s="4"/>
      <c r="LAM698" s="4"/>
      <c r="LAN698" s="4"/>
      <c r="LAO698" s="4"/>
      <c r="LAP698" s="4"/>
      <c r="LAQ698" s="4"/>
      <c r="LAR698" s="4"/>
      <c r="LAS698" s="4"/>
      <c r="LAT698" s="4"/>
      <c r="LAU698" s="4"/>
      <c r="LAV698" s="4"/>
      <c r="LAW698" s="4"/>
      <c r="LAX698" s="4"/>
      <c r="LAY698" s="4"/>
      <c r="LAZ698" s="4"/>
      <c r="LBA698" s="4"/>
      <c r="LBB698" s="4"/>
      <c r="LBC698" s="4"/>
      <c r="LBD698" s="4"/>
      <c r="LBE698" s="4"/>
      <c r="LBF698" s="4"/>
      <c r="LBG698" s="4"/>
      <c r="LBH698" s="4"/>
      <c r="LBI698" s="4"/>
      <c r="LBJ698" s="4"/>
      <c r="LBK698" s="4"/>
      <c r="LBL698" s="4"/>
      <c r="LBM698" s="4"/>
      <c r="LBN698" s="4"/>
      <c r="LBO698" s="4"/>
      <c r="LBP698" s="4"/>
      <c r="LBQ698" s="4"/>
      <c r="LBR698" s="4"/>
      <c r="LBS698" s="4"/>
      <c r="LBT698" s="4"/>
      <c r="LBU698" s="4"/>
      <c r="LBV698" s="4"/>
      <c r="LBW698" s="4"/>
      <c r="LBX698" s="4"/>
      <c r="LBY698" s="4"/>
      <c r="LBZ698" s="4"/>
      <c r="LCA698" s="4"/>
      <c r="LCB698" s="4"/>
      <c r="LCC698" s="4"/>
      <c r="LCD698" s="4"/>
      <c r="LCE698" s="4"/>
      <c r="LCF698" s="4"/>
      <c r="LCG698" s="4"/>
      <c r="LCH698" s="4"/>
      <c r="LCI698" s="4"/>
      <c r="LCJ698" s="4"/>
      <c r="LCK698" s="4"/>
      <c r="LCL698" s="4"/>
      <c r="LCM698" s="4"/>
      <c r="LCN698" s="4"/>
      <c r="LCO698" s="4"/>
      <c r="LCP698" s="4"/>
      <c r="LCQ698" s="4"/>
      <c r="LCR698" s="4"/>
      <c r="LCS698" s="4"/>
      <c r="LCT698" s="4"/>
      <c r="LCU698" s="4"/>
      <c r="LCV698" s="4"/>
      <c r="LCW698" s="4"/>
      <c r="LCX698" s="4"/>
      <c r="LCY698" s="4"/>
      <c r="LCZ698" s="4"/>
      <c r="LDA698" s="4"/>
      <c r="LDB698" s="4"/>
      <c r="LDC698" s="4"/>
      <c r="LDD698" s="4"/>
      <c r="LDE698" s="4"/>
      <c r="LDF698" s="4"/>
      <c r="LDG698" s="4"/>
      <c r="LDH698" s="4"/>
      <c r="LDI698" s="4"/>
      <c r="LDJ698" s="4"/>
      <c r="LDK698" s="4"/>
      <c r="LDL698" s="4"/>
      <c r="LDM698" s="4"/>
      <c r="LDN698" s="4"/>
      <c r="LDO698" s="4"/>
      <c r="LDP698" s="4"/>
      <c r="LDQ698" s="4"/>
      <c r="LDR698" s="4"/>
      <c r="LDS698" s="4"/>
      <c r="LDT698" s="4"/>
      <c r="LDU698" s="4"/>
      <c r="LDV698" s="4"/>
      <c r="LDW698" s="4"/>
      <c r="LDX698" s="4"/>
      <c r="LDY698" s="4"/>
      <c r="LDZ698" s="4"/>
      <c r="LEA698" s="4"/>
      <c r="LEB698" s="4"/>
      <c r="LEC698" s="4"/>
      <c r="LED698" s="4"/>
      <c r="LEE698" s="4"/>
      <c r="LEF698" s="4"/>
      <c r="LEG698" s="4"/>
      <c r="LEH698" s="4"/>
      <c r="LEI698" s="4"/>
      <c r="LEJ698" s="4"/>
      <c r="LEK698" s="4"/>
      <c r="LEL698" s="4"/>
      <c r="LEM698" s="4"/>
      <c r="LEN698" s="4"/>
      <c r="LEO698" s="4"/>
      <c r="LEP698" s="4"/>
      <c r="LEQ698" s="4"/>
      <c r="LER698" s="4"/>
      <c r="LES698" s="4"/>
      <c r="LET698" s="4"/>
      <c r="LEU698" s="4"/>
      <c r="LEV698" s="4"/>
      <c r="LEW698" s="4"/>
      <c r="LEX698" s="4"/>
      <c r="LEY698" s="4"/>
      <c r="LEZ698" s="4"/>
      <c r="LFA698" s="4"/>
      <c r="LFB698" s="4"/>
      <c r="LFC698" s="4"/>
      <c r="LFD698" s="4"/>
      <c r="LFE698" s="4"/>
      <c r="LFF698" s="4"/>
      <c r="LFG698" s="4"/>
      <c r="LFH698" s="4"/>
      <c r="LFI698" s="4"/>
      <c r="LFJ698" s="4"/>
      <c r="LFK698" s="4"/>
      <c r="LFL698" s="4"/>
      <c r="LFM698" s="4"/>
      <c r="LFN698" s="4"/>
      <c r="LFO698" s="4"/>
      <c r="LFP698" s="4"/>
      <c r="LFQ698" s="4"/>
      <c r="LFR698" s="4"/>
      <c r="LFS698" s="4"/>
      <c r="LFT698" s="4"/>
      <c r="LFU698" s="4"/>
      <c r="LFV698" s="4"/>
      <c r="LFW698" s="4"/>
      <c r="LFX698" s="4"/>
      <c r="LFY698" s="4"/>
      <c r="LFZ698" s="4"/>
      <c r="LGA698" s="4"/>
      <c r="LGB698" s="4"/>
      <c r="LGC698" s="4"/>
      <c r="LGD698" s="4"/>
      <c r="LGE698" s="4"/>
      <c r="LGF698" s="4"/>
      <c r="LGG698" s="4"/>
      <c r="LGH698" s="4"/>
      <c r="LGI698" s="4"/>
      <c r="LGJ698" s="4"/>
      <c r="LGK698" s="4"/>
      <c r="LGL698" s="4"/>
      <c r="LGM698" s="4"/>
      <c r="LGN698" s="4"/>
      <c r="LGO698" s="4"/>
      <c r="LGP698" s="4"/>
      <c r="LGQ698" s="4"/>
      <c r="LGR698" s="4"/>
      <c r="LGS698" s="4"/>
      <c r="LGT698" s="4"/>
      <c r="LGU698" s="4"/>
      <c r="LGV698" s="4"/>
      <c r="LGW698" s="4"/>
      <c r="LGX698" s="4"/>
      <c r="LGY698" s="4"/>
      <c r="LGZ698" s="4"/>
      <c r="LHA698" s="4"/>
      <c r="LHB698" s="4"/>
      <c r="LHC698" s="4"/>
      <c r="LHD698" s="4"/>
      <c r="LHE698" s="4"/>
      <c r="LHF698" s="4"/>
      <c r="LHG698" s="4"/>
      <c r="LHH698" s="4"/>
      <c r="LHI698" s="4"/>
      <c r="LHJ698" s="4"/>
      <c r="LHK698" s="4"/>
      <c r="LHL698" s="4"/>
      <c r="LHM698" s="4"/>
      <c r="LHN698" s="4"/>
      <c r="LHO698" s="4"/>
      <c r="LHP698" s="4"/>
      <c r="LHQ698" s="4"/>
      <c r="LHR698" s="4"/>
      <c r="LHS698" s="4"/>
      <c r="LHT698" s="4"/>
      <c r="LHU698" s="4"/>
      <c r="LHV698" s="4"/>
      <c r="LHW698" s="4"/>
      <c r="LHX698" s="4"/>
      <c r="LHY698" s="4"/>
      <c r="LHZ698" s="4"/>
      <c r="LIA698" s="4"/>
      <c r="LIB698" s="4"/>
      <c r="LIC698" s="4"/>
      <c r="LID698" s="4"/>
      <c r="LIE698" s="4"/>
      <c r="LIF698" s="4"/>
      <c r="LIG698" s="4"/>
      <c r="LIH698" s="4"/>
      <c r="LII698" s="4"/>
      <c r="LIJ698" s="4"/>
      <c r="LIK698" s="4"/>
      <c r="LIL698" s="4"/>
      <c r="LIM698" s="4"/>
      <c r="LIN698" s="4"/>
      <c r="LIO698" s="4"/>
      <c r="LIP698" s="4"/>
      <c r="LIQ698" s="4"/>
      <c r="LIR698" s="4"/>
      <c r="LIS698" s="4"/>
      <c r="LIT698" s="4"/>
      <c r="LIU698" s="4"/>
      <c r="LIV698" s="4"/>
      <c r="LIW698" s="4"/>
      <c r="LIX698" s="4"/>
      <c r="LIY698" s="4"/>
      <c r="LIZ698" s="4"/>
      <c r="LJA698" s="4"/>
      <c r="LJB698" s="4"/>
      <c r="LJC698" s="4"/>
      <c r="LJD698" s="4"/>
      <c r="LJE698" s="4"/>
      <c r="LJF698" s="4"/>
      <c r="LJG698" s="4"/>
      <c r="LJH698" s="4"/>
      <c r="LJI698" s="4"/>
      <c r="LJJ698" s="4"/>
      <c r="LJK698" s="4"/>
      <c r="LJL698" s="4"/>
      <c r="LJM698" s="4"/>
      <c r="LJN698" s="4"/>
      <c r="LJO698" s="4"/>
      <c r="LJP698" s="4"/>
      <c r="LJQ698" s="4"/>
      <c r="LJR698" s="4"/>
      <c r="LJS698" s="4"/>
      <c r="LJT698" s="4"/>
      <c r="LJU698" s="4"/>
      <c r="LJV698" s="4"/>
      <c r="LJW698" s="4"/>
      <c r="LJX698" s="4"/>
      <c r="LJY698" s="4"/>
      <c r="LJZ698" s="4"/>
      <c r="LKA698" s="4"/>
      <c r="LKB698" s="4"/>
      <c r="LKC698" s="4"/>
      <c r="LKD698" s="4"/>
      <c r="LKE698" s="4"/>
      <c r="LKF698" s="4"/>
      <c r="LKG698" s="4"/>
      <c r="LKH698" s="4"/>
      <c r="LKI698" s="4"/>
      <c r="LKJ698" s="4"/>
      <c r="LKK698" s="4"/>
      <c r="LKL698" s="4"/>
      <c r="LKM698" s="4"/>
      <c r="LKN698" s="4"/>
      <c r="LKO698" s="4"/>
      <c r="LKP698" s="4"/>
      <c r="LKQ698" s="4"/>
      <c r="LKR698" s="4"/>
      <c r="LKS698" s="4"/>
      <c r="LKT698" s="4"/>
      <c r="LKU698" s="4"/>
      <c r="LKV698" s="4"/>
      <c r="LKW698" s="4"/>
      <c r="LKX698" s="4"/>
      <c r="LKY698" s="4"/>
      <c r="LKZ698" s="4"/>
      <c r="LLA698" s="4"/>
      <c r="LLB698" s="4"/>
      <c r="LLC698" s="4"/>
      <c r="LLD698" s="4"/>
      <c r="LLE698" s="4"/>
      <c r="LLF698" s="4"/>
      <c r="LLG698" s="4"/>
      <c r="LLH698" s="4"/>
      <c r="LLI698" s="4"/>
      <c r="LLJ698" s="4"/>
      <c r="LLK698" s="4"/>
      <c r="LLL698" s="4"/>
      <c r="LLM698" s="4"/>
      <c r="LLN698" s="4"/>
      <c r="LLO698" s="4"/>
      <c r="LLP698" s="4"/>
      <c r="LLQ698" s="4"/>
      <c r="LLR698" s="4"/>
      <c r="LLS698" s="4"/>
      <c r="LLT698" s="4"/>
      <c r="LLU698" s="4"/>
      <c r="LLV698" s="4"/>
      <c r="LLW698" s="4"/>
      <c r="LLX698" s="4"/>
      <c r="LLY698" s="4"/>
      <c r="LLZ698" s="4"/>
      <c r="LMA698" s="4"/>
      <c r="LMB698" s="4"/>
      <c r="LMC698" s="4"/>
      <c r="LMD698" s="4"/>
      <c r="LME698" s="4"/>
      <c r="LMF698" s="4"/>
      <c r="LMG698" s="4"/>
      <c r="LMH698" s="4"/>
      <c r="LMI698" s="4"/>
      <c r="LMJ698" s="4"/>
      <c r="LMK698" s="4"/>
      <c r="LML698" s="4"/>
      <c r="LMM698" s="4"/>
      <c r="LMN698" s="4"/>
      <c r="LMO698" s="4"/>
      <c r="LMP698" s="4"/>
      <c r="LMQ698" s="4"/>
      <c r="LMR698" s="4"/>
      <c r="LMS698" s="4"/>
      <c r="LMT698" s="4"/>
      <c r="LMU698" s="4"/>
      <c r="LMV698" s="4"/>
      <c r="LMW698" s="4"/>
      <c r="LMX698" s="4"/>
      <c r="LMY698" s="4"/>
      <c r="LMZ698" s="4"/>
      <c r="LNA698" s="4"/>
      <c r="LNB698" s="4"/>
      <c r="LNC698" s="4"/>
      <c r="LND698" s="4"/>
      <c r="LNE698" s="4"/>
      <c r="LNF698" s="4"/>
      <c r="LNG698" s="4"/>
      <c r="LNH698" s="4"/>
      <c r="LNI698" s="4"/>
      <c r="LNJ698" s="4"/>
      <c r="LNK698" s="4"/>
      <c r="LNL698" s="4"/>
      <c r="LNM698" s="4"/>
      <c r="LNN698" s="4"/>
      <c r="LNO698" s="4"/>
      <c r="LNP698" s="4"/>
      <c r="LNQ698" s="4"/>
      <c r="LNR698" s="4"/>
      <c r="LNS698" s="4"/>
      <c r="LNT698" s="4"/>
      <c r="LNU698" s="4"/>
      <c r="LNV698" s="4"/>
      <c r="LNW698" s="4"/>
      <c r="LNX698" s="4"/>
      <c r="LNY698" s="4"/>
      <c r="LNZ698" s="4"/>
      <c r="LOA698" s="4"/>
      <c r="LOB698" s="4"/>
      <c r="LOC698" s="4"/>
      <c r="LOD698" s="4"/>
      <c r="LOE698" s="4"/>
      <c r="LOF698" s="4"/>
      <c r="LOG698" s="4"/>
      <c r="LOH698" s="4"/>
      <c r="LOI698" s="4"/>
      <c r="LOJ698" s="4"/>
      <c r="LOK698" s="4"/>
      <c r="LOL698" s="4"/>
      <c r="LOM698" s="4"/>
      <c r="LON698" s="4"/>
      <c r="LOO698" s="4"/>
      <c r="LOP698" s="4"/>
      <c r="LOQ698" s="4"/>
      <c r="LOR698" s="4"/>
      <c r="LOS698" s="4"/>
      <c r="LOT698" s="4"/>
      <c r="LOU698" s="4"/>
      <c r="LOV698" s="4"/>
      <c r="LOW698" s="4"/>
      <c r="LOX698" s="4"/>
      <c r="LOY698" s="4"/>
      <c r="LOZ698" s="4"/>
      <c r="LPA698" s="4"/>
      <c r="LPB698" s="4"/>
      <c r="LPC698" s="4"/>
      <c r="LPD698" s="4"/>
      <c r="LPE698" s="4"/>
      <c r="LPF698" s="4"/>
      <c r="LPG698" s="4"/>
      <c r="LPH698" s="4"/>
      <c r="LPI698" s="4"/>
      <c r="LPJ698" s="4"/>
      <c r="LPK698" s="4"/>
      <c r="LPL698" s="4"/>
      <c r="LPM698" s="4"/>
      <c r="LPN698" s="4"/>
      <c r="LPO698" s="4"/>
      <c r="LPP698" s="4"/>
      <c r="LPQ698" s="4"/>
      <c r="LPR698" s="4"/>
      <c r="LPS698" s="4"/>
      <c r="LPT698" s="4"/>
      <c r="LPU698" s="4"/>
      <c r="LPV698" s="4"/>
      <c r="LPW698" s="4"/>
      <c r="LPX698" s="4"/>
      <c r="LPY698" s="4"/>
      <c r="LPZ698" s="4"/>
      <c r="LQA698" s="4"/>
      <c r="LQB698" s="4"/>
      <c r="LQC698" s="4"/>
      <c r="LQD698" s="4"/>
      <c r="LQE698" s="4"/>
      <c r="LQF698" s="4"/>
      <c r="LQG698" s="4"/>
      <c r="LQH698" s="4"/>
      <c r="LQI698" s="4"/>
      <c r="LQJ698" s="4"/>
      <c r="LQK698" s="4"/>
      <c r="LQL698" s="4"/>
      <c r="LQM698" s="4"/>
      <c r="LQN698" s="4"/>
      <c r="LQO698" s="4"/>
      <c r="LQP698" s="4"/>
      <c r="LQQ698" s="4"/>
      <c r="LQR698" s="4"/>
      <c r="LQS698" s="4"/>
      <c r="LQT698" s="4"/>
      <c r="LQU698" s="4"/>
      <c r="LQV698" s="4"/>
      <c r="LQW698" s="4"/>
      <c r="LQX698" s="4"/>
      <c r="LQY698" s="4"/>
      <c r="LQZ698" s="4"/>
      <c r="LRA698" s="4"/>
      <c r="LRB698" s="4"/>
      <c r="LRC698" s="4"/>
      <c r="LRD698" s="4"/>
      <c r="LRE698" s="4"/>
      <c r="LRF698" s="4"/>
      <c r="LRG698" s="4"/>
      <c r="LRH698" s="4"/>
      <c r="LRI698" s="4"/>
      <c r="LRJ698" s="4"/>
      <c r="LRK698" s="4"/>
      <c r="LRL698" s="4"/>
      <c r="LRM698" s="4"/>
      <c r="LRN698" s="4"/>
      <c r="LRO698" s="4"/>
      <c r="LRP698" s="4"/>
      <c r="LRQ698" s="4"/>
      <c r="LRR698" s="4"/>
      <c r="LRS698" s="4"/>
      <c r="LRT698" s="4"/>
      <c r="LRU698" s="4"/>
      <c r="LRV698" s="4"/>
      <c r="LRW698" s="4"/>
      <c r="LRX698" s="4"/>
      <c r="LRY698" s="4"/>
      <c r="LRZ698" s="4"/>
      <c r="LSA698" s="4"/>
      <c r="LSB698" s="4"/>
      <c r="LSC698" s="4"/>
      <c r="LSD698" s="4"/>
      <c r="LSE698" s="4"/>
      <c r="LSF698" s="4"/>
      <c r="LSG698" s="4"/>
      <c r="LSH698" s="4"/>
      <c r="LSI698" s="4"/>
      <c r="LSJ698" s="4"/>
      <c r="LSK698" s="4"/>
      <c r="LSL698" s="4"/>
      <c r="LSM698" s="4"/>
      <c r="LSN698" s="4"/>
      <c r="LSO698" s="4"/>
      <c r="LSP698" s="4"/>
      <c r="LSQ698" s="4"/>
      <c r="LSR698" s="4"/>
      <c r="LSS698" s="4"/>
      <c r="LST698" s="4"/>
      <c r="LSU698" s="4"/>
      <c r="LSV698" s="4"/>
      <c r="LSW698" s="4"/>
      <c r="LSX698" s="4"/>
      <c r="LSY698" s="4"/>
      <c r="LSZ698" s="4"/>
      <c r="LTA698" s="4"/>
      <c r="LTB698" s="4"/>
      <c r="LTC698" s="4"/>
      <c r="LTD698" s="4"/>
      <c r="LTE698" s="4"/>
      <c r="LTF698" s="4"/>
      <c r="LTG698" s="4"/>
      <c r="LTH698" s="4"/>
      <c r="LTI698" s="4"/>
      <c r="LTJ698" s="4"/>
      <c r="LTK698" s="4"/>
      <c r="LTL698" s="4"/>
      <c r="LTM698" s="4"/>
      <c r="LTN698" s="4"/>
      <c r="LTO698" s="4"/>
      <c r="LTP698" s="4"/>
      <c r="LTQ698" s="4"/>
      <c r="LTR698" s="4"/>
      <c r="LTS698" s="4"/>
      <c r="LTT698" s="4"/>
      <c r="LTU698" s="4"/>
      <c r="LTV698" s="4"/>
      <c r="LTW698" s="4"/>
      <c r="LTX698" s="4"/>
      <c r="LTY698" s="4"/>
      <c r="LTZ698" s="4"/>
      <c r="LUA698" s="4"/>
      <c r="LUB698" s="4"/>
      <c r="LUC698" s="4"/>
      <c r="LUD698" s="4"/>
      <c r="LUE698" s="4"/>
      <c r="LUF698" s="4"/>
      <c r="LUG698" s="4"/>
      <c r="LUH698" s="4"/>
      <c r="LUI698" s="4"/>
      <c r="LUJ698" s="4"/>
      <c r="LUK698" s="4"/>
      <c r="LUL698" s="4"/>
      <c r="LUM698" s="4"/>
      <c r="LUN698" s="4"/>
      <c r="LUO698" s="4"/>
      <c r="LUP698" s="4"/>
      <c r="LUQ698" s="4"/>
      <c r="LUR698" s="4"/>
      <c r="LUS698" s="4"/>
      <c r="LUT698" s="4"/>
      <c r="LUU698" s="4"/>
      <c r="LUV698" s="4"/>
      <c r="LUW698" s="4"/>
      <c r="LUX698" s="4"/>
      <c r="LUY698" s="4"/>
      <c r="LUZ698" s="4"/>
      <c r="LVA698" s="4"/>
      <c r="LVB698" s="4"/>
      <c r="LVC698" s="4"/>
      <c r="LVD698" s="4"/>
      <c r="LVE698" s="4"/>
      <c r="LVF698" s="4"/>
      <c r="LVG698" s="4"/>
      <c r="LVH698" s="4"/>
      <c r="LVI698" s="4"/>
      <c r="LVJ698" s="4"/>
      <c r="LVK698" s="4"/>
      <c r="LVL698" s="4"/>
      <c r="LVM698" s="4"/>
      <c r="LVN698" s="4"/>
      <c r="LVO698" s="4"/>
      <c r="LVP698" s="4"/>
      <c r="LVQ698" s="4"/>
      <c r="LVR698" s="4"/>
      <c r="LVS698" s="4"/>
      <c r="LVT698" s="4"/>
      <c r="LVU698" s="4"/>
      <c r="LVV698" s="4"/>
      <c r="LVW698" s="4"/>
      <c r="LVX698" s="4"/>
      <c r="LVY698" s="4"/>
      <c r="LVZ698" s="4"/>
      <c r="LWA698" s="4"/>
      <c r="LWB698" s="4"/>
      <c r="LWC698" s="4"/>
      <c r="LWD698" s="4"/>
      <c r="LWE698" s="4"/>
      <c r="LWF698" s="4"/>
      <c r="LWG698" s="4"/>
      <c r="LWH698" s="4"/>
      <c r="LWI698" s="4"/>
      <c r="LWJ698" s="4"/>
      <c r="LWK698" s="4"/>
      <c r="LWL698" s="4"/>
      <c r="LWM698" s="4"/>
      <c r="LWN698" s="4"/>
      <c r="LWO698" s="4"/>
      <c r="LWP698" s="4"/>
      <c r="LWQ698" s="4"/>
      <c r="LWR698" s="4"/>
      <c r="LWS698" s="4"/>
      <c r="LWT698" s="4"/>
      <c r="LWU698" s="4"/>
      <c r="LWV698" s="4"/>
      <c r="LWW698" s="4"/>
      <c r="LWX698" s="4"/>
      <c r="LWY698" s="4"/>
      <c r="LWZ698" s="4"/>
      <c r="LXA698" s="4"/>
      <c r="LXB698" s="4"/>
      <c r="LXC698" s="4"/>
      <c r="LXD698" s="4"/>
      <c r="LXE698" s="4"/>
      <c r="LXF698" s="4"/>
      <c r="LXG698" s="4"/>
      <c r="LXH698" s="4"/>
      <c r="LXI698" s="4"/>
      <c r="LXJ698" s="4"/>
      <c r="LXK698" s="4"/>
      <c r="LXL698" s="4"/>
      <c r="LXM698" s="4"/>
      <c r="LXN698" s="4"/>
      <c r="LXO698" s="4"/>
      <c r="LXP698" s="4"/>
      <c r="LXQ698" s="4"/>
      <c r="LXR698" s="4"/>
      <c r="LXS698" s="4"/>
      <c r="LXT698" s="4"/>
      <c r="LXU698" s="4"/>
      <c r="LXV698" s="4"/>
      <c r="LXW698" s="4"/>
      <c r="LXX698" s="4"/>
      <c r="LXY698" s="4"/>
      <c r="LXZ698" s="4"/>
      <c r="LYA698" s="4"/>
      <c r="LYB698" s="4"/>
      <c r="LYC698" s="4"/>
      <c r="LYD698" s="4"/>
      <c r="LYE698" s="4"/>
      <c r="LYF698" s="4"/>
      <c r="LYG698" s="4"/>
      <c r="LYH698" s="4"/>
      <c r="LYI698" s="4"/>
      <c r="LYJ698" s="4"/>
      <c r="LYK698" s="4"/>
      <c r="LYL698" s="4"/>
      <c r="LYM698" s="4"/>
      <c r="LYN698" s="4"/>
      <c r="LYO698" s="4"/>
      <c r="LYP698" s="4"/>
      <c r="LYQ698" s="4"/>
      <c r="LYR698" s="4"/>
      <c r="LYS698" s="4"/>
      <c r="LYT698" s="4"/>
      <c r="LYU698" s="4"/>
      <c r="LYV698" s="4"/>
      <c r="LYW698" s="4"/>
      <c r="LYX698" s="4"/>
      <c r="LYY698" s="4"/>
      <c r="LYZ698" s="4"/>
      <c r="LZA698" s="4"/>
      <c r="LZB698" s="4"/>
      <c r="LZC698" s="4"/>
      <c r="LZD698" s="4"/>
      <c r="LZE698" s="4"/>
      <c r="LZF698" s="4"/>
      <c r="LZG698" s="4"/>
      <c r="LZH698" s="4"/>
      <c r="LZI698" s="4"/>
      <c r="LZJ698" s="4"/>
      <c r="LZK698" s="4"/>
      <c r="LZL698" s="4"/>
      <c r="LZM698" s="4"/>
      <c r="LZN698" s="4"/>
      <c r="LZO698" s="4"/>
      <c r="LZP698" s="4"/>
      <c r="LZQ698" s="4"/>
      <c r="LZR698" s="4"/>
      <c r="LZS698" s="4"/>
      <c r="LZT698" s="4"/>
      <c r="LZU698" s="4"/>
      <c r="LZV698" s="4"/>
      <c r="LZW698" s="4"/>
      <c r="LZX698" s="4"/>
      <c r="LZY698" s="4"/>
      <c r="LZZ698" s="4"/>
      <c r="MAA698" s="4"/>
      <c r="MAB698" s="4"/>
      <c r="MAC698" s="4"/>
      <c r="MAD698" s="4"/>
      <c r="MAE698" s="4"/>
      <c r="MAF698" s="4"/>
      <c r="MAG698" s="4"/>
      <c r="MAH698" s="4"/>
      <c r="MAI698" s="4"/>
      <c r="MAJ698" s="4"/>
      <c r="MAK698" s="4"/>
      <c r="MAL698" s="4"/>
      <c r="MAM698" s="4"/>
      <c r="MAN698" s="4"/>
      <c r="MAO698" s="4"/>
      <c r="MAP698" s="4"/>
      <c r="MAQ698" s="4"/>
      <c r="MAR698" s="4"/>
      <c r="MAS698" s="4"/>
      <c r="MAT698" s="4"/>
      <c r="MAU698" s="4"/>
      <c r="MAV698" s="4"/>
      <c r="MAW698" s="4"/>
      <c r="MAX698" s="4"/>
      <c r="MAY698" s="4"/>
      <c r="MAZ698" s="4"/>
      <c r="MBA698" s="4"/>
      <c r="MBB698" s="4"/>
      <c r="MBC698" s="4"/>
      <c r="MBD698" s="4"/>
      <c r="MBE698" s="4"/>
      <c r="MBF698" s="4"/>
      <c r="MBG698" s="4"/>
      <c r="MBH698" s="4"/>
      <c r="MBI698" s="4"/>
      <c r="MBJ698" s="4"/>
      <c r="MBK698" s="4"/>
      <c r="MBL698" s="4"/>
      <c r="MBM698" s="4"/>
      <c r="MBN698" s="4"/>
      <c r="MBO698" s="4"/>
      <c r="MBP698" s="4"/>
      <c r="MBQ698" s="4"/>
      <c r="MBR698" s="4"/>
      <c r="MBS698" s="4"/>
      <c r="MBT698" s="4"/>
      <c r="MBU698" s="4"/>
      <c r="MBV698" s="4"/>
      <c r="MBW698" s="4"/>
      <c r="MBX698" s="4"/>
      <c r="MBY698" s="4"/>
      <c r="MBZ698" s="4"/>
      <c r="MCA698" s="4"/>
      <c r="MCB698" s="4"/>
      <c r="MCC698" s="4"/>
      <c r="MCD698" s="4"/>
      <c r="MCE698" s="4"/>
      <c r="MCF698" s="4"/>
      <c r="MCG698" s="4"/>
      <c r="MCH698" s="4"/>
      <c r="MCI698" s="4"/>
      <c r="MCJ698" s="4"/>
      <c r="MCK698" s="4"/>
      <c r="MCL698" s="4"/>
      <c r="MCM698" s="4"/>
      <c r="MCN698" s="4"/>
      <c r="MCO698" s="4"/>
      <c r="MCP698" s="4"/>
      <c r="MCQ698" s="4"/>
      <c r="MCR698" s="4"/>
      <c r="MCS698" s="4"/>
      <c r="MCT698" s="4"/>
      <c r="MCU698" s="4"/>
      <c r="MCV698" s="4"/>
      <c r="MCW698" s="4"/>
      <c r="MCX698" s="4"/>
      <c r="MCY698" s="4"/>
      <c r="MCZ698" s="4"/>
      <c r="MDA698" s="4"/>
      <c r="MDB698" s="4"/>
      <c r="MDC698" s="4"/>
      <c r="MDD698" s="4"/>
      <c r="MDE698" s="4"/>
      <c r="MDF698" s="4"/>
      <c r="MDG698" s="4"/>
      <c r="MDH698" s="4"/>
      <c r="MDI698" s="4"/>
      <c r="MDJ698" s="4"/>
      <c r="MDK698" s="4"/>
      <c r="MDL698" s="4"/>
      <c r="MDM698" s="4"/>
      <c r="MDN698" s="4"/>
      <c r="MDO698" s="4"/>
      <c r="MDP698" s="4"/>
      <c r="MDQ698" s="4"/>
      <c r="MDR698" s="4"/>
      <c r="MDS698" s="4"/>
      <c r="MDT698" s="4"/>
      <c r="MDU698" s="4"/>
      <c r="MDV698" s="4"/>
      <c r="MDW698" s="4"/>
      <c r="MDX698" s="4"/>
      <c r="MDY698" s="4"/>
      <c r="MDZ698" s="4"/>
      <c r="MEA698" s="4"/>
      <c r="MEB698" s="4"/>
      <c r="MEC698" s="4"/>
      <c r="MED698" s="4"/>
      <c r="MEE698" s="4"/>
      <c r="MEF698" s="4"/>
      <c r="MEG698" s="4"/>
      <c r="MEH698" s="4"/>
      <c r="MEI698" s="4"/>
      <c r="MEJ698" s="4"/>
      <c r="MEK698" s="4"/>
      <c r="MEL698" s="4"/>
      <c r="MEM698" s="4"/>
      <c r="MEN698" s="4"/>
      <c r="MEO698" s="4"/>
      <c r="MEP698" s="4"/>
      <c r="MEQ698" s="4"/>
      <c r="MER698" s="4"/>
      <c r="MES698" s="4"/>
      <c r="MET698" s="4"/>
      <c r="MEU698" s="4"/>
      <c r="MEV698" s="4"/>
      <c r="MEW698" s="4"/>
      <c r="MEX698" s="4"/>
      <c r="MEY698" s="4"/>
      <c r="MEZ698" s="4"/>
      <c r="MFA698" s="4"/>
      <c r="MFB698" s="4"/>
      <c r="MFC698" s="4"/>
      <c r="MFD698" s="4"/>
      <c r="MFE698" s="4"/>
      <c r="MFF698" s="4"/>
      <c r="MFG698" s="4"/>
      <c r="MFH698" s="4"/>
      <c r="MFI698" s="4"/>
      <c r="MFJ698" s="4"/>
      <c r="MFK698" s="4"/>
      <c r="MFL698" s="4"/>
      <c r="MFM698" s="4"/>
      <c r="MFN698" s="4"/>
      <c r="MFO698" s="4"/>
      <c r="MFP698" s="4"/>
      <c r="MFQ698" s="4"/>
      <c r="MFR698" s="4"/>
      <c r="MFS698" s="4"/>
      <c r="MFT698" s="4"/>
      <c r="MFU698" s="4"/>
      <c r="MFV698" s="4"/>
      <c r="MFW698" s="4"/>
      <c r="MFX698" s="4"/>
      <c r="MFY698" s="4"/>
      <c r="MFZ698" s="4"/>
      <c r="MGA698" s="4"/>
      <c r="MGB698" s="4"/>
      <c r="MGC698" s="4"/>
      <c r="MGD698" s="4"/>
      <c r="MGE698" s="4"/>
      <c r="MGF698" s="4"/>
      <c r="MGG698" s="4"/>
      <c r="MGH698" s="4"/>
      <c r="MGI698" s="4"/>
      <c r="MGJ698" s="4"/>
      <c r="MGK698" s="4"/>
      <c r="MGL698" s="4"/>
      <c r="MGM698" s="4"/>
      <c r="MGN698" s="4"/>
      <c r="MGO698" s="4"/>
      <c r="MGP698" s="4"/>
      <c r="MGQ698" s="4"/>
      <c r="MGR698" s="4"/>
      <c r="MGS698" s="4"/>
      <c r="MGT698" s="4"/>
      <c r="MGU698" s="4"/>
      <c r="MGV698" s="4"/>
      <c r="MGW698" s="4"/>
      <c r="MGX698" s="4"/>
      <c r="MGY698" s="4"/>
      <c r="MGZ698" s="4"/>
      <c r="MHA698" s="4"/>
      <c r="MHB698" s="4"/>
      <c r="MHC698" s="4"/>
      <c r="MHD698" s="4"/>
      <c r="MHE698" s="4"/>
      <c r="MHF698" s="4"/>
      <c r="MHG698" s="4"/>
      <c r="MHH698" s="4"/>
      <c r="MHI698" s="4"/>
      <c r="MHJ698" s="4"/>
      <c r="MHK698" s="4"/>
      <c r="MHL698" s="4"/>
      <c r="MHM698" s="4"/>
      <c r="MHN698" s="4"/>
      <c r="MHO698" s="4"/>
      <c r="MHP698" s="4"/>
      <c r="MHQ698" s="4"/>
      <c r="MHR698" s="4"/>
      <c r="MHS698" s="4"/>
      <c r="MHT698" s="4"/>
      <c r="MHU698" s="4"/>
      <c r="MHV698" s="4"/>
      <c r="MHW698" s="4"/>
      <c r="MHX698" s="4"/>
      <c r="MHY698" s="4"/>
      <c r="MHZ698" s="4"/>
      <c r="MIA698" s="4"/>
      <c r="MIB698" s="4"/>
      <c r="MIC698" s="4"/>
      <c r="MID698" s="4"/>
      <c r="MIE698" s="4"/>
      <c r="MIF698" s="4"/>
      <c r="MIG698" s="4"/>
      <c r="MIH698" s="4"/>
      <c r="MII698" s="4"/>
      <c r="MIJ698" s="4"/>
      <c r="MIK698" s="4"/>
      <c r="MIL698" s="4"/>
      <c r="MIM698" s="4"/>
      <c r="MIN698" s="4"/>
      <c r="MIO698" s="4"/>
      <c r="MIP698" s="4"/>
      <c r="MIQ698" s="4"/>
      <c r="MIR698" s="4"/>
      <c r="MIS698" s="4"/>
      <c r="MIT698" s="4"/>
      <c r="MIU698" s="4"/>
      <c r="MIV698" s="4"/>
      <c r="MIW698" s="4"/>
      <c r="MIX698" s="4"/>
      <c r="MIY698" s="4"/>
      <c r="MIZ698" s="4"/>
      <c r="MJA698" s="4"/>
      <c r="MJB698" s="4"/>
      <c r="MJC698" s="4"/>
      <c r="MJD698" s="4"/>
      <c r="MJE698" s="4"/>
      <c r="MJF698" s="4"/>
      <c r="MJG698" s="4"/>
      <c r="MJH698" s="4"/>
      <c r="MJI698" s="4"/>
      <c r="MJJ698" s="4"/>
      <c r="MJK698" s="4"/>
      <c r="MJL698" s="4"/>
      <c r="MJM698" s="4"/>
      <c r="MJN698" s="4"/>
      <c r="MJO698" s="4"/>
      <c r="MJP698" s="4"/>
      <c r="MJQ698" s="4"/>
      <c r="MJR698" s="4"/>
      <c r="MJS698" s="4"/>
      <c r="MJT698" s="4"/>
      <c r="MJU698" s="4"/>
      <c r="MJV698" s="4"/>
      <c r="MJW698" s="4"/>
      <c r="MJX698" s="4"/>
      <c r="MJY698" s="4"/>
      <c r="MJZ698" s="4"/>
      <c r="MKA698" s="4"/>
      <c r="MKB698" s="4"/>
      <c r="MKC698" s="4"/>
      <c r="MKD698" s="4"/>
      <c r="MKE698" s="4"/>
      <c r="MKF698" s="4"/>
      <c r="MKG698" s="4"/>
      <c r="MKH698" s="4"/>
      <c r="MKI698" s="4"/>
      <c r="MKJ698" s="4"/>
      <c r="MKK698" s="4"/>
      <c r="MKL698" s="4"/>
      <c r="MKM698" s="4"/>
      <c r="MKN698" s="4"/>
      <c r="MKO698" s="4"/>
      <c r="MKP698" s="4"/>
      <c r="MKQ698" s="4"/>
      <c r="MKR698" s="4"/>
      <c r="MKS698" s="4"/>
      <c r="MKT698" s="4"/>
      <c r="MKU698" s="4"/>
      <c r="MKV698" s="4"/>
      <c r="MKW698" s="4"/>
      <c r="MKX698" s="4"/>
      <c r="MKY698" s="4"/>
      <c r="MKZ698" s="4"/>
      <c r="MLA698" s="4"/>
      <c r="MLB698" s="4"/>
      <c r="MLC698" s="4"/>
      <c r="MLD698" s="4"/>
      <c r="MLE698" s="4"/>
      <c r="MLF698" s="4"/>
      <c r="MLG698" s="4"/>
      <c r="MLH698" s="4"/>
      <c r="MLI698" s="4"/>
      <c r="MLJ698" s="4"/>
      <c r="MLK698" s="4"/>
      <c r="MLL698" s="4"/>
      <c r="MLM698" s="4"/>
      <c r="MLN698" s="4"/>
      <c r="MLO698" s="4"/>
      <c r="MLP698" s="4"/>
      <c r="MLQ698" s="4"/>
      <c r="MLR698" s="4"/>
      <c r="MLS698" s="4"/>
      <c r="MLT698" s="4"/>
      <c r="MLU698" s="4"/>
      <c r="MLV698" s="4"/>
      <c r="MLW698" s="4"/>
      <c r="MLX698" s="4"/>
      <c r="MLY698" s="4"/>
      <c r="MLZ698" s="4"/>
      <c r="MMA698" s="4"/>
      <c r="MMB698" s="4"/>
      <c r="MMC698" s="4"/>
      <c r="MMD698" s="4"/>
      <c r="MME698" s="4"/>
      <c r="MMF698" s="4"/>
      <c r="MMG698" s="4"/>
      <c r="MMH698" s="4"/>
      <c r="MMI698" s="4"/>
      <c r="MMJ698" s="4"/>
      <c r="MMK698" s="4"/>
      <c r="MML698" s="4"/>
      <c r="MMM698" s="4"/>
      <c r="MMN698" s="4"/>
      <c r="MMO698" s="4"/>
      <c r="MMP698" s="4"/>
      <c r="MMQ698" s="4"/>
      <c r="MMR698" s="4"/>
      <c r="MMS698" s="4"/>
      <c r="MMT698" s="4"/>
      <c r="MMU698" s="4"/>
      <c r="MMV698" s="4"/>
      <c r="MMW698" s="4"/>
      <c r="MMX698" s="4"/>
      <c r="MMY698" s="4"/>
      <c r="MMZ698" s="4"/>
      <c r="MNA698" s="4"/>
      <c r="MNB698" s="4"/>
      <c r="MNC698" s="4"/>
      <c r="MND698" s="4"/>
      <c r="MNE698" s="4"/>
      <c r="MNF698" s="4"/>
      <c r="MNG698" s="4"/>
      <c r="MNH698" s="4"/>
      <c r="MNI698" s="4"/>
      <c r="MNJ698" s="4"/>
      <c r="MNK698" s="4"/>
      <c r="MNL698" s="4"/>
      <c r="MNM698" s="4"/>
      <c r="MNN698" s="4"/>
      <c r="MNO698" s="4"/>
      <c r="MNP698" s="4"/>
      <c r="MNQ698" s="4"/>
      <c r="MNR698" s="4"/>
      <c r="MNS698" s="4"/>
      <c r="MNT698" s="4"/>
      <c r="MNU698" s="4"/>
      <c r="MNV698" s="4"/>
      <c r="MNW698" s="4"/>
      <c r="MNX698" s="4"/>
      <c r="MNY698" s="4"/>
      <c r="MNZ698" s="4"/>
      <c r="MOA698" s="4"/>
      <c r="MOB698" s="4"/>
      <c r="MOC698" s="4"/>
      <c r="MOD698" s="4"/>
      <c r="MOE698" s="4"/>
      <c r="MOF698" s="4"/>
      <c r="MOG698" s="4"/>
      <c r="MOH698" s="4"/>
      <c r="MOI698" s="4"/>
      <c r="MOJ698" s="4"/>
      <c r="MOK698" s="4"/>
      <c r="MOL698" s="4"/>
      <c r="MOM698" s="4"/>
      <c r="MON698" s="4"/>
      <c r="MOO698" s="4"/>
      <c r="MOP698" s="4"/>
      <c r="MOQ698" s="4"/>
      <c r="MOR698" s="4"/>
      <c r="MOS698" s="4"/>
      <c r="MOT698" s="4"/>
      <c r="MOU698" s="4"/>
      <c r="MOV698" s="4"/>
      <c r="MOW698" s="4"/>
      <c r="MOX698" s="4"/>
      <c r="MOY698" s="4"/>
      <c r="MOZ698" s="4"/>
      <c r="MPA698" s="4"/>
      <c r="MPB698" s="4"/>
      <c r="MPC698" s="4"/>
      <c r="MPD698" s="4"/>
      <c r="MPE698" s="4"/>
      <c r="MPF698" s="4"/>
      <c r="MPG698" s="4"/>
      <c r="MPH698" s="4"/>
      <c r="MPI698" s="4"/>
      <c r="MPJ698" s="4"/>
      <c r="MPK698" s="4"/>
      <c r="MPL698" s="4"/>
      <c r="MPM698" s="4"/>
      <c r="MPN698" s="4"/>
      <c r="MPO698" s="4"/>
      <c r="MPP698" s="4"/>
      <c r="MPQ698" s="4"/>
      <c r="MPR698" s="4"/>
      <c r="MPS698" s="4"/>
      <c r="MPT698" s="4"/>
      <c r="MPU698" s="4"/>
      <c r="MPV698" s="4"/>
      <c r="MPW698" s="4"/>
      <c r="MPX698" s="4"/>
      <c r="MPY698" s="4"/>
      <c r="MPZ698" s="4"/>
      <c r="MQA698" s="4"/>
      <c r="MQB698" s="4"/>
      <c r="MQC698" s="4"/>
      <c r="MQD698" s="4"/>
      <c r="MQE698" s="4"/>
      <c r="MQF698" s="4"/>
      <c r="MQG698" s="4"/>
      <c r="MQH698" s="4"/>
      <c r="MQI698" s="4"/>
      <c r="MQJ698" s="4"/>
      <c r="MQK698" s="4"/>
      <c r="MQL698" s="4"/>
      <c r="MQM698" s="4"/>
      <c r="MQN698" s="4"/>
      <c r="MQO698" s="4"/>
      <c r="MQP698" s="4"/>
      <c r="MQQ698" s="4"/>
      <c r="MQR698" s="4"/>
      <c r="MQS698" s="4"/>
      <c r="MQT698" s="4"/>
      <c r="MQU698" s="4"/>
      <c r="MQV698" s="4"/>
      <c r="MQW698" s="4"/>
      <c r="MQX698" s="4"/>
      <c r="MQY698" s="4"/>
      <c r="MQZ698" s="4"/>
      <c r="MRA698" s="4"/>
      <c r="MRB698" s="4"/>
      <c r="MRC698" s="4"/>
      <c r="MRD698" s="4"/>
      <c r="MRE698" s="4"/>
      <c r="MRF698" s="4"/>
      <c r="MRG698" s="4"/>
      <c r="MRH698" s="4"/>
      <c r="MRI698" s="4"/>
      <c r="MRJ698" s="4"/>
      <c r="MRK698" s="4"/>
      <c r="MRL698" s="4"/>
      <c r="MRM698" s="4"/>
      <c r="MRN698" s="4"/>
      <c r="MRO698" s="4"/>
      <c r="MRP698" s="4"/>
      <c r="MRQ698" s="4"/>
      <c r="MRR698" s="4"/>
      <c r="MRS698" s="4"/>
      <c r="MRT698" s="4"/>
      <c r="MRU698" s="4"/>
      <c r="MRV698" s="4"/>
      <c r="MRW698" s="4"/>
      <c r="MRX698" s="4"/>
      <c r="MRY698" s="4"/>
      <c r="MRZ698" s="4"/>
      <c r="MSA698" s="4"/>
      <c r="MSB698" s="4"/>
      <c r="MSC698" s="4"/>
      <c r="MSD698" s="4"/>
      <c r="MSE698" s="4"/>
      <c r="MSF698" s="4"/>
      <c r="MSG698" s="4"/>
      <c r="MSH698" s="4"/>
      <c r="MSI698" s="4"/>
      <c r="MSJ698" s="4"/>
      <c r="MSK698" s="4"/>
      <c r="MSL698" s="4"/>
      <c r="MSM698" s="4"/>
      <c r="MSN698" s="4"/>
      <c r="MSO698" s="4"/>
      <c r="MSP698" s="4"/>
      <c r="MSQ698" s="4"/>
      <c r="MSR698" s="4"/>
      <c r="MSS698" s="4"/>
      <c r="MST698" s="4"/>
      <c r="MSU698" s="4"/>
      <c r="MSV698" s="4"/>
      <c r="MSW698" s="4"/>
      <c r="MSX698" s="4"/>
      <c r="MSY698" s="4"/>
      <c r="MSZ698" s="4"/>
      <c r="MTA698" s="4"/>
      <c r="MTB698" s="4"/>
      <c r="MTC698" s="4"/>
      <c r="MTD698" s="4"/>
      <c r="MTE698" s="4"/>
      <c r="MTF698" s="4"/>
      <c r="MTG698" s="4"/>
      <c r="MTH698" s="4"/>
      <c r="MTI698" s="4"/>
      <c r="MTJ698" s="4"/>
      <c r="MTK698" s="4"/>
      <c r="MTL698" s="4"/>
      <c r="MTM698" s="4"/>
      <c r="MTN698" s="4"/>
      <c r="MTO698" s="4"/>
      <c r="MTP698" s="4"/>
      <c r="MTQ698" s="4"/>
      <c r="MTR698" s="4"/>
      <c r="MTS698" s="4"/>
      <c r="MTT698" s="4"/>
      <c r="MTU698" s="4"/>
      <c r="MTV698" s="4"/>
      <c r="MTW698" s="4"/>
      <c r="MTX698" s="4"/>
      <c r="MTY698" s="4"/>
      <c r="MTZ698" s="4"/>
      <c r="MUA698" s="4"/>
      <c r="MUB698" s="4"/>
      <c r="MUC698" s="4"/>
      <c r="MUD698" s="4"/>
      <c r="MUE698" s="4"/>
      <c r="MUF698" s="4"/>
      <c r="MUG698" s="4"/>
      <c r="MUH698" s="4"/>
      <c r="MUI698" s="4"/>
      <c r="MUJ698" s="4"/>
      <c r="MUK698" s="4"/>
      <c r="MUL698" s="4"/>
      <c r="MUM698" s="4"/>
      <c r="MUN698" s="4"/>
      <c r="MUO698" s="4"/>
      <c r="MUP698" s="4"/>
      <c r="MUQ698" s="4"/>
      <c r="MUR698" s="4"/>
      <c r="MUS698" s="4"/>
      <c r="MUT698" s="4"/>
      <c r="MUU698" s="4"/>
      <c r="MUV698" s="4"/>
      <c r="MUW698" s="4"/>
      <c r="MUX698" s="4"/>
      <c r="MUY698" s="4"/>
      <c r="MUZ698" s="4"/>
      <c r="MVA698" s="4"/>
      <c r="MVB698" s="4"/>
      <c r="MVC698" s="4"/>
      <c r="MVD698" s="4"/>
      <c r="MVE698" s="4"/>
      <c r="MVF698" s="4"/>
      <c r="MVG698" s="4"/>
      <c r="MVH698" s="4"/>
      <c r="MVI698" s="4"/>
      <c r="MVJ698" s="4"/>
      <c r="MVK698" s="4"/>
      <c r="MVL698" s="4"/>
      <c r="MVM698" s="4"/>
      <c r="MVN698" s="4"/>
      <c r="MVO698" s="4"/>
      <c r="MVP698" s="4"/>
      <c r="MVQ698" s="4"/>
      <c r="MVR698" s="4"/>
      <c r="MVS698" s="4"/>
      <c r="MVT698" s="4"/>
      <c r="MVU698" s="4"/>
      <c r="MVV698" s="4"/>
      <c r="MVW698" s="4"/>
      <c r="MVX698" s="4"/>
      <c r="MVY698" s="4"/>
      <c r="MVZ698" s="4"/>
      <c r="MWA698" s="4"/>
      <c r="MWB698" s="4"/>
      <c r="MWC698" s="4"/>
      <c r="MWD698" s="4"/>
      <c r="MWE698" s="4"/>
      <c r="MWF698" s="4"/>
      <c r="MWG698" s="4"/>
      <c r="MWH698" s="4"/>
      <c r="MWI698" s="4"/>
      <c r="MWJ698" s="4"/>
      <c r="MWK698" s="4"/>
      <c r="MWL698" s="4"/>
      <c r="MWM698" s="4"/>
      <c r="MWN698" s="4"/>
      <c r="MWO698" s="4"/>
      <c r="MWP698" s="4"/>
      <c r="MWQ698" s="4"/>
      <c r="MWR698" s="4"/>
      <c r="MWS698" s="4"/>
      <c r="MWT698" s="4"/>
      <c r="MWU698" s="4"/>
      <c r="MWV698" s="4"/>
      <c r="MWW698" s="4"/>
      <c r="MWX698" s="4"/>
      <c r="MWY698" s="4"/>
      <c r="MWZ698" s="4"/>
      <c r="MXA698" s="4"/>
      <c r="MXB698" s="4"/>
      <c r="MXC698" s="4"/>
      <c r="MXD698" s="4"/>
      <c r="MXE698" s="4"/>
      <c r="MXF698" s="4"/>
      <c r="MXG698" s="4"/>
      <c r="MXH698" s="4"/>
      <c r="MXI698" s="4"/>
      <c r="MXJ698" s="4"/>
      <c r="MXK698" s="4"/>
      <c r="MXL698" s="4"/>
      <c r="MXM698" s="4"/>
      <c r="MXN698" s="4"/>
      <c r="MXO698" s="4"/>
      <c r="MXP698" s="4"/>
      <c r="MXQ698" s="4"/>
      <c r="MXR698" s="4"/>
      <c r="MXS698" s="4"/>
      <c r="MXT698" s="4"/>
      <c r="MXU698" s="4"/>
      <c r="MXV698" s="4"/>
      <c r="MXW698" s="4"/>
      <c r="MXX698" s="4"/>
      <c r="MXY698" s="4"/>
      <c r="MXZ698" s="4"/>
      <c r="MYA698" s="4"/>
      <c r="MYB698" s="4"/>
      <c r="MYC698" s="4"/>
      <c r="MYD698" s="4"/>
      <c r="MYE698" s="4"/>
      <c r="MYF698" s="4"/>
      <c r="MYG698" s="4"/>
      <c r="MYH698" s="4"/>
      <c r="MYI698" s="4"/>
      <c r="MYJ698" s="4"/>
      <c r="MYK698" s="4"/>
      <c r="MYL698" s="4"/>
      <c r="MYM698" s="4"/>
      <c r="MYN698" s="4"/>
      <c r="MYO698" s="4"/>
      <c r="MYP698" s="4"/>
      <c r="MYQ698" s="4"/>
      <c r="MYR698" s="4"/>
      <c r="MYS698" s="4"/>
      <c r="MYT698" s="4"/>
      <c r="MYU698" s="4"/>
      <c r="MYV698" s="4"/>
      <c r="MYW698" s="4"/>
      <c r="MYX698" s="4"/>
      <c r="MYY698" s="4"/>
      <c r="MYZ698" s="4"/>
      <c r="MZA698" s="4"/>
      <c r="MZB698" s="4"/>
      <c r="MZC698" s="4"/>
      <c r="MZD698" s="4"/>
      <c r="MZE698" s="4"/>
      <c r="MZF698" s="4"/>
      <c r="MZG698" s="4"/>
      <c r="MZH698" s="4"/>
      <c r="MZI698" s="4"/>
      <c r="MZJ698" s="4"/>
      <c r="MZK698" s="4"/>
      <c r="MZL698" s="4"/>
      <c r="MZM698" s="4"/>
      <c r="MZN698" s="4"/>
      <c r="MZO698" s="4"/>
      <c r="MZP698" s="4"/>
      <c r="MZQ698" s="4"/>
      <c r="MZR698" s="4"/>
      <c r="MZS698" s="4"/>
      <c r="MZT698" s="4"/>
      <c r="MZU698" s="4"/>
      <c r="MZV698" s="4"/>
      <c r="MZW698" s="4"/>
      <c r="MZX698" s="4"/>
      <c r="MZY698" s="4"/>
      <c r="MZZ698" s="4"/>
      <c r="NAA698" s="4"/>
      <c r="NAB698" s="4"/>
      <c r="NAC698" s="4"/>
      <c r="NAD698" s="4"/>
      <c r="NAE698" s="4"/>
      <c r="NAF698" s="4"/>
      <c r="NAG698" s="4"/>
      <c r="NAH698" s="4"/>
      <c r="NAI698" s="4"/>
      <c r="NAJ698" s="4"/>
      <c r="NAK698" s="4"/>
      <c r="NAL698" s="4"/>
      <c r="NAM698" s="4"/>
      <c r="NAN698" s="4"/>
      <c r="NAO698" s="4"/>
      <c r="NAP698" s="4"/>
      <c r="NAQ698" s="4"/>
      <c r="NAR698" s="4"/>
      <c r="NAS698" s="4"/>
      <c r="NAT698" s="4"/>
      <c r="NAU698" s="4"/>
      <c r="NAV698" s="4"/>
      <c r="NAW698" s="4"/>
      <c r="NAX698" s="4"/>
      <c r="NAY698" s="4"/>
      <c r="NAZ698" s="4"/>
      <c r="NBA698" s="4"/>
      <c r="NBB698" s="4"/>
      <c r="NBC698" s="4"/>
      <c r="NBD698" s="4"/>
      <c r="NBE698" s="4"/>
      <c r="NBF698" s="4"/>
      <c r="NBG698" s="4"/>
      <c r="NBH698" s="4"/>
      <c r="NBI698" s="4"/>
      <c r="NBJ698" s="4"/>
      <c r="NBK698" s="4"/>
      <c r="NBL698" s="4"/>
      <c r="NBM698" s="4"/>
      <c r="NBN698" s="4"/>
      <c r="NBO698" s="4"/>
      <c r="NBP698" s="4"/>
      <c r="NBQ698" s="4"/>
      <c r="NBR698" s="4"/>
      <c r="NBS698" s="4"/>
      <c r="NBT698" s="4"/>
      <c r="NBU698" s="4"/>
      <c r="NBV698" s="4"/>
      <c r="NBW698" s="4"/>
      <c r="NBX698" s="4"/>
      <c r="NBY698" s="4"/>
      <c r="NBZ698" s="4"/>
      <c r="NCA698" s="4"/>
      <c r="NCB698" s="4"/>
      <c r="NCC698" s="4"/>
      <c r="NCD698" s="4"/>
      <c r="NCE698" s="4"/>
      <c r="NCF698" s="4"/>
      <c r="NCG698" s="4"/>
      <c r="NCH698" s="4"/>
      <c r="NCI698" s="4"/>
      <c r="NCJ698" s="4"/>
      <c r="NCK698" s="4"/>
      <c r="NCL698" s="4"/>
      <c r="NCM698" s="4"/>
      <c r="NCN698" s="4"/>
      <c r="NCO698" s="4"/>
      <c r="NCP698" s="4"/>
      <c r="NCQ698" s="4"/>
      <c r="NCR698" s="4"/>
      <c r="NCS698" s="4"/>
      <c r="NCT698" s="4"/>
      <c r="NCU698" s="4"/>
      <c r="NCV698" s="4"/>
      <c r="NCW698" s="4"/>
      <c r="NCX698" s="4"/>
      <c r="NCY698" s="4"/>
      <c r="NCZ698" s="4"/>
      <c r="NDA698" s="4"/>
      <c r="NDB698" s="4"/>
      <c r="NDC698" s="4"/>
      <c r="NDD698" s="4"/>
      <c r="NDE698" s="4"/>
      <c r="NDF698" s="4"/>
      <c r="NDG698" s="4"/>
      <c r="NDH698" s="4"/>
      <c r="NDI698" s="4"/>
      <c r="NDJ698" s="4"/>
      <c r="NDK698" s="4"/>
      <c r="NDL698" s="4"/>
      <c r="NDM698" s="4"/>
      <c r="NDN698" s="4"/>
      <c r="NDO698" s="4"/>
      <c r="NDP698" s="4"/>
      <c r="NDQ698" s="4"/>
      <c r="NDR698" s="4"/>
      <c r="NDS698" s="4"/>
      <c r="NDT698" s="4"/>
      <c r="NDU698" s="4"/>
      <c r="NDV698" s="4"/>
      <c r="NDW698" s="4"/>
      <c r="NDX698" s="4"/>
      <c r="NDY698" s="4"/>
      <c r="NDZ698" s="4"/>
      <c r="NEA698" s="4"/>
      <c r="NEB698" s="4"/>
      <c r="NEC698" s="4"/>
      <c r="NED698" s="4"/>
      <c r="NEE698" s="4"/>
      <c r="NEF698" s="4"/>
      <c r="NEG698" s="4"/>
      <c r="NEH698" s="4"/>
      <c r="NEI698" s="4"/>
      <c r="NEJ698" s="4"/>
      <c r="NEK698" s="4"/>
      <c r="NEL698" s="4"/>
      <c r="NEM698" s="4"/>
      <c r="NEN698" s="4"/>
      <c r="NEO698" s="4"/>
      <c r="NEP698" s="4"/>
      <c r="NEQ698" s="4"/>
      <c r="NER698" s="4"/>
      <c r="NES698" s="4"/>
      <c r="NET698" s="4"/>
      <c r="NEU698" s="4"/>
      <c r="NEV698" s="4"/>
      <c r="NEW698" s="4"/>
      <c r="NEX698" s="4"/>
      <c r="NEY698" s="4"/>
      <c r="NEZ698" s="4"/>
      <c r="NFA698" s="4"/>
      <c r="NFB698" s="4"/>
      <c r="NFC698" s="4"/>
      <c r="NFD698" s="4"/>
      <c r="NFE698" s="4"/>
      <c r="NFF698" s="4"/>
      <c r="NFG698" s="4"/>
      <c r="NFH698" s="4"/>
      <c r="NFI698" s="4"/>
      <c r="NFJ698" s="4"/>
      <c r="NFK698" s="4"/>
      <c r="NFL698" s="4"/>
      <c r="NFM698" s="4"/>
      <c r="NFN698" s="4"/>
      <c r="NFO698" s="4"/>
      <c r="NFP698" s="4"/>
      <c r="NFQ698" s="4"/>
      <c r="NFR698" s="4"/>
      <c r="NFS698" s="4"/>
      <c r="NFT698" s="4"/>
      <c r="NFU698" s="4"/>
      <c r="NFV698" s="4"/>
      <c r="NFW698" s="4"/>
      <c r="NFX698" s="4"/>
      <c r="NFY698" s="4"/>
      <c r="NFZ698" s="4"/>
      <c r="NGA698" s="4"/>
      <c r="NGB698" s="4"/>
      <c r="NGC698" s="4"/>
      <c r="NGD698" s="4"/>
      <c r="NGE698" s="4"/>
      <c r="NGF698" s="4"/>
      <c r="NGG698" s="4"/>
      <c r="NGH698" s="4"/>
      <c r="NGI698" s="4"/>
      <c r="NGJ698" s="4"/>
      <c r="NGK698" s="4"/>
      <c r="NGL698" s="4"/>
      <c r="NGM698" s="4"/>
      <c r="NGN698" s="4"/>
      <c r="NGO698" s="4"/>
      <c r="NGP698" s="4"/>
      <c r="NGQ698" s="4"/>
      <c r="NGR698" s="4"/>
      <c r="NGS698" s="4"/>
      <c r="NGT698" s="4"/>
      <c r="NGU698" s="4"/>
      <c r="NGV698" s="4"/>
      <c r="NGW698" s="4"/>
      <c r="NGX698" s="4"/>
      <c r="NGY698" s="4"/>
      <c r="NGZ698" s="4"/>
      <c r="NHA698" s="4"/>
      <c r="NHB698" s="4"/>
      <c r="NHC698" s="4"/>
      <c r="NHD698" s="4"/>
      <c r="NHE698" s="4"/>
      <c r="NHF698" s="4"/>
      <c r="NHG698" s="4"/>
      <c r="NHH698" s="4"/>
      <c r="NHI698" s="4"/>
      <c r="NHJ698" s="4"/>
      <c r="NHK698" s="4"/>
      <c r="NHL698" s="4"/>
      <c r="NHM698" s="4"/>
      <c r="NHN698" s="4"/>
      <c r="NHO698" s="4"/>
      <c r="NHP698" s="4"/>
      <c r="NHQ698" s="4"/>
      <c r="NHR698" s="4"/>
      <c r="NHS698" s="4"/>
      <c r="NHT698" s="4"/>
      <c r="NHU698" s="4"/>
      <c r="NHV698" s="4"/>
      <c r="NHW698" s="4"/>
      <c r="NHX698" s="4"/>
      <c r="NHY698" s="4"/>
      <c r="NHZ698" s="4"/>
      <c r="NIA698" s="4"/>
      <c r="NIB698" s="4"/>
      <c r="NIC698" s="4"/>
      <c r="NID698" s="4"/>
      <c r="NIE698" s="4"/>
      <c r="NIF698" s="4"/>
      <c r="NIG698" s="4"/>
      <c r="NIH698" s="4"/>
      <c r="NII698" s="4"/>
      <c r="NIJ698" s="4"/>
      <c r="NIK698" s="4"/>
      <c r="NIL698" s="4"/>
      <c r="NIM698" s="4"/>
      <c r="NIN698" s="4"/>
      <c r="NIO698" s="4"/>
      <c r="NIP698" s="4"/>
      <c r="NIQ698" s="4"/>
      <c r="NIR698" s="4"/>
      <c r="NIS698" s="4"/>
      <c r="NIT698" s="4"/>
      <c r="NIU698" s="4"/>
      <c r="NIV698" s="4"/>
      <c r="NIW698" s="4"/>
      <c r="NIX698" s="4"/>
      <c r="NIY698" s="4"/>
      <c r="NIZ698" s="4"/>
      <c r="NJA698" s="4"/>
      <c r="NJB698" s="4"/>
      <c r="NJC698" s="4"/>
      <c r="NJD698" s="4"/>
      <c r="NJE698" s="4"/>
      <c r="NJF698" s="4"/>
      <c r="NJG698" s="4"/>
      <c r="NJH698" s="4"/>
      <c r="NJI698" s="4"/>
      <c r="NJJ698" s="4"/>
      <c r="NJK698" s="4"/>
      <c r="NJL698" s="4"/>
      <c r="NJM698" s="4"/>
      <c r="NJN698" s="4"/>
      <c r="NJO698" s="4"/>
      <c r="NJP698" s="4"/>
      <c r="NJQ698" s="4"/>
      <c r="NJR698" s="4"/>
      <c r="NJS698" s="4"/>
      <c r="NJT698" s="4"/>
      <c r="NJU698" s="4"/>
      <c r="NJV698" s="4"/>
      <c r="NJW698" s="4"/>
      <c r="NJX698" s="4"/>
      <c r="NJY698" s="4"/>
      <c r="NJZ698" s="4"/>
      <c r="NKA698" s="4"/>
      <c r="NKB698" s="4"/>
      <c r="NKC698" s="4"/>
      <c r="NKD698" s="4"/>
      <c r="NKE698" s="4"/>
      <c r="NKF698" s="4"/>
      <c r="NKG698" s="4"/>
      <c r="NKH698" s="4"/>
      <c r="NKI698" s="4"/>
      <c r="NKJ698" s="4"/>
      <c r="NKK698" s="4"/>
      <c r="NKL698" s="4"/>
      <c r="NKM698" s="4"/>
      <c r="NKN698" s="4"/>
      <c r="NKO698" s="4"/>
      <c r="NKP698" s="4"/>
      <c r="NKQ698" s="4"/>
      <c r="NKR698" s="4"/>
      <c r="NKS698" s="4"/>
      <c r="NKT698" s="4"/>
      <c r="NKU698" s="4"/>
      <c r="NKV698" s="4"/>
      <c r="NKW698" s="4"/>
      <c r="NKX698" s="4"/>
      <c r="NKY698" s="4"/>
      <c r="NKZ698" s="4"/>
      <c r="NLA698" s="4"/>
      <c r="NLB698" s="4"/>
      <c r="NLC698" s="4"/>
      <c r="NLD698" s="4"/>
      <c r="NLE698" s="4"/>
      <c r="NLF698" s="4"/>
      <c r="NLG698" s="4"/>
      <c r="NLH698" s="4"/>
      <c r="NLI698" s="4"/>
      <c r="NLJ698" s="4"/>
      <c r="NLK698" s="4"/>
      <c r="NLL698" s="4"/>
      <c r="NLM698" s="4"/>
      <c r="NLN698" s="4"/>
      <c r="NLO698" s="4"/>
      <c r="NLP698" s="4"/>
      <c r="NLQ698" s="4"/>
      <c r="NLR698" s="4"/>
      <c r="NLS698" s="4"/>
      <c r="NLT698" s="4"/>
      <c r="NLU698" s="4"/>
      <c r="NLV698" s="4"/>
      <c r="NLW698" s="4"/>
      <c r="NLX698" s="4"/>
      <c r="NLY698" s="4"/>
      <c r="NLZ698" s="4"/>
      <c r="NMA698" s="4"/>
      <c r="NMB698" s="4"/>
      <c r="NMC698" s="4"/>
      <c r="NMD698" s="4"/>
      <c r="NME698" s="4"/>
      <c r="NMF698" s="4"/>
      <c r="NMG698" s="4"/>
      <c r="NMH698" s="4"/>
      <c r="NMI698" s="4"/>
      <c r="NMJ698" s="4"/>
      <c r="NMK698" s="4"/>
      <c r="NML698" s="4"/>
      <c r="NMM698" s="4"/>
      <c r="NMN698" s="4"/>
      <c r="NMO698" s="4"/>
      <c r="NMP698" s="4"/>
      <c r="NMQ698" s="4"/>
      <c r="NMR698" s="4"/>
      <c r="NMS698" s="4"/>
      <c r="NMT698" s="4"/>
      <c r="NMU698" s="4"/>
      <c r="NMV698" s="4"/>
      <c r="NMW698" s="4"/>
      <c r="NMX698" s="4"/>
      <c r="NMY698" s="4"/>
      <c r="NMZ698" s="4"/>
      <c r="NNA698" s="4"/>
      <c r="NNB698" s="4"/>
      <c r="NNC698" s="4"/>
      <c r="NND698" s="4"/>
      <c r="NNE698" s="4"/>
      <c r="NNF698" s="4"/>
      <c r="NNG698" s="4"/>
      <c r="NNH698" s="4"/>
      <c r="NNI698" s="4"/>
      <c r="NNJ698" s="4"/>
      <c r="NNK698" s="4"/>
      <c r="NNL698" s="4"/>
      <c r="NNM698" s="4"/>
      <c r="NNN698" s="4"/>
      <c r="NNO698" s="4"/>
      <c r="NNP698" s="4"/>
      <c r="NNQ698" s="4"/>
      <c r="NNR698" s="4"/>
      <c r="NNS698" s="4"/>
      <c r="NNT698" s="4"/>
      <c r="NNU698" s="4"/>
      <c r="NNV698" s="4"/>
      <c r="NNW698" s="4"/>
      <c r="NNX698" s="4"/>
      <c r="NNY698" s="4"/>
      <c r="NNZ698" s="4"/>
      <c r="NOA698" s="4"/>
      <c r="NOB698" s="4"/>
      <c r="NOC698" s="4"/>
      <c r="NOD698" s="4"/>
      <c r="NOE698" s="4"/>
      <c r="NOF698" s="4"/>
      <c r="NOG698" s="4"/>
      <c r="NOH698" s="4"/>
      <c r="NOI698" s="4"/>
      <c r="NOJ698" s="4"/>
      <c r="NOK698" s="4"/>
      <c r="NOL698" s="4"/>
      <c r="NOM698" s="4"/>
      <c r="NON698" s="4"/>
      <c r="NOO698" s="4"/>
      <c r="NOP698" s="4"/>
      <c r="NOQ698" s="4"/>
      <c r="NOR698" s="4"/>
      <c r="NOS698" s="4"/>
      <c r="NOT698" s="4"/>
      <c r="NOU698" s="4"/>
      <c r="NOV698" s="4"/>
      <c r="NOW698" s="4"/>
      <c r="NOX698" s="4"/>
      <c r="NOY698" s="4"/>
      <c r="NOZ698" s="4"/>
      <c r="NPA698" s="4"/>
      <c r="NPB698" s="4"/>
      <c r="NPC698" s="4"/>
      <c r="NPD698" s="4"/>
      <c r="NPE698" s="4"/>
      <c r="NPF698" s="4"/>
      <c r="NPG698" s="4"/>
      <c r="NPH698" s="4"/>
      <c r="NPI698" s="4"/>
      <c r="NPJ698" s="4"/>
      <c r="NPK698" s="4"/>
      <c r="NPL698" s="4"/>
      <c r="NPM698" s="4"/>
      <c r="NPN698" s="4"/>
      <c r="NPO698" s="4"/>
      <c r="NPP698" s="4"/>
      <c r="NPQ698" s="4"/>
      <c r="NPR698" s="4"/>
      <c r="NPS698" s="4"/>
      <c r="NPT698" s="4"/>
      <c r="NPU698" s="4"/>
      <c r="NPV698" s="4"/>
      <c r="NPW698" s="4"/>
      <c r="NPX698" s="4"/>
      <c r="NPY698" s="4"/>
      <c r="NPZ698" s="4"/>
      <c r="NQA698" s="4"/>
      <c r="NQB698" s="4"/>
      <c r="NQC698" s="4"/>
      <c r="NQD698" s="4"/>
      <c r="NQE698" s="4"/>
      <c r="NQF698" s="4"/>
      <c r="NQG698" s="4"/>
      <c r="NQH698" s="4"/>
      <c r="NQI698" s="4"/>
      <c r="NQJ698" s="4"/>
      <c r="NQK698" s="4"/>
      <c r="NQL698" s="4"/>
      <c r="NQM698" s="4"/>
      <c r="NQN698" s="4"/>
      <c r="NQO698" s="4"/>
      <c r="NQP698" s="4"/>
      <c r="NQQ698" s="4"/>
      <c r="NQR698" s="4"/>
      <c r="NQS698" s="4"/>
      <c r="NQT698" s="4"/>
      <c r="NQU698" s="4"/>
      <c r="NQV698" s="4"/>
      <c r="NQW698" s="4"/>
      <c r="NQX698" s="4"/>
      <c r="NQY698" s="4"/>
      <c r="NQZ698" s="4"/>
      <c r="NRA698" s="4"/>
      <c r="NRB698" s="4"/>
      <c r="NRC698" s="4"/>
      <c r="NRD698" s="4"/>
      <c r="NRE698" s="4"/>
      <c r="NRF698" s="4"/>
      <c r="NRG698" s="4"/>
      <c r="NRH698" s="4"/>
      <c r="NRI698" s="4"/>
      <c r="NRJ698" s="4"/>
      <c r="NRK698" s="4"/>
      <c r="NRL698" s="4"/>
      <c r="NRM698" s="4"/>
      <c r="NRN698" s="4"/>
      <c r="NRO698" s="4"/>
      <c r="NRP698" s="4"/>
      <c r="NRQ698" s="4"/>
      <c r="NRR698" s="4"/>
      <c r="NRS698" s="4"/>
      <c r="NRT698" s="4"/>
      <c r="NRU698" s="4"/>
      <c r="NRV698" s="4"/>
      <c r="NRW698" s="4"/>
      <c r="NRX698" s="4"/>
      <c r="NRY698" s="4"/>
      <c r="NRZ698" s="4"/>
      <c r="NSA698" s="4"/>
      <c r="NSB698" s="4"/>
      <c r="NSC698" s="4"/>
      <c r="NSD698" s="4"/>
      <c r="NSE698" s="4"/>
      <c r="NSF698" s="4"/>
      <c r="NSG698" s="4"/>
      <c r="NSH698" s="4"/>
      <c r="NSI698" s="4"/>
      <c r="NSJ698" s="4"/>
      <c r="NSK698" s="4"/>
      <c r="NSL698" s="4"/>
      <c r="NSM698" s="4"/>
      <c r="NSN698" s="4"/>
      <c r="NSO698" s="4"/>
      <c r="NSP698" s="4"/>
      <c r="NSQ698" s="4"/>
      <c r="NSR698" s="4"/>
      <c r="NSS698" s="4"/>
      <c r="NST698" s="4"/>
      <c r="NSU698" s="4"/>
      <c r="NSV698" s="4"/>
      <c r="NSW698" s="4"/>
      <c r="NSX698" s="4"/>
      <c r="NSY698" s="4"/>
      <c r="NSZ698" s="4"/>
      <c r="NTA698" s="4"/>
      <c r="NTB698" s="4"/>
      <c r="NTC698" s="4"/>
      <c r="NTD698" s="4"/>
      <c r="NTE698" s="4"/>
      <c r="NTF698" s="4"/>
      <c r="NTG698" s="4"/>
      <c r="NTH698" s="4"/>
      <c r="NTI698" s="4"/>
      <c r="NTJ698" s="4"/>
      <c r="NTK698" s="4"/>
      <c r="NTL698" s="4"/>
      <c r="NTM698" s="4"/>
      <c r="NTN698" s="4"/>
      <c r="NTO698" s="4"/>
      <c r="NTP698" s="4"/>
      <c r="NTQ698" s="4"/>
      <c r="NTR698" s="4"/>
      <c r="NTS698" s="4"/>
      <c r="NTT698" s="4"/>
      <c r="NTU698" s="4"/>
      <c r="NTV698" s="4"/>
      <c r="NTW698" s="4"/>
      <c r="NTX698" s="4"/>
      <c r="NTY698" s="4"/>
      <c r="NTZ698" s="4"/>
      <c r="NUA698" s="4"/>
      <c r="NUB698" s="4"/>
      <c r="NUC698" s="4"/>
      <c r="NUD698" s="4"/>
      <c r="NUE698" s="4"/>
      <c r="NUF698" s="4"/>
      <c r="NUG698" s="4"/>
      <c r="NUH698" s="4"/>
      <c r="NUI698" s="4"/>
      <c r="NUJ698" s="4"/>
      <c r="NUK698" s="4"/>
      <c r="NUL698" s="4"/>
      <c r="NUM698" s="4"/>
      <c r="NUN698" s="4"/>
      <c r="NUO698" s="4"/>
      <c r="NUP698" s="4"/>
      <c r="NUQ698" s="4"/>
      <c r="NUR698" s="4"/>
      <c r="NUS698" s="4"/>
      <c r="NUT698" s="4"/>
      <c r="NUU698" s="4"/>
      <c r="NUV698" s="4"/>
      <c r="NUW698" s="4"/>
      <c r="NUX698" s="4"/>
      <c r="NUY698" s="4"/>
      <c r="NUZ698" s="4"/>
      <c r="NVA698" s="4"/>
      <c r="NVB698" s="4"/>
      <c r="NVC698" s="4"/>
      <c r="NVD698" s="4"/>
      <c r="NVE698" s="4"/>
      <c r="NVF698" s="4"/>
      <c r="NVG698" s="4"/>
      <c r="NVH698" s="4"/>
      <c r="NVI698" s="4"/>
      <c r="NVJ698" s="4"/>
      <c r="NVK698" s="4"/>
      <c r="NVL698" s="4"/>
      <c r="NVM698" s="4"/>
      <c r="NVN698" s="4"/>
      <c r="NVO698" s="4"/>
      <c r="NVP698" s="4"/>
      <c r="NVQ698" s="4"/>
      <c r="NVR698" s="4"/>
      <c r="NVS698" s="4"/>
      <c r="NVT698" s="4"/>
      <c r="NVU698" s="4"/>
      <c r="NVV698" s="4"/>
      <c r="NVW698" s="4"/>
      <c r="NVX698" s="4"/>
      <c r="NVY698" s="4"/>
      <c r="NVZ698" s="4"/>
      <c r="NWA698" s="4"/>
      <c r="NWB698" s="4"/>
      <c r="NWC698" s="4"/>
      <c r="NWD698" s="4"/>
      <c r="NWE698" s="4"/>
      <c r="NWF698" s="4"/>
      <c r="NWG698" s="4"/>
      <c r="NWH698" s="4"/>
      <c r="NWI698" s="4"/>
      <c r="NWJ698" s="4"/>
      <c r="NWK698" s="4"/>
      <c r="NWL698" s="4"/>
      <c r="NWM698" s="4"/>
      <c r="NWN698" s="4"/>
      <c r="NWO698" s="4"/>
      <c r="NWP698" s="4"/>
      <c r="NWQ698" s="4"/>
      <c r="NWR698" s="4"/>
      <c r="NWS698" s="4"/>
      <c r="NWT698" s="4"/>
      <c r="NWU698" s="4"/>
      <c r="NWV698" s="4"/>
      <c r="NWW698" s="4"/>
      <c r="NWX698" s="4"/>
      <c r="NWY698" s="4"/>
      <c r="NWZ698" s="4"/>
      <c r="NXA698" s="4"/>
      <c r="NXB698" s="4"/>
      <c r="NXC698" s="4"/>
      <c r="NXD698" s="4"/>
      <c r="NXE698" s="4"/>
      <c r="NXF698" s="4"/>
      <c r="NXG698" s="4"/>
      <c r="NXH698" s="4"/>
      <c r="NXI698" s="4"/>
      <c r="NXJ698" s="4"/>
      <c r="NXK698" s="4"/>
      <c r="NXL698" s="4"/>
      <c r="NXM698" s="4"/>
      <c r="NXN698" s="4"/>
      <c r="NXO698" s="4"/>
      <c r="NXP698" s="4"/>
      <c r="NXQ698" s="4"/>
      <c r="NXR698" s="4"/>
      <c r="NXS698" s="4"/>
      <c r="NXT698" s="4"/>
      <c r="NXU698" s="4"/>
      <c r="NXV698" s="4"/>
      <c r="NXW698" s="4"/>
      <c r="NXX698" s="4"/>
      <c r="NXY698" s="4"/>
      <c r="NXZ698" s="4"/>
      <c r="NYA698" s="4"/>
      <c r="NYB698" s="4"/>
      <c r="NYC698" s="4"/>
      <c r="NYD698" s="4"/>
      <c r="NYE698" s="4"/>
      <c r="NYF698" s="4"/>
      <c r="NYG698" s="4"/>
      <c r="NYH698" s="4"/>
      <c r="NYI698" s="4"/>
      <c r="NYJ698" s="4"/>
      <c r="NYK698" s="4"/>
      <c r="NYL698" s="4"/>
      <c r="NYM698" s="4"/>
      <c r="NYN698" s="4"/>
      <c r="NYO698" s="4"/>
      <c r="NYP698" s="4"/>
      <c r="NYQ698" s="4"/>
      <c r="NYR698" s="4"/>
      <c r="NYS698" s="4"/>
      <c r="NYT698" s="4"/>
      <c r="NYU698" s="4"/>
      <c r="NYV698" s="4"/>
      <c r="NYW698" s="4"/>
      <c r="NYX698" s="4"/>
      <c r="NYY698" s="4"/>
      <c r="NYZ698" s="4"/>
      <c r="NZA698" s="4"/>
      <c r="NZB698" s="4"/>
      <c r="NZC698" s="4"/>
      <c r="NZD698" s="4"/>
      <c r="NZE698" s="4"/>
      <c r="NZF698" s="4"/>
      <c r="NZG698" s="4"/>
      <c r="NZH698" s="4"/>
      <c r="NZI698" s="4"/>
      <c r="NZJ698" s="4"/>
      <c r="NZK698" s="4"/>
      <c r="NZL698" s="4"/>
      <c r="NZM698" s="4"/>
      <c r="NZN698" s="4"/>
      <c r="NZO698" s="4"/>
      <c r="NZP698" s="4"/>
      <c r="NZQ698" s="4"/>
      <c r="NZR698" s="4"/>
      <c r="NZS698" s="4"/>
      <c r="NZT698" s="4"/>
      <c r="NZU698" s="4"/>
      <c r="NZV698" s="4"/>
      <c r="NZW698" s="4"/>
      <c r="NZX698" s="4"/>
      <c r="NZY698" s="4"/>
      <c r="NZZ698" s="4"/>
      <c r="OAA698" s="4"/>
      <c r="OAB698" s="4"/>
      <c r="OAC698" s="4"/>
      <c r="OAD698" s="4"/>
      <c r="OAE698" s="4"/>
      <c r="OAF698" s="4"/>
      <c r="OAG698" s="4"/>
      <c r="OAH698" s="4"/>
      <c r="OAI698" s="4"/>
      <c r="OAJ698" s="4"/>
      <c r="OAK698" s="4"/>
      <c r="OAL698" s="4"/>
      <c r="OAM698" s="4"/>
      <c r="OAN698" s="4"/>
      <c r="OAO698" s="4"/>
      <c r="OAP698" s="4"/>
      <c r="OAQ698" s="4"/>
      <c r="OAR698" s="4"/>
      <c r="OAS698" s="4"/>
      <c r="OAT698" s="4"/>
      <c r="OAU698" s="4"/>
      <c r="OAV698" s="4"/>
      <c r="OAW698" s="4"/>
      <c r="OAX698" s="4"/>
      <c r="OAY698" s="4"/>
      <c r="OAZ698" s="4"/>
      <c r="OBA698" s="4"/>
      <c r="OBB698" s="4"/>
      <c r="OBC698" s="4"/>
      <c r="OBD698" s="4"/>
      <c r="OBE698" s="4"/>
      <c r="OBF698" s="4"/>
      <c r="OBG698" s="4"/>
      <c r="OBH698" s="4"/>
      <c r="OBI698" s="4"/>
      <c r="OBJ698" s="4"/>
      <c r="OBK698" s="4"/>
      <c r="OBL698" s="4"/>
      <c r="OBM698" s="4"/>
      <c r="OBN698" s="4"/>
      <c r="OBO698" s="4"/>
      <c r="OBP698" s="4"/>
      <c r="OBQ698" s="4"/>
      <c r="OBR698" s="4"/>
      <c r="OBS698" s="4"/>
      <c r="OBT698" s="4"/>
      <c r="OBU698" s="4"/>
      <c r="OBV698" s="4"/>
      <c r="OBW698" s="4"/>
      <c r="OBX698" s="4"/>
      <c r="OBY698" s="4"/>
      <c r="OBZ698" s="4"/>
      <c r="OCA698" s="4"/>
      <c r="OCB698" s="4"/>
      <c r="OCC698" s="4"/>
      <c r="OCD698" s="4"/>
      <c r="OCE698" s="4"/>
      <c r="OCF698" s="4"/>
      <c r="OCG698" s="4"/>
      <c r="OCH698" s="4"/>
      <c r="OCI698" s="4"/>
      <c r="OCJ698" s="4"/>
      <c r="OCK698" s="4"/>
      <c r="OCL698" s="4"/>
      <c r="OCM698" s="4"/>
      <c r="OCN698" s="4"/>
      <c r="OCO698" s="4"/>
      <c r="OCP698" s="4"/>
      <c r="OCQ698" s="4"/>
      <c r="OCR698" s="4"/>
      <c r="OCS698" s="4"/>
      <c r="OCT698" s="4"/>
      <c r="OCU698" s="4"/>
      <c r="OCV698" s="4"/>
      <c r="OCW698" s="4"/>
      <c r="OCX698" s="4"/>
      <c r="OCY698" s="4"/>
      <c r="OCZ698" s="4"/>
      <c r="ODA698" s="4"/>
      <c r="ODB698" s="4"/>
      <c r="ODC698" s="4"/>
      <c r="ODD698" s="4"/>
      <c r="ODE698" s="4"/>
      <c r="ODF698" s="4"/>
      <c r="ODG698" s="4"/>
      <c r="ODH698" s="4"/>
      <c r="ODI698" s="4"/>
      <c r="ODJ698" s="4"/>
      <c r="ODK698" s="4"/>
      <c r="ODL698" s="4"/>
      <c r="ODM698" s="4"/>
      <c r="ODN698" s="4"/>
      <c r="ODO698" s="4"/>
      <c r="ODP698" s="4"/>
      <c r="ODQ698" s="4"/>
      <c r="ODR698" s="4"/>
      <c r="ODS698" s="4"/>
      <c r="ODT698" s="4"/>
      <c r="ODU698" s="4"/>
      <c r="ODV698" s="4"/>
      <c r="ODW698" s="4"/>
      <c r="ODX698" s="4"/>
      <c r="ODY698" s="4"/>
      <c r="ODZ698" s="4"/>
      <c r="OEA698" s="4"/>
      <c r="OEB698" s="4"/>
      <c r="OEC698" s="4"/>
      <c r="OED698" s="4"/>
      <c r="OEE698" s="4"/>
      <c r="OEF698" s="4"/>
      <c r="OEG698" s="4"/>
      <c r="OEH698" s="4"/>
      <c r="OEI698" s="4"/>
      <c r="OEJ698" s="4"/>
      <c r="OEK698" s="4"/>
      <c r="OEL698" s="4"/>
      <c r="OEM698" s="4"/>
      <c r="OEN698" s="4"/>
      <c r="OEO698" s="4"/>
      <c r="OEP698" s="4"/>
      <c r="OEQ698" s="4"/>
      <c r="OER698" s="4"/>
      <c r="OES698" s="4"/>
      <c r="OET698" s="4"/>
      <c r="OEU698" s="4"/>
      <c r="OEV698" s="4"/>
      <c r="OEW698" s="4"/>
      <c r="OEX698" s="4"/>
      <c r="OEY698" s="4"/>
      <c r="OEZ698" s="4"/>
      <c r="OFA698" s="4"/>
      <c r="OFB698" s="4"/>
      <c r="OFC698" s="4"/>
      <c r="OFD698" s="4"/>
      <c r="OFE698" s="4"/>
      <c r="OFF698" s="4"/>
      <c r="OFG698" s="4"/>
      <c r="OFH698" s="4"/>
      <c r="OFI698" s="4"/>
      <c r="OFJ698" s="4"/>
      <c r="OFK698" s="4"/>
      <c r="OFL698" s="4"/>
      <c r="OFM698" s="4"/>
      <c r="OFN698" s="4"/>
      <c r="OFO698" s="4"/>
      <c r="OFP698" s="4"/>
      <c r="OFQ698" s="4"/>
      <c r="OFR698" s="4"/>
      <c r="OFS698" s="4"/>
      <c r="OFT698" s="4"/>
      <c r="OFU698" s="4"/>
      <c r="OFV698" s="4"/>
      <c r="OFW698" s="4"/>
      <c r="OFX698" s="4"/>
      <c r="OFY698" s="4"/>
      <c r="OFZ698" s="4"/>
      <c r="OGA698" s="4"/>
      <c r="OGB698" s="4"/>
      <c r="OGC698" s="4"/>
      <c r="OGD698" s="4"/>
      <c r="OGE698" s="4"/>
      <c r="OGF698" s="4"/>
      <c r="OGG698" s="4"/>
      <c r="OGH698" s="4"/>
      <c r="OGI698" s="4"/>
      <c r="OGJ698" s="4"/>
      <c r="OGK698" s="4"/>
      <c r="OGL698" s="4"/>
      <c r="OGM698" s="4"/>
      <c r="OGN698" s="4"/>
      <c r="OGO698" s="4"/>
      <c r="OGP698" s="4"/>
      <c r="OGQ698" s="4"/>
      <c r="OGR698" s="4"/>
      <c r="OGS698" s="4"/>
      <c r="OGT698" s="4"/>
      <c r="OGU698" s="4"/>
      <c r="OGV698" s="4"/>
      <c r="OGW698" s="4"/>
      <c r="OGX698" s="4"/>
      <c r="OGY698" s="4"/>
      <c r="OGZ698" s="4"/>
      <c r="OHA698" s="4"/>
      <c r="OHB698" s="4"/>
      <c r="OHC698" s="4"/>
      <c r="OHD698" s="4"/>
      <c r="OHE698" s="4"/>
      <c r="OHF698" s="4"/>
      <c r="OHG698" s="4"/>
      <c r="OHH698" s="4"/>
      <c r="OHI698" s="4"/>
      <c r="OHJ698" s="4"/>
      <c r="OHK698" s="4"/>
      <c r="OHL698" s="4"/>
      <c r="OHM698" s="4"/>
      <c r="OHN698" s="4"/>
      <c r="OHO698" s="4"/>
      <c r="OHP698" s="4"/>
      <c r="OHQ698" s="4"/>
      <c r="OHR698" s="4"/>
      <c r="OHS698" s="4"/>
      <c r="OHT698" s="4"/>
      <c r="OHU698" s="4"/>
      <c r="OHV698" s="4"/>
      <c r="OHW698" s="4"/>
      <c r="OHX698" s="4"/>
      <c r="OHY698" s="4"/>
      <c r="OHZ698" s="4"/>
      <c r="OIA698" s="4"/>
      <c r="OIB698" s="4"/>
      <c r="OIC698" s="4"/>
      <c r="OID698" s="4"/>
      <c r="OIE698" s="4"/>
      <c r="OIF698" s="4"/>
      <c r="OIG698" s="4"/>
      <c r="OIH698" s="4"/>
      <c r="OII698" s="4"/>
      <c r="OIJ698" s="4"/>
      <c r="OIK698" s="4"/>
      <c r="OIL698" s="4"/>
      <c r="OIM698" s="4"/>
      <c r="OIN698" s="4"/>
      <c r="OIO698" s="4"/>
      <c r="OIP698" s="4"/>
      <c r="OIQ698" s="4"/>
      <c r="OIR698" s="4"/>
      <c r="OIS698" s="4"/>
      <c r="OIT698" s="4"/>
      <c r="OIU698" s="4"/>
      <c r="OIV698" s="4"/>
      <c r="OIW698" s="4"/>
      <c r="OIX698" s="4"/>
      <c r="OIY698" s="4"/>
      <c r="OIZ698" s="4"/>
      <c r="OJA698" s="4"/>
      <c r="OJB698" s="4"/>
      <c r="OJC698" s="4"/>
      <c r="OJD698" s="4"/>
      <c r="OJE698" s="4"/>
      <c r="OJF698" s="4"/>
      <c r="OJG698" s="4"/>
      <c r="OJH698" s="4"/>
      <c r="OJI698" s="4"/>
      <c r="OJJ698" s="4"/>
      <c r="OJK698" s="4"/>
      <c r="OJL698" s="4"/>
      <c r="OJM698" s="4"/>
      <c r="OJN698" s="4"/>
      <c r="OJO698" s="4"/>
      <c r="OJP698" s="4"/>
      <c r="OJQ698" s="4"/>
      <c r="OJR698" s="4"/>
      <c r="OJS698" s="4"/>
      <c r="OJT698" s="4"/>
      <c r="OJU698" s="4"/>
      <c r="OJV698" s="4"/>
      <c r="OJW698" s="4"/>
      <c r="OJX698" s="4"/>
      <c r="OJY698" s="4"/>
      <c r="OJZ698" s="4"/>
      <c r="OKA698" s="4"/>
      <c r="OKB698" s="4"/>
      <c r="OKC698" s="4"/>
      <c r="OKD698" s="4"/>
      <c r="OKE698" s="4"/>
      <c r="OKF698" s="4"/>
      <c r="OKG698" s="4"/>
      <c r="OKH698" s="4"/>
      <c r="OKI698" s="4"/>
      <c r="OKJ698" s="4"/>
      <c r="OKK698" s="4"/>
      <c r="OKL698" s="4"/>
      <c r="OKM698" s="4"/>
      <c r="OKN698" s="4"/>
      <c r="OKO698" s="4"/>
      <c r="OKP698" s="4"/>
      <c r="OKQ698" s="4"/>
      <c r="OKR698" s="4"/>
      <c r="OKS698" s="4"/>
      <c r="OKT698" s="4"/>
      <c r="OKU698" s="4"/>
      <c r="OKV698" s="4"/>
      <c r="OKW698" s="4"/>
      <c r="OKX698" s="4"/>
      <c r="OKY698" s="4"/>
      <c r="OKZ698" s="4"/>
      <c r="OLA698" s="4"/>
      <c r="OLB698" s="4"/>
      <c r="OLC698" s="4"/>
      <c r="OLD698" s="4"/>
      <c r="OLE698" s="4"/>
      <c r="OLF698" s="4"/>
      <c r="OLG698" s="4"/>
      <c r="OLH698" s="4"/>
      <c r="OLI698" s="4"/>
      <c r="OLJ698" s="4"/>
      <c r="OLK698" s="4"/>
      <c r="OLL698" s="4"/>
      <c r="OLM698" s="4"/>
      <c r="OLN698" s="4"/>
      <c r="OLO698" s="4"/>
      <c r="OLP698" s="4"/>
      <c r="OLQ698" s="4"/>
      <c r="OLR698" s="4"/>
      <c r="OLS698" s="4"/>
      <c r="OLT698" s="4"/>
      <c r="OLU698" s="4"/>
      <c r="OLV698" s="4"/>
      <c r="OLW698" s="4"/>
      <c r="OLX698" s="4"/>
      <c r="OLY698" s="4"/>
      <c r="OLZ698" s="4"/>
      <c r="OMA698" s="4"/>
      <c r="OMB698" s="4"/>
      <c r="OMC698" s="4"/>
      <c r="OMD698" s="4"/>
      <c r="OME698" s="4"/>
      <c r="OMF698" s="4"/>
      <c r="OMG698" s="4"/>
      <c r="OMH698" s="4"/>
      <c r="OMI698" s="4"/>
      <c r="OMJ698" s="4"/>
      <c r="OMK698" s="4"/>
      <c r="OML698" s="4"/>
      <c r="OMM698" s="4"/>
      <c r="OMN698" s="4"/>
      <c r="OMO698" s="4"/>
      <c r="OMP698" s="4"/>
      <c r="OMQ698" s="4"/>
      <c r="OMR698" s="4"/>
      <c r="OMS698" s="4"/>
      <c r="OMT698" s="4"/>
      <c r="OMU698" s="4"/>
      <c r="OMV698" s="4"/>
      <c r="OMW698" s="4"/>
      <c r="OMX698" s="4"/>
      <c r="OMY698" s="4"/>
      <c r="OMZ698" s="4"/>
      <c r="ONA698" s="4"/>
      <c r="ONB698" s="4"/>
      <c r="ONC698" s="4"/>
      <c r="OND698" s="4"/>
      <c r="ONE698" s="4"/>
      <c r="ONF698" s="4"/>
      <c r="ONG698" s="4"/>
      <c r="ONH698" s="4"/>
      <c r="ONI698" s="4"/>
      <c r="ONJ698" s="4"/>
      <c r="ONK698" s="4"/>
      <c r="ONL698" s="4"/>
      <c r="ONM698" s="4"/>
      <c r="ONN698" s="4"/>
      <c r="ONO698" s="4"/>
      <c r="ONP698" s="4"/>
      <c r="ONQ698" s="4"/>
      <c r="ONR698" s="4"/>
      <c r="ONS698" s="4"/>
      <c r="ONT698" s="4"/>
      <c r="ONU698" s="4"/>
      <c r="ONV698" s="4"/>
      <c r="ONW698" s="4"/>
      <c r="ONX698" s="4"/>
      <c r="ONY698" s="4"/>
      <c r="ONZ698" s="4"/>
      <c r="OOA698" s="4"/>
      <c r="OOB698" s="4"/>
      <c r="OOC698" s="4"/>
      <c r="OOD698" s="4"/>
      <c r="OOE698" s="4"/>
      <c r="OOF698" s="4"/>
      <c r="OOG698" s="4"/>
      <c r="OOH698" s="4"/>
      <c r="OOI698" s="4"/>
      <c r="OOJ698" s="4"/>
      <c r="OOK698" s="4"/>
      <c r="OOL698" s="4"/>
      <c r="OOM698" s="4"/>
      <c r="OON698" s="4"/>
      <c r="OOO698" s="4"/>
      <c r="OOP698" s="4"/>
      <c r="OOQ698" s="4"/>
      <c r="OOR698" s="4"/>
      <c r="OOS698" s="4"/>
      <c r="OOT698" s="4"/>
      <c r="OOU698" s="4"/>
      <c r="OOV698" s="4"/>
      <c r="OOW698" s="4"/>
      <c r="OOX698" s="4"/>
      <c r="OOY698" s="4"/>
      <c r="OOZ698" s="4"/>
      <c r="OPA698" s="4"/>
      <c r="OPB698" s="4"/>
      <c r="OPC698" s="4"/>
      <c r="OPD698" s="4"/>
      <c r="OPE698" s="4"/>
      <c r="OPF698" s="4"/>
      <c r="OPG698" s="4"/>
      <c r="OPH698" s="4"/>
      <c r="OPI698" s="4"/>
      <c r="OPJ698" s="4"/>
      <c r="OPK698" s="4"/>
      <c r="OPL698" s="4"/>
      <c r="OPM698" s="4"/>
      <c r="OPN698" s="4"/>
      <c r="OPO698" s="4"/>
      <c r="OPP698" s="4"/>
      <c r="OPQ698" s="4"/>
      <c r="OPR698" s="4"/>
      <c r="OPS698" s="4"/>
      <c r="OPT698" s="4"/>
      <c r="OPU698" s="4"/>
      <c r="OPV698" s="4"/>
      <c r="OPW698" s="4"/>
      <c r="OPX698" s="4"/>
      <c r="OPY698" s="4"/>
      <c r="OPZ698" s="4"/>
      <c r="OQA698" s="4"/>
      <c r="OQB698" s="4"/>
      <c r="OQC698" s="4"/>
      <c r="OQD698" s="4"/>
      <c r="OQE698" s="4"/>
      <c r="OQF698" s="4"/>
      <c r="OQG698" s="4"/>
      <c r="OQH698" s="4"/>
      <c r="OQI698" s="4"/>
      <c r="OQJ698" s="4"/>
      <c r="OQK698" s="4"/>
      <c r="OQL698" s="4"/>
      <c r="OQM698" s="4"/>
      <c r="OQN698" s="4"/>
      <c r="OQO698" s="4"/>
      <c r="OQP698" s="4"/>
      <c r="OQQ698" s="4"/>
      <c r="OQR698" s="4"/>
      <c r="OQS698" s="4"/>
      <c r="OQT698" s="4"/>
      <c r="OQU698" s="4"/>
      <c r="OQV698" s="4"/>
      <c r="OQW698" s="4"/>
      <c r="OQX698" s="4"/>
      <c r="OQY698" s="4"/>
      <c r="OQZ698" s="4"/>
      <c r="ORA698" s="4"/>
      <c r="ORB698" s="4"/>
      <c r="ORC698" s="4"/>
      <c r="ORD698" s="4"/>
      <c r="ORE698" s="4"/>
      <c r="ORF698" s="4"/>
      <c r="ORG698" s="4"/>
      <c r="ORH698" s="4"/>
      <c r="ORI698" s="4"/>
      <c r="ORJ698" s="4"/>
      <c r="ORK698" s="4"/>
      <c r="ORL698" s="4"/>
      <c r="ORM698" s="4"/>
      <c r="ORN698" s="4"/>
      <c r="ORO698" s="4"/>
      <c r="ORP698" s="4"/>
      <c r="ORQ698" s="4"/>
      <c r="ORR698" s="4"/>
      <c r="ORS698" s="4"/>
      <c r="ORT698" s="4"/>
      <c r="ORU698" s="4"/>
      <c r="ORV698" s="4"/>
      <c r="ORW698" s="4"/>
      <c r="ORX698" s="4"/>
      <c r="ORY698" s="4"/>
      <c r="ORZ698" s="4"/>
      <c r="OSA698" s="4"/>
      <c r="OSB698" s="4"/>
      <c r="OSC698" s="4"/>
      <c r="OSD698" s="4"/>
      <c r="OSE698" s="4"/>
      <c r="OSF698" s="4"/>
      <c r="OSG698" s="4"/>
      <c r="OSH698" s="4"/>
      <c r="OSI698" s="4"/>
      <c r="OSJ698" s="4"/>
      <c r="OSK698" s="4"/>
      <c r="OSL698" s="4"/>
      <c r="OSM698" s="4"/>
      <c r="OSN698" s="4"/>
      <c r="OSO698" s="4"/>
      <c r="OSP698" s="4"/>
      <c r="OSQ698" s="4"/>
      <c r="OSR698" s="4"/>
      <c r="OSS698" s="4"/>
      <c r="OST698" s="4"/>
      <c r="OSU698" s="4"/>
      <c r="OSV698" s="4"/>
      <c r="OSW698" s="4"/>
      <c r="OSX698" s="4"/>
      <c r="OSY698" s="4"/>
      <c r="OSZ698" s="4"/>
      <c r="OTA698" s="4"/>
      <c r="OTB698" s="4"/>
      <c r="OTC698" s="4"/>
      <c r="OTD698" s="4"/>
      <c r="OTE698" s="4"/>
      <c r="OTF698" s="4"/>
      <c r="OTG698" s="4"/>
      <c r="OTH698" s="4"/>
      <c r="OTI698" s="4"/>
      <c r="OTJ698" s="4"/>
      <c r="OTK698" s="4"/>
      <c r="OTL698" s="4"/>
      <c r="OTM698" s="4"/>
      <c r="OTN698" s="4"/>
      <c r="OTO698" s="4"/>
      <c r="OTP698" s="4"/>
      <c r="OTQ698" s="4"/>
      <c r="OTR698" s="4"/>
      <c r="OTS698" s="4"/>
      <c r="OTT698" s="4"/>
      <c r="OTU698" s="4"/>
      <c r="OTV698" s="4"/>
      <c r="OTW698" s="4"/>
      <c r="OTX698" s="4"/>
      <c r="OTY698" s="4"/>
      <c r="OTZ698" s="4"/>
      <c r="OUA698" s="4"/>
      <c r="OUB698" s="4"/>
      <c r="OUC698" s="4"/>
      <c r="OUD698" s="4"/>
      <c r="OUE698" s="4"/>
      <c r="OUF698" s="4"/>
      <c r="OUG698" s="4"/>
      <c r="OUH698" s="4"/>
      <c r="OUI698" s="4"/>
      <c r="OUJ698" s="4"/>
      <c r="OUK698" s="4"/>
      <c r="OUL698" s="4"/>
      <c r="OUM698" s="4"/>
      <c r="OUN698" s="4"/>
      <c r="OUO698" s="4"/>
      <c r="OUP698" s="4"/>
      <c r="OUQ698" s="4"/>
      <c r="OUR698" s="4"/>
      <c r="OUS698" s="4"/>
      <c r="OUT698" s="4"/>
      <c r="OUU698" s="4"/>
      <c r="OUV698" s="4"/>
      <c r="OUW698" s="4"/>
      <c r="OUX698" s="4"/>
      <c r="OUY698" s="4"/>
      <c r="OUZ698" s="4"/>
      <c r="OVA698" s="4"/>
      <c r="OVB698" s="4"/>
      <c r="OVC698" s="4"/>
      <c r="OVD698" s="4"/>
      <c r="OVE698" s="4"/>
      <c r="OVF698" s="4"/>
      <c r="OVG698" s="4"/>
      <c r="OVH698" s="4"/>
      <c r="OVI698" s="4"/>
      <c r="OVJ698" s="4"/>
      <c r="OVK698" s="4"/>
      <c r="OVL698" s="4"/>
      <c r="OVM698" s="4"/>
      <c r="OVN698" s="4"/>
      <c r="OVO698" s="4"/>
      <c r="OVP698" s="4"/>
      <c r="OVQ698" s="4"/>
      <c r="OVR698" s="4"/>
      <c r="OVS698" s="4"/>
      <c r="OVT698" s="4"/>
      <c r="OVU698" s="4"/>
      <c r="OVV698" s="4"/>
      <c r="OVW698" s="4"/>
      <c r="OVX698" s="4"/>
      <c r="OVY698" s="4"/>
      <c r="OVZ698" s="4"/>
      <c r="OWA698" s="4"/>
      <c r="OWB698" s="4"/>
      <c r="OWC698" s="4"/>
      <c r="OWD698" s="4"/>
      <c r="OWE698" s="4"/>
      <c r="OWF698" s="4"/>
      <c r="OWG698" s="4"/>
      <c r="OWH698" s="4"/>
      <c r="OWI698" s="4"/>
      <c r="OWJ698" s="4"/>
      <c r="OWK698" s="4"/>
      <c r="OWL698" s="4"/>
      <c r="OWM698" s="4"/>
      <c r="OWN698" s="4"/>
      <c r="OWO698" s="4"/>
      <c r="OWP698" s="4"/>
      <c r="OWQ698" s="4"/>
      <c r="OWR698" s="4"/>
      <c r="OWS698" s="4"/>
      <c r="OWT698" s="4"/>
      <c r="OWU698" s="4"/>
      <c r="OWV698" s="4"/>
      <c r="OWW698" s="4"/>
      <c r="OWX698" s="4"/>
      <c r="OWY698" s="4"/>
      <c r="OWZ698" s="4"/>
      <c r="OXA698" s="4"/>
      <c r="OXB698" s="4"/>
      <c r="OXC698" s="4"/>
      <c r="OXD698" s="4"/>
      <c r="OXE698" s="4"/>
      <c r="OXF698" s="4"/>
      <c r="OXG698" s="4"/>
      <c r="OXH698" s="4"/>
      <c r="OXI698" s="4"/>
      <c r="OXJ698" s="4"/>
      <c r="OXK698" s="4"/>
      <c r="OXL698" s="4"/>
      <c r="OXM698" s="4"/>
      <c r="OXN698" s="4"/>
      <c r="OXO698" s="4"/>
      <c r="OXP698" s="4"/>
      <c r="OXQ698" s="4"/>
      <c r="OXR698" s="4"/>
      <c r="OXS698" s="4"/>
      <c r="OXT698" s="4"/>
      <c r="OXU698" s="4"/>
      <c r="OXV698" s="4"/>
      <c r="OXW698" s="4"/>
      <c r="OXX698" s="4"/>
      <c r="OXY698" s="4"/>
      <c r="OXZ698" s="4"/>
      <c r="OYA698" s="4"/>
      <c r="OYB698" s="4"/>
      <c r="OYC698" s="4"/>
      <c r="OYD698" s="4"/>
      <c r="OYE698" s="4"/>
      <c r="OYF698" s="4"/>
      <c r="OYG698" s="4"/>
      <c r="OYH698" s="4"/>
      <c r="OYI698" s="4"/>
      <c r="OYJ698" s="4"/>
      <c r="OYK698" s="4"/>
      <c r="OYL698" s="4"/>
      <c r="OYM698" s="4"/>
      <c r="OYN698" s="4"/>
      <c r="OYO698" s="4"/>
      <c r="OYP698" s="4"/>
      <c r="OYQ698" s="4"/>
      <c r="OYR698" s="4"/>
      <c r="OYS698" s="4"/>
      <c r="OYT698" s="4"/>
      <c r="OYU698" s="4"/>
      <c r="OYV698" s="4"/>
      <c r="OYW698" s="4"/>
      <c r="OYX698" s="4"/>
      <c r="OYY698" s="4"/>
      <c r="OYZ698" s="4"/>
      <c r="OZA698" s="4"/>
      <c r="OZB698" s="4"/>
      <c r="OZC698" s="4"/>
      <c r="OZD698" s="4"/>
      <c r="OZE698" s="4"/>
      <c r="OZF698" s="4"/>
      <c r="OZG698" s="4"/>
      <c r="OZH698" s="4"/>
      <c r="OZI698" s="4"/>
      <c r="OZJ698" s="4"/>
      <c r="OZK698" s="4"/>
      <c r="OZL698" s="4"/>
      <c r="OZM698" s="4"/>
      <c r="OZN698" s="4"/>
      <c r="OZO698" s="4"/>
      <c r="OZP698" s="4"/>
      <c r="OZQ698" s="4"/>
      <c r="OZR698" s="4"/>
      <c r="OZS698" s="4"/>
      <c r="OZT698" s="4"/>
      <c r="OZU698" s="4"/>
      <c r="OZV698" s="4"/>
      <c r="OZW698" s="4"/>
      <c r="OZX698" s="4"/>
      <c r="OZY698" s="4"/>
      <c r="OZZ698" s="4"/>
      <c r="PAA698" s="4"/>
      <c r="PAB698" s="4"/>
      <c r="PAC698" s="4"/>
      <c r="PAD698" s="4"/>
      <c r="PAE698" s="4"/>
      <c r="PAF698" s="4"/>
      <c r="PAG698" s="4"/>
      <c r="PAH698" s="4"/>
      <c r="PAI698" s="4"/>
      <c r="PAJ698" s="4"/>
      <c r="PAK698" s="4"/>
      <c r="PAL698" s="4"/>
      <c r="PAM698" s="4"/>
      <c r="PAN698" s="4"/>
      <c r="PAO698" s="4"/>
      <c r="PAP698" s="4"/>
      <c r="PAQ698" s="4"/>
      <c r="PAR698" s="4"/>
      <c r="PAS698" s="4"/>
      <c r="PAT698" s="4"/>
      <c r="PAU698" s="4"/>
      <c r="PAV698" s="4"/>
      <c r="PAW698" s="4"/>
      <c r="PAX698" s="4"/>
      <c r="PAY698" s="4"/>
      <c r="PAZ698" s="4"/>
      <c r="PBA698" s="4"/>
      <c r="PBB698" s="4"/>
      <c r="PBC698" s="4"/>
      <c r="PBD698" s="4"/>
      <c r="PBE698" s="4"/>
      <c r="PBF698" s="4"/>
      <c r="PBG698" s="4"/>
      <c r="PBH698" s="4"/>
      <c r="PBI698" s="4"/>
      <c r="PBJ698" s="4"/>
      <c r="PBK698" s="4"/>
      <c r="PBL698" s="4"/>
      <c r="PBM698" s="4"/>
      <c r="PBN698" s="4"/>
      <c r="PBO698" s="4"/>
      <c r="PBP698" s="4"/>
      <c r="PBQ698" s="4"/>
      <c r="PBR698" s="4"/>
      <c r="PBS698" s="4"/>
      <c r="PBT698" s="4"/>
      <c r="PBU698" s="4"/>
      <c r="PBV698" s="4"/>
      <c r="PBW698" s="4"/>
      <c r="PBX698" s="4"/>
      <c r="PBY698" s="4"/>
      <c r="PBZ698" s="4"/>
      <c r="PCA698" s="4"/>
      <c r="PCB698" s="4"/>
      <c r="PCC698" s="4"/>
      <c r="PCD698" s="4"/>
      <c r="PCE698" s="4"/>
      <c r="PCF698" s="4"/>
      <c r="PCG698" s="4"/>
      <c r="PCH698" s="4"/>
      <c r="PCI698" s="4"/>
      <c r="PCJ698" s="4"/>
      <c r="PCK698" s="4"/>
      <c r="PCL698" s="4"/>
      <c r="PCM698" s="4"/>
      <c r="PCN698" s="4"/>
      <c r="PCO698" s="4"/>
      <c r="PCP698" s="4"/>
      <c r="PCQ698" s="4"/>
      <c r="PCR698" s="4"/>
      <c r="PCS698" s="4"/>
      <c r="PCT698" s="4"/>
      <c r="PCU698" s="4"/>
      <c r="PCV698" s="4"/>
      <c r="PCW698" s="4"/>
      <c r="PCX698" s="4"/>
      <c r="PCY698" s="4"/>
      <c r="PCZ698" s="4"/>
      <c r="PDA698" s="4"/>
      <c r="PDB698" s="4"/>
      <c r="PDC698" s="4"/>
      <c r="PDD698" s="4"/>
      <c r="PDE698" s="4"/>
      <c r="PDF698" s="4"/>
      <c r="PDG698" s="4"/>
      <c r="PDH698" s="4"/>
      <c r="PDI698" s="4"/>
      <c r="PDJ698" s="4"/>
      <c r="PDK698" s="4"/>
      <c r="PDL698" s="4"/>
      <c r="PDM698" s="4"/>
      <c r="PDN698" s="4"/>
      <c r="PDO698" s="4"/>
      <c r="PDP698" s="4"/>
      <c r="PDQ698" s="4"/>
      <c r="PDR698" s="4"/>
      <c r="PDS698" s="4"/>
      <c r="PDT698" s="4"/>
      <c r="PDU698" s="4"/>
      <c r="PDV698" s="4"/>
      <c r="PDW698" s="4"/>
      <c r="PDX698" s="4"/>
      <c r="PDY698" s="4"/>
      <c r="PDZ698" s="4"/>
      <c r="PEA698" s="4"/>
      <c r="PEB698" s="4"/>
      <c r="PEC698" s="4"/>
      <c r="PED698" s="4"/>
      <c r="PEE698" s="4"/>
      <c r="PEF698" s="4"/>
      <c r="PEG698" s="4"/>
      <c r="PEH698" s="4"/>
      <c r="PEI698" s="4"/>
      <c r="PEJ698" s="4"/>
      <c r="PEK698" s="4"/>
      <c r="PEL698" s="4"/>
      <c r="PEM698" s="4"/>
      <c r="PEN698" s="4"/>
      <c r="PEO698" s="4"/>
      <c r="PEP698" s="4"/>
      <c r="PEQ698" s="4"/>
      <c r="PER698" s="4"/>
      <c r="PES698" s="4"/>
      <c r="PET698" s="4"/>
      <c r="PEU698" s="4"/>
      <c r="PEV698" s="4"/>
      <c r="PEW698" s="4"/>
      <c r="PEX698" s="4"/>
      <c r="PEY698" s="4"/>
      <c r="PEZ698" s="4"/>
      <c r="PFA698" s="4"/>
      <c r="PFB698" s="4"/>
      <c r="PFC698" s="4"/>
      <c r="PFD698" s="4"/>
      <c r="PFE698" s="4"/>
      <c r="PFF698" s="4"/>
      <c r="PFG698" s="4"/>
      <c r="PFH698" s="4"/>
      <c r="PFI698" s="4"/>
      <c r="PFJ698" s="4"/>
      <c r="PFK698" s="4"/>
      <c r="PFL698" s="4"/>
      <c r="PFM698" s="4"/>
      <c r="PFN698" s="4"/>
      <c r="PFO698" s="4"/>
      <c r="PFP698" s="4"/>
      <c r="PFQ698" s="4"/>
      <c r="PFR698" s="4"/>
      <c r="PFS698" s="4"/>
      <c r="PFT698" s="4"/>
      <c r="PFU698" s="4"/>
      <c r="PFV698" s="4"/>
      <c r="PFW698" s="4"/>
      <c r="PFX698" s="4"/>
      <c r="PFY698" s="4"/>
      <c r="PFZ698" s="4"/>
      <c r="PGA698" s="4"/>
      <c r="PGB698" s="4"/>
      <c r="PGC698" s="4"/>
      <c r="PGD698" s="4"/>
      <c r="PGE698" s="4"/>
      <c r="PGF698" s="4"/>
      <c r="PGG698" s="4"/>
      <c r="PGH698" s="4"/>
      <c r="PGI698" s="4"/>
      <c r="PGJ698" s="4"/>
      <c r="PGK698" s="4"/>
      <c r="PGL698" s="4"/>
      <c r="PGM698" s="4"/>
      <c r="PGN698" s="4"/>
      <c r="PGO698" s="4"/>
      <c r="PGP698" s="4"/>
      <c r="PGQ698" s="4"/>
      <c r="PGR698" s="4"/>
      <c r="PGS698" s="4"/>
      <c r="PGT698" s="4"/>
      <c r="PGU698" s="4"/>
      <c r="PGV698" s="4"/>
      <c r="PGW698" s="4"/>
      <c r="PGX698" s="4"/>
      <c r="PGY698" s="4"/>
      <c r="PGZ698" s="4"/>
      <c r="PHA698" s="4"/>
      <c r="PHB698" s="4"/>
      <c r="PHC698" s="4"/>
      <c r="PHD698" s="4"/>
      <c r="PHE698" s="4"/>
      <c r="PHF698" s="4"/>
      <c r="PHG698" s="4"/>
      <c r="PHH698" s="4"/>
      <c r="PHI698" s="4"/>
      <c r="PHJ698" s="4"/>
      <c r="PHK698" s="4"/>
      <c r="PHL698" s="4"/>
      <c r="PHM698" s="4"/>
      <c r="PHN698" s="4"/>
      <c r="PHO698" s="4"/>
      <c r="PHP698" s="4"/>
      <c r="PHQ698" s="4"/>
      <c r="PHR698" s="4"/>
      <c r="PHS698" s="4"/>
      <c r="PHT698" s="4"/>
      <c r="PHU698" s="4"/>
      <c r="PHV698" s="4"/>
      <c r="PHW698" s="4"/>
      <c r="PHX698" s="4"/>
      <c r="PHY698" s="4"/>
      <c r="PHZ698" s="4"/>
      <c r="PIA698" s="4"/>
      <c r="PIB698" s="4"/>
      <c r="PIC698" s="4"/>
      <c r="PID698" s="4"/>
      <c r="PIE698" s="4"/>
      <c r="PIF698" s="4"/>
      <c r="PIG698" s="4"/>
      <c r="PIH698" s="4"/>
      <c r="PII698" s="4"/>
      <c r="PIJ698" s="4"/>
      <c r="PIK698" s="4"/>
      <c r="PIL698" s="4"/>
      <c r="PIM698" s="4"/>
      <c r="PIN698" s="4"/>
      <c r="PIO698" s="4"/>
      <c r="PIP698" s="4"/>
      <c r="PIQ698" s="4"/>
      <c r="PIR698" s="4"/>
      <c r="PIS698" s="4"/>
      <c r="PIT698" s="4"/>
      <c r="PIU698" s="4"/>
      <c r="PIV698" s="4"/>
      <c r="PIW698" s="4"/>
      <c r="PIX698" s="4"/>
      <c r="PIY698" s="4"/>
      <c r="PIZ698" s="4"/>
      <c r="PJA698" s="4"/>
      <c r="PJB698" s="4"/>
      <c r="PJC698" s="4"/>
      <c r="PJD698" s="4"/>
      <c r="PJE698" s="4"/>
      <c r="PJF698" s="4"/>
      <c r="PJG698" s="4"/>
      <c r="PJH698" s="4"/>
      <c r="PJI698" s="4"/>
      <c r="PJJ698" s="4"/>
      <c r="PJK698" s="4"/>
      <c r="PJL698" s="4"/>
      <c r="PJM698" s="4"/>
      <c r="PJN698" s="4"/>
      <c r="PJO698" s="4"/>
      <c r="PJP698" s="4"/>
      <c r="PJQ698" s="4"/>
      <c r="PJR698" s="4"/>
      <c r="PJS698" s="4"/>
      <c r="PJT698" s="4"/>
      <c r="PJU698" s="4"/>
      <c r="PJV698" s="4"/>
      <c r="PJW698" s="4"/>
      <c r="PJX698" s="4"/>
      <c r="PJY698" s="4"/>
      <c r="PJZ698" s="4"/>
      <c r="PKA698" s="4"/>
      <c r="PKB698" s="4"/>
      <c r="PKC698" s="4"/>
      <c r="PKD698" s="4"/>
      <c r="PKE698" s="4"/>
      <c r="PKF698" s="4"/>
      <c r="PKG698" s="4"/>
      <c r="PKH698" s="4"/>
      <c r="PKI698" s="4"/>
      <c r="PKJ698" s="4"/>
      <c r="PKK698" s="4"/>
      <c r="PKL698" s="4"/>
      <c r="PKM698" s="4"/>
      <c r="PKN698" s="4"/>
      <c r="PKO698" s="4"/>
      <c r="PKP698" s="4"/>
      <c r="PKQ698" s="4"/>
      <c r="PKR698" s="4"/>
      <c r="PKS698" s="4"/>
      <c r="PKT698" s="4"/>
      <c r="PKU698" s="4"/>
      <c r="PKV698" s="4"/>
      <c r="PKW698" s="4"/>
      <c r="PKX698" s="4"/>
      <c r="PKY698" s="4"/>
      <c r="PKZ698" s="4"/>
      <c r="PLA698" s="4"/>
      <c r="PLB698" s="4"/>
      <c r="PLC698" s="4"/>
      <c r="PLD698" s="4"/>
      <c r="PLE698" s="4"/>
      <c r="PLF698" s="4"/>
      <c r="PLG698" s="4"/>
      <c r="PLH698" s="4"/>
      <c r="PLI698" s="4"/>
      <c r="PLJ698" s="4"/>
      <c r="PLK698" s="4"/>
      <c r="PLL698" s="4"/>
      <c r="PLM698" s="4"/>
      <c r="PLN698" s="4"/>
      <c r="PLO698" s="4"/>
      <c r="PLP698" s="4"/>
      <c r="PLQ698" s="4"/>
      <c r="PLR698" s="4"/>
      <c r="PLS698" s="4"/>
      <c r="PLT698" s="4"/>
      <c r="PLU698" s="4"/>
      <c r="PLV698" s="4"/>
      <c r="PLW698" s="4"/>
      <c r="PLX698" s="4"/>
      <c r="PLY698" s="4"/>
      <c r="PLZ698" s="4"/>
      <c r="PMA698" s="4"/>
      <c r="PMB698" s="4"/>
      <c r="PMC698" s="4"/>
      <c r="PMD698" s="4"/>
      <c r="PME698" s="4"/>
      <c r="PMF698" s="4"/>
      <c r="PMG698" s="4"/>
      <c r="PMH698" s="4"/>
      <c r="PMI698" s="4"/>
      <c r="PMJ698" s="4"/>
      <c r="PMK698" s="4"/>
      <c r="PML698" s="4"/>
      <c r="PMM698" s="4"/>
      <c r="PMN698" s="4"/>
      <c r="PMO698" s="4"/>
      <c r="PMP698" s="4"/>
      <c r="PMQ698" s="4"/>
      <c r="PMR698" s="4"/>
      <c r="PMS698" s="4"/>
      <c r="PMT698" s="4"/>
      <c r="PMU698" s="4"/>
      <c r="PMV698" s="4"/>
      <c r="PMW698" s="4"/>
      <c r="PMX698" s="4"/>
      <c r="PMY698" s="4"/>
      <c r="PMZ698" s="4"/>
      <c r="PNA698" s="4"/>
      <c r="PNB698" s="4"/>
      <c r="PNC698" s="4"/>
      <c r="PND698" s="4"/>
      <c r="PNE698" s="4"/>
      <c r="PNF698" s="4"/>
      <c r="PNG698" s="4"/>
      <c r="PNH698" s="4"/>
      <c r="PNI698" s="4"/>
      <c r="PNJ698" s="4"/>
      <c r="PNK698" s="4"/>
      <c r="PNL698" s="4"/>
      <c r="PNM698" s="4"/>
      <c r="PNN698" s="4"/>
      <c r="PNO698" s="4"/>
      <c r="PNP698" s="4"/>
      <c r="PNQ698" s="4"/>
      <c r="PNR698" s="4"/>
      <c r="PNS698" s="4"/>
      <c r="PNT698" s="4"/>
      <c r="PNU698" s="4"/>
      <c r="PNV698" s="4"/>
      <c r="PNW698" s="4"/>
      <c r="PNX698" s="4"/>
      <c r="PNY698" s="4"/>
      <c r="PNZ698" s="4"/>
      <c r="POA698" s="4"/>
      <c r="POB698" s="4"/>
      <c r="POC698" s="4"/>
      <c r="POD698" s="4"/>
      <c r="POE698" s="4"/>
      <c r="POF698" s="4"/>
      <c r="POG698" s="4"/>
      <c r="POH698" s="4"/>
      <c r="POI698" s="4"/>
      <c r="POJ698" s="4"/>
      <c r="POK698" s="4"/>
      <c r="POL698" s="4"/>
      <c r="POM698" s="4"/>
      <c r="PON698" s="4"/>
      <c r="POO698" s="4"/>
      <c r="POP698" s="4"/>
      <c r="POQ698" s="4"/>
      <c r="POR698" s="4"/>
      <c r="POS698" s="4"/>
      <c r="POT698" s="4"/>
      <c r="POU698" s="4"/>
      <c r="POV698" s="4"/>
      <c r="POW698" s="4"/>
      <c r="POX698" s="4"/>
      <c r="POY698" s="4"/>
      <c r="POZ698" s="4"/>
      <c r="PPA698" s="4"/>
      <c r="PPB698" s="4"/>
      <c r="PPC698" s="4"/>
      <c r="PPD698" s="4"/>
      <c r="PPE698" s="4"/>
      <c r="PPF698" s="4"/>
      <c r="PPG698" s="4"/>
      <c r="PPH698" s="4"/>
      <c r="PPI698" s="4"/>
      <c r="PPJ698" s="4"/>
      <c r="PPK698" s="4"/>
      <c r="PPL698" s="4"/>
      <c r="PPM698" s="4"/>
      <c r="PPN698" s="4"/>
      <c r="PPO698" s="4"/>
      <c r="PPP698" s="4"/>
      <c r="PPQ698" s="4"/>
      <c r="PPR698" s="4"/>
      <c r="PPS698" s="4"/>
      <c r="PPT698" s="4"/>
      <c r="PPU698" s="4"/>
      <c r="PPV698" s="4"/>
      <c r="PPW698" s="4"/>
      <c r="PPX698" s="4"/>
      <c r="PPY698" s="4"/>
      <c r="PPZ698" s="4"/>
      <c r="PQA698" s="4"/>
      <c r="PQB698" s="4"/>
      <c r="PQC698" s="4"/>
      <c r="PQD698" s="4"/>
      <c r="PQE698" s="4"/>
      <c r="PQF698" s="4"/>
      <c r="PQG698" s="4"/>
      <c r="PQH698" s="4"/>
      <c r="PQI698" s="4"/>
      <c r="PQJ698" s="4"/>
      <c r="PQK698" s="4"/>
      <c r="PQL698" s="4"/>
      <c r="PQM698" s="4"/>
      <c r="PQN698" s="4"/>
      <c r="PQO698" s="4"/>
      <c r="PQP698" s="4"/>
      <c r="PQQ698" s="4"/>
      <c r="PQR698" s="4"/>
      <c r="PQS698" s="4"/>
      <c r="PQT698" s="4"/>
      <c r="PQU698" s="4"/>
      <c r="PQV698" s="4"/>
      <c r="PQW698" s="4"/>
      <c r="PQX698" s="4"/>
      <c r="PQY698" s="4"/>
      <c r="PQZ698" s="4"/>
      <c r="PRA698" s="4"/>
      <c r="PRB698" s="4"/>
      <c r="PRC698" s="4"/>
      <c r="PRD698" s="4"/>
      <c r="PRE698" s="4"/>
      <c r="PRF698" s="4"/>
      <c r="PRG698" s="4"/>
      <c r="PRH698" s="4"/>
      <c r="PRI698" s="4"/>
      <c r="PRJ698" s="4"/>
      <c r="PRK698" s="4"/>
      <c r="PRL698" s="4"/>
      <c r="PRM698" s="4"/>
      <c r="PRN698" s="4"/>
      <c r="PRO698" s="4"/>
      <c r="PRP698" s="4"/>
      <c r="PRQ698" s="4"/>
      <c r="PRR698" s="4"/>
      <c r="PRS698" s="4"/>
      <c r="PRT698" s="4"/>
      <c r="PRU698" s="4"/>
      <c r="PRV698" s="4"/>
      <c r="PRW698" s="4"/>
      <c r="PRX698" s="4"/>
      <c r="PRY698" s="4"/>
      <c r="PRZ698" s="4"/>
      <c r="PSA698" s="4"/>
      <c r="PSB698" s="4"/>
      <c r="PSC698" s="4"/>
      <c r="PSD698" s="4"/>
      <c r="PSE698" s="4"/>
      <c r="PSF698" s="4"/>
      <c r="PSG698" s="4"/>
      <c r="PSH698" s="4"/>
      <c r="PSI698" s="4"/>
      <c r="PSJ698" s="4"/>
      <c r="PSK698" s="4"/>
      <c r="PSL698" s="4"/>
      <c r="PSM698" s="4"/>
      <c r="PSN698" s="4"/>
      <c r="PSO698" s="4"/>
      <c r="PSP698" s="4"/>
      <c r="PSQ698" s="4"/>
      <c r="PSR698" s="4"/>
      <c r="PSS698" s="4"/>
      <c r="PST698" s="4"/>
      <c r="PSU698" s="4"/>
      <c r="PSV698" s="4"/>
      <c r="PSW698" s="4"/>
      <c r="PSX698" s="4"/>
      <c r="PSY698" s="4"/>
      <c r="PSZ698" s="4"/>
      <c r="PTA698" s="4"/>
      <c r="PTB698" s="4"/>
      <c r="PTC698" s="4"/>
      <c r="PTD698" s="4"/>
      <c r="PTE698" s="4"/>
      <c r="PTF698" s="4"/>
      <c r="PTG698" s="4"/>
      <c r="PTH698" s="4"/>
      <c r="PTI698" s="4"/>
      <c r="PTJ698" s="4"/>
      <c r="PTK698" s="4"/>
      <c r="PTL698" s="4"/>
      <c r="PTM698" s="4"/>
      <c r="PTN698" s="4"/>
      <c r="PTO698" s="4"/>
      <c r="PTP698" s="4"/>
      <c r="PTQ698" s="4"/>
      <c r="PTR698" s="4"/>
      <c r="PTS698" s="4"/>
      <c r="PTT698" s="4"/>
      <c r="PTU698" s="4"/>
      <c r="PTV698" s="4"/>
      <c r="PTW698" s="4"/>
      <c r="PTX698" s="4"/>
      <c r="PTY698" s="4"/>
      <c r="PTZ698" s="4"/>
      <c r="PUA698" s="4"/>
      <c r="PUB698" s="4"/>
      <c r="PUC698" s="4"/>
      <c r="PUD698" s="4"/>
      <c r="PUE698" s="4"/>
      <c r="PUF698" s="4"/>
      <c r="PUG698" s="4"/>
      <c r="PUH698" s="4"/>
      <c r="PUI698" s="4"/>
      <c r="PUJ698" s="4"/>
      <c r="PUK698" s="4"/>
      <c r="PUL698" s="4"/>
      <c r="PUM698" s="4"/>
      <c r="PUN698" s="4"/>
      <c r="PUO698" s="4"/>
      <c r="PUP698" s="4"/>
      <c r="PUQ698" s="4"/>
      <c r="PUR698" s="4"/>
      <c r="PUS698" s="4"/>
      <c r="PUT698" s="4"/>
      <c r="PUU698" s="4"/>
      <c r="PUV698" s="4"/>
      <c r="PUW698" s="4"/>
      <c r="PUX698" s="4"/>
      <c r="PUY698" s="4"/>
      <c r="PUZ698" s="4"/>
      <c r="PVA698" s="4"/>
      <c r="PVB698" s="4"/>
      <c r="PVC698" s="4"/>
      <c r="PVD698" s="4"/>
      <c r="PVE698" s="4"/>
      <c r="PVF698" s="4"/>
      <c r="PVG698" s="4"/>
      <c r="PVH698" s="4"/>
      <c r="PVI698" s="4"/>
      <c r="PVJ698" s="4"/>
      <c r="PVK698" s="4"/>
      <c r="PVL698" s="4"/>
      <c r="PVM698" s="4"/>
      <c r="PVN698" s="4"/>
      <c r="PVO698" s="4"/>
      <c r="PVP698" s="4"/>
      <c r="PVQ698" s="4"/>
      <c r="PVR698" s="4"/>
      <c r="PVS698" s="4"/>
      <c r="PVT698" s="4"/>
      <c r="PVU698" s="4"/>
      <c r="PVV698" s="4"/>
      <c r="PVW698" s="4"/>
      <c r="PVX698" s="4"/>
      <c r="PVY698" s="4"/>
      <c r="PVZ698" s="4"/>
      <c r="PWA698" s="4"/>
      <c r="PWB698" s="4"/>
      <c r="PWC698" s="4"/>
      <c r="PWD698" s="4"/>
      <c r="PWE698" s="4"/>
      <c r="PWF698" s="4"/>
      <c r="PWG698" s="4"/>
      <c r="PWH698" s="4"/>
      <c r="PWI698" s="4"/>
      <c r="PWJ698" s="4"/>
      <c r="PWK698" s="4"/>
      <c r="PWL698" s="4"/>
      <c r="PWM698" s="4"/>
      <c r="PWN698" s="4"/>
      <c r="PWO698" s="4"/>
      <c r="PWP698" s="4"/>
      <c r="PWQ698" s="4"/>
      <c r="PWR698" s="4"/>
      <c r="PWS698" s="4"/>
      <c r="PWT698" s="4"/>
      <c r="PWU698" s="4"/>
      <c r="PWV698" s="4"/>
      <c r="PWW698" s="4"/>
      <c r="PWX698" s="4"/>
      <c r="PWY698" s="4"/>
      <c r="PWZ698" s="4"/>
      <c r="PXA698" s="4"/>
      <c r="PXB698" s="4"/>
      <c r="PXC698" s="4"/>
      <c r="PXD698" s="4"/>
      <c r="PXE698" s="4"/>
      <c r="PXF698" s="4"/>
      <c r="PXG698" s="4"/>
      <c r="PXH698" s="4"/>
      <c r="PXI698" s="4"/>
      <c r="PXJ698" s="4"/>
      <c r="PXK698" s="4"/>
      <c r="PXL698" s="4"/>
      <c r="PXM698" s="4"/>
      <c r="PXN698" s="4"/>
      <c r="PXO698" s="4"/>
      <c r="PXP698" s="4"/>
      <c r="PXQ698" s="4"/>
      <c r="PXR698" s="4"/>
      <c r="PXS698" s="4"/>
      <c r="PXT698" s="4"/>
      <c r="PXU698" s="4"/>
      <c r="PXV698" s="4"/>
      <c r="PXW698" s="4"/>
      <c r="PXX698" s="4"/>
      <c r="PXY698" s="4"/>
      <c r="PXZ698" s="4"/>
      <c r="PYA698" s="4"/>
      <c r="PYB698" s="4"/>
      <c r="PYC698" s="4"/>
      <c r="PYD698" s="4"/>
      <c r="PYE698" s="4"/>
      <c r="PYF698" s="4"/>
      <c r="PYG698" s="4"/>
      <c r="PYH698" s="4"/>
      <c r="PYI698" s="4"/>
      <c r="PYJ698" s="4"/>
      <c r="PYK698" s="4"/>
      <c r="PYL698" s="4"/>
      <c r="PYM698" s="4"/>
      <c r="PYN698" s="4"/>
      <c r="PYO698" s="4"/>
      <c r="PYP698" s="4"/>
      <c r="PYQ698" s="4"/>
      <c r="PYR698" s="4"/>
      <c r="PYS698" s="4"/>
      <c r="PYT698" s="4"/>
      <c r="PYU698" s="4"/>
      <c r="PYV698" s="4"/>
      <c r="PYW698" s="4"/>
      <c r="PYX698" s="4"/>
      <c r="PYY698" s="4"/>
      <c r="PYZ698" s="4"/>
      <c r="PZA698" s="4"/>
      <c r="PZB698" s="4"/>
      <c r="PZC698" s="4"/>
      <c r="PZD698" s="4"/>
      <c r="PZE698" s="4"/>
      <c r="PZF698" s="4"/>
      <c r="PZG698" s="4"/>
      <c r="PZH698" s="4"/>
      <c r="PZI698" s="4"/>
      <c r="PZJ698" s="4"/>
      <c r="PZK698" s="4"/>
      <c r="PZL698" s="4"/>
      <c r="PZM698" s="4"/>
      <c r="PZN698" s="4"/>
      <c r="PZO698" s="4"/>
      <c r="PZP698" s="4"/>
      <c r="PZQ698" s="4"/>
      <c r="PZR698" s="4"/>
      <c r="PZS698" s="4"/>
      <c r="PZT698" s="4"/>
      <c r="PZU698" s="4"/>
      <c r="PZV698" s="4"/>
      <c r="PZW698" s="4"/>
      <c r="PZX698" s="4"/>
      <c r="PZY698" s="4"/>
      <c r="PZZ698" s="4"/>
      <c r="QAA698" s="4"/>
      <c r="QAB698" s="4"/>
      <c r="QAC698" s="4"/>
      <c r="QAD698" s="4"/>
      <c r="QAE698" s="4"/>
      <c r="QAF698" s="4"/>
      <c r="QAG698" s="4"/>
      <c r="QAH698" s="4"/>
      <c r="QAI698" s="4"/>
      <c r="QAJ698" s="4"/>
      <c r="QAK698" s="4"/>
      <c r="QAL698" s="4"/>
      <c r="QAM698" s="4"/>
      <c r="QAN698" s="4"/>
      <c r="QAO698" s="4"/>
      <c r="QAP698" s="4"/>
      <c r="QAQ698" s="4"/>
      <c r="QAR698" s="4"/>
      <c r="QAS698" s="4"/>
      <c r="QAT698" s="4"/>
      <c r="QAU698" s="4"/>
      <c r="QAV698" s="4"/>
      <c r="QAW698" s="4"/>
      <c r="QAX698" s="4"/>
      <c r="QAY698" s="4"/>
      <c r="QAZ698" s="4"/>
      <c r="QBA698" s="4"/>
      <c r="QBB698" s="4"/>
      <c r="QBC698" s="4"/>
      <c r="QBD698" s="4"/>
      <c r="QBE698" s="4"/>
      <c r="QBF698" s="4"/>
      <c r="QBG698" s="4"/>
      <c r="QBH698" s="4"/>
      <c r="QBI698" s="4"/>
      <c r="QBJ698" s="4"/>
      <c r="QBK698" s="4"/>
      <c r="QBL698" s="4"/>
      <c r="QBM698" s="4"/>
      <c r="QBN698" s="4"/>
      <c r="QBO698" s="4"/>
      <c r="QBP698" s="4"/>
      <c r="QBQ698" s="4"/>
      <c r="QBR698" s="4"/>
      <c r="QBS698" s="4"/>
      <c r="QBT698" s="4"/>
      <c r="QBU698" s="4"/>
      <c r="QBV698" s="4"/>
      <c r="QBW698" s="4"/>
      <c r="QBX698" s="4"/>
      <c r="QBY698" s="4"/>
      <c r="QBZ698" s="4"/>
      <c r="QCA698" s="4"/>
      <c r="QCB698" s="4"/>
      <c r="QCC698" s="4"/>
      <c r="QCD698" s="4"/>
      <c r="QCE698" s="4"/>
      <c r="QCF698" s="4"/>
      <c r="QCG698" s="4"/>
      <c r="QCH698" s="4"/>
      <c r="QCI698" s="4"/>
      <c r="QCJ698" s="4"/>
      <c r="QCK698" s="4"/>
      <c r="QCL698" s="4"/>
      <c r="QCM698" s="4"/>
      <c r="QCN698" s="4"/>
      <c r="QCO698" s="4"/>
      <c r="QCP698" s="4"/>
      <c r="QCQ698" s="4"/>
      <c r="QCR698" s="4"/>
      <c r="QCS698" s="4"/>
      <c r="QCT698" s="4"/>
      <c r="QCU698" s="4"/>
      <c r="QCV698" s="4"/>
      <c r="QCW698" s="4"/>
      <c r="QCX698" s="4"/>
      <c r="QCY698" s="4"/>
      <c r="QCZ698" s="4"/>
      <c r="QDA698" s="4"/>
      <c r="QDB698" s="4"/>
      <c r="QDC698" s="4"/>
      <c r="QDD698" s="4"/>
      <c r="QDE698" s="4"/>
      <c r="QDF698" s="4"/>
      <c r="QDG698" s="4"/>
      <c r="QDH698" s="4"/>
      <c r="QDI698" s="4"/>
      <c r="QDJ698" s="4"/>
      <c r="QDK698" s="4"/>
      <c r="QDL698" s="4"/>
      <c r="QDM698" s="4"/>
      <c r="QDN698" s="4"/>
      <c r="QDO698" s="4"/>
      <c r="QDP698" s="4"/>
      <c r="QDQ698" s="4"/>
      <c r="QDR698" s="4"/>
      <c r="QDS698" s="4"/>
      <c r="QDT698" s="4"/>
      <c r="QDU698" s="4"/>
      <c r="QDV698" s="4"/>
      <c r="QDW698" s="4"/>
      <c r="QDX698" s="4"/>
      <c r="QDY698" s="4"/>
      <c r="QDZ698" s="4"/>
      <c r="QEA698" s="4"/>
      <c r="QEB698" s="4"/>
      <c r="QEC698" s="4"/>
      <c r="QED698" s="4"/>
      <c r="QEE698" s="4"/>
      <c r="QEF698" s="4"/>
      <c r="QEG698" s="4"/>
      <c r="QEH698" s="4"/>
      <c r="QEI698" s="4"/>
      <c r="QEJ698" s="4"/>
      <c r="QEK698" s="4"/>
      <c r="QEL698" s="4"/>
      <c r="QEM698" s="4"/>
      <c r="QEN698" s="4"/>
      <c r="QEO698" s="4"/>
      <c r="QEP698" s="4"/>
      <c r="QEQ698" s="4"/>
      <c r="QER698" s="4"/>
      <c r="QES698" s="4"/>
      <c r="QET698" s="4"/>
      <c r="QEU698" s="4"/>
      <c r="QEV698" s="4"/>
      <c r="QEW698" s="4"/>
      <c r="QEX698" s="4"/>
      <c r="QEY698" s="4"/>
      <c r="QEZ698" s="4"/>
      <c r="QFA698" s="4"/>
      <c r="QFB698" s="4"/>
      <c r="QFC698" s="4"/>
      <c r="QFD698" s="4"/>
      <c r="QFE698" s="4"/>
      <c r="QFF698" s="4"/>
      <c r="QFG698" s="4"/>
      <c r="QFH698" s="4"/>
      <c r="QFI698" s="4"/>
      <c r="QFJ698" s="4"/>
      <c r="QFK698" s="4"/>
      <c r="QFL698" s="4"/>
      <c r="QFM698" s="4"/>
      <c r="QFN698" s="4"/>
      <c r="QFO698" s="4"/>
      <c r="QFP698" s="4"/>
      <c r="QFQ698" s="4"/>
      <c r="QFR698" s="4"/>
      <c r="QFS698" s="4"/>
      <c r="QFT698" s="4"/>
      <c r="QFU698" s="4"/>
      <c r="QFV698" s="4"/>
      <c r="QFW698" s="4"/>
      <c r="QFX698" s="4"/>
      <c r="QFY698" s="4"/>
      <c r="QFZ698" s="4"/>
      <c r="QGA698" s="4"/>
      <c r="QGB698" s="4"/>
      <c r="QGC698" s="4"/>
      <c r="QGD698" s="4"/>
      <c r="QGE698" s="4"/>
      <c r="QGF698" s="4"/>
      <c r="QGG698" s="4"/>
      <c r="QGH698" s="4"/>
      <c r="QGI698" s="4"/>
      <c r="QGJ698" s="4"/>
      <c r="QGK698" s="4"/>
      <c r="QGL698" s="4"/>
      <c r="QGM698" s="4"/>
      <c r="QGN698" s="4"/>
      <c r="QGO698" s="4"/>
      <c r="QGP698" s="4"/>
      <c r="QGQ698" s="4"/>
      <c r="QGR698" s="4"/>
      <c r="QGS698" s="4"/>
      <c r="QGT698" s="4"/>
      <c r="QGU698" s="4"/>
      <c r="QGV698" s="4"/>
      <c r="QGW698" s="4"/>
      <c r="QGX698" s="4"/>
      <c r="QGY698" s="4"/>
      <c r="QGZ698" s="4"/>
      <c r="QHA698" s="4"/>
      <c r="QHB698" s="4"/>
      <c r="QHC698" s="4"/>
      <c r="QHD698" s="4"/>
      <c r="QHE698" s="4"/>
      <c r="QHF698" s="4"/>
      <c r="QHG698" s="4"/>
      <c r="QHH698" s="4"/>
      <c r="QHI698" s="4"/>
      <c r="QHJ698" s="4"/>
      <c r="QHK698" s="4"/>
      <c r="QHL698" s="4"/>
      <c r="QHM698" s="4"/>
      <c r="QHN698" s="4"/>
      <c r="QHO698" s="4"/>
      <c r="QHP698" s="4"/>
      <c r="QHQ698" s="4"/>
      <c r="QHR698" s="4"/>
      <c r="QHS698" s="4"/>
      <c r="QHT698" s="4"/>
      <c r="QHU698" s="4"/>
      <c r="QHV698" s="4"/>
      <c r="QHW698" s="4"/>
      <c r="QHX698" s="4"/>
      <c r="QHY698" s="4"/>
      <c r="QHZ698" s="4"/>
      <c r="QIA698" s="4"/>
      <c r="QIB698" s="4"/>
      <c r="QIC698" s="4"/>
      <c r="QID698" s="4"/>
      <c r="QIE698" s="4"/>
      <c r="QIF698" s="4"/>
      <c r="QIG698" s="4"/>
      <c r="QIH698" s="4"/>
      <c r="QII698" s="4"/>
      <c r="QIJ698" s="4"/>
      <c r="QIK698" s="4"/>
      <c r="QIL698" s="4"/>
      <c r="QIM698" s="4"/>
      <c r="QIN698" s="4"/>
      <c r="QIO698" s="4"/>
      <c r="QIP698" s="4"/>
      <c r="QIQ698" s="4"/>
      <c r="QIR698" s="4"/>
      <c r="QIS698" s="4"/>
      <c r="QIT698" s="4"/>
      <c r="QIU698" s="4"/>
      <c r="QIV698" s="4"/>
      <c r="QIW698" s="4"/>
      <c r="QIX698" s="4"/>
      <c r="QIY698" s="4"/>
      <c r="QIZ698" s="4"/>
      <c r="QJA698" s="4"/>
      <c r="QJB698" s="4"/>
      <c r="QJC698" s="4"/>
      <c r="QJD698" s="4"/>
      <c r="QJE698" s="4"/>
      <c r="QJF698" s="4"/>
      <c r="QJG698" s="4"/>
      <c r="QJH698" s="4"/>
      <c r="QJI698" s="4"/>
      <c r="QJJ698" s="4"/>
      <c r="QJK698" s="4"/>
      <c r="QJL698" s="4"/>
      <c r="QJM698" s="4"/>
      <c r="QJN698" s="4"/>
      <c r="QJO698" s="4"/>
      <c r="QJP698" s="4"/>
      <c r="QJQ698" s="4"/>
      <c r="QJR698" s="4"/>
      <c r="QJS698" s="4"/>
      <c r="QJT698" s="4"/>
      <c r="QJU698" s="4"/>
      <c r="QJV698" s="4"/>
      <c r="QJW698" s="4"/>
      <c r="QJX698" s="4"/>
      <c r="QJY698" s="4"/>
      <c r="QJZ698" s="4"/>
      <c r="QKA698" s="4"/>
      <c r="QKB698" s="4"/>
      <c r="QKC698" s="4"/>
      <c r="QKD698" s="4"/>
      <c r="QKE698" s="4"/>
      <c r="QKF698" s="4"/>
      <c r="QKG698" s="4"/>
      <c r="QKH698" s="4"/>
      <c r="QKI698" s="4"/>
      <c r="QKJ698" s="4"/>
      <c r="QKK698" s="4"/>
      <c r="QKL698" s="4"/>
      <c r="QKM698" s="4"/>
      <c r="QKN698" s="4"/>
      <c r="QKO698" s="4"/>
      <c r="QKP698" s="4"/>
      <c r="QKQ698" s="4"/>
      <c r="QKR698" s="4"/>
      <c r="QKS698" s="4"/>
      <c r="QKT698" s="4"/>
      <c r="QKU698" s="4"/>
      <c r="QKV698" s="4"/>
      <c r="QKW698" s="4"/>
      <c r="QKX698" s="4"/>
      <c r="QKY698" s="4"/>
      <c r="QKZ698" s="4"/>
      <c r="QLA698" s="4"/>
      <c r="QLB698" s="4"/>
      <c r="QLC698" s="4"/>
      <c r="QLD698" s="4"/>
      <c r="QLE698" s="4"/>
      <c r="QLF698" s="4"/>
      <c r="QLG698" s="4"/>
      <c r="QLH698" s="4"/>
      <c r="QLI698" s="4"/>
      <c r="QLJ698" s="4"/>
      <c r="QLK698" s="4"/>
      <c r="QLL698" s="4"/>
      <c r="QLM698" s="4"/>
      <c r="QLN698" s="4"/>
      <c r="QLO698" s="4"/>
      <c r="QLP698" s="4"/>
      <c r="QLQ698" s="4"/>
      <c r="QLR698" s="4"/>
      <c r="QLS698" s="4"/>
      <c r="QLT698" s="4"/>
      <c r="QLU698" s="4"/>
      <c r="QLV698" s="4"/>
      <c r="QLW698" s="4"/>
      <c r="QLX698" s="4"/>
      <c r="QLY698" s="4"/>
      <c r="QLZ698" s="4"/>
      <c r="QMA698" s="4"/>
      <c r="QMB698" s="4"/>
      <c r="QMC698" s="4"/>
      <c r="QMD698" s="4"/>
      <c r="QME698" s="4"/>
      <c r="QMF698" s="4"/>
      <c r="QMG698" s="4"/>
      <c r="QMH698" s="4"/>
      <c r="QMI698" s="4"/>
      <c r="QMJ698" s="4"/>
      <c r="QMK698" s="4"/>
      <c r="QML698" s="4"/>
      <c r="QMM698" s="4"/>
      <c r="QMN698" s="4"/>
      <c r="QMO698" s="4"/>
      <c r="QMP698" s="4"/>
      <c r="QMQ698" s="4"/>
      <c r="QMR698" s="4"/>
      <c r="QMS698" s="4"/>
      <c r="QMT698" s="4"/>
      <c r="QMU698" s="4"/>
      <c r="QMV698" s="4"/>
      <c r="QMW698" s="4"/>
      <c r="QMX698" s="4"/>
      <c r="QMY698" s="4"/>
      <c r="QMZ698" s="4"/>
      <c r="QNA698" s="4"/>
      <c r="QNB698" s="4"/>
      <c r="QNC698" s="4"/>
      <c r="QND698" s="4"/>
      <c r="QNE698" s="4"/>
      <c r="QNF698" s="4"/>
      <c r="QNG698" s="4"/>
      <c r="QNH698" s="4"/>
      <c r="QNI698" s="4"/>
      <c r="QNJ698" s="4"/>
      <c r="QNK698" s="4"/>
      <c r="QNL698" s="4"/>
      <c r="QNM698" s="4"/>
      <c r="QNN698" s="4"/>
      <c r="QNO698" s="4"/>
      <c r="QNP698" s="4"/>
      <c r="QNQ698" s="4"/>
      <c r="QNR698" s="4"/>
      <c r="QNS698" s="4"/>
      <c r="QNT698" s="4"/>
      <c r="QNU698" s="4"/>
      <c r="QNV698" s="4"/>
      <c r="QNW698" s="4"/>
      <c r="QNX698" s="4"/>
      <c r="QNY698" s="4"/>
      <c r="QNZ698" s="4"/>
      <c r="QOA698" s="4"/>
      <c r="QOB698" s="4"/>
      <c r="QOC698" s="4"/>
      <c r="QOD698" s="4"/>
      <c r="QOE698" s="4"/>
      <c r="QOF698" s="4"/>
      <c r="QOG698" s="4"/>
      <c r="QOH698" s="4"/>
      <c r="QOI698" s="4"/>
      <c r="QOJ698" s="4"/>
      <c r="QOK698" s="4"/>
      <c r="QOL698" s="4"/>
      <c r="QOM698" s="4"/>
      <c r="QON698" s="4"/>
      <c r="QOO698" s="4"/>
      <c r="QOP698" s="4"/>
      <c r="QOQ698" s="4"/>
      <c r="QOR698" s="4"/>
      <c r="QOS698" s="4"/>
      <c r="QOT698" s="4"/>
      <c r="QOU698" s="4"/>
      <c r="QOV698" s="4"/>
      <c r="QOW698" s="4"/>
      <c r="QOX698" s="4"/>
      <c r="QOY698" s="4"/>
      <c r="QOZ698" s="4"/>
      <c r="QPA698" s="4"/>
      <c r="QPB698" s="4"/>
      <c r="QPC698" s="4"/>
      <c r="QPD698" s="4"/>
      <c r="QPE698" s="4"/>
      <c r="QPF698" s="4"/>
      <c r="QPG698" s="4"/>
      <c r="QPH698" s="4"/>
      <c r="QPI698" s="4"/>
      <c r="QPJ698" s="4"/>
      <c r="QPK698" s="4"/>
      <c r="QPL698" s="4"/>
      <c r="QPM698" s="4"/>
      <c r="QPN698" s="4"/>
      <c r="QPO698" s="4"/>
      <c r="QPP698" s="4"/>
      <c r="QPQ698" s="4"/>
      <c r="QPR698" s="4"/>
      <c r="QPS698" s="4"/>
      <c r="QPT698" s="4"/>
      <c r="QPU698" s="4"/>
      <c r="QPV698" s="4"/>
      <c r="QPW698" s="4"/>
      <c r="QPX698" s="4"/>
      <c r="QPY698" s="4"/>
      <c r="QPZ698" s="4"/>
      <c r="QQA698" s="4"/>
      <c r="QQB698" s="4"/>
      <c r="QQC698" s="4"/>
      <c r="QQD698" s="4"/>
      <c r="QQE698" s="4"/>
      <c r="QQF698" s="4"/>
      <c r="QQG698" s="4"/>
      <c r="QQH698" s="4"/>
      <c r="QQI698" s="4"/>
      <c r="QQJ698" s="4"/>
      <c r="QQK698" s="4"/>
      <c r="QQL698" s="4"/>
      <c r="QQM698" s="4"/>
      <c r="QQN698" s="4"/>
      <c r="QQO698" s="4"/>
      <c r="QQP698" s="4"/>
      <c r="QQQ698" s="4"/>
      <c r="QQR698" s="4"/>
      <c r="QQS698" s="4"/>
      <c r="QQT698" s="4"/>
      <c r="QQU698" s="4"/>
      <c r="QQV698" s="4"/>
      <c r="QQW698" s="4"/>
      <c r="QQX698" s="4"/>
      <c r="QQY698" s="4"/>
      <c r="QQZ698" s="4"/>
      <c r="QRA698" s="4"/>
      <c r="QRB698" s="4"/>
      <c r="QRC698" s="4"/>
      <c r="QRD698" s="4"/>
      <c r="QRE698" s="4"/>
      <c r="QRF698" s="4"/>
      <c r="QRG698" s="4"/>
      <c r="QRH698" s="4"/>
      <c r="QRI698" s="4"/>
      <c r="QRJ698" s="4"/>
      <c r="QRK698" s="4"/>
      <c r="QRL698" s="4"/>
      <c r="QRM698" s="4"/>
      <c r="QRN698" s="4"/>
      <c r="QRO698" s="4"/>
      <c r="QRP698" s="4"/>
      <c r="QRQ698" s="4"/>
      <c r="QRR698" s="4"/>
      <c r="QRS698" s="4"/>
      <c r="QRT698" s="4"/>
      <c r="QRU698" s="4"/>
      <c r="QRV698" s="4"/>
      <c r="QRW698" s="4"/>
      <c r="QRX698" s="4"/>
      <c r="QRY698" s="4"/>
      <c r="QRZ698" s="4"/>
      <c r="QSA698" s="4"/>
      <c r="QSB698" s="4"/>
      <c r="QSC698" s="4"/>
      <c r="QSD698" s="4"/>
      <c r="QSE698" s="4"/>
      <c r="QSF698" s="4"/>
      <c r="QSG698" s="4"/>
      <c r="QSH698" s="4"/>
      <c r="QSI698" s="4"/>
      <c r="QSJ698" s="4"/>
      <c r="QSK698" s="4"/>
      <c r="QSL698" s="4"/>
      <c r="QSM698" s="4"/>
      <c r="QSN698" s="4"/>
      <c r="QSO698" s="4"/>
      <c r="QSP698" s="4"/>
      <c r="QSQ698" s="4"/>
      <c r="QSR698" s="4"/>
      <c r="QSS698" s="4"/>
      <c r="QST698" s="4"/>
      <c r="QSU698" s="4"/>
      <c r="QSV698" s="4"/>
      <c r="QSW698" s="4"/>
      <c r="QSX698" s="4"/>
      <c r="QSY698" s="4"/>
      <c r="QSZ698" s="4"/>
      <c r="QTA698" s="4"/>
      <c r="QTB698" s="4"/>
      <c r="QTC698" s="4"/>
      <c r="QTD698" s="4"/>
      <c r="QTE698" s="4"/>
      <c r="QTF698" s="4"/>
      <c r="QTG698" s="4"/>
      <c r="QTH698" s="4"/>
      <c r="QTI698" s="4"/>
      <c r="QTJ698" s="4"/>
      <c r="QTK698" s="4"/>
      <c r="QTL698" s="4"/>
      <c r="QTM698" s="4"/>
      <c r="QTN698" s="4"/>
      <c r="QTO698" s="4"/>
      <c r="QTP698" s="4"/>
      <c r="QTQ698" s="4"/>
      <c r="QTR698" s="4"/>
      <c r="QTS698" s="4"/>
      <c r="QTT698" s="4"/>
      <c r="QTU698" s="4"/>
      <c r="QTV698" s="4"/>
      <c r="QTW698" s="4"/>
      <c r="QTX698" s="4"/>
      <c r="QTY698" s="4"/>
      <c r="QTZ698" s="4"/>
      <c r="QUA698" s="4"/>
      <c r="QUB698" s="4"/>
      <c r="QUC698" s="4"/>
      <c r="QUD698" s="4"/>
      <c r="QUE698" s="4"/>
      <c r="QUF698" s="4"/>
      <c r="QUG698" s="4"/>
      <c r="QUH698" s="4"/>
      <c r="QUI698" s="4"/>
      <c r="QUJ698" s="4"/>
      <c r="QUK698" s="4"/>
      <c r="QUL698" s="4"/>
      <c r="QUM698" s="4"/>
      <c r="QUN698" s="4"/>
      <c r="QUO698" s="4"/>
      <c r="QUP698" s="4"/>
      <c r="QUQ698" s="4"/>
      <c r="QUR698" s="4"/>
      <c r="QUS698" s="4"/>
      <c r="QUT698" s="4"/>
      <c r="QUU698" s="4"/>
      <c r="QUV698" s="4"/>
      <c r="QUW698" s="4"/>
      <c r="QUX698" s="4"/>
      <c r="QUY698" s="4"/>
      <c r="QUZ698" s="4"/>
      <c r="QVA698" s="4"/>
      <c r="QVB698" s="4"/>
      <c r="QVC698" s="4"/>
      <c r="QVD698" s="4"/>
      <c r="QVE698" s="4"/>
      <c r="QVF698" s="4"/>
      <c r="QVG698" s="4"/>
      <c r="QVH698" s="4"/>
      <c r="QVI698" s="4"/>
      <c r="QVJ698" s="4"/>
      <c r="QVK698" s="4"/>
      <c r="QVL698" s="4"/>
      <c r="QVM698" s="4"/>
      <c r="QVN698" s="4"/>
      <c r="QVO698" s="4"/>
      <c r="QVP698" s="4"/>
      <c r="QVQ698" s="4"/>
      <c r="QVR698" s="4"/>
      <c r="QVS698" s="4"/>
      <c r="QVT698" s="4"/>
      <c r="QVU698" s="4"/>
      <c r="QVV698" s="4"/>
      <c r="QVW698" s="4"/>
      <c r="QVX698" s="4"/>
      <c r="QVY698" s="4"/>
      <c r="QVZ698" s="4"/>
      <c r="QWA698" s="4"/>
      <c r="QWB698" s="4"/>
      <c r="QWC698" s="4"/>
      <c r="QWD698" s="4"/>
      <c r="QWE698" s="4"/>
      <c r="QWF698" s="4"/>
      <c r="QWG698" s="4"/>
      <c r="QWH698" s="4"/>
      <c r="QWI698" s="4"/>
      <c r="QWJ698" s="4"/>
      <c r="QWK698" s="4"/>
      <c r="QWL698" s="4"/>
      <c r="QWM698" s="4"/>
      <c r="QWN698" s="4"/>
      <c r="QWO698" s="4"/>
      <c r="QWP698" s="4"/>
      <c r="QWQ698" s="4"/>
      <c r="QWR698" s="4"/>
      <c r="QWS698" s="4"/>
      <c r="QWT698" s="4"/>
      <c r="QWU698" s="4"/>
      <c r="QWV698" s="4"/>
      <c r="QWW698" s="4"/>
      <c r="QWX698" s="4"/>
      <c r="QWY698" s="4"/>
      <c r="QWZ698" s="4"/>
      <c r="QXA698" s="4"/>
      <c r="QXB698" s="4"/>
      <c r="QXC698" s="4"/>
      <c r="QXD698" s="4"/>
      <c r="QXE698" s="4"/>
      <c r="QXF698" s="4"/>
      <c r="QXG698" s="4"/>
      <c r="QXH698" s="4"/>
      <c r="QXI698" s="4"/>
      <c r="QXJ698" s="4"/>
      <c r="QXK698" s="4"/>
      <c r="QXL698" s="4"/>
      <c r="QXM698" s="4"/>
      <c r="QXN698" s="4"/>
      <c r="QXO698" s="4"/>
      <c r="QXP698" s="4"/>
      <c r="QXQ698" s="4"/>
      <c r="QXR698" s="4"/>
      <c r="QXS698" s="4"/>
      <c r="QXT698" s="4"/>
      <c r="QXU698" s="4"/>
      <c r="QXV698" s="4"/>
      <c r="QXW698" s="4"/>
      <c r="QXX698" s="4"/>
      <c r="QXY698" s="4"/>
      <c r="QXZ698" s="4"/>
      <c r="QYA698" s="4"/>
      <c r="QYB698" s="4"/>
      <c r="QYC698" s="4"/>
      <c r="QYD698" s="4"/>
      <c r="QYE698" s="4"/>
      <c r="QYF698" s="4"/>
      <c r="QYG698" s="4"/>
      <c r="QYH698" s="4"/>
      <c r="QYI698" s="4"/>
      <c r="QYJ698" s="4"/>
      <c r="QYK698" s="4"/>
      <c r="QYL698" s="4"/>
      <c r="QYM698" s="4"/>
      <c r="QYN698" s="4"/>
      <c r="QYO698" s="4"/>
      <c r="QYP698" s="4"/>
      <c r="QYQ698" s="4"/>
      <c r="QYR698" s="4"/>
      <c r="QYS698" s="4"/>
      <c r="QYT698" s="4"/>
      <c r="QYU698" s="4"/>
      <c r="QYV698" s="4"/>
      <c r="QYW698" s="4"/>
      <c r="QYX698" s="4"/>
      <c r="QYY698" s="4"/>
      <c r="QYZ698" s="4"/>
      <c r="QZA698" s="4"/>
      <c r="QZB698" s="4"/>
      <c r="QZC698" s="4"/>
      <c r="QZD698" s="4"/>
      <c r="QZE698" s="4"/>
      <c r="QZF698" s="4"/>
      <c r="QZG698" s="4"/>
      <c r="QZH698" s="4"/>
      <c r="QZI698" s="4"/>
      <c r="QZJ698" s="4"/>
      <c r="QZK698" s="4"/>
      <c r="QZL698" s="4"/>
      <c r="QZM698" s="4"/>
      <c r="QZN698" s="4"/>
      <c r="QZO698" s="4"/>
      <c r="QZP698" s="4"/>
      <c r="QZQ698" s="4"/>
      <c r="QZR698" s="4"/>
      <c r="QZS698" s="4"/>
      <c r="QZT698" s="4"/>
      <c r="QZU698" s="4"/>
      <c r="QZV698" s="4"/>
      <c r="QZW698" s="4"/>
      <c r="QZX698" s="4"/>
      <c r="QZY698" s="4"/>
      <c r="QZZ698" s="4"/>
      <c r="RAA698" s="4"/>
      <c r="RAB698" s="4"/>
      <c r="RAC698" s="4"/>
      <c r="RAD698" s="4"/>
      <c r="RAE698" s="4"/>
      <c r="RAF698" s="4"/>
      <c r="RAG698" s="4"/>
      <c r="RAH698" s="4"/>
      <c r="RAI698" s="4"/>
      <c r="RAJ698" s="4"/>
      <c r="RAK698" s="4"/>
      <c r="RAL698" s="4"/>
      <c r="RAM698" s="4"/>
      <c r="RAN698" s="4"/>
      <c r="RAO698" s="4"/>
      <c r="RAP698" s="4"/>
      <c r="RAQ698" s="4"/>
      <c r="RAR698" s="4"/>
      <c r="RAS698" s="4"/>
      <c r="RAT698" s="4"/>
      <c r="RAU698" s="4"/>
      <c r="RAV698" s="4"/>
      <c r="RAW698" s="4"/>
      <c r="RAX698" s="4"/>
      <c r="RAY698" s="4"/>
      <c r="RAZ698" s="4"/>
      <c r="RBA698" s="4"/>
      <c r="RBB698" s="4"/>
      <c r="RBC698" s="4"/>
      <c r="RBD698" s="4"/>
      <c r="RBE698" s="4"/>
      <c r="RBF698" s="4"/>
      <c r="RBG698" s="4"/>
      <c r="RBH698" s="4"/>
      <c r="RBI698" s="4"/>
      <c r="RBJ698" s="4"/>
      <c r="RBK698" s="4"/>
      <c r="RBL698" s="4"/>
      <c r="RBM698" s="4"/>
      <c r="RBN698" s="4"/>
      <c r="RBO698" s="4"/>
      <c r="RBP698" s="4"/>
      <c r="RBQ698" s="4"/>
      <c r="RBR698" s="4"/>
      <c r="RBS698" s="4"/>
      <c r="RBT698" s="4"/>
      <c r="RBU698" s="4"/>
      <c r="RBV698" s="4"/>
      <c r="RBW698" s="4"/>
      <c r="RBX698" s="4"/>
      <c r="RBY698" s="4"/>
      <c r="RBZ698" s="4"/>
      <c r="RCA698" s="4"/>
      <c r="RCB698" s="4"/>
      <c r="RCC698" s="4"/>
      <c r="RCD698" s="4"/>
      <c r="RCE698" s="4"/>
      <c r="RCF698" s="4"/>
      <c r="RCG698" s="4"/>
      <c r="RCH698" s="4"/>
      <c r="RCI698" s="4"/>
      <c r="RCJ698" s="4"/>
      <c r="RCK698" s="4"/>
      <c r="RCL698" s="4"/>
      <c r="RCM698" s="4"/>
      <c r="RCN698" s="4"/>
      <c r="RCO698" s="4"/>
      <c r="RCP698" s="4"/>
      <c r="RCQ698" s="4"/>
      <c r="RCR698" s="4"/>
      <c r="RCS698" s="4"/>
      <c r="RCT698" s="4"/>
      <c r="RCU698" s="4"/>
      <c r="RCV698" s="4"/>
      <c r="RCW698" s="4"/>
      <c r="RCX698" s="4"/>
      <c r="RCY698" s="4"/>
      <c r="RCZ698" s="4"/>
      <c r="RDA698" s="4"/>
      <c r="RDB698" s="4"/>
      <c r="RDC698" s="4"/>
      <c r="RDD698" s="4"/>
      <c r="RDE698" s="4"/>
      <c r="RDF698" s="4"/>
      <c r="RDG698" s="4"/>
      <c r="RDH698" s="4"/>
      <c r="RDI698" s="4"/>
      <c r="RDJ698" s="4"/>
      <c r="RDK698" s="4"/>
      <c r="RDL698" s="4"/>
      <c r="RDM698" s="4"/>
      <c r="RDN698" s="4"/>
      <c r="RDO698" s="4"/>
      <c r="RDP698" s="4"/>
      <c r="RDQ698" s="4"/>
      <c r="RDR698" s="4"/>
      <c r="RDS698" s="4"/>
      <c r="RDT698" s="4"/>
      <c r="RDU698" s="4"/>
      <c r="RDV698" s="4"/>
      <c r="RDW698" s="4"/>
      <c r="RDX698" s="4"/>
      <c r="RDY698" s="4"/>
      <c r="RDZ698" s="4"/>
      <c r="REA698" s="4"/>
      <c r="REB698" s="4"/>
      <c r="REC698" s="4"/>
      <c r="RED698" s="4"/>
      <c r="REE698" s="4"/>
      <c r="REF698" s="4"/>
      <c r="REG698" s="4"/>
      <c r="REH698" s="4"/>
      <c r="REI698" s="4"/>
      <c r="REJ698" s="4"/>
      <c r="REK698" s="4"/>
      <c r="REL698" s="4"/>
      <c r="REM698" s="4"/>
      <c r="REN698" s="4"/>
      <c r="REO698" s="4"/>
      <c r="REP698" s="4"/>
      <c r="REQ698" s="4"/>
      <c r="RER698" s="4"/>
      <c r="RES698" s="4"/>
      <c r="RET698" s="4"/>
      <c r="REU698" s="4"/>
      <c r="REV698" s="4"/>
      <c r="REW698" s="4"/>
      <c r="REX698" s="4"/>
      <c r="REY698" s="4"/>
      <c r="REZ698" s="4"/>
      <c r="RFA698" s="4"/>
      <c r="RFB698" s="4"/>
      <c r="RFC698" s="4"/>
      <c r="RFD698" s="4"/>
      <c r="RFE698" s="4"/>
      <c r="RFF698" s="4"/>
      <c r="RFG698" s="4"/>
      <c r="RFH698" s="4"/>
      <c r="RFI698" s="4"/>
      <c r="RFJ698" s="4"/>
      <c r="RFK698" s="4"/>
      <c r="RFL698" s="4"/>
      <c r="RFM698" s="4"/>
      <c r="RFN698" s="4"/>
      <c r="RFO698" s="4"/>
      <c r="RFP698" s="4"/>
      <c r="RFQ698" s="4"/>
      <c r="RFR698" s="4"/>
      <c r="RFS698" s="4"/>
      <c r="RFT698" s="4"/>
      <c r="RFU698" s="4"/>
      <c r="RFV698" s="4"/>
      <c r="RFW698" s="4"/>
      <c r="RFX698" s="4"/>
      <c r="RFY698" s="4"/>
      <c r="RFZ698" s="4"/>
      <c r="RGA698" s="4"/>
      <c r="RGB698" s="4"/>
      <c r="RGC698" s="4"/>
      <c r="RGD698" s="4"/>
      <c r="RGE698" s="4"/>
      <c r="RGF698" s="4"/>
      <c r="RGG698" s="4"/>
      <c r="RGH698" s="4"/>
      <c r="RGI698" s="4"/>
      <c r="RGJ698" s="4"/>
      <c r="RGK698" s="4"/>
      <c r="RGL698" s="4"/>
      <c r="RGM698" s="4"/>
      <c r="RGN698" s="4"/>
      <c r="RGO698" s="4"/>
      <c r="RGP698" s="4"/>
      <c r="RGQ698" s="4"/>
      <c r="RGR698" s="4"/>
      <c r="RGS698" s="4"/>
      <c r="RGT698" s="4"/>
      <c r="RGU698" s="4"/>
      <c r="RGV698" s="4"/>
      <c r="RGW698" s="4"/>
      <c r="RGX698" s="4"/>
      <c r="RGY698" s="4"/>
      <c r="RGZ698" s="4"/>
      <c r="RHA698" s="4"/>
      <c r="RHB698" s="4"/>
      <c r="RHC698" s="4"/>
      <c r="RHD698" s="4"/>
      <c r="RHE698" s="4"/>
      <c r="RHF698" s="4"/>
      <c r="RHG698" s="4"/>
      <c r="RHH698" s="4"/>
      <c r="RHI698" s="4"/>
      <c r="RHJ698" s="4"/>
      <c r="RHK698" s="4"/>
      <c r="RHL698" s="4"/>
      <c r="RHM698" s="4"/>
      <c r="RHN698" s="4"/>
      <c r="RHO698" s="4"/>
      <c r="RHP698" s="4"/>
      <c r="RHQ698" s="4"/>
      <c r="RHR698" s="4"/>
      <c r="RHS698" s="4"/>
      <c r="RHT698" s="4"/>
      <c r="RHU698" s="4"/>
      <c r="RHV698" s="4"/>
      <c r="RHW698" s="4"/>
      <c r="RHX698" s="4"/>
      <c r="RHY698" s="4"/>
      <c r="RHZ698" s="4"/>
      <c r="RIA698" s="4"/>
      <c r="RIB698" s="4"/>
      <c r="RIC698" s="4"/>
      <c r="RID698" s="4"/>
      <c r="RIE698" s="4"/>
      <c r="RIF698" s="4"/>
      <c r="RIG698" s="4"/>
      <c r="RIH698" s="4"/>
      <c r="RII698" s="4"/>
      <c r="RIJ698" s="4"/>
      <c r="RIK698" s="4"/>
      <c r="RIL698" s="4"/>
      <c r="RIM698" s="4"/>
      <c r="RIN698" s="4"/>
      <c r="RIO698" s="4"/>
      <c r="RIP698" s="4"/>
      <c r="RIQ698" s="4"/>
      <c r="RIR698" s="4"/>
      <c r="RIS698" s="4"/>
      <c r="RIT698" s="4"/>
      <c r="RIU698" s="4"/>
      <c r="RIV698" s="4"/>
      <c r="RIW698" s="4"/>
      <c r="RIX698" s="4"/>
      <c r="RIY698" s="4"/>
      <c r="RIZ698" s="4"/>
      <c r="RJA698" s="4"/>
      <c r="RJB698" s="4"/>
      <c r="RJC698" s="4"/>
      <c r="RJD698" s="4"/>
      <c r="RJE698" s="4"/>
      <c r="RJF698" s="4"/>
      <c r="RJG698" s="4"/>
      <c r="RJH698" s="4"/>
      <c r="RJI698" s="4"/>
      <c r="RJJ698" s="4"/>
      <c r="RJK698" s="4"/>
      <c r="RJL698" s="4"/>
      <c r="RJM698" s="4"/>
      <c r="RJN698" s="4"/>
      <c r="RJO698" s="4"/>
      <c r="RJP698" s="4"/>
      <c r="RJQ698" s="4"/>
      <c r="RJR698" s="4"/>
      <c r="RJS698" s="4"/>
      <c r="RJT698" s="4"/>
      <c r="RJU698" s="4"/>
      <c r="RJV698" s="4"/>
      <c r="RJW698" s="4"/>
      <c r="RJX698" s="4"/>
      <c r="RJY698" s="4"/>
      <c r="RJZ698" s="4"/>
      <c r="RKA698" s="4"/>
      <c r="RKB698" s="4"/>
      <c r="RKC698" s="4"/>
      <c r="RKD698" s="4"/>
      <c r="RKE698" s="4"/>
      <c r="RKF698" s="4"/>
      <c r="RKG698" s="4"/>
      <c r="RKH698" s="4"/>
      <c r="RKI698" s="4"/>
      <c r="RKJ698" s="4"/>
      <c r="RKK698" s="4"/>
      <c r="RKL698" s="4"/>
      <c r="RKM698" s="4"/>
      <c r="RKN698" s="4"/>
      <c r="RKO698" s="4"/>
      <c r="RKP698" s="4"/>
      <c r="RKQ698" s="4"/>
      <c r="RKR698" s="4"/>
      <c r="RKS698" s="4"/>
      <c r="RKT698" s="4"/>
      <c r="RKU698" s="4"/>
      <c r="RKV698" s="4"/>
      <c r="RKW698" s="4"/>
      <c r="RKX698" s="4"/>
      <c r="RKY698" s="4"/>
      <c r="RKZ698" s="4"/>
      <c r="RLA698" s="4"/>
      <c r="RLB698" s="4"/>
      <c r="RLC698" s="4"/>
      <c r="RLD698" s="4"/>
      <c r="RLE698" s="4"/>
      <c r="RLF698" s="4"/>
      <c r="RLG698" s="4"/>
      <c r="RLH698" s="4"/>
      <c r="RLI698" s="4"/>
      <c r="RLJ698" s="4"/>
      <c r="RLK698" s="4"/>
      <c r="RLL698" s="4"/>
      <c r="RLM698" s="4"/>
      <c r="RLN698" s="4"/>
      <c r="RLO698" s="4"/>
      <c r="RLP698" s="4"/>
      <c r="RLQ698" s="4"/>
      <c r="RLR698" s="4"/>
      <c r="RLS698" s="4"/>
      <c r="RLT698" s="4"/>
      <c r="RLU698" s="4"/>
      <c r="RLV698" s="4"/>
      <c r="RLW698" s="4"/>
      <c r="RLX698" s="4"/>
      <c r="RLY698" s="4"/>
      <c r="RLZ698" s="4"/>
      <c r="RMA698" s="4"/>
      <c r="RMB698" s="4"/>
      <c r="RMC698" s="4"/>
      <c r="RMD698" s="4"/>
      <c r="RME698" s="4"/>
      <c r="RMF698" s="4"/>
      <c r="RMG698" s="4"/>
      <c r="RMH698" s="4"/>
      <c r="RMI698" s="4"/>
      <c r="RMJ698" s="4"/>
      <c r="RMK698" s="4"/>
      <c r="RML698" s="4"/>
      <c r="RMM698" s="4"/>
      <c r="RMN698" s="4"/>
      <c r="RMO698" s="4"/>
      <c r="RMP698" s="4"/>
      <c r="RMQ698" s="4"/>
      <c r="RMR698" s="4"/>
      <c r="RMS698" s="4"/>
      <c r="RMT698" s="4"/>
      <c r="RMU698" s="4"/>
      <c r="RMV698" s="4"/>
      <c r="RMW698" s="4"/>
      <c r="RMX698" s="4"/>
      <c r="RMY698" s="4"/>
      <c r="RMZ698" s="4"/>
      <c r="RNA698" s="4"/>
      <c r="RNB698" s="4"/>
      <c r="RNC698" s="4"/>
      <c r="RND698" s="4"/>
      <c r="RNE698" s="4"/>
      <c r="RNF698" s="4"/>
      <c r="RNG698" s="4"/>
      <c r="RNH698" s="4"/>
      <c r="RNI698" s="4"/>
      <c r="RNJ698" s="4"/>
      <c r="RNK698" s="4"/>
      <c r="RNL698" s="4"/>
      <c r="RNM698" s="4"/>
      <c r="RNN698" s="4"/>
      <c r="RNO698" s="4"/>
      <c r="RNP698" s="4"/>
      <c r="RNQ698" s="4"/>
      <c r="RNR698" s="4"/>
      <c r="RNS698" s="4"/>
      <c r="RNT698" s="4"/>
      <c r="RNU698" s="4"/>
      <c r="RNV698" s="4"/>
      <c r="RNW698" s="4"/>
      <c r="RNX698" s="4"/>
      <c r="RNY698" s="4"/>
      <c r="RNZ698" s="4"/>
      <c r="ROA698" s="4"/>
      <c r="ROB698" s="4"/>
      <c r="ROC698" s="4"/>
      <c r="ROD698" s="4"/>
      <c r="ROE698" s="4"/>
      <c r="ROF698" s="4"/>
      <c r="ROG698" s="4"/>
      <c r="ROH698" s="4"/>
      <c r="ROI698" s="4"/>
      <c r="ROJ698" s="4"/>
      <c r="ROK698" s="4"/>
      <c r="ROL698" s="4"/>
      <c r="ROM698" s="4"/>
      <c r="RON698" s="4"/>
      <c r="ROO698" s="4"/>
      <c r="ROP698" s="4"/>
      <c r="ROQ698" s="4"/>
      <c r="ROR698" s="4"/>
      <c r="ROS698" s="4"/>
      <c r="ROT698" s="4"/>
      <c r="ROU698" s="4"/>
      <c r="ROV698" s="4"/>
      <c r="ROW698" s="4"/>
      <c r="ROX698" s="4"/>
      <c r="ROY698" s="4"/>
      <c r="ROZ698" s="4"/>
      <c r="RPA698" s="4"/>
      <c r="RPB698" s="4"/>
      <c r="RPC698" s="4"/>
      <c r="RPD698" s="4"/>
      <c r="RPE698" s="4"/>
      <c r="RPF698" s="4"/>
      <c r="RPG698" s="4"/>
      <c r="RPH698" s="4"/>
      <c r="RPI698" s="4"/>
      <c r="RPJ698" s="4"/>
      <c r="RPK698" s="4"/>
      <c r="RPL698" s="4"/>
      <c r="RPM698" s="4"/>
      <c r="RPN698" s="4"/>
      <c r="RPO698" s="4"/>
      <c r="RPP698" s="4"/>
      <c r="RPQ698" s="4"/>
      <c r="RPR698" s="4"/>
      <c r="RPS698" s="4"/>
      <c r="RPT698" s="4"/>
      <c r="RPU698" s="4"/>
      <c r="RPV698" s="4"/>
      <c r="RPW698" s="4"/>
      <c r="RPX698" s="4"/>
      <c r="RPY698" s="4"/>
      <c r="RPZ698" s="4"/>
      <c r="RQA698" s="4"/>
      <c r="RQB698" s="4"/>
      <c r="RQC698" s="4"/>
      <c r="RQD698" s="4"/>
      <c r="RQE698" s="4"/>
      <c r="RQF698" s="4"/>
      <c r="RQG698" s="4"/>
      <c r="RQH698" s="4"/>
      <c r="RQI698" s="4"/>
      <c r="RQJ698" s="4"/>
      <c r="RQK698" s="4"/>
      <c r="RQL698" s="4"/>
      <c r="RQM698" s="4"/>
      <c r="RQN698" s="4"/>
      <c r="RQO698" s="4"/>
      <c r="RQP698" s="4"/>
      <c r="RQQ698" s="4"/>
      <c r="RQR698" s="4"/>
      <c r="RQS698" s="4"/>
      <c r="RQT698" s="4"/>
      <c r="RQU698" s="4"/>
      <c r="RQV698" s="4"/>
      <c r="RQW698" s="4"/>
      <c r="RQX698" s="4"/>
      <c r="RQY698" s="4"/>
      <c r="RQZ698" s="4"/>
      <c r="RRA698" s="4"/>
      <c r="RRB698" s="4"/>
      <c r="RRC698" s="4"/>
      <c r="RRD698" s="4"/>
      <c r="RRE698" s="4"/>
      <c r="RRF698" s="4"/>
      <c r="RRG698" s="4"/>
      <c r="RRH698" s="4"/>
      <c r="RRI698" s="4"/>
      <c r="RRJ698" s="4"/>
      <c r="RRK698" s="4"/>
      <c r="RRL698" s="4"/>
      <c r="RRM698" s="4"/>
      <c r="RRN698" s="4"/>
      <c r="RRO698" s="4"/>
      <c r="RRP698" s="4"/>
      <c r="RRQ698" s="4"/>
      <c r="RRR698" s="4"/>
      <c r="RRS698" s="4"/>
      <c r="RRT698" s="4"/>
      <c r="RRU698" s="4"/>
      <c r="RRV698" s="4"/>
      <c r="RRW698" s="4"/>
      <c r="RRX698" s="4"/>
      <c r="RRY698" s="4"/>
      <c r="RRZ698" s="4"/>
      <c r="RSA698" s="4"/>
      <c r="RSB698" s="4"/>
      <c r="RSC698" s="4"/>
      <c r="RSD698" s="4"/>
      <c r="RSE698" s="4"/>
      <c r="RSF698" s="4"/>
      <c r="RSG698" s="4"/>
      <c r="RSH698" s="4"/>
      <c r="RSI698" s="4"/>
      <c r="RSJ698" s="4"/>
      <c r="RSK698" s="4"/>
      <c r="RSL698" s="4"/>
      <c r="RSM698" s="4"/>
      <c r="RSN698" s="4"/>
      <c r="RSO698" s="4"/>
      <c r="RSP698" s="4"/>
      <c r="RSQ698" s="4"/>
      <c r="RSR698" s="4"/>
      <c r="RSS698" s="4"/>
      <c r="RST698" s="4"/>
      <c r="RSU698" s="4"/>
      <c r="RSV698" s="4"/>
      <c r="RSW698" s="4"/>
      <c r="RSX698" s="4"/>
      <c r="RSY698" s="4"/>
      <c r="RSZ698" s="4"/>
      <c r="RTA698" s="4"/>
      <c r="RTB698" s="4"/>
      <c r="RTC698" s="4"/>
      <c r="RTD698" s="4"/>
      <c r="RTE698" s="4"/>
      <c r="RTF698" s="4"/>
      <c r="RTG698" s="4"/>
      <c r="RTH698" s="4"/>
      <c r="RTI698" s="4"/>
      <c r="RTJ698" s="4"/>
      <c r="RTK698" s="4"/>
      <c r="RTL698" s="4"/>
      <c r="RTM698" s="4"/>
      <c r="RTN698" s="4"/>
      <c r="RTO698" s="4"/>
      <c r="RTP698" s="4"/>
      <c r="RTQ698" s="4"/>
      <c r="RTR698" s="4"/>
      <c r="RTS698" s="4"/>
      <c r="RTT698" s="4"/>
      <c r="RTU698" s="4"/>
      <c r="RTV698" s="4"/>
      <c r="RTW698" s="4"/>
      <c r="RTX698" s="4"/>
      <c r="RTY698" s="4"/>
      <c r="RTZ698" s="4"/>
      <c r="RUA698" s="4"/>
      <c r="RUB698" s="4"/>
      <c r="RUC698" s="4"/>
      <c r="RUD698" s="4"/>
      <c r="RUE698" s="4"/>
      <c r="RUF698" s="4"/>
      <c r="RUG698" s="4"/>
      <c r="RUH698" s="4"/>
      <c r="RUI698" s="4"/>
      <c r="RUJ698" s="4"/>
      <c r="RUK698" s="4"/>
      <c r="RUL698" s="4"/>
      <c r="RUM698" s="4"/>
      <c r="RUN698" s="4"/>
      <c r="RUO698" s="4"/>
      <c r="RUP698" s="4"/>
      <c r="RUQ698" s="4"/>
      <c r="RUR698" s="4"/>
      <c r="RUS698" s="4"/>
      <c r="RUT698" s="4"/>
      <c r="RUU698" s="4"/>
      <c r="RUV698" s="4"/>
      <c r="RUW698" s="4"/>
      <c r="RUX698" s="4"/>
      <c r="RUY698" s="4"/>
      <c r="RUZ698" s="4"/>
      <c r="RVA698" s="4"/>
      <c r="RVB698" s="4"/>
      <c r="RVC698" s="4"/>
      <c r="RVD698" s="4"/>
      <c r="RVE698" s="4"/>
      <c r="RVF698" s="4"/>
      <c r="RVG698" s="4"/>
      <c r="RVH698" s="4"/>
      <c r="RVI698" s="4"/>
      <c r="RVJ698" s="4"/>
      <c r="RVK698" s="4"/>
      <c r="RVL698" s="4"/>
      <c r="RVM698" s="4"/>
      <c r="RVN698" s="4"/>
      <c r="RVO698" s="4"/>
      <c r="RVP698" s="4"/>
      <c r="RVQ698" s="4"/>
      <c r="RVR698" s="4"/>
      <c r="RVS698" s="4"/>
      <c r="RVT698" s="4"/>
      <c r="RVU698" s="4"/>
      <c r="RVV698" s="4"/>
      <c r="RVW698" s="4"/>
      <c r="RVX698" s="4"/>
      <c r="RVY698" s="4"/>
      <c r="RVZ698" s="4"/>
      <c r="RWA698" s="4"/>
      <c r="RWB698" s="4"/>
      <c r="RWC698" s="4"/>
      <c r="RWD698" s="4"/>
      <c r="RWE698" s="4"/>
      <c r="RWF698" s="4"/>
      <c r="RWG698" s="4"/>
      <c r="RWH698" s="4"/>
      <c r="RWI698" s="4"/>
      <c r="RWJ698" s="4"/>
      <c r="RWK698" s="4"/>
      <c r="RWL698" s="4"/>
      <c r="RWM698" s="4"/>
      <c r="RWN698" s="4"/>
      <c r="RWO698" s="4"/>
      <c r="RWP698" s="4"/>
      <c r="RWQ698" s="4"/>
      <c r="RWR698" s="4"/>
      <c r="RWS698" s="4"/>
      <c r="RWT698" s="4"/>
      <c r="RWU698" s="4"/>
      <c r="RWV698" s="4"/>
      <c r="RWW698" s="4"/>
      <c r="RWX698" s="4"/>
      <c r="RWY698" s="4"/>
      <c r="RWZ698" s="4"/>
      <c r="RXA698" s="4"/>
      <c r="RXB698" s="4"/>
      <c r="RXC698" s="4"/>
      <c r="RXD698" s="4"/>
      <c r="RXE698" s="4"/>
      <c r="RXF698" s="4"/>
      <c r="RXG698" s="4"/>
      <c r="RXH698" s="4"/>
      <c r="RXI698" s="4"/>
      <c r="RXJ698" s="4"/>
      <c r="RXK698" s="4"/>
      <c r="RXL698" s="4"/>
      <c r="RXM698" s="4"/>
      <c r="RXN698" s="4"/>
      <c r="RXO698" s="4"/>
      <c r="RXP698" s="4"/>
      <c r="RXQ698" s="4"/>
      <c r="RXR698" s="4"/>
      <c r="RXS698" s="4"/>
      <c r="RXT698" s="4"/>
      <c r="RXU698" s="4"/>
      <c r="RXV698" s="4"/>
      <c r="RXW698" s="4"/>
      <c r="RXX698" s="4"/>
      <c r="RXY698" s="4"/>
      <c r="RXZ698" s="4"/>
      <c r="RYA698" s="4"/>
      <c r="RYB698" s="4"/>
      <c r="RYC698" s="4"/>
      <c r="RYD698" s="4"/>
      <c r="RYE698" s="4"/>
      <c r="RYF698" s="4"/>
      <c r="RYG698" s="4"/>
      <c r="RYH698" s="4"/>
      <c r="RYI698" s="4"/>
      <c r="RYJ698" s="4"/>
      <c r="RYK698" s="4"/>
      <c r="RYL698" s="4"/>
      <c r="RYM698" s="4"/>
      <c r="RYN698" s="4"/>
      <c r="RYO698" s="4"/>
      <c r="RYP698" s="4"/>
      <c r="RYQ698" s="4"/>
      <c r="RYR698" s="4"/>
      <c r="RYS698" s="4"/>
      <c r="RYT698" s="4"/>
      <c r="RYU698" s="4"/>
      <c r="RYV698" s="4"/>
      <c r="RYW698" s="4"/>
      <c r="RYX698" s="4"/>
      <c r="RYY698" s="4"/>
      <c r="RYZ698" s="4"/>
      <c r="RZA698" s="4"/>
      <c r="RZB698" s="4"/>
      <c r="RZC698" s="4"/>
      <c r="RZD698" s="4"/>
      <c r="RZE698" s="4"/>
      <c r="RZF698" s="4"/>
      <c r="RZG698" s="4"/>
      <c r="RZH698" s="4"/>
      <c r="RZI698" s="4"/>
      <c r="RZJ698" s="4"/>
      <c r="RZK698" s="4"/>
      <c r="RZL698" s="4"/>
      <c r="RZM698" s="4"/>
      <c r="RZN698" s="4"/>
      <c r="RZO698" s="4"/>
      <c r="RZP698" s="4"/>
      <c r="RZQ698" s="4"/>
      <c r="RZR698" s="4"/>
      <c r="RZS698" s="4"/>
      <c r="RZT698" s="4"/>
      <c r="RZU698" s="4"/>
      <c r="RZV698" s="4"/>
      <c r="RZW698" s="4"/>
      <c r="RZX698" s="4"/>
      <c r="RZY698" s="4"/>
      <c r="RZZ698" s="4"/>
      <c r="SAA698" s="4"/>
      <c r="SAB698" s="4"/>
      <c r="SAC698" s="4"/>
      <c r="SAD698" s="4"/>
      <c r="SAE698" s="4"/>
      <c r="SAF698" s="4"/>
      <c r="SAG698" s="4"/>
      <c r="SAH698" s="4"/>
      <c r="SAI698" s="4"/>
      <c r="SAJ698" s="4"/>
      <c r="SAK698" s="4"/>
      <c r="SAL698" s="4"/>
      <c r="SAM698" s="4"/>
      <c r="SAN698" s="4"/>
      <c r="SAO698" s="4"/>
      <c r="SAP698" s="4"/>
      <c r="SAQ698" s="4"/>
      <c r="SAR698" s="4"/>
      <c r="SAS698" s="4"/>
      <c r="SAT698" s="4"/>
      <c r="SAU698" s="4"/>
      <c r="SAV698" s="4"/>
      <c r="SAW698" s="4"/>
      <c r="SAX698" s="4"/>
      <c r="SAY698" s="4"/>
      <c r="SAZ698" s="4"/>
      <c r="SBA698" s="4"/>
      <c r="SBB698" s="4"/>
      <c r="SBC698" s="4"/>
      <c r="SBD698" s="4"/>
      <c r="SBE698" s="4"/>
      <c r="SBF698" s="4"/>
      <c r="SBG698" s="4"/>
      <c r="SBH698" s="4"/>
      <c r="SBI698" s="4"/>
      <c r="SBJ698" s="4"/>
      <c r="SBK698" s="4"/>
      <c r="SBL698" s="4"/>
      <c r="SBM698" s="4"/>
      <c r="SBN698" s="4"/>
      <c r="SBO698" s="4"/>
      <c r="SBP698" s="4"/>
      <c r="SBQ698" s="4"/>
      <c r="SBR698" s="4"/>
      <c r="SBS698" s="4"/>
      <c r="SBT698" s="4"/>
      <c r="SBU698" s="4"/>
      <c r="SBV698" s="4"/>
      <c r="SBW698" s="4"/>
      <c r="SBX698" s="4"/>
      <c r="SBY698" s="4"/>
      <c r="SBZ698" s="4"/>
      <c r="SCA698" s="4"/>
      <c r="SCB698" s="4"/>
      <c r="SCC698" s="4"/>
      <c r="SCD698" s="4"/>
      <c r="SCE698" s="4"/>
      <c r="SCF698" s="4"/>
      <c r="SCG698" s="4"/>
      <c r="SCH698" s="4"/>
      <c r="SCI698" s="4"/>
      <c r="SCJ698" s="4"/>
      <c r="SCK698" s="4"/>
      <c r="SCL698" s="4"/>
      <c r="SCM698" s="4"/>
      <c r="SCN698" s="4"/>
      <c r="SCO698" s="4"/>
      <c r="SCP698" s="4"/>
      <c r="SCQ698" s="4"/>
      <c r="SCR698" s="4"/>
      <c r="SCS698" s="4"/>
      <c r="SCT698" s="4"/>
      <c r="SCU698" s="4"/>
      <c r="SCV698" s="4"/>
      <c r="SCW698" s="4"/>
      <c r="SCX698" s="4"/>
      <c r="SCY698" s="4"/>
      <c r="SCZ698" s="4"/>
      <c r="SDA698" s="4"/>
      <c r="SDB698" s="4"/>
      <c r="SDC698" s="4"/>
      <c r="SDD698" s="4"/>
      <c r="SDE698" s="4"/>
      <c r="SDF698" s="4"/>
      <c r="SDG698" s="4"/>
      <c r="SDH698" s="4"/>
      <c r="SDI698" s="4"/>
      <c r="SDJ698" s="4"/>
      <c r="SDK698" s="4"/>
      <c r="SDL698" s="4"/>
      <c r="SDM698" s="4"/>
      <c r="SDN698" s="4"/>
      <c r="SDO698" s="4"/>
      <c r="SDP698" s="4"/>
      <c r="SDQ698" s="4"/>
      <c r="SDR698" s="4"/>
      <c r="SDS698" s="4"/>
      <c r="SDT698" s="4"/>
      <c r="SDU698" s="4"/>
      <c r="SDV698" s="4"/>
      <c r="SDW698" s="4"/>
      <c r="SDX698" s="4"/>
      <c r="SDY698" s="4"/>
      <c r="SDZ698" s="4"/>
      <c r="SEA698" s="4"/>
      <c r="SEB698" s="4"/>
      <c r="SEC698" s="4"/>
      <c r="SED698" s="4"/>
      <c r="SEE698" s="4"/>
      <c r="SEF698" s="4"/>
      <c r="SEG698" s="4"/>
      <c r="SEH698" s="4"/>
      <c r="SEI698" s="4"/>
      <c r="SEJ698" s="4"/>
      <c r="SEK698" s="4"/>
      <c r="SEL698" s="4"/>
      <c r="SEM698" s="4"/>
      <c r="SEN698" s="4"/>
      <c r="SEO698" s="4"/>
      <c r="SEP698" s="4"/>
      <c r="SEQ698" s="4"/>
      <c r="SER698" s="4"/>
      <c r="SES698" s="4"/>
      <c r="SET698" s="4"/>
      <c r="SEU698" s="4"/>
      <c r="SEV698" s="4"/>
      <c r="SEW698" s="4"/>
      <c r="SEX698" s="4"/>
      <c r="SEY698" s="4"/>
      <c r="SEZ698" s="4"/>
      <c r="SFA698" s="4"/>
      <c r="SFB698" s="4"/>
      <c r="SFC698" s="4"/>
      <c r="SFD698" s="4"/>
      <c r="SFE698" s="4"/>
      <c r="SFF698" s="4"/>
      <c r="SFG698" s="4"/>
      <c r="SFH698" s="4"/>
      <c r="SFI698" s="4"/>
      <c r="SFJ698" s="4"/>
      <c r="SFK698" s="4"/>
      <c r="SFL698" s="4"/>
      <c r="SFM698" s="4"/>
      <c r="SFN698" s="4"/>
      <c r="SFO698" s="4"/>
      <c r="SFP698" s="4"/>
      <c r="SFQ698" s="4"/>
      <c r="SFR698" s="4"/>
      <c r="SFS698" s="4"/>
      <c r="SFT698" s="4"/>
      <c r="SFU698" s="4"/>
      <c r="SFV698" s="4"/>
      <c r="SFW698" s="4"/>
      <c r="SFX698" s="4"/>
      <c r="SFY698" s="4"/>
      <c r="SFZ698" s="4"/>
      <c r="SGA698" s="4"/>
      <c r="SGB698" s="4"/>
      <c r="SGC698" s="4"/>
      <c r="SGD698" s="4"/>
      <c r="SGE698" s="4"/>
      <c r="SGF698" s="4"/>
      <c r="SGG698" s="4"/>
      <c r="SGH698" s="4"/>
      <c r="SGI698" s="4"/>
      <c r="SGJ698" s="4"/>
      <c r="SGK698" s="4"/>
      <c r="SGL698" s="4"/>
      <c r="SGM698" s="4"/>
      <c r="SGN698" s="4"/>
      <c r="SGO698" s="4"/>
      <c r="SGP698" s="4"/>
      <c r="SGQ698" s="4"/>
      <c r="SGR698" s="4"/>
      <c r="SGS698" s="4"/>
      <c r="SGT698" s="4"/>
      <c r="SGU698" s="4"/>
      <c r="SGV698" s="4"/>
      <c r="SGW698" s="4"/>
      <c r="SGX698" s="4"/>
      <c r="SGY698" s="4"/>
      <c r="SGZ698" s="4"/>
      <c r="SHA698" s="4"/>
      <c r="SHB698" s="4"/>
      <c r="SHC698" s="4"/>
      <c r="SHD698" s="4"/>
      <c r="SHE698" s="4"/>
      <c r="SHF698" s="4"/>
      <c r="SHG698" s="4"/>
      <c r="SHH698" s="4"/>
      <c r="SHI698" s="4"/>
      <c r="SHJ698" s="4"/>
      <c r="SHK698" s="4"/>
      <c r="SHL698" s="4"/>
      <c r="SHM698" s="4"/>
      <c r="SHN698" s="4"/>
      <c r="SHO698" s="4"/>
      <c r="SHP698" s="4"/>
      <c r="SHQ698" s="4"/>
      <c r="SHR698" s="4"/>
      <c r="SHS698" s="4"/>
      <c r="SHT698" s="4"/>
      <c r="SHU698" s="4"/>
      <c r="SHV698" s="4"/>
      <c r="SHW698" s="4"/>
      <c r="SHX698" s="4"/>
      <c r="SHY698" s="4"/>
      <c r="SHZ698" s="4"/>
      <c r="SIA698" s="4"/>
      <c r="SIB698" s="4"/>
      <c r="SIC698" s="4"/>
      <c r="SID698" s="4"/>
      <c r="SIE698" s="4"/>
      <c r="SIF698" s="4"/>
      <c r="SIG698" s="4"/>
      <c r="SIH698" s="4"/>
      <c r="SII698" s="4"/>
      <c r="SIJ698" s="4"/>
      <c r="SIK698" s="4"/>
      <c r="SIL698" s="4"/>
      <c r="SIM698" s="4"/>
      <c r="SIN698" s="4"/>
      <c r="SIO698" s="4"/>
      <c r="SIP698" s="4"/>
      <c r="SIQ698" s="4"/>
      <c r="SIR698" s="4"/>
      <c r="SIS698" s="4"/>
      <c r="SIT698" s="4"/>
      <c r="SIU698" s="4"/>
      <c r="SIV698" s="4"/>
      <c r="SIW698" s="4"/>
      <c r="SIX698" s="4"/>
      <c r="SIY698" s="4"/>
      <c r="SIZ698" s="4"/>
      <c r="SJA698" s="4"/>
      <c r="SJB698" s="4"/>
      <c r="SJC698" s="4"/>
      <c r="SJD698" s="4"/>
      <c r="SJE698" s="4"/>
      <c r="SJF698" s="4"/>
      <c r="SJG698" s="4"/>
      <c r="SJH698" s="4"/>
      <c r="SJI698" s="4"/>
      <c r="SJJ698" s="4"/>
      <c r="SJK698" s="4"/>
      <c r="SJL698" s="4"/>
      <c r="SJM698" s="4"/>
      <c r="SJN698" s="4"/>
      <c r="SJO698" s="4"/>
      <c r="SJP698" s="4"/>
      <c r="SJQ698" s="4"/>
      <c r="SJR698" s="4"/>
      <c r="SJS698" s="4"/>
      <c r="SJT698" s="4"/>
      <c r="SJU698" s="4"/>
      <c r="SJV698" s="4"/>
      <c r="SJW698" s="4"/>
      <c r="SJX698" s="4"/>
      <c r="SJY698" s="4"/>
      <c r="SJZ698" s="4"/>
      <c r="SKA698" s="4"/>
      <c r="SKB698" s="4"/>
      <c r="SKC698" s="4"/>
      <c r="SKD698" s="4"/>
      <c r="SKE698" s="4"/>
      <c r="SKF698" s="4"/>
      <c r="SKG698" s="4"/>
      <c r="SKH698" s="4"/>
      <c r="SKI698" s="4"/>
      <c r="SKJ698" s="4"/>
      <c r="SKK698" s="4"/>
      <c r="SKL698" s="4"/>
      <c r="SKM698" s="4"/>
      <c r="SKN698" s="4"/>
      <c r="SKO698" s="4"/>
      <c r="SKP698" s="4"/>
      <c r="SKQ698" s="4"/>
      <c r="SKR698" s="4"/>
      <c r="SKS698" s="4"/>
      <c r="SKT698" s="4"/>
      <c r="SKU698" s="4"/>
      <c r="SKV698" s="4"/>
      <c r="SKW698" s="4"/>
      <c r="SKX698" s="4"/>
      <c r="SKY698" s="4"/>
      <c r="SKZ698" s="4"/>
      <c r="SLA698" s="4"/>
      <c r="SLB698" s="4"/>
      <c r="SLC698" s="4"/>
      <c r="SLD698" s="4"/>
      <c r="SLE698" s="4"/>
      <c r="SLF698" s="4"/>
      <c r="SLG698" s="4"/>
      <c r="SLH698" s="4"/>
      <c r="SLI698" s="4"/>
      <c r="SLJ698" s="4"/>
      <c r="SLK698" s="4"/>
      <c r="SLL698" s="4"/>
      <c r="SLM698" s="4"/>
      <c r="SLN698" s="4"/>
      <c r="SLO698" s="4"/>
      <c r="SLP698" s="4"/>
      <c r="SLQ698" s="4"/>
      <c r="SLR698" s="4"/>
      <c r="SLS698" s="4"/>
      <c r="SLT698" s="4"/>
      <c r="SLU698" s="4"/>
      <c r="SLV698" s="4"/>
      <c r="SLW698" s="4"/>
      <c r="SLX698" s="4"/>
      <c r="SLY698" s="4"/>
      <c r="SLZ698" s="4"/>
      <c r="SMA698" s="4"/>
      <c r="SMB698" s="4"/>
      <c r="SMC698" s="4"/>
      <c r="SMD698" s="4"/>
      <c r="SME698" s="4"/>
      <c r="SMF698" s="4"/>
      <c r="SMG698" s="4"/>
      <c r="SMH698" s="4"/>
      <c r="SMI698" s="4"/>
      <c r="SMJ698" s="4"/>
      <c r="SMK698" s="4"/>
      <c r="SML698" s="4"/>
      <c r="SMM698" s="4"/>
      <c r="SMN698" s="4"/>
      <c r="SMO698" s="4"/>
      <c r="SMP698" s="4"/>
      <c r="SMQ698" s="4"/>
      <c r="SMR698" s="4"/>
      <c r="SMS698" s="4"/>
      <c r="SMT698" s="4"/>
      <c r="SMU698" s="4"/>
      <c r="SMV698" s="4"/>
      <c r="SMW698" s="4"/>
      <c r="SMX698" s="4"/>
      <c r="SMY698" s="4"/>
      <c r="SMZ698" s="4"/>
      <c r="SNA698" s="4"/>
      <c r="SNB698" s="4"/>
      <c r="SNC698" s="4"/>
      <c r="SND698" s="4"/>
      <c r="SNE698" s="4"/>
      <c r="SNF698" s="4"/>
      <c r="SNG698" s="4"/>
      <c r="SNH698" s="4"/>
      <c r="SNI698" s="4"/>
      <c r="SNJ698" s="4"/>
      <c r="SNK698" s="4"/>
      <c r="SNL698" s="4"/>
      <c r="SNM698" s="4"/>
      <c r="SNN698" s="4"/>
      <c r="SNO698" s="4"/>
      <c r="SNP698" s="4"/>
      <c r="SNQ698" s="4"/>
      <c r="SNR698" s="4"/>
      <c r="SNS698" s="4"/>
      <c r="SNT698" s="4"/>
      <c r="SNU698" s="4"/>
      <c r="SNV698" s="4"/>
      <c r="SNW698" s="4"/>
      <c r="SNX698" s="4"/>
      <c r="SNY698" s="4"/>
      <c r="SNZ698" s="4"/>
      <c r="SOA698" s="4"/>
      <c r="SOB698" s="4"/>
      <c r="SOC698" s="4"/>
      <c r="SOD698" s="4"/>
      <c r="SOE698" s="4"/>
      <c r="SOF698" s="4"/>
      <c r="SOG698" s="4"/>
      <c r="SOH698" s="4"/>
      <c r="SOI698" s="4"/>
      <c r="SOJ698" s="4"/>
      <c r="SOK698" s="4"/>
      <c r="SOL698" s="4"/>
      <c r="SOM698" s="4"/>
      <c r="SON698" s="4"/>
      <c r="SOO698" s="4"/>
      <c r="SOP698" s="4"/>
      <c r="SOQ698" s="4"/>
      <c r="SOR698" s="4"/>
      <c r="SOS698" s="4"/>
      <c r="SOT698" s="4"/>
      <c r="SOU698" s="4"/>
      <c r="SOV698" s="4"/>
      <c r="SOW698" s="4"/>
      <c r="SOX698" s="4"/>
      <c r="SOY698" s="4"/>
      <c r="SOZ698" s="4"/>
      <c r="SPA698" s="4"/>
      <c r="SPB698" s="4"/>
      <c r="SPC698" s="4"/>
      <c r="SPD698" s="4"/>
      <c r="SPE698" s="4"/>
      <c r="SPF698" s="4"/>
      <c r="SPG698" s="4"/>
      <c r="SPH698" s="4"/>
      <c r="SPI698" s="4"/>
      <c r="SPJ698" s="4"/>
      <c r="SPK698" s="4"/>
      <c r="SPL698" s="4"/>
      <c r="SPM698" s="4"/>
      <c r="SPN698" s="4"/>
      <c r="SPO698" s="4"/>
      <c r="SPP698" s="4"/>
      <c r="SPQ698" s="4"/>
      <c r="SPR698" s="4"/>
      <c r="SPS698" s="4"/>
      <c r="SPT698" s="4"/>
      <c r="SPU698" s="4"/>
      <c r="SPV698" s="4"/>
      <c r="SPW698" s="4"/>
      <c r="SPX698" s="4"/>
      <c r="SPY698" s="4"/>
      <c r="SPZ698" s="4"/>
      <c r="SQA698" s="4"/>
      <c r="SQB698" s="4"/>
      <c r="SQC698" s="4"/>
      <c r="SQD698" s="4"/>
      <c r="SQE698" s="4"/>
      <c r="SQF698" s="4"/>
      <c r="SQG698" s="4"/>
      <c r="SQH698" s="4"/>
      <c r="SQI698" s="4"/>
      <c r="SQJ698" s="4"/>
      <c r="SQK698" s="4"/>
      <c r="SQL698" s="4"/>
      <c r="SQM698" s="4"/>
      <c r="SQN698" s="4"/>
      <c r="SQO698" s="4"/>
      <c r="SQP698" s="4"/>
      <c r="SQQ698" s="4"/>
      <c r="SQR698" s="4"/>
      <c r="SQS698" s="4"/>
      <c r="SQT698" s="4"/>
      <c r="SQU698" s="4"/>
      <c r="SQV698" s="4"/>
      <c r="SQW698" s="4"/>
      <c r="SQX698" s="4"/>
      <c r="SQY698" s="4"/>
      <c r="SQZ698" s="4"/>
      <c r="SRA698" s="4"/>
      <c r="SRB698" s="4"/>
      <c r="SRC698" s="4"/>
      <c r="SRD698" s="4"/>
      <c r="SRE698" s="4"/>
      <c r="SRF698" s="4"/>
      <c r="SRG698" s="4"/>
      <c r="SRH698" s="4"/>
      <c r="SRI698" s="4"/>
      <c r="SRJ698" s="4"/>
      <c r="SRK698" s="4"/>
      <c r="SRL698" s="4"/>
      <c r="SRM698" s="4"/>
      <c r="SRN698" s="4"/>
      <c r="SRO698" s="4"/>
      <c r="SRP698" s="4"/>
      <c r="SRQ698" s="4"/>
      <c r="SRR698" s="4"/>
      <c r="SRS698" s="4"/>
      <c r="SRT698" s="4"/>
      <c r="SRU698" s="4"/>
      <c r="SRV698" s="4"/>
      <c r="SRW698" s="4"/>
      <c r="SRX698" s="4"/>
      <c r="SRY698" s="4"/>
      <c r="SRZ698" s="4"/>
      <c r="SSA698" s="4"/>
      <c r="SSB698" s="4"/>
      <c r="SSC698" s="4"/>
      <c r="SSD698" s="4"/>
      <c r="SSE698" s="4"/>
      <c r="SSF698" s="4"/>
      <c r="SSG698" s="4"/>
      <c r="SSH698" s="4"/>
      <c r="SSI698" s="4"/>
      <c r="SSJ698" s="4"/>
      <c r="SSK698" s="4"/>
      <c r="SSL698" s="4"/>
      <c r="SSM698" s="4"/>
      <c r="SSN698" s="4"/>
      <c r="SSO698" s="4"/>
      <c r="SSP698" s="4"/>
      <c r="SSQ698" s="4"/>
      <c r="SSR698" s="4"/>
      <c r="SSS698" s="4"/>
      <c r="SST698" s="4"/>
      <c r="SSU698" s="4"/>
      <c r="SSV698" s="4"/>
      <c r="SSW698" s="4"/>
      <c r="SSX698" s="4"/>
      <c r="SSY698" s="4"/>
      <c r="SSZ698" s="4"/>
      <c r="STA698" s="4"/>
      <c r="STB698" s="4"/>
      <c r="STC698" s="4"/>
      <c r="STD698" s="4"/>
      <c r="STE698" s="4"/>
      <c r="STF698" s="4"/>
      <c r="STG698" s="4"/>
      <c r="STH698" s="4"/>
      <c r="STI698" s="4"/>
      <c r="STJ698" s="4"/>
      <c r="STK698" s="4"/>
      <c r="STL698" s="4"/>
      <c r="STM698" s="4"/>
      <c r="STN698" s="4"/>
      <c r="STO698" s="4"/>
      <c r="STP698" s="4"/>
      <c r="STQ698" s="4"/>
      <c r="STR698" s="4"/>
      <c r="STS698" s="4"/>
      <c r="STT698" s="4"/>
      <c r="STU698" s="4"/>
      <c r="STV698" s="4"/>
      <c r="STW698" s="4"/>
      <c r="STX698" s="4"/>
      <c r="STY698" s="4"/>
      <c r="STZ698" s="4"/>
      <c r="SUA698" s="4"/>
      <c r="SUB698" s="4"/>
      <c r="SUC698" s="4"/>
      <c r="SUD698" s="4"/>
      <c r="SUE698" s="4"/>
      <c r="SUF698" s="4"/>
      <c r="SUG698" s="4"/>
      <c r="SUH698" s="4"/>
      <c r="SUI698" s="4"/>
      <c r="SUJ698" s="4"/>
      <c r="SUK698" s="4"/>
      <c r="SUL698" s="4"/>
      <c r="SUM698" s="4"/>
      <c r="SUN698" s="4"/>
      <c r="SUO698" s="4"/>
      <c r="SUP698" s="4"/>
      <c r="SUQ698" s="4"/>
      <c r="SUR698" s="4"/>
      <c r="SUS698" s="4"/>
      <c r="SUT698" s="4"/>
      <c r="SUU698" s="4"/>
      <c r="SUV698" s="4"/>
      <c r="SUW698" s="4"/>
      <c r="SUX698" s="4"/>
      <c r="SUY698" s="4"/>
      <c r="SUZ698" s="4"/>
      <c r="SVA698" s="4"/>
      <c r="SVB698" s="4"/>
      <c r="SVC698" s="4"/>
      <c r="SVD698" s="4"/>
      <c r="SVE698" s="4"/>
      <c r="SVF698" s="4"/>
      <c r="SVG698" s="4"/>
      <c r="SVH698" s="4"/>
      <c r="SVI698" s="4"/>
      <c r="SVJ698" s="4"/>
      <c r="SVK698" s="4"/>
      <c r="SVL698" s="4"/>
      <c r="SVM698" s="4"/>
      <c r="SVN698" s="4"/>
      <c r="SVO698" s="4"/>
      <c r="SVP698" s="4"/>
      <c r="SVQ698" s="4"/>
      <c r="SVR698" s="4"/>
      <c r="SVS698" s="4"/>
      <c r="SVT698" s="4"/>
      <c r="SVU698" s="4"/>
      <c r="SVV698" s="4"/>
      <c r="SVW698" s="4"/>
      <c r="SVX698" s="4"/>
      <c r="SVY698" s="4"/>
      <c r="SVZ698" s="4"/>
      <c r="SWA698" s="4"/>
      <c r="SWB698" s="4"/>
      <c r="SWC698" s="4"/>
      <c r="SWD698" s="4"/>
      <c r="SWE698" s="4"/>
      <c r="SWF698" s="4"/>
      <c r="SWG698" s="4"/>
      <c r="SWH698" s="4"/>
      <c r="SWI698" s="4"/>
      <c r="SWJ698" s="4"/>
      <c r="SWK698" s="4"/>
      <c r="SWL698" s="4"/>
      <c r="SWM698" s="4"/>
      <c r="SWN698" s="4"/>
      <c r="SWO698" s="4"/>
      <c r="SWP698" s="4"/>
      <c r="SWQ698" s="4"/>
      <c r="SWR698" s="4"/>
      <c r="SWS698" s="4"/>
      <c r="SWT698" s="4"/>
      <c r="SWU698" s="4"/>
      <c r="SWV698" s="4"/>
      <c r="SWW698" s="4"/>
      <c r="SWX698" s="4"/>
      <c r="SWY698" s="4"/>
      <c r="SWZ698" s="4"/>
      <c r="SXA698" s="4"/>
      <c r="SXB698" s="4"/>
      <c r="SXC698" s="4"/>
      <c r="SXD698" s="4"/>
      <c r="SXE698" s="4"/>
      <c r="SXF698" s="4"/>
      <c r="SXG698" s="4"/>
      <c r="SXH698" s="4"/>
      <c r="SXI698" s="4"/>
      <c r="SXJ698" s="4"/>
      <c r="SXK698" s="4"/>
      <c r="SXL698" s="4"/>
      <c r="SXM698" s="4"/>
      <c r="SXN698" s="4"/>
      <c r="SXO698" s="4"/>
      <c r="SXP698" s="4"/>
      <c r="SXQ698" s="4"/>
      <c r="SXR698" s="4"/>
      <c r="SXS698" s="4"/>
      <c r="SXT698" s="4"/>
      <c r="SXU698" s="4"/>
      <c r="SXV698" s="4"/>
      <c r="SXW698" s="4"/>
      <c r="SXX698" s="4"/>
      <c r="SXY698" s="4"/>
      <c r="SXZ698" s="4"/>
      <c r="SYA698" s="4"/>
      <c r="SYB698" s="4"/>
      <c r="SYC698" s="4"/>
      <c r="SYD698" s="4"/>
      <c r="SYE698" s="4"/>
      <c r="SYF698" s="4"/>
      <c r="SYG698" s="4"/>
      <c r="SYH698" s="4"/>
      <c r="SYI698" s="4"/>
      <c r="SYJ698" s="4"/>
      <c r="SYK698" s="4"/>
      <c r="SYL698" s="4"/>
      <c r="SYM698" s="4"/>
      <c r="SYN698" s="4"/>
      <c r="SYO698" s="4"/>
      <c r="SYP698" s="4"/>
      <c r="SYQ698" s="4"/>
      <c r="SYR698" s="4"/>
      <c r="SYS698" s="4"/>
      <c r="SYT698" s="4"/>
      <c r="SYU698" s="4"/>
      <c r="SYV698" s="4"/>
      <c r="SYW698" s="4"/>
      <c r="SYX698" s="4"/>
      <c r="SYY698" s="4"/>
      <c r="SYZ698" s="4"/>
      <c r="SZA698" s="4"/>
      <c r="SZB698" s="4"/>
      <c r="SZC698" s="4"/>
      <c r="SZD698" s="4"/>
      <c r="SZE698" s="4"/>
      <c r="SZF698" s="4"/>
      <c r="SZG698" s="4"/>
      <c r="SZH698" s="4"/>
      <c r="SZI698" s="4"/>
      <c r="SZJ698" s="4"/>
      <c r="SZK698" s="4"/>
      <c r="SZL698" s="4"/>
      <c r="SZM698" s="4"/>
      <c r="SZN698" s="4"/>
      <c r="SZO698" s="4"/>
      <c r="SZP698" s="4"/>
      <c r="SZQ698" s="4"/>
      <c r="SZR698" s="4"/>
      <c r="SZS698" s="4"/>
      <c r="SZT698" s="4"/>
      <c r="SZU698" s="4"/>
      <c r="SZV698" s="4"/>
      <c r="SZW698" s="4"/>
      <c r="SZX698" s="4"/>
      <c r="SZY698" s="4"/>
      <c r="SZZ698" s="4"/>
      <c r="TAA698" s="4"/>
      <c r="TAB698" s="4"/>
      <c r="TAC698" s="4"/>
      <c r="TAD698" s="4"/>
      <c r="TAE698" s="4"/>
      <c r="TAF698" s="4"/>
      <c r="TAG698" s="4"/>
      <c r="TAH698" s="4"/>
      <c r="TAI698" s="4"/>
      <c r="TAJ698" s="4"/>
      <c r="TAK698" s="4"/>
      <c r="TAL698" s="4"/>
      <c r="TAM698" s="4"/>
      <c r="TAN698" s="4"/>
      <c r="TAO698" s="4"/>
      <c r="TAP698" s="4"/>
      <c r="TAQ698" s="4"/>
      <c r="TAR698" s="4"/>
      <c r="TAS698" s="4"/>
      <c r="TAT698" s="4"/>
      <c r="TAU698" s="4"/>
      <c r="TAV698" s="4"/>
      <c r="TAW698" s="4"/>
      <c r="TAX698" s="4"/>
      <c r="TAY698" s="4"/>
      <c r="TAZ698" s="4"/>
      <c r="TBA698" s="4"/>
      <c r="TBB698" s="4"/>
      <c r="TBC698" s="4"/>
      <c r="TBD698" s="4"/>
      <c r="TBE698" s="4"/>
      <c r="TBF698" s="4"/>
      <c r="TBG698" s="4"/>
      <c r="TBH698" s="4"/>
      <c r="TBI698" s="4"/>
      <c r="TBJ698" s="4"/>
      <c r="TBK698" s="4"/>
      <c r="TBL698" s="4"/>
      <c r="TBM698" s="4"/>
      <c r="TBN698" s="4"/>
      <c r="TBO698" s="4"/>
      <c r="TBP698" s="4"/>
      <c r="TBQ698" s="4"/>
      <c r="TBR698" s="4"/>
      <c r="TBS698" s="4"/>
      <c r="TBT698" s="4"/>
      <c r="TBU698" s="4"/>
      <c r="TBV698" s="4"/>
      <c r="TBW698" s="4"/>
      <c r="TBX698" s="4"/>
      <c r="TBY698" s="4"/>
      <c r="TBZ698" s="4"/>
      <c r="TCA698" s="4"/>
      <c r="TCB698" s="4"/>
      <c r="TCC698" s="4"/>
      <c r="TCD698" s="4"/>
      <c r="TCE698" s="4"/>
      <c r="TCF698" s="4"/>
      <c r="TCG698" s="4"/>
      <c r="TCH698" s="4"/>
      <c r="TCI698" s="4"/>
      <c r="TCJ698" s="4"/>
      <c r="TCK698" s="4"/>
      <c r="TCL698" s="4"/>
      <c r="TCM698" s="4"/>
      <c r="TCN698" s="4"/>
      <c r="TCO698" s="4"/>
      <c r="TCP698" s="4"/>
      <c r="TCQ698" s="4"/>
      <c r="TCR698" s="4"/>
      <c r="TCS698" s="4"/>
      <c r="TCT698" s="4"/>
      <c r="TCU698" s="4"/>
      <c r="TCV698" s="4"/>
      <c r="TCW698" s="4"/>
      <c r="TCX698" s="4"/>
      <c r="TCY698" s="4"/>
      <c r="TCZ698" s="4"/>
      <c r="TDA698" s="4"/>
      <c r="TDB698" s="4"/>
      <c r="TDC698" s="4"/>
      <c r="TDD698" s="4"/>
      <c r="TDE698" s="4"/>
      <c r="TDF698" s="4"/>
      <c r="TDG698" s="4"/>
      <c r="TDH698" s="4"/>
      <c r="TDI698" s="4"/>
      <c r="TDJ698" s="4"/>
      <c r="TDK698" s="4"/>
      <c r="TDL698" s="4"/>
      <c r="TDM698" s="4"/>
      <c r="TDN698" s="4"/>
      <c r="TDO698" s="4"/>
      <c r="TDP698" s="4"/>
      <c r="TDQ698" s="4"/>
      <c r="TDR698" s="4"/>
      <c r="TDS698" s="4"/>
      <c r="TDT698" s="4"/>
      <c r="TDU698" s="4"/>
      <c r="TDV698" s="4"/>
      <c r="TDW698" s="4"/>
      <c r="TDX698" s="4"/>
      <c r="TDY698" s="4"/>
      <c r="TDZ698" s="4"/>
      <c r="TEA698" s="4"/>
      <c r="TEB698" s="4"/>
      <c r="TEC698" s="4"/>
      <c r="TED698" s="4"/>
      <c r="TEE698" s="4"/>
      <c r="TEF698" s="4"/>
      <c r="TEG698" s="4"/>
      <c r="TEH698" s="4"/>
      <c r="TEI698" s="4"/>
      <c r="TEJ698" s="4"/>
      <c r="TEK698" s="4"/>
      <c r="TEL698" s="4"/>
      <c r="TEM698" s="4"/>
      <c r="TEN698" s="4"/>
      <c r="TEO698" s="4"/>
      <c r="TEP698" s="4"/>
      <c r="TEQ698" s="4"/>
      <c r="TER698" s="4"/>
      <c r="TES698" s="4"/>
      <c r="TET698" s="4"/>
      <c r="TEU698" s="4"/>
      <c r="TEV698" s="4"/>
      <c r="TEW698" s="4"/>
      <c r="TEX698" s="4"/>
      <c r="TEY698" s="4"/>
      <c r="TEZ698" s="4"/>
      <c r="TFA698" s="4"/>
      <c r="TFB698" s="4"/>
      <c r="TFC698" s="4"/>
      <c r="TFD698" s="4"/>
      <c r="TFE698" s="4"/>
      <c r="TFF698" s="4"/>
      <c r="TFG698" s="4"/>
      <c r="TFH698" s="4"/>
      <c r="TFI698" s="4"/>
      <c r="TFJ698" s="4"/>
      <c r="TFK698" s="4"/>
      <c r="TFL698" s="4"/>
      <c r="TFM698" s="4"/>
      <c r="TFN698" s="4"/>
      <c r="TFO698" s="4"/>
      <c r="TFP698" s="4"/>
      <c r="TFQ698" s="4"/>
      <c r="TFR698" s="4"/>
      <c r="TFS698" s="4"/>
      <c r="TFT698" s="4"/>
      <c r="TFU698" s="4"/>
      <c r="TFV698" s="4"/>
      <c r="TFW698" s="4"/>
      <c r="TFX698" s="4"/>
      <c r="TFY698" s="4"/>
      <c r="TFZ698" s="4"/>
      <c r="TGA698" s="4"/>
      <c r="TGB698" s="4"/>
      <c r="TGC698" s="4"/>
      <c r="TGD698" s="4"/>
      <c r="TGE698" s="4"/>
      <c r="TGF698" s="4"/>
      <c r="TGG698" s="4"/>
      <c r="TGH698" s="4"/>
      <c r="TGI698" s="4"/>
      <c r="TGJ698" s="4"/>
      <c r="TGK698" s="4"/>
      <c r="TGL698" s="4"/>
      <c r="TGM698" s="4"/>
      <c r="TGN698" s="4"/>
      <c r="TGO698" s="4"/>
      <c r="TGP698" s="4"/>
      <c r="TGQ698" s="4"/>
      <c r="TGR698" s="4"/>
      <c r="TGS698" s="4"/>
      <c r="TGT698" s="4"/>
      <c r="TGU698" s="4"/>
      <c r="TGV698" s="4"/>
      <c r="TGW698" s="4"/>
      <c r="TGX698" s="4"/>
      <c r="TGY698" s="4"/>
      <c r="TGZ698" s="4"/>
      <c r="THA698" s="4"/>
      <c r="THB698" s="4"/>
      <c r="THC698" s="4"/>
      <c r="THD698" s="4"/>
      <c r="THE698" s="4"/>
      <c r="THF698" s="4"/>
      <c r="THG698" s="4"/>
      <c r="THH698" s="4"/>
      <c r="THI698" s="4"/>
      <c r="THJ698" s="4"/>
      <c r="THK698" s="4"/>
      <c r="THL698" s="4"/>
      <c r="THM698" s="4"/>
      <c r="THN698" s="4"/>
      <c r="THO698" s="4"/>
      <c r="THP698" s="4"/>
      <c r="THQ698" s="4"/>
      <c r="THR698" s="4"/>
      <c r="THS698" s="4"/>
      <c r="THT698" s="4"/>
      <c r="THU698" s="4"/>
      <c r="THV698" s="4"/>
      <c r="THW698" s="4"/>
      <c r="THX698" s="4"/>
      <c r="THY698" s="4"/>
      <c r="THZ698" s="4"/>
      <c r="TIA698" s="4"/>
      <c r="TIB698" s="4"/>
      <c r="TIC698" s="4"/>
      <c r="TID698" s="4"/>
      <c r="TIE698" s="4"/>
      <c r="TIF698" s="4"/>
      <c r="TIG698" s="4"/>
      <c r="TIH698" s="4"/>
      <c r="TII698" s="4"/>
      <c r="TIJ698" s="4"/>
      <c r="TIK698" s="4"/>
      <c r="TIL698" s="4"/>
      <c r="TIM698" s="4"/>
      <c r="TIN698" s="4"/>
      <c r="TIO698" s="4"/>
      <c r="TIP698" s="4"/>
      <c r="TIQ698" s="4"/>
      <c r="TIR698" s="4"/>
      <c r="TIS698" s="4"/>
      <c r="TIT698" s="4"/>
      <c r="TIU698" s="4"/>
      <c r="TIV698" s="4"/>
      <c r="TIW698" s="4"/>
      <c r="TIX698" s="4"/>
      <c r="TIY698" s="4"/>
      <c r="TIZ698" s="4"/>
      <c r="TJA698" s="4"/>
      <c r="TJB698" s="4"/>
      <c r="TJC698" s="4"/>
      <c r="TJD698" s="4"/>
      <c r="TJE698" s="4"/>
      <c r="TJF698" s="4"/>
      <c r="TJG698" s="4"/>
      <c r="TJH698" s="4"/>
      <c r="TJI698" s="4"/>
      <c r="TJJ698" s="4"/>
      <c r="TJK698" s="4"/>
      <c r="TJL698" s="4"/>
      <c r="TJM698" s="4"/>
      <c r="TJN698" s="4"/>
      <c r="TJO698" s="4"/>
      <c r="TJP698" s="4"/>
      <c r="TJQ698" s="4"/>
      <c r="TJR698" s="4"/>
      <c r="TJS698" s="4"/>
      <c r="TJT698" s="4"/>
      <c r="TJU698" s="4"/>
      <c r="TJV698" s="4"/>
      <c r="TJW698" s="4"/>
      <c r="TJX698" s="4"/>
      <c r="TJY698" s="4"/>
      <c r="TJZ698" s="4"/>
      <c r="TKA698" s="4"/>
      <c r="TKB698" s="4"/>
      <c r="TKC698" s="4"/>
      <c r="TKD698" s="4"/>
      <c r="TKE698" s="4"/>
      <c r="TKF698" s="4"/>
      <c r="TKG698" s="4"/>
      <c r="TKH698" s="4"/>
      <c r="TKI698" s="4"/>
      <c r="TKJ698" s="4"/>
      <c r="TKK698" s="4"/>
      <c r="TKL698" s="4"/>
      <c r="TKM698" s="4"/>
      <c r="TKN698" s="4"/>
      <c r="TKO698" s="4"/>
      <c r="TKP698" s="4"/>
      <c r="TKQ698" s="4"/>
      <c r="TKR698" s="4"/>
      <c r="TKS698" s="4"/>
      <c r="TKT698" s="4"/>
      <c r="TKU698" s="4"/>
      <c r="TKV698" s="4"/>
      <c r="TKW698" s="4"/>
      <c r="TKX698" s="4"/>
      <c r="TKY698" s="4"/>
      <c r="TKZ698" s="4"/>
      <c r="TLA698" s="4"/>
      <c r="TLB698" s="4"/>
      <c r="TLC698" s="4"/>
      <c r="TLD698" s="4"/>
      <c r="TLE698" s="4"/>
      <c r="TLF698" s="4"/>
      <c r="TLG698" s="4"/>
      <c r="TLH698" s="4"/>
      <c r="TLI698" s="4"/>
      <c r="TLJ698" s="4"/>
      <c r="TLK698" s="4"/>
      <c r="TLL698" s="4"/>
      <c r="TLM698" s="4"/>
      <c r="TLN698" s="4"/>
      <c r="TLO698" s="4"/>
      <c r="TLP698" s="4"/>
      <c r="TLQ698" s="4"/>
      <c r="TLR698" s="4"/>
      <c r="TLS698" s="4"/>
      <c r="TLT698" s="4"/>
      <c r="TLU698" s="4"/>
      <c r="TLV698" s="4"/>
      <c r="TLW698" s="4"/>
      <c r="TLX698" s="4"/>
      <c r="TLY698" s="4"/>
      <c r="TLZ698" s="4"/>
      <c r="TMA698" s="4"/>
      <c r="TMB698" s="4"/>
      <c r="TMC698" s="4"/>
      <c r="TMD698" s="4"/>
      <c r="TME698" s="4"/>
      <c r="TMF698" s="4"/>
      <c r="TMG698" s="4"/>
      <c r="TMH698" s="4"/>
      <c r="TMI698" s="4"/>
      <c r="TMJ698" s="4"/>
      <c r="TMK698" s="4"/>
      <c r="TML698" s="4"/>
      <c r="TMM698" s="4"/>
      <c r="TMN698" s="4"/>
      <c r="TMO698" s="4"/>
      <c r="TMP698" s="4"/>
      <c r="TMQ698" s="4"/>
      <c r="TMR698" s="4"/>
      <c r="TMS698" s="4"/>
      <c r="TMT698" s="4"/>
      <c r="TMU698" s="4"/>
      <c r="TMV698" s="4"/>
      <c r="TMW698" s="4"/>
      <c r="TMX698" s="4"/>
      <c r="TMY698" s="4"/>
      <c r="TMZ698" s="4"/>
      <c r="TNA698" s="4"/>
      <c r="TNB698" s="4"/>
      <c r="TNC698" s="4"/>
      <c r="TND698" s="4"/>
      <c r="TNE698" s="4"/>
      <c r="TNF698" s="4"/>
      <c r="TNG698" s="4"/>
      <c r="TNH698" s="4"/>
      <c r="TNI698" s="4"/>
      <c r="TNJ698" s="4"/>
      <c r="TNK698" s="4"/>
      <c r="TNL698" s="4"/>
      <c r="TNM698" s="4"/>
      <c r="TNN698" s="4"/>
      <c r="TNO698" s="4"/>
      <c r="TNP698" s="4"/>
      <c r="TNQ698" s="4"/>
      <c r="TNR698" s="4"/>
      <c r="TNS698" s="4"/>
      <c r="TNT698" s="4"/>
      <c r="TNU698" s="4"/>
      <c r="TNV698" s="4"/>
      <c r="TNW698" s="4"/>
      <c r="TNX698" s="4"/>
      <c r="TNY698" s="4"/>
      <c r="TNZ698" s="4"/>
      <c r="TOA698" s="4"/>
      <c r="TOB698" s="4"/>
      <c r="TOC698" s="4"/>
      <c r="TOD698" s="4"/>
      <c r="TOE698" s="4"/>
      <c r="TOF698" s="4"/>
      <c r="TOG698" s="4"/>
      <c r="TOH698" s="4"/>
      <c r="TOI698" s="4"/>
      <c r="TOJ698" s="4"/>
      <c r="TOK698" s="4"/>
      <c r="TOL698" s="4"/>
      <c r="TOM698" s="4"/>
      <c r="TON698" s="4"/>
      <c r="TOO698" s="4"/>
      <c r="TOP698" s="4"/>
      <c r="TOQ698" s="4"/>
      <c r="TOR698" s="4"/>
      <c r="TOS698" s="4"/>
      <c r="TOT698" s="4"/>
      <c r="TOU698" s="4"/>
      <c r="TOV698" s="4"/>
      <c r="TOW698" s="4"/>
      <c r="TOX698" s="4"/>
      <c r="TOY698" s="4"/>
      <c r="TOZ698" s="4"/>
      <c r="TPA698" s="4"/>
      <c r="TPB698" s="4"/>
      <c r="TPC698" s="4"/>
      <c r="TPD698" s="4"/>
      <c r="TPE698" s="4"/>
      <c r="TPF698" s="4"/>
      <c r="TPG698" s="4"/>
      <c r="TPH698" s="4"/>
      <c r="TPI698" s="4"/>
      <c r="TPJ698" s="4"/>
      <c r="TPK698" s="4"/>
      <c r="TPL698" s="4"/>
      <c r="TPM698" s="4"/>
      <c r="TPN698" s="4"/>
      <c r="TPO698" s="4"/>
      <c r="TPP698" s="4"/>
      <c r="TPQ698" s="4"/>
      <c r="TPR698" s="4"/>
      <c r="TPS698" s="4"/>
      <c r="TPT698" s="4"/>
      <c r="TPU698" s="4"/>
      <c r="TPV698" s="4"/>
      <c r="TPW698" s="4"/>
      <c r="TPX698" s="4"/>
      <c r="TPY698" s="4"/>
      <c r="TPZ698" s="4"/>
      <c r="TQA698" s="4"/>
      <c r="TQB698" s="4"/>
      <c r="TQC698" s="4"/>
      <c r="TQD698" s="4"/>
      <c r="TQE698" s="4"/>
      <c r="TQF698" s="4"/>
      <c r="TQG698" s="4"/>
      <c r="TQH698" s="4"/>
      <c r="TQI698" s="4"/>
      <c r="TQJ698" s="4"/>
      <c r="TQK698" s="4"/>
      <c r="TQL698" s="4"/>
      <c r="TQM698" s="4"/>
      <c r="TQN698" s="4"/>
      <c r="TQO698" s="4"/>
      <c r="TQP698" s="4"/>
      <c r="TQQ698" s="4"/>
      <c r="TQR698" s="4"/>
      <c r="TQS698" s="4"/>
      <c r="TQT698" s="4"/>
      <c r="TQU698" s="4"/>
      <c r="TQV698" s="4"/>
      <c r="TQW698" s="4"/>
      <c r="TQX698" s="4"/>
      <c r="TQY698" s="4"/>
      <c r="TQZ698" s="4"/>
      <c r="TRA698" s="4"/>
      <c r="TRB698" s="4"/>
      <c r="TRC698" s="4"/>
      <c r="TRD698" s="4"/>
      <c r="TRE698" s="4"/>
      <c r="TRF698" s="4"/>
      <c r="TRG698" s="4"/>
      <c r="TRH698" s="4"/>
      <c r="TRI698" s="4"/>
      <c r="TRJ698" s="4"/>
      <c r="TRK698" s="4"/>
      <c r="TRL698" s="4"/>
      <c r="TRM698" s="4"/>
      <c r="TRN698" s="4"/>
      <c r="TRO698" s="4"/>
      <c r="TRP698" s="4"/>
      <c r="TRQ698" s="4"/>
      <c r="TRR698" s="4"/>
      <c r="TRS698" s="4"/>
      <c r="TRT698" s="4"/>
      <c r="TRU698" s="4"/>
      <c r="TRV698" s="4"/>
      <c r="TRW698" s="4"/>
      <c r="TRX698" s="4"/>
      <c r="TRY698" s="4"/>
      <c r="TRZ698" s="4"/>
      <c r="TSA698" s="4"/>
      <c r="TSB698" s="4"/>
      <c r="TSC698" s="4"/>
      <c r="TSD698" s="4"/>
      <c r="TSE698" s="4"/>
      <c r="TSF698" s="4"/>
      <c r="TSG698" s="4"/>
      <c r="TSH698" s="4"/>
      <c r="TSI698" s="4"/>
      <c r="TSJ698" s="4"/>
      <c r="TSK698" s="4"/>
      <c r="TSL698" s="4"/>
      <c r="TSM698" s="4"/>
      <c r="TSN698" s="4"/>
      <c r="TSO698" s="4"/>
      <c r="TSP698" s="4"/>
      <c r="TSQ698" s="4"/>
      <c r="TSR698" s="4"/>
      <c r="TSS698" s="4"/>
      <c r="TST698" s="4"/>
      <c r="TSU698" s="4"/>
      <c r="TSV698" s="4"/>
      <c r="TSW698" s="4"/>
      <c r="TSX698" s="4"/>
      <c r="TSY698" s="4"/>
      <c r="TSZ698" s="4"/>
      <c r="TTA698" s="4"/>
      <c r="TTB698" s="4"/>
      <c r="TTC698" s="4"/>
      <c r="TTD698" s="4"/>
      <c r="TTE698" s="4"/>
      <c r="TTF698" s="4"/>
      <c r="TTG698" s="4"/>
      <c r="TTH698" s="4"/>
      <c r="TTI698" s="4"/>
      <c r="TTJ698" s="4"/>
      <c r="TTK698" s="4"/>
      <c r="TTL698" s="4"/>
      <c r="TTM698" s="4"/>
      <c r="TTN698" s="4"/>
      <c r="TTO698" s="4"/>
      <c r="TTP698" s="4"/>
      <c r="TTQ698" s="4"/>
      <c r="TTR698" s="4"/>
      <c r="TTS698" s="4"/>
      <c r="TTT698" s="4"/>
      <c r="TTU698" s="4"/>
      <c r="TTV698" s="4"/>
      <c r="TTW698" s="4"/>
      <c r="TTX698" s="4"/>
      <c r="TTY698" s="4"/>
      <c r="TTZ698" s="4"/>
      <c r="TUA698" s="4"/>
      <c r="TUB698" s="4"/>
      <c r="TUC698" s="4"/>
      <c r="TUD698" s="4"/>
      <c r="TUE698" s="4"/>
      <c r="TUF698" s="4"/>
      <c r="TUG698" s="4"/>
      <c r="TUH698" s="4"/>
      <c r="TUI698" s="4"/>
      <c r="TUJ698" s="4"/>
      <c r="TUK698" s="4"/>
      <c r="TUL698" s="4"/>
      <c r="TUM698" s="4"/>
      <c r="TUN698" s="4"/>
      <c r="TUO698" s="4"/>
      <c r="TUP698" s="4"/>
      <c r="TUQ698" s="4"/>
      <c r="TUR698" s="4"/>
      <c r="TUS698" s="4"/>
      <c r="TUT698" s="4"/>
      <c r="TUU698" s="4"/>
      <c r="TUV698" s="4"/>
      <c r="TUW698" s="4"/>
      <c r="TUX698" s="4"/>
      <c r="TUY698" s="4"/>
      <c r="TUZ698" s="4"/>
      <c r="TVA698" s="4"/>
      <c r="TVB698" s="4"/>
      <c r="TVC698" s="4"/>
      <c r="TVD698" s="4"/>
      <c r="TVE698" s="4"/>
      <c r="TVF698" s="4"/>
      <c r="TVG698" s="4"/>
      <c r="TVH698" s="4"/>
      <c r="TVI698" s="4"/>
      <c r="TVJ698" s="4"/>
      <c r="TVK698" s="4"/>
      <c r="TVL698" s="4"/>
      <c r="TVM698" s="4"/>
      <c r="TVN698" s="4"/>
      <c r="TVO698" s="4"/>
      <c r="TVP698" s="4"/>
      <c r="TVQ698" s="4"/>
      <c r="TVR698" s="4"/>
      <c r="TVS698" s="4"/>
      <c r="TVT698" s="4"/>
      <c r="TVU698" s="4"/>
      <c r="TVV698" s="4"/>
      <c r="TVW698" s="4"/>
      <c r="TVX698" s="4"/>
      <c r="TVY698" s="4"/>
      <c r="TVZ698" s="4"/>
      <c r="TWA698" s="4"/>
      <c r="TWB698" s="4"/>
      <c r="TWC698" s="4"/>
      <c r="TWD698" s="4"/>
      <c r="TWE698" s="4"/>
      <c r="TWF698" s="4"/>
      <c r="TWG698" s="4"/>
      <c r="TWH698" s="4"/>
      <c r="TWI698" s="4"/>
      <c r="TWJ698" s="4"/>
      <c r="TWK698" s="4"/>
      <c r="TWL698" s="4"/>
      <c r="TWM698" s="4"/>
      <c r="TWN698" s="4"/>
      <c r="TWO698" s="4"/>
      <c r="TWP698" s="4"/>
      <c r="TWQ698" s="4"/>
      <c r="TWR698" s="4"/>
      <c r="TWS698" s="4"/>
      <c r="TWT698" s="4"/>
      <c r="TWU698" s="4"/>
      <c r="TWV698" s="4"/>
      <c r="TWW698" s="4"/>
      <c r="TWX698" s="4"/>
      <c r="TWY698" s="4"/>
      <c r="TWZ698" s="4"/>
      <c r="TXA698" s="4"/>
      <c r="TXB698" s="4"/>
      <c r="TXC698" s="4"/>
      <c r="TXD698" s="4"/>
      <c r="TXE698" s="4"/>
      <c r="TXF698" s="4"/>
      <c r="TXG698" s="4"/>
      <c r="TXH698" s="4"/>
      <c r="TXI698" s="4"/>
      <c r="TXJ698" s="4"/>
      <c r="TXK698" s="4"/>
      <c r="TXL698" s="4"/>
      <c r="TXM698" s="4"/>
      <c r="TXN698" s="4"/>
      <c r="TXO698" s="4"/>
      <c r="TXP698" s="4"/>
      <c r="TXQ698" s="4"/>
      <c r="TXR698" s="4"/>
      <c r="TXS698" s="4"/>
      <c r="TXT698" s="4"/>
      <c r="TXU698" s="4"/>
      <c r="TXV698" s="4"/>
      <c r="TXW698" s="4"/>
      <c r="TXX698" s="4"/>
      <c r="TXY698" s="4"/>
      <c r="TXZ698" s="4"/>
      <c r="TYA698" s="4"/>
      <c r="TYB698" s="4"/>
      <c r="TYC698" s="4"/>
      <c r="TYD698" s="4"/>
      <c r="TYE698" s="4"/>
      <c r="TYF698" s="4"/>
      <c r="TYG698" s="4"/>
      <c r="TYH698" s="4"/>
      <c r="TYI698" s="4"/>
      <c r="TYJ698" s="4"/>
      <c r="TYK698" s="4"/>
      <c r="TYL698" s="4"/>
      <c r="TYM698" s="4"/>
      <c r="TYN698" s="4"/>
      <c r="TYO698" s="4"/>
      <c r="TYP698" s="4"/>
      <c r="TYQ698" s="4"/>
      <c r="TYR698" s="4"/>
      <c r="TYS698" s="4"/>
      <c r="TYT698" s="4"/>
      <c r="TYU698" s="4"/>
      <c r="TYV698" s="4"/>
      <c r="TYW698" s="4"/>
      <c r="TYX698" s="4"/>
      <c r="TYY698" s="4"/>
      <c r="TYZ698" s="4"/>
      <c r="TZA698" s="4"/>
      <c r="TZB698" s="4"/>
      <c r="TZC698" s="4"/>
      <c r="TZD698" s="4"/>
      <c r="TZE698" s="4"/>
      <c r="TZF698" s="4"/>
      <c r="TZG698" s="4"/>
      <c r="TZH698" s="4"/>
      <c r="TZI698" s="4"/>
      <c r="TZJ698" s="4"/>
      <c r="TZK698" s="4"/>
      <c r="TZL698" s="4"/>
      <c r="TZM698" s="4"/>
      <c r="TZN698" s="4"/>
      <c r="TZO698" s="4"/>
      <c r="TZP698" s="4"/>
      <c r="TZQ698" s="4"/>
      <c r="TZR698" s="4"/>
      <c r="TZS698" s="4"/>
      <c r="TZT698" s="4"/>
      <c r="TZU698" s="4"/>
      <c r="TZV698" s="4"/>
      <c r="TZW698" s="4"/>
      <c r="TZX698" s="4"/>
      <c r="TZY698" s="4"/>
      <c r="TZZ698" s="4"/>
      <c r="UAA698" s="4"/>
      <c r="UAB698" s="4"/>
      <c r="UAC698" s="4"/>
      <c r="UAD698" s="4"/>
      <c r="UAE698" s="4"/>
      <c r="UAF698" s="4"/>
      <c r="UAG698" s="4"/>
      <c r="UAH698" s="4"/>
      <c r="UAI698" s="4"/>
      <c r="UAJ698" s="4"/>
      <c r="UAK698" s="4"/>
      <c r="UAL698" s="4"/>
      <c r="UAM698" s="4"/>
      <c r="UAN698" s="4"/>
      <c r="UAO698" s="4"/>
      <c r="UAP698" s="4"/>
      <c r="UAQ698" s="4"/>
      <c r="UAR698" s="4"/>
      <c r="UAS698" s="4"/>
      <c r="UAT698" s="4"/>
      <c r="UAU698" s="4"/>
      <c r="UAV698" s="4"/>
      <c r="UAW698" s="4"/>
      <c r="UAX698" s="4"/>
      <c r="UAY698" s="4"/>
      <c r="UAZ698" s="4"/>
      <c r="UBA698" s="4"/>
      <c r="UBB698" s="4"/>
      <c r="UBC698" s="4"/>
      <c r="UBD698" s="4"/>
      <c r="UBE698" s="4"/>
      <c r="UBF698" s="4"/>
      <c r="UBG698" s="4"/>
      <c r="UBH698" s="4"/>
      <c r="UBI698" s="4"/>
      <c r="UBJ698" s="4"/>
      <c r="UBK698" s="4"/>
      <c r="UBL698" s="4"/>
      <c r="UBM698" s="4"/>
      <c r="UBN698" s="4"/>
      <c r="UBO698" s="4"/>
      <c r="UBP698" s="4"/>
      <c r="UBQ698" s="4"/>
      <c r="UBR698" s="4"/>
      <c r="UBS698" s="4"/>
      <c r="UBT698" s="4"/>
      <c r="UBU698" s="4"/>
      <c r="UBV698" s="4"/>
      <c r="UBW698" s="4"/>
      <c r="UBX698" s="4"/>
      <c r="UBY698" s="4"/>
      <c r="UBZ698" s="4"/>
      <c r="UCA698" s="4"/>
      <c r="UCB698" s="4"/>
      <c r="UCC698" s="4"/>
      <c r="UCD698" s="4"/>
      <c r="UCE698" s="4"/>
      <c r="UCF698" s="4"/>
      <c r="UCG698" s="4"/>
      <c r="UCH698" s="4"/>
      <c r="UCI698" s="4"/>
      <c r="UCJ698" s="4"/>
      <c r="UCK698" s="4"/>
      <c r="UCL698" s="4"/>
      <c r="UCM698" s="4"/>
      <c r="UCN698" s="4"/>
      <c r="UCO698" s="4"/>
      <c r="UCP698" s="4"/>
      <c r="UCQ698" s="4"/>
      <c r="UCR698" s="4"/>
      <c r="UCS698" s="4"/>
      <c r="UCT698" s="4"/>
      <c r="UCU698" s="4"/>
      <c r="UCV698" s="4"/>
      <c r="UCW698" s="4"/>
      <c r="UCX698" s="4"/>
      <c r="UCY698" s="4"/>
      <c r="UCZ698" s="4"/>
      <c r="UDA698" s="4"/>
      <c r="UDB698" s="4"/>
      <c r="UDC698" s="4"/>
      <c r="UDD698" s="4"/>
      <c r="UDE698" s="4"/>
      <c r="UDF698" s="4"/>
      <c r="UDG698" s="4"/>
      <c r="UDH698" s="4"/>
      <c r="UDI698" s="4"/>
      <c r="UDJ698" s="4"/>
      <c r="UDK698" s="4"/>
      <c r="UDL698" s="4"/>
      <c r="UDM698" s="4"/>
      <c r="UDN698" s="4"/>
      <c r="UDO698" s="4"/>
      <c r="UDP698" s="4"/>
      <c r="UDQ698" s="4"/>
      <c r="UDR698" s="4"/>
      <c r="UDS698" s="4"/>
      <c r="UDT698" s="4"/>
      <c r="UDU698" s="4"/>
      <c r="UDV698" s="4"/>
      <c r="UDW698" s="4"/>
      <c r="UDX698" s="4"/>
      <c r="UDY698" s="4"/>
      <c r="UDZ698" s="4"/>
      <c r="UEA698" s="4"/>
      <c r="UEB698" s="4"/>
      <c r="UEC698" s="4"/>
      <c r="UED698" s="4"/>
      <c r="UEE698" s="4"/>
      <c r="UEF698" s="4"/>
      <c r="UEG698" s="4"/>
      <c r="UEH698" s="4"/>
      <c r="UEI698" s="4"/>
      <c r="UEJ698" s="4"/>
      <c r="UEK698" s="4"/>
      <c r="UEL698" s="4"/>
      <c r="UEM698" s="4"/>
      <c r="UEN698" s="4"/>
      <c r="UEO698" s="4"/>
      <c r="UEP698" s="4"/>
      <c r="UEQ698" s="4"/>
      <c r="UER698" s="4"/>
      <c r="UES698" s="4"/>
      <c r="UET698" s="4"/>
      <c r="UEU698" s="4"/>
      <c r="UEV698" s="4"/>
      <c r="UEW698" s="4"/>
      <c r="UEX698" s="4"/>
      <c r="UEY698" s="4"/>
      <c r="UEZ698" s="4"/>
      <c r="UFA698" s="4"/>
      <c r="UFB698" s="4"/>
      <c r="UFC698" s="4"/>
      <c r="UFD698" s="4"/>
      <c r="UFE698" s="4"/>
      <c r="UFF698" s="4"/>
      <c r="UFG698" s="4"/>
      <c r="UFH698" s="4"/>
      <c r="UFI698" s="4"/>
      <c r="UFJ698" s="4"/>
      <c r="UFK698" s="4"/>
      <c r="UFL698" s="4"/>
      <c r="UFM698" s="4"/>
      <c r="UFN698" s="4"/>
      <c r="UFO698" s="4"/>
      <c r="UFP698" s="4"/>
      <c r="UFQ698" s="4"/>
      <c r="UFR698" s="4"/>
      <c r="UFS698" s="4"/>
      <c r="UFT698" s="4"/>
      <c r="UFU698" s="4"/>
      <c r="UFV698" s="4"/>
      <c r="UFW698" s="4"/>
      <c r="UFX698" s="4"/>
      <c r="UFY698" s="4"/>
      <c r="UFZ698" s="4"/>
      <c r="UGA698" s="4"/>
      <c r="UGB698" s="4"/>
      <c r="UGC698" s="4"/>
      <c r="UGD698" s="4"/>
      <c r="UGE698" s="4"/>
      <c r="UGF698" s="4"/>
      <c r="UGG698" s="4"/>
      <c r="UGH698" s="4"/>
      <c r="UGI698" s="4"/>
      <c r="UGJ698" s="4"/>
      <c r="UGK698" s="4"/>
      <c r="UGL698" s="4"/>
      <c r="UGM698" s="4"/>
      <c r="UGN698" s="4"/>
      <c r="UGO698" s="4"/>
      <c r="UGP698" s="4"/>
      <c r="UGQ698" s="4"/>
      <c r="UGR698" s="4"/>
      <c r="UGS698" s="4"/>
      <c r="UGT698" s="4"/>
      <c r="UGU698" s="4"/>
      <c r="UGV698" s="4"/>
      <c r="UGW698" s="4"/>
      <c r="UGX698" s="4"/>
      <c r="UGY698" s="4"/>
      <c r="UGZ698" s="4"/>
      <c r="UHA698" s="4"/>
      <c r="UHB698" s="4"/>
      <c r="UHC698" s="4"/>
      <c r="UHD698" s="4"/>
      <c r="UHE698" s="4"/>
      <c r="UHF698" s="4"/>
      <c r="UHG698" s="4"/>
      <c r="UHH698" s="4"/>
      <c r="UHI698" s="4"/>
      <c r="UHJ698" s="4"/>
      <c r="UHK698" s="4"/>
      <c r="UHL698" s="4"/>
      <c r="UHM698" s="4"/>
      <c r="UHN698" s="4"/>
      <c r="UHO698" s="4"/>
      <c r="UHP698" s="4"/>
      <c r="UHQ698" s="4"/>
      <c r="UHR698" s="4"/>
      <c r="UHS698" s="4"/>
      <c r="UHT698" s="4"/>
      <c r="UHU698" s="4"/>
      <c r="UHV698" s="4"/>
      <c r="UHW698" s="4"/>
      <c r="UHX698" s="4"/>
      <c r="UHY698" s="4"/>
      <c r="UHZ698" s="4"/>
      <c r="UIA698" s="4"/>
      <c r="UIB698" s="4"/>
      <c r="UIC698" s="4"/>
      <c r="UID698" s="4"/>
      <c r="UIE698" s="4"/>
      <c r="UIF698" s="4"/>
      <c r="UIG698" s="4"/>
      <c r="UIH698" s="4"/>
      <c r="UII698" s="4"/>
      <c r="UIJ698" s="4"/>
      <c r="UIK698" s="4"/>
      <c r="UIL698" s="4"/>
      <c r="UIM698" s="4"/>
      <c r="UIN698" s="4"/>
      <c r="UIO698" s="4"/>
      <c r="UIP698" s="4"/>
      <c r="UIQ698" s="4"/>
      <c r="UIR698" s="4"/>
      <c r="UIS698" s="4"/>
      <c r="UIT698" s="4"/>
      <c r="UIU698" s="4"/>
      <c r="UIV698" s="4"/>
      <c r="UIW698" s="4"/>
      <c r="UIX698" s="4"/>
      <c r="UIY698" s="4"/>
      <c r="UIZ698" s="4"/>
      <c r="UJA698" s="4"/>
      <c r="UJB698" s="4"/>
      <c r="UJC698" s="4"/>
      <c r="UJD698" s="4"/>
      <c r="UJE698" s="4"/>
      <c r="UJF698" s="4"/>
      <c r="UJG698" s="4"/>
      <c r="UJH698" s="4"/>
      <c r="UJI698" s="4"/>
      <c r="UJJ698" s="4"/>
      <c r="UJK698" s="4"/>
      <c r="UJL698" s="4"/>
      <c r="UJM698" s="4"/>
      <c r="UJN698" s="4"/>
      <c r="UJO698" s="4"/>
      <c r="UJP698" s="4"/>
      <c r="UJQ698" s="4"/>
      <c r="UJR698" s="4"/>
      <c r="UJS698" s="4"/>
      <c r="UJT698" s="4"/>
      <c r="UJU698" s="4"/>
      <c r="UJV698" s="4"/>
      <c r="UJW698" s="4"/>
      <c r="UJX698" s="4"/>
      <c r="UJY698" s="4"/>
      <c r="UJZ698" s="4"/>
      <c r="UKA698" s="4"/>
      <c r="UKB698" s="4"/>
      <c r="UKC698" s="4"/>
      <c r="UKD698" s="4"/>
      <c r="UKE698" s="4"/>
      <c r="UKF698" s="4"/>
      <c r="UKG698" s="4"/>
      <c r="UKH698" s="4"/>
      <c r="UKI698" s="4"/>
      <c r="UKJ698" s="4"/>
      <c r="UKK698" s="4"/>
      <c r="UKL698" s="4"/>
      <c r="UKM698" s="4"/>
      <c r="UKN698" s="4"/>
      <c r="UKO698" s="4"/>
      <c r="UKP698" s="4"/>
      <c r="UKQ698" s="4"/>
      <c r="UKR698" s="4"/>
      <c r="UKS698" s="4"/>
      <c r="UKT698" s="4"/>
      <c r="UKU698" s="4"/>
      <c r="UKV698" s="4"/>
      <c r="UKW698" s="4"/>
      <c r="UKX698" s="4"/>
      <c r="UKY698" s="4"/>
      <c r="UKZ698" s="4"/>
      <c r="ULA698" s="4"/>
      <c r="ULB698" s="4"/>
      <c r="ULC698" s="4"/>
      <c r="ULD698" s="4"/>
      <c r="ULE698" s="4"/>
      <c r="ULF698" s="4"/>
      <c r="ULG698" s="4"/>
      <c r="ULH698" s="4"/>
      <c r="ULI698" s="4"/>
      <c r="ULJ698" s="4"/>
      <c r="ULK698" s="4"/>
      <c r="ULL698" s="4"/>
      <c r="ULM698" s="4"/>
      <c r="ULN698" s="4"/>
      <c r="ULO698" s="4"/>
      <c r="ULP698" s="4"/>
      <c r="ULQ698" s="4"/>
      <c r="ULR698" s="4"/>
      <c r="ULS698" s="4"/>
      <c r="ULT698" s="4"/>
      <c r="ULU698" s="4"/>
      <c r="ULV698" s="4"/>
      <c r="ULW698" s="4"/>
      <c r="ULX698" s="4"/>
      <c r="ULY698" s="4"/>
      <c r="ULZ698" s="4"/>
      <c r="UMA698" s="4"/>
      <c r="UMB698" s="4"/>
      <c r="UMC698" s="4"/>
      <c r="UMD698" s="4"/>
      <c r="UME698" s="4"/>
      <c r="UMF698" s="4"/>
      <c r="UMG698" s="4"/>
      <c r="UMH698" s="4"/>
      <c r="UMI698" s="4"/>
      <c r="UMJ698" s="4"/>
      <c r="UMK698" s="4"/>
      <c r="UML698" s="4"/>
      <c r="UMM698" s="4"/>
      <c r="UMN698" s="4"/>
      <c r="UMO698" s="4"/>
      <c r="UMP698" s="4"/>
      <c r="UMQ698" s="4"/>
      <c r="UMR698" s="4"/>
      <c r="UMS698" s="4"/>
      <c r="UMT698" s="4"/>
      <c r="UMU698" s="4"/>
      <c r="UMV698" s="4"/>
      <c r="UMW698" s="4"/>
      <c r="UMX698" s="4"/>
      <c r="UMY698" s="4"/>
      <c r="UMZ698" s="4"/>
      <c r="UNA698" s="4"/>
      <c r="UNB698" s="4"/>
      <c r="UNC698" s="4"/>
      <c r="UND698" s="4"/>
      <c r="UNE698" s="4"/>
      <c r="UNF698" s="4"/>
      <c r="UNG698" s="4"/>
      <c r="UNH698" s="4"/>
      <c r="UNI698" s="4"/>
      <c r="UNJ698" s="4"/>
      <c r="UNK698" s="4"/>
      <c r="UNL698" s="4"/>
      <c r="UNM698" s="4"/>
      <c r="UNN698" s="4"/>
      <c r="UNO698" s="4"/>
      <c r="UNP698" s="4"/>
      <c r="UNQ698" s="4"/>
      <c r="UNR698" s="4"/>
      <c r="UNS698" s="4"/>
      <c r="UNT698" s="4"/>
      <c r="UNU698" s="4"/>
      <c r="UNV698" s="4"/>
      <c r="UNW698" s="4"/>
      <c r="UNX698" s="4"/>
      <c r="UNY698" s="4"/>
      <c r="UNZ698" s="4"/>
      <c r="UOA698" s="4"/>
      <c r="UOB698" s="4"/>
      <c r="UOC698" s="4"/>
      <c r="UOD698" s="4"/>
      <c r="UOE698" s="4"/>
      <c r="UOF698" s="4"/>
      <c r="UOG698" s="4"/>
      <c r="UOH698" s="4"/>
      <c r="UOI698" s="4"/>
      <c r="UOJ698" s="4"/>
      <c r="UOK698" s="4"/>
      <c r="UOL698" s="4"/>
      <c r="UOM698" s="4"/>
      <c r="UON698" s="4"/>
      <c r="UOO698" s="4"/>
      <c r="UOP698" s="4"/>
      <c r="UOQ698" s="4"/>
      <c r="UOR698" s="4"/>
      <c r="UOS698" s="4"/>
      <c r="UOT698" s="4"/>
      <c r="UOU698" s="4"/>
      <c r="UOV698" s="4"/>
      <c r="UOW698" s="4"/>
      <c r="UOX698" s="4"/>
      <c r="UOY698" s="4"/>
      <c r="UOZ698" s="4"/>
      <c r="UPA698" s="4"/>
      <c r="UPB698" s="4"/>
      <c r="UPC698" s="4"/>
      <c r="UPD698" s="4"/>
      <c r="UPE698" s="4"/>
      <c r="UPF698" s="4"/>
      <c r="UPG698" s="4"/>
      <c r="UPH698" s="4"/>
      <c r="UPI698" s="4"/>
      <c r="UPJ698" s="4"/>
      <c r="UPK698" s="4"/>
      <c r="UPL698" s="4"/>
      <c r="UPM698" s="4"/>
      <c r="UPN698" s="4"/>
      <c r="UPO698" s="4"/>
      <c r="UPP698" s="4"/>
      <c r="UPQ698" s="4"/>
      <c r="UPR698" s="4"/>
      <c r="UPS698" s="4"/>
      <c r="UPT698" s="4"/>
      <c r="UPU698" s="4"/>
      <c r="UPV698" s="4"/>
      <c r="UPW698" s="4"/>
      <c r="UPX698" s="4"/>
      <c r="UPY698" s="4"/>
      <c r="UPZ698" s="4"/>
      <c r="UQA698" s="4"/>
      <c r="UQB698" s="4"/>
      <c r="UQC698" s="4"/>
      <c r="UQD698" s="4"/>
      <c r="UQE698" s="4"/>
      <c r="UQF698" s="4"/>
      <c r="UQG698" s="4"/>
      <c r="UQH698" s="4"/>
      <c r="UQI698" s="4"/>
      <c r="UQJ698" s="4"/>
      <c r="UQK698" s="4"/>
      <c r="UQL698" s="4"/>
      <c r="UQM698" s="4"/>
      <c r="UQN698" s="4"/>
      <c r="UQO698" s="4"/>
      <c r="UQP698" s="4"/>
      <c r="UQQ698" s="4"/>
      <c r="UQR698" s="4"/>
      <c r="UQS698" s="4"/>
      <c r="UQT698" s="4"/>
      <c r="UQU698" s="4"/>
      <c r="UQV698" s="4"/>
      <c r="UQW698" s="4"/>
      <c r="UQX698" s="4"/>
      <c r="UQY698" s="4"/>
      <c r="UQZ698" s="4"/>
      <c r="URA698" s="4"/>
      <c r="URB698" s="4"/>
      <c r="URC698" s="4"/>
      <c r="URD698" s="4"/>
      <c r="URE698" s="4"/>
      <c r="URF698" s="4"/>
      <c r="URG698" s="4"/>
      <c r="URH698" s="4"/>
      <c r="URI698" s="4"/>
      <c r="URJ698" s="4"/>
      <c r="URK698" s="4"/>
      <c r="URL698" s="4"/>
      <c r="URM698" s="4"/>
      <c r="URN698" s="4"/>
      <c r="URO698" s="4"/>
      <c r="URP698" s="4"/>
      <c r="URQ698" s="4"/>
      <c r="URR698" s="4"/>
      <c r="URS698" s="4"/>
      <c r="URT698" s="4"/>
      <c r="URU698" s="4"/>
      <c r="URV698" s="4"/>
      <c r="URW698" s="4"/>
      <c r="URX698" s="4"/>
      <c r="URY698" s="4"/>
      <c r="URZ698" s="4"/>
      <c r="USA698" s="4"/>
      <c r="USB698" s="4"/>
      <c r="USC698" s="4"/>
      <c r="USD698" s="4"/>
      <c r="USE698" s="4"/>
      <c r="USF698" s="4"/>
      <c r="USG698" s="4"/>
      <c r="USH698" s="4"/>
      <c r="USI698" s="4"/>
      <c r="USJ698" s="4"/>
      <c r="USK698" s="4"/>
      <c r="USL698" s="4"/>
      <c r="USM698" s="4"/>
      <c r="USN698" s="4"/>
      <c r="USO698" s="4"/>
      <c r="USP698" s="4"/>
      <c r="USQ698" s="4"/>
      <c r="USR698" s="4"/>
      <c r="USS698" s="4"/>
      <c r="UST698" s="4"/>
      <c r="USU698" s="4"/>
      <c r="USV698" s="4"/>
      <c r="USW698" s="4"/>
      <c r="USX698" s="4"/>
      <c r="USY698" s="4"/>
      <c r="USZ698" s="4"/>
      <c r="UTA698" s="4"/>
      <c r="UTB698" s="4"/>
      <c r="UTC698" s="4"/>
      <c r="UTD698" s="4"/>
      <c r="UTE698" s="4"/>
      <c r="UTF698" s="4"/>
      <c r="UTG698" s="4"/>
      <c r="UTH698" s="4"/>
      <c r="UTI698" s="4"/>
      <c r="UTJ698" s="4"/>
      <c r="UTK698" s="4"/>
      <c r="UTL698" s="4"/>
      <c r="UTM698" s="4"/>
      <c r="UTN698" s="4"/>
      <c r="UTO698" s="4"/>
      <c r="UTP698" s="4"/>
      <c r="UTQ698" s="4"/>
      <c r="UTR698" s="4"/>
      <c r="UTS698" s="4"/>
      <c r="UTT698" s="4"/>
      <c r="UTU698" s="4"/>
      <c r="UTV698" s="4"/>
      <c r="UTW698" s="4"/>
      <c r="UTX698" s="4"/>
      <c r="UTY698" s="4"/>
      <c r="UTZ698" s="4"/>
      <c r="UUA698" s="4"/>
      <c r="UUB698" s="4"/>
      <c r="UUC698" s="4"/>
      <c r="UUD698" s="4"/>
      <c r="UUE698" s="4"/>
      <c r="UUF698" s="4"/>
      <c r="UUG698" s="4"/>
      <c r="UUH698" s="4"/>
      <c r="UUI698" s="4"/>
      <c r="UUJ698" s="4"/>
      <c r="UUK698" s="4"/>
      <c r="UUL698" s="4"/>
      <c r="UUM698" s="4"/>
      <c r="UUN698" s="4"/>
      <c r="UUO698" s="4"/>
      <c r="UUP698" s="4"/>
      <c r="UUQ698" s="4"/>
      <c r="UUR698" s="4"/>
      <c r="UUS698" s="4"/>
      <c r="UUT698" s="4"/>
      <c r="UUU698" s="4"/>
      <c r="UUV698" s="4"/>
      <c r="UUW698" s="4"/>
      <c r="UUX698" s="4"/>
      <c r="UUY698" s="4"/>
      <c r="UUZ698" s="4"/>
      <c r="UVA698" s="4"/>
      <c r="UVB698" s="4"/>
      <c r="UVC698" s="4"/>
      <c r="UVD698" s="4"/>
      <c r="UVE698" s="4"/>
      <c r="UVF698" s="4"/>
      <c r="UVG698" s="4"/>
      <c r="UVH698" s="4"/>
      <c r="UVI698" s="4"/>
      <c r="UVJ698" s="4"/>
      <c r="UVK698" s="4"/>
      <c r="UVL698" s="4"/>
      <c r="UVM698" s="4"/>
      <c r="UVN698" s="4"/>
      <c r="UVO698" s="4"/>
      <c r="UVP698" s="4"/>
      <c r="UVQ698" s="4"/>
      <c r="UVR698" s="4"/>
      <c r="UVS698" s="4"/>
      <c r="UVT698" s="4"/>
      <c r="UVU698" s="4"/>
      <c r="UVV698" s="4"/>
      <c r="UVW698" s="4"/>
      <c r="UVX698" s="4"/>
      <c r="UVY698" s="4"/>
      <c r="UVZ698" s="4"/>
      <c r="UWA698" s="4"/>
      <c r="UWB698" s="4"/>
      <c r="UWC698" s="4"/>
      <c r="UWD698" s="4"/>
      <c r="UWE698" s="4"/>
      <c r="UWF698" s="4"/>
      <c r="UWG698" s="4"/>
      <c r="UWH698" s="4"/>
      <c r="UWI698" s="4"/>
      <c r="UWJ698" s="4"/>
      <c r="UWK698" s="4"/>
      <c r="UWL698" s="4"/>
      <c r="UWM698" s="4"/>
      <c r="UWN698" s="4"/>
      <c r="UWO698" s="4"/>
      <c r="UWP698" s="4"/>
      <c r="UWQ698" s="4"/>
      <c r="UWR698" s="4"/>
      <c r="UWS698" s="4"/>
      <c r="UWT698" s="4"/>
      <c r="UWU698" s="4"/>
      <c r="UWV698" s="4"/>
      <c r="UWW698" s="4"/>
      <c r="UWX698" s="4"/>
      <c r="UWY698" s="4"/>
      <c r="UWZ698" s="4"/>
      <c r="UXA698" s="4"/>
      <c r="UXB698" s="4"/>
      <c r="UXC698" s="4"/>
      <c r="UXD698" s="4"/>
      <c r="UXE698" s="4"/>
      <c r="UXF698" s="4"/>
      <c r="UXG698" s="4"/>
      <c r="UXH698" s="4"/>
      <c r="UXI698" s="4"/>
      <c r="UXJ698" s="4"/>
      <c r="UXK698" s="4"/>
      <c r="UXL698" s="4"/>
      <c r="UXM698" s="4"/>
      <c r="UXN698" s="4"/>
      <c r="UXO698" s="4"/>
      <c r="UXP698" s="4"/>
      <c r="UXQ698" s="4"/>
      <c r="UXR698" s="4"/>
      <c r="UXS698" s="4"/>
      <c r="UXT698" s="4"/>
      <c r="UXU698" s="4"/>
      <c r="UXV698" s="4"/>
      <c r="UXW698" s="4"/>
      <c r="UXX698" s="4"/>
      <c r="UXY698" s="4"/>
      <c r="UXZ698" s="4"/>
      <c r="UYA698" s="4"/>
      <c r="UYB698" s="4"/>
      <c r="UYC698" s="4"/>
      <c r="UYD698" s="4"/>
      <c r="UYE698" s="4"/>
      <c r="UYF698" s="4"/>
      <c r="UYG698" s="4"/>
      <c r="UYH698" s="4"/>
      <c r="UYI698" s="4"/>
      <c r="UYJ698" s="4"/>
      <c r="UYK698" s="4"/>
      <c r="UYL698" s="4"/>
      <c r="UYM698" s="4"/>
      <c r="UYN698" s="4"/>
      <c r="UYO698" s="4"/>
      <c r="UYP698" s="4"/>
      <c r="UYQ698" s="4"/>
      <c r="UYR698" s="4"/>
      <c r="UYS698" s="4"/>
      <c r="UYT698" s="4"/>
      <c r="UYU698" s="4"/>
      <c r="UYV698" s="4"/>
      <c r="UYW698" s="4"/>
      <c r="UYX698" s="4"/>
      <c r="UYY698" s="4"/>
      <c r="UYZ698" s="4"/>
      <c r="UZA698" s="4"/>
      <c r="UZB698" s="4"/>
      <c r="UZC698" s="4"/>
      <c r="UZD698" s="4"/>
      <c r="UZE698" s="4"/>
      <c r="UZF698" s="4"/>
      <c r="UZG698" s="4"/>
      <c r="UZH698" s="4"/>
      <c r="UZI698" s="4"/>
      <c r="UZJ698" s="4"/>
      <c r="UZK698" s="4"/>
      <c r="UZL698" s="4"/>
      <c r="UZM698" s="4"/>
      <c r="UZN698" s="4"/>
      <c r="UZO698" s="4"/>
      <c r="UZP698" s="4"/>
      <c r="UZQ698" s="4"/>
      <c r="UZR698" s="4"/>
      <c r="UZS698" s="4"/>
      <c r="UZT698" s="4"/>
      <c r="UZU698" s="4"/>
      <c r="UZV698" s="4"/>
      <c r="UZW698" s="4"/>
      <c r="UZX698" s="4"/>
      <c r="UZY698" s="4"/>
      <c r="UZZ698" s="4"/>
      <c r="VAA698" s="4"/>
      <c r="VAB698" s="4"/>
      <c r="VAC698" s="4"/>
      <c r="VAD698" s="4"/>
      <c r="VAE698" s="4"/>
      <c r="VAF698" s="4"/>
      <c r="VAG698" s="4"/>
      <c r="VAH698" s="4"/>
      <c r="VAI698" s="4"/>
      <c r="VAJ698" s="4"/>
      <c r="VAK698" s="4"/>
      <c r="VAL698" s="4"/>
      <c r="VAM698" s="4"/>
      <c r="VAN698" s="4"/>
      <c r="VAO698" s="4"/>
      <c r="VAP698" s="4"/>
      <c r="VAQ698" s="4"/>
      <c r="VAR698" s="4"/>
      <c r="VAS698" s="4"/>
      <c r="VAT698" s="4"/>
      <c r="VAU698" s="4"/>
      <c r="VAV698" s="4"/>
      <c r="VAW698" s="4"/>
      <c r="VAX698" s="4"/>
      <c r="VAY698" s="4"/>
      <c r="VAZ698" s="4"/>
      <c r="VBA698" s="4"/>
      <c r="VBB698" s="4"/>
      <c r="VBC698" s="4"/>
      <c r="VBD698" s="4"/>
      <c r="VBE698" s="4"/>
      <c r="VBF698" s="4"/>
      <c r="VBG698" s="4"/>
      <c r="VBH698" s="4"/>
      <c r="VBI698" s="4"/>
      <c r="VBJ698" s="4"/>
      <c r="VBK698" s="4"/>
      <c r="VBL698" s="4"/>
      <c r="VBM698" s="4"/>
      <c r="VBN698" s="4"/>
      <c r="VBO698" s="4"/>
      <c r="VBP698" s="4"/>
      <c r="VBQ698" s="4"/>
      <c r="VBR698" s="4"/>
      <c r="VBS698" s="4"/>
      <c r="VBT698" s="4"/>
      <c r="VBU698" s="4"/>
      <c r="VBV698" s="4"/>
      <c r="VBW698" s="4"/>
      <c r="VBX698" s="4"/>
      <c r="VBY698" s="4"/>
      <c r="VBZ698" s="4"/>
      <c r="VCA698" s="4"/>
      <c r="VCB698" s="4"/>
      <c r="VCC698" s="4"/>
      <c r="VCD698" s="4"/>
      <c r="VCE698" s="4"/>
      <c r="VCF698" s="4"/>
      <c r="VCG698" s="4"/>
      <c r="VCH698" s="4"/>
      <c r="VCI698" s="4"/>
      <c r="VCJ698" s="4"/>
      <c r="VCK698" s="4"/>
      <c r="VCL698" s="4"/>
      <c r="VCM698" s="4"/>
      <c r="VCN698" s="4"/>
      <c r="VCO698" s="4"/>
      <c r="VCP698" s="4"/>
      <c r="VCQ698" s="4"/>
      <c r="VCR698" s="4"/>
      <c r="VCS698" s="4"/>
      <c r="VCT698" s="4"/>
      <c r="VCU698" s="4"/>
      <c r="VCV698" s="4"/>
      <c r="VCW698" s="4"/>
      <c r="VCX698" s="4"/>
      <c r="VCY698" s="4"/>
      <c r="VCZ698" s="4"/>
      <c r="VDA698" s="4"/>
      <c r="VDB698" s="4"/>
      <c r="VDC698" s="4"/>
      <c r="VDD698" s="4"/>
      <c r="VDE698" s="4"/>
      <c r="VDF698" s="4"/>
      <c r="VDG698" s="4"/>
      <c r="VDH698" s="4"/>
      <c r="VDI698" s="4"/>
      <c r="VDJ698" s="4"/>
      <c r="VDK698" s="4"/>
      <c r="VDL698" s="4"/>
      <c r="VDM698" s="4"/>
      <c r="VDN698" s="4"/>
      <c r="VDO698" s="4"/>
      <c r="VDP698" s="4"/>
      <c r="VDQ698" s="4"/>
      <c r="VDR698" s="4"/>
      <c r="VDS698" s="4"/>
      <c r="VDT698" s="4"/>
      <c r="VDU698" s="4"/>
      <c r="VDV698" s="4"/>
      <c r="VDW698" s="4"/>
      <c r="VDX698" s="4"/>
      <c r="VDY698" s="4"/>
      <c r="VDZ698" s="4"/>
      <c r="VEA698" s="4"/>
      <c r="VEB698" s="4"/>
      <c r="VEC698" s="4"/>
      <c r="VED698" s="4"/>
      <c r="VEE698" s="4"/>
      <c r="VEF698" s="4"/>
      <c r="VEG698" s="4"/>
      <c r="VEH698" s="4"/>
      <c r="VEI698" s="4"/>
      <c r="VEJ698" s="4"/>
      <c r="VEK698" s="4"/>
      <c r="VEL698" s="4"/>
      <c r="VEM698" s="4"/>
      <c r="VEN698" s="4"/>
      <c r="VEO698" s="4"/>
      <c r="VEP698" s="4"/>
      <c r="VEQ698" s="4"/>
      <c r="VER698" s="4"/>
      <c r="VES698" s="4"/>
      <c r="VET698" s="4"/>
      <c r="VEU698" s="4"/>
      <c r="VEV698" s="4"/>
      <c r="VEW698" s="4"/>
      <c r="VEX698" s="4"/>
      <c r="VEY698" s="4"/>
      <c r="VEZ698" s="4"/>
      <c r="VFA698" s="4"/>
      <c r="VFB698" s="4"/>
      <c r="VFC698" s="4"/>
      <c r="VFD698" s="4"/>
      <c r="VFE698" s="4"/>
      <c r="VFF698" s="4"/>
      <c r="VFG698" s="4"/>
      <c r="VFH698" s="4"/>
      <c r="VFI698" s="4"/>
      <c r="VFJ698" s="4"/>
      <c r="VFK698" s="4"/>
      <c r="VFL698" s="4"/>
      <c r="VFM698" s="4"/>
      <c r="VFN698" s="4"/>
      <c r="VFO698" s="4"/>
      <c r="VFP698" s="4"/>
      <c r="VFQ698" s="4"/>
      <c r="VFR698" s="4"/>
      <c r="VFS698" s="4"/>
      <c r="VFT698" s="4"/>
      <c r="VFU698" s="4"/>
      <c r="VFV698" s="4"/>
      <c r="VFW698" s="4"/>
      <c r="VFX698" s="4"/>
      <c r="VFY698" s="4"/>
      <c r="VFZ698" s="4"/>
      <c r="VGA698" s="4"/>
      <c r="VGB698" s="4"/>
      <c r="VGC698" s="4"/>
      <c r="VGD698" s="4"/>
      <c r="VGE698" s="4"/>
      <c r="VGF698" s="4"/>
      <c r="VGG698" s="4"/>
      <c r="VGH698" s="4"/>
      <c r="VGI698" s="4"/>
      <c r="VGJ698" s="4"/>
      <c r="VGK698" s="4"/>
      <c r="VGL698" s="4"/>
      <c r="VGM698" s="4"/>
      <c r="VGN698" s="4"/>
      <c r="VGO698" s="4"/>
      <c r="VGP698" s="4"/>
      <c r="VGQ698" s="4"/>
      <c r="VGR698" s="4"/>
      <c r="VGS698" s="4"/>
      <c r="VGT698" s="4"/>
      <c r="VGU698" s="4"/>
      <c r="VGV698" s="4"/>
      <c r="VGW698" s="4"/>
      <c r="VGX698" s="4"/>
      <c r="VGY698" s="4"/>
      <c r="VGZ698" s="4"/>
      <c r="VHA698" s="4"/>
      <c r="VHB698" s="4"/>
      <c r="VHC698" s="4"/>
      <c r="VHD698" s="4"/>
      <c r="VHE698" s="4"/>
      <c r="VHF698" s="4"/>
      <c r="VHG698" s="4"/>
      <c r="VHH698" s="4"/>
      <c r="VHI698" s="4"/>
      <c r="VHJ698" s="4"/>
      <c r="VHK698" s="4"/>
      <c r="VHL698" s="4"/>
      <c r="VHM698" s="4"/>
      <c r="VHN698" s="4"/>
      <c r="VHO698" s="4"/>
      <c r="VHP698" s="4"/>
      <c r="VHQ698" s="4"/>
      <c r="VHR698" s="4"/>
      <c r="VHS698" s="4"/>
      <c r="VHT698" s="4"/>
      <c r="VHU698" s="4"/>
      <c r="VHV698" s="4"/>
      <c r="VHW698" s="4"/>
      <c r="VHX698" s="4"/>
      <c r="VHY698" s="4"/>
      <c r="VHZ698" s="4"/>
      <c r="VIA698" s="4"/>
      <c r="VIB698" s="4"/>
      <c r="VIC698" s="4"/>
      <c r="VID698" s="4"/>
      <c r="VIE698" s="4"/>
      <c r="VIF698" s="4"/>
      <c r="VIG698" s="4"/>
      <c r="VIH698" s="4"/>
      <c r="VII698" s="4"/>
      <c r="VIJ698" s="4"/>
      <c r="VIK698" s="4"/>
      <c r="VIL698" s="4"/>
      <c r="VIM698" s="4"/>
      <c r="VIN698" s="4"/>
      <c r="VIO698" s="4"/>
      <c r="VIP698" s="4"/>
      <c r="VIQ698" s="4"/>
      <c r="VIR698" s="4"/>
      <c r="VIS698" s="4"/>
      <c r="VIT698" s="4"/>
      <c r="VIU698" s="4"/>
      <c r="VIV698" s="4"/>
      <c r="VIW698" s="4"/>
      <c r="VIX698" s="4"/>
      <c r="VIY698" s="4"/>
      <c r="VIZ698" s="4"/>
      <c r="VJA698" s="4"/>
      <c r="VJB698" s="4"/>
      <c r="VJC698" s="4"/>
      <c r="VJD698" s="4"/>
      <c r="VJE698" s="4"/>
      <c r="VJF698" s="4"/>
      <c r="VJG698" s="4"/>
      <c r="VJH698" s="4"/>
      <c r="VJI698" s="4"/>
      <c r="VJJ698" s="4"/>
      <c r="VJK698" s="4"/>
      <c r="VJL698" s="4"/>
      <c r="VJM698" s="4"/>
      <c r="VJN698" s="4"/>
      <c r="VJO698" s="4"/>
      <c r="VJP698" s="4"/>
      <c r="VJQ698" s="4"/>
      <c r="VJR698" s="4"/>
      <c r="VJS698" s="4"/>
      <c r="VJT698" s="4"/>
      <c r="VJU698" s="4"/>
      <c r="VJV698" s="4"/>
      <c r="VJW698" s="4"/>
      <c r="VJX698" s="4"/>
      <c r="VJY698" s="4"/>
      <c r="VJZ698" s="4"/>
      <c r="VKA698" s="4"/>
      <c r="VKB698" s="4"/>
      <c r="VKC698" s="4"/>
      <c r="VKD698" s="4"/>
      <c r="VKE698" s="4"/>
      <c r="VKF698" s="4"/>
      <c r="VKG698" s="4"/>
      <c r="VKH698" s="4"/>
      <c r="VKI698" s="4"/>
      <c r="VKJ698" s="4"/>
      <c r="VKK698" s="4"/>
      <c r="VKL698" s="4"/>
      <c r="VKM698" s="4"/>
      <c r="VKN698" s="4"/>
      <c r="VKO698" s="4"/>
      <c r="VKP698" s="4"/>
      <c r="VKQ698" s="4"/>
      <c r="VKR698" s="4"/>
      <c r="VKS698" s="4"/>
      <c r="VKT698" s="4"/>
      <c r="VKU698" s="4"/>
      <c r="VKV698" s="4"/>
      <c r="VKW698" s="4"/>
      <c r="VKX698" s="4"/>
      <c r="VKY698" s="4"/>
      <c r="VKZ698" s="4"/>
      <c r="VLA698" s="4"/>
      <c r="VLB698" s="4"/>
      <c r="VLC698" s="4"/>
      <c r="VLD698" s="4"/>
      <c r="VLE698" s="4"/>
      <c r="VLF698" s="4"/>
      <c r="VLG698" s="4"/>
      <c r="VLH698" s="4"/>
      <c r="VLI698" s="4"/>
      <c r="VLJ698" s="4"/>
      <c r="VLK698" s="4"/>
      <c r="VLL698" s="4"/>
      <c r="VLM698" s="4"/>
      <c r="VLN698" s="4"/>
      <c r="VLO698" s="4"/>
      <c r="VLP698" s="4"/>
      <c r="VLQ698" s="4"/>
      <c r="VLR698" s="4"/>
      <c r="VLS698" s="4"/>
      <c r="VLT698" s="4"/>
      <c r="VLU698" s="4"/>
      <c r="VLV698" s="4"/>
      <c r="VLW698" s="4"/>
      <c r="VLX698" s="4"/>
      <c r="VLY698" s="4"/>
      <c r="VLZ698" s="4"/>
      <c r="VMA698" s="4"/>
      <c r="VMB698" s="4"/>
      <c r="VMC698" s="4"/>
      <c r="VMD698" s="4"/>
      <c r="VME698" s="4"/>
      <c r="VMF698" s="4"/>
      <c r="VMG698" s="4"/>
      <c r="VMH698" s="4"/>
      <c r="VMI698" s="4"/>
      <c r="VMJ698" s="4"/>
      <c r="VMK698" s="4"/>
      <c r="VML698" s="4"/>
      <c r="VMM698" s="4"/>
      <c r="VMN698" s="4"/>
      <c r="VMO698" s="4"/>
      <c r="VMP698" s="4"/>
      <c r="VMQ698" s="4"/>
      <c r="VMR698" s="4"/>
      <c r="VMS698" s="4"/>
      <c r="VMT698" s="4"/>
      <c r="VMU698" s="4"/>
      <c r="VMV698" s="4"/>
      <c r="VMW698" s="4"/>
      <c r="VMX698" s="4"/>
      <c r="VMY698" s="4"/>
      <c r="VMZ698" s="4"/>
      <c r="VNA698" s="4"/>
      <c r="VNB698" s="4"/>
      <c r="VNC698" s="4"/>
      <c r="VND698" s="4"/>
      <c r="VNE698" s="4"/>
      <c r="VNF698" s="4"/>
      <c r="VNG698" s="4"/>
      <c r="VNH698" s="4"/>
      <c r="VNI698" s="4"/>
      <c r="VNJ698" s="4"/>
      <c r="VNK698" s="4"/>
      <c r="VNL698" s="4"/>
      <c r="VNM698" s="4"/>
      <c r="VNN698" s="4"/>
      <c r="VNO698" s="4"/>
      <c r="VNP698" s="4"/>
      <c r="VNQ698" s="4"/>
      <c r="VNR698" s="4"/>
      <c r="VNS698" s="4"/>
      <c r="VNT698" s="4"/>
      <c r="VNU698" s="4"/>
      <c r="VNV698" s="4"/>
      <c r="VNW698" s="4"/>
      <c r="VNX698" s="4"/>
      <c r="VNY698" s="4"/>
      <c r="VNZ698" s="4"/>
      <c r="VOA698" s="4"/>
      <c r="VOB698" s="4"/>
      <c r="VOC698" s="4"/>
      <c r="VOD698" s="4"/>
      <c r="VOE698" s="4"/>
      <c r="VOF698" s="4"/>
      <c r="VOG698" s="4"/>
      <c r="VOH698" s="4"/>
      <c r="VOI698" s="4"/>
      <c r="VOJ698" s="4"/>
      <c r="VOK698" s="4"/>
      <c r="VOL698" s="4"/>
      <c r="VOM698" s="4"/>
      <c r="VON698" s="4"/>
      <c r="VOO698" s="4"/>
      <c r="VOP698" s="4"/>
      <c r="VOQ698" s="4"/>
      <c r="VOR698" s="4"/>
      <c r="VOS698" s="4"/>
      <c r="VOT698" s="4"/>
      <c r="VOU698" s="4"/>
      <c r="VOV698" s="4"/>
      <c r="VOW698" s="4"/>
      <c r="VOX698" s="4"/>
      <c r="VOY698" s="4"/>
      <c r="VOZ698" s="4"/>
      <c r="VPA698" s="4"/>
      <c r="VPB698" s="4"/>
      <c r="VPC698" s="4"/>
      <c r="VPD698" s="4"/>
      <c r="VPE698" s="4"/>
      <c r="VPF698" s="4"/>
      <c r="VPG698" s="4"/>
      <c r="VPH698" s="4"/>
      <c r="VPI698" s="4"/>
      <c r="VPJ698" s="4"/>
      <c r="VPK698" s="4"/>
      <c r="VPL698" s="4"/>
      <c r="VPM698" s="4"/>
      <c r="VPN698" s="4"/>
      <c r="VPO698" s="4"/>
      <c r="VPP698" s="4"/>
      <c r="VPQ698" s="4"/>
      <c r="VPR698" s="4"/>
      <c r="VPS698" s="4"/>
      <c r="VPT698" s="4"/>
      <c r="VPU698" s="4"/>
      <c r="VPV698" s="4"/>
      <c r="VPW698" s="4"/>
      <c r="VPX698" s="4"/>
      <c r="VPY698" s="4"/>
      <c r="VPZ698" s="4"/>
      <c r="VQA698" s="4"/>
      <c r="VQB698" s="4"/>
      <c r="VQC698" s="4"/>
      <c r="VQD698" s="4"/>
      <c r="VQE698" s="4"/>
      <c r="VQF698" s="4"/>
      <c r="VQG698" s="4"/>
      <c r="VQH698" s="4"/>
      <c r="VQI698" s="4"/>
      <c r="VQJ698" s="4"/>
      <c r="VQK698" s="4"/>
      <c r="VQL698" s="4"/>
      <c r="VQM698" s="4"/>
      <c r="VQN698" s="4"/>
      <c r="VQO698" s="4"/>
      <c r="VQP698" s="4"/>
      <c r="VQQ698" s="4"/>
      <c r="VQR698" s="4"/>
      <c r="VQS698" s="4"/>
      <c r="VQT698" s="4"/>
      <c r="VQU698" s="4"/>
      <c r="VQV698" s="4"/>
      <c r="VQW698" s="4"/>
      <c r="VQX698" s="4"/>
      <c r="VQY698" s="4"/>
      <c r="VQZ698" s="4"/>
      <c r="VRA698" s="4"/>
      <c r="VRB698" s="4"/>
      <c r="VRC698" s="4"/>
      <c r="VRD698" s="4"/>
      <c r="VRE698" s="4"/>
      <c r="VRF698" s="4"/>
      <c r="VRG698" s="4"/>
      <c r="VRH698" s="4"/>
      <c r="VRI698" s="4"/>
      <c r="VRJ698" s="4"/>
      <c r="VRK698" s="4"/>
      <c r="VRL698" s="4"/>
      <c r="VRM698" s="4"/>
      <c r="VRN698" s="4"/>
      <c r="VRO698" s="4"/>
      <c r="VRP698" s="4"/>
      <c r="VRQ698" s="4"/>
      <c r="VRR698" s="4"/>
      <c r="VRS698" s="4"/>
      <c r="VRT698" s="4"/>
      <c r="VRU698" s="4"/>
      <c r="VRV698" s="4"/>
      <c r="VRW698" s="4"/>
      <c r="VRX698" s="4"/>
      <c r="VRY698" s="4"/>
      <c r="VRZ698" s="4"/>
      <c r="VSA698" s="4"/>
      <c r="VSB698" s="4"/>
      <c r="VSC698" s="4"/>
      <c r="VSD698" s="4"/>
      <c r="VSE698" s="4"/>
      <c r="VSF698" s="4"/>
      <c r="VSG698" s="4"/>
      <c r="VSH698" s="4"/>
      <c r="VSI698" s="4"/>
      <c r="VSJ698" s="4"/>
      <c r="VSK698" s="4"/>
      <c r="VSL698" s="4"/>
      <c r="VSM698" s="4"/>
      <c r="VSN698" s="4"/>
      <c r="VSO698" s="4"/>
      <c r="VSP698" s="4"/>
      <c r="VSQ698" s="4"/>
      <c r="VSR698" s="4"/>
      <c r="VSS698" s="4"/>
      <c r="VST698" s="4"/>
      <c r="VSU698" s="4"/>
      <c r="VSV698" s="4"/>
      <c r="VSW698" s="4"/>
      <c r="VSX698" s="4"/>
      <c r="VSY698" s="4"/>
      <c r="VSZ698" s="4"/>
      <c r="VTA698" s="4"/>
      <c r="VTB698" s="4"/>
      <c r="VTC698" s="4"/>
      <c r="VTD698" s="4"/>
      <c r="VTE698" s="4"/>
      <c r="VTF698" s="4"/>
      <c r="VTG698" s="4"/>
      <c r="VTH698" s="4"/>
      <c r="VTI698" s="4"/>
      <c r="VTJ698" s="4"/>
      <c r="VTK698" s="4"/>
      <c r="VTL698" s="4"/>
      <c r="VTM698" s="4"/>
      <c r="VTN698" s="4"/>
      <c r="VTO698" s="4"/>
      <c r="VTP698" s="4"/>
      <c r="VTQ698" s="4"/>
      <c r="VTR698" s="4"/>
      <c r="VTS698" s="4"/>
      <c r="VTT698" s="4"/>
      <c r="VTU698" s="4"/>
      <c r="VTV698" s="4"/>
      <c r="VTW698" s="4"/>
      <c r="VTX698" s="4"/>
      <c r="VTY698" s="4"/>
      <c r="VTZ698" s="4"/>
      <c r="VUA698" s="4"/>
      <c r="VUB698" s="4"/>
      <c r="VUC698" s="4"/>
      <c r="VUD698" s="4"/>
      <c r="VUE698" s="4"/>
      <c r="VUF698" s="4"/>
      <c r="VUG698" s="4"/>
      <c r="VUH698" s="4"/>
      <c r="VUI698" s="4"/>
      <c r="VUJ698" s="4"/>
      <c r="VUK698" s="4"/>
      <c r="VUL698" s="4"/>
      <c r="VUM698" s="4"/>
      <c r="VUN698" s="4"/>
      <c r="VUO698" s="4"/>
      <c r="VUP698" s="4"/>
      <c r="VUQ698" s="4"/>
      <c r="VUR698" s="4"/>
      <c r="VUS698" s="4"/>
      <c r="VUT698" s="4"/>
      <c r="VUU698" s="4"/>
      <c r="VUV698" s="4"/>
      <c r="VUW698" s="4"/>
      <c r="VUX698" s="4"/>
      <c r="VUY698" s="4"/>
      <c r="VUZ698" s="4"/>
      <c r="VVA698" s="4"/>
      <c r="VVB698" s="4"/>
      <c r="VVC698" s="4"/>
      <c r="VVD698" s="4"/>
      <c r="VVE698" s="4"/>
      <c r="VVF698" s="4"/>
      <c r="VVG698" s="4"/>
      <c r="VVH698" s="4"/>
      <c r="VVI698" s="4"/>
      <c r="VVJ698" s="4"/>
      <c r="VVK698" s="4"/>
      <c r="VVL698" s="4"/>
      <c r="VVM698" s="4"/>
      <c r="VVN698" s="4"/>
      <c r="VVO698" s="4"/>
      <c r="VVP698" s="4"/>
      <c r="VVQ698" s="4"/>
      <c r="VVR698" s="4"/>
      <c r="VVS698" s="4"/>
      <c r="VVT698" s="4"/>
      <c r="VVU698" s="4"/>
      <c r="VVV698" s="4"/>
      <c r="VVW698" s="4"/>
      <c r="VVX698" s="4"/>
      <c r="VVY698" s="4"/>
      <c r="VVZ698" s="4"/>
      <c r="VWA698" s="4"/>
      <c r="VWB698" s="4"/>
      <c r="VWC698" s="4"/>
      <c r="VWD698" s="4"/>
      <c r="VWE698" s="4"/>
      <c r="VWF698" s="4"/>
      <c r="VWG698" s="4"/>
      <c r="VWH698" s="4"/>
      <c r="VWI698" s="4"/>
      <c r="VWJ698" s="4"/>
      <c r="VWK698" s="4"/>
      <c r="VWL698" s="4"/>
      <c r="VWM698" s="4"/>
      <c r="VWN698" s="4"/>
      <c r="VWO698" s="4"/>
      <c r="VWP698" s="4"/>
      <c r="VWQ698" s="4"/>
      <c r="VWR698" s="4"/>
      <c r="VWS698" s="4"/>
      <c r="VWT698" s="4"/>
      <c r="VWU698" s="4"/>
      <c r="VWV698" s="4"/>
      <c r="VWW698" s="4"/>
      <c r="VWX698" s="4"/>
      <c r="VWY698" s="4"/>
      <c r="VWZ698" s="4"/>
      <c r="VXA698" s="4"/>
      <c r="VXB698" s="4"/>
      <c r="VXC698" s="4"/>
      <c r="VXD698" s="4"/>
      <c r="VXE698" s="4"/>
      <c r="VXF698" s="4"/>
      <c r="VXG698" s="4"/>
      <c r="VXH698" s="4"/>
      <c r="VXI698" s="4"/>
      <c r="VXJ698" s="4"/>
      <c r="VXK698" s="4"/>
      <c r="VXL698" s="4"/>
      <c r="VXM698" s="4"/>
      <c r="VXN698" s="4"/>
      <c r="VXO698" s="4"/>
      <c r="VXP698" s="4"/>
      <c r="VXQ698" s="4"/>
      <c r="VXR698" s="4"/>
      <c r="VXS698" s="4"/>
      <c r="VXT698" s="4"/>
      <c r="VXU698" s="4"/>
      <c r="VXV698" s="4"/>
      <c r="VXW698" s="4"/>
      <c r="VXX698" s="4"/>
      <c r="VXY698" s="4"/>
      <c r="VXZ698" s="4"/>
      <c r="VYA698" s="4"/>
      <c r="VYB698" s="4"/>
      <c r="VYC698" s="4"/>
      <c r="VYD698" s="4"/>
      <c r="VYE698" s="4"/>
      <c r="VYF698" s="4"/>
      <c r="VYG698" s="4"/>
      <c r="VYH698" s="4"/>
      <c r="VYI698" s="4"/>
      <c r="VYJ698" s="4"/>
      <c r="VYK698" s="4"/>
      <c r="VYL698" s="4"/>
      <c r="VYM698" s="4"/>
      <c r="VYN698" s="4"/>
      <c r="VYO698" s="4"/>
      <c r="VYP698" s="4"/>
      <c r="VYQ698" s="4"/>
      <c r="VYR698" s="4"/>
      <c r="VYS698" s="4"/>
      <c r="VYT698" s="4"/>
      <c r="VYU698" s="4"/>
      <c r="VYV698" s="4"/>
      <c r="VYW698" s="4"/>
      <c r="VYX698" s="4"/>
      <c r="VYY698" s="4"/>
      <c r="VYZ698" s="4"/>
      <c r="VZA698" s="4"/>
      <c r="VZB698" s="4"/>
      <c r="VZC698" s="4"/>
      <c r="VZD698" s="4"/>
      <c r="VZE698" s="4"/>
      <c r="VZF698" s="4"/>
      <c r="VZG698" s="4"/>
      <c r="VZH698" s="4"/>
      <c r="VZI698" s="4"/>
      <c r="VZJ698" s="4"/>
      <c r="VZK698" s="4"/>
      <c r="VZL698" s="4"/>
      <c r="VZM698" s="4"/>
      <c r="VZN698" s="4"/>
      <c r="VZO698" s="4"/>
      <c r="VZP698" s="4"/>
      <c r="VZQ698" s="4"/>
      <c r="VZR698" s="4"/>
      <c r="VZS698" s="4"/>
      <c r="VZT698" s="4"/>
      <c r="VZU698" s="4"/>
      <c r="VZV698" s="4"/>
      <c r="VZW698" s="4"/>
      <c r="VZX698" s="4"/>
      <c r="VZY698" s="4"/>
      <c r="VZZ698" s="4"/>
      <c r="WAA698" s="4"/>
      <c r="WAB698" s="4"/>
      <c r="WAC698" s="4"/>
      <c r="WAD698" s="4"/>
      <c r="WAE698" s="4"/>
      <c r="WAF698" s="4"/>
      <c r="WAG698" s="4"/>
      <c r="WAH698" s="4"/>
      <c r="WAI698" s="4"/>
      <c r="WAJ698" s="4"/>
      <c r="WAK698" s="4"/>
      <c r="WAL698" s="4"/>
      <c r="WAM698" s="4"/>
      <c r="WAN698" s="4"/>
      <c r="WAO698" s="4"/>
      <c r="WAP698" s="4"/>
      <c r="WAQ698" s="4"/>
      <c r="WAR698" s="4"/>
      <c r="WAS698" s="4"/>
      <c r="WAT698" s="4"/>
      <c r="WAU698" s="4"/>
      <c r="WAV698" s="4"/>
      <c r="WAW698" s="4"/>
      <c r="WAX698" s="4"/>
      <c r="WAY698" s="4"/>
      <c r="WAZ698" s="4"/>
      <c r="WBA698" s="4"/>
      <c r="WBB698" s="4"/>
      <c r="WBC698" s="4"/>
      <c r="WBD698" s="4"/>
      <c r="WBE698" s="4"/>
      <c r="WBF698" s="4"/>
      <c r="WBG698" s="4"/>
      <c r="WBH698" s="4"/>
      <c r="WBI698" s="4"/>
      <c r="WBJ698" s="4"/>
      <c r="WBK698" s="4"/>
      <c r="WBL698" s="4"/>
      <c r="WBM698" s="4"/>
      <c r="WBN698" s="4"/>
      <c r="WBO698" s="4"/>
      <c r="WBP698" s="4"/>
      <c r="WBQ698" s="4"/>
      <c r="WBR698" s="4"/>
      <c r="WBS698" s="4"/>
      <c r="WBT698" s="4"/>
      <c r="WBU698" s="4"/>
      <c r="WBV698" s="4"/>
      <c r="WBW698" s="4"/>
      <c r="WBX698" s="4"/>
      <c r="WBY698" s="4"/>
      <c r="WBZ698" s="4"/>
      <c r="WCA698" s="4"/>
      <c r="WCB698" s="4"/>
      <c r="WCC698" s="4"/>
      <c r="WCD698" s="4"/>
      <c r="WCE698" s="4"/>
      <c r="WCF698" s="4"/>
      <c r="WCG698" s="4"/>
      <c r="WCH698" s="4"/>
      <c r="WCI698" s="4"/>
      <c r="WCJ698" s="4"/>
      <c r="WCK698" s="4"/>
      <c r="WCL698" s="4"/>
      <c r="WCM698" s="4"/>
      <c r="WCN698" s="4"/>
      <c r="WCO698" s="4"/>
      <c r="WCP698" s="4"/>
      <c r="WCQ698" s="4"/>
      <c r="WCR698" s="4"/>
      <c r="WCS698" s="4"/>
      <c r="WCT698" s="4"/>
      <c r="WCU698" s="4"/>
      <c r="WCV698" s="4"/>
      <c r="WCW698" s="4"/>
      <c r="WCX698" s="4"/>
      <c r="WCY698" s="4"/>
      <c r="WCZ698" s="4"/>
      <c r="WDA698" s="4"/>
      <c r="WDB698" s="4"/>
      <c r="WDC698" s="4"/>
      <c r="WDD698" s="4"/>
      <c r="WDE698" s="4"/>
      <c r="WDF698" s="4"/>
      <c r="WDG698" s="4"/>
      <c r="WDH698" s="4"/>
      <c r="WDI698" s="4"/>
      <c r="WDJ698" s="4"/>
      <c r="WDK698" s="4"/>
      <c r="WDL698" s="4"/>
      <c r="WDM698" s="4"/>
      <c r="WDN698" s="4"/>
      <c r="WDO698" s="4"/>
      <c r="WDP698" s="4"/>
      <c r="WDQ698" s="4"/>
      <c r="WDR698" s="4"/>
      <c r="WDS698" s="4"/>
      <c r="WDT698" s="4"/>
      <c r="WDU698" s="4"/>
      <c r="WDV698" s="4"/>
      <c r="WDW698" s="4"/>
      <c r="WDX698" s="4"/>
      <c r="WDY698" s="4"/>
      <c r="WDZ698" s="4"/>
      <c r="WEA698" s="4"/>
      <c r="WEB698" s="4"/>
      <c r="WEC698" s="4"/>
      <c r="WED698" s="4"/>
      <c r="WEE698" s="4"/>
      <c r="WEF698" s="4"/>
      <c r="WEG698" s="4"/>
      <c r="WEH698" s="4"/>
      <c r="WEI698" s="4"/>
      <c r="WEJ698" s="4"/>
      <c r="WEK698" s="4"/>
      <c r="WEL698" s="4"/>
      <c r="WEM698" s="4"/>
      <c r="WEN698" s="4"/>
      <c r="WEO698" s="4"/>
      <c r="WEP698" s="4"/>
      <c r="WEQ698" s="4"/>
      <c r="WER698" s="4"/>
      <c r="WES698" s="4"/>
      <c r="WET698" s="4"/>
      <c r="WEU698" s="4"/>
      <c r="WEV698" s="4"/>
      <c r="WEW698" s="4"/>
      <c r="WEX698" s="4"/>
      <c r="WEY698" s="4"/>
      <c r="WEZ698" s="4"/>
      <c r="WFA698" s="4"/>
      <c r="WFB698" s="4"/>
      <c r="WFC698" s="4"/>
      <c r="WFD698" s="4"/>
      <c r="WFE698" s="4"/>
      <c r="WFF698" s="4"/>
      <c r="WFG698" s="4"/>
      <c r="WFH698" s="4"/>
      <c r="WFI698" s="4"/>
      <c r="WFJ698" s="4"/>
      <c r="WFK698" s="4"/>
      <c r="WFL698" s="4"/>
      <c r="WFM698" s="4"/>
      <c r="WFN698" s="4"/>
      <c r="WFO698" s="4"/>
      <c r="WFP698" s="4"/>
      <c r="WFQ698" s="4"/>
      <c r="WFR698" s="4"/>
      <c r="WFS698" s="4"/>
      <c r="WFT698" s="4"/>
      <c r="WFU698" s="4"/>
      <c r="WFV698" s="4"/>
      <c r="WFW698" s="4"/>
      <c r="WFX698" s="4"/>
      <c r="WFY698" s="4"/>
      <c r="WFZ698" s="4"/>
      <c r="WGA698" s="4"/>
      <c r="WGB698" s="4"/>
      <c r="WGC698" s="4"/>
      <c r="WGD698" s="4"/>
      <c r="WGE698" s="4"/>
      <c r="WGF698" s="4"/>
      <c r="WGG698" s="4"/>
      <c r="WGH698" s="4"/>
      <c r="WGI698" s="4"/>
      <c r="WGJ698" s="4"/>
      <c r="WGK698" s="4"/>
      <c r="WGL698" s="4"/>
      <c r="WGM698" s="4"/>
      <c r="WGN698" s="4"/>
      <c r="WGO698" s="4"/>
      <c r="WGP698" s="4"/>
      <c r="WGQ698" s="4"/>
      <c r="WGR698" s="4"/>
      <c r="WGS698" s="4"/>
      <c r="WGT698" s="4"/>
      <c r="WGU698" s="4"/>
      <c r="WGV698" s="4"/>
      <c r="WGW698" s="4"/>
      <c r="WGX698" s="4"/>
      <c r="WGY698" s="4"/>
      <c r="WGZ698" s="4"/>
      <c r="WHA698" s="4"/>
      <c r="WHB698" s="4"/>
      <c r="WHC698" s="4"/>
      <c r="WHD698" s="4"/>
      <c r="WHE698" s="4"/>
      <c r="WHF698" s="4"/>
      <c r="WHG698" s="4"/>
      <c r="WHH698" s="4"/>
      <c r="WHI698" s="4"/>
      <c r="WHJ698" s="4"/>
      <c r="WHK698" s="4"/>
      <c r="WHL698" s="4"/>
      <c r="WHM698" s="4"/>
      <c r="WHN698" s="4"/>
      <c r="WHO698" s="4"/>
      <c r="WHP698" s="4"/>
      <c r="WHQ698" s="4"/>
      <c r="WHR698" s="4"/>
      <c r="WHS698" s="4"/>
      <c r="WHT698" s="4"/>
      <c r="WHU698" s="4"/>
      <c r="WHV698" s="4"/>
      <c r="WHW698" s="4"/>
      <c r="WHX698" s="4"/>
      <c r="WHY698" s="4"/>
      <c r="WHZ698" s="4"/>
      <c r="WIA698" s="4"/>
      <c r="WIB698" s="4"/>
      <c r="WIC698" s="4"/>
      <c r="WID698" s="4"/>
      <c r="WIE698" s="4"/>
      <c r="WIF698" s="4"/>
      <c r="WIG698" s="4"/>
      <c r="WIH698" s="4"/>
      <c r="WII698" s="4"/>
      <c r="WIJ698" s="4"/>
      <c r="WIK698" s="4"/>
      <c r="WIL698" s="4"/>
      <c r="WIM698" s="4"/>
      <c r="WIN698" s="4"/>
      <c r="WIO698" s="4"/>
      <c r="WIP698" s="4"/>
      <c r="WIQ698" s="4"/>
      <c r="WIR698" s="4"/>
      <c r="WIS698" s="4"/>
      <c r="WIT698" s="4"/>
      <c r="WIU698" s="4"/>
      <c r="WIV698" s="4"/>
      <c r="WIW698" s="4"/>
      <c r="WIX698" s="4"/>
      <c r="WIY698" s="4"/>
      <c r="WIZ698" s="4"/>
      <c r="WJA698" s="4"/>
      <c r="WJB698" s="4"/>
      <c r="WJC698" s="4"/>
      <c r="WJD698" s="4"/>
      <c r="WJE698" s="4"/>
      <c r="WJF698" s="4"/>
      <c r="WJG698" s="4"/>
      <c r="WJH698" s="4"/>
      <c r="WJI698" s="4"/>
      <c r="WJJ698" s="4"/>
      <c r="WJK698" s="4"/>
      <c r="WJL698" s="4"/>
      <c r="WJM698" s="4"/>
      <c r="WJN698" s="4"/>
      <c r="WJO698" s="4"/>
      <c r="WJP698" s="4"/>
      <c r="WJQ698" s="4"/>
      <c r="WJR698" s="4"/>
      <c r="WJS698" s="4"/>
      <c r="WJT698" s="4"/>
      <c r="WJU698" s="4"/>
      <c r="WJV698" s="4"/>
      <c r="WJW698" s="4"/>
      <c r="WJX698" s="4"/>
      <c r="WJY698" s="4"/>
      <c r="WJZ698" s="4"/>
      <c r="WKA698" s="4"/>
      <c r="WKB698" s="4"/>
      <c r="WKC698" s="4"/>
      <c r="WKD698" s="4"/>
      <c r="WKE698" s="4"/>
      <c r="WKF698" s="4"/>
      <c r="WKG698" s="4"/>
      <c r="WKH698" s="4"/>
      <c r="WKI698" s="4"/>
      <c r="WKJ698" s="4"/>
      <c r="WKK698" s="4"/>
      <c r="WKL698" s="4"/>
      <c r="WKM698" s="4"/>
      <c r="WKN698" s="4"/>
      <c r="WKO698" s="4"/>
      <c r="WKP698" s="4"/>
      <c r="WKQ698" s="4"/>
      <c r="WKR698" s="4"/>
      <c r="WKS698" s="4"/>
      <c r="WKT698" s="4"/>
      <c r="WKU698" s="4"/>
      <c r="WKV698" s="4"/>
      <c r="WKW698" s="4"/>
      <c r="WKX698" s="4"/>
      <c r="WKY698" s="4"/>
      <c r="WKZ698" s="4"/>
      <c r="WLA698" s="4"/>
      <c r="WLB698" s="4"/>
      <c r="WLC698" s="4"/>
      <c r="WLD698" s="4"/>
      <c r="WLE698" s="4"/>
      <c r="WLF698" s="4"/>
      <c r="WLG698" s="4"/>
      <c r="WLH698" s="4"/>
      <c r="WLI698" s="4"/>
      <c r="WLJ698" s="4"/>
      <c r="WLK698" s="4"/>
      <c r="WLL698" s="4"/>
      <c r="WLM698" s="4"/>
      <c r="WLN698" s="4"/>
      <c r="WLO698" s="4"/>
      <c r="WLP698" s="4"/>
      <c r="WLQ698" s="4"/>
      <c r="WLR698" s="4"/>
      <c r="WLS698" s="4"/>
      <c r="WLT698" s="4"/>
      <c r="WLU698" s="4"/>
      <c r="WLV698" s="4"/>
      <c r="WLW698" s="4"/>
      <c r="WLX698" s="4"/>
      <c r="WLY698" s="4"/>
      <c r="WLZ698" s="4"/>
      <c r="WMA698" s="4"/>
      <c r="WMB698" s="4"/>
      <c r="WMC698" s="4"/>
      <c r="WMD698" s="4"/>
      <c r="WME698" s="4"/>
      <c r="WMF698" s="4"/>
      <c r="WMG698" s="4"/>
      <c r="WMH698" s="4"/>
      <c r="WMI698" s="4"/>
      <c r="WMJ698" s="4"/>
      <c r="WMK698" s="4"/>
      <c r="WML698" s="4"/>
      <c r="WMM698" s="4"/>
      <c r="WMN698" s="4"/>
      <c r="WMO698" s="4"/>
      <c r="WMP698" s="4"/>
      <c r="WMQ698" s="4"/>
      <c r="WMR698" s="4"/>
      <c r="WMS698" s="4"/>
      <c r="WMT698" s="4"/>
      <c r="WMU698" s="4"/>
      <c r="WMV698" s="4"/>
      <c r="WMW698" s="4"/>
      <c r="WMX698" s="4"/>
      <c r="WMY698" s="4"/>
      <c r="WMZ698" s="4"/>
      <c r="WNA698" s="4"/>
      <c r="WNB698" s="4"/>
      <c r="WNC698" s="4"/>
      <c r="WND698" s="4"/>
      <c r="WNE698" s="4"/>
      <c r="WNF698" s="4"/>
      <c r="WNG698" s="4"/>
      <c r="WNH698" s="4"/>
      <c r="WNI698" s="4"/>
      <c r="WNJ698" s="4"/>
      <c r="WNK698" s="4"/>
      <c r="WNL698" s="4"/>
      <c r="WNM698" s="4"/>
      <c r="WNN698" s="4"/>
      <c r="WNO698" s="4"/>
      <c r="WNP698" s="4"/>
      <c r="WNQ698" s="4"/>
      <c r="WNR698" s="4"/>
      <c r="WNS698" s="4"/>
      <c r="WNT698" s="4"/>
      <c r="WNU698" s="4"/>
      <c r="WNV698" s="4"/>
      <c r="WNW698" s="4"/>
      <c r="WNX698" s="4"/>
      <c r="WNY698" s="4"/>
      <c r="WNZ698" s="4"/>
      <c r="WOA698" s="4"/>
      <c r="WOB698" s="4"/>
      <c r="WOC698" s="4"/>
      <c r="WOD698" s="4"/>
      <c r="WOE698" s="4"/>
      <c r="WOF698" s="4"/>
      <c r="WOG698" s="4"/>
      <c r="WOH698" s="4"/>
      <c r="WOI698" s="4"/>
      <c r="WOJ698" s="4"/>
      <c r="WOK698" s="4"/>
      <c r="WOL698" s="4"/>
      <c r="WOM698" s="4"/>
      <c r="WON698" s="4"/>
      <c r="WOO698" s="4"/>
      <c r="WOP698" s="4"/>
      <c r="WOQ698" s="4"/>
      <c r="WOR698" s="4"/>
      <c r="WOS698" s="4"/>
      <c r="WOT698" s="4"/>
      <c r="WOU698" s="4"/>
      <c r="WOV698" s="4"/>
      <c r="WOW698" s="4"/>
      <c r="WOX698" s="4"/>
      <c r="WOY698" s="4"/>
      <c r="WOZ698" s="4"/>
      <c r="WPA698" s="4"/>
      <c r="WPB698" s="4"/>
      <c r="WPC698" s="4"/>
      <c r="WPD698" s="4"/>
      <c r="WPE698" s="4"/>
      <c r="WPF698" s="4"/>
      <c r="WPG698" s="4"/>
      <c r="WPH698" s="4"/>
      <c r="WPI698" s="4"/>
      <c r="WPJ698" s="4"/>
      <c r="WPK698" s="4"/>
      <c r="WPL698" s="4"/>
      <c r="WPM698" s="4"/>
      <c r="WPN698" s="4"/>
      <c r="WPO698" s="4"/>
      <c r="WPP698" s="4"/>
      <c r="WPQ698" s="4"/>
      <c r="WPR698" s="4"/>
      <c r="WPS698" s="4"/>
      <c r="WPT698" s="4"/>
      <c r="WPU698" s="4"/>
      <c r="WPV698" s="4"/>
      <c r="WPW698" s="4"/>
      <c r="WPX698" s="4"/>
      <c r="WPY698" s="4"/>
      <c r="WPZ698" s="4"/>
      <c r="WQA698" s="4"/>
      <c r="WQB698" s="4"/>
      <c r="WQC698" s="4"/>
      <c r="WQD698" s="4"/>
      <c r="WQE698" s="4"/>
      <c r="WQF698" s="4"/>
      <c r="WQG698" s="4"/>
      <c r="WQH698" s="4"/>
      <c r="WQI698" s="4"/>
      <c r="WQJ698" s="4"/>
      <c r="WQK698" s="4"/>
      <c r="WQL698" s="4"/>
      <c r="WQM698" s="4"/>
      <c r="WQN698" s="4"/>
      <c r="WQO698" s="4"/>
      <c r="WQP698" s="4"/>
      <c r="WQQ698" s="4"/>
      <c r="WQR698" s="4"/>
      <c r="WQS698" s="4"/>
      <c r="WQT698" s="4"/>
      <c r="WQU698" s="4"/>
      <c r="WQV698" s="4"/>
      <c r="WQW698" s="4"/>
      <c r="WQX698" s="4"/>
      <c r="WQY698" s="4"/>
      <c r="WQZ698" s="4"/>
      <c r="WRA698" s="4"/>
      <c r="WRB698" s="4"/>
      <c r="WRC698" s="4"/>
      <c r="WRD698" s="4"/>
      <c r="WRE698" s="4"/>
      <c r="WRF698" s="4"/>
      <c r="WRG698" s="4"/>
      <c r="WRH698" s="4"/>
      <c r="WRI698" s="4"/>
      <c r="WRJ698" s="4"/>
      <c r="WRK698" s="4"/>
      <c r="WRL698" s="4"/>
      <c r="WRM698" s="4"/>
      <c r="WRN698" s="4"/>
      <c r="WRO698" s="4"/>
      <c r="WRP698" s="4"/>
      <c r="WRQ698" s="4"/>
      <c r="WRR698" s="4"/>
      <c r="WRS698" s="4"/>
      <c r="WRT698" s="4"/>
      <c r="WRU698" s="4"/>
      <c r="WRV698" s="4"/>
      <c r="WRW698" s="4"/>
      <c r="WRX698" s="4"/>
      <c r="WRY698" s="4"/>
      <c r="WRZ698" s="4"/>
      <c r="WSA698" s="4"/>
      <c r="WSB698" s="4"/>
      <c r="WSC698" s="4"/>
      <c r="WSD698" s="4"/>
      <c r="WSE698" s="4"/>
      <c r="WSF698" s="4"/>
      <c r="WSG698" s="4"/>
      <c r="WSH698" s="4"/>
      <c r="WSI698" s="4"/>
      <c r="WSJ698" s="4"/>
      <c r="WSK698" s="4"/>
      <c r="WSL698" s="4"/>
      <c r="WSM698" s="4"/>
      <c r="WSN698" s="4"/>
      <c r="WSO698" s="4"/>
      <c r="WSP698" s="4"/>
      <c r="WSQ698" s="4"/>
      <c r="WSR698" s="4"/>
      <c r="WSS698" s="4"/>
      <c r="WST698" s="4"/>
      <c r="WSU698" s="4"/>
      <c r="WSV698" s="4"/>
      <c r="WSW698" s="4"/>
      <c r="WSX698" s="4"/>
      <c r="WSY698" s="4"/>
      <c r="WSZ698" s="4"/>
      <c r="WTA698" s="4"/>
      <c r="WTB698" s="4"/>
      <c r="WTC698" s="4"/>
      <c r="WTD698" s="4"/>
      <c r="WTE698" s="4"/>
      <c r="WTF698" s="4"/>
      <c r="WTG698" s="4"/>
      <c r="WTH698" s="4"/>
      <c r="WTI698" s="4"/>
      <c r="WTJ698" s="4"/>
      <c r="WTK698" s="4"/>
      <c r="WTL698" s="4"/>
      <c r="WTM698" s="4"/>
      <c r="WTN698" s="4"/>
      <c r="WTO698" s="4"/>
      <c r="WTP698" s="4"/>
      <c r="WTQ698" s="4"/>
      <c r="WTR698" s="4"/>
      <c r="WTS698" s="4"/>
      <c r="WTT698" s="4"/>
      <c r="WTU698" s="4"/>
      <c r="WTV698" s="4"/>
      <c r="WTW698" s="4"/>
      <c r="WTX698" s="4"/>
      <c r="WTY698" s="4"/>
      <c r="WTZ698" s="4"/>
      <c r="WUA698" s="4"/>
      <c r="WUB698" s="4"/>
      <c r="WUC698" s="4"/>
      <c r="WUD698" s="4"/>
      <c r="WUE698" s="4"/>
      <c r="WUF698" s="4"/>
      <c r="WUG698" s="4"/>
      <c r="WUH698" s="4"/>
      <c r="WUI698" s="4"/>
      <c r="WUJ698" s="4"/>
      <c r="WUK698" s="4"/>
      <c r="WUL698" s="4"/>
      <c r="WUM698" s="4"/>
      <c r="WUN698" s="4"/>
      <c r="WUO698" s="4"/>
      <c r="WUP698" s="4"/>
      <c r="WUQ698" s="4"/>
      <c r="WUR698" s="4"/>
      <c r="WUS698" s="4"/>
      <c r="WUT698" s="4"/>
      <c r="WUU698" s="4"/>
      <c r="WUV698" s="4"/>
      <c r="WUW698" s="4"/>
      <c r="WUX698" s="4"/>
      <c r="WUY698" s="4"/>
      <c r="WUZ698" s="4"/>
      <c r="WVA698" s="4"/>
      <c r="WVB698" s="4"/>
      <c r="WVC698" s="4"/>
      <c r="WVD698" s="4"/>
      <c r="WVE698" s="4"/>
      <c r="WVF698" s="4"/>
      <c r="WVG698" s="4"/>
      <c r="WVH698" s="4"/>
      <c r="WVI698" s="4"/>
      <c r="WVJ698" s="4"/>
      <c r="WVK698" s="4"/>
      <c r="WVL698" s="4"/>
      <c r="WVM698" s="4"/>
      <c r="WVN698" s="4"/>
      <c r="WVO698" s="4"/>
      <c r="WVP698" s="4"/>
      <c r="WVQ698" s="4"/>
      <c r="WVR698" s="4"/>
      <c r="WVS698" s="4"/>
      <c r="WVT698" s="4"/>
      <c r="WVU698" s="4"/>
      <c r="WVV698" s="4"/>
      <c r="WVW698" s="4"/>
      <c r="WVX698" s="4"/>
      <c r="WVY698" s="4"/>
      <c r="WVZ698" s="4"/>
      <c r="WWA698" s="4"/>
      <c r="WWB698" s="4"/>
      <c r="WWC698" s="4"/>
      <c r="WWD698" s="4"/>
      <c r="WWE698" s="4"/>
      <c r="WWF698" s="4"/>
      <c r="WWG698" s="4"/>
      <c r="WWH698" s="4"/>
      <c r="WWI698" s="4"/>
      <c r="WWJ698" s="4"/>
      <c r="WWK698" s="4"/>
      <c r="WWL698" s="4"/>
      <c r="WWM698" s="4"/>
      <c r="WWN698" s="4"/>
      <c r="WWO698" s="4"/>
      <c r="WWP698" s="4"/>
      <c r="WWQ698" s="4"/>
      <c r="WWR698" s="4"/>
      <c r="WWS698" s="4"/>
      <c r="WWT698" s="4"/>
      <c r="WWU698" s="4"/>
      <c r="WWV698" s="4"/>
      <c r="WWW698" s="4"/>
      <c r="WWX698" s="4"/>
      <c r="WWY698" s="4"/>
      <c r="WWZ698" s="4"/>
      <c r="WXA698" s="4"/>
      <c r="WXB698" s="4"/>
      <c r="WXC698" s="4"/>
      <c r="WXD698" s="4"/>
      <c r="WXE698" s="4"/>
      <c r="WXF698" s="4"/>
      <c r="WXG698" s="4"/>
      <c r="WXH698" s="4"/>
      <c r="WXI698" s="4"/>
      <c r="WXJ698" s="4"/>
      <c r="WXK698" s="4"/>
      <c r="WXL698" s="4"/>
      <c r="WXM698" s="4"/>
      <c r="WXN698" s="4"/>
      <c r="WXO698" s="4"/>
      <c r="WXP698" s="4"/>
      <c r="WXQ698" s="4"/>
      <c r="WXR698" s="4"/>
      <c r="WXS698" s="4"/>
      <c r="WXT698" s="4"/>
      <c r="WXU698" s="4"/>
      <c r="WXV698" s="4"/>
      <c r="WXW698" s="4"/>
      <c r="WXX698" s="4"/>
      <c r="WXY698" s="4"/>
      <c r="WXZ698" s="4"/>
      <c r="WYA698" s="4"/>
      <c r="WYB698" s="4"/>
      <c r="WYC698" s="4"/>
      <c r="WYD698" s="4"/>
      <c r="WYE698" s="4"/>
      <c r="WYF698" s="4"/>
      <c r="WYG698" s="4"/>
      <c r="WYH698" s="4"/>
      <c r="WYI698" s="4"/>
      <c r="WYJ698" s="4"/>
      <c r="WYK698" s="4"/>
      <c r="WYL698" s="4"/>
      <c r="WYM698" s="4"/>
      <c r="WYN698" s="4"/>
      <c r="WYO698" s="4"/>
      <c r="WYP698" s="4"/>
      <c r="WYQ698" s="4"/>
      <c r="WYR698" s="4"/>
      <c r="WYS698" s="4"/>
      <c r="WYT698" s="4"/>
      <c r="WYU698" s="4"/>
      <c r="WYV698" s="4"/>
      <c r="WYW698" s="4"/>
      <c r="WYX698" s="4"/>
      <c r="WYY698" s="4"/>
      <c r="WYZ698" s="4"/>
      <c r="WZA698" s="4"/>
      <c r="WZB698" s="4"/>
      <c r="WZC698" s="4"/>
      <c r="WZD698" s="4"/>
      <c r="WZE698" s="4"/>
      <c r="WZF698" s="4"/>
      <c r="WZG698" s="4"/>
      <c r="WZH698" s="4"/>
      <c r="WZI698" s="4"/>
      <c r="WZJ698" s="4"/>
      <c r="WZK698" s="4"/>
      <c r="WZL698" s="4"/>
      <c r="WZM698" s="4"/>
      <c r="WZN698" s="4"/>
      <c r="WZO698" s="4"/>
      <c r="WZP698" s="4"/>
      <c r="WZQ698" s="4"/>
      <c r="WZR698" s="4"/>
      <c r="WZS698" s="4"/>
      <c r="WZT698" s="4"/>
      <c r="WZU698" s="4"/>
      <c r="WZV698" s="4"/>
      <c r="WZW698" s="4"/>
      <c r="WZX698" s="4"/>
      <c r="WZY698" s="4"/>
      <c r="WZZ698" s="4"/>
      <c r="XAA698" s="4"/>
      <c r="XAB698" s="4"/>
      <c r="XAC698" s="4"/>
      <c r="XAD698" s="4"/>
      <c r="XAE698" s="4"/>
      <c r="XAF698" s="4"/>
      <c r="XAG698" s="4"/>
      <c r="XAH698" s="4"/>
      <c r="XAI698" s="4"/>
      <c r="XAJ698" s="4"/>
      <c r="XAK698" s="4"/>
      <c r="XAL698" s="4"/>
      <c r="XAM698" s="4"/>
      <c r="XAN698" s="4"/>
      <c r="XAO698" s="4"/>
      <c r="XAP698" s="4"/>
      <c r="XAQ698" s="4"/>
      <c r="XAR698" s="4"/>
      <c r="XAS698" s="4"/>
      <c r="XAT698" s="4"/>
      <c r="XAU698" s="4"/>
      <c r="XAV698" s="4"/>
      <c r="XAW698" s="4"/>
      <c r="XAX698" s="4"/>
      <c r="XAY698" s="4"/>
      <c r="XAZ698" s="4"/>
      <c r="XBA698" s="4"/>
      <c r="XBB698" s="4"/>
      <c r="XBC698" s="4"/>
      <c r="XBD698" s="4"/>
      <c r="XBE698" s="4"/>
      <c r="XBF698" s="4"/>
      <c r="XBG698" s="4"/>
      <c r="XBH698" s="4"/>
      <c r="XBI698" s="4"/>
      <c r="XBJ698" s="4"/>
      <c r="XBK698" s="4"/>
      <c r="XBL698" s="4"/>
      <c r="XBM698" s="4"/>
      <c r="XBN698" s="4"/>
      <c r="XBO698" s="4"/>
      <c r="XBP698" s="4"/>
      <c r="XBQ698" s="4"/>
      <c r="XBR698" s="4"/>
      <c r="XBS698" s="4"/>
      <c r="XBT698" s="4"/>
      <c r="XBU698" s="4"/>
      <c r="XBV698" s="4"/>
      <c r="XBW698" s="4"/>
      <c r="XBX698" s="4"/>
      <c r="XBY698" s="4"/>
      <c r="XBZ698" s="4"/>
      <c r="XCA698" s="4"/>
      <c r="XCB698" s="4"/>
      <c r="XCC698" s="4"/>
      <c r="XCD698" s="4"/>
      <c r="XCE698" s="4"/>
      <c r="XCF698" s="4"/>
      <c r="XCG698" s="4"/>
      <c r="XCH698" s="4"/>
      <c r="XCI698" s="4"/>
      <c r="XCJ698" s="4"/>
      <c r="XCK698" s="4"/>
      <c r="XCL698" s="4"/>
      <c r="XCM698" s="4"/>
      <c r="XCN698" s="4"/>
      <c r="XCO698" s="4"/>
      <c r="XCP698" s="4"/>
      <c r="XCQ698" s="4"/>
      <c r="XCR698" s="4"/>
      <c r="XCS698" s="4"/>
      <c r="XCT698" s="4"/>
      <c r="XCU698" s="4"/>
      <c r="XCV698" s="4"/>
      <c r="XCW698" s="4"/>
      <c r="XCX698" s="4"/>
      <c r="XCY698" s="4"/>
      <c r="XCZ698" s="4"/>
      <c r="XDA698" s="4"/>
      <c r="XDB698" s="4"/>
      <c r="XDC698" s="4"/>
      <c r="XDD698" s="4"/>
      <c r="XDE698" s="4"/>
      <c r="XDF698" s="4"/>
      <c r="XDG698" s="4"/>
      <c r="XDH698" s="4"/>
      <c r="XDI698" s="4"/>
      <c r="XDJ698" s="4"/>
      <c r="XDK698" s="4"/>
      <c r="XDL698" s="4"/>
      <c r="XDM698" s="4"/>
      <c r="XDN698" s="4"/>
      <c r="XDO698" s="4"/>
      <c r="XDP698" s="4"/>
      <c r="XDQ698" s="4"/>
      <c r="XDR698" s="4"/>
      <c r="XDS698" s="4"/>
      <c r="XDT698" s="4"/>
      <c r="XDU698" s="4"/>
      <c r="XDV698" s="4"/>
      <c r="XDW698" s="4"/>
      <c r="XDX698" s="4"/>
      <c r="XDY698" s="4"/>
      <c r="XDZ698" s="4"/>
      <c r="XEA698" s="4"/>
      <c r="XEB698" s="4"/>
      <c r="XEC698" s="4"/>
      <c r="XED698" s="4"/>
      <c r="XEE698" s="4"/>
      <c r="XEF698" s="4"/>
      <c r="XEG698" s="4"/>
      <c r="XEH698" s="4"/>
      <c r="XEI698" s="4"/>
      <c r="XEJ698" s="4"/>
      <c r="XEK698" s="4"/>
      <c r="XEL698" s="4"/>
      <c r="XEM698" s="4"/>
    </row>
    <row r="699" spans="1:16367" x14ac:dyDescent="0.25">
      <c r="A699" s="2" t="s">
        <v>278</v>
      </c>
      <c r="B699" s="48">
        <v>44181</v>
      </c>
      <c r="C699" s="2" t="s">
        <v>27</v>
      </c>
      <c r="D699" s="2" t="s">
        <v>49</v>
      </c>
      <c r="E699" s="2" t="s">
        <v>223</v>
      </c>
      <c r="F699" s="2" t="s">
        <v>2257</v>
      </c>
      <c r="G699" s="2" t="s">
        <v>3</v>
      </c>
      <c r="H699" s="2" t="s">
        <v>2258</v>
      </c>
      <c r="I699" s="1" t="s">
        <v>1</v>
      </c>
      <c r="J699" s="1" t="s">
        <v>1</v>
      </c>
      <c r="K699" s="1" t="s">
        <v>1</v>
      </c>
      <c r="L699" s="1" t="s">
        <v>1</v>
      </c>
      <c r="M699" s="1">
        <v>0</v>
      </c>
      <c r="N699" s="2" t="s">
        <v>1</v>
      </c>
      <c r="O699" s="2" t="s">
        <v>2</v>
      </c>
      <c r="P699" s="2" t="s">
        <v>1</v>
      </c>
      <c r="Q699" s="1">
        <v>170043223</v>
      </c>
      <c r="R699" s="1">
        <v>0</v>
      </c>
      <c r="S699" s="1">
        <v>107789735</v>
      </c>
      <c r="T699" s="1">
        <v>0</v>
      </c>
      <c r="U699" s="2" t="s">
        <v>0</v>
      </c>
      <c r="V699" s="1">
        <v>0</v>
      </c>
      <c r="W699" s="1">
        <v>53666800</v>
      </c>
      <c r="X699" s="2" t="s">
        <v>9</v>
      </c>
      <c r="Y699" s="1">
        <v>8586688</v>
      </c>
      <c r="Z699" s="1">
        <v>0</v>
      </c>
      <c r="AA699" s="2" t="s">
        <v>0</v>
      </c>
      <c r="AB699" s="1">
        <v>0</v>
      </c>
      <c r="AC699" s="1">
        <v>0</v>
      </c>
      <c r="AD699" s="2" t="s">
        <v>0</v>
      </c>
      <c r="AE699" s="1">
        <v>0</v>
      </c>
      <c r="AF699" s="2">
        <v>0</v>
      </c>
      <c r="AG699" s="2" t="s">
        <v>0</v>
      </c>
      <c r="AH699" s="1">
        <v>0</v>
      </c>
      <c r="AI699" s="1">
        <v>0</v>
      </c>
      <c r="AJ699" s="2" t="s">
        <v>0</v>
      </c>
      <c r="AK699" s="1">
        <v>0</v>
      </c>
      <c r="AL699" s="1">
        <v>0</v>
      </c>
      <c r="AM699" s="49" t="s">
        <v>1</v>
      </c>
      <c r="AN699" s="2" t="s">
        <v>1</v>
      </c>
      <c r="AO699" s="49" t="s">
        <v>1</v>
      </c>
      <c r="AP699" s="2" t="s">
        <v>1</v>
      </c>
      <c r="AR699" s="7"/>
      <c r="AS699" s="125"/>
      <c r="AT699" s="5"/>
      <c r="AU699" s="13"/>
    </row>
    <row r="700" spans="1:16367" x14ac:dyDescent="0.25">
      <c r="A700" s="2" t="s">
        <v>277</v>
      </c>
      <c r="B700" s="48">
        <v>44181</v>
      </c>
      <c r="C700" s="2" t="s">
        <v>27</v>
      </c>
      <c r="D700" s="2" t="s">
        <v>49</v>
      </c>
      <c r="E700" s="2" t="s">
        <v>223</v>
      </c>
      <c r="F700" s="2" t="s">
        <v>2257</v>
      </c>
      <c r="G700" s="2" t="s">
        <v>3</v>
      </c>
      <c r="H700" s="2" t="s">
        <v>2259</v>
      </c>
      <c r="I700" s="1" t="s">
        <v>1</v>
      </c>
      <c r="J700" s="1" t="s">
        <v>1</v>
      </c>
      <c r="K700" s="1" t="s">
        <v>1</v>
      </c>
      <c r="L700" s="1" t="s">
        <v>1</v>
      </c>
      <c r="M700" s="1">
        <v>0</v>
      </c>
      <c r="N700" s="2" t="s">
        <v>1</v>
      </c>
      <c r="O700" s="2" t="s">
        <v>2260</v>
      </c>
      <c r="P700" s="2" t="s">
        <v>2261</v>
      </c>
      <c r="Q700" s="1">
        <v>22011000</v>
      </c>
      <c r="R700" s="1">
        <v>0</v>
      </c>
      <c r="S700" s="1">
        <v>0</v>
      </c>
      <c r="T700" s="1">
        <v>18975000</v>
      </c>
      <c r="U700" s="2" t="s">
        <v>9</v>
      </c>
      <c r="V700" s="1">
        <v>3036000</v>
      </c>
      <c r="W700" s="1">
        <v>0</v>
      </c>
      <c r="X700" s="2" t="s">
        <v>0</v>
      </c>
      <c r="Y700" s="1">
        <v>0</v>
      </c>
      <c r="Z700" s="1">
        <v>0</v>
      </c>
      <c r="AA700" s="2" t="s">
        <v>0</v>
      </c>
      <c r="AB700" s="1">
        <v>0</v>
      </c>
      <c r="AC700" s="1">
        <v>0</v>
      </c>
      <c r="AD700" s="2" t="s">
        <v>0</v>
      </c>
      <c r="AE700" s="1">
        <v>0</v>
      </c>
      <c r="AF700" s="2">
        <v>0</v>
      </c>
      <c r="AG700" s="2" t="s">
        <v>0</v>
      </c>
      <c r="AH700" s="1">
        <v>0</v>
      </c>
      <c r="AI700" s="1">
        <v>0</v>
      </c>
      <c r="AJ700" s="2" t="s">
        <v>0</v>
      </c>
      <c r="AK700" s="1">
        <v>0</v>
      </c>
      <c r="AL700" s="1">
        <v>0</v>
      </c>
      <c r="AM700" s="49" t="s">
        <v>1</v>
      </c>
      <c r="AN700" s="2" t="s">
        <v>1</v>
      </c>
      <c r="AO700" s="49" t="s">
        <v>1</v>
      </c>
      <c r="AP700" s="2" t="s">
        <v>1</v>
      </c>
      <c r="AR700" s="7"/>
      <c r="AS700" s="125"/>
      <c r="AT700" s="5"/>
      <c r="AU700" s="13"/>
    </row>
    <row r="701" spans="1:16367" ht="14.25" customHeight="1" x14ac:dyDescent="0.25">
      <c r="A701" s="2" t="s">
        <v>276</v>
      </c>
      <c r="B701" s="48">
        <v>44181</v>
      </c>
      <c r="C701" s="2" t="s">
        <v>27</v>
      </c>
      <c r="D701" s="2" t="s">
        <v>49</v>
      </c>
      <c r="E701" s="2" t="s">
        <v>223</v>
      </c>
      <c r="F701" s="2" t="s">
        <v>2257</v>
      </c>
      <c r="G701" s="2" t="s">
        <v>3</v>
      </c>
      <c r="H701" s="2" t="s">
        <v>2262</v>
      </c>
      <c r="I701" s="1" t="s">
        <v>1</v>
      </c>
      <c r="J701" s="1" t="s">
        <v>1</v>
      </c>
      <c r="K701" s="1" t="s">
        <v>1</v>
      </c>
      <c r="L701" s="1" t="s">
        <v>1</v>
      </c>
      <c r="M701" s="1">
        <v>0</v>
      </c>
      <c r="N701" s="2" t="s">
        <v>1</v>
      </c>
      <c r="O701" s="2" t="s">
        <v>2</v>
      </c>
      <c r="P701" s="2" t="s">
        <v>1</v>
      </c>
      <c r="Q701" s="1">
        <v>144876686.80000001</v>
      </c>
      <c r="R701" s="1">
        <v>0</v>
      </c>
      <c r="S701" s="1">
        <v>104560214</v>
      </c>
      <c r="T701" s="1">
        <v>0</v>
      </c>
      <c r="U701" s="2" t="s">
        <v>0</v>
      </c>
      <c r="V701" s="1">
        <v>0</v>
      </c>
      <c r="W701" s="1">
        <v>34755580</v>
      </c>
      <c r="X701" s="2" t="s">
        <v>9</v>
      </c>
      <c r="Y701" s="1">
        <v>5560892.7999999998</v>
      </c>
      <c r="Z701" s="1">
        <v>0</v>
      </c>
      <c r="AA701" s="2" t="s">
        <v>0</v>
      </c>
      <c r="AB701" s="1">
        <v>0</v>
      </c>
      <c r="AC701" s="1">
        <v>0</v>
      </c>
      <c r="AD701" s="2" t="s">
        <v>0</v>
      </c>
      <c r="AE701" s="1">
        <v>0</v>
      </c>
      <c r="AF701" s="2">
        <v>0</v>
      </c>
      <c r="AG701" s="2" t="s">
        <v>0</v>
      </c>
      <c r="AH701" s="1">
        <v>0</v>
      </c>
      <c r="AI701" s="1">
        <v>0</v>
      </c>
      <c r="AJ701" s="2" t="s">
        <v>0</v>
      </c>
      <c r="AK701" s="1">
        <v>0</v>
      </c>
      <c r="AL701" s="1">
        <v>0</v>
      </c>
      <c r="AM701" s="49" t="s">
        <v>1</v>
      </c>
      <c r="AN701" s="2" t="s">
        <v>1</v>
      </c>
      <c r="AO701" s="49" t="s">
        <v>1</v>
      </c>
      <c r="AP701" s="2" t="s">
        <v>1</v>
      </c>
      <c r="AR701" s="7"/>
      <c r="AS701" s="125"/>
      <c r="AT701" s="5"/>
      <c r="AU701" s="13"/>
    </row>
    <row r="702" spans="1:16367" ht="14.25" customHeight="1" x14ac:dyDescent="0.25">
      <c r="A702" s="2" t="s">
        <v>275</v>
      </c>
      <c r="B702" s="48">
        <v>44181</v>
      </c>
      <c r="C702" s="2" t="s">
        <v>6</v>
      </c>
      <c r="D702" s="2" t="s">
        <v>49</v>
      </c>
      <c r="E702" s="2" t="s">
        <v>232</v>
      </c>
      <c r="F702" s="2" t="s">
        <v>2263</v>
      </c>
      <c r="G702" s="2" t="s">
        <v>3</v>
      </c>
      <c r="H702" s="2" t="s">
        <v>2264</v>
      </c>
      <c r="I702" s="1" t="s">
        <v>1</v>
      </c>
      <c r="J702" s="1" t="s">
        <v>1</v>
      </c>
      <c r="K702" s="1" t="s">
        <v>1</v>
      </c>
      <c r="L702" s="1" t="s">
        <v>1</v>
      </c>
      <c r="M702" s="1">
        <v>0</v>
      </c>
      <c r="N702" s="2" t="s">
        <v>1</v>
      </c>
      <c r="O702" s="2" t="s">
        <v>2</v>
      </c>
      <c r="P702" s="2" t="s">
        <v>1</v>
      </c>
      <c r="Q702" s="1">
        <v>125174395.56</v>
      </c>
      <c r="R702" s="1">
        <v>0</v>
      </c>
      <c r="S702" s="1">
        <v>98980591</v>
      </c>
      <c r="T702" s="1">
        <v>0</v>
      </c>
      <c r="U702" s="2" t="s">
        <v>0</v>
      </c>
      <c r="V702" s="1">
        <v>0</v>
      </c>
      <c r="W702" s="1">
        <v>22580866</v>
      </c>
      <c r="X702" s="2" t="s">
        <v>0</v>
      </c>
      <c r="Y702" s="1">
        <v>3612938.5599999996</v>
      </c>
      <c r="Z702" s="1">
        <v>0</v>
      </c>
      <c r="AA702" s="2" t="s">
        <v>0</v>
      </c>
      <c r="AB702" s="1">
        <v>0</v>
      </c>
      <c r="AC702" s="1">
        <v>0</v>
      </c>
      <c r="AD702" s="2" t="s">
        <v>0</v>
      </c>
      <c r="AE702" s="1">
        <v>0</v>
      </c>
      <c r="AF702" s="2">
        <v>0</v>
      </c>
      <c r="AG702" s="2" t="s">
        <v>0</v>
      </c>
      <c r="AH702" s="1">
        <v>0</v>
      </c>
      <c r="AI702" s="1">
        <v>0</v>
      </c>
      <c r="AJ702" s="2" t="s">
        <v>0</v>
      </c>
      <c r="AK702" s="1">
        <v>0</v>
      </c>
      <c r="AL702" s="1">
        <v>0</v>
      </c>
      <c r="AM702" s="49" t="s">
        <v>1</v>
      </c>
      <c r="AN702" s="2" t="s">
        <v>1</v>
      </c>
      <c r="AO702" s="49" t="s">
        <v>1</v>
      </c>
      <c r="AP702" s="2" t="s">
        <v>1</v>
      </c>
      <c r="AR702" s="7"/>
      <c r="AS702" s="125"/>
      <c r="AT702" s="5"/>
      <c r="AU702" s="13"/>
    </row>
    <row r="703" spans="1:16367" x14ac:dyDescent="0.25">
      <c r="A703" s="2" t="s">
        <v>274</v>
      </c>
      <c r="B703" s="48">
        <v>44181</v>
      </c>
      <c r="C703" s="2" t="s">
        <v>6</v>
      </c>
      <c r="D703" s="2" t="s">
        <v>49</v>
      </c>
      <c r="E703" s="2" t="s">
        <v>232</v>
      </c>
      <c r="F703" s="2" t="s">
        <v>2263</v>
      </c>
      <c r="G703" s="2" t="s">
        <v>3</v>
      </c>
      <c r="H703" s="2" t="s">
        <v>2265</v>
      </c>
      <c r="I703" s="1" t="s">
        <v>1</v>
      </c>
      <c r="J703" s="1" t="s">
        <v>1</v>
      </c>
      <c r="K703" s="1" t="s">
        <v>1</v>
      </c>
      <c r="L703" s="1" t="s">
        <v>1</v>
      </c>
      <c r="M703" s="1">
        <v>0</v>
      </c>
      <c r="N703" s="2" t="s">
        <v>1</v>
      </c>
      <c r="O703" s="2" t="s">
        <v>365</v>
      </c>
      <c r="P703" s="2" t="s">
        <v>674</v>
      </c>
      <c r="Q703" s="1">
        <v>2882308</v>
      </c>
      <c r="R703" s="1">
        <v>0</v>
      </c>
      <c r="S703" s="1">
        <v>1787500</v>
      </c>
      <c r="T703" s="1">
        <v>943800</v>
      </c>
      <c r="U703" s="2" t="s">
        <v>9</v>
      </c>
      <c r="V703" s="1">
        <v>151008</v>
      </c>
      <c r="W703" s="1">
        <v>0</v>
      </c>
      <c r="X703" s="2" t="s">
        <v>0</v>
      </c>
      <c r="Y703" s="1">
        <v>0</v>
      </c>
      <c r="Z703" s="1">
        <v>0</v>
      </c>
      <c r="AA703" s="2" t="s">
        <v>0</v>
      </c>
      <c r="AB703" s="1">
        <v>0</v>
      </c>
      <c r="AC703" s="1">
        <v>0</v>
      </c>
      <c r="AD703" s="2" t="s">
        <v>0</v>
      </c>
      <c r="AE703" s="1">
        <v>0</v>
      </c>
      <c r="AF703" s="2">
        <v>0</v>
      </c>
      <c r="AG703" s="2" t="s">
        <v>0</v>
      </c>
      <c r="AH703" s="1">
        <v>0</v>
      </c>
      <c r="AI703" s="1">
        <v>0</v>
      </c>
      <c r="AJ703" s="2" t="s">
        <v>0</v>
      </c>
      <c r="AK703" s="1">
        <v>0</v>
      </c>
      <c r="AL703" s="1">
        <v>0</v>
      </c>
      <c r="AM703" s="49" t="s">
        <v>1</v>
      </c>
      <c r="AN703" s="2" t="s">
        <v>1</v>
      </c>
      <c r="AO703" s="49" t="s">
        <v>1</v>
      </c>
      <c r="AP703" s="2" t="s">
        <v>1</v>
      </c>
      <c r="AR703" s="7"/>
      <c r="AS703" s="125"/>
      <c r="AT703" s="5"/>
      <c r="AU703" s="13"/>
    </row>
    <row r="704" spans="1:16367" ht="14.25" customHeight="1" x14ac:dyDescent="0.25">
      <c r="A704" s="2" t="s">
        <v>273</v>
      </c>
      <c r="B704" s="48">
        <v>44181</v>
      </c>
      <c r="C704" s="2" t="s">
        <v>6</v>
      </c>
      <c r="D704" s="2" t="s">
        <v>49</v>
      </c>
      <c r="E704" s="2" t="s">
        <v>232</v>
      </c>
      <c r="F704" s="2" t="s">
        <v>2263</v>
      </c>
      <c r="G704" s="2" t="s">
        <v>3</v>
      </c>
      <c r="H704" s="2" t="s">
        <v>2266</v>
      </c>
      <c r="I704" s="1" t="s">
        <v>1</v>
      </c>
      <c r="J704" s="1" t="s">
        <v>1</v>
      </c>
      <c r="K704" s="1" t="s">
        <v>1</v>
      </c>
      <c r="L704" s="1" t="s">
        <v>1</v>
      </c>
      <c r="M704" s="1">
        <v>0</v>
      </c>
      <c r="N704" s="2" t="s">
        <v>1</v>
      </c>
      <c r="O704" s="2" t="s">
        <v>2</v>
      </c>
      <c r="P704" s="2" t="s">
        <v>1</v>
      </c>
      <c r="Q704" s="1">
        <v>904908961.10000014</v>
      </c>
      <c r="R704" s="1">
        <v>0</v>
      </c>
      <c r="S704" s="1">
        <v>716477447.5</v>
      </c>
      <c r="T704" s="1">
        <v>0</v>
      </c>
      <c r="U704" s="2" t="s">
        <v>0</v>
      </c>
      <c r="V704" s="1">
        <v>0</v>
      </c>
      <c r="W704" s="1">
        <v>162440960</v>
      </c>
      <c r="X704" s="2" t="s">
        <v>0</v>
      </c>
      <c r="Y704" s="1">
        <v>25990553.599999998</v>
      </c>
      <c r="Z704" s="1">
        <v>0</v>
      </c>
      <c r="AA704" s="2" t="s">
        <v>0</v>
      </c>
      <c r="AB704" s="1">
        <v>0</v>
      </c>
      <c r="AC704" s="1">
        <v>0</v>
      </c>
      <c r="AD704" s="2" t="s">
        <v>0</v>
      </c>
      <c r="AE704" s="1">
        <v>0</v>
      </c>
      <c r="AF704" s="2">
        <v>0</v>
      </c>
      <c r="AG704" s="2" t="s">
        <v>0</v>
      </c>
      <c r="AH704" s="1">
        <v>0</v>
      </c>
      <c r="AI704" s="1">
        <v>0</v>
      </c>
      <c r="AJ704" s="2" t="s">
        <v>0</v>
      </c>
      <c r="AK704" s="1">
        <v>0</v>
      </c>
      <c r="AL704" s="1">
        <v>0</v>
      </c>
      <c r="AM704" s="49" t="s">
        <v>1</v>
      </c>
      <c r="AN704" s="2" t="s">
        <v>1</v>
      </c>
      <c r="AO704" s="49" t="s">
        <v>1</v>
      </c>
      <c r="AP704" s="2" t="s">
        <v>1</v>
      </c>
      <c r="AR704" s="7"/>
      <c r="AS704" s="125"/>
      <c r="AT704" s="5"/>
      <c r="AU704" s="13"/>
    </row>
    <row r="705" spans="1:47" x14ac:dyDescent="0.25">
      <c r="A705" s="2" t="s">
        <v>272</v>
      </c>
      <c r="B705" s="48">
        <v>44181</v>
      </c>
      <c r="C705" s="2" t="s">
        <v>6</v>
      </c>
      <c r="D705" s="2" t="s">
        <v>49</v>
      </c>
      <c r="E705" s="2" t="s">
        <v>446</v>
      </c>
      <c r="F705" s="2" t="s">
        <v>2267</v>
      </c>
      <c r="G705" s="2" t="s">
        <v>3</v>
      </c>
      <c r="H705" s="2" t="s">
        <v>1885</v>
      </c>
      <c r="I705" s="1"/>
      <c r="J705" s="1"/>
      <c r="K705" s="1"/>
      <c r="L705" s="1"/>
      <c r="M705" s="1">
        <v>0</v>
      </c>
      <c r="N705" s="2"/>
      <c r="O705" s="2" t="s">
        <v>98</v>
      </c>
      <c r="P705" s="2"/>
      <c r="Q705" s="1">
        <v>0</v>
      </c>
      <c r="R705" s="1">
        <v>0</v>
      </c>
      <c r="S705" s="1">
        <v>0</v>
      </c>
      <c r="T705" s="1">
        <v>0</v>
      </c>
      <c r="U705" s="2" t="s">
        <v>0</v>
      </c>
      <c r="V705" s="1">
        <v>0</v>
      </c>
      <c r="W705" s="1">
        <v>0</v>
      </c>
      <c r="X705" s="2" t="s">
        <v>0</v>
      </c>
      <c r="Y705" s="1">
        <v>0</v>
      </c>
      <c r="Z705" s="1">
        <v>0</v>
      </c>
      <c r="AA705" s="2" t="s">
        <v>0</v>
      </c>
      <c r="AB705" s="1">
        <v>0</v>
      </c>
      <c r="AC705" s="1">
        <v>0</v>
      </c>
      <c r="AD705" s="2" t="s">
        <v>0</v>
      </c>
      <c r="AE705" s="1">
        <v>0</v>
      </c>
      <c r="AF705" s="2">
        <v>0</v>
      </c>
      <c r="AG705" s="2" t="s">
        <v>0</v>
      </c>
      <c r="AH705" s="1">
        <v>0</v>
      </c>
      <c r="AI705" s="1">
        <v>0</v>
      </c>
      <c r="AJ705" s="2" t="s">
        <v>0</v>
      </c>
      <c r="AK705" s="1">
        <v>0</v>
      </c>
      <c r="AL705" s="1">
        <v>0</v>
      </c>
      <c r="AM705" s="49" t="s">
        <v>1</v>
      </c>
      <c r="AN705" s="2" t="s">
        <v>1</v>
      </c>
      <c r="AO705" s="49" t="s">
        <v>1</v>
      </c>
      <c r="AP705" s="2" t="s">
        <v>1</v>
      </c>
      <c r="AR705" s="7"/>
      <c r="AS705" s="125"/>
      <c r="AT705" s="5"/>
      <c r="AU705" s="13"/>
    </row>
    <row r="706" spans="1:47" x14ac:dyDescent="0.25">
      <c r="A706" s="2" t="s">
        <v>271</v>
      </c>
      <c r="B706" s="48">
        <v>44181</v>
      </c>
      <c r="C706" s="2" t="s">
        <v>27</v>
      </c>
      <c r="D706" s="2" t="s">
        <v>42</v>
      </c>
      <c r="E706" s="2" t="s">
        <v>214</v>
      </c>
      <c r="F706" s="2" t="s">
        <v>1970</v>
      </c>
      <c r="G706" s="2" t="s">
        <v>3</v>
      </c>
      <c r="H706" s="2" t="s">
        <v>2268</v>
      </c>
      <c r="I706" s="1" t="s">
        <v>1</v>
      </c>
      <c r="J706" s="1" t="s">
        <v>1</v>
      </c>
      <c r="K706" s="1" t="s">
        <v>1</v>
      </c>
      <c r="L706" s="1" t="s">
        <v>1</v>
      </c>
      <c r="M706" s="1">
        <v>0</v>
      </c>
      <c r="N706" s="2" t="s">
        <v>1</v>
      </c>
      <c r="O706" s="2" t="s">
        <v>2</v>
      </c>
      <c r="P706" s="2" t="s">
        <v>1</v>
      </c>
      <c r="Q706" s="1">
        <v>157138408.56</v>
      </c>
      <c r="R706" s="1">
        <v>0</v>
      </c>
      <c r="S706" s="1">
        <v>88617770</v>
      </c>
      <c r="T706" s="1">
        <v>0</v>
      </c>
      <c r="U706" s="2" t="s">
        <v>0</v>
      </c>
      <c r="V706" s="1">
        <v>0</v>
      </c>
      <c r="W706" s="1">
        <v>59069516</v>
      </c>
      <c r="X706" s="2" t="s">
        <v>9</v>
      </c>
      <c r="Y706" s="1">
        <v>9451122.5600000005</v>
      </c>
      <c r="Z706" s="1">
        <v>0</v>
      </c>
      <c r="AA706" s="2" t="s">
        <v>0</v>
      </c>
      <c r="AB706" s="1">
        <v>0</v>
      </c>
      <c r="AC706" s="1">
        <v>0</v>
      </c>
      <c r="AD706" s="2" t="s">
        <v>0</v>
      </c>
      <c r="AE706" s="1">
        <v>0</v>
      </c>
      <c r="AF706" s="2">
        <v>0</v>
      </c>
      <c r="AG706" s="2" t="s">
        <v>0</v>
      </c>
      <c r="AH706" s="1">
        <v>0</v>
      </c>
      <c r="AI706" s="1">
        <v>0</v>
      </c>
      <c r="AJ706" s="2" t="s">
        <v>0</v>
      </c>
      <c r="AK706" s="1">
        <v>0</v>
      </c>
      <c r="AL706" s="1">
        <v>0</v>
      </c>
      <c r="AM706" s="49" t="s">
        <v>1</v>
      </c>
      <c r="AN706" s="2" t="s">
        <v>1</v>
      </c>
      <c r="AO706" s="49" t="s">
        <v>1</v>
      </c>
      <c r="AP706" s="2" t="s">
        <v>1</v>
      </c>
      <c r="AR706" s="7"/>
      <c r="AS706" s="125"/>
      <c r="AT706" s="5"/>
      <c r="AU706" s="13"/>
    </row>
    <row r="707" spans="1:47" x14ac:dyDescent="0.25">
      <c r="A707" s="2" t="s">
        <v>270</v>
      </c>
      <c r="B707" s="48">
        <v>44181</v>
      </c>
      <c r="C707" s="2" t="s">
        <v>27</v>
      </c>
      <c r="D707" s="2" t="s">
        <v>42</v>
      </c>
      <c r="E707" s="2" t="s">
        <v>214</v>
      </c>
      <c r="F707" s="2" t="s">
        <v>2182</v>
      </c>
      <c r="G707" s="2" t="s">
        <v>3</v>
      </c>
      <c r="H707" s="2" t="s">
        <v>2269</v>
      </c>
      <c r="I707" s="1" t="s">
        <v>1</v>
      </c>
      <c r="J707" s="1" t="s">
        <v>1</v>
      </c>
      <c r="K707" s="1" t="s">
        <v>1</v>
      </c>
      <c r="L707" s="1" t="s">
        <v>1</v>
      </c>
      <c r="M707" s="1">
        <v>0</v>
      </c>
      <c r="N707" s="2" t="s">
        <v>1</v>
      </c>
      <c r="O707" s="2" t="s">
        <v>2270</v>
      </c>
      <c r="P707" s="2" t="s">
        <v>2271</v>
      </c>
      <c r="Q707" s="1">
        <v>2628560</v>
      </c>
      <c r="R707" s="1">
        <v>0</v>
      </c>
      <c r="S707" s="1">
        <v>0</v>
      </c>
      <c r="T707" s="1">
        <v>2266000</v>
      </c>
      <c r="U707" s="2" t="s">
        <v>9</v>
      </c>
      <c r="V707" s="1">
        <v>362560</v>
      </c>
      <c r="W707" s="1">
        <v>0</v>
      </c>
      <c r="X707" s="2" t="s">
        <v>0</v>
      </c>
      <c r="Y707" s="1">
        <v>0</v>
      </c>
      <c r="Z707" s="1">
        <v>0</v>
      </c>
      <c r="AA707" s="2" t="s">
        <v>0</v>
      </c>
      <c r="AB707" s="1">
        <v>0</v>
      </c>
      <c r="AC707" s="1">
        <v>0</v>
      </c>
      <c r="AD707" s="2" t="s">
        <v>0</v>
      </c>
      <c r="AE707" s="1">
        <v>0</v>
      </c>
      <c r="AF707" s="2">
        <v>0</v>
      </c>
      <c r="AG707" s="2" t="s">
        <v>0</v>
      </c>
      <c r="AH707" s="1">
        <v>0</v>
      </c>
      <c r="AI707" s="1">
        <v>0</v>
      </c>
      <c r="AJ707" s="2" t="s">
        <v>0</v>
      </c>
      <c r="AK707" s="1">
        <v>0</v>
      </c>
      <c r="AL707" s="1">
        <v>0</v>
      </c>
      <c r="AM707" s="49" t="s">
        <v>1</v>
      </c>
      <c r="AN707" s="2" t="s">
        <v>1</v>
      </c>
      <c r="AO707" s="49" t="s">
        <v>1</v>
      </c>
      <c r="AP707" s="2" t="s">
        <v>1</v>
      </c>
      <c r="AR707" s="7"/>
      <c r="AS707" s="125"/>
      <c r="AT707" s="5"/>
      <c r="AU707" s="13"/>
    </row>
    <row r="708" spans="1:47" x14ac:dyDescent="0.25">
      <c r="A708" s="2" t="s">
        <v>269</v>
      </c>
      <c r="B708" s="48">
        <v>44181</v>
      </c>
      <c r="C708" s="2" t="s">
        <v>27</v>
      </c>
      <c r="D708" s="2" t="s">
        <v>42</v>
      </c>
      <c r="E708" s="2" t="s">
        <v>214</v>
      </c>
      <c r="F708" s="2" t="s">
        <v>1970</v>
      </c>
      <c r="G708" s="2" t="s">
        <v>3</v>
      </c>
      <c r="H708" s="2" t="s">
        <v>2272</v>
      </c>
      <c r="I708" s="1" t="s">
        <v>1</v>
      </c>
      <c r="J708" s="1" t="s">
        <v>1</v>
      </c>
      <c r="K708" s="1" t="s">
        <v>1</v>
      </c>
      <c r="L708" s="1" t="s">
        <v>1</v>
      </c>
      <c r="M708" s="1">
        <v>0</v>
      </c>
      <c r="N708" s="2" t="s">
        <v>1</v>
      </c>
      <c r="O708" s="2" t="s">
        <v>2</v>
      </c>
      <c r="P708" s="2" t="s">
        <v>1</v>
      </c>
      <c r="Q708" s="1">
        <v>499999600.07999998</v>
      </c>
      <c r="R708" s="1">
        <v>0</v>
      </c>
      <c r="S708" s="1">
        <v>383118855</v>
      </c>
      <c r="T708" s="1">
        <v>0</v>
      </c>
      <c r="U708" s="2" t="s">
        <v>0</v>
      </c>
      <c r="V708" s="1">
        <v>0</v>
      </c>
      <c r="W708" s="1">
        <v>100759263</v>
      </c>
      <c r="X708" s="2" t="s">
        <v>9</v>
      </c>
      <c r="Y708" s="1">
        <v>16121482.079999998</v>
      </c>
      <c r="Z708" s="1">
        <v>0</v>
      </c>
      <c r="AA708" s="2" t="s">
        <v>0</v>
      </c>
      <c r="AB708" s="1">
        <v>0</v>
      </c>
      <c r="AC708" s="1">
        <v>0</v>
      </c>
      <c r="AD708" s="2" t="s">
        <v>0</v>
      </c>
      <c r="AE708" s="1">
        <v>0</v>
      </c>
      <c r="AF708" s="2">
        <v>0</v>
      </c>
      <c r="AG708" s="2" t="s">
        <v>0</v>
      </c>
      <c r="AH708" s="1">
        <v>0</v>
      </c>
      <c r="AI708" s="1">
        <v>0</v>
      </c>
      <c r="AJ708" s="2" t="s">
        <v>0</v>
      </c>
      <c r="AK708" s="1">
        <v>0</v>
      </c>
      <c r="AL708" s="1">
        <v>0</v>
      </c>
      <c r="AM708" s="49" t="s">
        <v>1</v>
      </c>
      <c r="AN708" s="2" t="s">
        <v>1</v>
      </c>
      <c r="AO708" s="49" t="s">
        <v>1</v>
      </c>
      <c r="AP708" s="2" t="s">
        <v>1</v>
      </c>
      <c r="AR708" s="7"/>
      <c r="AS708" s="125"/>
      <c r="AT708" s="5"/>
      <c r="AU708" s="13"/>
    </row>
    <row r="709" spans="1:47" x14ac:dyDescent="0.25">
      <c r="A709" s="2" t="s">
        <v>268</v>
      </c>
      <c r="B709" s="48">
        <v>44181</v>
      </c>
      <c r="C709" s="2" t="s">
        <v>35</v>
      </c>
      <c r="D709" s="2" t="s">
        <v>42</v>
      </c>
      <c r="E709" s="2" t="s">
        <v>219</v>
      </c>
      <c r="F709" s="2" t="s">
        <v>2273</v>
      </c>
      <c r="G709" s="2" t="s">
        <v>13</v>
      </c>
      <c r="H709" s="2" t="s">
        <v>1</v>
      </c>
      <c r="I709" s="1" t="s">
        <v>2274</v>
      </c>
      <c r="J709" s="1" t="s">
        <v>1</v>
      </c>
      <c r="K709" s="1" t="s">
        <v>2275</v>
      </c>
      <c r="L709" s="1" t="s">
        <v>2276</v>
      </c>
      <c r="M709" s="1">
        <v>621600</v>
      </c>
      <c r="N709" s="2" t="s">
        <v>12</v>
      </c>
      <c r="O709" s="2" t="s">
        <v>2277</v>
      </c>
      <c r="P709" s="2" t="s">
        <v>2278</v>
      </c>
      <c r="Q709" s="1">
        <v>-621600</v>
      </c>
      <c r="R709" s="1">
        <v>0</v>
      </c>
      <c r="S709" s="1">
        <v>-621600</v>
      </c>
      <c r="T709" s="1">
        <v>0</v>
      </c>
      <c r="U709" s="2" t="s">
        <v>0</v>
      </c>
      <c r="V709" s="1">
        <v>0</v>
      </c>
      <c r="W709" s="1">
        <v>0</v>
      </c>
      <c r="X709" s="2" t="s">
        <v>0</v>
      </c>
      <c r="Y709" s="1">
        <v>0</v>
      </c>
      <c r="Z709" s="1">
        <v>0</v>
      </c>
      <c r="AA709" s="2" t="s">
        <v>0</v>
      </c>
      <c r="AB709" s="1">
        <v>0</v>
      </c>
      <c r="AC709" s="1">
        <v>0</v>
      </c>
      <c r="AD709" s="2" t="s">
        <v>0</v>
      </c>
      <c r="AE709" s="1">
        <v>0</v>
      </c>
      <c r="AF709" s="2">
        <v>0</v>
      </c>
      <c r="AG709" s="2" t="s">
        <v>0</v>
      </c>
      <c r="AH709" s="1">
        <v>0</v>
      </c>
      <c r="AI709" s="1">
        <v>0</v>
      </c>
      <c r="AJ709" s="2" t="s">
        <v>0</v>
      </c>
      <c r="AK709" s="1">
        <v>0</v>
      </c>
      <c r="AL709" s="1">
        <v>0</v>
      </c>
      <c r="AM709" s="49" t="s">
        <v>1</v>
      </c>
      <c r="AN709" s="2" t="s">
        <v>1</v>
      </c>
      <c r="AO709" s="49" t="s">
        <v>1</v>
      </c>
      <c r="AP709" s="2" t="s">
        <v>1</v>
      </c>
      <c r="AR709" s="7"/>
      <c r="AS709" s="125"/>
      <c r="AT709" s="5"/>
      <c r="AU709" s="13"/>
    </row>
    <row r="710" spans="1:47" x14ac:dyDescent="0.25">
      <c r="A710" s="2" t="s">
        <v>267</v>
      </c>
      <c r="B710" s="48">
        <v>44181</v>
      </c>
      <c r="C710" s="2" t="s">
        <v>35</v>
      </c>
      <c r="D710" s="2" t="s">
        <v>42</v>
      </c>
      <c r="E710" s="2" t="s">
        <v>219</v>
      </c>
      <c r="F710" s="2" t="s">
        <v>2273</v>
      </c>
      <c r="G710" s="2" t="s">
        <v>13</v>
      </c>
      <c r="H710" s="2" t="s">
        <v>1</v>
      </c>
      <c r="I710" s="1" t="s">
        <v>2279</v>
      </c>
      <c r="J710" s="1" t="s">
        <v>1</v>
      </c>
      <c r="K710" s="1" t="s">
        <v>2280</v>
      </c>
      <c r="L710" s="1" t="s">
        <v>2281</v>
      </c>
      <c r="M710" s="1">
        <v>140360</v>
      </c>
      <c r="N710" s="2" t="s">
        <v>12</v>
      </c>
      <c r="O710" s="2" t="s">
        <v>2282</v>
      </c>
      <c r="P710" s="2" t="s">
        <v>2283</v>
      </c>
      <c r="Q710" s="1">
        <v>-140360</v>
      </c>
      <c r="R710" s="1">
        <v>0</v>
      </c>
      <c r="S710" s="1">
        <v>0</v>
      </c>
      <c r="T710" s="1">
        <v>0</v>
      </c>
      <c r="U710" s="2" t="s">
        <v>0</v>
      </c>
      <c r="V710" s="1">
        <v>0</v>
      </c>
      <c r="W710" s="1">
        <v>-121000</v>
      </c>
      <c r="X710" s="2" t="s">
        <v>9</v>
      </c>
      <c r="Y710" s="1">
        <v>-19360</v>
      </c>
      <c r="Z710" s="1">
        <v>0</v>
      </c>
      <c r="AA710" s="2" t="s">
        <v>0</v>
      </c>
      <c r="AB710" s="1">
        <v>0</v>
      </c>
      <c r="AC710" s="1">
        <v>0</v>
      </c>
      <c r="AD710" s="2" t="s">
        <v>0</v>
      </c>
      <c r="AE710" s="1">
        <v>0</v>
      </c>
      <c r="AF710" s="2">
        <v>0</v>
      </c>
      <c r="AG710" s="2" t="s">
        <v>0</v>
      </c>
      <c r="AH710" s="1">
        <v>0</v>
      </c>
      <c r="AI710" s="1">
        <v>0</v>
      </c>
      <c r="AJ710" s="2" t="s">
        <v>0</v>
      </c>
      <c r="AK710" s="1">
        <v>0</v>
      </c>
      <c r="AL710" s="1">
        <v>0</v>
      </c>
      <c r="AM710" s="49" t="s">
        <v>1</v>
      </c>
      <c r="AN710" s="2" t="s">
        <v>1</v>
      </c>
      <c r="AO710" s="49" t="s">
        <v>1</v>
      </c>
      <c r="AP710" s="2" t="s">
        <v>1</v>
      </c>
      <c r="AR710" s="7"/>
      <c r="AS710" s="125"/>
      <c r="AT710" s="5"/>
      <c r="AU710" s="13"/>
    </row>
    <row r="711" spans="1:47" x14ac:dyDescent="0.25">
      <c r="A711" s="2" t="s">
        <v>266</v>
      </c>
      <c r="B711" s="48">
        <v>44181</v>
      </c>
      <c r="C711" s="2" t="s">
        <v>35</v>
      </c>
      <c r="D711" s="2" t="s">
        <v>42</v>
      </c>
      <c r="E711" s="2" t="s">
        <v>219</v>
      </c>
      <c r="F711" s="2" t="s">
        <v>2273</v>
      </c>
      <c r="G711" s="2" t="s">
        <v>13</v>
      </c>
      <c r="H711" s="2" t="s">
        <v>1</v>
      </c>
      <c r="I711" s="1" t="s">
        <v>2284</v>
      </c>
      <c r="J711" s="1" t="s">
        <v>1</v>
      </c>
      <c r="K711" s="1" t="s">
        <v>2285</v>
      </c>
      <c r="L711" s="1" t="s">
        <v>2281</v>
      </c>
      <c r="M711" s="1">
        <v>310800</v>
      </c>
      <c r="N711" s="2" t="s">
        <v>12</v>
      </c>
      <c r="O711" s="2" t="s">
        <v>2286</v>
      </c>
      <c r="P711" s="2" t="s">
        <v>2287</v>
      </c>
      <c r="Q711" s="1">
        <v>-310800</v>
      </c>
      <c r="R711" s="1">
        <v>0</v>
      </c>
      <c r="S711" s="1">
        <v>-310800</v>
      </c>
      <c r="T711" s="1">
        <v>0</v>
      </c>
      <c r="U711" s="2" t="s">
        <v>0</v>
      </c>
      <c r="V711" s="1">
        <v>0</v>
      </c>
      <c r="W711" s="1">
        <v>0</v>
      </c>
      <c r="X711" s="2" t="s">
        <v>0</v>
      </c>
      <c r="Y711" s="1">
        <v>0</v>
      </c>
      <c r="Z711" s="1">
        <v>0</v>
      </c>
      <c r="AA711" s="2" t="s">
        <v>0</v>
      </c>
      <c r="AB711" s="1">
        <v>0</v>
      </c>
      <c r="AC711" s="1">
        <v>0</v>
      </c>
      <c r="AD711" s="2" t="s">
        <v>0</v>
      </c>
      <c r="AE711" s="1">
        <v>0</v>
      </c>
      <c r="AF711" s="2">
        <v>0</v>
      </c>
      <c r="AG711" s="2" t="s">
        <v>0</v>
      </c>
      <c r="AH711" s="1">
        <v>0</v>
      </c>
      <c r="AI711" s="1">
        <v>0</v>
      </c>
      <c r="AJ711" s="2" t="s">
        <v>0</v>
      </c>
      <c r="AK711" s="1">
        <v>0</v>
      </c>
      <c r="AL711" s="1">
        <v>0</v>
      </c>
      <c r="AM711" s="49" t="s">
        <v>1</v>
      </c>
      <c r="AN711" s="2" t="s">
        <v>1</v>
      </c>
      <c r="AO711" s="49" t="s">
        <v>1</v>
      </c>
      <c r="AP711" s="2" t="s">
        <v>1</v>
      </c>
      <c r="AR711" s="7"/>
      <c r="AS711" s="125"/>
      <c r="AT711" s="5"/>
      <c r="AU711" s="13"/>
    </row>
    <row r="712" spans="1:47" x14ac:dyDescent="0.25">
      <c r="A712" s="2" t="s">
        <v>265</v>
      </c>
      <c r="B712" s="48">
        <v>44181</v>
      </c>
      <c r="C712" s="2" t="s">
        <v>35</v>
      </c>
      <c r="D712" s="2" t="s">
        <v>42</v>
      </c>
      <c r="E712" s="2" t="s">
        <v>219</v>
      </c>
      <c r="F712" s="2" t="s">
        <v>2273</v>
      </c>
      <c r="G712" s="2" t="s">
        <v>3</v>
      </c>
      <c r="H712" s="2" t="s">
        <v>2288</v>
      </c>
      <c r="I712" s="1" t="s">
        <v>1</v>
      </c>
      <c r="J712" s="1" t="s">
        <v>1</v>
      </c>
      <c r="K712" s="1" t="s">
        <v>1</v>
      </c>
      <c r="L712" s="1" t="s">
        <v>1</v>
      </c>
      <c r="M712" s="1">
        <v>0</v>
      </c>
      <c r="N712" s="2" t="s">
        <v>1</v>
      </c>
      <c r="O712" s="2" t="s">
        <v>2</v>
      </c>
      <c r="P712" s="2" t="s">
        <v>1</v>
      </c>
      <c r="Q712" s="1">
        <v>295898415.38</v>
      </c>
      <c r="R712" s="1">
        <v>0</v>
      </c>
      <c r="S712" s="1">
        <v>277087907</v>
      </c>
      <c r="T712" s="1">
        <v>0</v>
      </c>
      <c r="U712" s="2" t="s">
        <v>0</v>
      </c>
      <c r="V712" s="1">
        <v>0</v>
      </c>
      <c r="W712" s="1">
        <v>16215955.5</v>
      </c>
      <c r="X712" s="2" t="s">
        <v>9</v>
      </c>
      <c r="Y712" s="1">
        <v>2594552.88</v>
      </c>
      <c r="Z712" s="1">
        <v>0</v>
      </c>
      <c r="AA712" s="2" t="s">
        <v>0</v>
      </c>
      <c r="AB712" s="1">
        <v>0</v>
      </c>
      <c r="AC712" s="1">
        <v>0</v>
      </c>
      <c r="AD712" s="2" t="s">
        <v>0</v>
      </c>
      <c r="AE712" s="1">
        <v>0</v>
      </c>
      <c r="AF712" s="2">
        <v>0</v>
      </c>
      <c r="AG712" s="2" t="s">
        <v>0</v>
      </c>
      <c r="AH712" s="1">
        <v>0</v>
      </c>
      <c r="AI712" s="1">
        <v>0</v>
      </c>
      <c r="AJ712" s="2" t="s">
        <v>0</v>
      </c>
      <c r="AK712" s="1">
        <v>0</v>
      </c>
      <c r="AL712" s="1">
        <v>0</v>
      </c>
      <c r="AM712" s="49" t="s">
        <v>1</v>
      </c>
      <c r="AN712" s="2" t="s">
        <v>1</v>
      </c>
      <c r="AO712" s="49" t="s">
        <v>1</v>
      </c>
      <c r="AP712" s="2" t="s">
        <v>1</v>
      </c>
      <c r="AR712" s="7"/>
      <c r="AS712" s="125"/>
      <c r="AT712" s="5"/>
      <c r="AU712" s="13"/>
    </row>
    <row r="713" spans="1:47" x14ac:dyDescent="0.25">
      <c r="A713" s="2" t="s">
        <v>9</v>
      </c>
      <c r="B713" s="48">
        <v>44181</v>
      </c>
      <c r="C713" s="2" t="s">
        <v>6</v>
      </c>
      <c r="D713" s="2" t="s">
        <v>42</v>
      </c>
      <c r="E713" s="2" t="s">
        <v>217</v>
      </c>
      <c r="F713" s="2" t="s">
        <v>416</v>
      </c>
      <c r="G713" s="2" t="s">
        <v>3</v>
      </c>
      <c r="H713" s="2" t="s">
        <v>2289</v>
      </c>
      <c r="I713" s="1"/>
      <c r="J713" s="1"/>
      <c r="K713" s="1"/>
      <c r="L713" s="1"/>
      <c r="M713" s="1">
        <v>0</v>
      </c>
      <c r="N713" s="2"/>
      <c r="O713" s="2" t="s">
        <v>2</v>
      </c>
      <c r="P713" s="2"/>
      <c r="Q713" s="1">
        <v>258416381.09</v>
      </c>
      <c r="R713" s="1">
        <v>0</v>
      </c>
      <c r="S713" s="1">
        <v>258416381.09</v>
      </c>
      <c r="T713" s="1">
        <v>0</v>
      </c>
      <c r="U713" s="2" t="s">
        <v>0</v>
      </c>
      <c r="V713" s="1">
        <v>0</v>
      </c>
      <c r="W713" s="1">
        <v>0</v>
      </c>
      <c r="X713" s="2" t="s">
        <v>0</v>
      </c>
      <c r="Y713" s="1">
        <v>0</v>
      </c>
      <c r="Z713" s="1">
        <v>0</v>
      </c>
      <c r="AA713" s="2" t="s">
        <v>0</v>
      </c>
      <c r="AB713" s="1">
        <v>0</v>
      </c>
      <c r="AC713" s="1">
        <v>0</v>
      </c>
      <c r="AD713" s="2" t="s">
        <v>0</v>
      </c>
      <c r="AE713" s="1">
        <v>0</v>
      </c>
      <c r="AF713" s="2">
        <v>0</v>
      </c>
      <c r="AG713" s="2" t="s">
        <v>0</v>
      </c>
      <c r="AH713" s="1">
        <v>0</v>
      </c>
      <c r="AI713" s="1">
        <v>0</v>
      </c>
      <c r="AJ713" s="2" t="s">
        <v>0</v>
      </c>
      <c r="AK713" s="1">
        <v>0</v>
      </c>
      <c r="AL713" s="1">
        <v>0</v>
      </c>
      <c r="AM713" s="49" t="s">
        <v>1</v>
      </c>
      <c r="AN713" s="2" t="s">
        <v>1</v>
      </c>
      <c r="AO713" s="49" t="s">
        <v>1</v>
      </c>
      <c r="AP713" s="2" t="s">
        <v>1</v>
      </c>
      <c r="AR713" s="7"/>
      <c r="AS713" s="125"/>
      <c r="AT713" s="5"/>
      <c r="AU713" s="13"/>
    </row>
    <row r="714" spans="1:47" x14ac:dyDescent="0.25">
      <c r="A714" s="2" t="s">
        <v>264</v>
      </c>
      <c r="B714" s="48">
        <v>44181</v>
      </c>
      <c r="C714" s="2" t="s">
        <v>6</v>
      </c>
      <c r="D714" s="2" t="s">
        <v>42</v>
      </c>
      <c r="E714" s="2" t="s">
        <v>221</v>
      </c>
      <c r="F714" s="2" t="s">
        <v>2290</v>
      </c>
      <c r="G714" s="2" t="s">
        <v>3</v>
      </c>
      <c r="H714" s="2" t="s">
        <v>2291</v>
      </c>
      <c r="I714" s="1" t="s">
        <v>1</v>
      </c>
      <c r="J714" s="1" t="s">
        <v>1</v>
      </c>
      <c r="K714" s="1" t="s">
        <v>1</v>
      </c>
      <c r="L714" s="1" t="s">
        <v>1</v>
      </c>
      <c r="M714" s="1">
        <v>0</v>
      </c>
      <c r="N714" s="2" t="s">
        <v>1</v>
      </c>
      <c r="O714" s="2" t="s">
        <v>2</v>
      </c>
      <c r="P714" s="2" t="s">
        <v>1</v>
      </c>
      <c r="Q714" s="1">
        <v>298385033.45000005</v>
      </c>
      <c r="R714" s="1">
        <v>0</v>
      </c>
      <c r="S714" s="1">
        <v>246910619.25</v>
      </c>
      <c r="T714" s="1">
        <v>0</v>
      </c>
      <c r="U714" s="2" t="s">
        <v>0</v>
      </c>
      <c r="V714" s="1">
        <v>0</v>
      </c>
      <c r="W714" s="1">
        <v>44374495</v>
      </c>
      <c r="X714" s="2" t="s">
        <v>9</v>
      </c>
      <c r="Y714" s="1">
        <v>7099919.1999999993</v>
      </c>
      <c r="Z714" s="1">
        <v>0</v>
      </c>
      <c r="AA714" s="2" t="s">
        <v>0</v>
      </c>
      <c r="AB714" s="1">
        <v>0</v>
      </c>
      <c r="AC714" s="1">
        <v>0</v>
      </c>
      <c r="AD714" s="2" t="s">
        <v>0</v>
      </c>
      <c r="AE714" s="1">
        <v>0</v>
      </c>
      <c r="AF714" s="2">
        <v>0</v>
      </c>
      <c r="AG714" s="2" t="s">
        <v>0</v>
      </c>
      <c r="AH714" s="1">
        <v>0</v>
      </c>
      <c r="AI714" s="1">
        <v>0</v>
      </c>
      <c r="AJ714" s="2" t="s">
        <v>0</v>
      </c>
      <c r="AK714" s="1">
        <v>0</v>
      </c>
      <c r="AL714" s="1">
        <v>0</v>
      </c>
      <c r="AM714" s="49" t="s">
        <v>1</v>
      </c>
      <c r="AN714" s="2" t="s">
        <v>1</v>
      </c>
      <c r="AO714" s="49" t="s">
        <v>1</v>
      </c>
      <c r="AP714" s="2" t="s">
        <v>1</v>
      </c>
      <c r="AR714" s="7"/>
      <c r="AS714" s="125"/>
      <c r="AT714" s="5"/>
      <c r="AU714" s="13"/>
    </row>
    <row r="715" spans="1:47" x14ac:dyDescent="0.25">
      <c r="A715" s="2" t="s">
        <v>263</v>
      </c>
      <c r="B715" s="48">
        <v>44181</v>
      </c>
      <c r="C715" s="2" t="s">
        <v>27</v>
      </c>
      <c r="D715" s="2" t="s">
        <v>38</v>
      </c>
      <c r="E715" s="2" t="s">
        <v>4</v>
      </c>
      <c r="F715" s="2" t="s">
        <v>2292</v>
      </c>
      <c r="G715" s="2" t="s">
        <v>3</v>
      </c>
      <c r="H715" s="2" t="s">
        <v>2293</v>
      </c>
      <c r="I715" s="1" t="s">
        <v>1</v>
      </c>
      <c r="J715" s="1" t="s">
        <v>1</v>
      </c>
      <c r="K715" s="1" t="s">
        <v>1</v>
      </c>
      <c r="L715" s="1" t="s">
        <v>1</v>
      </c>
      <c r="M715" s="1">
        <v>0</v>
      </c>
      <c r="N715" s="2" t="s">
        <v>1</v>
      </c>
      <c r="O715" s="2" t="s">
        <v>2</v>
      </c>
      <c r="P715" s="2" t="s">
        <v>1</v>
      </c>
      <c r="Q715" s="1">
        <v>193713024.68000001</v>
      </c>
      <c r="R715" s="1">
        <v>0</v>
      </c>
      <c r="S715" s="1">
        <v>131768737</v>
      </c>
      <c r="T715" s="1">
        <v>0</v>
      </c>
      <c r="U715" s="2" t="s">
        <v>0</v>
      </c>
      <c r="V715" s="1">
        <v>0</v>
      </c>
      <c r="W715" s="1">
        <v>53400248</v>
      </c>
      <c r="X715" s="2" t="s">
        <v>9</v>
      </c>
      <c r="Y715" s="1">
        <v>8544039.6799999997</v>
      </c>
      <c r="Z715" s="1">
        <v>0</v>
      </c>
      <c r="AA715" s="2" t="s">
        <v>0</v>
      </c>
      <c r="AB715" s="1">
        <v>0</v>
      </c>
      <c r="AC715" s="1">
        <v>0</v>
      </c>
      <c r="AD715" s="2" t="s">
        <v>0</v>
      </c>
      <c r="AE715" s="1">
        <v>0</v>
      </c>
      <c r="AF715" s="2">
        <v>0</v>
      </c>
      <c r="AG715" s="2" t="s">
        <v>0</v>
      </c>
      <c r="AH715" s="1">
        <v>0</v>
      </c>
      <c r="AI715" s="1">
        <v>0</v>
      </c>
      <c r="AJ715" s="2" t="s">
        <v>0</v>
      </c>
      <c r="AK715" s="1">
        <v>0</v>
      </c>
      <c r="AL715" s="1">
        <v>0</v>
      </c>
      <c r="AM715" s="49" t="s">
        <v>1</v>
      </c>
      <c r="AN715" s="2" t="s">
        <v>1</v>
      </c>
      <c r="AO715" s="49" t="s">
        <v>1</v>
      </c>
      <c r="AP715" s="2" t="s">
        <v>1</v>
      </c>
      <c r="AR715" s="7"/>
      <c r="AS715" s="125"/>
      <c r="AT715" s="5"/>
      <c r="AU715" s="13"/>
    </row>
    <row r="716" spans="1:47" x14ac:dyDescent="0.25">
      <c r="A716" s="2" t="s">
        <v>262</v>
      </c>
      <c r="B716" s="48">
        <v>44181</v>
      </c>
      <c r="C716" s="2" t="s">
        <v>27</v>
      </c>
      <c r="D716" s="2" t="s">
        <v>38</v>
      </c>
      <c r="E716" s="2" t="s">
        <v>4</v>
      </c>
      <c r="F716" s="2" t="s">
        <v>2292</v>
      </c>
      <c r="G716" s="2" t="s">
        <v>3</v>
      </c>
      <c r="H716" s="2" t="s">
        <v>2294</v>
      </c>
      <c r="I716" s="1" t="s">
        <v>1</v>
      </c>
      <c r="J716" s="1" t="s">
        <v>1</v>
      </c>
      <c r="K716" s="1" t="s">
        <v>1</v>
      </c>
      <c r="L716" s="1" t="s">
        <v>1</v>
      </c>
      <c r="M716" s="1">
        <v>0</v>
      </c>
      <c r="N716" s="2" t="s">
        <v>1</v>
      </c>
      <c r="O716" s="2" t="s">
        <v>441</v>
      </c>
      <c r="P716" s="2" t="s">
        <v>442</v>
      </c>
      <c r="Q716" s="1">
        <v>1065900</v>
      </c>
      <c r="R716" s="1">
        <v>0</v>
      </c>
      <c r="S716" s="1">
        <v>1065900</v>
      </c>
      <c r="T716" s="1">
        <v>0</v>
      </c>
      <c r="U716" s="2" t="s">
        <v>0</v>
      </c>
      <c r="V716" s="1">
        <v>0</v>
      </c>
      <c r="W716" s="1">
        <v>0</v>
      </c>
      <c r="X716" s="2" t="s">
        <v>0</v>
      </c>
      <c r="Y716" s="1">
        <v>0</v>
      </c>
      <c r="Z716" s="1">
        <v>0</v>
      </c>
      <c r="AA716" s="2" t="s">
        <v>0</v>
      </c>
      <c r="AB716" s="1">
        <v>0</v>
      </c>
      <c r="AC716" s="1">
        <v>0</v>
      </c>
      <c r="AD716" s="2" t="s">
        <v>0</v>
      </c>
      <c r="AE716" s="1">
        <v>0</v>
      </c>
      <c r="AF716" s="2">
        <v>0</v>
      </c>
      <c r="AG716" s="2" t="s">
        <v>0</v>
      </c>
      <c r="AH716" s="1">
        <v>0</v>
      </c>
      <c r="AI716" s="1">
        <v>0</v>
      </c>
      <c r="AJ716" s="2" t="s">
        <v>0</v>
      </c>
      <c r="AK716" s="1">
        <v>0</v>
      </c>
      <c r="AL716" s="1">
        <v>0</v>
      </c>
      <c r="AM716" s="49" t="s">
        <v>1</v>
      </c>
      <c r="AN716" s="2" t="s">
        <v>1</v>
      </c>
      <c r="AO716" s="49" t="s">
        <v>1</v>
      </c>
      <c r="AP716" s="2" t="s">
        <v>1</v>
      </c>
      <c r="AR716" s="7"/>
      <c r="AS716" s="125"/>
      <c r="AT716" s="5"/>
      <c r="AU716" s="13"/>
    </row>
    <row r="717" spans="1:47" x14ac:dyDescent="0.25">
      <c r="A717" s="2" t="s">
        <v>261</v>
      </c>
      <c r="B717" s="48">
        <v>44181</v>
      </c>
      <c r="C717" s="2" t="s">
        <v>27</v>
      </c>
      <c r="D717" s="2" t="s">
        <v>38</v>
      </c>
      <c r="E717" s="2" t="s">
        <v>4</v>
      </c>
      <c r="F717" s="2" t="s">
        <v>2292</v>
      </c>
      <c r="G717" s="2" t="s">
        <v>3</v>
      </c>
      <c r="H717" s="2" t="s">
        <v>2295</v>
      </c>
      <c r="I717" s="1" t="s">
        <v>1</v>
      </c>
      <c r="J717" s="1" t="s">
        <v>1</v>
      </c>
      <c r="K717" s="1" t="s">
        <v>1</v>
      </c>
      <c r="L717" s="1" t="s">
        <v>1</v>
      </c>
      <c r="M717" s="1">
        <v>0</v>
      </c>
      <c r="N717" s="2" t="s">
        <v>1</v>
      </c>
      <c r="O717" s="2" t="s">
        <v>441</v>
      </c>
      <c r="P717" s="2" t="s">
        <v>442</v>
      </c>
      <c r="Q717" s="1">
        <v>6308808</v>
      </c>
      <c r="R717" s="1">
        <v>0</v>
      </c>
      <c r="S717" s="1">
        <v>1373240</v>
      </c>
      <c r="T717" s="1">
        <v>4254800</v>
      </c>
      <c r="U717" s="2" t="s">
        <v>9</v>
      </c>
      <c r="V717" s="1">
        <v>680768</v>
      </c>
      <c r="W717" s="1">
        <v>0</v>
      </c>
      <c r="X717" s="2" t="s">
        <v>0</v>
      </c>
      <c r="Y717" s="1">
        <v>0</v>
      </c>
      <c r="Z717" s="1">
        <v>0</v>
      </c>
      <c r="AA717" s="2" t="s">
        <v>0</v>
      </c>
      <c r="AB717" s="1">
        <v>0</v>
      </c>
      <c r="AC717" s="1">
        <v>0</v>
      </c>
      <c r="AD717" s="2" t="s">
        <v>0</v>
      </c>
      <c r="AE717" s="1">
        <v>0</v>
      </c>
      <c r="AF717" s="2">
        <v>0</v>
      </c>
      <c r="AG717" s="2" t="s">
        <v>0</v>
      </c>
      <c r="AH717" s="1">
        <v>0</v>
      </c>
      <c r="AI717" s="1">
        <v>0</v>
      </c>
      <c r="AJ717" s="2" t="s">
        <v>0</v>
      </c>
      <c r="AK717" s="1">
        <v>0</v>
      </c>
      <c r="AL717" s="1">
        <v>0</v>
      </c>
      <c r="AM717" s="49" t="s">
        <v>1</v>
      </c>
      <c r="AN717" s="2" t="s">
        <v>1</v>
      </c>
      <c r="AO717" s="49" t="s">
        <v>1</v>
      </c>
      <c r="AP717" s="2" t="s">
        <v>1</v>
      </c>
      <c r="AR717" s="7"/>
      <c r="AS717" s="125"/>
      <c r="AT717" s="5"/>
      <c r="AU717" s="13"/>
    </row>
    <row r="718" spans="1:47" x14ac:dyDescent="0.25">
      <c r="A718" s="2" t="s">
        <v>260</v>
      </c>
      <c r="B718" s="48">
        <v>44181</v>
      </c>
      <c r="C718" s="2" t="s">
        <v>27</v>
      </c>
      <c r="D718" s="2" t="s">
        <v>38</v>
      </c>
      <c r="E718" s="2" t="s">
        <v>4</v>
      </c>
      <c r="F718" s="2" t="s">
        <v>2292</v>
      </c>
      <c r="G718" s="2" t="s">
        <v>3</v>
      </c>
      <c r="H718" s="2" t="s">
        <v>2296</v>
      </c>
      <c r="I718" s="1" t="s">
        <v>1</v>
      </c>
      <c r="J718" s="1" t="s">
        <v>1</v>
      </c>
      <c r="K718" s="1" t="s">
        <v>1</v>
      </c>
      <c r="L718" s="1" t="s">
        <v>1</v>
      </c>
      <c r="M718" s="1">
        <v>0</v>
      </c>
      <c r="N718" s="2" t="s">
        <v>1</v>
      </c>
      <c r="O718" s="2" t="s">
        <v>2</v>
      </c>
      <c r="P718" s="2" t="s">
        <v>1</v>
      </c>
      <c r="Q718" s="1">
        <v>444050588.45999998</v>
      </c>
      <c r="R718" s="1">
        <v>0</v>
      </c>
      <c r="S718" s="1">
        <v>316088328</v>
      </c>
      <c r="T718" s="1">
        <v>0</v>
      </c>
      <c r="U718" s="2" t="s">
        <v>0</v>
      </c>
      <c r="V718" s="1">
        <v>0</v>
      </c>
      <c r="W718" s="1">
        <v>110312293.5</v>
      </c>
      <c r="X718" s="2" t="s">
        <v>9</v>
      </c>
      <c r="Y718" s="1">
        <v>17649966.960000001</v>
      </c>
      <c r="Z718" s="1">
        <v>0</v>
      </c>
      <c r="AA718" s="2" t="s">
        <v>0</v>
      </c>
      <c r="AB718" s="1">
        <v>0</v>
      </c>
      <c r="AC718" s="1">
        <v>0</v>
      </c>
      <c r="AD718" s="2" t="s">
        <v>0</v>
      </c>
      <c r="AE718" s="1">
        <v>0</v>
      </c>
      <c r="AF718" s="2">
        <v>0</v>
      </c>
      <c r="AG718" s="2" t="s">
        <v>0</v>
      </c>
      <c r="AH718" s="1">
        <v>0</v>
      </c>
      <c r="AI718" s="1">
        <v>0</v>
      </c>
      <c r="AJ718" s="2" t="s">
        <v>0</v>
      </c>
      <c r="AK718" s="1">
        <v>0</v>
      </c>
      <c r="AL718" s="1">
        <v>0</v>
      </c>
      <c r="AM718" s="49" t="s">
        <v>1</v>
      </c>
      <c r="AN718" s="2" t="s">
        <v>1</v>
      </c>
      <c r="AO718" s="49" t="s">
        <v>1</v>
      </c>
      <c r="AP718" s="2" t="s">
        <v>1</v>
      </c>
      <c r="AR718" s="7"/>
      <c r="AS718" s="125"/>
      <c r="AT718" s="5"/>
      <c r="AU718" s="13"/>
    </row>
    <row r="719" spans="1:47" x14ac:dyDescent="0.25">
      <c r="A719" s="2" t="s">
        <v>259</v>
      </c>
      <c r="B719" s="48">
        <v>44181</v>
      </c>
      <c r="C719" s="2" t="s">
        <v>35</v>
      </c>
      <c r="D719" s="2" t="s">
        <v>38</v>
      </c>
      <c r="E719" s="2" t="s">
        <v>210</v>
      </c>
      <c r="F719" s="2" t="s">
        <v>1641</v>
      </c>
      <c r="G719" s="2" t="s">
        <v>3</v>
      </c>
      <c r="H719" s="2" t="s">
        <v>2297</v>
      </c>
      <c r="I719" s="1" t="s">
        <v>1</v>
      </c>
      <c r="J719" s="1" t="s">
        <v>1</v>
      </c>
      <c r="K719" s="1" t="s">
        <v>1</v>
      </c>
      <c r="L719" s="1" t="s">
        <v>1</v>
      </c>
      <c r="M719" s="1">
        <v>0</v>
      </c>
      <c r="N719" s="2" t="s">
        <v>1</v>
      </c>
      <c r="O719" s="2" t="s">
        <v>2</v>
      </c>
      <c r="P719" s="2" t="s">
        <v>1</v>
      </c>
      <c r="Q719" s="1">
        <v>235672383</v>
      </c>
      <c r="R719" s="1">
        <v>0</v>
      </c>
      <c r="S719" s="1">
        <v>227218883</v>
      </c>
      <c r="T719" s="1">
        <v>0</v>
      </c>
      <c r="U719" s="2" t="s">
        <v>0</v>
      </c>
      <c r="V719" s="1">
        <v>0</v>
      </c>
      <c r="W719" s="1">
        <v>7287500</v>
      </c>
      <c r="X719" s="2" t="s">
        <v>0</v>
      </c>
      <c r="Y719" s="1">
        <v>1166000</v>
      </c>
      <c r="Z719" s="1">
        <v>0</v>
      </c>
      <c r="AA719" s="2" t="s">
        <v>0</v>
      </c>
      <c r="AB719" s="1">
        <v>0</v>
      </c>
      <c r="AC719" s="1">
        <v>0</v>
      </c>
      <c r="AD719" s="2" t="s">
        <v>0</v>
      </c>
      <c r="AE719" s="1">
        <v>0</v>
      </c>
      <c r="AF719" s="2">
        <v>0</v>
      </c>
      <c r="AG719" s="2" t="s">
        <v>0</v>
      </c>
      <c r="AH719" s="1">
        <v>0</v>
      </c>
      <c r="AI719" s="1">
        <v>0</v>
      </c>
      <c r="AJ719" s="2" t="s">
        <v>0</v>
      </c>
      <c r="AK719" s="1">
        <v>0</v>
      </c>
      <c r="AL719" s="1">
        <v>0</v>
      </c>
      <c r="AM719" s="49" t="s">
        <v>1</v>
      </c>
      <c r="AN719" s="2" t="s">
        <v>1</v>
      </c>
      <c r="AO719" s="49" t="s">
        <v>1</v>
      </c>
      <c r="AP719" s="2" t="s">
        <v>1</v>
      </c>
      <c r="AR719" s="7"/>
      <c r="AS719" s="125"/>
      <c r="AT719" s="5"/>
      <c r="AU719" s="13"/>
    </row>
    <row r="720" spans="1:47" x14ac:dyDescent="0.25">
      <c r="A720" s="2" t="s">
        <v>258</v>
      </c>
      <c r="B720" s="48">
        <v>44181</v>
      </c>
      <c r="C720" s="2" t="s">
        <v>6</v>
      </c>
      <c r="D720" s="2" t="s">
        <v>38</v>
      </c>
      <c r="E720" s="2" t="s">
        <v>212</v>
      </c>
      <c r="F720" s="2" t="s">
        <v>2298</v>
      </c>
      <c r="G720" s="2" t="s">
        <v>3</v>
      </c>
      <c r="H720" s="2" t="s">
        <v>2299</v>
      </c>
      <c r="I720" s="1" t="s">
        <v>1</v>
      </c>
      <c r="J720" s="1" t="s">
        <v>1</v>
      </c>
      <c r="K720" s="1" t="s">
        <v>1</v>
      </c>
      <c r="L720" s="1" t="s">
        <v>1</v>
      </c>
      <c r="M720" s="1">
        <v>0</v>
      </c>
      <c r="N720" s="2" t="s">
        <v>1</v>
      </c>
      <c r="O720" s="2" t="s">
        <v>2</v>
      </c>
      <c r="P720" s="2" t="s">
        <v>1</v>
      </c>
      <c r="Q720" s="1">
        <v>757272626.60000002</v>
      </c>
      <c r="R720" s="1">
        <v>0</v>
      </c>
      <c r="S720" s="1">
        <v>559964053.5</v>
      </c>
      <c r="T720" s="1">
        <v>0</v>
      </c>
      <c r="U720" s="2" t="s">
        <v>0</v>
      </c>
      <c r="V720" s="1">
        <v>0</v>
      </c>
      <c r="W720" s="1">
        <v>170093597.5</v>
      </c>
      <c r="X720" s="2" t="s">
        <v>9</v>
      </c>
      <c r="Y720" s="1">
        <v>27214975.599999994</v>
      </c>
      <c r="Z720" s="1">
        <v>0</v>
      </c>
      <c r="AA720" s="2" t="s">
        <v>0</v>
      </c>
      <c r="AB720" s="1">
        <v>0</v>
      </c>
      <c r="AC720" s="1">
        <v>0</v>
      </c>
      <c r="AD720" s="2" t="s">
        <v>0</v>
      </c>
      <c r="AE720" s="1">
        <v>0</v>
      </c>
      <c r="AF720" s="2">
        <v>0</v>
      </c>
      <c r="AG720" s="2" t="s">
        <v>0</v>
      </c>
      <c r="AH720" s="1">
        <v>0</v>
      </c>
      <c r="AI720" s="1">
        <v>0</v>
      </c>
      <c r="AJ720" s="2" t="s">
        <v>0</v>
      </c>
      <c r="AK720" s="1">
        <v>0</v>
      </c>
      <c r="AL720" s="1">
        <v>0</v>
      </c>
      <c r="AM720" s="49" t="s">
        <v>1</v>
      </c>
      <c r="AN720" s="2" t="s">
        <v>1</v>
      </c>
      <c r="AO720" s="49" t="s">
        <v>1</v>
      </c>
      <c r="AP720" s="2" t="s">
        <v>1</v>
      </c>
      <c r="AR720" s="7"/>
      <c r="AS720" s="125"/>
      <c r="AT720" s="5"/>
      <c r="AU720" s="13"/>
    </row>
    <row r="721" spans="1:47" x14ac:dyDescent="0.25">
      <c r="A721" s="2" t="s">
        <v>257</v>
      </c>
      <c r="B721" s="48">
        <v>44181</v>
      </c>
      <c r="C721" s="2" t="s">
        <v>6</v>
      </c>
      <c r="D721" s="2" t="s">
        <v>38</v>
      </c>
      <c r="E721" s="2" t="s">
        <v>212</v>
      </c>
      <c r="F721" s="2" t="s">
        <v>2298</v>
      </c>
      <c r="G721" s="2" t="s">
        <v>3</v>
      </c>
      <c r="H721" s="2" t="s">
        <v>2300</v>
      </c>
      <c r="I721" s="1" t="s">
        <v>1</v>
      </c>
      <c r="J721" s="1" t="s">
        <v>1</v>
      </c>
      <c r="K721" s="1" t="s">
        <v>1</v>
      </c>
      <c r="L721" s="1" t="s">
        <v>1</v>
      </c>
      <c r="M721" s="1">
        <v>0</v>
      </c>
      <c r="N721" s="2" t="s">
        <v>1</v>
      </c>
      <c r="O721" s="2" t="s">
        <v>2301</v>
      </c>
      <c r="P721" s="2" t="s">
        <v>2302</v>
      </c>
      <c r="Q721" s="1">
        <v>4466000</v>
      </c>
      <c r="R721" s="1">
        <v>0</v>
      </c>
      <c r="S721" s="1">
        <v>0</v>
      </c>
      <c r="T721" s="1">
        <v>3850000</v>
      </c>
      <c r="U721" s="2" t="s">
        <v>9</v>
      </c>
      <c r="V721" s="1">
        <v>616000</v>
      </c>
      <c r="W721" s="1">
        <v>0</v>
      </c>
      <c r="X721" s="2" t="s">
        <v>0</v>
      </c>
      <c r="Y721" s="1">
        <v>0</v>
      </c>
      <c r="Z721" s="1">
        <v>0</v>
      </c>
      <c r="AA721" s="2" t="s">
        <v>0</v>
      </c>
      <c r="AB721" s="1">
        <v>0</v>
      </c>
      <c r="AC721" s="1">
        <v>0</v>
      </c>
      <c r="AD721" s="2" t="s">
        <v>0</v>
      </c>
      <c r="AE721" s="1">
        <v>0</v>
      </c>
      <c r="AF721" s="2">
        <v>0</v>
      </c>
      <c r="AG721" s="2" t="s">
        <v>0</v>
      </c>
      <c r="AH721" s="1">
        <v>0</v>
      </c>
      <c r="AI721" s="1">
        <v>0</v>
      </c>
      <c r="AJ721" s="2" t="s">
        <v>0</v>
      </c>
      <c r="AK721" s="1">
        <v>0</v>
      </c>
      <c r="AL721" s="1">
        <v>0</v>
      </c>
      <c r="AM721" s="49" t="s">
        <v>1</v>
      </c>
      <c r="AN721" s="2" t="s">
        <v>1</v>
      </c>
      <c r="AO721" s="49" t="s">
        <v>1</v>
      </c>
      <c r="AP721" s="2" t="s">
        <v>1</v>
      </c>
      <c r="AR721" s="7"/>
      <c r="AS721" s="125"/>
      <c r="AT721" s="5"/>
      <c r="AU721" s="13"/>
    </row>
    <row r="722" spans="1:47" x14ac:dyDescent="0.25">
      <c r="A722" s="2" t="s">
        <v>256</v>
      </c>
      <c r="B722" s="48">
        <v>44181</v>
      </c>
      <c r="C722" s="2" t="s">
        <v>6</v>
      </c>
      <c r="D722" s="2" t="s">
        <v>38</v>
      </c>
      <c r="E722" s="2" t="s">
        <v>212</v>
      </c>
      <c r="F722" s="2" t="s">
        <v>2298</v>
      </c>
      <c r="G722" s="2" t="s">
        <v>3</v>
      </c>
      <c r="H722" s="2" t="s">
        <v>2303</v>
      </c>
      <c r="I722" s="1" t="s">
        <v>1</v>
      </c>
      <c r="J722" s="1" t="s">
        <v>1</v>
      </c>
      <c r="K722" s="1" t="s">
        <v>1</v>
      </c>
      <c r="L722" s="1" t="s">
        <v>1</v>
      </c>
      <c r="M722" s="1">
        <v>0</v>
      </c>
      <c r="N722" s="2" t="s">
        <v>1</v>
      </c>
      <c r="O722" s="2" t="s">
        <v>2</v>
      </c>
      <c r="P722" s="2" t="s">
        <v>1</v>
      </c>
      <c r="Q722" s="1">
        <v>249098158.40000001</v>
      </c>
      <c r="R722" s="1">
        <v>0</v>
      </c>
      <c r="S722" s="1">
        <v>199857547.5</v>
      </c>
      <c r="T722" s="1">
        <v>0</v>
      </c>
      <c r="U722" s="2" t="s">
        <v>0</v>
      </c>
      <c r="V722" s="1">
        <v>0</v>
      </c>
      <c r="W722" s="1">
        <v>42448802.5</v>
      </c>
      <c r="X722" s="2" t="s">
        <v>9</v>
      </c>
      <c r="Y722" s="1">
        <v>6791808.4000000004</v>
      </c>
      <c r="Z722" s="1">
        <v>0</v>
      </c>
      <c r="AA722" s="2" t="s">
        <v>0</v>
      </c>
      <c r="AB722" s="1">
        <v>0</v>
      </c>
      <c r="AC722" s="1">
        <v>0</v>
      </c>
      <c r="AD722" s="2" t="s">
        <v>0</v>
      </c>
      <c r="AE722" s="1">
        <v>0</v>
      </c>
      <c r="AF722" s="2">
        <v>0</v>
      </c>
      <c r="AG722" s="2" t="s">
        <v>0</v>
      </c>
      <c r="AH722" s="1">
        <v>0</v>
      </c>
      <c r="AI722" s="1">
        <v>0</v>
      </c>
      <c r="AJ722" s="2" t="s">
        <v>0</v>
      </c>
      <c r="AK722" s="1">
        <v>0</v>
      </c>
      <c r="AL722" s="1">
        <v>0</v>
      </c>
      <c r="AM722" s="49" t="s">
        <v>1</v>
      </c>
      <c r="AN722" s="2" t="s">
        <v>1</v>
      </c>
      <c r="AO722" s="49" t="s">
        <v>1</v>
      </c>
      <c r="AP722" s="2" t="s">
        <v>1</v>
      </c>
      <c r="AR722" s="7"/>
      <c r="AS722" s="125"/>
      <c r="AT722" s="5"/>
      <c r="AU722" s="13"/>
    </row>
    <row r="723" spans="1:47" x14ac:dyDescent="0.25">
      <c r="A723" s="2" t="s">
        <v>255</v>
      </c>
      <c r="B723" s="48">
        <v>44181</v>
      </c>
      <c r="C723" s="2" t="s">
        <v>27</v>
      </c>
      <c r="D723" s="2" t="s">
        <v>33</v>
      </c>
      <c r="E723" s="2" t="s">
        <v>32</v>
      </c>
      <c r="F723" s="2" t="s">
        <v>2292</v>
      </c>
      <c r="G723" s="2" t="s">
        <v>3</v>
      </c>
      <c r="H723" s="2" t="s">
        <v>2304</v>
      </c>
      <c r="I723" s="1" t="s">
        <v>1</v>
      </c>
      <c r="J723" s="1" t="s">
        <v>1</v>
      </c>
      <c r="K723" s="1" t="s">
        <v>1</v>
      </c>
      <c r="L723" s="1" t="s">
        <v>1</v>
      </c>
      <c r="M723" s="1">
        <v>0</v>
      </c>
      <c r="N723" s="2" t="s">
        <v>1</v>
      </c>
      <c r="O723" s="2" t="s">
        <v>2</v>
      </c>
      <c r="P723" s="2" t="s">
        <v>1</v>
      </c>
      <c r="Q723" s="1">
        <v>294620805</v>
      </c>
      <c r="R723" s="1">
        <v>0</v>
      </c>
      <c r="S723" s="1">
        <v>242987465</v>
      </c>
      <c r="T723" s="1">
        <v>0</v>
      </c>
      <c r="U723" s="2" t="s">
        <v>0</v>
      </c>
      <c r="V723" s="1">
        <v>0</v>
      </c>
      <c r="W723" s="1">
        <v>44511500</v>
      </c>
      <c r="X723" s="2" t="s">
        <v>0</v>
      </c>
      <c r="Y723" s="1">
        <v>7121840</v>
      </c>
      <c r="Z723" s="1">
        <v>0</v>
      </c>
      <c r="AA723" s="2" t="s">
        <v>0</v>
      </c>
      <c r="AB723" s="1">
        <v>0</v>
      </c>
      <c r="AC723" s="1">
        <v>0</v>
      </c>
      <c r="AD723" s="2" t="s">
        <v>0</v>
      </c>
      <c r="AE723" s="1">
        <v>0</v>
      </c>
      <c r="AF723" s="2">
        <v>0</v>
      </c>
      <c r="AG723" s="2" t="s">
        <v>0</v>
      </c>
      <c r="AH723" s="1">
        <v>0</v>
      </c>
      <c r="AI723" s="1">
        <v>0</v>
      </c>
      <c r="AJ723" s="2" t="s">
        <v>0</v>
      </c>
      <c r="AK723" s="1">
        <v>0</v>
      </c>
      <c r="AL723" s="1">
        <v>0</v>
      </c>
      <c r="AM723" s="49" t="s">
        <v>1</v>
      </c>
      <c r="AN723" s="2" t="s">
        <v>1</v>
      </c>
      <c r="AO723" s="49" t="s">
        <v>1</v>
      </c>
      <c r="AP723" s="2" t="s">
        <v>1</v>
      </c>
      <c r="AR723" s="7"/>
      <c r="AS723" s="125"/>
      <c r="AT723" s="5"/>
      <c r="AU723" s="13"/>
    </row>
    <row r="724" spans="1:47" x14ac:dyDescent="0.25">
      <c r="A724" s="2" t="s">
        <v>254</v>
      </c>
      <c r="B724" s="48">
        <v>44181</v>
      </c>
      <c r="C724" s="2" t="s">
        <v>6</v>
      </c>
      <c r="D724" s="2" t="s">
        <v>33</v>
      </c>
      <c r="E724" s="2" t="s">
        <v>206</v>
      </c>
      <c r="F724" s="2" t="s">
        <v>874</v>
      </c>
      <c r="G724" s="2" t="s">
        <v>3</v>
      </c>
      <c r="H724" s="2" t="s">
        <v>2305</v>
      </c>
      <c r="I724" s="1" t="s">
        <v>1</v>
      </c>
      <c r="J724" s="1" t="s">
        <v>1</v>
      </c>
      <c r="K724" s="1" t="s">
        <v>1</v>
      </c>
      <c r="L724" s="1" t="s">
        <v>1</v>
      </c>
      <c r="M724" s="1">
        <v>0</v>
      </c>
      <c r="N724" s="2" t="s">
        <v>1</v>
      </c>
      <c r="O724" s="2" t="s">
        <v>2</v>
      </c>
      <c r="P724" s="2" t="s">
        <v>1</v>
      </c>
      <c r="Q724" s="1">
        <v>247271677.53999999</v>
      </c>
      <c r="R724" s="1">
        <v>0</v>
      </c>
      <c r="S724" s="1">
        <v>197102018</v>
      </c>
      <c r="T724" s="1">
        <v>0</v>
      </c>
      <c r="U724" s="2" t="s">
        <v>0</v>
      </c>
      <c r="V724" s="1">
        <v>0</v>
      </c>
      <c r="W724" s="1">
        <v>43249706.5</v>
      </c>
      <c r="X724" s="2" t="s">
        <v>0</v>
      </c>
      <c r="Y724" s="1">
        <v>6919953.04</v>
      </c>
      <c r="Z724" s="1">
        <v>0</v>
      </c>
      <c r="AA724" s="2" t="s">
        <v>0</v>
      </c>
      <c r="AB724" s="1">
        <v>0</v>
      </c>
      <c r="AC724" s="1">
        <v>0</v>
      </c>
      <c r="AD724" s="2" t="s">
        <v>0</v>
      </c>
      <c r="AE724" s="1">
        <v>0</v>
      </c>
      <c r="AF724" s="2">
        <v>0</v>
      </c>
      <c r="AG724" s="2" t="s">
        <v>0</v>
      </c>
      <c r="AH724" s="1">
        <v>0</v>
      </c>
      <c r="AI724" s="1">
        <v>0</v>
      </c>
      <c r="AJ724" s="2" t="s">
        <v>0</v>
      </c>
      <c r="AK724" s="1">
        <v>0</v>
      </c>
      <c r="AL724" s="1">
        <v>0</v>
      </c>
      <c r="AM724" s="49" t="s">
        <v>1</v>
      </c>
      <c r="AN724" s="2" t="s">
        <v>1</v>
      </c>
      <c r="AO724" s="49" t="s">
        <v>1</v>
      </c>
      <c r="AP724" s="2" t="s">
        <v>1</v>
      </c>
      <c r="AR724" s="7"/>
      <c r="AS724" s="125"/>
      <c r="AT724" s="5"/>
      <c r="AU724" s="13"/>
    </row>
    <row r="725" spans="1:47" x14ac:dyDescent="0.25">
      <c r="A725" s="2" t="s">
        <v>252</v>
      </c>
      <c r="B725" s="48">
        <v>44181</v>
      </c>
      <c r="C725" s="2" t="s">
        <v>6</v>
      </c>
      <c r="D725" s="2" t="s">
        <v>33</v>
      </c>
      <c r="E725" s="2" t="s">
        <v>206</v>
      </c>
      <c r="F725" s="2" t="s">
        <v>874</v>
      </c>
      <c r="G725" s="2" t="s">
        <v>3</v>
      </c>
      <c r="H725" s="2" t="s">
        <v>2306</v>
      </c>
      <c r="I725" s="1" t="s">
        <v>1</v>
      </c>
      <c r="J725" s="1" t="s">
        <v>1</v>
      </c>
      <c r="K725" s="1" t="s">
        <v>1</v>
      </c>
      <c r="L725" s="1" t="s">
        <v>1</v>
      </c>
      <c r="M725" s="1">
        <v>0</v>
      </c>
      <c r="N725" s="2" t="s">
        <v>1</v>
      </c>
      <c r="O725" s="2" t="s">
        <v>907</v>
      </c>
      <c r="P725" s="2" t="s">
        <v>908</v>
      </c>
      <c r="Q725" s="1">
        <v>54313455.240000002</v>
      </c>
      <c r="R725" s="1">
        <v>0</v>
      </c>
      <c r="S725" s="1">
        <v>14158705</v>
      </c>
      <c r="T725" s="1">
        <v>34616164</v>
      </c>
      <c r="U725" s="2" t="s">
        <v>9</v>
      </c>
      <c r="V725" s="1">
        <v>5538586.2400000002</v>
      </c>
      <c r="W725" s="1">
        <v>0</v>
      </c>
      <c r="X725" s="2" t="s">
        <v>0</v>
      </c>
      <c r="Y725" s="1">
        <v>0</v>
      </c>
      <c r="Z725" s="1">
        <v>0</v>
      </c>
      <c r="AA725" s="2" t="s">
        <v>0</v>
      </c>
      <c r="AB725" s="1">
        <v>0</v>
      </c>
      <c r="AC725" s="1">
        <v>0</v>
      </c>
      <c r="AD725" s="2" t="s">
        <v>0</v>
      </c>
      <c r="AE725" s="1">
        <v>0</v>
      </c>
      <c r="AF725" s="2">
        <v>0</v>
      </c>
      <c r="AG725" s="2" t="s">
        <v>0</v>
      </c>
      <c r="AH725" s="1">
        <v>0</v>
      </c>
      <c r="AI725" s="1">
        <v>0</v>
      </c>
      <c r="AJ725" s="2" t="s">
        <v>0</v>
      </c>
      <c r="AK725" s="1">
        <v>0</v>
      </c>
      <c r="AL725" s="1">
        <v>0</v>
      </c>
      <c r="AM725" s="49" t="s">
        <v>1</v>
      </c>
      <c r="AN725" s="2" t="s">
        <v>1</v>
      </c>
      <c r="AO725" s="49" t="s">
        <v>1</v>
      </c>
      <c r="AP725" s="2" t="s">
        <v>1</v>
      </c>
      <c r="AR725" s="7"/>
      <c r="AS725" s="125"/>
      <c r="AT725" s="5"/>
      <c r="AU725" s="13"/>
    </row>
    <row r="726" spans="1:47" x14ac:dyDescent="0.25">
      <c r="A726" s="2" t="s">
        <v>251</v>
      </c>
      <c r="B726" s="48">
        <v>44181</v>
      </c>
      <c r="C726" s="2" t="s">
        <v>6</v>
      </c>
      <c r="D726" s="2" t="s">
        <v>33</v>
      </c>
      <c r="E726" s="2" t="s">
        <v>206</v>
      </c>
      <c r="F726" s="2" t="s">
        <v>874</v>
      </c>
      <c r="G726" s="2" t="s">
        <v>3</v>
      </c>
      <c r="H726" s="2" t="s">
        <v>2307</v>
      </c>
      <c r="I726" s="1" t="s">
        <v>1</v>
      </c>
      <c r="J726" s="1" t="s">
        <v>1</v>
      </c>
      <c r="K726" s="1" t="s">
        <v>1</v>
      </c>
      <c r="L726" s="1" t="s">
        <v>1</v>
      </c>
      <c r="M726" s="1">
        <v>0</v>
      </c>
      <c r="N726" s="2" t="s">
        <v>1</v>
      </c>
      <c r="O726" s="2" t="s">
        <v>2</v>
      </c>
      <c r="P726" s="2" t="s">
        <v>1</v>
      </c>
      <c r="Q726" s="1">
        <v>261753918.22</v>
      </c>
      <c r="R726" s="1">
        <v>0</v>
      </c>
      <c r="S726" s="1">
        <v>205990317.59999999</v>
      </c>
      <c r="T726" s="1">
        <v>0</v>
      </c>
      <c r="U726" s="2" t="s">
        <v>0</v>
      </c>
      <c r="V726" s="1">
        <v>0</v>
      </c>
      <c r="W726" s="1">
        <v>48072069.5</v>
      </c>
      <c r="X726" s="2" t="s">
        <v>9</v>
      </c>
      <c r="Y726" s="1">
        <v>7691531.1200000001</v>
      </c>
      <c r="Z726" s="1">
        <v>0</v>
      </c>
      <c r="AA726" s="2" t="s">
        <v>0</v>
      </c>
      <c r="AB726" s="1">
        <v>0</v>
      </c>
      <c r="AC726" s="1">
        <v>0</v>
      </c>
      <c r="AD726" s="2" t="s">
        <v>0</v>
      </c>
      <c r="AE726" s="1">
        <v>0</v>
      </c>
      <c r="AF726" s="2">
        <v>0</v>
      </c>
      <c r="AG726" s="2" t="s">
        <v>0</v>
      </c>
      <c r="AH726" s="1">
        <v>0</v>
      </c>
      <c r="AI726" s="1">
        <v>0</v>
      </c>
      <c r="AJ726" s="2" t="s">
        <v>0</v>
      </c>
      <c r="AK726" s="1">
        <v>0</v>
      </c>
      <c r="AL726" s="1">
        <v>0</v>
      </c>
      <c r="AM726" s="49" t="s">
        <v>1</v>
      </c>
      <c r="AN726" s="2" t="s">
        <v>1</v>
      </c>
      <c r="AO726" s="49" t="s">
        <v>1</v>
      </c>
      <c r="AP726" s="2" t="s">
        <v>1</v>
      </c>
      <c r="AR726" s="7"/>
      <c r="AS726" s="125"/>
      <c r="AT726" s="5"/>
      <c r="AU726" s="13"/>
    </row>
    <row r="727" spans="1:47" x14ac:dyDescent="0.25">
      <c r="A727" s="2" t="s">
        <v>250</v>
      </c>
      <c r="B727" s="48">
        <v>44181</v>
      </c>
      <c r="C727" s="2" t="s">
        <v>27</v>
      </c>
      <c r="D727" s="2" t="s">
        <v>26</v>
      </c>
      <c r="E727" s="2" t="s">
        <v>253</v>
      </c>
      <c r="F727" s="2" t="s">
        <v>1751</v>
      </c>
      <c r="G727" s="2" t="s">
        <v>3</v>
      </c>
      <c r="H727" s="2" t="s">
        <v>2308</v>
      </c>
      <c r="I727" s="1" t="s">
        <v>1</v>
      </c>
      <c r="J727" s="1" t="s">
        <v>1</v>
      </c>
      <c r="K727" s="1" t="s">
        <v>1</v>
      </c>
      <c r="L727" s="1" t="s">
        <v>1</v>
      </c>
      <c r="M727" s="1">
        <v>0</v>
      </c>
      <c r="N727" s="2" t="s">
        <v>1</v>
      </c>
      <c r="O727" s="2" t="s">
        <v>2</v>
      </c>
      <c r="P727" s="2" t="s">
        <v>1</v>
      </c>
      <c r="Q727" s="1">
        <v>135588264.73000002</v>
      </c>
      <c r="R727" s="1">
        <v>0</v>
      </c>
      <c r="S727" s="1">
        <v>72551650</v>
      </c>
      <c r="T727" s="1">
        <v>0</v>
      </c>
      <c r="U727" s="2" t="s">
        <v>0</v>
      </c>
      <c r="V727" s="1">
        <v>0</v>
      </c>
      <c r="W727" s="1">
        <v>54341909.25</v>
      </c>
      <c r="X727" s="2" t="s">
        <v>0</v>
      </c>
      <c r="Y727" s="1">
        <v>8694705.4800000004</v>
      </c>
      <c r="Z727" s="1">
        <v>0</v>
      </c>
      <c r="AA727" s="2" t="s">
        <v>0</v>
      </c>
      <c r="AB727" s="1">
        <v>0</v>
      </c>
      <c r="AC727" s="1">
        <v>0</v>
      </c>
      <c r="AD727" s="2" t="s">
        <v>0</v>
      </c>
      <c r="AE727" s="1">
        <v>0</v>
      </c>
      <c r="AF727" s="2">
        <v>0</v>
      </c>
      <c r="AG727" s="2" t="s">
        <v>0</v>
      </c>
      <c r="AH727" s="1">
        <v>0</v>
      </c>
      <c r="AI727" s="1">
        <v>0</v>
      </c>
      <c r="AJ727" s="2" t="s">
        <v>0</v>
      </c>
      <c r="AK727" s="1">
        <v>0</v>
      </c>
      <c r="AL727" s="1">
        <v>0</v>
      </c>
      <c r="AM727" s="49" t="s">
        <v>1</v>
      </c>
      <c r="AN727" s="2" t="s">
        <v>1</v>
      </c>
      <c r="AO727" s="49" t="s">
        <v>1</v>
      </c>
      <c r="AP727" s="2" t="s">
        <v>1</v>
      </c>
      <c r="AR727" s="7"/>
      <c r="AS727" s="125"/>
      <c r="AT727" s="5"/>
      <c r="AU727" s="13"/>
    </row>
    <row r="728" spans="1:47" x14ac:dyDescent="0.25">
      <c r="A728" s="2" t="s">
        <v>249</v>
      </c>
      <c r="B728" s="48">
        <v>44181</v>
      </c>
      <c r="C728" s="2" t="s">
        <v>27</v>
      </c>
      <c r="D728" s="2" t="s">
        <v>26</v>
      </c>
      <c r="E728" s="2" t="s">
        <v>253</v>
      </c>
      <c r="F728" s="2" t="s">
        <v>1751</v>
      </c>
      <c r="G728" s="2" t="s">
        <v>3</v>
      </c>
      <c r="H728" s="2" t="s">
        <v>2309</v>
      </c>
      <c r="I728" s="1" t="s">
        <v>1</v>
      </c>
      <c r="J728" s="1" t="s">
        <v>1</v>
      </c>
      <c r="K728" s="1" t="s">
        <v>1</v>
      </c>
      <c r="L728" s="1" t="s">
        <v>1</v>
      </c>
      <c r="M728" s="1">
        <v>0</v>
      </c>
      <c r="N728" s="2" t="s">
        <v>1</v>
      </c>
      <c r="O728" s="2" t="s">
        <v>441</v>
      </c>
      <c r="P728" s="2" t="s">
        <v>442</v>
      </c>
      <c r="Q728" s="1">
        <v>14258090</v>
      </c>
      <c r="R728" s="1">
        <v>0</v>
      </c>
      <c r="S728" s="1">
        <v>12088890</v>
      </c>
      <c r="T728" s="1">
        <v>1870000</v>
      </c>
      <c r="U728" s="2" t="s">
        <v>9</v>
      </c>
      <c r="V728" s="1">
        <v>299200</v>
      </c>
      <c r="W728" s="1">
        <v>0</v>
      </c>
      <c r="X728" s="2" t="s">
        <v>0</v>
      </c>
      <c r="Y728" s="1">
        <v>0</v>
      </c>
      <c r="Z728" s="1">
        <v>0</v>
      </c>
      <c r="AA728" s="2" t="s">
        <v>0</v>
      </c>
      <c r="AB728" s="1">
        <v>0</v>
      </c>
      <c r="AC728" s="1">
        <v>0</v>
      </c>
      <c r="AD728" s="2" t="s">
        <v>0</v>
      </c>
      <c r="AE728" s="1">
        <v>0</v>
      </c>
      <c r="AF728" s="2">
        <v>0</v>
      </c>
      <c r="AG728" s="2" t="s">
        <v>0</v>
      </c>
      <c r="AH728" s="1">
        <v>0</v>
      </c>
      <c r="AI728" s="1">
        <v>0</v>
      </c>
      <c r="AJ728" s="2" t="s">
        <v>0</v>
      </c>
      <c r="AK728" s="1">
        <v>0</v>
      </c>
      <c r="AL728" s="1">
        <v>0</v>
      </c>
      <c r="AM728" s="49" t="s">
        <v>1</v>
      </c>
      <c r="AN728" s="2" t="s">
        <v>1</v>
      </c>
      <c r="AO728" s="49" t="s">
        <v>1</v>
      </c>
      <c r="AP728" s="2" t="s">
        <v>1</v>
      </c>
      <c r="AR728" s="7"/>
      <c r="AS728" s="125"/>
      <c r="AT728" s="5"/>
      <c r="AU728" s="13"/>
    </row>
    <row r="729" spans="1:47" x14ac:dyDescent="0.25">
      <c r="A729" s="2" t="s">
        <v>248</v>
      </c>
      <c r="B729" s="48">
        <v>44181</v>
      </c>
      <c r="C729" s="2" t="s">
        <v>27</v>
      </c>
      <c r="D729" s="2" t="s">
        <v>26</v>
      </c>
      <c r="E729" s="2" t="s">
        <v>253</v>
      </c>
      <c r="F729" s="2" t="s">
        <v>1751</v>
      </c>
      <c r="G729" s="2" t="s">
        <v>3</v>
      </c>
      <c r="H729" s="2" t="s">
        <v>2310</v>
      </c>
      <c r="I729" s="1" t="s">
        <v>1</v>
      </c>
      <c r="J729" s="1" t="s">
        <v>1</v>
      </c>
      <c r="K729" s="1" t="s">
        <v>1</v>
      </c>
      <c r="L729" s="1" t="s">
        <v>1</v>
      </c>
      <c r="M729" s="1">
        <v>0</v>
      </c>
      <c r="N729" s="2" t="s">
        <v>1</v>
      </c>
      <c r="O729" s="2" t="s">
        <v>2</v>
      </c>
      <c r="P729" s="2" t="s">
        <v>1</v>
      </c>
      <c r="Q729" s="1">
        <v>233394584.6672</v>
      </c>
      <c r="R729" s="1">
        <v>0</v>
      </c>
      <c r="S729" s="1">
        <v>168190876.30000001</v>
      </c>
      <c r="T729" s="1">
        <v>0</v>
      </c>
      <c r="U729" s="2" t="s">
        <v>0</v>
      </c>
      <c r="V729" s="1">
        <v>0</v>
      </c>
      <c r="W729" s="1">
        <v>56210093.420000002</v>
      </c>
      <c r="X729" s="2" t="s">
        <v>0</v>
      </c>
      <c r="Y729" s="1">
        <v>8993614.9472000003</v>
      </c>
      <c r="Z729" s="1">
        <v>0</v>
      </c>
      <c r="AA729" s="2" t="s">
        <v>0</v>
      </c>
      <c r="AB729" s="1">
        <v>0</v>
      </c>
      <c r="AC729" s="1">
        <v>0</v>
      </c>
      <c r="AD729" s="2" t="s">
        <v>0</v>
      </c>
      <c r="AE729" s="1">
        <v>0</v>
      </c>
      <c r="AF729" s="2">
        <v>0</v>
      </c>
      <c r="AG729" s="2" t="s">
        <v>0</v>
      </c>
      <c r="AH729" s="1">
        <v>0</v>
      </c>
      <c r="AI729" s="1">
        <v>0</v>
      </c>
      <c r="AJ729" s="2" t="s">
        <v>0</v>
      </c>
      <c r="AK729" s="1">
        <v>0</v>
      </c>
      <c r="AL729" s="1">
        <v>0</v>
      </c>
      <c r="AM729" s="49" t="s">
        <v>1</v>
      </c>
      <c r="AN729" s="2" t="s">
        <v>1</v>
      </c>
      <c r="AO729" s="49" t="s">
        <v>1</v>
      </c>
      <c r="AP729" s="2" t="s">
        <v>1</v>
      </c>
      <c r="AR729" s="7"/>
      <c r="AS729" s="125"/>
      <c r="AT729" s="5"/>
      <c r="AU729" s="13"/>
    </row>
    <row r="730" spans="1:47" x14ac:dyDescent="0.25">
      <c r="A730" s="2" t="s">
        <v>247</v>
      </c>
      <c r="B730" s="48">
        <v>44181</v>
      </c>
      <c r="C730" s="2" t="s">
        <v>6</v>
      </c>
      <c r="D730" s="2" t="s">
        <v>26</v>
      </c>
      <c r="E730" s="2" t="s">
        <v>200</v>
      </c>
      <c r="F730" s="2" t="s">
        <v>1653</v>
      </c>
      <c r="G730" s="2" t="s">
        <v>3</v>
      </c>
      <c r="H730" s="2" t="s">
        <v>2311</v>
      </c>
      <c r="I730" s="1" t="s">
        <v>1</v>
      </c>
      <c r="J730" s="1" t="s">
        <v>1</v>
      </c>
      <c r="K730" s="1" t="s">
        <v>1</v>
      </c>
      <c r="L730" s="1" t="s">
        <v>1</v>
      </c>
      <c r="M730" s="1">
        <v>0</v>
      </c>
      <c r="N730" s="2" t="s">
        <v>1</v>
      </c>
      <c r="O730" s="2" t="s">
        <v>2</v>
      </c>
      <c r="P730" s="2" t="s">
        <v>1</v>
      </c>
      <c r="Q730" s="1">
        <v>868210855.86000001</v>
      </c>
      <c r="R730" s="1">
        <v>0</v>
      </c>
      <c r="S730" s="1">
        <v>673173477.5</v>
      </c>
      <c r="T730" s="1">
        <v>0</v>
      </c>
      <c r="U730" s="2" t="s">
        <v>0</v>
      </c>
      <c r="V730" s="1">
        <v>0</v>
      </c>
      <c r="W730" s="1">
        <v>168135671</v>
      </c>
      <c r="X730" s="2" t="s">
        <v>9</v>
      </c>
      <c r="Y730" s="1">
        <v>26901707.359999999</v>
      </c>
      <c r="Z730" s="1">
        <v>0</v>
      </c>
      <c r="AA730" s="2" t="s">
        <v>0</v>
      </c>
      <c r="AB730" s="1">
        <v>0</v>
      </c>
      <c r="AC730" s="1">
        <v>0</v>
      </c>
      <c r="AD730" s="2" t="s">
        <v>0</v>
      </c>
      <c r="AE730" s="1">
        <v>0</v>
      </c>
      <c r="AF730" s="2">
        <v>0</v>
      </c>
      <c r="AG730" s="2" t="s">
        <v>0</v>
      </c>
      <c r="AH730" s="1">
        <v>0</v>
      </c>
      <c r="AI730" s="1">
        <v>0</v>
      </c>
      <c r="AJ730" s="2" t="s">
        <v>0</v>
      </c>
      <c r="AK730" s="1">
        <v>0</v>
      </c>
      <c r="AL730" s="1">
        <v>0</v>
      </c>
      <c r="AM730" s="49" t="s">
        <v>1</v>
      </c>
      <c r="AN730" s="2" t="s">
        <v>1</v>
      </c>
      <c r="AO730" s="49" t="s">
        <v>1</v>
      </c>
      <c r="AP730" s="2" t="s">
        <v>1</v>
      </c>
      <c r="AR730" s="7"/>
      <c r="AS730" s="125"/>
      <c r="AT730" s="5"/>
      <c r="AU730" s="13"/>
    </row>
    <row r="731" spans="1:47" x14ac:dyDescent="0.25">
      <c r="A731" s="2" t="s">
        <v>246</v>
      </c>
      <c r="B731" s="48">
        <v>44181</v>
      </c>
      <c r="C731" s="2" t="s">
        <v>6</v>
      </c>
      <c r="D731" s="2" t="s">
        <v>26</v>
      </c>
      <c r="E731" s="2" t="s">
        <v>200</v>
      </c>
      <c r="F731" s="2" t="s">
        <v>1653</v>
      </c>
      <c r="G731" s="2" t="s">
        <v>3</v>
      </c>
      <c r="H731" s="2" t="s">
        <v>2312</v>
      </c>
      <c r="I731" s="1" t="s">
        <v>1</v>
      </c>
      <c r="J731" s="1" t="s">
        <v>1</v>
      </c>
      <c r="K731" s="1" t="s">
        <v>1</v>
      </c>
      <c r="L731" s="1" t="s">
        <v>1</v>
      </c>
      <c r="M731" s="1">
        <v>0</v>
      </c>
      <c r="N731" s="2" t="s">
        <v>1</v>
      </c>
      <c r="O731" s="2" t="s">
        <v>2313</v>
      </c>
      <c r="P731" s="2" t="s">
        <v>2314</v>
      </c>
      <c r="Q731" s="1">
        <v>49479039.5</v>
      </c>
      <c r="R731" s="1">
        <v>0</v>
      </c>
      <c r="S731" s="1">
        <v>31375470.5</v>
      </c>
      <c r="T731" s="1">
        <v>15606525</v>
      </c>
      <c r="U731" s="2" t="s">
        <v>9</v>
      </c>
      <c r="V731" s="1">
        <v>2497044</v>
      </c>
      <c r="W731" s="1">
        <v>0</v>
      </c>
      <c r="X731" s="2" t="s">
        <v>0</v>
      </c>
      <c r="Y731" s="1">
        <v>0</v>
      </c>
      <c r="Z731" s="1">
        <v>0</v>
      </c>
      <c r="AA731" s="2" t="s">
        <v>0</v>
      </c>
      <c r="AB731" s="1">
        <v>0</v>
      </c>
      <c r="AC731" s="1">
        <v>0</v>
      </c>
      <c r="AD731" s="2" t="s">
        <v>0</v>
      </c>
      <c r="AE731" s="1">
        <v>0</v>
      </c>
      <c r="AF731" s="2">
        <v>0</v>
      </c>
      <c r="AG731" s="2" t="s">
        <v>0</v>
      </c>
      <c r="AH731" s="1">
        <v>0</v>
      </c>
      <c r="AI731" s="1">
        <v>0</v>
      </c>
      <c r="AJ731" s="2" t="s">
        <v>0</v>
      </c>
      <c r="AK731" s="1">
        <v>0</v>
      </c>
      <c r="AL731" s="1">
        <v>0</v>
      </c>
      <c r="AM731" s="49" t="s">
        <v>1</v>
      </c>
      <c r="AN731" s="2" t="s">
        <v>1</v>
      </c>
      <c r="AO731" s="49" t="s">
        <v>1</v>
      </c>
      <c r="AP731" s="2" t="s">
        <v>1</v>
      </c>
      <c r="AR731" s="7"/>
      <c r="AS731" s="125"/>
      <c r="AT731" s="5"/>
      <c r="AU731" s="13"/>
    </row>
    <row r="732" spans="1:47" x14ac:dyDescent="0.25">
      <c r="A732" s="2" t="s">
        <v>245</v>
      </c>
      <c r="B732" s="48">
        <v>44181</v>
      </c>
      <c r="C732" s="2" t="s">
        <v>6</v>
      </c>
      <c r="D732" s="2" t="s">
        <v>26</v>
      </c>
      <c r="E732" s="2" t="s">
        <v>200</v>
      </c>
      <c r="F732" s="2" t="s">
        <v>1653</v>
      </c>
      <c r="G732" s="2" t="s">
        <v>3</v>
      </c>
      <c r="H732" s="2" t="s">
        <v>2315</v>
      </c>
      <c r="I732" s="1" t="s">
        <v>1</v>
      </c>
      <c r="J732" s="1" t="s">
        <v>1</v>
      </c>
      <c r="K732" s="1" t="s">
        <v>1</v>
      </c>
      <c r="L732" s="1" t="s">
        <v>1</v>
      </c>
      <c r="M732" s="1">
        <v>0</v>
      </c>
      <c r="N732" s="2" t="s">
        <v>1</v>
      </c>
      <c r="O732" s="2" t="s">
        <v>2</v>
      </c>
      <c r="P732" s="2" t="s">
        <v>1</v>
      </c>
      <c r="Q732" s="1">
        <v>464867312.79400003</v>
      </c>
      <c r="R732" s="1">
        <v>0</v>
      </c>
      <c r="S732" s="1">
        <v>394029362.65000004</v>
      </c>
      <c r="T732" s="1">
        <v>0</v>
      </c>
      <c r="U732" s="2" t="s">
        <v>0</v>
      </c>
      <c r="V732" s="1">
        <v>0</v>
      </c>
      <c r="W732" s="1">
        <v>61067198.399999999</v>
      </c>
      <c r="X732" s="2" t="s">
        <v>0</v>
      </c>
      <c r="Y732" s="1">
        <v>9770751.743999999</v>
      </c>
      <c r="Z732" s="1">
        <v>0</v>
      </c>
      <c r="AA732" s="2" t="s">
        <v>0</v>
      </c>
      <c r="AB732" s="1">
        <v>0</v>
      </c>
      <c r="AC732" s="1">
        <v>0</v>
      </c>
      <c r="AD732" s="2" t="s">
        <v>0</v>
      </c>
      <c r="AE732" s="1">
        <v>0</v>
      </c>
      <c r="AF732" s="2">
        <v>0</v>
      </c>
      <c r="AG732" s="2" t="s">
        <v>0</v>
      </c>
      <c r="AH732" s="1">
        <v>0</v>
      </c>
      <c r="AI732" s="1">
        <v>0</v>
      </c>
      <c r="AJ732" s="2" t="s">
        <v>0</v>
      </c>
      <c r="AK732" s="1">
        <v>0</v>
      </c>
      <c r="AL732" s="1">
        <v>0</v>
      </c>
      <c r="AM732" s="49" t="s">
        <v>1</v>
      </c>
      <c r="AN732" s="2" t="s">
        <v>1</v>
      </c>
      <c r="AO732" s="49" t="s">
        <v>1</v>
      </c>
      <c r="AP732" s="2" t="s">
        <v>1</v>
      </c>
      <c r="AR732" s="7"/>
      <c r="AS732" s="125"/>
      <c r="AT732" s="5"/>
      <c r="AU732" s="13"/>
    </row>
    <row r="733" spans="1:47" x14ac:dyDescent="0.25">
      <c r="A733" s="2" t="s">
        <v>244</v>
      </c>
      <c r="B733" s="48">
        <v>44181</v>
      </c>
      <c r="C733" s="2" t="s">
        <v>27</v>
      </c>
      <c r="D733" s="2" t="s">
        <v>24</v>
      </c>
      <c r="E733" s="2" t="s">
        <v>364</v>
      </c>
      <c r="F733" s="2" t="s">
        <v>2316</v>
      </c>
      <c r="G733" s="2" t="s">
        <v>3</v>
      </c>
      <c r="H733" s="2" t="s">
        <v>2317</v>
      </c>
      <c r="I733" s="1" t="s">
        <v>1</v>
      </c>
      <c r="J733" s="1" t="s">
        <v>1</v>
      </c>
      <c r="K733" s="1" t="s">
        <v>1</v>
      </c>
      <c r="L733" s="1" t="s">
        <v>1</v>
      </c>
      <c r="M733" s="1">
        <v>0</v>
      </c>
      <c r="N733" s="2" t="s">
        <v>1</v>
      </c>
      <c r="O733" s="2" t="s">
        <v>2</v>
      </c>
      <c r="P733" s="2" t="s">
        <v>1</v>
      </c>
      <c r="Q733" s="1">
        <v>6254160</v>
      </c>
      <c r="R733" s="1">
        <v>0</v>
      </c>
      <c r="S733" s="1">
        <v>6254160</v>
      </c>
      <c r="T733" s="1">
        <v>0</v>
      </c>
      <c r="U733" s="2" t="s">
        <v>0</v>
      </c>
      <c r="V733" s="1">
        <v>0</v>
      </c>
      <c r="W733" s="1">
        <v>0</v>
      </c>
      <c r="X733" s="2" t="s">
        <v>0</v>
      </c>
      <c r="Y733" s="1">
        <v>0</v>
      </c>
      <c r="Z733" s="1">
        <v>0</v>
      </c>
      <c r="AA733" s="2" t="s">
        <v>0</v>
      </c>
      <c r="AB733" s="1">
        <v>0</v>
      </c>
      <c r="AC733" s="1">
        <v>0</v>
      </c>
      <c r="AD733" s="2" t="s">
        <v>0</v>
      </c>
      <c r="AE733" s="1">
        <v>0</v>
      </c>
      <c r="AF733" s="2">
        <v>0</v>
      </c>
      <c r="AG733" s="2" t="s">
        <v>0</v>
      </c>
      <c r="AH733" s="1">
        <v>0</v>
      </c>
      <c r="AI733" s="1">
        <v>0</v>
      </c>
      <c r="AJ733" s="2" t="s">
        <v>0</v>
      </c>
      <c r="AK733" s="1">
        <v>0</v>
      </c>
      <c r="AL733" s="1">
        <v>0</v>
      </c>
      <c r="AM733" s="49" t="s">
        <v>1</v>
      </c>
      <c r="AN733" s="2" t="s">
        <v>1</v>
      </c>
      <c r="AO733" s="49" t="s">
        <v>1</v>
      </c>
      <c r="AP733" s="2" t="s">
        <v>1</v>
      </c>
      <c r="AR733" s="7"/>
      <c r="AS733" s="125"/>
      <c r="AT733" s="5"/>
      <c r="AU733" s="13"/>
    </row>
    <row r="734" spans="1:47" x14ac:dyDescent="0.25">
      <c r="A734" s="2" t="s">
        <v>243</v>
      </c>
      <c r="B734" s="48">
        <v>44181</v>
      </c>
      <c r="C734" s="2" t="s">
        <v>27</v>
      </c>
      <c r="D734" s="2" t="s">
        <v>24</v>
      </c>
      <c r="E734" s="2" t="s">
        <v>364</v>
      </c>
      <c r="F734" s="2" t="s">
        <v>2316</v>
      </c>
      <c r="G734" s="2" t="s">
        <v>3</v>
      </c>
      <c r="H734" s="2" t="s">
        <v>2318</v>
      </c>
      <c r="I734" s="1" t="s">
        <v>1</v>
      </c>
      <c r="J734" s="1" t="s">
        <v>1</v>
      </c>
      <c r="K734" s="1" t="s">
        <v>1</v>
      </c>
      <c r="L734" s="1" t="s">
        <v>1</v>
      </c>
      <c r="M734" s="1">
        <v>0</v>
      </c>
      <c r="N734" s="2" t="s">
        <v>1</v>
      </c>
      <c r="O734" s="2" t="s">
        <v>937</v>
      </c>
      <c r="P734" s="2" t="s">
        <v>938</v>
      </c>
      <c r="Q734" s="1">
        <v>7637300</v>
      </c>
      <c r="R734" s="1">
        <v>0</v>
      </c>
      <c r="S734" s="1">
        <v>6552700</v>
      </c>
      <c r="T734" s="1">
        <v>935000</v>
      </c>
      <c r="U734" s="2" t="s">
        <v>9</v>
      </c>
      <c r="V734" s="1">
        <v>149600</v>
      </c>
      <c r="W734" s="1">
        <v>0</v>
      </c>
      <c r="X734" s="2" t="s">
        <v>0</v>
      </c>
      <c r="Y734" s="1">
        <v>0</v>
      </c>
      <c r="Z734" s="1">
        <v>0</v>
      </c>
      <c r="AA734" s="2" t="s">
        <v>0</v>
      </c>
      <c r="AB734" s="1">
        <v>0</v>
      </c>
      <c r="AC734" s="1">
        <v>0</v>
      </c>
      <c r="AD734" s="2" t="s">
        <v>0</v>
      </c>
      <c r="AE734" s="1">
        <v>0</v>
      </c>
      <c r="AF734" s="2">
        <v>0</v>
      </c>
      <c r="AG734" s="2" t="s">
        <v>0</v>
      </c>
      <c r="AH734" s="1">
        <v>0</v>
      </c>
      <c r="AI734" s="1">
        <v>0</v>
      </c>
      <c r="AJ734" s="2" t="s">
        <v>0</v>
      </c>
      <c r="AK734" s="1">
        <v>0</v>
      </c>
      <c r="AL734" s="1">
        <v>0</v>
      </c>
      <c r="AM734" s="49" t="s">
        <v>1</v>
      </c>
      <c r="AN734" s="2" t="s">
        <v>1</v>
      </c>
      <c r="AO734" s="49" t="s">
        <v>1</v>
      </c>
      <c r="AP734" s="2" t="s">
        <v>1</v>
      </c>
      <c r="AR734" s="7"/>
      <c r="AS734" s="125"/>
      <c r="AT734" s="5"/>
      <c r="AU734" s="13"/>
    </row>
    <row r="735" spans="1:47" x14ac:dyDescent="0.25">
      <c r="A735" s="2" t="s">
        <v>242</v>
      </c>
      <c r="B735" s="48">
        <v>44181</v>
      </c>
      <c r="C735" s="2" t="s">
        <v>27</v>
      </c>
      <c r="D735" s="2" t="s">
        <v>24</v>
      </c>
      <c r="E735" s="2" t="s">
        <v>364</v>
      </c>
      <c r="F735" s="2" t="s">
        <v>2316</v>
      </c>
      <c r="G735" s="2" t="s">
        <v>3</v>
      </c>
      <c r="H735" s="2" t="s">
        <v>2319</v>
      </c>
      <c r="I735" s="1" t="s">
        <v>1</v>
      </c>
      <c r="J735" s="1" t="s">
        <v>1</v>
      </c>
      <c r="K735" s="1" t="s">
        <v>1</v>
      </c>
      <c r="L735" s="1" t="s">
        <v>1</v>
      </c>
      <c r="M735" s="1">
        <v>0</v>
      </c>
      <c r="N735" s="2" t="s">
        <v>1</v>
      </c>
      <c r="O735" s="2" t="s">
        <v>2</v>
      </c>
      <c r="P735" s="2" t="s">
        <v>1</v>
      </c>
      <c r="Q735" s="1">
        <v>70632139.159999996</v>
      </c>
      <c r="R735" s="1">
        <v>0</v>
      </c>
      <c r="S735" s="1">
        <v>62313212.5</v>
      </c>
      <c r="T735" s="1">
        <v>0</v>
      </c>
      <c r="U735" s="2" t="s">
        <v>0</v>
      </c>
      <c r="V735" s="1">
        <v>0</v>
      </c>
      <c r="W735" s="1">
        <v>7171488.5</v>
      </c>
      <c r="X735" s="2" t="s">
        <v>0</v>
      </c>
      <c r="Y735" s="1">
        <v>1147438.1600000001</v>
      </c>
      <c r="Z735" s="1">
        <v>0</v>
      </c>
      <c r="AA735" s="2" t="s">
        <v>0</v>
      </c>
      <c r="AB735" s="1">
        <v>0</v>
      </c>
      <c r="AC735" s="1">
        <v>0</v>
      </c>
      <c r="AD735" s="2" t="s">
        <v>0</v>
      </c>
      <c r="AE735" s="1">
        <v>0</v>
      </c>
      <c r="AF735" s="2">
        <v>0</v>
      </c>
      <c r="AG735" s="2" t="s">
        <v>0</v>
      </c>
      <c r="AH735" s="1">
        <v>0</v>
      </c>
      <c r="AI735" s="1">
        <v>0</v>
      </c>
      <c r="AJ735" s="2" t="s">
        <v>0</v>
      </c>
      <c r="AK735" s="1">
        <v>0</v>
      </c>
      <c r="AL735" s="1">
        <v>0</v>
      </c>
      <c r="AM735" s="49" t="s">
        <v>1</v>
      </c>
      <c r="AN735" s="2" t="s">
        <v>1</v>
      </c>
      <c r="AO735" s="49" t="s">
        <v>1</v>
      </c>
      <c r="AP735" s="2" t="s">
        <v>1</v>
      </c>
      <c r="AR735" s="7"/>
      <c r="AS735" s="125"/>
      <c r="AT735" s="5"/>
      <c r="AU735" s="13"/>
    </row>
    <row r="736" spans="1:47" x14ac:dyDescent="0.25">
      <c r="A736" s="2" t="s">
        <v>241</v>
      </c>
      <c r="B736" s="48">
        <v>44181</v>
      </c>
      <c r="C736" s="2" t="s">
        <v>6</v>
      </c>
      <c r="D736" s="2" t="s">
        <v>24</v>
      </c>
      <c r="E736" s="2" t="s">
        <v>196</v>
      </c>
      <c r="F736" s="2" t="s">
        <v>582</v>
      </c>
      <c r="G736" s="2" t="s">
        <v>3</v>
      </c>
      <c r="H736" s="2" t="s">
        <v>2320</v>
      </c>
      <c r="I736" s="1" t="s">
        <v>1</v>
      </c>
      <c r="J736" s="1" t="s">
        <v>1</v>
      </c>
      <c r="K736" s="1" t="s">
        <v>1</v>
      </c>
      <c r="L736" s="1" t="s">
        <v>1</v>
      </c>
      <c r="M736" s="1">
        <v>0</v>
      </c>
      <c r="N736" s="2" t="s">
        <v>1</v>
      </c>
      <c r="O736" s="2" t="s">
        <v>2</v>
      </c>
      <c r="P736" s="2" t="s">
        <v>1</v>
      </c>
      <c r="Q736" s="1">
        <v>317716464.73000002</v>
      </c>
      <c r="R736" s="1">
        <v>0</v>
      </c>
      <c r="S736" s="1">
        <v>249387653.05000001</v>
      </c>
      <c r="T736" s="1">
        <v>0</v>
      </c>
      <c r="U736" s="2" t="s">
        <v>0</v>
      </c>
      <c r="V736" s="1">
        <v>0</v>
      </c>
      <c r="W736" s="1">
        <v>58904148</v>
      </c>
      <c r="X736" s="2" t="s">
        <v>9</v>
      </c>
      <c r="Y736" s="1">
        <v>9424663.6799999997</v>
      </c>
      <c r="Z736" s="1">
        <v>0</v>
      </c>
      <c r="AA736" s="2" t="s">
        <v>0</v>
      </c>
      <c r="AB736" s="1">
        <v>0</v>
      </c>
      <c r="AC736" s="1">
        <v>0</v>
      </c>
      <c r="AD736" s="2" t="s">
        <v>0</v>
      </c>
      <c r="AE736" s="1">
        <v>0</v>
      </c>
      <c r="AF736" s="2">
        <v>0</v>
      </c>
      <c r="AG736" s="2" t="s">
        <v>0</v>
      </c>
      <c r="AH736" s="1">
        <v>0</v>
      </c>
      <c r="AI736" s="1">
        <v>0</v>
      </c>
      <c r="AJ736" s="2" t="s">
        <v>0</v>
      </c>
      <c r="AK736" s="1">
        <v>0</v>
      </c>
      <c r="AL736" s="1">
        <v>0</v>
      </c>
      <c r="AM736" s="49" t="s">
        <v>1</v>
      </c>
      <c r="AN736" s="2" t="s">
        <v>1</v>
      </c>
      <c r="AO736" s="49" t="s">
        <v>1</v>
      </c>
      <c r="AP736" s="2" t="s">
        <v>1</v>
      </c>
      <c r="AR736" s="7"/>
      <c r="AS736" s="125"/>
      <c r="AT736" s="5"/>
      <c r="AU736" s="13"/>
    </row>
    <row r="737" spans="1:16367" x14ac:dyDescent="0.25">
      <c r="A737" s="2" t="s">
        <v>240</v>
      </c>
      <c r="B737" s="48">
        <v>44181</v>
      </c>
      <c r="C737" s="2" t="s">
        <v>6</v>
      </c>
      <c r="D737" s="2" t="s">
        <v>22</v>
      </c>
      <c r="E737" s="2" t="s">
        <v>194</v>
      </c>
      <c r="F737" s="2" t="s">
        <v>2321</v>
      </c>
      <c r="G737" s="2" t="s">
        <v>13</v>
      </c>
      <c r="H737" s="2" t="s">
        <v>1</v>
      </c>
      <c r="I737" s="1" t="s">
        <v>2322</v>
      </c>
      <c r="J737" s="1" t="s">
        <v>1</v>
      </c>
      <c r="K737" s="1" t="s">
        <v>2323</v>
      </c>
      <c r="L737" s="1" t="s">
        <v>2281</v>
      </c>
      <c r="M737" s="1">
        <v>3404000</v>
      </c>
      <c r="N737" s="2" t="s">
        <v>12</v>
      </c>
      <c r="O737" s="2" t="s">
        <v>2324</v>
      </c>
      <c r="P737" s="2" t="s">
        <v>2325</v>
      </c>
      <c r="Q737" s="1">
        <v>-1232000</v>
      </c>
      <c r="R737" s="1">
        <v>0</v>
      </c>
      <c r="S737" s="1">
        <v>-1232000</v>
      </c>
      <c r="T737" s="1">
        <v>0</v>
      </c>
      <c r="U737" s="2" t="s">
        <v>0</v>
      </c>
      <c r="V737" s="1">
        <v>0</v>
      </c>
      <c r="W737" s="1">
        <v>0</v>
      </c>
      <c r="X737" s="2" t="s">
        <v>0</v>
      </c>
      <c r="Y737" s="1">
        <v>0</v>
      </c>
      <c r="Z737" s="1">
        <v>0</v>
      </c>
      <c r="AA737" s="2" t="s">
        <v>0</v>
      </c>
      <c r="AB737" s="1">
        <v>0</v>
      </c>
      <c r="AC737" s="1">
        <v>0</v>
      </c>
      <c r="AD737" s="2" t="s">
        <v>0</v>
      </c>
      <c r="AE737" s="1">
        <v>0</v>
      </c>
      <c r="AF737" s="2">
        <v>0</v>
      </c>
      <c r="AG737" s="2" t="s">
        <v>0</v>
      </c>
      <c r="AH737" s="1">
        <v>0</v>
      </c>
      <c r="AI737" s="1">
        <v>0</v>
      </c>
      <c r="AJ737" s="2" t="s">
        <v>0</v>
      </c>
      <c r="AK737" s="1">
        <v>0</v>
      </c>
      <c r="AL737" s="1">
        <v>0</v>
      </c>
      <c r="AM737" s="49" t="s">
        <v>1</v>
      </c>
      <c r="AN737" s="2" t="s">
        <v>1</v>
      </c>
      <c r="AO737" s="49" t="s">
        <v>1</v>
      </c>
      <c r="AP737" s="2" t="s">
        <v>1</v>
      </c>
      <c r="AR737" s="7"/>
      <c r="AS737" s="125"/>
      <c r="AT737" s="5"/>
      <c r="AU737" s="13"/>
    </row>
    <row r="738" spans="1:16367" x14ac:dyDescent="0.25">
      <c r="A738" s="2" t="s">
        <v>239</v>
      </c>
      <c r="B738" s="48">
        <v>44181</v>
      </c>
      <c r="C738" s="2" t="s">
        <v>6</v>
      </c>
      <c r="D738" s="2" t="s">
        <v>22</v>
      </c>
      <c r="E738" s="2" t="s">
        <v>194</v>
      </c>
      <c r="F738" s="2" t="s">
        <v>2321</v>
      </c>
      <c r="G738" s="2" t="s">
        <v>3</v>
      </c>
      <c r="H738" s="2" t="s">
        <v>2326</v>
      </c>
      <c r="I738" s="1" t="s">
        <v>1</v>
      </c>
      <c r="J738" s="1" t="s">
        <v>1</v>
      </c>
      <c r="K738" s="1" t="s">
        <v>1</v>
      </c>
      <c r="L738" s="1" t="s">
        <v>1</v>
      </c>
      <c r="M738" s="1">
        <v>0</v>
      </c>
      <c r="N738" s="2" t="s">
        <v>1</v>
      </c>
      <c r="O738" s="2" t="s">
        <v>2</v>
      </c>
      <c r="P738" s="2" t="s">
        <v>1</v>
      </c>
      <c r="Q738" s="1">
        <v>512654512.63999999</v>
      </c>
      <c r="R738" s="1">
        <v>0</v>
      </c>
      <c r="S738" s="1">
        <v>385134794.5</v>
      </c>
      <c r="T738" s="1">
        <v>0</v>
      </c>
      <c r="U738" s="2" t="s">
        <v>0</v>
      </c>
      <c r="V738" s="1">
        <v>0</v>
      </c>
      <c r="W738" s="1">
        <v>109930791.5</v>
      </c>
      <c r="X738" s="2" t="s">
        <v>9</v>
      </c>
      <c r="Y738" s="1">
        <v>17588926.640000001</v>
      </c>
      <c r="Z738" s="1">
        <v>0</v>
      </c>
      <c r="AA738" s="2" t="s">
        <v>0</v>
      </c>
      <c r="AB738" s="1">
        <v>0</v>
      </c>
      <c r="AC738" s="1">
        <v>0</v>
      </c>
      <c r="AD738" s="2" t="s">
        <v>0</v>
      </c>
      <c r="AE738" s="1">
        <v>0</v>
      </c>
      <c r="AF738" s="2">
        <v>0</v>
      </c>
      <c r="AG738" s="2" t="s">
        <v>0</v>
      </c>
      <c r="AH738" s="1">
        <v>0</v>
      </c>
      <c r="AI738" s="1">
        <v>0</v>
      </c>
      <c r="AJ738" s="2" t="s">
        <v>0</v>
      </c>
      <c r="AK738" s="1">
        <v>0</v>
      </c>
      <c r="AL738" s="1">
        <v>0</v>
      </c>
      <c r="AM738" s="49" t="s">
        <v>1</v>
      </c>
      <c r="AN738" s="2" t="s">
        <v>1</v>
      </c>
      <c r="AO738" s="49" t="s">
        <v>1</v>
      </c>
      <c r="AP738" s="2" t="s">
        <v>1</v>
      </c>
      <c r="AR738" s="7"/>
      <c r="AS738" s="125"/>
      <c r="AT738" s="5"/>
      <c r="AU738" s="13"/>
    </row>
    <row r="739" spans="1:16367" x14ac:dyDescent="0.25">
      <c r="A739" s="2" t="s">
        <v>238</v>
      </c>
      <c r="B739" s="48">
        <v>44181</v>
      </c>
      <c r="C739" s="2" t="s">
        <v>6</v>
      </c>
      <c r="D739" s="2" t="s">
        <v>19</v>
      </c>
      <c r="E739" s="2" t="s">
        <v>185</v>
      </c>
      <c r="F739" s="2" t="s">
        <v>1903</v>
      </c>
      <c r="G739" s="2" t="s">
        <v>3</v>
      </c>
      <c r="H739" s="2" t="s">
        <v>2327</v>
      </c>
      <c r="I739" s="1" t="s">
        <v>1</v>
      </c>
      <c r="J739" s="1" t="s">
        <v>1</v>
      </c>
      <c r="K739" s="1" t="s">
        <v>1</v>
      </c>
      <c r="L739" s="1" t="s">
        <v>1</v>
      </c>
      <c r="M739" s="1">
        <v>0</v>
      </c>
      <c r="N739" s="2" t="s">
        <v>1</v>
      </c>
      <c r="O739" s="2" t="s">
        <v>2</v>
      </c>
      <c r="P739" s="2" t="s">
        <v>1</v>
      </c>
      <c r="Q739" s="1">
        <v>135325058.25</v>
      </c>
      <c r="R739" s="1">
        <v>0</v>
      </c>
      <c r="S739" s="1">
        <v>86677790.25</v>
      </c>
      <c r="T739" s="1">
        <v>0</v>
      </c>
      <c r="U739" s="2" t="s">
        <v>0</v>
      </c>
      <c r="V739" s="1">
        <v>0</v>
      </c>
      <c r="W739" s="1">
        <v>41937300</v>
      </c>
      <c r="X739" s="2" t="s">
        <v>9</v>
      </c>
      <c r="Y739" s="1">
        <v>6709968</v>
      </c>
      <c r="Z739" s="1">
        <v>0</v>
      </c>
      <c r="AA739" s="2" t="s">
        <v>0</v>
      </c>
      <c r="AB739" s="1">
        <v>0</v>
      </c>
      <c r="AC739" s="1">
        <v>0</v>
      </c>
      <c r="AD739" s="2" t="s">
        <v>0</v>
      </c>
      <c r="AE739" s="1">
        <v>0</v>
      </c>
      <c r="AF739" s="2">
        <v>0</v>
      </c>
      <c r="AG739" s="2" t="s">
        <v>0</v>
      </c>
      <c r="AH739" s="1">
        <v>0</v>
      </c>
      <c r="AI739" s="1">
        <v>0</v>
      </c>
      <c r="AJ739" s="2" t="s">
        <v>0</v>
      </c>
      <c r="AK739" s="1">
        <v>0</v>
      </c>
      <c r="AL739" s="1">
        <v>0</v>
      </c>
      <c r="AM739" s="49" t="s">
        <v>1</v>
      </c>
      <c r="AN739" s="2" t="s">
        <v>1</v>
      </c>
      <c r="AO739" s="49" t="s">
        <v>1</v>
      </c>
      <c r="AP739" s="2" t="s">
        <v>1</v>
      </c>
      <c r="AR739" s="7"/>
      <c r="AS739" s="125"/>
      <c r="AT739" s="5"/>
      <c r="AU739" s="13"/>
    </row>
    <row r="740" spans="1:16367" x14ac:dyDescent="0.25">
      <c r="A740" s="2" t="s">
        <v>237</v>
      </c>
      <c r="B740" s="48">
        <v>44181</v>
      </c>
      <c r="C740" s="2" t="s">
        <v>6</v>
      </c>
      <c r="D740" s="2" t="s">
        <v>17</v>
      </c>
      <c r="E740" s="2" t="s">
        <v>183</v>
      </c>
      <c r="F740" s="2" t="s">
        <v>2328</v>
      </c>
      <c r="G740" s="2" t="s">
        <v>3</v>
      </c>
      <c r="H740" s="2" t="s">
        <v>2329</v>
      </c>
      <c r="I740" s="1" t="s">
        <v>1</v>
      </c>
      <c r="J740" s="1" t="s">
        <v>1</v>
      </c>
      <c r="K740" s="1" t="s">
        <v>1</v>
      </c>
      <c r="L740" s="1" t="s">
        <v>1</v>
      </c>
      <c r="M740" s="1">
        <v>0</v>
      </c>
      <c r="N740" s="2" t="s">
        <v>1</v>
      </c>
      <c r="O740" s="2" t="s">
        <v>2</v>
      </c>
      <c r="P740" s="2" t="s">
        <v>1</v>
      </c>
      <c r="Q740" s="1">
        <v>859758855.61999989</v>
      </c>
      <c r="R740" s="1">
        <v>0</v>
      </c>
      <c r="S740" s="1">
        <v>692842271.5</v>
      </c>
      <c r="T740" s="1">
        <v>0</v>
      </c>
      <c r="U740" s="2" t="s">
        <v>0</v>
      </c>
      <c r="V740" s="1">
        <v>0</v>
      </c>
      <c r="W740" s="1">
        <v>143893607</v>
      </c>
      <c r="X740" s="2" t="s">
        <v>0</v>
      </c>
      <c r="Y740" s="1">
        <v>23022977.119999994</v>
      </c>
      <c r="Z740" s="1">
        <v>0</v>
      </c>
      <c r="AA740" s="2" t="s">
        <v>0</v>
      </c>
      <c r="AB740" s="1">
        <v>0</v>
      </c>
      <c r="AC740" s="1">
        <v>0</v>
      </c>
      <c r="AD740" s="2" t="s">
        <v>0</v>
      </c>
      <c r="AE740" s="1">
        <v>0</v>
      </c>
      <c r="AF740" s="2">
        <v>0</v>
      </c>
      <c r="AG740" s="2" t="s">
        <v>0</v>
      </c>
      <c r="AH740" s="1">
        <v>0</v>
      </c>
      <c r="AI740" s="1">
        <v>0</v>
      </c>
      <c r="AJ740" s="2" t="s">
        <v>0</v>
      </c>
      <c r="AK740" s="1">
        <v>0</v>
      </c>
      <c r="AL740" s="1">
        <v>0</v>
      </c>
      <c r="AM740" s="49" t="s">
        <v>1</v>
      </c>
      <c r="AN740" s="2" t="s">
        <v>1</v>
      </c>
      <c r="AO740" s="49" t="s">
        <v>1</v>
      </c>
      <c r="AP740" s="2" t="s">
        <v>1</v>
      </c>
      <c r="AR740" s="7"/>
      <c r="AS740" s="125"/>
      <c r="AT740" s="5"/>
      <c r="AU740" s="13"/>
    </row>
    <row r="741" spans="1:16367" x14ac:dyDescent="0.25">
      <c r="A741" s="2" t="s">
        <v>236</v>
      </c>
      <c r="B741" s="48">
        <v>44181</v>
      </c>
      <c r="C741" s="2" t="s">
        <v>6</v>
      </c>
      <c r="D741" s="2" t="s">
        <v>14</v>
      </c>
      <c r="E741" s="2" t="s">
        <v>181</v>
      </c>
      <c r="F741" s="2" t="s">
        <v>2330</v>
      </c>
      <c r="G741" s="2" t="s">
        <v>3</v>
      </c>
      <c r="H741" s="2" t="s">
        <v>2331</v>
      </c>
      <c r="I741" s="1" t="s">
        <v>1</v>
      </c>
      <c r="J741" s="1" t="s">
        <v>1</v>
      </c>
      <c r="K741" s="1" t="s">
        <v>1</v>
      </c>
      <c r="L741" s="1" t="s">
        <v>1</v>
      </c>
      <c r="M741" s="1">
        <v>0</v>
      </c>
      <c r="N741" s="2" t="s">
        <v>1</v>
      </c>
      <c r="O741" s="2" t="s">
        <v>2</v>
      </c>
      <c r="P741" s="2" t="s">
        <v>1</v>
      </c>
      <c r="Q741" s="1">
        <v>79641311.5</v>
      </c>
      <c r="R741" s="1">
        <v>0</v>
      </c>
      <c r="S741" s="1">
        <v>76591671.5</v>
      </c>
      <c r="T741" s="1">
        <v>0</v>
      </c>
      <c r="U741" s="2" t="s">
        <v>0</v>
      </c>
      <c r="V741" s="1">
        <v>0</v>
      </c>
      <c r="W741" s="1">
        <v>2629000</v>
      </c>
      <c r="X741" s="2" t="s">
        <v>0</v>
      </c>
      <c r="Y741" s="1">
        <v>420640</v>
      </c>
      <c r="Z741" s="1">
        <v>0</v>
      </c>
      <c r="AA741" s="2" t="s">
        <v>0</v>
      </c>
      <c r="AB741" s="1">
        <v>0</v>
      </c>
      <c r="AC741" s="1">
        <v>0</v>
      </c>
      <c r="AD741" s="2" t="s">
        <v>0</v>
      </c>
      <c r="AE741" s="1">
        <v>0</v>
      </c>
      <c r="AF741" s="2">
        <v>0</v>
      </c>
      <c r="AG741" s="2" t="s">
        <v>0</v>
      </c>
      <c r="AH741" s="1">
        <v>0</v>
      </c>
      <c r="AI741" s="1">
        <v>0</v>
      </c>
      <c r="AJ741" s="2" t="s">
        <v>0</v>
      </c>
      <c r="AK741" s="1">
        <v>0</v>
      </c>
      <c r="AL741" s="1">
        <v>0</v>
      </c>
      <c r="AM741" s="49" t="s">
        <v>1</v>
      </c>
      <c r="AN741" s="2" t="s">
        <v>1</v>
      </c>
      <c r="AO741" s="49" t="s">
        <v>1</v>
      </c>
      <c r="AP741" s="2" t="s">
        <v>1</v>
      </c>
      <c r="AR741" s="7"/>
      <c r="AS741" s="125"/>
      <c r="AT741" s="5"/>
      <c r="AU741" s="13"/>
    </row>
    <row r="742" spans="1:16367" x14ac:dyDescent="0.25">
      <c r="A742" s="2" t="s">
        <v>235</v>
      </c>
      <c r="B742" s="48">
        <v>44181</v>
      </c>
      <c r="C742" s="2" t="s">
        <v>6</v>
      </c>
      <c r="D742" s="2" t="s">
        <v>14</v>
      </c>
      <c r="E742" s="2" t="s">
        <v>181</v>
      </c>
      <c r="F742" s="2" t="s">
        <v>2330</v>
      </c>
      <c r="G742" s="2" t="s">
        <v>3</v>
      </c>
      <c r="H742" s="2" t="s">
        <v>2332</v>
      </c>
      <c r="I742" s="1" t="s">
        <v>1</v>
      </c>
      <c r="J742" s="1" t="s">
        <v>1</v>
      </c>
      <c r="K742" s="1" t="s">
        <v>1</v>
      </c>
      <c r="L742" s="1" t="s">
        <v>1</v>
      </c>
      <c r="M742" s="1">
        <v>0</v>
      </c>
      <c r="N742" s="2" t="s">
        <v>1</v>
      </c>
      <c r="O742" s="2" t="s">
        <v>822</v>
      </c>
      <c r="P742" s="2" t="s">
        <v>823</v>
      </c>
      <c r="Q742" s="1">
        <v>825000</v>
      </c>
      <c r="R742" s="1">
        <v>0</v>
      </c>
      <c r="S742" s="1">
        <v>825000</v>
      </c>
      <c r="T742" s="1">
        <v>0</v>
      </c>
      <c r="U742" s="2" t="s">
        <v>0</v>
      </c>
      <c r="V742" s="1">
        <v>0</v>
      </c>
      <c r="W742" s="1">
        <v>0</v>
      </c>
      <c r="X742" s="2" t="s">
        <v>0</v>
      </c>
      <c r="Y742" s="1">
        <v>0</v>
      </c>
      <c r="Z742" s="1">
        <v>0</v>
      </c>
      <c r="AA742" s="2" t="s">
        <v>0</v>
      </c>
      <c r="AB742" s="1">
        <v>0</v>
      </c>
      <c r="AC742" s="1">
        <v>0</v>
      </c>
      <c r="AD742" s="2" t="s">
        <v>0</v>
      </c>
      <c r="AE742" s="1">
        <v>0</v>
      </c>
      <c r="AF742" s="2">
        <v>0</v>
      </c>
      <c r="AG742" s="2" t="s">
        <v>0</v>
      </c>
      <c r="AH742" s="1">
        <v>0</v>
      </c>
      <c r="AI742" s="1">
        <v>0</v>
      </c>
      <c r="AJ742" s="2" t="s">
        <v>0</v>
      </c>
      <c r="AK742" s="1">
        <v>0</v>
      </c>
      <c r="AL742" s="1">
        <v>0</v>
      </c>
      <c r="AM742" s="49" t="s">
        <v>1</v>
      </c>
      <c r="AN742" s="2" t="s">
        <v>1</v>
      </c>
      <c r="AO742" s="49" t="s">
        <v>1</v>
      </c>
      <c r="AP742" s="2" t="s">
        <v>1</v>
      </c>
      <c r="AR742" s="7"/>
      <c r="AS742" s="125"/>
      <c r="AT742" s="5"/>
      <c r="AU742" s="13"/>
    </row>
    <row r="743" spans="1:16367" x14ac:dyDescent="0.25">
      <c r="A743" s="2" t="s">
        <v>234</v>
      </c>
      <c r="B743" s="48">
        <v>44181</v>
      </c>
      <c r="C743" s="2" t="s">
        <v>6</v>
      </c>
      <c r="D743" s="2" t="s">
        <v>14</v>
      </c>
      <c r="E743" s="2" t="s">
        <v>181</v>
      </c>
      <c r="F743" s="2" t="s">
        <v>2330</v>
      </c>
      <c r="G743" s="2" t="s">
        <v>3</v>
      </c>
      <c r="H743" s="2" t="s">
        <v>2333</v>
      </c>
      <c r="I743" s="1" t="s">
        <v>1</v>
      </c>
      <c r="J743" s="1" t="s">
        <v>1</v>
      </c>
      <c r="K743" s="1" t="s">
        <v>1</v>
      </c>
      <c r="L743" s="1" t="s">
        <v>1</v>
      </c>
      <c r="M743" s="1">
        <v>0</v>
      </c>
      <c r="N743" s="2" t="s">
        <v>1</v>
      </c>
      <c r="O743" s="2" t="s">
        <v>2</v>
      </c>
      <c r="P743" s="2" t="s">
        <v>1</v>
      </c>
      <c r="Q743" s="1">
        <v>229152040.69999999</v>
      </c>
      <c r="R743" s="1">
        <v>0</v>
      </c>
      <c r="S743" s="1">
        <v>218645097.09999999</v>
      </c>
      <c r="T743" s="1">
        <v>0</v>
      </c>
      <c r="U743" s="2" t="s">
        <v>0</v>
      </c>
      <c r="V743" s="1">
        <v>0</v>
      </c>
      <c r="W743" s="1">
        <v>9057710</v>
      </c>
      <c r="X743" s="2" t="s">
        <v>0</v>
      </c>
      <c r="Y743" s="1">
        <v>1449233.6</v>
      </c>
      <c r="Z743" s="1">
        <v>0</v>
      </c>
      <c r="AA743" s="2" t="s">
        <v>0</v>
      </c>
      <c r="AB743" s="1">
        <v>0</v>
      </c>
      <c r="AC743" s="1">
        <v>0</v>
      </c>
      <c r="AD743" s="2" t="s">
        <v>0</v>
      </c>
      <c r="AE743" s="1">
        <v>0</v>
      </c>
      <c r="AF743" s="2">
        <v>0</v>
      </c>
      <c r="AG743" s="2" t="s">
        <v>0</v>
      </c>
      <c r="AH743" s="1">
        <v>0</v>
      </c>
      <c r="AI743" s="1">
        <v>0</v>
      </c>
      <c r="AJ743" s="2" t="s">
        <v>0</v>
      </c>
      <c r="AK743" s="1">
        <v>0</v>
      </c>
      <c r="AL743" s="1">
        <v>0</v>
      </c>
      <c r="AM743" s="49" t="s">
        <v>1</v>
      </c>
      <c r="AN743" s="2" t="s">
        <v>1</v>
      </c>
      <c r="AO743" s="49" t="s">
        <v>1</v>
      </c>
      <c r="AP743" s="2" t="s">
        <v>1</v>
      </c>
      <c r="AR743" s="7"/>
      <c r="AS743" s="125"/>
      <c r="AT743" s="5"/>
      <c r="AU743" s="13"/>
    </row>
    <row r="744" spans="1:16367" x14ac:dyDescent="0.25">
      <c r="A744" s="2" t="s">
        <v>233</v>
      </c>
      <c r="B744" s="48">
        <v>44181</v>
      </c>
      <c r="C744" s="2" t="s">
        <v>6</v>
      </c>
      <c r="D744" s="2" t="s">
        <v>10</v>
      </c>
      <c r="E744" s="2" t="s">
        <v>178</v>
      </c>
      <c r="F744" s="2" t="s">
        <v>843</v>
      </c>
      <c r="G744" s="2" t="s">
        <v>3</v>
      </c>
      <c r="H744" s="2" t="s">
        <v>969</v>
      </c>
      <c r="I744" s="1" t="s">
        <v>1</v>
      </c>
      <c r="J744" s="1" t="s">
        <v>1</v>
      </c>
      <c r="K744" s="1" t="s">
        <v>1</v>
      </c>
      <c r="L744" s="1" t="s">
        <v>1</v>
      </c>
      <c r="M744" s="1">
        <v>0</v>
      </c>
      <c r="N744" s="2" t="s">
        <v>1</v>
      </c>
      <c r="O744" s="2" t="s">
        <v>98</v>
      </c>
      <c r="P744" s="2" t="s">
        <v>1</v>
      </c>
      <c r="Q744" s="1">
        <v>0</v>
      </c>
      <c r="R744" s="1">
        <v>0</v>
      </c>
      <c r="S744" s="1">
        <v>0</v>
      </c>
      <c r="T744" s="1">
        <v>0</v>
      </c>
      <c r="U744" s="2" t="s">
        <v>0</v>
      </c>
      <c r="V744" s="1">
        <v>0</v>
      </c>
      <c r="W744" s="1">
        <v>0</v>
      </c>
      <c r="X744" s="2" t="s">
        <v>0</v>
      </c>
      <c r="Y744" s="1">
        <v>0</v>
      </c>
      <c r="Z744" s="1">
        <v>0</v>
      </c>
      <c r="AA744" s="2" t="s">
        <v>0</v>
      </c>
      <c r="AB744" s="1">
        <v>0</v>
      </c>
      <c r="AC744" s="1">
        <v>0</v>
      </c>
      <c r="AD744" s="2" t="s">
        <v>0</v>
      </c>
      <c r="AE744" s="1">
        <v>0</v>
      </c>
      <c r="AF744" s="2">
        <v>0</v>
      </c>
      <c r="AG744" s="2" t="s">
        <v>0</v>
      </c>
      <c r="AH744" s="1">
        <v>0</v>
      </c>
      <c r="AI744" s="1">
        <v>0</v>
      </c>
      <c r="AJ744" s="2" t="s">
        <v>0</v>
      </c>
      <c r="AK744" s="1">
        <v>0</v>
      </c>
      <c r="AL744" s="1">
        <v>0</v>
      </c>
      <c r="AM744" s="49" t="s">
        <v>1</v>
      </c>
      <c r="AN744" s="2" t="s">
        <v>1</v>
      </c>
      <c r="AO744" s="49" t="s">
        <v>1</v>
      </c>
      <c r="AP744" s="2" t="s">
        <v>1</v>
      </c>
      <c r="AR744" s="7"/>
      <c r="AS744" s="125"/>
      <c r="AT744" s="5"/>
      <c r="AU744" s="13"/>
    </row>
    <row r="745" spans="1:16367" x14ac:dyDescent="0.25">
      <c r="A745" s="2" t="s">
        <v>231</v>
      </c>
      <c r="B745" s="48">
        <v>44181</v>
      </c>
      <c r="C745" s="2" t="s">
        <v>6</v>
      </c>
      <c r="D745" s="2" t="s">
        <v>280</v>
      </c>
      <c r="E745" s="2" t="s">
        <v>204</v>
      </c>
      <c r="F745" s="2" t="s">
        <v>1309</v>
      </c>
      <c r="G745" s="2" t="s">
        <v>3</v>
      </c>
      <c r="H745" s="2" t="s">
        <v>2334</v>
      </c>
      <c r="I745" s="1" t="s">
        <v>1</v>
      </c>
      <c r="J745" s="1" t="s">
        <v>1</v>
      </c>
      <c r="K745" s="1" t="s">
        <v>1</v>
      </c>
      <c r="L745" s="1" t="s">
        <v>1</v>
      </c>
      <c r="M745" s="1">
        <v>0</v>
      </c>
      <c r="N745" s="2" t="s">
        <v>1</v>
      </c>
      <c r="O745" s="2" t="s">
        <v>2</v>
      </c>
      <c r="P745" s="2" t="s">
        <v>1</v>
      </c>
      <c r="Q745" s="1">
        <v>282200255</v>
      </c>
      <c r="R745" s="1">
        <v>0</v>
      </c>
      <c r="S745" s="1">
        <v>237983955</v>
      </c>
      <c r="T745" s="1">
        <v>0</v>
      </c>
      <c r="U745" s="2" t="s">
        <v>0</v>
      </c>
      <c r="V745" s="1">
        <v>0</v>
      </c>
      <c r="W745" s="1">
        <v>38117500</v>
      </c>
      <c r="X745" s="2" t="s">
        <v>9</v>
      </c>
      <c r="Y745" s="1">
        <v>6098800</v>
      </c>
      <c r="Z745" s="1">
        <v>0</v>
      </c>
      <c r="AA745" s="2" t="s">
        <v>0</v>
      </c>
      <c r="AB745" s="1">
        <v>0</v>
      </c>
      <c r="AC745" s="1">
        <v>0</v>
      </c>
      <c r="AD745" s="2" t="s">
        <v>0</v>
      </c>
      <c r="AE745" s="1">
        <v>0</v>
      </c>
      <c r="AF745" s="2">
        <v>0</v>
      </c>
      <c r="AG745" s="2" t="s">
        <v>0</v>
      </c>
      <c r="AH745" s="1">
        <v>0</v>
      </c>
      <c r="AI745" s="1">
        <v>0</v>
      </c>
      <c r="AJ745" s="2" t="s">
        <v>0</v>
      </c>
      <c r="AK745" s="1">
        <v>0</v>
      </c>
      <c r="AL745" s="1">
        <v>0</v>
      </c>
      <c r="AM745" s="49" t="s">
        <v>1</v>
      </c>
      <c r="AN745" s="2" t="s">
        <v>1</v>
      </c>
      <c r="AO745" s="49" t="s">
        <v>1</v>
      </c>
      <c r="AP745" s="2" t="s">
        <v>1</v>
      </c>
      <c r="AR745" s="7"/>
      <c r="AS745" s="125"/>
      <c r="AT745" s="5"/>
      <c r="AU745" s="13"/>
    </row>
    <row r="746" spans="1:16367" x14ac:dyDescent="0.25">
      <c r="A746" s="2" t="s">
        <v>230</v>
      </c>
      <c r="B746" s="48">
        <v>44181</v>
      </c>
      <c r="C746" s="2" t="s">
        <v>6</v>
      </c>
      <c r="D746" s="2" t="s">
        <v>7</v>
      </c>
      <c r="E746" s="2" t="s">
        <v>917</v>
      </c>
      <c r="F746" s="2" t="s">
        <v>2335</v>
      </c>
      <c r="G746" s="2" t="s">
        <v>3</v>
      </c>
      <c r="H746" s="2" t="s">
        <v>2336</v>
      </c>
      <c r="I746" s="1" t="s">
        <v>1</v>
      </c>
      <c r="J746" s="1" t="s">
        <v>1</v>
      </c>
      <c r="K746" s="1" t="s">
        <v>1</v>
      </c>
      <c r="L746" s="1" t="s">
        <v>1</v>
      </c>
      <c r="M746" s="1">
        <v>0</v>
      </c>
      <c r="N746" s="2" t="s">
        <v>1</v>
      </c>
      <c r="O746" s="2" t="s">
        <v>2</v>
      </c>
      <c r="P746" s="2" t="s">
        <v>1</v>
      </c>
      <c r="Q746" s="1">
        <v>127762228</v>
      </c>
      <c r="R746" s="1">
        <v>0</v>
      </c>
      <c r="S746" s="1">
        <v>104790400</v>
      </c>
      <c r="T746" s="1">
        <v>0</v>
      </c>
      <c r="U746" s="2" t="s">
        <v>0</v>
      </c>
      <c r="V746" s="1">
        <v>0</v>
      </c>
      <c r="W746" s="1">
        <v>19803300</v>
      </c>
      <c r="X746" s="2" t="s">
        <v>0</v>
      </c>
      <c r="Y746" s="1">
        <v>3168528</v>
      </c>
      <c r="Z746" s="1">
        <v>0</v>
      </c>
      <c r="AA746" s="2" t="s">
        <v>0</v>
      </c>
      <c r="AB746" s="1">
        <v>0</v>
      </c>
      <c r="AC746" s="1">
        <v>0</v>
      </c>
      <c r="AD746" s="2" t="s">
        <v>0</v>
      </c>
      <c r="AE746" s="1">
        <v>0</v>
      </c>
      <c r="AF746" s="2">
        <v>0</v>
      </c>
      <c r="AG746" s="2" t="s">
        <v>0</v>
      </c>
      <c r="AH746" s="1">
        <v>0</v>
      </c>
      <c r="AI746" s="1">
        <v>0</v>
      </c>
      <c r="AJ746" s="2" t="s">
        <v>0</v>
      </c>
      <c r="AK746" s="1">
        <v>0</v>
      </c>
      <c r="AL746" s="1">
        <v>0</v>
      </c>
      <c r="AM746" s="49" t="s">
        <v>1</v>
      </c>
      <c r="AN746" s="2" t="s">
        <v>1</v>
      </c>
      <c r="AO746" s="49" t="s">
        <v>1</v>
      </c>
      <c r="AP746" s="2" t="s">
        <v>1</v>
      </c>
      <c r="AR746" s="7"/>
      <c r="AS746" s="125"/>
      <c r="AT746" s="5"/>
      <c r="AU746" s="13"/>
    </row>
    <row r="747" spans="1:16367" x14ac:dyDescent="0.25">
      <c r="A747" s="2" t="s">
        <v>229</v>
      </c>
      <c r="B747" s="48">
        <v>44181</v>
      </c>
      <c r="C747" s="2" t="s">
        <v>6</v>
      </c>
      <c r="D747" s="2" t="s">
        <v>5</v>
      </c>
      <c r="E747" s="2" t="s">
        <v>175</v>
      </c>
      <c r="F747" s="2" t="s">
        <v>2337</v>
      </c>
      <c r="G747" s="2" t="s">
        <v>3</v>
      </c>
      <c r="H747" s="2" t="s">
        <v>2060</v>
      </c>
      <c r="I747" s="1" t="s">
        <v>1</v>
      </c>
      <c r="J747" s="1" t="s">
        <v>1</v>
      </c>
      <c r="K747" s="1" t="s">
        <v>1</v>
      </c>
      <c r="L747" s="1" t="s">
        <v>1</v>
      </c>
      <c r="M747" s="1">
        <v>0</v>
      </c>
      <c r="N747" s="2" t="s">
        <v>1</v>
      </c>
      <c r="O747" s="2" t="s">
        <v>98</v>
      </c>
      <c r="P747" s="2" t="s">
        <v>1</v>
      </c>
      <c r="Q747" s="1">
        <v>0</v>
      </c>
      <c r="R747" s="1">
        <v>0</v>
      </c>
      <c r="S747" s="1">
        <v>0</v>
      </c>
      <c r="T747" s="1">
        <v>0</v>
      </c>
      <c r="U747" s="2" t="s">
        <v>0</v>
      </c>
      <c r="V747" s="1">
        <v>0</v>
      </c>
      <c r="W747" s="1">
        <v>0</v>
      </c>
      <c r="X747" s="2" t="s">
        <v>0</v>
      </c>
      <c r="Y747" s="1">
        <v>0</v>
      </c>
      <c r="Z747" s="1">
        <v>0</v>
      </c>
      <c r="AA747" s="2" t="s">
        <v>0</v>
      </c>
      <c r="AB747" s="1">
        <v>0</v>
      </c>
      <c r="AC747" s="1">
        <v>0</v>
      </c>
      <c r="AD747" s="2" t="s">
        <v>0</v>
      </c>
      <c r="AE747" s="1">
        <v>0</v>
      </c>
      <c r="AF747" s="2">
        <v>0</v>
      </c>
      <c r="AG747" s="2" t="s">
        <v>0</v>
      </c>
      <c r="AH747" s="1">
        <v>0</v>
      </c>
      <c r="AI747" s="1">
        <v>0</v>
      </c>
      <c r="AJ747" s="2" t="s">
        <v>0</v>
      </c>
      <c r="AK747" s="1">
        <v>0</v>
      </c>
      <c r="AL747" s="1">
        <v>0</v>
      </c>
      <c r="AM747" s="49" t="s">
        <v>1</v>
      </c>
      <c r="AN747" s="2" t="s">
        <v>1</v>
      </c>
      <c r="AO747" s="49" t="s">
        <v>1</v>
      </c>
      <c r="AP747" s="2" t="s">
        <v>1</v>
      </c>
      <c r="AR747" s="7"/>
      <c r="AS747" s="125"/>
      <c r="AT747" s="5"/>
      <c r="AU747" s="13"/>
    </row>
    <row r="748" spans="1:16367" x14ac:dyDescent="0.25">
      <c r="A748" s="2" t="s">
        <v>228</v>
      </c>
      <c r="B748" s="67">
        <v>44181</v>
      </c>
      <c r="C748" s="68" t="s">
        <v>6</v>
      </c>
      <c r="D748" s="68"/>
      <c r="E748" s="68"/>
      <c r="F748" s="68"/>
      <c r="G748" s="68" t="s">
        <v>3</v>
      </c>
      <c r="H748" s="68" t="s">
        <v>2338</v>
      </c>
      <c r="I748" s="69"/>
      <c r="J748" s="69"/>
      <c r="K748" s="69"/>
      <c r="L748" s="69"/>
      <c r="M748" s="69">
        <v>0</v>
      </c>
      <c r="N748" s="68"/>
      <c r="O748" s="68" t="s">
        <v>2339</v>
      </c>
      <c r="P748" s="68" t="s">
        <v>422</v>
      </c>
      <c r="Q748" s="69">
        <v>0</v>
      </c>
      <c r="R748" s="69">
        <v>0</v>
      </c>
      <c r="S748" s="69">
        <v>0</v>
      </c>
      <c r="T748" s="69">
        <v>0</v>
      </c>
      <c r="U748" s="68" t="s">
        <v>366</v>
      </c>
      <c r="V748" s="69">
        <v>0</v>
      </c>
      <c r="W748" s="69">
        <v>0</v>
      </c>
      <c r="X748" s="68" t="s">
        <v>366</v>
      </c>
      <c r="Y748" s="69">
        <v>0</v>
      </c>
      <c r="Z748" s="69">
        <v>0</v>
      </c>
      <c r="AA748" s="68" t="s">
        <v>0</v>
      </c>
      <c r="AB748" s="69">
        <v>0</v>
      </c>
      <c r="AC748" s="69">
        <v>0</v>
      </c>
      <c r="AD748" s="68"/>
      <c r="AE748" s="69">
        <v>0</v>
      </c>
      <c r="AF748" s="72"/>
      <c r="AG748" s="68"/>
      <c r="AH748" s="154"/>
      <c r="AI748" s="3"/>
      <c r="AJ748" s="3"/>
      <c r="AK748" s="154"/>
      <c r="AL748" s="154"/>
      <c r="AM748" s="154"/>
      <c r="AN748" s="154"/>
      <c r="AO748" s="154"/>
      <c r="AP748" s="154"/>
      <c r="AQ748" s="59"/>
      <c r="AR748" s="59"/>
      <c r="AS748" s="59"/>
      <c r="AT748" s="59"/>
      <c r="AU748" s="59"/>
      <c r="AV748" s="59"/>
      <c r="AW748" s="59"/>
      <c r="AX748" s="59"/>
      <c r="AY748" s="59"/>
      <c r="AZ748" s="59"/>
      <c r="BA748" s="59"/>
      <c r="BB748" s="59"/>
      <c r="BC748" s="59"/>
      <c r="BD748" s="59"/>
      <c r="BE748" s="59"/>
      <c r="BF748" s="59"/>
      <c r="BG748" s="59"/>
      <c r="BH748" s="59"/>
      <c r="BI748" s="59"/>
      <c r="BJ748" s="59"/>
      <c r="BK748" s="59"/>
      <c r="BL748" s="59"/>
      <c r="BM748" s="59"/>
      <c r="BN748" s="59"/>
      <c r="BO748" s="59"/>
      <c r="BP748" s="59"/>
      <c r="BQ748" s="59"/>
      <c r="BR748" s="59"/>
      <c r="BS748" s="59"/>
      <c r="BT748" s="59"/>
      <c r="BU748" s="59"/>
      <c r="BV748" s="59"/>
      <c r="BW748" s="59"/>
      <c r="BX748" s="59"/>
      <c r="BY748" s="59"/>
      <c r="BZ748" s="59"/>
      <c r="CA748" s="59"/>
      <c r="CB748" s="59"/>
      <c r="CC748" s="59"/>
      <c r="CD748" s="59"/>
      <c r="CE748" s="59"/>
      <c r="CF748" s="59"/>
      <c r="CG748" s="59"/>
      <c r="CH748" s="59"/>
      <c r="CI748" s="59"/>
      <c r="CJ748" s="59"/>
      <c r="CK748" s="59"/>
      <c r="CL748" s="59"/>
      <c r="CM748" s="59"/>
      <c r="CN748" s="59"/>
      <c r="CO748" s="59"/>
      <c r="CP748" s="59"/>
      <c r="CQ748" s="59"/>
      <c r="CR748" s="59"/>
      <c r="CS748" s="59"/>
      <c r="CT748" s="59"/>
      <c r="CU748" s="59"/>
      <c r="CV748" s="59"/>
      <c r="CW748" s="59"/>
      <c r="CX748" s="59"/>
      <c r="CY748" s="59"/>
      <c r="CZ748" s="59"/>
      <c r="DA748" s="59"/>
      <c r="DB748" s="59"/>
      <c r="DC748" s="59"/>
      <c r="DD748" s="59"/>
      <c r="DE748" s="59"/>
      <c r="DF748" s="59"/>
      <c r="DG748" s="59"/>
      <c r="DH748" s="59"/>
      <c r="DI748" s="59"/>
      <c r="DJ748" s="59"/>
      <c r="DK748" s="59"/>
      <c r="DL748" s="59"/>
      <c r="DM748" s="59"/>
      <c r="DN748" s="59"/>
      <c r="DO748" s="59"/>
      <c r="DP748" s="59"/>
      <c r="DQ748" s="59"/>
      <c r="DR748" s="59"/>
      <c r="DS748" s="59"/>
      <c r="DT748" s="59"/>
      <c r="DU748" s="59"/>
      <c r="DV748" s="59"/>
      <c r="DW748" s="59"/>
      <c r="DX748" s="59"/>
      <c r="DY748" s="59"/>
      <c r="DZ748" s="59"/>
      <c r="EA748" s="59"/>
      <c r="EB748" s="59"/>
      <c r="EC748" s="59"/>
      <c r="ED748" s="59"/>
      <c r="EE748" s="59"/>
      <c r="EF748" s="59"/>
      <c r="EG748" s="59"/>
      <c r="EH748" s="59"/>
      <c r="EI748" s="59"/>
      <c r="EJ748" s="59"/>
      <c r="EK748" s="59"/>
      <c r="EL748" s="59"/>
      <c r="EM748" s="59"/>
      <c r="EN748" s="59"/>
      <c r="EO748" s="59"/>
      <c r="EP748" s="59"/>
      <c r="EQ748" s="59"/>
      <c r="ER748" s="59"/>
      <c r="ES748" s="59"/>
      <c r="ET748" s="59"/>
      <c r="EU748" s="59"/>
      <c r="EV748" s="59"/>
      <c r="EW748" s="59"/>
      <c r="EX748" s="59"/>
      <c r="EY748" s="59"/>
      <c r="EZ748" s="59"/>
      <c r="FA748" s="59"/>
      <c r="FB748" s="59"/>
      <c r="FC748" s="59"/>
      <c r="FD748" s="59"/>
      <c r="FE748" s="59"/>
      <c r="FF748" s="59"/>
      <c r="FG748" s="59"/>
      <c r="FH748" s="59"/>
      <c r="FI748" s="59"/>
      <c r="FJ748" s="59"/>
      <c r="FK748" s="59"/>
      <c r="FL748" s="59"/>
      <c r="FM748" s="59"/>
      <c r="FN748" s="59"/>
      <c r="FO748" s="59"/>
      <c r="FP748" s="59"/>
      <c r="FQ748" s="59"/>
      <c r="FR748" s="59"/>
      <c r="FS748" s="59"/>
      <c r="FT748" s="59"/>
      <c r="FU748" s="59"/>
      <c r="FV748" s="59"/>
      <c r="FW748" s="59"/>
      <c r="FX748" s="59"/>
      <c r="FY748" s="59"/>
      <c r="FZ748" s="59"/>
      <c r="GA748" s="59"/>
      <c r="GB748" s="59"/>
      <c r="GC748" s="59"/>
      <c r="GD748" s="59"/>
      <c r="GE748" s="59"/>
      <c r="GF748" s="59"/>
      <c r="GG748" s="59"/>
      <c r="GH748" s="59"/>
      <c r="GI748" s="59"/>
      <c r="GJ748" s="59"/>
      <c r="GK748" s="59"/>
      <c r="GL748" s="59"/>
      <c r="GM748" s="59"/>
      <c r="GN748" s="59"/>
      <c r="GO748" s="59"/>
      <c r="GP748" s="59"/>
      <c r="GQ748" s="59"/>
      <c r="GR748" s="59"/>
      <c r="GS748" s="59"/>
      <c r="GT748" s="59"/>
      <c r="GU748" s="59"/>
      <c r="GV748" s="59"/>
      <c r="GW748" s="59"/>
      <c r="GX748" s="59"/>
      <c r="GY748" s="59"/>
      <c r="GZ748" s="59"/>
      <c r="HA748" s="59"/>
      <c r="HB748" s="59"/>
      <c r="HC748" s="59"/>
      <c r="HD748" s="59"/>
      <c r="HE748" s="59"/>
      <c r="HF748" s="59"/>
      <c r="HG748" s="59"/>
      <c r="HH748" s="59"/>
      <c r="HI748" s="59"/>
      <c r="HJ748" s="59"/>
      <c r="HK748" s="59"/>
      <c r="HL748" s="59"/>
      <c r="HM748" s="59"/>
      <c r="HN748" s="59"/>
      <c r="HO748" s="59"/>
      <c r="HP748" s="59"/>
      <c r="HQ748" s="59"/>
      <c r="HR748" s="59"/>
      <c r="HS748" s="59"/>
      <c r="HT748" s="59"/>
      <c r="HU748" s="59"/>
      <c r="HV748" s="59"/>
      <c r="HW748" s="59"/>
      <c r="HX748" s="59"/>
      <c r="HY748" s="59"/>
      <c r="HZ748" s="59"/>
      <c r="IA748" s="59"/>
      <c r="IB748" s="59"/>
      <c r="IC748" s="59"/>
      <c r="ID748" s="59"/>
      <c r="IE748" s="59"/>
      <c r="IF748" s="59"/>
      <c r="IG748" s="59"/>
      <c r="IH748" s="59"/>
      <c r="II748" s="59"/>
      <c r="IJ748" s="59"/>
      <c r="IK748" s="59"/>
      <c r="IL748" s="59"/>
      <c r="IM748" s="59"/>
      <c r="IN748" s="59"/>
      <c r="IO748" s="59"/>
      <c r="IP748" s="59"/>
      <c r="IQ748" s="59"/>
      <c r="IR748" s="59"/>
      <c r="IS748" s="59"/>
      <c r="IT748" s="59"/>
      <c r="IU748" s="59"/>
      <c r="IV748" s="59"/>
      <c r="IW748" s="59"/>
      <c r="IX748" s="59"/>
      <c r="IY748" s="59"/>
      <c r="IZ748" s="59"/>
      <c r="JA748" s="59"/>
      <c r="JB748" s="59"/>
      <c r="JC748" s="59"/>
      <c r="JD748" s="59"/>
      <c r="JE748" s="59"/>
      <c r="JF748" s="59"/>
      <c r="JG748" s="59"/>
      <c r="JH748" s="59"/>
      <c r="JI748" s="59"/>
      <c r="JJ748" s="59"/>
      <c r="JK748" s="59"/>
      <c r="JL748" s="59"/>
      <c r="JM748" s="59"/>
      <c r="JN748" s="59"/>
      <c r="JO748" s="59"/>
      <c r="JP748" s="59"/>
      <c r="JQ748" s="59"/>
      <c r="JR748" s="59"/>
      <c r="JS748" s="59"/>
      <c r="JT748" s="59"/>
      <c r="JU748" s="59"/>
      <c r="JV748" s="59"/>
      <c r="JW748" s="59"/>
      <c r="JX748" s="59"/>
      <c r="JY748" s="59"/>
      <c r="JZ748" s="59"/>
      <c r="KA748" s="59"/>
      <c r="KB748" s="59"/>
      <c r="KC748" s="59"/>
      <c r="KD748" s="59"/>
      <c r="KE748" s="59"/>
      <c r="KF748" s="59"/>
      <c r="KG748" s="59"/>
      <c r="KH748" s="59"/>
      <c r="KI748" s="59"/>
      <c r="KJ748" s="59"/>
      <c r="KK748" s="59"/>
      <c r="KL748" s="59"/>
      <c r="KM748" s="59"/>
      <c r="KN748" s="59"/>
      <c r="KO748" s="59"/>
      <c r="KP748" s="59"/>
      <c r="KQ748" s="59"/>
      <c r="KR748" s="59"/>
      <c r="KS748" s="59"/>
      <c r="KT748" s="59"/>
      <c r="KU748" s="59"/>
      <c r="KV748" s="59"/>
      <c r="KW748" s="59"/>
      <c r="KX748" s="59"/>
      <c r="KY748" s="59"/>
      <c r="KZ748" s="59"/>
      <c r="LA748" s="59"/>
      <c r="LB748" s="59"/>
      <c r="LC748" s="59"/>
      <c r="LD748" s="59"/>
      <c r="LE748" s="59"/>
      <c r="LF748" s="59"/>
      <c r="LG748" s="59"/>
      <c r="LH748" s="59"/>
      <c r="LI748" s="59"/>
      <c r="LJ748" s="59"/>
      <c r="LK748" s="59"/>
      <c r="LL748" s="59"/>
      <c r="LM748" s="59"/>
      <c r="LN748" s="59"/>
      <c r="LO748" s="59"/>
      <c r="LP748" s="59"/>
      <c r="LQ748" s="59"/>
      <c r="LR748" s="59"/>
      <c r="LS748" s="59"/>
      <c r="LT748" s="59"/>
      <c r="LU748" s="59"/>
      <c r="LV748" s="59"/>
      <c r="LW748" s="59"/>
      <c r="LX748" s="59"/>
      <c r="LY748" s="59"/>
      <c r="LZ748" s="59"/>
      <c r="MA748" s="59"/>
      <c r="MB748" s="59"/>
      <c r="MC748" s="59"/>
      <c r="MD748" s="59"/>
      <c r="ME748" s="59"/>
      <c r="MF748" s="59"/>
      <c r="MG748" s="59"/>
      <c r="MH748" s="59"/>
      <c r="MI748" s="59"/>
      <c r="MJ748" s="59"/>
      <c r="MK748" s="59"/>
      <c r="ML748" s="59"/>
      <c r="MM748" s="59"/>
      <c r="MN748" s="59"/>
      <c r="MO748" s="59"/>
      <c r="MP748" s="59"/>
      <c r="MQ748" s="59"/>
      <c r="MR748" s="59"/>
      <c r="MS748" s="59"/>
      <c r="MT748" s="59"/>
      <c r="MU748" s="59"/>
      <c r="MV748" s="59"/>
      <c r="MW748" s="59"/>
      <c r="MX748" s="59"/>
      <c r="MY748" s="59"/>
      <c r="MZ748" s="59"/>
      <c r="NA748" s="59"/>
      <c r="NB748" s="59"/>
      <c r="NC748" s="59"/>
      <c r="ND748" s="59"/>
      <c r="NE748" s="59"/>
      <c r="NF748" s="59"/>
      <c r="NG748" s="59"/>
      <c r="NH748" s="59"/>
      <c r="NI748" s="59"/>
      <c r="NJ748" s="59"/>
      <c r="NK748" s="59"/>
      <c r="NL748" s="59"/>
      <c r="NM748" s="59"/>
      <c r="NN748" s="59"/>
      <c r="NO748" s="59"/>
      <c r="NP748" s="59"/>
      <c r="NQ748" s="59"/>
      <c r="NR748" s="59"/>
      <c r="NS748" s="59"/>
      <c r="NT748" s="59"/>
      <c r="NU748" s="59"/>
      <c r="NV748" s="59"/>
      <c r="NW748" s="59"/>
      <c r="NX748" s="59"/>
      <c r="NY748" s="59"/>
      <c r="NZ748" s="59"/>
      <c r="OA748" s="59"/>
      <c r="OB748" s="59"/>
      <c r="OC748" s="59"/>
      <c r="OD748" s="59"/>
      <c r="OE748" s="59"/>
      <c r="OF748" s="59"/>
      <c r="OG748" s="59"/>
      <c r="OH748" s="59"/>
      <c r="OI748" s="59"/>
      <c r="OJ748" s="59"/>
      <c r="OK748" s="59"/>
      <c r="OL748" s="59"/>
      <c r="OM748" s="59"/>
      <c r="ON748" s="59"/>
      <c r="OO748" s="59"/>
      <c r="OP748" s="59"/>
      <c r="OQ748" s="59"/>
      <c r="OR748" s="59"/>
      <c r="OS748" s="59"/>
      <c r="OT748" s="59"/>
      <c r="OU748" s="59"/>
      <c r="OV748" s="59"/>
      <c r="OW748" s="59"/>
      <c r="OX748" s="59"/>
      <c r="OY748" s="59"/>
      <c r="OZ748" s="59"/>
      <c r="PA748" s="59"/>
      <c r="PB748" s="59"/>
      <c r="PC748" s="59"/>
      <c r="PD748" s="59"/>
      <c r="PE748" s="59"/>
      <c r="PF748" s="59"/>
      <c r="PG748" s="59"/>
      <c r="PH748" s="59"/>
      <c r="PI748" s="59"/>
      <c r="PJ748" s="59"/>
      <c r="PK748" s="59"/>
      <c r="PL748" s="59"/>
      <c r="PM748" s="59"/>
      <c r="PN748" s="59"/>
      <c r="PO748" s="59"/>
      <c r="PP748" s="59"/>
      <c r="PQ748" s="59"/>
      <c r="PR748" s="59"/>
      <c r="PS748" s="59"/>
      <c r="PT748" s="59"/>
      <c r="PU748" s="59"/>
      <c r="PV748" s="59"/>
      <c r="PW748" s="59"/>
      <c r="PX748" s="59"/>
      <c r="PY748" s="59"/>
      <c r="PZ748" s="59"/>
      <c r="QA748" s="59"/>
      <c r="QB748" s="59"/>
      <c r="QC748" s="59"/>
      <c r="QD748" s="59"/>
      <c r="QE748" s="59"/>
      <c r="QF748" s="59"/>
      <c r="QG748" s="59"/>
      <c r="QH748" s="59"/>
      <c r="QI748" s="59"/>
      <c r="QJ748" s="59"/>
      <c r="QK748" s="59"/>
      <c r="QL748" s="59"/>
      <c r="QM748" s="59"/>
      <c r="QN748" s="59"/>
      <c r="QO748" s="59"/>
      <c r="QP748" s="59"/>
      <c r="QQ748" s="59"/>
      <c r="QR748" s="59"/>
      <c r="QS748" s="59"/>
      <c r="QT748" s="59"/>
      <c r="QU748" s="59"/>
      <c r="QV748" s="59"/>
      <c r="QW748" s="59"/>
      <c r="QX748" s="59"/>
      <c r="QY748" s="59"/>
      <c r="QZ748" s="59"/>
      <c r="RA748" s="59"/>
      <c r="RB748" s="59"/>
      <c r="RC748" s="59"/>
      <c r="RD748" s="59"/>
      <c r="RE748" s="59"/>
      <c r="RF748" s="59"/>
      <c r="RG748" s="59"/>
      <c r="RH748" s="59"/>
      <c r="RI748" s="59"/>
      <c r="RJ748" s="59"/>
      <c r="RK748" s="59"/>
      <c r="RL748" s="59"/>
      <c r="RM748" s="59"/>
      <c r="RN748" s="59"/>
      <c r="RO748" s="59"/>
      <c r="RP748" s="59"/>
      <c r="RQ748" s="59"/>
      <c r="RR748" s="59"/>
      <c r="RS748" s="59"/>
      <c r="RT748" s="59"/>
      <c r="RU748" s="59"/>
      <c r="RV748" s="59"/>
      <c r="RW748" s="59"/>
      <c r="RX748" s="59"/>
      <c r="RY748" s="59"/>
      <c r="RZ748" s="59"/>
      <c r="SA748" s="59"/>
      <c r="SB748" s="59"/>
      <c r="SC748" s="59"/>
      <c r="SD748" s="59"/>
      <c r="SE748" s="59"/>
      <c r="SF748" s="59"/>
      <c r="SG748" s="59"/>
      <c r="SH748" s="59"/>
      <c r="SI748" s="59"/>
      <c r="SJ748" s="59"/>
      <c r="SK748" s="59"/>
      <c r="SL748" s="59"/>
      <c r="SM748" s="59"/>
      <c r="SN748" s="59"/>
      <c r="SO748" s="59"/>
      <c r="SP748" s="59"/>
      <c r="SQ748" s="59"/>
      <c r="SR748" s="59"/>
      <c r="SS748" s="59"/>
      <c r="ST748" s="59"/>
      <c r="SU748" s="59"/>
      <c r="SV748" s="59"/>
      <c r="SW748" s="59"/>
      <c r="SX748" s="59"/>
      <c r="SY748" s="59"/>
      <c r="SZ748" s="59"/>
      <c r="TA748" s="59"/>
      <c r="TB748" s="59"/>
      <c r="TC748" s="59"/>
      <c r="TD748" s="59"/>
      <c r="TE748" s="59"/>
      <c r="TF748" s="59"/>
      <c r="TG748" s="59"/>
      <c r="TH748" s="59"/>
      <c r="TI748" s="59"/>
      <c r="TJ748" s="59"/>
      <c r="TK748" s="59"/>
      <c r="TL748" s="59"/>
      <c r="TM748" s="59"/>
      <c r="TN748" s="59"/>
      <c r="TO748" s="59"/>
      <c r="TP748" s="59"/>
      <c r="TQ748" s="59"/>
      <c r="TR748" s="59"/>
      <c r="TS748" s="59"/>
      <c r="TT748" s="59"/>
      <c r="TU748" s="59"/>
      <c r="TV748" s="59"/>
      <c r="TW748" s="59"/>
      <c r="TX748" s="59"/>
      <c r="TY748" s="59"/>
      <c r="TZ748" s="59"/>
      <c r="UA748" s="59"/>
      <c r="UB748" s="59"/>
      <c r="UC748" s="59"/>
      <c r="UD748" s="59"/>
      <c r="UE748" s="59"/>
      <c r="UF748" s="59"/>
      <c r="UG748" s="59"/>
      <c r="UH748" s="59"/>
      <c r="UI748" s="59"/>
      <c r="UJ748" s="59"/>
      <c r="UK748" s="59"/>
      <c r="UL748" s="59"/>
      <c r="UM748" s="59"/>
      <c r="UN748" s="59"/>
      <c r="UO748" s="59"/>
      <c r="UP748" s="59"/>
      <c r="UQ748" s="59"/>
      <c r="UR748" s="59"/>
      <c r="US748" s="59"/>
      <c r="UT748" s="59"/>
      <c r="UU748" s="59"/>
      <c r="UV748" s="59"/>
      <c r="UW748" s="59"/>
      <c r="UX748" s="59"/>
      <c r="UY748" s="59"/>
      <c r="UZ748" s="59"/>
      <c r="VA748" s="59"/>
      <c r="VB748" s="59"/>
      <c r="VC748" s="59"/>
      <c r="VD748" s="59"/>
      <c r="VE748" s="59"/>
      <c r="VF748" s="59"/>
      <c r="VG748" s="59"/>
      <c r="VH748" s="59"/>
      <c r="VI748" s="59"/>
      <c r="VJ748" s="59"/>
      <c r="VK748" s="59"/>
      <c r="VL748" s="59"/>
      <c r="VM748" s="59"/>
      <c r="VN748" s="59"/>
      <c r="VO748" s="59"/>
      <c r="VP748" s="59"/>
      <c r="VQ748" s="59"/>
      <c r="VR748" s="59"/>
      <c r="VS748" s="59"/>
      <c r="VT748" s="59"/>
      <c r="VU748" s="59"/>
      <c r="VV748" s="59"/>
      <c r="VW748" s="59"/>
      <c r="VX748" s="59"/>
      <c r="VY748" s="59"/>
      <c r="VZ748" s="59"/>
      <c r="WA748" s="59"/>
      <c r="WB748" s="59"/>
      <c r="WC748" s="59"/>
      <c r="WD748" s="59"/>
      <c r="WE748" s="59"/>
      <c r="WF748" s="59"/>
      <c r="WG748" s="59"/>
      <c r="WH748" s="59"/>
      <c r="WI748" s="59"/>
      <c r="WJ748" s="59"/>
      <c r="WK748" s="59"/>
      <c r="WL748" s="59"/>
      <c r="WM748" s="59"/>
      <c r="WN748" s="59"/>
      <c r="WO748" s="59"/>
      <c r="WP748" s="59"/>
      <c r="WQ748" s="59"/>
      <c r="WR748" s="59"/>
      <c r="WS748" s="59"/>
      <c r="WT748" s="59"/>
      <c r="WU748" s="59"/>
      <c r="WV748" s="59"/>
      <c r="WW748" s="59"/>
      <c r="WX748" s="59"/>
      <c r="WY748" s="59"/>
      <c r="WZ748" s="59"/>
      <c r="XA748" s="59"/>
      <c r="XB748" s="59"/>
      <c r="XC748" s="59"/>
      <c r="XD748" s="59"/>
      <c r="XE748" s="59"/>
      <c r="XF748" s="59"/>
      <c r="XG748" s="59"/>
      <c r="XH748" s="59"/>
      <c r="XI748" s="59"/>
      <c r="XJ748" s="59"/>
      <c r="XK748" s="59"/>
      <c r="XL748" s="59"/>
      <c r="XM748" s="59"/>
      <c r="XN748" s="59"/>
      <c r="XO748" s="59"/>
      <c r="XP748" s="59"/>
      <c r="XQ748" s="59"/>
      <c r="XR748" s="59"/>
      <c r="XS748" s="59"/>
      <c r="XT748" s="59"/>
      <c r="XU748" s="59"/>
      <c r="XV748" s="59"/>
      <c r="XW748" s="59"/>
      <c r="XX748" s="59"/>
      <c r="XY748" s="59"/>
      <c r="XZ748" s="59"/>
      <c r="YA748" s="59"/>
      <c r="YB748" s="59"/>
      <c r="YC748" s="59"/>
      <c r="YD748" s="59"/>
      <c r="YE748" s="59"/>
      <c r="YF748" s="59"/>
      <c r="YG748" s="59"/>
      <c r="YH748" s="59"/>
      <c r="YI748" s="59"/>
      <c r="YJ748" s="59"/>
      <c r="YK748" s="59"/>
      <c r="YL748" s="59"/>
      <c r="YM748" s="59"/>
      <c r="YN748" s="59"/>
      <c r="YO748" s="59"/>
      <c r="YP748" s="59"/>
      <c r="YQ748" s="59"/>
      <c r="YR748" s="59"/>
      <c r="YS748" s="59"/>
      <c r="YT748" s="59"/>
      <c r="YU748" s="59"/>
      <c r="YV748" s="59"/>
      <c r="YW748" s="59"/>
      <c r="YX748" s="59"/>
      <c r="YY748" s="59"/>
      <c r="YZ748" s="59"/>
      <c r="ZA748" s="59"/>
      <c r="ZB748" s="59"/>
      <c r="ZC748" s="59"/>
      <c r="ZD748" s="59"/>
      <c r="ZE748" s="59"/>
      <c r="ZF748" s="59"/>
      <c r="ZG748" s="59"/>
      <c r="ZH748" s="59"/>
      <c r="ZI748" s="59"/>
      <c r="ZJ748" s="59"/>
      <c r="ZK748" s="59"/>
      <c r="ZL748" s="59"/>
      <c r="ZM748" s="59"/>
      <c r="ZN748" s="59"/>
      <c r="ZO748" s="59"/>
      <c r="ZP748" s="59"/>
      <c r="ZQ748" s="59"/>
      <c r="ZR748" s="59"/>
      <c r="ZS748" s="59"/>
      <c r="ZT748" s="59"/>
      <c r="ZU748" s="59"/>
      <c r="ZV748" s="59"/>
      <c r="ZW748" s="59"/>
      <c r="ZX748" s="59"/>
      <c r="ZY748" s="59"/>
      <c r="ZZ748" s="59"/>
      <c r="AAA748" s="59"/>
      <c r="AAB748" s="59"/>
      <c r="AAC748" s="59"/>
      <c r="AAD748" s="59"/>
      <c r="AAE748" s="59"/>
      <c r="AAF748" s="59"/>
      <c r="AAG748" s="59"/>
      <c r="AAH748" s="59"/>
      <c r="AAI748" s="59"/>
      <c r="AAJ748" s="59"/>
      <c r="AAK748" s="59"/>
      <c r="AAL748" s="59"/>
      <c r="AAM748" s="59"/>
      <c r="AAN748" s="59"/>
      <c r="AAO748" s="59"/>
      <c r="AAP748" s="59"/>
      <c r="AAQ748" s="59"/>
      <c r="AAR748" s="59"/>
      <c r="AAS748" s="59"/>
      <c r="AAT748" s="59"/>
      <c r="AAU748" s="59"/>
      <c r="AAV748" s="59"/>
      <c r="AAW748" s="59"/>
      <c r="AAX748" s="59"/>
      <c r="AAY748" s="59"/>
      <c r="AAZ748" s="59"/>
      <c r="ABA748" s="59"/>
      <c r="ABB748" s="59"/>
      <c r="ABC748" s="59"/>
      <c r="ABD748" s="59"/>
      <c r="ABE748" s="59"/>
      <c r="ABF748" s="59"/>
      <c r="ABG748" s="59"/>
      <c r="ABH748" s="59"/>
      <c r="ABI748" s="59"/>
      <c r="ABJ748" s="59"/>
      <c r="ABK748" s="59"/>
      <c r="ABL748" s="59"/>
      <c r="ABM748" s="59"/>
      <c r="ABN748" s="59"/>
      <c r="ABO748" s="59"/>
      <c r="ABP748" s="59"/>
      <c r="ABQ748" s="59"/>
      <c r="ABR748" s="59"/>
      <c r="ABS748" s="59"/>
      <c r="ABT748" s="59"/>
      <c r="ABU748" s="59"/>
      <c r="ABV748" s="59"/>
      <c r="ABW748" s="59"/>
      <c r="ABX748" s="59"/>
      <c r="ABY748" s="59"/>
      <c r="ABZ748" s="59"/>
      <c r="ACA748" s="59"/>
      <c r="ACB748" s="59"/>
      <c r="ACC748" s="59"/>
      <c r="ACD748" s="59"/>
      <c r="ACE748" s="59"/>
      <c r="ACF748" s="59"/>
      <c r="ACG748" s="59"/>
      <c r="ACH748" s="59"/>
      <c r="ACI748" s="59"/>
      <c r="ACJ748" s="59"/>
      <c r="ACK748" s="59"/>
      <c r="ACL748" s="59"/>
      <c r="ACM748" s="59"/>
      <c r="ACN748" s="59"/>
      <c r="ACO748" s="59"/>
      <c r="ACP748" s="59"/>
      <c r="ACQ748" s="59"/>
      <c r="ACR748" s="59"/>
      <c r="ACS748" s="59"/>
      <c r="ACT748" s="59"/>
      <c r="ACU748" s="59"/>
      <c r="ACV748" s="59"/>
      <c r="ACW748" s="59"/>
      <c r="ACX748" s="59"/>
      <c r="ACY748" s="59"/>
      <c r="ACZ748" s="59"/>
      <c r="ADA748" s="59"/>
      <c r="ADB748" s="59"/>
      <c r="ADC748" s="59"/>
      <c r="ADD748" s="59"/>
      <c r="ADE748" s="59"/>
      <c r="ADF748" s="59"/>
      <c r="ADG748" s="59"/>
      <c r="ADH748" s="59"/>
      <c r="ADI748" s="59"/>
      <c r="ADJ748" s="59"/>
      <c r="ADK748" s="59"/>
      <c r="ADL748" s="59"/>
      <c r="ADM748" s="59"/>
      <c r="ADN748" s="59"/>
      <c r="ADO748" s="59"/>
      <c r="ADP748" s="59"/>
      <c r="ADQ748" s="59"/>
      <c r="ADR748" s="59"/>
      <c r="ADS748" s="59"/>
      <c r="ADT748" s="59"/>
      <c r="ADU748" s="59"/>
      <c r="ADV748" s="59"/>
      <c r="ADW748" s="59"/>
      <c r="ADX748" s="59"/>
      <c r="ADY748" s="59"/>
      <c r="ADZ748" s="59"/>
      <c r="AEA748" s="59"/>
      <c r="AEB748" s="59"/>
      <c r="AEC748" s="59"/>
      <c r="AED748" s="59"/>
      <c r="AEE748" s="59"/>
      <c r="AEF748" s="59"/>
      <c r="AEG748" s="59"/>
      <c r="AEH748" s="59"/>
      <c r="AEI748" s="59"/>
      <c r="AEJ748" s="59"/>
      <c r="AEK748" s="59"/>
      <c r="AEL748" s="59"/>
      <c r="AEM748" s="59"/>
      <c r="AEN748" s="59"/>
      <c r="AEO748" s="59"/>
      <c r="AEP748" s="59"/>
      <c r="AEQ748" s="59"/>
      <c r="AER748" s="59"/>
      <c r="AES748" s="59"/>
      <c r="AET748" s="59"/>
      <c r="AEU748" s="59"/>
      <c r="AEV748" s="59"/>
      <c r="AEW748" s="59"/>
      <c r="AEX748" s="59"/>
      <c r="AEY748" s="59"/>
      <c r="AEZ748" s="59"/>
      <c r="AFA748" s="59"/>
      <c r="AFB748" s="59"/>
      <c r="AFC748" s="59"/>
      <c r="AFD748" s="59"/>
      <c r="AFE748" s="59"/>
      <c r="AFF748" s="59"/>
      <c r="AFG748" s="59"/>
      <c r="AFH748" s="59"/>
      <c r="AFI748" s="59"/>
      <c r="AFJ748" s="59"/>
      <c r="AFK748" s="59"/>
      <c r="AFL748" s="59"/>
      <c r="AFM748" s="59"/>
      <c r="AFN748" s="59"/>
      <c r="AFO748" s="59"/>
      <c r="AFP748" s="59"/>
      <c r="AFQ748" s="59"/>
      <c r="AFR748" s="59"/>
      <c r="AFS748" s="59"/>
      <c r="AFT748" s="59"/>
      <c r="AFU748" s="59"/>
      <c r="AFV748" s="59"/>
      <c r="AFW748" s="59"/>
      <c r="AFX748" s="59"/>
      <c r="AFY748" s="59"/>
      <c r="AFZ748" s="59"/>
      <c r="AGA748" s="59"/>
      <c r="AGB748" s="59"/>
      <c r="AGC748" s="59"/>
      <c r="AGD748" s="59"/>
      <c r="AGE748" s="59"/>
      <c r="AGF748" s="59"/>
      <c r="AGG748" s="59"/>
      <c r="AGH748" s="59"/>
      <c r="AGI748" s="59"/>
      <c r="AGJ748" s="59"/>
      <c r="AGK748" s="59"/>
      <c r="AGL748" s="59"/>
      <c r="AGM748" s="59"/>
      <c r="AGN748" s="59"/>
      <c r="AGO748" s="59"/>
      <c r="AGP748" s="59"/>
      <c r="AGQ748" s="59"/>
      <c r="AGR748" s="59"/>
      <c r="AGS748" s="59"/>
      <c r="AGT748" s="59"/>
      <c r="AGU748" s="59"/>
      <c r="AGV748" s="59"/>
      <c r="AGW748" s="59"/>
      <c r="AGX748" s="59"/>
      <c r="AGY748" s="59"/>
      <c r="AGZ748" s="59"/>
      <c r="AHA748" s="59"/>
      <c r="AHB748" s="59"/>
      <c r="AHC748" s="59"/>
      <c r="AHD748" s="59"/>
      <c r="AHE748" s="59"/>
      <c r="AHF748" s="59"/>
      <c r="AHG748" s="59"/>
      <c r="AHH748" s="59"/>
      <c r="AHI748" s="59"/>
      <c r="AHJ748" s="59"/>
      <c r="AHK748" s="59"/>
      <c r="AHL748" s="59"/>
      <c r="AHM748" s="59"/>
      <c r="AHN748" s="59"/>
      <c r="AHO748" s="59"/>
      <c r="AHP748" s="59"/>
      <c r="AHQ748" s="59"/>
      <c r="AHR748" s="59"/>
      <c r="AHS748" s="59"/>
      <c r="AHT748" s="59"/>
      <c r="AHU748" s="59"/>
      <c r="AHV748" s="59"/>
      <c r="AHW748" s="59"/>
      <c r="AHX748" s="59"/>
      <c r="AHY748" s="59"/>
      <c r="AHZ748" s="59"/>
      <c r="AIA748" s="59"/>
      <c r="AIB748" s="59"/>
      <c r="AIC748" s="59"/>
      <c r="AID748" s="59"/>
      <c r="AIE748" s="59"/>
      <c r="AIF748" s="59"/>
      <c r="AIG748" s="59"/>
      <c r="AIH748" s="59"/>
      <c r="AII748" s="59"/>
      <c r="AIJ748" s="59"/>
      <c r="AIK748" s="59"/>
      <c r="AIL748" s="59"/>
      <c r="AIM748" s="59"/>
      <c r="AIN748" s="59"/>
      <c r="AIO748" s="59"/>
      <c r="AIP748" s="59"/>
      <c r="AIQ748" s="59"/>
      <c r="AIR748" s="59"/>
      <c r="AIS748" s="59"/>
      <c r="AIT748" s="59"/>
      <c r="AIU748" s="59"/>
      <c r="AIV748" s="59"/>
      <c r="AIW748" s="59"/>
      <c r="AIX748" s="59"/>
      <c r="AIY748" s="59"/>
      <c r="AIZ748" s="59"/>
      <c r="AJA748" s="59"/>
      <c r="AJB748" s="59"/>
      <c r="AJC748" s="59"/>
      <c r="AJD748" s="59"/>
      <c r="AJE748" s="59"/>
      <c r="AJF748" s="59"/>
      <c r="AJG748" s="59"/>
      <c r="AJH748" s="59"/>
      <c r="AJI748" s="59"/>
      <c r="AJJ748" s="59"/>
      <c r="AJK748" s="59"/>
      <c r="AJL748" s="59"/>
      <c r="AJM748" s="59"/>
      <c r="AJN748" s="59"/>
      <c r="AJO748" s="59"/>
      <c r="AJP748" s="59"/>
      <c r="AJQ748" s="59"/>
      <c r="AJR748" s="59"/>
      <c r="AJS748" s="59"/>
      <c r="AJT748" s="59"/>
      <c r="AJU748" s="59"/>
      <c r="AJV748" s="59"/>
      <c r="AJW748" s="59"/>
      <c r="AJX748" s="59"/>
      <c r="AJY748" s="59"/>
      <c r="AJZ748" s="59"/>
      <c r="AKA748" s="59"/>
      <c r="AKB748" s="59"/>
      <c r="AKC748" s="59"/>
      <c r="AKD748" s="59"/>
      <c r="AKE748" s="59"/>
      <c r="AKF748" s="59"/>
      <c r="AKG748" s="59"/>
      <c r="AKH748" s="59"/>
      <c r="AKI748" s="59"/>
      <c r="AKJ748" s="59"/>
      <c r="AKK748" s="59"/>
      <c r="AKL748" s="59"/>
      <c r="AKM748" s="59"/>
      <c r="AKN748" s="59"/>
      <c r="AKO748" s="59"/>
      <c r="AKP748" s="59"/>
      <c r="AKQ748" s="59"/>
      <c r="AKR748" s="59"/>
      <c r="AKS748" s="59"/>
      <c r="AKT748" s="59"/>
      <c r="AKU748" s="59"/>
      <c r="AKV748" s="59"/>
      <c r="AKW748" s="59"/>
      <c r="AKX748" s="59"/>
      <c r="AKY748" s="59"/>
      <c r="AKZ748" s="59"/>
      <c r="ALA748" s="59"/>
      <c r="ALB748" s="59"/>
      <c r="ALC748" s="59"/>
      <c r="ALD748" s="59"/>
      <c r="ALE748" s="59"/>
      <c r="ALF748" s="59"/>
      <c r="ALG748" s="59"/>
      <c r="ALH748" s="59"/>
      <c r="ALI748" s="59"/>
      <c r="ALJ748" s="59"/>
      <c r="ALK748" s="59"/>
      <c r="ALL748" s="59"/>
      <c r="ALM748" s="59"/>
      <c r="ALN748" s="59"/>
      <c r="ALO748" s="59"/>
      <c r="ALP748" s="59"/>
      <c r="ALQ748" s="59"/>
      <c r="ALR748" s="59"/>
      <c r="ALS748" s="59"/>
      <c r="ALT748" s="59"/>
      <c r="ALU748" s="59"/>
      <c r="ALV748" s="59"/>
      <c r="ALW748" s="59"/>
      <c r="ALX748" s="59"/>
      <c r="ALY748" s="59"/>
      <c r="ALZ748" s="59"/>
      <c r="AMA748" s="59"/>
      <c r="AMB748" s="59"/>
      <c r="AMC748" s="59"/>
      <c r="AMD748" s="59"/>
      <c r="AME748" s="59"/>
      <c r="AMF748" s="59"/>
      <c r="AMG748" s="59"/>
      <c r="AMH748" s="59"/>
      <c r="AMI748" s="59"/>
      <c r="AMJ748" s="59"/>
      <c r="AMK748" s="59"/>
      <c r="AML748" s="59"/>
      <c r="AMM748" s="59"/>
      <c r="AMN748" s="59"/>
      <c r="AMO748" s="59"/>
      <c r="AMP748" s="59"/>
      <c r="AMQ748" s="59"/>
      <c r="AMR748" s="59"/>
      <c r="AMS748" s="59"/>
      <c r="AMT748" s="59"/>
      <c r="AMU748" s="59"/>
      <c r="AMV748" s="59"/>
      <c r="AMW748" s="59"/>
      <c r="AMX748" s="59"/>
      <c r="AMY748" s="59"/>
      <c r="AMZ748" s="59"/>
      <c r="ANA748" s="59"/>
      <c r="ANB748" s="59"/>
      <c r="ANC748" s="59"/>
      <c r="AND748" s="59"/>
      <c r="ANE748" s="59"/>
      <c r="ANF748" s="59"/>
      <c r="ANG748" s="59"/>
      <c r="ANH748" s="59"/>
      <c r="ANI748" s="59"/>
      <c r="ANJ748" s="59"/>
      <c r="ANK748" s="59"/>
      <c r="ANL748" s="59"/>
      <c r="ANM748" s="59"/>
      <c r="ANN748" s="59"/>
      <c r="ANO748" s="59"/>
      <c r="ANP748" s="59"/>
      <c r="ANQ748" s="59"/>
      <c r="ANR748" s="59"/>
      <c r="ANS748" s="59"/>
      <c r="ANT748" s="59"/>
      <c r="ANU748" s="59"/>
      <c r="ANV748" s="59"/>
      <c r="ANW748" s="59"/>
      <c r="ANX748" s="59"/>
      <c r="ANY748" s="59"/>
      <c r="ANZ748" s="59"/>
      <c r="AOA748" s="59"/>
      <c r="AOB748" s="59"/>
      <c r="AOC748" s="59"/>
      <c r="AOD748" s="59"/>
      <c r="AOE748" s="59"/>
      <c r="AOF748" s="59"/>
      <c r="AOG748" s="59"/>
      <c r="AOH748" s="59"/>
      <c r="AOI748" s="59"/>
      <c r="AOJ748" s="59"/>
      <c r="AOK748" s="59"/>
      <c r="AOL748" s="59"/>
      <c r="AOM748" s="59"/>
      <c r="AON748" s="59"/>
      <c r="AOO748" s="59"/>
      <c r="AOP748" s="59"/>
      <c r="AOQ748" s="59"/>
      <c r="AOR748" s="59"/>
      <c r="AOS748" s="59"/>
      <c r="AOT748" s="59"/>
      <c r="AOU748" s="59"/>
      <c r="AOV748" s="59"/>
      <c r="AOW748" s="59"/>
      <c r="AOX748" s="59"/>
      <c r="AOY748" s="59"/>
      <c r="AOZ748" s="59"/>
      <c r="APA748" s="59"/>
      <c r="APB748" s="59"/>
      <c r="APC748" s="59"/>
      <c r="APD748" s="59"/>
      <c r="APE748" s="59"/>
      <c r="APF748" s="59"/>
      <c r="APG748" s="59"/>
      <c r="APH748" s="59"/>
      <c r="API748" s="59"/>
      <c r="APJ748" s="59"/>
      <c r="APK748" s="59"/>
      <c r="APL748" s="59"/>
      <c r="APM748" s="59"/>
      <c r="APN748" s="59"/>
      <c r="APO748" s="59"/>
      <c r="APP748" s="59"/>
      <c r="APQ748" s="59"/>
      <c r="APR748" s="59"/>
      <c r="APS748" s="59"/>
      <c r="APT748" s="59"/>
      <c r="APU748" s="59"/>
      <c r="APV748" s="59"/>
      <c r="APW748" s="59"/>
      <c r="APX748" s="59"/>
      <c r="APY748" s="59"/>
      <c r="APZ748" s="59"/>
      <c r="AQA748" s="59"/>
      <c r="AQB748" s="59"/>
      <c r="AQC748" s="59"/>
      <c r="AQD748" s="59"/>
      <c r="AQE748" s="59"/>
      <c r="AQF748" s="59"/>
      <c r="AQG748" s="59"/>
      <c r="AQH748" s="59"/>
      <c r="AQI748" s="59"/>
      <c r="AQJ748" s="59"/>
      <c r="AQK748" s="59"/>
      <c r="AQL748" s="59"/>
      <c r="AQM748" s="59"/>
      <c r="AQN748" s="59"/>
      <c r="AQO748" s="59"/>
      <c r="AQP748" s="59"/>
      <c r="AQQ748" s="59"/>
      <c r="AQR748" s="59"/>
      <c r="AQS748" s="59"/>
      <c r="AQT748" s="59"/>
      <c r="AQU748" s="59"/>
      <c r="AQV748" s="59"/>
      <c r="AQW748" s="59"/>
      <c r="AQX748" s="59"/>
      <c r="AQY748" s="59"/>
      <c r="AQZ748" s="59"/>
      <c r="ARA748" s="59"/>
      <c r="ARB748" s="59"/>
      <c r="ARC748" s="59"/>
      <c r="ARD748" s="59"/>
      <c r="ARE748" s="59"/>
      <c r="ARF748" s="59"/>
      <c r="ARG748" s="59"/>
      <c r="ARH748" s="59"/>
      <c r="ARI748" s="59"/>
      <c r="ARJ748" s="59"/>
      <c r="ARK748" s="59"/>
      <c r="ARL748" s="59"/>
      <c r="ARM748" s="59"/>
      <c r="ARN748" s="59"/>
      <c r="ARO748" s="59"/>
      <c r="ARP748" s="59"/>
      <c r="ARQ748" s="59"/>
      <c r="ARR748" s="59"/>
      <c r="ARS748" s="59"/>
      <c r="ART748" s="59"/>
      <c r="ARU748" s="59"/>
      <c r="ARV748" s="59"/>
      <c r="ARW748" s="59"/>
      <c r="ARX748" s="59"/>
      <c r="ARY748" s="59"/>
      <c r="ARZ748" s="59"/>
      <c r="ASA748" s="59"/>
      <c r="ASB748" s="59"/>
      <c r="ASC748" s="59"/>
      <c r="ASD748" s="59"/>
      <c r="ASE748" s="59"/>
      <c r="ASF748" s="59"/>
      <c r="ASG748" s="59"/>
      <c r="ASH748" s="59"/>
      <c r="ASI748" s="59"/>
      <c r="ASJ748" s="59"/>
      <c r="ASK748" s="59"/>
      <c r="ASL748" s="59"/>
      <c r="ASM748" s="59"/>
      <c r="ASN748" s="59"/>
      <c r="ASO748" s="59"/>
      <c r="ASP748" s="59"/>
      <c r="ASQ748" s="59"/>
      <c r="ASR748" s="59"/>
      <c r="ASS748" s="59"/>
      <c r="AST748" s="59"/>
      <c r="ASU748" s="59"/>
      <c r="ASV748" s="59"/>
      <c r="ASW748" s="59"/>
      <c r="ASX748" s="59"/>
      <c r="ASY748" s="59"/>
      <c r="ASZ748" s="59"/>
      <c r="ATA748" s="59"/>
      <c r="ATB748" s="59"/>
      <c r="ATC748" s="59"/>
      <c r="ATD748" s="59"/>
      <c r="ATE748" s="59"/>
      <c r="ATF748" s="59"/>
      <c r="ATG748" s="59"/>
      <c r="ATH748" s="59"/>
      <c r="ATI748" s="59"/>
      <c r="ATJ748" s="59"/>
      <c r="ATK748" s="59"/>
      <c r="ATL748" s="59"/>
      <c r="ATM748" s="59"/>
      <c r="ATN748" s="59"/>
      <c r="ATO748" s="59"/>
      <c r="ATP748" s="59"/>
      <c r="ATQ748" s="59"/>
      <c r="ATR748" s="59"/>
      <c r="ATS748" s="59"/>
      <c r="ATT748" s="59"/>
      <c r="ATU748" s="59"/>
      <c r="ATV748" s="59"/>
      <c r="ATW748" s="59"/>
      <c r="ATX748" s="59"/>
      <c r="ATY748" s="59"/>
      <c r="ATZ748" s="59"/>
      <c r="AUA748" s="59"/>
      <c r="AUB748" s="59"/>
      <c r="AUC748" s="59"/>
      <c r="AUD748" s="59"/>
      <c r="AUE748" s="59"/>
      <c r="AUF748" s="59"/>
      <c r="AUG748" s="59"/>
      <c r="AUH748" s="59"/>
      <c r="AUI748" s="59"/>
      <c r="AUJ748" s="59"/>
      <c r="AUK748" s="59"/>
      <c r="AUL748" s="59"/>
      <c r="AUM748" s="59"/>
      <c r="AUN748" s="59"/>
      <c r="AUO748" s="59"/>
      <c r="AUP748" s="59"/>
      <c r="AUQ748" s="59"/>
      <c r="AUR748" s="59"/>
      <c r="AUS748" s="59"/>
      <c r="AUT748" s="59"/>
      <c r="AUU748" s="59"/>
      <c r="AUV748" s="59"/>
      <c r="AUW748" s="59"/>
      <c r="AUX748" s="59"/>
      <c r="AUY748" s="59"/>
      <c r="AUZ748" s="59"/>
      <c r="AVA748" s="59"/>
      <c r="AVB748" s="59"/>
      <c r="AVC748" s="59"/>
      <c r="AVD748" s="59"/>
      <c r="AVE748" s="59"/>
      <c r="AVF748" s="59"/>
      <c r="AVG748" s="59"/>
      <c r="AVH748" s="59"/>
      <c r="AVI748" s="59"/>
      <c r="AVJ748" s="59"/>
      <c r="AVK748" s="59"/>
      <c r="AVL748" s="59"/>
      <c r="AVM748" s="59"/>
      <c r="AVN748" s="59"/>
      <c r="AVO748" s="59"/>
      <c r="AVP748" s="59"/>
      <c r="AVQ748" s="59"/>
      <c r="AVR748" s="59"/>
      <c r="AVS748" s="59"/>
      <c r="AVT748" s="59"/>
      <c r="AVU748" s="59"/>
      <c r="AVV748" s="59"/>
      <c r="AVW748" s="59"/>
      <c r="AVX748" s="59"/>
      <c r="AVY748" s="59"/>
      <c r="AVZ748" s="59"/>
      <c r="AWA748" s="59"/>
      <c r="AWB748" s="59"/>
      <c r="AWC748" s="59"/>
      <c r="AWD748" s="59"/>
      <c r="AWE748" s="59"/>
      <c r="AWF748" s="59"/>
      <c r="AWG748" s="59"/>
      <c r="AWH748" s="59"/>
      <c r="AWI748" s="59"/>
      <c r="AWJ748" s="59"/>
      <c r="AWK748" s="59"/>
      <c r="AWL748" s="59"/>
      <c r="AWM748" s="59"/>
      <c r="AWN748" s="59"/>
      <c r="AWO748" s="59"/>
      <c r="AWP748" s="59"/>
      <c r="AWQ748" s="59"/>
      <c r="AWR748" s="59"/>
      <c r="AWS748" s="59"/>
      <c r="AWT748" s="59"/>
      <c r="AWU748" s="59"/>
      <c r="AWV748" s="59"/>
      <c r="AWW748" s="59"/>
      <c r="AWX748" s="59"/>
      <c r="AWY748" s="59"/>
      <c r="AWZ748" s="59"/>
      <c r="AXA748" s="59"/>
      <c r="AXB748" s="59"/>
      <c r="AXC748" s="59"/>
      <c r="AXD748" s="59"/>
      <c r="AXE748" s="59"/>
      <c r="AXF748" s="59"/>
      <c r="AXG748" s="59"/>
      <c r="AXH748" s="59"/>
      <c r="AXI748" s="59"/>
      <c r="AXJ748" s="59"/>
      <c r="AXK748" s="59"/>
      <c r="AXL748" s="59"/>
      <c r="AXM748" s="59"/>
      <c r="AXN748" s="59"/>
      <c r="AXO748" s="59"/>
      <c r="AXP748" s="59"/>
      <c r="AXQ748" s="59"/>
      <c r="AXR748" s="59"/>
      <c r="AXS748" s="59"/>
      <c r="AXT748" s="59"/>
      <c r="AXU748" s="59"/>
      <c r="AXV748" s="59"/>
      <c r="AXW748" s="59"/>
      <c r="AXX748" s="59"/>
      <c r="AXY748" s="59"/>
      <c r="AXZ748" s="59"/>
      <c r="AYA748" s="59"/>
      <c r="AYB748" s="59"/>
      <c r="AYC748" s="59"/>
      <c r="AYD748" s="59"/>
      <c r="AYE748" s="59"/>
      <c r="AYF748" s="59"/>
      <c r="AYG748" s="59"/>
      <c r="AYH748" s="59"/>
      <c r="AYI748" s="59"/>
      <c r="AYJ748" s="59"/>
      <c r="AYK748" s="59"/>
      <c r="AYL748" s="59"/>
      <c r="AYM748" s="59"/>
      <c r="AYN748" s="59"/>
      <c r="AYO748" s="59"/>
      <c r="AYP748" s="59"/>
      <c r="AYQ748" s="59"/>
      <c r="AYR748" s="59"/>
      <c r="AYS748" s="59"/>
      <c r="AYT748" s="59"/>
      <c r="AYU748" s="59"/>
      <c r="AYV748" s="59"/>
      <c r="AYW748" s="59"/>
      <c r="AYX748" s="59"/>
      <c r="AYY748" s="59"/>
      <c r="AYZ748" s="59"/>
      <c r="AZA748" s="59"/>
      <c r="AZB748" s="59"/>
      <c r="AZC748" s="59"/>
      <c r="AZD748" s="59"/>
      <c r="AZE748" s="59"/>
      <c r="AZF748" s="59"/>
      <c r="AZG748" s="59"/>
      <c r="AZH748" s="59"/>
      <c r="AZI748" s="59"/>
      <c r="AZJ748" s="59"/>
      <c r="AZK748" s="59"/>
      <c r="AZL748" s="59"/>
      <c r="AZM748" s="59"/>
      <c r="AZN748" s="59"/>
      <c r="AZO748" s="59"/>
      <c r="AZP748" s="59"/>
      <c r="AZQ748" s="59"/>
      <c r="AZR748" s="59"/>
      <c r="AZS748" s="59"/>
      <c r="AZT748" s="59"/>
      <c r="AZU748" s="59"/>
      <c r="AZV748" s="59"/>
      <c r="AZW748" s="59"/>
      <c r="AZX748" s="59"/>
      <c r="AZY748" s="59"/>
      <c r="AZZ748" s="59"/>
      <c r="BAA748" s="59"/>
      <c r="BAB748" s="59"/>
      <c r="BAC748" s="59"/>
      <c r="BAD748" s="59"/>
      <c r="BAE748" s="59"/>
      <c r="BAF748" s="59"/>
      <c r="BAG748" s="59"/>
      <c r="BAH748" s="59"/>
      <c r="BAI748" s="59"/>
      <c r="BAJ748" s="59"/>
      <c r="BAK748" s="59"/>
      <c r="BAL748" s="59"/>
      <c r="BAM748" s="59"/>
      <c r="BAN748" s="59"/>
      <c r="BAO748" s="59"/>
      <c r="BAP748" s="59"/>
      <c r="BAQ748" s="59"/>
      <c r="BAR748" s="59"/>
      <c r="BAS748" s="59"/>
      <c r="BAT748" s="59"/>
      <c r="BAU748" s="59"/>
      <c r="BAV748" s="59"/>
      <c r="BAW748" s="59"/>
      <c r="BAX748" s="59"/>
      <c r="BAY748" s="59"/>
      <c r="BAZ748" s="59"/>
      <c r="BBA748" s="59"/>
      <c r="BBB748" s="59"/>
      <c r="BBC748" s="59"/>
      <c r="BBD748" s="59"/>
      <c r="BBE748" s="59"/>
      <c r="BBF748" s="59"/>
      <c r="BBG748" s="59"/>
      <c r="BBH748" s="59"/>
      <c r="BBI748" s="59"/>
      <c r="BBJ748" s="59"/>
      <c r="BBK748" s="59"/>
      <c r="BBL748" s="59"/>
      <c r="BBM748" s="59"/>
      <c r="BBN748" s="59"/>
      <c r="BBO748" s="59"/>
      <c r="BBP748" s="59"/>
      <c r="BBQ748" s="59"/>
      <c r="BBR748" s="59"/>
      <c r="BBS748" s="59"/>
      <c r="BBT748" s="59"/>
      <c r="BBU748" s="59"/>
      <c r="BBV748" s="59"/>
      <c r="BBW748" s="59"/>
      <c r="BBX748" s="59"/>
      <c r="BBY748" s="59"/>
      <c r="BBZ748" s="59"/>
      <c r="BCA748" s="59"/>
      <c r="BCB748" s="59"/>
      <c r="BCC748" s="59"/>
      <c r="BCD748" s="59"/>
      <c r="BCE748" s="59"/>
      <c r="BCF748" s="59"/>
      <c r="BCG748" s="59"/>
      <c r="BCH748" s="59"/>
      <c r="BCI748" s="59"/>
      <c r="BCJ748" s="59"/>
      <c r="BCK748" s="59"/>
      <c r="BCL748" s="59"/>
      <c r="BCM748" s="59"/>
      <c r="BCN748" s="59"/>
      <c r="BCO748" s="59"/>
      <c r="BCP748" s="59"/>
      <c r="BCQ748" s="59"/>
      <c r="BCR748" s="59"/>
      <c r="BCS748" s="59"/>
      <c r="BCT748" s="59"/>
      <c r="BCU748" s="59"/>
      <c r="BCV748" s="59"/>
      <c r="BCW748" s="59"/>
      <c r="BCX748" s="59"/>
      <c r="BCY748" s="59"/>
      <c r="BCZ748" s="59"/>
      <c r="BDA748" s="59"/>
      <c r="BDB748" s="59"/>
      <c r="BDC748" s="59"/>
      <c r="BDD748" s="59"/>
      <c r="BDE748" s="59"/>
      <c r="BDF748" s="59"/>
      <c r="BDG748" s="59"/>
      <c r="BDH748" s="59"/>
      <c r="BDI748" s="59"/>
      <c r="BDJ748" s="59"/>
      <c r="BDK748" s="59"/>
      <c r="BDL748" s="59"/>
      <c r="BDM748" s="59"/>
      <c r="BDN748" s="59"/>
      <c r="BDO748" s="59"/>
      <c r="BDP748" s="59"/>
      <c r="BDQ748" s="59"/>
      <c r="BDR748" s="59"/>
      <c r="BDS748" s="59"/>
      <c r="BDT748" s="59"/>
      <c r="BDU748" s="59"/>
      <c r="BDV748" s="59"/>
      <c r="BDW748" s="59"/>
      <c r="BDX748" s="59"/>
      <c r="BDY748" s="59"/>
      <c r="BDZ748" s="59"/>
      <c r="BEA748" s="59"/>
      <c r="BEB748" s="59"/>
      <c r="BEC748" s="59"/>
      <c r="BED748" s="59"/>
      <c r="BEE748" s="59"/>
      <c r="BEF748" s="59"/>
      <c r="BEG748" s="59"/>
      <c r="BEH748" s="59"/>
      <c r="BEI748" s="59"/>
      <c r="BEJ748" s="59"/>
      <c r="BEK748" s="59"/>
      <c r="BEL748" s="59"/>
      <c r="BEM748" s="59"/>
      <c r="BEN748" s="59"/>
      <c r="BEO748" s="59"/>
      <c r="BEP748" s="59"/>
      <c r="BEQ748" s="59"/>
      <c r="BER748" s="59"/>
      <c r="BES748" s="59"/>
      <c r="BET748" s="59"/>
      <c r="BEU748" s="59"/>
      <c r="BEV748" s="59"/>
      <c r="BEW748" s="59"/>
      <c r="BEX748" s="59"/>
      <c r="BEY748" s="59"/>
      <c r="BEZ748" s="59"/>
      <c r="BFA748" s="59"/>
      <c r="BFB748" s="59"/>
      <c r="BFC748" s="59"/>
      <c r="BFD748" s="59"/>
      <c r="BFE748" s="59"/>
      <c r="BFF748" s="59"/>
      <c r="BFG748" s="59"/>
      <c r="BFH748" s="59"/>
      <c r="BFI748" s="59"/>
      <c r="BFJ748" s="59"/>
      <c r="BFK748" s="59"/>
      <c r="BFL748" s="59"/>
      <c r="BFM748" s="59"/>
      <c r="BFN748" s="59"/>
      <c r="BFO748" s="59"/>
      <c r="BFP748" s="59"/>
      <c r="BFQ748" s="59"/>
      <c r="BFR748" s="59"/>
      <c r="BFS748" s="59"/>
      <c r="BFT748" s="59"/>
      <c r="BFU748" s="59"/>
      <c r="BFV748" s="59"/>
      <c r="BFW748" s="59"/>
      <c r="BFX748" s="59"/>
      <c r="BFY748" s="59"/>
      <c r="BFZ748" s="59"/>
      <c r="BGA748" s="59"/>
      <c r="BGB748" s="59"/>
      <c r="BGC748" s="59"/>
      <c r="BGD748" s="59"/>
      <c r="BGE748" s="59"/>
      <c r="BGF748" s="59"/>
      <c r="BGG748" s="59"/>
      <c r="BGH748" s="59"/>
      <c r="BGI748" s="59"/>
      <c r="BGJ748" s="59"/>
      <c r="BGK748" s="59"/>
      <c r="BGL748" s="59"/>
      <c r="BGM748" s="59"/>
      <c r="BGN748" s="59"/>
      <c r="BGO748" s="59"/>
      <c r="BGP748" s="59"/>
      <c r="BGQ748" s="59"/>
      <c r="BGR748" s="59"/>
      <c r="BGS748" s="59"/>
      <c r="BGT748" s="59"/>
      <c r="BGU748" s="59"/>
      <c r="BGV748" s="59"/>
      <c r="BGW748" s="59"/>
      <c r="BGX748" s="59"/>
      <c r="BGY748" s="59"/>
      <c r="BGZ748" s="59"/>
      <c r="BHA748" s="59"/>
      <c r="BHB748" s="59"/>
      <c r="BHC748" s="59"/>
      <c r="BHD748" s="59"/>
      <c r="BHE748" s="59"/>
      <c r="BHF748" s="59"/>
      <c r="BHG748" s="59"/>
      <c r="BHH748" s="59"/>
      <c r="BHI748" s="59"/>
      <c r="BHJ748" s="59"/>
      <c r="BHK748" s="59"/>
      <c r="BHL748" s="59"/>
      <c r="BHM748" s="59"/>
      <c r="BHN748" s="59"/>
      <c r="BHO748" s="59"/>
      <c r="BHP748" s="59"/>
      <c r="BHQ748" s="59"/>
      <c r="BHR748" s="59"/>
      <c r="BHS748" s="59"/>
      <c r="BHT748" s="59"/>
      <c r="BHU748" s="59"/>
      <c r="BHV748" s="59"/>
      <c r="BHW748" s="59"/>
      <c r="BHX748" s="59"/>
      <c r="BHY748" s="59"/>
      <c r="BHZ748" s="59"/>
      <c r="BIA748" s="59"/>
      <c r="BIB748" s="59"/>
      <c r="BIC748" s="59"/>
      <c r="BID748" s="59"/>
      <c r="BIE748" s="59"/>
      <c r="BIF748" s="59"/>
      <c r="BIG748" s="59"/>
      <c r="BIH748" s="59"/>
      <c r="BII748" s="59"/>
      <c r="BIJ748" s="59"/>
      <c r="BIK748" s="59"/>
      <c r="BIL748" s="59"/>
      <c r="BIM748" s="59"/>
      <c r="BIN748" s="59"/>
      <c r="BIO748" s="59"/>
      <c r="BIP748" s="59"/>
      <c r="BIQ748" s="59"/>
      <c r="BIR748" s="59"/>
      <c r="BIS748" s="59"/>
      <c r="BIT748" s="59"/>
      <c r="BIU748" s="59"/>
      <c r="BIV748" s="59"/>
      <c r="BIW748" s="59"/>
      <c r="BIX748" s="59"/>
      <c r="BIY748" s="59"/>
      <c r="BIZ748" s="59"/>
      <c r="BJA748" s="59"/>
      <c r="BJB748" s="59"/>
      <c r="BJC748" s="59"/>
      <c r="BJD748" s="59"/>
      <c r="BJE748" s="59"/>
      <c r="BJF748" s="59"/>
      <c r="BJG748" s="59"/>
      <c r="BJH748" s="59"/>
      <c r="BJI748" s="59"/>
      <c r="BJJ748" s="59"/>
      <c r="BJK748" s="59"/>
      <c r="BJL748" s="59"/>
      <c r="BJM748" s="59"/>
      <c r="BJN748" s="59"/>
      <c r="BJO748" s="59"/>
      <c r="BJP748" s="59"/>
      <c r="BJQ748" s="59"/>
      <c r="BJR748" s="59"/>
      <c r="BJS748" s="59"/>
      <c r="BJT748" s="59"/>
      <c r="BJU748" s="59"/>
      <c r="BJV748" s="59"/>
      <c r="BJW748" s="59"/>
      <c r="BJX748" s="59"/>
      <c r="BJY748" s="59"/>
      <c r="BJZ748" s="59"/>
      <c r="BKA748" s="59"/>
      <c r="BKB748" s="59"/>
      <c r="BKC748" s="59"/>
      <c r="BKD748" s="59"/>
      <c r="BKE748" s="59"/>
      <c r="BKF748" s="59"/>
      <c r="BKG748" s="59"/>
      <c r="BKH748" s="59"/>
      <c r="BKI748" s="59"/>
      <c r="BKJ748" s="59"/>
      <c r="BKK748" s="59"/>
      <c r="BKL748" s="59"/>
      <c r="BKM748" s="59"/>
      <c r="BKN748" s="59"/>
      <c r="BKO748" s="59"/>
      <c r="BKP748" s="59"/>
      <c r="BKQ748" s="59"/>
      <c r="BKR748" s="59"/>
      <c r="BKS748" s="59"/>
      <c r="BKT748" s="59"/>
      <c r="BKU748" s="59"/>
      <c r="BKV748" s="59"/>
      <c r="BKW748" s="59"/>
      <c r="BKX748" s="59"/>
      <c r="BKY748" s="59"/>
      <c r="BKZ748" s="59"/>
      <c r="BLA748" s="59"/>
      <c r="BLB748" s="59"/>
      <c r="BLC748" s="59"/>
      <c r="BLD748" s="59"/>
      <c r="BLE748" s="59"/>
      <c r="BLF748" s="59"/>
      <c r="BLG748" s="59"/>
      <c r="BLH748" s="59"/>
      <c r="BLI748" s="59"/>
      <c r="BLJ748" s="59"/>
      <c r="BLK748" s="59"/>
      <c r="BLL748" s="59"/>
      <c r="BLM748" s="59"/>
      <c r="BLN748" s="59"/>
      <c r="BLO748" s="59"/>
      <c r="BLP748" s="59"/>
      <c r="BLQ748" s="59"/>
      <c r="BLR748" s="59"/>
      <c r="BLS748" s="59"/>
      <c r="BLT748" s="59"/>
      <c r="BLU748" s="59"/>
      <c r="BLV748" s="59"/>
      <c r="BLW748" s="59"/>
      <c r="BLX748" s="59"/>
      <c r="BLY748" s="59"/>
      <c r="BLZ748" s="59"/>
      <c r="BMA748" s="59"/>
      <c r="BMB748" s="59"/>
      <c r="BMC748" s="59"/>
      <c r="BMD748" s="59"/>
      <c r="BME748" s="59"/>
      <c r="BMF748" s="59"/>
      <c r="BMG748" s="59"/>
      <c r="BMH748" s="59"/>
      <c r="BMI748" s="59"/>
      <c r="BMJ748" s="59"/>
      <c r="BMK748" s="59"/>
      <c r="BML748" s="59"/>
      <c r="BMM748" s="59"/>
      <c r="BMN748" s="59"/>
      <c r="BMO748" s="59"/>
      <c r="BMP748" s="59"/>
      <c r="BMQ748" s="59"/>
      <c r="BMR748" s="59"/>
      <c r="BMS748" s="59"/>
      <c r="BMT748" s="59"/>
      <c r="BMU748" s="59"/>
      <c r="BMV748" s="59"/>
      <c r="BMW748" s="59"/>
      <c r="BMX748" s="59"/>
      <c r="BMY748" s="59"/>
      <c r="BMZ748" s="59"/>
      <c r="BNA748" s="59"/>
      <c r="BNB748" s="59"/>
      <c r="BNC748" s="59"/>
      <c r="BND748" s="59"/>
      <c r="BNE748" s="59"/>
      <c r="BNF748" s="59"/>
      <c r="BNG748" s="59"/>
      <c r="BNH748" s="59"/>
      <c r="BNI748" s="59"/>
      <c r="BNJ748" s="59"/>
      <c r="BNK748" s="59"/>
      <c r="BNL748" s="59"/>
      <c r="BNM748" s="59"/>
      <c r="BNN748" s="59"/>
      <c r="BNO748" s="59"/>
      <c r="BNP748" s="59"/>
      <c r="BNQ748" s="59"/>
      <c r="BNR748" s="59"/>
      <c r="BNS748" s="59"/>
      <c r="BNT748" s="59"/>
      <c r="BNU748" s="59"/>
      <c r="BNV748" s="59"/>
      <c r="BNW748" s="59"/>
      <c r="BNX748" s="59"/>
      <c r="BNY748" s="59"/>
      <c r="BNZ748" s="59"/>
      <c r="BOA748" s="59"/>
      <c r="BOB748" s="59"/>
      <c r="BOC748" s="59"/>
      <c r="BOD748" s="59"/>
      <c r="BOE748" s="59"/>
      <c r="BOF748" s="59"/>
      <c r="BOG748" s="59"/>
      <c r="BOH748" s="59"/>
      <c r="BOI748" s="59"/>
      <c r="BOJ748" s="59"/>
      <c r="BOK748" s="59"/>
      <c r="BOL748" s="59"/>
      <c r="BOM748" s="59"/>
      <c r="BON748" s="59"/>
      <c r="BOO748" s="59"/>
      <c r="BOP748" s="59"/>
      <c r="BOQ748" s="59"/>
      <c r="BOR748" s="59"/>
      <c r="BOS748" s="59"/>
      <c r="BOT748" s="59"/>
      <c r="BOU748" s="59"/>
      <c r="BOV748" s="59"/>
      <c r="BOW748" s="59"/>
      <c r="BOX748" s="59"/>
      <c r="BOY748" s="59"/>
      <c r="BOZ748" s="59"/>
      <c r="BPA748" s="59"/>
      <c r="BPB748" s="59"/>
      <c r="BPC748" s="59"/>
      <c r="BPD748" s="59"/>
      <c r="BPE748" s="59"/>
      <c r="BPF748" s="59"/>
      <c r="BPG748" s="59"/>
      <c r="BPH748" s="59"/>
      <c r="BPI748" s="59"/>
      <c r="BPJ748" s="59"/>
      <c r="BPK748" s="59"/>
      <c r="BPL748" s="59"/>
      <c r="BPM748" s="59"/>
      <c r="BPN748" s="59"/>
      <c r="BPO748" s="59"/>
      <c r="BPP748" s="59"/>
      <c r="BPQ748" s="59"/>
      <c r="BPR748" s="59"/>
      <c r="BPS748" s="59"/>
      <c r="BPT748" s="59"/>
      <c r="BPU748" s="59"/>
      <c r="BPV748" s="59"/>
      <c r="BPW748" s="59"/>
      <c r="BPX748" s="59"/>
      <c r="BPY748" s="59"/>
      <c r="BPZ748" s="59"/>
      <c r="BQA748" s="59"/>
      <c r="BQB748" s="59"/>
      <c r="BQC748" s="59"/>
      <c r="BQD748" s="59"/>
      <c r="BQE748" s="59"/>
      <c r="BQF748" s="59"/>
      <c r="BQG748" s="59"/>
      <c r="BQH748" s="59"/>
      <c r="BQI748" s="59"/>
      <c r="BQJ748" s="59"/>
      <c r="BQK748" s="59"/>
      <c r="BQL748" s="59"/>
      <c r="BQM748" s="59"/>
      <c r="BQN748" s="59"/>
      <c r="BQO748" s="59"/>
      <c r="BQP748" s="59"/>
      <c r="BQQ748" s="59"/>
      <c r="BQR748" s="59"/>
      <c r="BQS748" s="59"/>
      <c r="BQT748" s="59"/>
      <c r="BQU748" s="59"/>
      <c r="BQV748" s="59"/>
      <c r="BQW748" s="59"/>
      <c r="BQX748" s="59"/>
      <c r="BQY748" s="59"/>
      <c r="BQZ748" s="59"/>
      <c r="BRA748" s="59"/>
      <c r="BRB748" s="59"/>
      <c r="BRC748" s="59"/>
      <c r="BRD748" s="59"/>
      <c r="BRE748" s="59"/>
      <c r="BRF748" s="59"/>
      <c r="BRG748" s="59"/>
      <c r="BRH748" s="59"/>
      <c r="BRI748" s="59"/>
      <c r="BRJ748" s="59"/>
      <c r="BRK748" s="59"/>
      <c r="BRL748" s="59"/>
      <c r="BRM748" s="59"/>
      <c r="BRN748" s="59"/>
      <c r="BRO748" s="59"/>
      <c r="BRP748" s="59"/>
      <c r="BRQ748" s="59"/>
      <c r="BRR748" s="59"/>
      <c r="BRS748" s="59"/>
      <c r="BRT748" s="59"/>
      <c r="BRU748" s="59"/>
      <c r="BRV748" s="59"/>
      <c r="BRW748" s="59"/>
      <c r="BRX748" s="59"/>
      <c r="BRY748" s="59"/>
      <c r="BRZ748" s="59"/>
      <c r="BSA748" s="59"/>
      <c r="BSB748" s="59"/>
      <c r="BSC748" s="59"/>
      <c r="BSD748" s="59"/>
      <c r="BSE748" s="59"/>
      <c r="BSF748" s="59"/>
      <c r="BSG748" s="59"/>
      <c r="BSH748" s="59"/>
      <c r="BSI748" s="59"/>
      <c r="BSJ748" s="59"/>
      <c r="BSK748" s="59"/>
      <c r="BSL748" s="59"/>
      <c r="BSM748" s="59"/>
      <c r="BSN748" s="59"/>
      <c r="BSO748" s="59"/>
      <c r="BSP748" s="59"/>
      <c r="BSQ748" s="59"/>
      <c r="BSR748" s="59"/>
      <c r="BSS748" s="59"/>
      <c r="BST748" s="59"/>
      <c r="BSU748" s="59"/>
      <c r="BSV748" s="59"/>
      <c r="BSW748" s="59"/>
      <c r="BSX748" s="59"/>
      <c r="BSY748" s="59"/>
      <c r="BSZ748" s="59"/>
      <c r="BTA748" s="59"/>
      <c r="BTB748" s="59"/>
      <c r="BTC748" s="59"/>
      <c r="BTD748" s="59"/>
      <c r="BTE748" s="59"/>
      <c r="BTF748" s="59"/>
      <c r="BTG748" s="59"/>
      <c r="BTH748" s="59"/>
      <c r="BTI748" s="59"/>
      <c r="BTJ748" s="59"/>
      <c r="BTK748" s="59"/>
      <c r="BTL748" s="59"/>
      <c r="BTM748" s="59"/>
      <c r="BTN748" s="59"/>
      <c r="BTO748" s="59"/>
      <c r="BTP748" s="59"/>
      <c r="BTQ748" s="59"/>
      <c r="BTR748" s="59"/>
      <c r="BTS748" s="59"/>
      <c r="BTT748" s="59"/>
      <c r="BTU748" s="59"/>
      <c r="BTV748" s="59"/>
      <c r="BTW748" s="59"/>
      <c r="BTX748" s="59"/>
      <c r="BTY748" s="59"/>
      <c r="BTZ748" s="59"/>
      <c r="BUA748" s="59"/>
      <c r="BUB748" s="59"/>
      <c r="BUC748" s="59"/>
      <c r="BUD748" s="59"/>
      <c r="BUE748" s="59"/>
      <c r="BUF748" s="59"/>
      <c r="BUG748" s="59"/>
      <c r="BUH748" s="59"/>
      <c r="BUI748" s="59"/>
      <c r="BUJ748" s="59"/>
      <c r="BUK748" s="59"/>
      <c r="BUL748" s="59"/>
      <c r="BUM748" s="59"/>
      <c r="BUN748" s="59"/>
      <c r="BUO748" s="59"/>
      <c r="BUP748" s="59"/>
      <c r="BUQ748" s="59"/>
      <c r="BUR748" s="59"/>
      <c r="BUS748" s="59"/>
      <c r="BUT748" s="59"/>
      <c r="BUU748" s="59"/>
      <c r="BUV748" s="59"/>
      <c r="BUW748" s="59"/>
      <c r="BUX748" s="59"/>
      <c r="BUY748" s="59"/>
      <c r="BUZ748" s="59"/>
      <c r="BVA748" s="59"/>
      <c r="BVB748" s="59"/>
      <c r="BVC748" s="59"/>
      <c r="BVD748" s="59"/>
      <c r="BVE748" s="59"/>
      <c r="BVF748" s="59"/>
      <c r="BVG748" s="59"/>
      <c r="BVH748" s="59"/>
      <c r="BVI748" s="59"/>
      <c r="BVJ748" s="59"/>
      <c r="BVK748" s="59"/>
      <c r="BVL748" s="59"/>
      <c r="BVM748" s="59"/>
      <c r="BVN748" s="59"/>
      <c r="BVO748" s="59"/>
      <c r="BVP748" s="59"/>
      <c r="BVQ748" s="59"/>
      <c r="BVR748" s="59"/>
      <c r="BVS748" s="59"/>
      <c r="BVT748" s="59"/>
      <c r="BVU748" s="59"/>
      <c r="BVV748" s="59"/>
      <c r="BVW748" s="59"/>
      <c r="BVX748" s="59"/>
      <c r="BVY748" s="59"/>
      <c r="BVZ748" s="59"/>
      <c r="BWA748" s="59"/>
      <c r="BWB748" s="59"/>
      <c r="BWC748" s="59"/>
      <c r="BWD748" s="59"/>
      <c r="BWE748" s="59"/>
      <c r="BWF748" s="59"/>
      <c r="BWG748" s="59"/>
      <c r="BWH748" s="59"/>
      <c r="BWI748" s="59"/>
      <c r="BWJ748" s="59"/>
      <c r="BWK748" s="59"/>
      <c r="BWL748" s="59"/>
      <c r="BWM748" s="59"/>
      <c r="BWN748" s="59"/>
      <c r="BWO748" s="59"/>
      <c r="BWP748" s="59"/>
      <c r="BWQ748" s="59"/>
      <c r="BWR748" s="59"/>
      <c r="BWS748" s="59"/>
      <c r="BWT748" s="59"/>
      <c r="BWU748" s="59"/>
      <c r="BWV748" s="59"/>
      <c r="BWW748" s="59"/>
      <c r="BWX748" s="59"/>
      <c r="BWY748" s="59"/>
      <c r="BWZ748" s="59"/>
      <c r="BXA748" s="59"/>
      <c r="BXB748" s="59"/>
      <c r="BXC748" s="59"/>
      <c r="BXD748" s="59"/>
      <c r="BXE748" s="59"/>
      <c r="BXF748" s="59"/>
      <c r="BXG748" s="59"/>
      <c r="BXH748" s="59"/>
      <c r="BXI748" s="59"/>
      <c r="BXJ748" s="59"/>
      <c r="BXK748" s="59"/>
      <c r="BXL748" s="59"/>
      <c r="BXM748" s="59"/>
      <c r="BXN748" s="59"/>
      <c r="BXO748" s="59"/>
      <c r="BXP748" s="59"/>
      <c r="BXQ748" s="59"/>
      <c r="BXR748" s="59"/>
      <c r="BXS748" s="59"/>
      <c r="BXT748" s="59"/>
      <c r="BXU748" s="59"/>
      <c r="BXV748" s="59"/>
      <c r="BXW748" s="59"/>
      <c r="BXX748" s="59"/>
      <c r="BXY748" s="59"/>
      <c r="BXZ748" s="59"/>
      <c r="BYA748" s="59"/>
      <c r="BYB748" s="59"/>
      <c r="BYC748" s="59"/>
      <c r="BYD748" s="59"/>
      <c r="BYE748" s="59"/>
      <c r="BYF748" s="59"/>
      <c r="BYG748" s="59"/>
      <c r="BYH748" s="59"/>
      <c r="BYI748" s="59"/>
      <c r="BYJ748" s="59"/>
      <c r="BYK748" s="59"/>
      <c r="BYL748" s="59"/>
      <c r="BYM748" s="59"/>
      <c r="BYN748" s="59"/>
      <c r="BYO748" s="59"/>
      <c r="BYP748" s="59"/>
      <c r="BYQ748" s="59"/>
      <c r="BYR748" s="59"/>
      <c r="BYS748" s="59"/>
      <c r="BYT748" s="59"/>
      <c r="BYU748" s="59"/>
      <c r="BYV748" s="59"/>
      <c r="BYW748" s="59"/>
      <c r="BYX748" s="59"/>
      <c r="BYY748" s="59"/>
      <c r="BYZ748" s="59"/>
      <c r="BZA748" s="59"/>
      <c r="BZB748" s="59"/>
      <c r="BZC748" s="59"/>
      <c r="BZD748" s="59"/>
      <c r="BZE748" s="59"/>
      <c r="BZF748" s="59"/>
      <c r="BZG748" s="59"/>
      <c r="BZH748" s="59"/>
      <c r="BZI748" s="59"/>
      <c r="BZJ748" s="59"/>
      <c r="BZK748" s="59"/>
      <c r="BZL748" s="59"/>
      <c r="BZM748" s="59"/>
      <c r="BZN748" s="59"/>
      <c r="BZO748" s="59"/>
      <c r="BZP748" s="59"/>
      <c r="BZQ748" s="59"/>
      <c r="BZR748" s="59"/>
      <c r="BZS748" s="59"/>
      <c r="BZT748" s="59"/>
      <c r="BZU748" s="59"/>
      <c r="BZV748" s="59"/>
      <c r="BZW748" s="59"/>
      <c r="BZX748" s="59"/>
      <c r="BZY748" s="59"/>
      <c r="BZZ748" s="59"/>
      <c r="CAA748" s="59"/>
      <c r="CAB748" s="59"/>
      <c r="CAC748" s="59"/>
      <c r="CAD748" s="59"/>
      <c r="CAE748" s="59"/>
      <c r="CAF748" s="59"/>
      <c r="CAG748" s="59"/>
      <c r="CAH748" s="59"/>
      <c r="CAI748" s="59"/>
      <c r="CAJ748" s="59"/>
      <c r="CAK748" s="59"/>
      <c r="CAL748" s="59"/>
      <c r="CAM748" s="59"/>
      <c r="CAN748" s="59"/>
      <c r="CAO748" s="59"/>
      <c r="CAP748" s="59"/>
      <c r="CAQ748" s="59"/>
      <c r="CAR748" s="59"/>
      <c r="CAS748" s="59"/>
      <c r="CAT748" s="59"/>
      <c r="CAU748" s="59"/>
      <c r="CAV748" s="59"/>
      <c r="CAW748" s="59"/>
      <c r="CAX748" s="59"/>
      <c r="CAY748" s="59"/>
      <c r="CAZ748" s="59"/>
      <c r="CBA748" s="59"/>
      <c r="CBB748" s="59"/>
      <c r="CBC748" s="59"/>
      <c r="CBD748" s="59"/>
      <c r="CBE748" s="59"/>
      <c r="CBF748" s="59"/>
      <c r="CBG748" s="59"/>
      <c r="CBH748" s="59"/>
      <c r="CBI748" s="59"/>
      <c r="CBJ748" s="59"/>
      <c r="CBK748" s="59"/>
      <c r="CBL748" s="59"/>
      <c r="CBM748" s="59"/>
      <c r="CBN748" s="59"/>
      <c r="CBO748" s="59"/>
      <c r="CBP748" s="59"/>
      <c r="CBQ748" s="59"/>
      <c r="CBR748" s="59"/>
      <c r="CBS748" s="59"/>
      <c r="CBT748" s="59"/>
      <c r="CBU748" s="59"/>
      <c r="CBV748" s="59"/>
      <c r="CBW748" s="59"/>
      <c r="CBX748" s="59"/>
      <c r="CBY748" s="59"/>
      <c r="CBZ748" s="59"/>
      <c r="CCA748" s="59"/>
      <c r="CCB748" s="59"/>
      <c r="CCC748" s="59"/>
      <c r="CCD748" s="59"/>
      <c r="CCE748" s="59"/>
      <c r="CCF748" s="59"/>
      <c r="CCG748" s="59"/>
      <c r="CCH748" s="59"/>
      <c r="CCI748" s="59"/>
      <c r="CCJ748" s="59"/>
      <c r="CCK748" s="59"/>
      <c r="CCL748" s="59"/>
      <c r="CCM748" s="59"/>
      <c r="CCN748" s="59"/>
      <c r="CCO748" s="59"/>
      <c r="CCP748" s="59"/>
      <c r="CCQ748" s="59"/>
      <c r="CCR748" s="59"/>
      <c r="CCS748" s="59"/>
      <c r="CCT748" s="59"/>
      <c r="CCU748" s="59"/>
      <c r="CCV748" s="59"/>
      <c r="CCW748" s="59"/>
      <c r="CCX748" s="59"/>
      <c r="CCY748" s="59"/>
      <c r="CCZ748" s="59"/>
      <c r="CDA748" s="59"/>
      <c r="CDB748" s="59"/>
      <c r="CDC748" s="59"/>
      <c r="CDD748" s="59"/>
      <c r="CDE748" s="59"/>
      <c r="CDF748" s="59"/>
      <c r="CDG748" s="59"/>
      <c r="CDH748" s="59"/>
      <c r="CDI748" s="59"/>
      <c r="CDJ748" s="59"/>
      <c r="CDK748" s="59"/>
      <c r="CDL748" s="59"/>
      <c r="CDM748" s="59"/>
      <c r="CDN748" s="59"/>
      <c r="CDO748" s="59"/>
      <c r="CDP748" s="59"/>
      <c r="CDQ748" s="59"/>
      <c r="CDR748" s="59"/>
      <c r="CDS748" s="59"/>
      <c r="CDT748" s="59"/>
      <c r="CDU748" s="59"/>
      <c r="CDV748" s="59"/>
      <c r="CDW748" s="59"/>
      <c r="CDX748" s="59"/>
      <c r="CDY748" s="59"/>
      <c r="CDZ748" s="59"/>
      <c r="CEA748" s="59"/>
      <c r="CEB748" s="59"/>
      <c r="CEC748" s="59"/>
      <c r="CED748" s="59"/>
      <c r="CEE748" s="59"/>
      <c r="CEF748" s="59"/>
      <c r="CEG748" s="59"/>
      <c r="CEH748" s="59"/>
      <c r="CEI748" s="59"/>
      <c r="CEJ748" s="59"/>
      <c r="CEK748" s="59"/>
      <c r="CEL748" s="59"/>
      <c r="CEM748" s="59"/>
      <c r="CEN748" s="59"/>
      <c r="CEO748" s="59"/>
      <c r="CEP748" s="59"/>
      <c r="CEQ748" s="59"/>
      <c r="CER748" s="59"/>
      <c r="CES748" s="59"/>
      <c r="CET748" s="59"/>
      <c r="CEU748" s="59"/>
      <c r="CEV748" s="59"/>
      <c r="CEW748" s="59"/>
      <c r="CEX748" s="59"/>
      <c r="CEY748" s="59"/>
      <c r="CEZ748" s="59"/>
      <c r="CFA748" s="59"/>
      <c r="CFB748" s="59"/>
      <c r="CFC748" s="59"/>
      <c r="CFD748" s="59"/>
      <c r="CFE748" s="59"/>
      <c r="CFF748" s="59"/>
      <c r="CFG748" s="59"/>
      <c r="CFH748" s="59"/>
      <c r="CFI748" s="59"/>
      <c r="CFJ748" s="59"/>
      <c r="CFK748" s="59"/>
      <c r="CFL748" s="59"/>
      <c r="CFM748" s="59"/>
      <c r="CFN748" s="59"/>
      <c r="CFO748" s="59"/>
      <c r="CFP748" s="59"/>
      <c r="CFQ748" s="59"/>
      <c r="CFR748" s="59"/>
      <c r="CFS748" s="59"/>
      <c r="CFT748" s="59"/>
      <c r="CFU748" s="59"/>
      <c r="CFV748" s="59"/>
      <c r="CFW748" s="59"/>
      <c r="CFX748" s="59"/>
      <c r="CFY748" s="59"/>
      <c r="CFZ748" s="59"/>
      <c r="CGA748" s="59"/>
      <c r="CGB748" s="59"/>
      <c r="CGC748" s="59"/>
      <c r="CGD748" s="59"/>
      <c r="CGE748" s="59"/>
      <c r="CGF748" s="59"/>
      <c r="CGG748" s="59"/>
      <c r="CGH748" s="59"/>
      <c r="CGI748" s="59"/>
      <c r="CGJ748" s="59"/>
      <c r="CGK748" s="59"/>
      <c r="CGL748" s="59"/>
      <c r="CGM748" s="59"/>
      <c r="CGN748" s="59"/>
      <c r="CGO748" s="59"/>
      <c r="CGP748" s="59"/>
      <c r="CGQ748" s="59"/>
      <c r="CGR748" s="59"/>
      <c r="CGS748" s="59"/>
      <c r="CGT748" s="59"/>
      <c r="CGU748" s="59"/>
      <c r="CGV748" s="59"/>
      <c r="CGW748" s="59"/>
      <c r="CGX748" s="59"/>
      <c r="CGY748" s="59"/>
      <c r="CGZ748" s="59"/>
      <c r="CHA748" s="59"/>
      <c r="CHB748" s="59"/>
      <c r="CHC748" s="59"/>
      <c r="CHD748" s="59"/>
      <c r="CHE748" s="59"/>
      <c r="CHF748" s="59"/>
      <c r="CHG748" s="59"/>
      <c r="CHH748" s="59"/>
      <c r="CHI748" s="59"/>
      <c r="CHJ748" s="59"/>
      <c r="CHK748" s="59"/>
      <c r="CHL748" s="59"/>
      <c r="CHM748" s="59"/>
      <c r="CHN748" s="59"/>
      <c r="CHO748" s="59"/>
      <c r="CHP748" s="59"/>
      <c r="CHQ748" s="59"/>
      <c r="CHR748" s="59"/>
      <c r="CHS748" s="59"/>
      <c r="CHT748" s="59"/>
      <c r="CHU748" s="59"/>
      <c r="CHV748" s="59"/>
      <c r="CHW748" s="59"/>
      <c r="CHX748" s="59"/>
      <c r="CHY748" s="59"/>
      <c r="CHZ748" s="59"/>
      <c r="CIA748" s="59"/>
      <c r="CIB748" s="59"/>
      <c r="CIC748" s="59"/>
      <c r="CID748" s="59"/>
      <c r="CIE748" s="59"/>
      <c r="CIF748" s="59"/>
      <c r="CIG748" s="59"/>
      <c r="CIH748" s="59"/>
      <c r="CII748" s="59"/>
      <c r="CIJ748" s="59"/>
      <c r="CIK748" s="59"/>
      <c r="CIL748" s="59"/>
      <c r="CIM748" s="59"/>
      <c r="CIN748" s="59"/>
      <c r="CIO748" s="59"/>
      <c r="CIP748" s="59"/>
      <c r="CIQ748" s="59"/>
      <c r="CIR748" s="59"/>
      <c r="CIS748" s="59"/>
      <c r="CIT748" s="59"/>
      <c r="CIU748" s="59"/>
      <c r="CIV748" s="59"/>
      <c r="CIW748" s="59"/>
      <c r="CIX748" s="59"/>
      <c r="CIY748" s="59"/>
      <c r="CIZ748" s="59"/>
      <c r="CJA748" s="59"/>
      <c r="CJB748" s="59"/>
      <c r="CJC748" s="59"/>
      <c r="CJD748" s="59"/>
      <c r="CJE748" s="59"/>
      <c r="CJF748" s="59"/>
      <c r="CJG748" s="59"/>
      <c r="CJH748" s="59"/>
      <c r="CJI748" s="59"/>
      <c r="CJJ748" s="59"/>
      <c r="CJK748" s="59"/>
      <c r="CJL748" s="59"/>
      <c r="CJM748" s="59"/>
      <c r="CJN748" s="59"/>
      <c r="CJO748" s="59"/>
      <c r="CJP748" s="59"/>
      <c r="CJQ748" s="59"/>
      <c r="CJR748" s="59"/>
      <c r="CJS748" s="59"/>
      <c r="CJT748" s="59"/>
      <c r="CJU748" s="59"/>
      <c r="CJV748" s="59"/>
      <c r="CJW748" s="59"/>
      <c r="CJX748" s="59"/>
      <c r="CJY748" s="59"/>
      <c r="CJZ748" s="59"/>
      <c r="CKA748" s="59"/>
      <c r="CKB748" s="59"/>
      <c r="CKC748" s="59"/>
      <c r="CKD748" s="59"/>
      <c r="CKE748" s="59"/>
      <c r="CKF748" s="59"/>
      <c r="CKG748" s="59"/>
      <c r="CKH748" s="59"/>
      <c r="CKI748" s="59"/>
      <c r="CKJ748" s="59"/>
      <c r="CKK748" s="59"/>
      <c r="CKL748" s="59"/>
      <c r="CKM748" s="59"/>
      <c r="CKN748" s="59"/>
      <c r="CKO748" s="59"/>
      <c r="CKP748" s="59"/>
      <c r="CKQ748" s="59"/>
      <c r="CKR748" s="59"/>
      <c r="CKS748" s="59"/>
      <c r="CKT748" s="59"/>
      <c r="CKU748" s="59"/>
      <c r="CKV748" s="59"/>
      <c r="CKW748" s="59"/>
      <c r="CKX748" s="59"/>
      <c r="CKY748" s="59"/>
      <c r="CKZ748" s="59"/>
      <c r="CLA748" s="59"/>
      <c r="CLB748" s="59"/>
      <c r="CLC748" s="59"/>
      <c r="CLD748" s="59"/>
      <c r="CLE748" s="59"/>
      <c r="CLF748" s="59"/>
      <c r="CLG748" s="59"/>
      <c r="CLH748" s="59"/>
      <c r="CLI748" s="59"/>
      <c r="CLJ748" s="59"/>
      <c r="CLK748" s="59"/>
      <c r="CLL748" s="59"/>
      <c r="CLM748" s="59"/>
      <c r="CLN748" s="59"/>
      <c r="CLO748" s="59"/>
      <c r="CLP748" s="59"/>
      <c r="CLQ748" s="59"/>
      <c r="CLR748" s="59"/>
      <c r="CLS748" s="59"/>
      <c r="CLT748" s="59"/>
      <c r="CLU748" s="59"/>
      <c r="CLV748" s="59"/>
      <c r="CLW748" s="59"/>
      <c r="CLX748" s="59"/>
      <c r="CLY748" s="59"/>
      <c r="CLZ748" s="59"/>
      <c r="CMA748" s="59"/>
      <c r="CMB748" s="59"/>
      <c r="CMC748" s="59"/>
      <c r="CMD748" s="59"/>
      <c r="CME748" s="59"/>
      <c r="CMF748" s="59"/>
      <c r="CMG748" s="59"/>
      <c r="CMH748" s="59"/>
      <c r="CMI748" s="59"/>
      <c r="CMJ748" s="59"/>
      <c r="CMK748" s="59"/>
      <c r="CML748" s="59"/>
      <c r="CMM748" s="59"/>
      <c r="CMN748" s="59"/>
      <c r="CMO748" s="59"/>
      <c r="CMP748" s="59"/>
      <c r="CMQ748" s="59"/>
      <c r="CMR748" s="59"/>
      <c r="CMS748" s="59"/>
      <c r="CMT748" s="59"/>
      <c r="CMU748" s="59"/>
      <c r="CMV748" s="59"/>
      <c r="CMW748" s="59"/>
      <c r="CMX748" s="59"/>
      <c r="CMY748" s="59"/>
      <c r="CMZ748" s="59"/>
      <c r="CNA748" s="59"/>
      <c r="CNB748" s="59"/>
      <c r="CNC748" s="59"/>
      <c r="CND748" s="59"/>
      <c r="CNE748" s="59"/>
      <c r="CNF748" s="59"/>
      <c r="CNG748" s="59"/>
      <c r="CNH748" s="59"/>
      <c r="CNI748" s="59"/>
      <c r="CNJ748" s="59"/>
      <c r="CNK748" s="59"/>
      <c r="CNL748" s="59"/>
      <c r="CNM748" s="59"/>
      <c r="CNN748" s="59"/>
      <c r="CNO748" s="59"/>
      <c r="CNP748" s="59"/>
      <c r="CNQ748" s="59"/>
      <c r="CNR748" s="59"/>
      <c r="CNS748" s="59"/>
      <c r="CNT748" s="59"/>
      <c r="CNU748" s="59"/>
      <c r="CNV748" s="59"/>
      <c r="CNW748" s="59"/>
      <c r="CNX748" s="59"/>
      <c r="CNY748" s="59"/>
      <c r="CNZ748" s="59"/>
      <c r="COA748" s="59"/>
      <c r="COB748" s="59"/>
      <c r="COC748" s="59"/>
      <c r="COD748" s="59"/>
      <c r="COE748" s="59"/>
      <c r="COF748" s="59"/>
      <c r="COG748" s="59"/>
      <c r="COH748" s="59"/>
      <c r="COI748" s="59"/>
      <c r="COJ748" s="59"/>
      <c r="COK748" s="59"/>
      <c r="COL748" s="59"/>
      <c r="COM748" s="59"/>
      <c r="CON748" s="59"/>
      <c r="COO748" s="59"/>
      <c r="COP748" s="59"/>
      <c r="COQ748" s="59"/>
      <c r="COR748" s="59"/>
      <c r="COS748" s="59"/>
      <c r="COT748" s="59"/>
      <c r="COU748" s="59"/>
      <c r="COV748" s="59"/>
      <c r="COW748" s="59"/>
      <c r="COX748" s="59"/>
      <c r="COY748" s="59"/>
      <c r="COZ748" s="59"/>
      <c r="CPA748" s="59"/>
      <c r="CPB748" s="59"/>
      <c r="CPC748" s="59"/>
      <c r="CPD748" s="59"/>
      <c r="CPE748" s="59"/>
      <c r="CPF748" s="59"/>
      <c r="CPG748" s="59"/>
      <c r="CPH748" s="59"/>
      <c r="CPI748" s="59"/>
      <c r="CPJ748" s="59"/>
      <c r="CPK748" s="59"/>
      <c r="CPL748" s="59"/>
      <c r="CPM748" s="59"/>
      <c r="CPN748" s="59"/>
      <c r="CPO748" s="59"/>
      <c r="CPP748" s="59"/>
      <c r="CPQ748" s="59"/>
      <c r="CPR748" s="59"/>
      <c r="CPS748" s="59"/>
      <c r="CPT748" s="59"/>
      <c r="CPU748" s="59"/>
      <c r="CPV748" s="59"/>
      <c r="CPW748" s="59"/>
      <c r="CPX748" s="59"/>
      <c r="CPY748" s="59"/>
      <c r="CPZ748" s="59"/>
      <c r="CQA748" s="59"/>
      <c r="CQB748" s="59"/>
      <c r="CQC748" s="59"/>
      <c r="CQD748" s="59"/>
      <c r="CQE748" s="59"/>
      <c r="CQF748" s="59"/>
      <c r="CQG748" s="59"/>
      <c r="CQH748" s="59"/>
      <c r="CQI748" s="59"/>
      <c r="CQJ748" s="59"/>
      <c r="CQK748" s="59"/>
      <c r="CQL748" s="59"/>
      <c r="CQM748" s="59"/>
      <c r="CQN748" s="59"/>
      <c r="CQO748" s="59"/>
      <c r="CQP748" s="59"/>
      <c r="CQQ748" s="59"/>
      <c r="CQR748" s="59"/>
      <c r="CQS748" s="59"/>
      <c r="CQT748" s="59"/>
      <c r="CQU748" s="59"/>
      <c r="CQV748" s="59"/>
      <c r="CQW748" s="59"/>
      <c r="CQX748" s="59"/>
      <c r="CQY748" s="59"/>
      <c r="CQZ748" s="59"/>
      <c r="CRA748" s="59"/>
      <c r="CRB748" s="59"/>
      <c r="CRC748" s="59"/>
      <c r="CRD748" s="59"/>
      <c r="CRE748" s="59"/>
      <c r="CRF748" s="59"/>
      <c r="CRG748" s="59"/>
      <c r="CRH748" s="59"/>
      <c r="CRI748" s="59"/>
      <c r="CRJ748" s="59"/>
      <c r="CRK748" s="59"/>
      <c r="CRL748" s="59"/>
      <c r="CRM748" s="59"/>
      <c r="CRN748" s="59"/>
      <c r="CRO748" s="59"/>
      <c r="CRP748" s="59"/>
      <c r="CRQ748" s="59"/>
      <c r="CRR748" s="59"/>
      <c r="CRS748" s="59"/>
      <c r="CRT748" s="59"/>
      <c r="CRU748" s="59"/>
      <c r="CRV748" s="59"/>
      <c r="CRW748" s="59"/>
      <c r="CRX748" s="59"/>
      <c r="CRY748" s="59"/>
      <c r="CRZ748" s="59"/>
      <c r="CSA748" s="59"/>
      <c r="CSB748" s="59"/>
      <c r="CSC748" s="59"/>
      <c r="CSD748" s="59"/>
      <c r="CSE748" s="59"/>
      <c r="CSF748" s="59"/>
      <c r="CSG748" s="59"/>
      <c r="CSH748" s="59"/>
      <c r="CSI748" s="59"/>
      <c r="CSJ748" s="59"/>
      <c r="CSK748" s="59"/>
      <c r="CSL748" s="59"/>
      <c r="CSM748" s="59"/>
      <c r="CSN748" s="59"/>
      <c r="CSO748" s="59"/>
      <c r="CSP748" s="59"/>
      <c r="CSQ748" s="59"/>
      <c r="CSR748" s="59"/>
      <c r="CSS748" s="59"/>
      <c r="CST748" s="59"/>
      <c r="CSU748" s="59"/>
      <c r="CSV748" s="59"/>
      <c r="CSW748" s="59"/>
      <c r="CSX748" s="59"/>
      <c r="CSY748" s="59"/>
      <c r="CSZ748" s="59"/>
      <c r="CTA748" s="59"/>
      <c r="CTB748" s="59"/>
      <c r="CTC748" s="59"/>
      <c r="CTD748" s="59"/>
      <c r="CTE748" s="59"/>
      <c r="CTF748" s="59"/>
      <c r="CTG748" s="59"/>
      <c r="CTH748" s="59"/>
      <c r="CTI748" s="59"/>
      <c r="CTJ748" s="59"/>
      <c r="CTK748" s="59"/>
      <c r="CTL748" s="59"/>
      <c r="CTM748" s="59"/>
      <c r="CTN748" s="59"/>
      <c r="CTO748" s="59"/>
      <c r="CTP748" s="59"/>
      <c r="CTQ748" s="59"/>
      <c r="CTR748" s="59"/>
      <c r="CTS748" s="59"/>
      <c r="CTT748" s="59"/>
      <c r="CTU748" s="59"/>
      <c r="CTV748" s="59"/>
      <c r="CTW748" s="59"/>
      <c r="CTX748" s="59"/>
      <c r="CTY748" s="59"/>
      <c r="CTZ748" s="59"/>
      <c r="CUA748" s="59"/>
      <c r="CUB748" s="59"/>
      <c r="CUC748" s="59"/>
      <c r="CUD748" s="59"/>
      <c r="CUE748" s="59"/>
      <c r="CUF748" s="59"/>
      <c r="CUG748" s="59"/>
      <c r="CUH748" s="59"/>
      <c r="CUI748" s="59"/>
      <c r="CUJ748" s="59"/>
      <c r="CUK748" s="59"/>
      <c r="CUL748" s="59"/>
      <c r="CUM748" s="59"/>
      <c r="CUN748" s="59"/>
      <c r="CUO748" s="59"/>
      <c r="CUP748" s="59"/>
      <c r="CUQ748" s="59"/>
      <c r="CUR748" s="59"/>
      <c r="CUS748" s="59"/>
      <c r="CUT748" s="59"/>
      <c r="CUU748" s="59"/>
      <c r="CUV748" s="59"/>
      <c r="CUW748" s="59"/>
      <c r="CUX748" s="59"/>
      <c r="CUY748" s="59"/>
      <c r="CUZ748" s="59"/>
      <c r="CVA748" s="59"/>
      <c r="CVB748" s="59"/>
      <c r="CVC748" s="59"/>
      <c r="CVD748" s="59"/>
      <c r="CVE748" s="59"/>
      <c r="CVF748" s="59"/>
      <c r="CVG748" s="59"/>
      <c r="CVH748" s="59"/>
      <c r="CVI748" s="59"/>
      <c r="CVJ748" s="59"/>
      <c r="CVK748" s="59"/>
      <c r="CVL748" s="59"/>
      <c r="CVM748" s="59"/>
      <c r="CVN748" s="59"/>
      <c r="CVO748" s="59"/>
      <c r="CVP748" s="59"/>
      <c r="CVQ748" s="59"/>
      <c r="CVR748" s="59"/>
      <c r="CVS748" s="59"/>
      <c r="CVT748" s="59"/>
      <c r="CVU748" s="59"/>
      <c r="CVV748" s="59"/>
      <c r="CVW748" s="59"/>
      <c r="CVX748" s="59"/>
      <c r="CVY748" s="59"/>
      <c r="CVZ748" s="59"/>
      <c r="CWA748" s="59"/>
      <c r="CWB748" s="59"/>
      <c r="CWC748" s="59"/>
      <c r="CWD748" s="59"/>
      <c r="CWE748" s="59"/>
      <c r="CWF748" s="59"/>
      <c r="CWG748" s="59"/>
      <c r="CWH748" s="59"/>
      <c r="CWI748" s="59"/>
      <c r="CWJ748" s="59"/>
      <c r="CWK748" s="59"/>
      <c r="CWL748" s="59"/>
      <c r="CWM748" s="59"/>
      <c r="CWN748" s="59"/>
      <c r="CWO748" s="59"/>
      <c r="CWP748" s="59"/>
      <c r="CWQ748" s="59"/>
      <c r="CWR748" s="59"/>
      <c r="CWS748" s="59"/>
      <c r="CWT748" s="59"/>
      <c r="CWU748" s="59"/>
      <c r="CWV748" s="59"/>
      <c r="CWW748" s="59"/>
      <c r="CWX748" s="59"/>
      <c r="CWY748" s="59"/>
      <c r="CWZ748" s="59"/>
      <c r="CXA748" s="59"/>
      <c r="CXB748" s="59"/>
      <c r="CXC748" s="59"/>
      <c r="CXD748" s="59"/>
      <c r="CXE748" s="59"/>
      <c r="CXF748" s="59"/>
      <c r="CXG748" s="59"/>
      <c r="CXH748" s="59"/>
      <c r="CXI748" s="59"/>
      <c r="CXJ748" s="59"/>
      <c r="CXK748" s="59"/>
      <c r="CXL748" s="59"/>
      <c r="CXM748" s="59"/>
      <c r="CXN748" s="59"/>
      <c r="CXO748" s="59"/>
      <c r="CXP748" s="59"/>
      <c r="CXQ748" s="59"/>
      <c r="CXR748" s="59"/>
      <c r="CXS748" s="59"/>
      <c r="CXT748" s="59"/>
      <c r="CXU748" s="59"/>
      <c r="CXV748" s="59"/>
      <c r="CXW748" s="59"/>
      <c r="CXX748" s="59"/>
      <c r="CXY748" s="59"/>
      <c r="CXZ748" s="59"/>
      <c r="CYA748" s="59"/>
      <c r="CYB748" s="59"/>
      <c r="CYC748" s="59"/>
      <c r="CYD748" s="59"/>
      <c r="CYE748" s="59"/>
      <c r="CYF748" s="59"/>
      <c r="CYG748" s="59"/>
      <c r="CYH748" s="59"/>
      <c r="CYI748" s="59"/>
      <c r="CYJ748" s="59"/>
      <c r="CYK748" s="59"/>
      <c r="CYL748" s="59"/>
      <c r="CYM748" s="59"/>
      <c r="CYN748" s="59"/>
      <c r="CYO748" s="59"/>
      <c r="CYP748" s="59"/>
      <c r="CYQ748" s="59"/>
      <c r="CYR748" s="59"/>
      <c r="CYS748" s="59"/>
      <c r="CYT748" s="59"/>
      <c r="CYU748" s="59"/>
      <c r="CYV748" s="59"/>
      <c r="CYW748" s="59"/>
      <c r="CYX748" s="59"/>
      <c r="CYY748" s="59"/>
      <c r="CYZ748" s="59"/>
      <c r="CZA748" s="59"/>
      <c r="CZB748" s="59"/>
      <c r="CZC748" s="59"/>
      <c r="CZD748" s="59"/>
      <c r="CZE748" s="59"/>
      <c r="CZF748" s="59"/>
      <c r="CZG748" s="59"/>
      <c r="CZH748" s="59"/>
      <c r="CZI748" s="59"/>
      <c r="CZJ748" s="59"/>
      <c r="CZK748" s="59"/>
      <c r="CZL748" s="59"/>
      <c r="CZM748" s="59"/>
      <c r="CZN748" s="59"/>
      <c r="CZO748" s="59"/>
      <c r="CZP748" s="59"/>
      <c r="CZQ748" s="59"/>
      <c r="CZR748" s="59"/>
      <c r="CZS748" s="59"/>
      <c r="CZT748" s="59"/>
      <c r="CZU748" s="59"/>
      <c r="CZV748" s="59"/>
      <c r="CZW748" s="59"/>
      <c r="CZX748" s="59"/>
      <c r="CZY748" s="59"/>
      <c r="CZZ748" s="59"/>
      <c r="DAA748" s="59"/>
      <c r="DAB748" s="59"/>
      <c r="DAC748" s="59"/>
      <c r="DAD748" s="59"/>
      <c r="DAE748" s="59"/>
      <c r="DAF748" s="59"/>
      <c r="DAG748" s="59"/>
      <c r="DAH748" s="59"/>
      <c r="DAI748" s="59"/>
      <c r="DAJ748" s="59"/>
      <c r="DAK748" s="59"/>
      <c r="DAL748" s="59"/>
      <c r="DAM748" s="59"/>
      <c r="DAN748" s="59"/>
      <c r="DAO748" s="59"/>
      <c r="DAP748" s="59"/>
      <c r="DAQ748" s="59"/>
      <c r="DAR748" s="59"/>
      <c r="DAS748" s="59"/>
      <c r="DAT748" s="59"/>
      <c r="DAU748" s="59"/>
      <c r="DAV748" s="59"/>
      <c r="DAW748" s="59"/>
      <c r="DAX748" s="59"/>
      <c r="DAY748" s="59"/>
      <c r="DAZ748" s="59"/>
      <c r="DBA748" s="59"/>
      <c r="DBB748" s="59"/>
      <c r="DBC748" s="59"/>
      <c r="DBD748" s="59"/>
      <c r="DBE748" s="59"/>
      <c r="DBF748" s="59"/>
      <c r="DBG748" s="59"/>
      <c r="DBH748" s="59"/>
      <c r="DBI748" s="59"/>
      <c r="DBJ748" s="59"/>
      <c r="DBK748" s="59"/>
      <c r="DBL748" s="59"/>
      <c r="DBM748" s="59"/>
      <c r="DBN748" s="59"/>
      <c r="DBO748" s="59"/>
      <c r="DBP748" s="59"/>
      <c r="DBQ748" s="59"/>
      <c r="DBR748" s="59"/>
      <c r="DBS748" s="59"/>
      <c r="DBT748" s="59"/>
      <c r="DBU748" s="59"/>
      <c r="DBV748" s="59"/>
      <c r="DBW748" s="59"/>
      <c r="DBX748" s="59"/>
      <c r="DBY748" s="59"/>
      <c r="DBZ748" s="59"/>
      <c r="DCA748" s="59"/>
      <c r="DCB748" s="59"/>
      <c r="DCC748" s="59"/>
      <c r="DCD748" s="59"/>
      <c r="DCE748" s="59"/>
      <c r="DCF748" s="59"/>
      <c r="DCG748" s="59"/>
      <c r="DCH748" s="59"/>
      <c r="DCI748" s="59"/>
      <c r="DCJ748" s="59"/>
      <c r="DCK748" s="59"/>
      <c r="DCL748" s="59"/>
      <c r="DCM748" s="59"/>
      <c r="DCN748" s="59"/>
      <c r="DCO748" s="59"/>
      <c r="DCP748" s="59"/>
      <c r="DCQ748" s="59"/>
      <c r="DCR748" s="59"/>
      <c r="DCS748" s="59"/>
      <c r="DCT748" s="59"/>
      <c r="DCU748" s="59"/>
      <c r="DCV748" s="59"/>
      <c r="DCW748" s="59"/>
      <c r="DCX748" s="59"/>
      <c r="DCY748" s="59"/>
      <c r="DCZ748" s="59"/>
      <c r="DDA748" s="59"/>
      <c r="DDB748" s="59"/>
      <c r="DDC748" s="59"/>
      <c r="DDD748" s="59"/>
      <c r="DDE748" s="59"/>
      <c r="DDF748" s="59"/>
      <c r="DDG748" s="59"/>
      <c r="DDH748" s="59"/>
      <c r="DDI748" s="59"/>
      <c r="DDJ748" s="59"/>
      <c r="DDK748" s="59"/>
      <c r="DDL748" s="59"/>
      <c r="DDM748" s="59"/>
      <c r="DDN748" s="59"/>
      <c r="DDO748" s="59"/>
      <c r="DDP748" s="59"/>
      <c r="DDQ748" s="59"/>
      <c r="DDR748" s="59"/>
      <c r="DDS748" s="59"/>
      <c r="DDT748" s="59"/>
      <c r="DDU748" s="59"/>
      <c r="DDV748" s="59"/>
      <c r="DDW748" s="59"/>
      <c r="DDX748" s="59"/>
      <c r="DDY748" s="59"/>
      <c r="DDZ748" s="59"/>
      <c r="DEA748" s="59"/>
      <c r="DEB748" s="59"/>
      <c r="DEC748" s="59"/>
      <c r="DED748" s="59"/>
      <c r="DEE748" s="59"/>
      <c r="DEF748" s="59"/>
      <c r="DEG748" s="59"/>
      <c r="DEH748" s="59"/>
      <c r="DEI748" s="59"/>
      <c r="DEJ748" s="59"/>
      <c r="DEK748" s="59"/>
      <c r="DEL748" s="59"/>
      <c r="DEM748" s="59"/>
      <c r="DEN748" s="59"/>
      <c r="DEO748" s="59"/>
      <c r="DEP748" s="59"/>
      <c r="DEQ748" s="59"/>
      <c r="DER748" s="59"/>
      <c r="DES748" s="59"/>
      <c r="DET748" s="59"/>
      <c r="DEU748" s="59"/>
      <c r="DEV748" s="59"/>
      <c r="DEW748" s="59"/>
      <c r="DEX748" s="59"/>
      <c r="DEY748" s="59"/>
      <c r="DEZ748" s="59"/>
      <c r="DFA748" s="59"/>
      <c r="DFB748" s="59"/>
      <c r="DFC748" s="59"/>
      <c r="DFD748" s="59"/>
      <c r="DFE748" s="59"/>
      <c r="DFF748" s="59"/>
      <c r="DFG748" s="59"/>
      <c r="DFH748" s="59"/>
      <c r="DFI748" s="59"/>
      <c r="DFJ748" s="59"/>
      <c r="DFK748" s="59"/>
      <c r="DFL748" s="59"/>
      <c r="DFM748" s="59"/>
      <c r="DFN748" s="59"/>
      <c r="DFO748" s="59"/>
      <c r="DFP748" s="59"/>
      <c r="DFQ748" s="59"/>
      <c r="DFR748" s="59"/>
      <c r="DFS748" s="59"/>
      <c r="DFT748" s="59"/>
      <c r="DFU748" s="59"/>
      <c r="DFV748" s="59"/>
      <c r="DFW748" s="59"/>
      <c r="DFX748" s="59"/>
      <c r="DFY748" s="59"/>
      <c r="DFZ748" s="59"/>
      <c r="DGA748" s="59"/>
      <c r="DGB748" s="59"/>
      <c r="DGC748" s="59"/>
      <c r="DGD748" s="59"/>
      <c r="DGE748" s="59"/>
      <c r="DGF748" s="59"/>
      <c r="DGG748" s="59"/>
      <c r="DGH748" s="59"/>
      <c r="DGI748" s="59"/>
      <c r="DGJ748" s="59"/>
      <c r="DGK748" s="59"/>
      <c r="DGL748" s="59"/>
      <c r="DGM748" s="59"/>
      <c r="DGN748" s="59"/>
      <c r="DGO748" s="59"/>
      <c r="DGP748" s="59"/>
      <c r="DGQ748" s="59"/>
      <c r="DGR748" s="59"/>
      <c r="DGS748" s="59"/>
      <c r="DGT748" s="59"/>
      <c r="DGU748" s="59"/>
      <c r="DGV748" s="59"/>
      <c r="DGW748" s="59"/>
      <c r="DGX748" s="59"/>
      <c r="DGY748" s="59"/>
      <c r="DGZ748" s="59"/>
      <c r="DHA748" s="59"/>
      <c r="DHB748" s="59"/>
      <c r="DHC748" s="59"/>
      <c r="DHD748" s="59"/>
      <c r="DHE748" s="59"/>
      <c r="DHF748" s="59"/>
      <c r="DHG748" s="59"/>
      <c r="DHH748" s="59"/>
      <c r="DHI748" s="59"/>
      <c r="DHJ748" s="59"/>
      <c r="DHK748" s="59"/>
      <c r="DHL748" s="59"/>
      <c r="DHM748" s="59"/>
      <c r="DHN748" s="59"/>
      <c r="DHO748" s="59"/>
      <c r="DHP748" s="59"/>
      <c r="DHQ748" s="59"/>
      <c r="DHR748" s="59"/>
      <c r="DHS748" s="59"/>
      <c r="DHT748" s="59"/>
      <c r="DHU748" s="59"/>
      <c r="DHV748" s="59"/>
      <c r="DHW748" s="59"/>
      <c r="DHX748" s="59"/>
      <c r="DHY748" s="59"/>
      <c r="DHZ748" s="59"/>
      <c r="DIA748" s="59"/>
      <c r="DIB748" s="59"/>
      <c r="DIC748" s="59"/>
      <c r="DID748" s="59"/>
      <c r="DIE748" s="59"/>
      <c r="DIF748" s="59"/>
      <c r="DIG748" s="59"/>
      <c r="DIH748" s="59"/>
      <c r="DII748" s="59"/>
      <c r="DIJ748" s="59"/>
      <c r="DIK748" s="59"/>
      <c r="DIL748" s="59"/>
      <c r="DIM748" s="59"/>
      <c r="DIN748" s="59"/>
      <c r="DIO748" s="59"/>
      <c r="DIP748" s="59"/>
      <c r="DIQ748" s="59"/>
      <c r="DIR748" s="59"/>
      <c r="DIS748" s="59"/>
      <c r="DIT748" s="59"/>
      <c r="DIU748" s="59"/>
      <c r="DIV748" s="59"/>
      <c r="DIW748" s="59"/>
      <c r="DIX748" s="59"/>
      <c r="DIY748" s="59"/>
      <c r="DIZ748" s="59"/>
      <c r="DJA748" s="59"/>
      <c r="DJB748" s="59"/>
      <c r="DJC748" s="59"/>
      <c r="DJD748" s="59"/>
      <c r="DJE748" s="59"/>
      <c r="DJF748" s="59"/>
      <c r="DJG748" s="59"/>
      <c r="DJH748" s="59"/>
      <c r="DJI748" s="59"/>
      <c r="DJJ748" s="59"/>
      <c r="DJK748" s="59"/>
      <c r="DJL748" s="59"/>
      <c r="DJM748" s="59"/>
      <c r="DJN748" s="59"/>
      <c r="DJO748" s="59"/>
      <c r="DJP748" s="59"/>
      <c r="DJQ748" s="59"/>
      <c r="DJR748" s="59"/>
      <c r="DJS748" s="59"/>
      <c r="DJT748" s="59"/>
      <c r="DJU748" s="59"/>
      <c r="DJV748" s="59"/>
      <c r="DJW748" s="59"/>
      <c r="DJX748" s="59"/>
      <c r="DJY748" s="59"/>
      <c r="DJZ748" s="59"/>
      <c r="DKA748" s="59"/>
      <c r="DKB748" s="59"/>
      <c r="DKC748" s="59"/>
      <c r="DKD748" s="59"/>
      <c r="DKE748" s="59"/>
      <c r="DKF748" s="59"/>
      <c r="DKG748" s="59"/>
      <c r="DKH748" s="59"/>
      <c r="DKI748" s="59"/>
      <c r="DKJ748" s="59"/>
      <c r="DKK748" s="59"/>
      <c r="DKL748" s="59"/>
      <c r="DKM748" s="59"/>
      <c r="DKN748" s="59"/>
      <c r="DKO748" s="59"/>
      <c r="DKP748" s="59"/>
      <c r="DKQ748" s="59"/>
      <c r="DKR748" s="59"/>
      <c r="DKS748" s="59"/>
      <c r="DKT748" s="59"/>
      <c r="DKU748" s="59"/>
      <c r="DKV748" s="59"/>
      <c r="DKW748" s="59"/>
      <c r="DKX748" s="59"/>
      <c r="DKY748" s="59"/>
      <c r="DKZ748" s="59"/>
      <c r="DLA748" s="59"/>
      <c r="DLB748" s="59"/>
      <c r="DLC748" s="59"/>
      <c r="DLD748" s="59"/>
      <c r="DLE748" s="59"/>
      <c r="DLF748" s="59"/>
      <c r="DLG748" s="59"/>
      <c r="DLH748" s="59"/>
      <c r="DLI748" s="59"/>
      <c r="DLJ748" s="59"/>
      <c r="DLK748" s="59"/>
      <c r="DLL748" s="59"/>
      <c r="DLM748" s="59"/>
      <c r="DLN748" s="59"/>
      <c r="DLO748" s="59"/>
      <c r="DLP748" s="59"/>
      <c r="DLQ748" s="59"/>
      <c r="DLR748" s="59"/>
      <c r="DLS748" s="59"/>
      <c r="DLT748" s="59"/>
      <c r="DLU748" s="59"/>
      <c r="DLV748" s="59"/>
      <c r="DLW748" s="59"/>
      <c r="DLX748" s="59"/>
      <c r="DLY748" s="59"/>
      <c r="DLZ748" s="59"/>
      <c r="DMA748" s="59"/>
      <c r="DMB748" s="59"/>
      <c r="DMC748" s="59"/>
      <c r="DMD748" s="59"/>
      <c r="DME748" s="59"/>
      <c r="DMF748" s="59"/>
      <c r="DMG748" s="59"/>
      <c r="DMH748" s="59"/>
      <c r="DMI748" s="59"/>
      <c r="DMJ748" s="59"/>
      <c r="DMK748" s="59"/>
      <c r="DML748" s="59"/>
      <c r="DMM748" s="59"/>
      <c r="DMN748" s="59"/>
      <c r="DMO748" s="59"/>
      <c r="DMP748" s="59"/>
      <c r="DMQ748" s="59"/>
      <c r="DMR748" s="59"/>
      <c r="DMS748" s="59"/>
      <c r="DMT748" s="59"/>
      <c r="DMU748" s="59"/>
      <c r="DMV748" s="59"/>
      <c r="DMW748" s="59"/>
      <c r="DMX748" s="59"/>
      <c r="DMY748" s="59"/>
      <c r="DMZ748" s="59"/>
      <c r="DNA748" s="59"/>
      <c r="DNB748" s="59"/>
      <c r="DNC748" s="59"/>
      <c r="DND748" s="59"/>
      <c r="DNE748" s="59"/>
      <c r="DNF748" s="59"/>
      <c r="DNG748" s="59"/>
      <c r="DNH748" s="59"/>
      <c r="DNI748" s="59"/>
      <c r="DNJ748" s="59"/>
      <c r="DNK748" s="59"/>
      <c r="DNL748" s="59"/>
      <c r="DNM748" s="59"/>
      <c r="DNN748" s="59"/>
      <c r="DNO748" s="59"/>
      <c r="DNP748" s="59"/>
      <c r="DNQ748" s="59"/>
      <c r="DNR748" s="59"/>
      <c r="DNS748" s="59"/>
      <c r="DNT748" s="59"/>
      <c r="DNU748" s="59"/>
      <c r="DNV748" s="59"/>
      <c r="DNW748" s="59"/>
      <c r="DNX748" s="59"/>
      <c r="DNY748" s="59"/>
      <c r="DNZ748" s="59"/>
      <c r="DOA748" s="59"/>
      <c r="DOB748" s="59"/>
      <c r="DOC748" s="59"/>
      <c r="DOD748" s="59"/>
      <c r="DOE748" s="59"/>
      <c r="DOF748" s="59"/>
      <c r="DOG748" s="59"/>
      <c r="DOH748" s="59"/>
      <c r="DOI748" s="59"/>
      <c r="DOJ748" s="59"/>
      <c r="DOK748" s="59"/>
      <c r="DOL748" s="59"/>
      <c r="DOM748" s="59"/>
      <c r="DON748" s="59"/>
      <c r="DOO748" s="59"/>
      <c r="DOP748" s="59"/>
      <c r="DOQ748" s="59"/>
      <c r="DOR748" s="59"/>
      <c r="DOS748" s="59"/>
      <c r="DOT748" s="59"/>
      <c r="DOU748" s="59"/>
      <c r="DOV748" s="59"/>
      <c r="DOW748" s="59"/>
      <c r="DOX748" s="59"/>
      <c r="DOY748" s="59"/>
      <c r="DOZ748" s="59"/>
      <c r="DPA748" s="59"/>
      <c r="DPB748" s="59"/>
      <c r="DPC748" s="59"/>
      <c r="DPD748" s="59"/>
      <c r="DPE748" s="59"/>
      <c r="DPF748" s="59"/>
      <c r="DPG748" s="59"/>
      <c r="DPH748" s="59"/>
      <c r="DPI748" s="59"/>
      <c r="DPJ748" s="59"/>
      <c r="DPK748" s="59"/>
      <c r="DPL748" s="59"/>
      <c r="DPM748" s="59"/>
      <c r="DPN748" s="59"/>
      <c r="DPO748" s="59"/>
      <c r="DPP748" s="59"/>
      <c r="DPQ748" s="59"/>
      <c r="DPR748" s="59"/>
      <c r="DPS748" s="59"/>
      <c r="DPT748" s="59"/>
      <c r="DPU748" s="59"/>
      <c r="DPV748" s="59"/>
      <c r="DPW748" s="59"/>
      <c r="DPX748" s="59"/>
      <c r="DPY748" s="59"/>
      <c r="DPZ748" s="59"/>
      <c r="DQA748" s="59"/>
      <c r="DQB748" s="59"/>
      <c r="DQC748" s="59"/>
      <c r="DQD748" s="59"/>
      <c r="DQE748" s="59"/>
      <c r="DQF748" s="59"/>
      <c r="DQG748" s="59"/>
      <c r="DQH748" s="59"/>
      <c r="DQI748" s="59"/>
      <c r="DQJ748" s="59"/>
      <c r="DQK748" s="59"/>
      <c r="DQL748" s="59"/>
      <c r="DQM748" s="59"/>
      <c r="DQN748" s="59"/>
      <c r="DQO748" s="59"/>
      <c r="DQP748" s="59"/>
      <c r="DQQ748" s="59"/>
      <c r="DQR748" s="59"/>
      <c r="DQS748" s="59"/>
      <c r="DQT748" s="59"/>
      <c r="DQU748" s="59"/>
      <c r="DQV748" s="59"/>
      <c r="DQW748" s="59"/>
      <c r="DQX748" s="59"/>
      <c r="DQY748" s="59"/>
      <c r="DQZ748" s="59"/>
      <c r="DRA748" s="59"/>
      <c r="DRB748" s="59"/>
      <c r="DRC748" s="59"/>
      <c r="DRD748" s="59"/>
      <c r="DRE748" s="59"/>
      <c r="DRF748" s="59"/>
      <c r="DRG748" s="59"/>
      <c r="DRH748" s="59"/>
      <c r="DRI748" s="59"/>
      <c r="DRJ748" s="59"/>
      <c r="DRK748" s="59"/>
      <c r="DRL748" s="59"/>
      <c r="DRM748" s="59"/>
      <c r="DRN748" s="59"/>
      <c r="DRO748" s="59"/>
      <c r="DRP748" s="59"/>
      <c r="DRQ748" s="59"/>
      <c r="DRR748" s="59"/>
      <c r="DRS748" s="59"/>
      <c r="DRT748" s="59"/>
      <c r="DRU748" s="59"/>
      <c r="DRV748" s="59"/>
      <c r="DRW748" s="59"/>
      <c r="DRX748" s="59"/>
      <c r="DRY748" s="59"/>
      <c r="DRZ748" s="59"/>
      <c r="DSA748" s="59"/>
      <c r="DSB748" s="59"/>
      <c r="DSC748" s="59"/>
      <c r="DSD748" s="59"/>
      <c r="DSE748" s="59"/>
      <c r="DSF748" s="59"/>
      <c r="DSG748" s="59"/>
      <c r="DSH748" s="59"/>
      <c r="DSI748" s="59"/>
      <c r="DSJ748" s="59"/>
      <c r="DSK748" s="59"/>
      <c r="DSL748" s="59"/>
      <c r="DSM748" s="59"/>
      <c r="DSN748" s="59"/>
      <c r="DSO748" s="59"/>
      <c r="DSP748" s="59"/>
      <c r="DSQ748" s="59"/>
      <c r="DSR748" s="59"/>
      <c r="DSS748" s="59"/>
      <c r="DST748" s="59"/>
      <c r="DSU748" s="59"/>
      <c r="DSV748" s="59"/>
      <c r="DSW748" s="59"/>
      <c r="DSX748" s="59"/>
      <c r="DSY748" s="59"/>
      <c r="DSZ748" s="59"/>
      <c r="DTA748" s="59"/>
      <c r="DTB748" s="59"/>
      <c r="DTC748" s="59"/>
      <c r="DTD748" s="59"/>
      <c r="DTE748" s="59"/>
      <c r="DTF748" s="59"/>
      <c r="DTG748" s="59"/>
      <c r="DTH748" s="59"/>
      <c r="DTI748" s="59"/>
      <c r="DTJ748" s="59"/>
      <c r="DTK748" s="59"/>
      <c r="DTL748" s="59"/>
      <c r="DTM748" s="59"/>
      <c r="DTN748" s="59"/>
      <c r="DTO748" s="59"/>
      <c r="DTP748" s="59"/>
      <c r="DTQ748" s="59"/>
      <c r="DTR748" s="59"/>
      <c r="DTS748" s="59"/>
      <c r="DTT748" s="59"/>
      <c r="DTU748" s="59"/>
      <c r="DTV748" s="59"/>
      <c r="DTW748" s="59"/>
      <c r="DTX748" s="59"/>
      <c r="DTY748" s="59"/>
      <c r="DTZ748" s="59"/>
      <c r="DUA748" s="59"/>
      <c r="DUB748" s="59"/>
      <c r="DUC748" s="59"/>
      <c r="DUD748" s="59"/>
      <c r="DUE748" s="59"/>
      <c r="DUF748" s="59"/>
      <c r="DUG748" s="59"/>
      <c r="DUH748" s="59"/>
      <c r="DUI748" s="59"/>
      <c r="DUJ748" s="59"/>
      <c r="DUK748" s="59"/>
      <c r="DUL748" s="59"/>
      <c r="DUM748" s="59"/>
      <c r="DUN748" s="59"/>
      <c r="DUO748" s="59"/>
      <c r="DUP748" s="59"/>
      <c r="DUQ748" s="59"/>
      <c r="DUR748" s="59"/>
      <c r="DUS748" s="59"/>
      <c r="DUT748" s="59"/>
      <c r="DUU748" s="59"/>
      <c r="DUV748" s="59"/>
      <c r="DUW748" s="59"/>
      <c r="DUX748" s="59"/>
      <c r="DUY748" s="59"/>
      <c r="DUZ748" s="59"/>
      <c r="DVA748" s="59"/>
      <c r="DVB748" s="59"/>
      <c r="DVC748" s="59"/>
      <c r="DVD748" s="59"/>
      <c r="DVE748" s="59"/>
      <c r="DVF748" s="59"/>
      <c r="DVG748" s="59"/>
      <c r="DVH748" s="59"/>
      <c r="DVI748" s="59"/>
      <c r="DVJ748" s="59"/>
      <c r="DVK748" s="59"/>
      <c r="DVL748" s="59"/>
      <c r="DVM748" s="59"/>
      <c r="DVN748" s="59"/>
      <c r="DVO748" s="59"/>
      <c r="DVP748" s="59"/>
      <c r="DVQ748" s="59"/>
      <c r="DVR748" s="59"/>
      <c r="DVS748" s="59"/>
      <c r="DVT748" s="59"/>
      <c r="DVU748" s="59"/>
      <c r="DVV748" s="59"/>
      <c r="DVW748" s="59"/>
      <c r="DVX748" s="59"/>
      <c r="DVY748" s="59"/>
      <c r="DVZ748" s="59"/>
      <c r="DWA748" s="59"/>
      <c r="DWB748" s="59"/>
      <c r="DWC748" s="59"/>
      <c r="DWD748" s="59"/>
      <c r="DWE748" s="59"/>
      <c r="DWF748" s="59"/>
      <c r="DWG748" s="59"/>
      <c r="DWH748" s="59"/>
      <c r="DWI748" s="59"/>
      <c r="DWJ748" s="59"/>
      <c r="DWK748" s="59"/>
      <c r="DWL748" s="59"/>
      <c r="DWM748" s="59"/>
      <c r="DWN748" s="59"/>
      <c r="DWO748" s="59"/>
      <c r="DWP748" s="59"/>
      <c r="DWQ748" s="59"/>
      <c r="DWR748" s="59"/>
      <c r="DWS748" s="59"/>
      <c r="DWT748" s="59"/>
      <c r="DWU748" s="59"/>
      <c r="DWV748" s="59"/>
      <c r="DWW748" s="59"/>
      <c r="DWX748" s="59"/>
      <c r="DWY748" s="59"/>
      <c r="DWZ748" s="59"/>
      <c r="DXA748" s="59"/>
      <c r="DXB748" s="59"/>
      <c r="DXC748" s="59"/>
      <c r="DXD748" s="59"/>
      <c r="DXE748" s="59"/>
      <c r="DXF748" s="59"/>
      <c r="DXG748" s="59"/>
      <c r="DXH748" s="59"/>
      <c r="DXI748" s="59"/>
      <c r="DXJ748" s="59"/>
      <c r="DXK748" s="59"/>
      <c r="DXL748" s="59"/>
      <c r="DXM748" s="59"/>
      <c r="DXN748" s="59"/>
      <c r="DXO748" s="59"/>
      <c r="DXP748" s="59"/>
      <c r="DXQ748" s="59"/>
      <c r="DXR748" s="59"/>
      <c r="DXS748" s="59"/>
      <c r="DXT748" s="59"/>
      <c r="DXU748" s="59"/>
      <c r="DXV748" s="59"/>
      <c r="DXW748" s="59"/>
      <c r="DXX748" s="59"/>
      <c r="DXY748" s="59"/>
      <c r="DXZ748" s="59"/>
      <c r="DYA748" s="59"/>
      <c r="DYB748" s="59"/>
      <c r="DYC748" s="59"/>
      <c r="DYD748" s="59"/>
      <c r="DYE748" s="59"/>
      <c r="DYF748" s="59"/>
      <c r="DYG748" s="59"/>
      <c r="DYH748" s="59"/>
      <c r="DYI748" s="59"/>
      <c r="DYJ748" s="59"/>
      <c r="DYK748" s="59"/>
      <c r="DYL748" s="59"/>
      <c r="DYM748" s="59"/>
      <c r="DYN748" s="59"/>
      <c r="DYO748" s="59"/>
      <c r="DYP748" s="59"/>
      <c r="DYQ748" s="59"/>
      <c r="DYR748" s="59"/>
      <c r="DYS748" s="59"/>
      <c r="DYT748" s="59"/>
      <c r="DYU748" s="59"/>
      <c r="DYV748" s="59"/>
      <c r="DYW748" s="59"/>
      <c r="DYX748" s="59"/>
      <c r="DYY748" s="59"/>
      <c r="DYZ748" s="59"/>
      <c r="DZA748" s="59"/>
      <c r="DZB748" s="59"/>
      <c r="DZC748" s="59"/>
      <c r="DZD748" s="59"/>
      <c r="DZE748" s="59"/>
      <c r="DZF748" s="59"/>
      <c r="DZG748" s="59"/>
      <c r="DZH748" s="59"/>
      <c r="DZI748" s="59"/>
      <c r="DZJ748" s="59"/>
      <c r="DZK748" s="59"/>
      <c r="DZL748" s="59"/>
      <c r="DZM748" s="59"/>
      <c r="DZN748" s="59"/>
      <c r="DZO748" s="59"/>
      <c r="DZP748" s="59"/>
      <c r="DZQ748" s="59"/>
      <c r="DZR748" s="59"/>
      <c r="DZS748" s="59"/>
      <c r="DZT748" s="59"/>
      <c r="DZU748" s="59"/>
      <c r="DZV748" s="59"/>
      <c r="DZW748" s="59"/>
      <c r="DZX748" s="59"/>
      <c r="DZY748" s="59"/>
      <c r="DZZ748" s="59"/>
      <c r="EAA748" s="59"/>
      <c r="EAB748" s="59"/>
      <c r="EAC748" s="59"/>
      <c r="EAD748" s="59"/>
      <c r="EAE748" s="59"/>
      <c r="EAF748" s="59"/>
      <c r="EAG748" s="59"/>
      <c r="EAH748" s="59"/>
      <c r="EAI748" s="59"/>
      <c r="EAJ748" s="59"/>
      <c r="EAK748" s="59"/>
      <c r="EAL748" s="59"/>
      <c r="EAM748" s="59"/>
      <c r="EAN748" s="59"/>
      <c r="EAO748" s="59"/>
      <c r="EAP748" s="59"/>
      <c r="EAQ748" s="59"/>
      <c r="EAR748" s="59"/>
      <c r="EAS748" s="59"/>
      <c r="EAT748" s="59"/>
      <c r="EAU748" s="59"/>
      <c r="EAV748" s="59"/>
      <c r="EAW748" s="59"/>
      <c r="EAX748" s="59"/>
      <c r="EAY748" s="59"/>
      <c r="EAZ748" s="59"/>
      <c r="EBA748" s="59"/>
      <c r="EBB748" s="59"/>
      <c r="EBC748" s="59"/>
      <c r="EBD748" s="59"/>
      <c r="EBE748" s="59"/>
      <c r="EBF748" s="59"/>
      <c r="EBG748" s="59"/>
      <c r="EBH748" s="59"/>
      <c r="EBI748" s="59"/>
      <c r="EBJ748" s="59"/>
      <c r="EBK748" s="59"/>
      <c r="EBL748" s="59"/>
      <c r="EBM748" s="59"/>
      <c r="EBN748" s="59"/>
      <c r="EBO748" s="59"/>
      <c r="EBP748" s="59"/>
      <c r="EBQ748" s="59"/>
      <c r="EBR748" s="59"/>
      <c r="EBS748" s="59"/>
      <c r="EBT748" s="59"/>
      <c r="EBU748" s="59"/>
      <c r="EBV748" s="59"/>
      <c r="EBW748" s="59"/>
      <c r="EBX748" s="59"/>
      <c r="EBY748" s="59"/>
      <c r="EBZ748" s="59"/>
      <c r="ECA748" s="59"/>
      <c r="ECB748" s="59"/>
      <c r="ECC748" s="59"/>
      <c r="ECD748" s="59"/>
      <c r="ECE748" s="59"/>
      <c r="ECF748" s="59"/>
      <c r="ECG748" s="59"/>
      <c r="ECH748" s="59"/>
      <c r="ECI748" s="59"/>
      <c r="ECJ748" s="59"/>
      <c r="ECK748" s="59"/>
      <c r="ECL748" s="59"/>
      <c r="ECM748" s="59"/>
      <c r="ECN748" s="59"/>
      <c r="ECO748" s="59"/>
      <c r="ECP748" s="59"/>
      <c r="ECQ748" s="59"/>
      <c r="ECR748" s="59"/>
      <c r="ECS748" s="59"/>
      <c r="ECT748" s="59"/>
      <c r="ECU748" s="59"/>
      <c r="ECV748" s="59"/>
      <c r="ECW748" s="59"/>
      <c r="ECX748" s="59"/>
      <c r="ECY748" s="59"/>
      <c r="ECZ748" s="59"/>
      <c r="EDA748" s="59"/>
      <c r="EDB748" s="59"/>
      <c r="EDC748" s="59"/>
      <c r="EDD748" s="59"/>
      <c r="EDE748" s="59"/>
      <c r="EDF748" s="59"/>
      <c r="EDG748" s="59"/>
      <c r="EDH748" s="59"/>
      <c r="EDI748" s="59"/>
      <c r="EDJ748" s="59"/>
      <c r="EDK748" s="59"/>
      <c r="EDL748" s="59"/>
      <c r="EDM748" s="59"/>
      <c r="EDN748" s="59"/>
      <c r="EDO748" s="59"/>
      <c r="EDP748" s="59"/>
      <c r="EDQ748" s="59"/>
      <c r="EDR748" s="59"/>
      <c r="EDS748" s="59"/>
      <c r="EDT748" s="59"/>
      <c r="EDU748" s="59"/>
      <c r="EDV748" s="59"/>
      <c r="EDW748" s="59"/>
      <c r="EDX748" s="59"/>
      <c r="EDY748" s="59"/>
      <c r="EDZ748" s="59"/>
      <c r="EEA748" s="59"/>
      <c r="EEB748" s="59"/>
      <c r="EEC748" s="59"/>
      <c r="EED748" s="59"/>
      <c r="EEE748" s="59"/>
      <c r="EEF748" s="59"/>
      <c r="EEG748" s="59"/>
      <c r="EEH748" s="59"/>
      <c r="EEI748" s="59"/>
      <c r="EEJ748" s="59"/>
      <c r="EEK748" s="59"/>
      <c r="EEL748" s="59"/>
      <c r="EEM748" s="59"/>
      <c r="EEN748" s="59"/>
      <c r="EEO748" s="59"/>
      <c r="EEP748" s="59"/>
      <c r="EEQ748" s="59"/>
      <c r="EER748" s="59"/>
      <c r="EES748" s="59"/>
      <c r="EET748" s="59"/>
      <c r="EEU748" s="59"/>
      <c r="EEV748" s="59"/>
      <c r="EEW748" s="59"/>
      <c r="EEX748" s="59"/>
      <c r="EEY748" s="59"/>
      <c r="EEZ748" s="59"/>
      <c r="EFA748" s="59"/>
      <c r="EFB748" s="59"/>
      <c r="EFC748" s="59"/>
      <c r="EFD748" s="59"/>
      <c r="EFE748" s="59"/>
      <c r="EFF748" s="59"/>
      <c r="EFG748" s="59"/>
      <c r="EFH748" s="59"/>
      <c r="EFI748" s="59"/>
      <c r="EFJ748" s="59"/>
      <c r="EFK748" s="59"/>
      <c r="EFL748" s="59"/>
      <c r="EFM748" s="59"/>
      <c r="EFN748" s="59"/>
      <c r="EFO748" s="59"/>
      <c r="EFP748" s="59"/>
      <c r="EFQ748" s="59"/>
      <c r="EFR748" s="59"/>
      <c r="EFS748" s="59"/>
      <c r="EFT748" s="59"/>
      <c r="EFU748" s="59"/>
      <c r="EFV748" s="59"/>
      <c r="EFW748" s="59"/>
      <c r="EFX748" s="59"/>
      <c r="EFY748" s="59"/>
      <c r="EFZ748" s="59"/>
      <c r="EGA748" s="59"/>
      <c r="EGB748" s="59"/>
      <c r="EGC748" s="59"/>
      <c r="EGD748" s="59"/>
      <c r="EGE748" s="59"/>
      <c r="EGF748" s="59"/>
      <c r="EGG748" s="59"/>
      <c r="EGH748" s="59"/>
      <c r="EGI748" s="59"/>
      <c r="EGJ748" s="59"/>
      <c r="EGK748" s="59"/>
      <c r="EGL748" s="59"/>
      <c r="EGM748" s="59"/>
      <c r="EGN748" s="59"/>
      <c r="EGO748" s="59"/>
      <c r="EGP748" s="59"/>
      <c r="EGQ748" s="59"/>
      <c r="EGR748" s="59"/>
      <c r="EGS748" s="59"/>
      <c r="EGT748" s="59"/>
      <c r="EGU748" s="59"/>
      <c r="EGV748" s="59"/>
      <c r="EGW748" s="59"/>
      <c r="EGX748" s="59"/>
      <c r="EGY748" s="59"/>
      <c r="EGZ748" s="59"/>
      <c r="EHA748" s="59"/>
      <c r="EHB748" s="59"/>
      <c r="EHC748" s="59"/>
      <c r="EHD748" s="59"/>
      <c r="EHE748" s="59"/>
      <c r="EHF748" s="59"/>
      <c r="EHG748" s="59"/>
      <c r="EHH748" s="59"/>
      <c r="EHI748" s="59"/>
      <c r="EHJ748" s="59"/>
      <c r="EHK748" s="59"/>
      <c r="EHL748" s="59"/>
      <c r="EHM748" s="59"/>
      <c r="EHN748" s="59"/>
      <c r="EHO748" s="59"/>
      <c r="EHP748" s="59"/>
      <c r="EHQ748" s="59"/>
      <c r="EHR748" s="59"/>
      <c r="EHS748" s="59"/>
      <c r="EHT748" s="59"/>
      <c r="EHU748" s="59"/>
      <c r="EHV748" s="59"/>
      <c r="EHW748" s="59"/>
      <c r="EHX748" s="59"/>
      <c r="EHY748" s="59"/>
      <c r="EHZ748" s="59"/>
      <c r="EIA748" s="59"/>
      <c r="EIB748" s="59"/>
      <c r="EIC748" s="59"/>
      <c r="EID748" s="59"/>
      <c r="EIE748" s="59"/>
      <c r="EIF748" s="59"/>
      <c r="EIG748" s="59"/>
      <c r="EIH748" s="59"/>
      <c r="EII748" s="59"/>
      <c r="EIJ748" s="59"/>
      <c r="EIK748" s="59"/>
      <c r="EIL748" s="59"/>
      <c r="EIM748" s="59"/>
      <c r="EIN748" s="59"/>
      <c r="EIO748" s="59"/>
      <c r="EIP748" s="59"/>
      <c r="EIQ748" s="59"/>
      <c r="EIR748" s="59"/>
      <c r="EIS748" s="59"/>
      <c r="EIT748" s="59"/>
      <c r="EIU748" s="59"/>
      <c r="EIV748" s="59"/>
      <c r="EIW748" s="59"/>
      <c r="EIX748" s="59"/>
      <c r="EIY748" s="59"/>
      <c r="EIZ748" s="59"/>
      <c r="EJA748" s="59"/>
      <c r="EJB748" s="59"/>
      <c r="EJC748" s="59"/>
      <c r="EJD748" s="59"/>
      <c r="EJE748" s="59"/>
      <c r="EJF748" s="59"/>
      <c r="EJG748" s="59"/>
      <c r="EJH748" s="59"/>
      <c r="EJI748" s="59"/>
      <c r="EJJ748" s="59"/>
      <c r="EJK748" s="59"/>
      <c r="EJL748" s="59"/>
      <c r="EJM748" s="59"/>
      <c r="EJN748" s="59"/>
      <c r="EJO748" s="59"/>
      <c r="EJP748" s="59"/>
      <c r="EJQ748" s="59"/>
      <c r="EJR748" s="59"/>
      <c r="EJS748" s="59"/>
      <c r="EJT748" s="59"/>
      <c r="EJU748" s="59"/>
      <c r="EJV748" s="59"/>
      <c r="EJW748" s="59"/>
      <c r="EJX748" s="59"/>
      <c r="EJY748" s="59"/>
      <c r="EJZ748" s="59"/>
      <c r="EKA748" s="59"/>
      <c r="EKB748" s="59"/>
      <c r="EKC748" s="59"/>
      <c r="EKD748" s="59"/>
      <c r="EKE748" s="59"/>
      <c r="EKF748" s="59"/>
      <c r="EKG748" s="59"/>
      <c r="EKH748" s="59"/>
      <c r="EKI748" s="59"/>
      <c r="EKJ748" s="59"/>
      <c r="EKK748" s="59"/>
      <c r="EKL748" s="59"/>
      <c r="EKM748" s="59"/>
      <c r="EKN748" s="59"/>
      <c r="EKO748" s="59"/>
      <c r="EKP748" s="59"/>
      <c r="EKQ748" s="59"/>
      <c r="EKR748" s="59"/>
      <c r="EKS748" s="59"/>
      <c r="EKT748" s="59"/>
      <c r="EKU748" s="59"/>
      <c r="EKV748" s="59"/>
      <c r="EKW748" s="59"/>
      <c r="EKX748" s="59"/>
      <c r="EKY748" s="59"/>
      <c r="EKZ748" s="59"/>
      <c r="ELA748" s="59"/>
      <c r="ELB748" s="59"/>
      <c r="ELC748" s="59"/>
      <c r="ELD748" s="59"/>
      <c r="ELE748" s="59"/>
      <c r="ELF748" s="59"/>
      <c r="ELG748" s="59"/>
      <c r="ELH748" s="59"/>
      <c r="ELI748" s="59"/>
      <c r="ELJ748" s="59"/>
      <c r="ELK748" s="59"/>
      <c r="ELL748" s="59"/>
      <c r="ELM748" s="59"/>
      <c r="ELN748" s="59"/>
      <c r="ELO748" s="59"/>
      <c r="ELP748" s="59"/>
      <c r="ELQ748" s="59"/>
      <c r="ELR748" s="59"/>
      <c r="ELS748" s="59"/>
      <c r="ELT748" s="59"/>
      <c r="ELU748" s="59"/>
      <c r="ELV748" s="59"/>
      <c r="ELW748" s="59"/>
      <c r="ELX748" s="59"/>
      <c r="ELY748" s="59"/>
      <c r="ELZ748" s="59"/>
      <c r="EMA748" s="59"/>
      <c r="EMB748" s="59"/>
      <c r="EMC748" s="59"/>
      <c r="EMD748" s="59"/>
      <c r="EME748" s="59"/>
      <c r="EMF748" s="59"/>
      <c r="EMG748" s="59"/>
      <c r="EMH748" s="59"/>
      <c r="EMI748" s="59"/>
      <c r="EMJ748" s="59"/>
      <c r="EMK748" s="59"/>
      <c r="EML748" s="59"/>
      <c r="EMM748" s="59"/>
      <c r="EMN748" s="59"/>
      <c r="EMO748" s="59"/>
      <c r="EMP748" s="59"/>
      <c r="EMQ748" s="59"/>
      <c r="EMR748" s="59"/>
      <c r="EMS748" s="59"/>
      <c r="EMT748" s="59"/>
      <c r="EMU748" s="59"/>
      <c r="EMV748" s="59"/>
      <c r="EMW748" s="59"/>
      <c r="EMX748" s="59"/>
      <c r="EMY748" s="59"/>
      <c r="EMZ748" s="59"/>
      <c r="ENA748" s="59"/>
      <c r="ENB748" s="59"/>
      <c r="ENC748" s="59"/>
      <c r="END748" s="59"/>
      <c r="ENE748" s="59"/>
      <c r="ENF748" s="59"/>
      <c r="ENG748" s="59"/>
      <c r="ENH748" s="59"/>
      <c r="ENI748" s="59"/>
      <c r="ENJ748" s="59"/>
      <c r="ENK748" s="59"/>
      <c r="ENL748" s="59"/>
      <c r="ENM748" s="59"/>
      <c r="ENN748" s="59"/>
      <c r="ENO748" s="59"/>
      <c r="ENP748" s="59"/>
      <c r="ENQ748" s="59"/>
      <c r="ENR748" s="59"/>
      <c r="ENS748" s="59"/>
      <c r="ENT748" s="59"/>
      <c r="ENU748" s="59"/>
      <c r="ENV748" s="59"/>
      <c r="ENW748" s="59"/>
      <c r="ENX748" s="59"/>
      <c r="ENY748" s="59"/>
      <c r="ENZ748" s="59"/>
      <c r="EOA748" s="59"/>
      <c r="EOB748" s="59"/>
      <c r="EOC748" s="59"/>
      <c r="EOD748" s="59"/>
      <c r="EOE748" s="59"/>
      <c r="EOF748" s="59"/>
      <c r="EOG748" s="59"/>
      <c r="EOH748" s="59"/>
      <c r="EOI748" s="59"/>
      <c r="EOJ748" s="59"/>
      <c r="EOK748" s="59"/>
      <c r="EOL748" s="59"/>
      <c r="EOM748" s="59"/>
      <c r="EON748" s="59"/>
      <c r="EOO748" s="59"/>
      <c r="EOP748" s="59"/>
      <c r="EOQ748" s="59"/>
      <c r="EOR748" s="59"/>
      <c r="EOS748" s="59"/>
      <c r="EOT748" s="59"/>
      <c r="EOU748" s="59"/>
      <c r="EOV748" s="59"/>
      <c r="EOW748" s="59"/>
      <c r="EOX748" s="59"/>
      <c r="EOY748" s="59"/>
      <c r="EOZ748" s="59"/>
      <c r="EPA748" s="59"/>
      <c r="EPB748" s="59"/>
      <c r="EPC748" s="59"/>
      <c r="EPD748" s="59"/>
      <c r="EPE748" s="59"/>
      <c r="EPF748" s="59"/>
      <c r="EPG748" s="59"/>
      <c r="EPH748" s="59"/>
      <c r="EPI748" s="59"/>
      <c r="EPJ748" s="59"/>
      <c r="EPK748" s="59"/>
      <c r="EPL748" s="59"/>
      <c r="EPM748" s="59"/>
      <c r="EPN748" s="59"/>
      <c r="EPO748" s="59"/>
      <c r="EPP748" s="59"/>
      <c r="EPQ748" s="59"/>
      <c r="EPR748" s="59"/>
      <c r="EPS748" s="59"/>
      <c r="EPT748" s="59"/>
      <c r="EPU748" s="59"/>
      <c r="EPV748" s="59"/>
      <c r="EPW748" s="59"/>
      <c r="EPX748" s="59"/>
      <c r="EPY748" s="59"/>
      <c r="EPZ748" s="59"/>
      <c r="EQA748" s="59"/>
      <c r="EQB748" s="59"/>
      <c r="EQC748" s="59"/>
      <c r="EQD748" s="59"/>
      <c r="EQE748" s="59"/>
      <c r="EQF748" s="59"/>
      <c r="EQG748" s="59"/>
      <c r="EQH748" s="59"/>
      <c r="EQI748" s="59"/>
      <c r="EQJ748" s="59"/>
      <c r="EQK748" s="59"/>
      <c r="EQL748" s="59"/>
      <c r="EQM748" s="59"/>
      <c r="EQN748" s="59"/>
      <c r="EQO748" s="59"/>
      <c r="EQP748" s="59"/>
      <c r="EQQ748" s="59"/>
      <c r="EQR748" s="59"/>
      <c r="EQS748" s="59"/>
      <c r="EQT748" s="59"/>
      <c r="EQU748" s="59"/>
      <c r="EQV748" s="59"/>
      <c r="EQW748" s="59"/>
      <c r="EQX748" s="59"/>
      <c r="EQY748" s="59"/>
      <c r="EQZ748" s="59"/>
      <c r="ERA748" s="59"/>
      <c r="ERB748" s="59"/>
      <c r="ERC748" s="59"/>
      <c r="ERD748" s="59"/>
      <c r="ERE748" s="59"/>
      <c r="ERF748" s="59"/>
      <c r="ERG748" s="59"/>
      <c r="ERH748" s="59"/>
      <c r="ERI748" s="59"/>
      <c r="ERJ748" s="59"/>
      <c r="ERK748" s="59"/>
      <c r="ERL748" s="59"/>
      <c r="ERM748" s="59"/>
      <c r="ERN748" s="59"/>
      <c r="ERO748" s="59"/>
      <c r="ERP748" s="59"/>
      <c r="ERQ748" s="59"/>
      <c r="ERR748" s="59"/>
      <c r="ERS748" s="59"/>
      <c r="ERT748" s="59"/>
      <c r="ERU748" s="59"/>
      <c r="ERV748" s="59"/>
      <c r="ERW748" s="59"/>
      <c r="ERX748" s="59"/>
      <c r="ERY748" s="59"/>
      <c r="ERZ748" s="59"/>
      <c r="ESA748" s="59"/>
      <c r="ESB748" s="59"/>
      <c r="ESC748" s="59"/>
      <c r="ESD748" s="59"/>
      <c r="ESE748" s="59"/>
      <c r="ESF748" s="59"/>
      <c r="ESG748" s="59"/>
      <c r="ESH748" s="59"/>
      <c r="ESI748" s="59"/>
      <c r="ESJ748" s="59"/>
      <c r="ESK748" s="59"/>
      <c r="ESL748" s="59"/>
      <c r="ESM748" s="59"/>
      <c r="ESN748" s="59"/>
      <c r="ESO748" s="59"/>
      <c r="ESP748" s="59"/>
      <c r="ESQ748" s="59"/>
      <c r="ESR748" s="59"/>
      <c r="ESS748" s="59"/>
      <c r="EST748" s="59"/>
      <c r="ESU748" s="59"/>
      <c r="ESV748" s="59"/>
      <c r="ESW748" s="59"/>
      <c r="ESX748" s="59"/>
      <c r="ESY748" s="59"/>
      <c r="ESZ748" s="59"/>
      <c r="ETA748" s="59"/>
      <c r="ETB748" s="59"/>
      <c r="ETC748" s="59"/>
      <c r="ETD748" s="59"/>
      <c r="ETE748" s="59"/>
      <c r="ETF748" s="59"/>
      <c r="ETG748" s="59"/>
      <c r="ETH748" s="59"/>
      <c r="ETI748" s="59"/>
      <c r="ETJ748" s="59"/>
      <c r="ETK748" s="59"/>
      <c r="ETL748" s="59"/>
      <c r="ETM748" s="59"/>
      <c r="ETN748" s="59"/>
      <c r="ETO748" s="59"/>
      <c r="ETP748" s="59"/>
      <c r="ETQ748" s="59"/>
      <c r="ETR748" s="59"/>
      <c r="ETS748" s="59"/>
      <c r="ETT748" s="59"/>
      <c r="ETU748" s="59"/>
      <c r="ETV748" s="59"/>
      <c r="ETW748" s="59"/>
      <c r="ETX748" s="59"/>
      <c r="ETY748" s="59"/>
      <c r="ETZ748" s="59"/>
      <c r="EUA748" s="59"/>
      <c r="EUB748" s="59"/>
      <c r="EUC748" s="59"/>
      <c r="EUD748" s="59"/>
      <c r="EUE748" s="59"/>
      <c r="EUF748" s="59"/>
      <c r="EUG748" s="59"/>
      <c r="EUH748" s="59"/>
      <c r="EUI748" s="59"/>
      <c r="EUJ748" s="59"/>
      <c r="EUK748" s="59"/>
      <c r="EUL748" s="59"/>
      <c r="EUM748" s="59"/>
      <c r="EUN748" s="59"/>
      <c r="EUO748" s="59"/>
      <c r="EUP748" s="59"/>
      <c r="EUQ748" s="59"/>
      <c r="EUR748" s="59"/>
      <c r="EUS748" s="59"/>
      <c r="EUT748" s="59"/>
      <c r="EUU748" s="59"/>
      <c r="EUV748" s="59"/>
      <c r="EUW748" s="59"/>
      <c r="EUX748" s="59"/>
      <c r="EUY748" s="59"/>
      <c r="EUZ748" s="59"/>
      <c r="EVA748" s="59"/>
      <c r="EVB748" s="59"/>
      <c r="EVC748" s="59"/>
      <c r="EVD748" s="59"/>
      <c r="EVE748" s="59"/>
      <c r="EVF748" s="59"/>
      <c r="EVG748" s="59"/>
      <c r="EVH748" s="59"/>
      <c r="EVI748" s="59"/>
      <c r="EVJ748" s="59"/>
      <c r="EVK748" s="59"/>
      <c r="EVL748" s="59"/>
      <c r="EVM748" s="59"/>
      <c r="EVN748" s="59"/>
      <c r="EVO748" s="59"/>
      <c r="EVP748" s="59"/>
      <c r="EVQ748" s="59"/>
      <c r="EVR748" s="59"/>
      <c r="EVS748" s="59"/>
      <c r="EVT748" s="59"/>
      <c r="EVU748" s="59"/>
      <c r="EVV748" s="59"/>
      <c r="EVW748" s="59"/>
      <c r="EVX748" s="59"/>
      <c r="EVY748" s="59"/>
      <c r="EVZ748" s="59"/>
      <c r="EWA748" s="59"/>
      <c r="EWB748" s="59"/>
      <c r="EWC748" s="59"/>
      <c r="EWD748" s="59"/>
      <c r="EWE748" s="59"/>
      <c r="EWF748" s="59"/>
      <c r="EWG748" s="59"/>
      <c r="EWH748" s="59"/>
      <c r="EWI748" s="59"/>
      <c r="EWJ748" s="59"/>
      <c r="EWK748" s="59"/>
      <c r="EWL748" s="59"/>
      <c r="EWM748" s="59"/>
      <c r="EWN748" s="59"/>
      <c r="EWO748" s="59"/>
      <c r="EWP748" s="59"/>
      <c r="EWQ748" s="59"/>
      <c r="EWR748" s="59"/>
      <c r="EWS748" s="59"/>
      <c r="EWT748" s="59"/>
      <c r="EWU748" s="59"/>
      <c r="EWV748" s="59"/>
      <c r="EWW748" s="59"/>
      <c r="EWX748" s="59"/>
      <c r="EWY748" s="59"/>
      <c r="EWZ748" s="59"/>
      <c r="EXA748" s="59"/>
      <c r="EXB748" s="59"/>
      <c r="EXC748" s="59"/>
      <c r="EXD748" s="59"/>
      <c r="EXE748" s="59"/>
      <c r="EXF748" s="59"/>
      <c r="EXG748" s="59"/>
      <c r="EXH748" s="59"/>
      <c r="EXI748" s="59"/>
      <c r="EXJ748" s="59"/>
      <c r="EXK748" s="59"/>
      <c r="EXL748" s="59"/>
      <c r="EXM748" s="59"/>
      <c r="EXN748" s="59"/>
      <c r="EXO748" s="59"/>
      <c r="EXP748" s="59"/>
      <c r="EXQ748" s="59"/>
      <c r="EXR748" s="59"/>
      <c r="EXS748" s="59"/>
      <c r="EXT748" s="59"/>
      <c r="EXU748" s="59"/>
      <c r="EXV748" s="59"/>
      <c r="EXW748" s="59"/>
      <c r="EXX748" s="59"/>
      <c r="EXY748" s="59"/>
      <c r="EXZ748" s="59"/>
      <c r="EYA748" s="59"/>
      <c r="EYB748" s="59"/>
      <c r="EYC748" s="59"/>
      <c r="EYD748" s="59"/>
      <c r="EYE748" s="59"/>
      <c r="EYF748" s="59"/>
      <c r="EYG748" s="59"/>
      <c r="EYH748" s="59"/>
      <c r="EYI748" s="59"/>
      <c r="EYJ748" s="59"/>
      <c r="EYK748" s="59"/>
      <c r="EYL748" s="59"/>
      <c r="EYM748" s="59"/>
      <c r="EYN748" s="59"/>
      <c r="EYO748" s="59"/>
      <c r="EYP748" s="59"/>
      <c r="EYQ748" s="59"/>
      <c r="EYR748" s="59"/>
      <c r="EYS748" s="59"/>
      <c r="EYT748" s="59"/>
      <c r="EYU748" s="59"/>
      <c r="EYV748" s="59"/>
      <c r="EYW748" s="59"/>
      <c r="EYX748" s="59"/>
      <c r="EYY748" s="59"/>
      <c r="EYZ748" s="59"/>
      <c r="EZA748" s="59"/>
      <c r="EZB748" s="59"/>
      <c r="EZC748" s="59"/>
      <c r="EZD748" s="59"/>
      <c r="EZE748" s="59"/>
      <c r="EZF748" s="59"/>
      <c r="EZG748" s="59"/>
      <c r="EZH748" s="59"/>
      <c r="EZI748" s="59"/>
      <c r="EZJ748" s="59"/>
      <c r="EZK748" s="59"/>
      <c r="EZL748" s="59"/>
      <c r="EZM748" s="59"/>
      <c r="EZN748" s="59"/>
      <c r="EZO748" s="59"/>
      <c r="EZP748" s="59"/>
      <c r="EZQ748" s="59"/>
      <c r="EZR748" s="59"/>
      <c r="EZS748" s="59"/>
      <c r="EZT748" s="59"/>
      <c r="EZU748" s="59"/>
      <c r="EZV748" s="59"/>
      <c r="EZW748" s="59"/>
      <c r="EZX748" s="59"/>
      <c r="EZY748" s="59"/>
      <c r="EZZ748" s="59"/>
      <c r="FAA748" s="59"/>
      <c r="FAB748" s="59"/>
      <c r="FAC748" s="59"/>
      <c r="FAD748" s="59"/>
      <c r="FAE748" s="59"/>
      <c r="FAF748" s="59"/>
      <c r="FAG748" s="59"/>
      <c r="FAH748" s="59"/>
      <c r="FAI748" s="59"/>
      <c r="FAJ748" s="59"/>
      <c r="FAK748" s="59"/>
      <c r="FAL748" s="59"/>
      <c r="FAM748" s="59"/>
      <c r="FAN748" s="59"/>
      <c r="FAO748" s="59"/>
      <c r="FAP748" s="59"/>
      <c r="FAQ748" s="59"/>
      <c r="FAR748" s="59"/>
      <c r="FAS748" s="59"/>
      <c r="FAT748" s="59"/>
      <c r="FAU748" s="59"/>
      <c r="FAV748" s="59"/>
      <c r="FAW748" s="59"/>
      <c r="FAX748" s="59"/>
      <c r="FAY748" s="59"/>
      <c r="FAZ748" s="59"/>
      <c r="FBA748" s="59"/>
      <c r="FBB748" s="59"/>
      <c r="FBC748" s="59"/>
      <c r="FBD748" s="59"/>
      <c r="FBE748" s="59"/>
      <c r="FBF748" s="59"/>
      <c r="FBG748" s="59"/>
      <c r="FBH748" s="59"/>
      <c r="FBI748" s="59"/>
      <c r="FBJ748" s="59"/>
      <c r="FBK748" s="59"/>
      <c r="FBL748" s="59"/>
      <c r="FBM748" s="59"/>
      <c r="FBN748" s="59"/>
      <c r="FBO748" s="59"/>
      <c r="FBP748" s="59"/>
      <c r="FBQ748" s="59"/>
      <c r="FBR748" s="59"/>
      <c r="FBS748" s="59"/>
      <c r="FBT748" s="59"/>
      <c r="FBU748" s="59"/>
      <c r="FBV748" s="59"/>
      <c r="FBW748" s="59"/>
      <c r="FBX748" s="59"/>
      <c r="FBY748" s="59"/>
      <c r="FBZ748" s="59"/>
      <c r="FCA748" s="59"/>
      <c r="FCB748" s="59"/>
      <c r="FCC748" s="59"/>
      <c r="FCD748" s="59"/>
      <c r="FCE748" s="59"/>
      <c r="FCF748" s="59"/>
      <c r="FCG748" s="59"/>
      <c r="FCH748" s="59"/>
      <c r="FCI748" s="59"/>
      <c r="FCJ748" s="59"/>
      <c r="FCK748" s="59"/>
      <c r="FCL748" s="59"/>
      <c r="FCM748" s="59"/>
      <c r="FCN748" s="59"/>
      <c r="FCO748" s="59"/>
      <c r="FCP748" s="59"/>
      <c r="FCQ748" s="59"/>
      <c r="FCR748" s="59"/>
      <c r="FCS748" s="59"/>
      <c r="FCT748" s="59"/>
      <c r="FCU748" s="59"/>
      <c r="FCV748" s="59"/>
      <c r="FCW748" s="59"/>
      <c r="FCX748" s="59"/>
      <c r="FCY748" s="59"/>
      <c r="FCZ748" s="59"/>
      <c r="FDA748" s="59"/>
      <c r="FDB748" s="59"/>
      <c r="FDC748" s="59"/>
      <c r="FDD748" s="59"/>
      <c r="FDE748" s="59"/>
      <c r="FDF748" s="59"/>
      <c r="FDG748" s="59"/>
      <c r="FDH748" s="59"/>
      <c r="FDI748" s="59"/>
      <c r="FDJ748" s="59"/>
      <c r="FDK748" s="59"/>
      <c r="FDL748" s="59"/>
      <c r="FDM748" s="59"/>
      <c r="FDN748" s="59"/>
      <c r="FDO748" s="59"/>
      <c r="FDP748" s="59"/>
      <c r="FDQ748" s="59"/>
      <c r="FDR748" s="59"/>
      <c r="FDS748" s="59"/>
      <c r="FDT748" s="59"/>
      <c r="FDU748" s="59"/>
      <c r="FDV748" s="59"/>
      <c r="FDW748" s="59"/>
      <c r="FDX748" s="59"/>
      <c r="FDY748" s="59"/>
      <c r="FDZ748" s="59"/>
      <c r="FEA748" s="59"/>
      <c r="FEB748" s="59"/>
      <c r="FEC748" s="59"/>
      <c r="FED748" s="59"/>
      <c r="FEE748" s="59"/>
      <c r="FEF748" s="59"/>
      <c r="FEG748" s="59"/>
      <c r="FEH748" s="59"/>
      <c r="FEI748" s="59"/>
      <c r="FEJ748" s="59"/>
      <c r="FEK748" s="59"/>
      <c r="FEL748" s="59"/>
      <c r="FEM748" s="59"/>
      <c r="FEN748" s="59"/>
      <c r="FEO748" s="59"/>
      <c r="FEP748" s="59"/>
      <c r="FEQ748" s="59"/>
      <c r="FER748" s="59"/>
      <c r="FES748" s="59"/>
      <c r="FET748" s="59"/>
      <c r="FEU748" s="59"/>
      <c r="FEV748" s="59"/>
      <c r="FEW748" s="59"/>
      <c r="FEX748" s="59"/>
      <c r="FEY748" s="59"/>
      <c r="FEZ748" s="59"/>
      <c r="FFA748" s="59"/>
      <c r="FFB748" s="59"/>
      <c r="FFC748" s="59"/>
      <c r="FFD748" s="59"/>
      <c r="FFE748" s="59"/>
      <c r="FFF748" s="59"/>
      <c r="FFG748" s="59"/>
      <c r="FFH748" s="59"/>
      <c r="FFI748" s="59"/>
      <c r="FFJ748" s="59"/>
      <c r="FFK748" s="59"/>
      <c r="FFL748" s="59"/>
      <c r="FFM748" s="59"/>
      <c r="FFN748" s="59"/>
      <c r="FFO748" s="59"/>
      <c r="FFP748" s="59"/>
      <c r="FFQ748" s="59"/>
      <c r="FFR748" s="59"/>
      <c r="FFS748" s="59"/>
      <c r="FFT748" s="59"/>
      <c r="FFU748" s="59"/>
      <c r="FFV748" s="59"/>
      <c r="FFW748" s="59"/>
      <c r="FFX748" s="59"/>
      <c r="FFY748" s="59"/>
      <c r="FFZ748" s="59"/>
      <c r="FGA748" s="59"/>
      <c r="FGB748" s="59"/>
      <c r="FGC748" s="59"/>
      <c r="FGD748" s="59"/>
      <c r="FGE748" s="59"/>
      <c r="FGF748" s="59"/>
      <c r="FGG748" s="59"/>
      <c r="FGH748" s="59"/>
      <c r="FGI748" s="59"/>
      <c r="FGJ748" s="59"/>
      <c r="FGK748" s="59"/>
      <c r="FGL748" s="59"/>
      <c r="FGM748" s="59"/>
      <c r="FGN748" s="59"/>
      <c r="FGO748" s="59"/>
      <c r="FGP748" s="59"/>
      <c r="FGQ748" s="59"/>
      <c r="FGR748" s="59"/>
      <c r="FGS748" s="59"/>
      <c r="FGT748" s="59"/>
      <c r="FGU748" s="59"/>
      <c r="FGV748" s="59"/>
      <c r="FGW748" s="59"/>
      <c r="FGX748" s="59"/>
      <c r="FGY748" s="59"/>
      <c r="FGZ748" s="59"/>
      <c r="FHA748" s="59"/>
      <c r="FHB748" s="59"/>
      <c r="FHC748" s="59"/>
      <c r="FHD748" s="59"/>
      <c r="FHE748" s="59"/>
      <c r="FHF748" s="59"/>
      <c r="FHG748" s="59"/>
      <c r="FHH748" s="59"/>
      <c r="FHI748" s="59"/>
      <c r="FHJ748" s="59"/>
      <c r="FHK748" s="59"/>
      <c r="FHL748" s="59"/>
      <c r="FHM748" s="59"/>
      <c r="FHN748" s="59"/>
      <c r="FHO748" s="59"/>
      <c r="FHP748" s="59"/>
      <c r="FHQ748" s="59"/>
      <c r="FHR748" s="59"/>
      <c r="FHS748" s="59"/>
      <c r="FHT748" s="59"/>
      <c r="FHU748" s="59"/>
      <c r="FHV748" s="59"/>
      <c r="FHW748" s="59"/>
      <c r="FHX748" s="59"/>
      <c r="FHY748" s="59"/>
      <c r="FHZ748" s="59"/>
      <c r="FIA748" s="59"/>
      <c r="FIB748" s="59"/>
      <c r="FIC748" s="59"/>
      <c r="FID748" s="59"/>
      <c r="FIE748" s="59"/>
      <c r="FIF748" s="59"/>
      <c r="FIG748" s="59"/>
      <c r="FIH748" s="59"/>
      <c r="FII748" s="59"/>
      <c r="FIJ748" s="59"/>
      <c r="FIK748" s="59"/>
      <c r="FIL748" s="59"/>
      <c r="FIM748" s="59"/>
      <c r="FIN748" s="59"/>
      <c r="FIO748" s="59"/>
      <c r="FIP748" s="59"/>
      <c r="FIQ748" s="59"/>
      <c r="FIR748" s="59"/>
      <c r="FIS748" s="59"/>
      <c r="FIT748" s="59"/>
      <c r="FIU748" s="59"/>
      <c r="FIV748" s="59"/>
      <c r="FIW748" s="59"/>
      <c r="FIX748" s="59"/>
      <c r="FIY748" s="59"/>
      <c r="FIZ748" s="59"/>
      <c r="FJA748" s="59"/>
      <c r="FJB748" s="59"/>
      <c r="FJC748" s="59"/>
      <c r="FJD748" s="59"/>
      <c r="FJE748" s="59"/>
      <c r="FJF748" s="59"/>
      <c r="FJG748" s="59"/>
      <c r="FJH748" s="59"/>
      <c r="FJI748" s="59"/>
      <c r="FJJ748" s="59"/>
      <c r="FJK748" s="59"/>
      <c r="FJL748" s="59"/>
      <c r="FJM748" s="59"/>
      <c r="FJN748" s="59"/>
      <c r="FJO748" s="59"/>
      <c r="FJP748" s="59"/>
      <c r="FJQ748" s="59"/>
      <c r="FJR748" s="59"/>
      <c r="FJS748" s="59"/>
      <c r="FJT748" s="59"/>
      <c r="FJU748" s="59"/>
      <c r="FJV748" s="59"/>
      <c r="FJW748" s="59"/>
      <c r="FJX748" s="59"/>
      <c r="FJY748" s="59"/>
      <c r="FJZ748" s="59"/>
      <c r="FKA748" s="59"/>
      <c r="FKB748" s="59"/>
      <c r="FKC748" s="59"/>
      <c r="FKD748" s="59"/>
      <c r="FKE748" s="59"/>
      <c r="FKF748" s="59"/>
      <c r="FKG748" s="59"/>
      <c r="FKH748" s="59"/>
      <c r="FKI748" s="59"/>
      <c r="FKJ748" s="59"/>
      <c r="FKK748" s="59"/>
      <c r="FKL748" s="59"/>
      <c r="FKM748" s="59"/>
      <c r="FKN748" s="59"/>
      <c r="FKO748" s="59"/>
      <c r="FKP748" s="59"/>
      <c r="FKQ748" s="59"/>
      <c r="FKR748" s="59"/>
      <c r="FKS748" s="59"/>
      <c r="FKT748" s="59"/>
      <c r="FKU748" s="59"/>
      <c r="FKV748" s="59"/>
      <c r="FKW748" s="59"/>
      <c r="FKX748" s="59"/>
      <c r="FKY748" s="59"/>
      <c r="FKZ748" s="59"/>
      <c r="FLA748" s="59"/>
      <c r="FLB748" s="59"/>
      <c r="FLC748" s="59"/>
      <c r="FLD748" s="59"/>
      <c r="FLE748" s="59"/>
      <c r="FLF748" s="59"/>
      <c r="FLG748" s="59"/>
      <c r="FLH748" s="59"/>
      <c r="FLI748" s="59"/>
      <c r="FLJ748" s="59"/>
      <c r="FLK748" s="59"/>
      <c r="FLL748" s="59"/>
      <c r="FLM748" s="59"/>
      <c r="FLN748" s="59"/>
      <c r="FLO748" s="59"/>
      <c r="FLP748" s="59"/>
      <c r="FLQ748" s="59"/>
      <c r="FLR748" s="59"/>
      <c r="FLS748" s="59"/>
      <c r="FLT748" s="59"/>
      <c r="FLU748" s="59"/>
      <c r="FLV748" s="59"/>
      <c r="FLW748" s="59"/>
      <c r="FLX748" s="59"/>
      <c r="FLY748" s="59"/>
      <c r="FLZ748" s="59"/>
      <c r="FMA748" s="59"/>
      <c r="FMB748" s="59"/>
      <c r="FMC748" s="59"/>
      <c r="FMD748" s="59"/>
      <c r="FME748" s="59"/>
      <c r="FMF748" s="59"/>
      <c r="FMG748" s="59"/>
      <c r="FMH748" s="59"/>
      <c r="FMI748" s="59"/>
      <c r="FMJ748" s="59"/>
      <c r="FMK748" s="59"/>
      <c r="FML748" s="59"/>
      <c r="FMM748" s="59"/>
      <c r="FMN748" s="59"/>
      <c r="FMO748" s="59"/>
      <c r="FMP748" s="59"/>
      <c r="FMQ748" s="59"/>
      <c r="FMR748" s="59"/>
      <c r="FMS748" s="59"/>
      <c r="FMT748" s="59"/>
      <c r="FMU748" s="59"/>
      <c r="FMV748" s="59"/>
      <c r="FMW748" s="59"/>
      <c r="FMX748" s="59"/>
      <c r="FMY748" s="59"/>
      <c r="FMZ748" s="59"/>
      <c r="FNA748" s="59"/>
      <c r="FNB748" s="59"/>
      <c r="FNC748" s="59"/>
      <c r="FND748" s="59"/>
      <c r="FNE748" s="59"/>
      <c r="FNF748" s="59"/>
      <c r="FNG748" s="59"/>
      <c r="FNH748" s="59"/>
      <c r="FNI748" s="59"/>
      <c r="FNJ748" s="59"/>
      <c r="FNK748" s="59"/>
      <c r="FNL748" s="59"/>
      <c r="FNM748" s="59"/>
      <c r="FNN748" s="59"/>
      <c r="FNO748" s="59"/>
      <c r="FNP748" s="59"/>
      <c r="FNQ748" s="59"/>
      <c r="FNR748" s="59"/>
      <c r="FNS748" s="59"/>
      <c r="FNT748" s="59"/>
      <c r="FNU748" s="59"/>
      <c r="FNV748" s="59"/>
      <c r="FNW748" s="59"/>
      <c r="FNX748" s="59"/>
      <c r="FNY748" s="59"/>
      <c r="FNZ748" s="59"/>
      <c r="FOA748" s="59"/>
      <c r="FOB748" s="59"/>
      <c r="FOC748" s="59"/>
      <c r="FOD748" s="59"/>
      <c r="FOE748" s="59"/>
      <c r="FOF748" s="59"/>
      <c r="FOG748" s="59"/>
      <c r="FOH748" s="59"/>
      <c r="FOI748" s="59"/>
      <c r="FOJ748" s="59"/>
      <c r="FOK748" s="59"/>
      <c r="FOL748" s="59"/>
      <c r="FOM748" s="59"/>
      <c r="FON748" s="59"/>
      <c r="FOO748" s="59"/>
      <c r="FOP748" s="59"/>
      <c r="FOQ748" s="59"/>
      <c r="FOR748" s="59"/>
      <c r="FOS748" s="59"/>
      <c r="FOT748" s="59"/>
      <c r="FOU748" s="59"/>
      <c r="FOV748" s="59"/>
      <c r="FOW748" s="59"/>
      <c r="FOX748" s="59"/>
      <c r="FOY748" s="59"/>
      <c r="FOZ748" s="59"/>
      <c r="FPA748" s="59"/>
      <c r="FPB748" s="59"/>
      <c r="FPC748" s="59"/>
      <c r="FPD748" s="59"/>
      <c r="FPE748" s="59"/>
      <c r="FPF748" s="59"/>
      <c r="FPG748" s="59"/>
      <c r="FPH748" s="59"/>
      <c r="FPI748" s="59"/>
      <c r="FPJ748" s="59"/>
      <c r="FPK748" s="59"/>
      <c r="FPL748" s="59"/>
      <c r="FPM748" s="59"/>
      <c r="FPN748" s="59"/>
      <c r="FPO748" s="59"/>
      <c r="FPP748" s="59"/>
      <c r="FPQ748" s="59"/>
      <c r="FPR748" s="59"/>
      <c r="FPS748" s="59"/>
      <c r="FPT748" s="59"/>
      <c r="FPU748" s="59"/>
      <c r="FPV748" s="59"/>
      <c r="FPW748" s="59"/>
      <c r="FPX748" s="59"/>
      <c r="FPY748" s="59"/>
      <c r="FPZ748" s="59"/>
      <c r="FQA748" s="59"/>
      <c r="FQB748" s="59"/>
      <c r="FQC748" s="59"/>
      <c r="FQD748" s="59"/>
      <c r="FQE748" s="59"/>
      <c r="FQF748" s="59"/>
      <c r="FQG748" s="59"/>
      <c r="FQH748" s="59"/>
      <c r="FQI748" s="59"/>
      <c r="FQJ748" s="59"/>
      <c r="FQK748" s="59"/>
      <c r="FQL748" s="59"/>
      <c r="FQM748" s="59"/>
      <c r="FQN748" s="59"/>
      <c r="FQO748" s="59"/>
      <c r="FQP748" s="59"/>
      <c r="FQQ748" s="59"/>
      <c r="FQR748" s="59"/>
      <c r="FQS748" s="59"/>
      <c r="FQT748" s="59"/>
      <c r="FQU748" s="59"/>
      <c r="FQV748" s="59"/>
      <c r="FQW748" s="59"/>
      <c r="FQX748" s="59"/>
      <c r="FQY748" s="59"/>
      <c r="FQZ748" s="59"/>
      <c r="FRA748" s="59"/>
      <c r="FRB748" s="59"/>
      <c r="FRC748" s="59"/>
      <c r="FRD748" s="59"/>
      <c r="FRE748" s="59"/>
      <c r="FRF748" s="59"/>
      <c r="FRG748" s="59"/>
      <c r="FRH748" s="59"/>
      <c r="FRI748" s="59"/>
      <c r="FRJ748" s="59"/>
      <c r="FRK748" s="59"/>
      <c r="FRL748" s="59"/>
      <c r="FRM748" s="59"/>
      <c r="FRN748" s="59"/>
      <c r="FRO748" s="59"/>
      <c r="FRP748" s="59"/>
      <c r="FRQ748" s="59"/>
      <c r="FRR748" s="59"/>
      <c r="FRS748" s="59"/>
      <c r="FRT748" s="59"/>
      <c r="FRU748" s="59"/>
      <c r="FRV748" s="59"/>
      <c r="FRW748" s="59"/>
      <c r="FRX748" s="59"/>
      <c r="FRY748" s="59"/>
      <c r="FRZ748" s="59"/>
      <c r="FSA748" s="59"/>
      <c r="FSB748" s="59"/>
      <c r="FSC748" s="59"/>
      <c r="FSD748" s="59"/>
      <c r="FSE748" s="59"/>
      <c r="FSF748" s="59"/>
      <c r="FSG748" s="59"/>
      <c r="FSH748" s="59"/>
      <c r="FSI748" s="59"/>
      <c r="FSJ748" s="59"/>
      <c r="FSK748" s="59"/>
      <c r="FSL748" s="59"/>
      <c r="FSM748" s="59"/>
      <c r="FSN748" s="59"/>
      <c r="FSO748" s="59"/>
      <c r="FSP748" s="59"/>
      <c r="FSQ748" s="59"/>
      <c r="FSR748" s="59"/>
      <c r="FSS748" s="59"/>
      <c r="FST748" s="59"/>
      <c r="FSU748" s="59"/>
      <c r="FSV748" s="59"/>
      <c r="FSW748" s="59"/>
      <c r="FSX748" s="59"/>
      <c r="FSY748" s="59"/>
      <c r="FSZ748" s="59"/>
      <c r="FTA748" s="59"/>
      <c r="FTB748" s="59"/>
      <c r="FTC748" s="59"/>
      <c r="FTD748" s="59"/>
      <c r="FTE748" s="59"/>
      <c r="FTF748" s="59"/>
      <c r="FTG748" s="59"/>
      <c r="FTH748" s="59"/>
      <c r="FTI748" s="59"/>
      <c r="FTJ748" s="59"/>
      <c r="FTK748" s="59"/>
      <c r="FTL748" s="59"/>
      <c r="FTM748" s="59"/>
      <c r="FTN748" s="59"/>
      <c r="FTO748" s="59"/>
      <c r="FTP748" s="59"/>
      <c r="FTQ748" s="59"/>
      <c r="FTR748" s="59"/>
      <c r="FTS748" s="59"/>
      <c r="FTT748" s="59"/>
      <c r="FTU748" s="59"/>
      <c r="FTV748" s="59"/>
      <c r="FTW748" s="59"/>
      <c r="FTX748" s="59"/>
      <c r="FTY748" s="59"/>
      <c r="FTZ748" s="59"/>
      <c r="FUA748" s="59"/>
      <c r="FUB748" s="59"/>
      <c r="FUC748" s="59"/>
      <c r="FUD748" s="59"/>
      <c r="FUE748" s="59"/>
      <c r="FUF748" s="59"/>
      <c r="FUG748" s="59"/>
      <c r="FUH748" s="59"/>
      <c r="FUI748" s="59"/>
      <c r="FUJ748" s="59"/>
      <c r="FUK748" s="59"/>
      <c r="FUL748" s="59"/>
      <c r="FUM748" s="59"/>
      <c r="FUN748" s="59"/>
      <c r="FUO748" s="59"/>
      <c r="FUP748" s="59"/>
      <c r="FUQ748" s="59"/>
      <c r="FUR748" s="59"/>
      <c r="FUS748" s="59"/>
      <c r="FUT748" s="59"/>
      <c r="FUU748" s="59"/>
      <c r="FUV748" s="59"/>
      <c r="FUW748" s="59"/>
      <c r="FUX748" s="59"/>
      <c r="FUY748" s="59"/>
      <c r="FUZ748" s="59"/>
      <c r="FVA748" s="59"/>
      <c r="FVB748" s="59"/>
      <c r="FVC748" s="59"/>
      <c r="FVD748" s="59"/>
      <c r="FVE748" s="59"/>
      <c r="FVF748" s="59"/>
      <c r="FVG748" s="59"/>
      <c r="FVH748" s="59"/>
      <c r="FVI748" s="59"/>
      <c r="FVJ748" s="59"/>
      <c r="FVK748" s="59"/>
      <c r="FVL748" s="59"/>
      <c r="FVM748" s="59"/>
      <c r="FVN748" s="59"/>
      <c r="FVO748" s="59"/>
      <c r="FVP748" s="59"/>
      <c r="FVQ748" s="59"/>
      <c r="FVR748" s="59"/>
      <c r="FVS748" s="59"/>
      <c r="FVT748" s="59"/>
      <c r="FVU748" s="59"/>
      <c r="FVV748" s="59"/>
      <c r="FVW748" s="59"/>
      <c r="FVX748" s="59"/>
      <c r="FVY748" s="59"/>
      <c r="FVZ748" s="59"/>
      <c r="FWA748" s="59"/>
      <c r="FWB748" s="59"/>
      <c r="FWC748" s="59"/>
      <c r="FWD748" s="59"/>
      <c r="FWE748" s="59"/>
      <c r="FWF748" s="59"/>
      <c r="FWG748" s="59"/>
      <c r="FWH748" s="59"/>
      <c r="FWI748" s="59"/>
      <c r="FWJ748" s="59"/>
      <c r="FWK748" s="59"/>
      <c r="FWL748" s="59"/>
      <c r="FWM748" s="59"/>
      <c r="FWN748" s="59"/>
      <c r="FWO748" s="59"/>
      <c r="FWP748" s="59"/>
      <c r="FWQ748" s="59"/>
      <c r="FWR748" s="59"/>
      <c r="FWS748" s="59"/>
      <c r="FWT748" s="59"/>
      <c r="FWU748" s="59"/>
      <c r="FWV748" s="59"/>
      <c r="FWW748" s="59"/>
      <c r="FWX748" s="59"/>
      <c r="FWY748" s="59"/>
      <c r="FWZ748" s="59"/>
      <c r="FXA748" s="59"/>
      <c r="FXB748" s="59"/>
      <c r="FXC748" s="59"/>
      <c r="FXD748" s="59"/>
      <c r="FXE748" s="59"/>
      <c r="FXF748" s="59"/>
      <c r="FXG748" s="59"/>
      <c r="FXH748" s="59"/>
      <c r="FXI748" s="59"/>
      <c r="FXJ748" s="59"/>
      <c r="FXK748" s="59"/>
      <c r="FXL748" s="59"/>
      <c r="FXM748" s="59"/>
      <c r="FXN748" s="59"/>
      <c r="FXO748" s="59"/>
      <c r="FXP748" s="59"/>
      <c r="FXQ748" s="59"/>
      <c r="FXR748" s="59"/>
      <c r="FXS748" s="59"/>
      <c r="FXT748" s="59"/>
      <c r="FXU748" s="59"/>
      <c r="FXV748" s="59"/>
      <c r="FXW748" s="59"/>
      <c r="FXX748" s="59"/>
      <c r="FXY748" s="59"/>
      <c r="FXZ748" s="59"/>
      <c r="FYA748" s="59"/>
      <c r="FYB748" s="59"/>
      <c r="FYC748" s="59"/>
      <c r="FYD748" s="59"/>
      <c r="FYE748" s="59"/>
      <c r="FYF748" s="59"/>
      <c r="FYG748" s="59"/>
      <c r="FYH748" s="59"/>
      <c r="FYI748" s="59"/>
      <c r="FYJ748" s="59"/>
      <c r="FYK748" s="59"/>
      <c r="FYL748" s="59"/>
      <c r="FYM748" s="59"/>
      <c r="FYN748" s="59"/>
      <c r="FYO748" s="59"/>
      <c r="FYP748" s="59"/>
      <c r="FYQ748" s="59"/>
      <c r="FYR748" s="59"/>
      <c r="FYS748" s="59"/>
      <c r="FYT748" s="59"/>
      <c r="FYU748" s="59"/>
      <c r="FYV748" s="59"/>
      <c r="FYW748" s="59"/>
      <c r="FYX748" s="59"/>
      <c r="FYY748" s="59"/>
      <c r="FYZ748" s="59"/>
      <c r="FZA748" s="59"/>
      <c r="FZB748" s="59"/>
      <c r="FZC748" s="59"/>
      <c r="FZD748" s="59"/>
      <c r="FZE748" s="59"/>
      <c r="FZF748" s="59"/>
      <c r="FZG748" s="59"/>
      <c r="FZH748" s="59"/>
      <c r="FZI748" s="59"/>
      <c r="FZJ748" s="59"/>
      <c r="FZK748" s="59"/>
      <c r="FZL748" s="59"/>
      <c r="FZM748" s="59"/>
      <c r="FZN748" s="59"/>
      <c r="FZO748" s="59"/>
      <c r="FZP748" s="59"/>
      <c r="FZQ748" s="59"/>
      <c r="FZR748" s="59"/>
      <c r="FZS748" s="59"/>
      <c r="FZT748" s="59"/>
      <c r="FZU748" s="59"/>
      <c r="FZV748" s="59"/>
      <c r="FZW748" s="59"/>
      <c r="FZX748" s="59"/>
      <c r="FZY748" s="59"/>
      <c r="FZZ748" s="59"/>
      <c r="GAA748" s="59"/>
      <c r="GAB748" s="59"/>
      <c r="GAC748" s="59"/>
      <c r="GAD748" s="59"/>
      <c r="GAE748" s="59"/>
      <c r="GAF748" s="59"/>
      <c r="GAG748" s="59"/>
      <c r="GAH748" s="59"/>
      <c r="GAI748" s="59"/>
      <c r="GAJ748" s="59"/>
      <c r="GAK748" s="59"/>
      <c r="GAL748" s="59"/>
      <c r="GAM748" s="59"/>
      <c r="GAN748" s="59"/>
      <c r="GAO748" s="59"/>
      <c r="GAP748" s="59"/>
      <c r="GAQ748" s="59"/>
      <c r="GAR748" s="59"/>
      <c r="GAS748" s="59"/>
      <c r="GAT748" s="59"/>
      <c r="GAU748" s="59"/>
      <c r="GAV748" s="59"/>
      <c r="GAW748" s="59"/>
      <c r="GAX748" s="59"/>
      <c r="GAY748" s="59"/>
      <c r="GAZ748" s="59"/>
      <c r="GBA748" s="59"/>
      <c r="GBB748" s="59"/>
      <c r="GBC748" s="59"/>
      <c r="GBD748" s="59"/>
      <c r="GBE748" s="59"/>
      <c r="GBF748" s="59"/>
      <c r="GBG748" s="59"/>
      <c r="GBH748" s="59"/>
      <c r="GBI748" s="59"/>
      <c r="GBJ748" s="59"/>
      <c r="GBK748" s="59"/>
      <c r="GBL748" s="59"/>
      <c r="GBM748" s="59"/>
      <c r="GBN748" s="59"/>
      <c r="GBO748" s="59"/>
      <c r="GBP748" s="59"/>
      <c r="GBQ748" s="59"/>
      <c r="GBR748" s="59"/>
      <c r="GBS748" s="59"/>
      <c r="GBT748" s="59"/>
      <c r="GBU748" s="59"/>
      <c r="GBV748" s="59"/>
      <c r="GBW748" s="59"/>
      <c r="GBX748" s="59"/>
      <c r="GBY748" s="59"/>
      <c r="GBZ748" s="59"/>
      <c r="GCA748" s="59"/>
      <c r="GCB748" s="59"/>
      <c r="GCC748" s="59"/>
      <c r="GCD748" s="59"/>
      <c r="GCE748" s="59"/>
      <c r="GCF748" s="59"/>
      <c r="GCG748" s="59"/>
      <c r="GCH748" s="59"/>
      <c r="GCI748" s="59"/>
      <c r="GCJ748" s="59"/>
      <c r="GCK748" s="59"/>
      <c r="GCL748" s="59"/>
      <c r="GCM748" s="59"/>
      <c r="GCN748" s="59"/>
      <c r="GCO748" s="59"/>
      <c r="GCP748" s="59"/>
      <c r="GCQ748" s="59"/>
      <c r="GCR748" s="59"/>
      <c r="GCS748" s="59"/>
      <c r="GCT748" s="59"/>
      <c r="GCU748" s="59"/>
      <c r="GCV748" s="59"/>
      <c r="GCW748" s="59"/>
      <c r="GCX748" s="59"/>
      <c r="GCY748" s="59"/>
      <c r="GCZ748" s="59"/>
      <c r="GDA748" s="59"/>
      <c r="GDB748" s="59"/>
      <c r="GDC748" s="59"/>
      <c r="GDD748" s="59"/>
      <c r="GDE748" s="59"/>
      <c r="GDF748" s="59"/>
      <c r="GDG748" s="59"/>
      <c r="GDH748" s="59"/>
      <c r="GDI748" s="59"/>
      <c r="GDJ748" s="59"/>
      <c r="GDK748" s="59"/>
      <c r="GDL748" s="59"/>
      <c r="GDM748" s="59"/>
      <c r="GDN748" s="59"/>
      <c r="GDO748" s="59"/>
      <c r="GDP748" s="59"/>
      <c r="GDQ748" s="59"/>
      <c r="GDR748" s="59"/>
      <c r="GDS748" s="59"/>
      <c r="GDT748" s="59"/>
      <c r="GDU748" s="59"/>
      <c r="GDV748" s="59"/>
      <c r="GDW748" s="59"/>
      <c r="GDX748" s="59"/>
      <c r="GDY748" s="59"/>
      <c r="GDZ748" s="59"/>
      <c r="GEA748" s="59"/>
      <c r="GEB748" s="59"/>
      <c r="GEC748" s="59"/>
      <c r="GED748" s="59"/>
      <c r="GEE748" s="59"/>
      <c r="GEF748" s="59"/>
      <c r="GEG748" s="59"/>
      <c r="GEH748" s="59"/>
      <c r="GEI748" s="59"/>
      <c r="GEJ748" s="59"/>
      <c r="GEK748" s="59"/>
      <c r="GEL748" s="59"/>
      <c r="GEM748" s="59"/>
      <c r="GEN748" s="59"/>
      <c r="GEO748" s="59"/>
      <c r="GEP748" s="59"/>
      <c r="GEQ748" s="59"/>
      <c r="GER748" s="59"/>
      <c r="GES748" s="59"/>
      <c r="GET748" s="59"/>
      <c r="GEU748" s="59"/>
      <c r="GEV748" s="59"/>
      <c r="GEW748" s="59"/>
      <c r="GEX748" s="59"/>
      <c r="GEY748" s="59"/>
      <c r="GEZ748" s="59"/>
      <c r="GFA748" s="59"/>
      <c r="GFB748" s="59"/>
      <c r="GFC748" s="59"/>
      <c r="GFD748" s="59"/>
      <c r="GFE748" s="59"/>
      <c r="GFF748" s="59"/>
      <c r="GFG748" s="59"/>
      <c r="GFH748" s="59"/>
      <c r="GFI748" s="59"/>
      <c r="GFJ748" s="59"/>
      <c r="GFK748" s="59"/>
      <c r="GFL748" s="59"/>
      <c r="GFM748" s="59"/>
      <c r="GFN748" s="59"/>
      <c r="GFO748" s="59"/>
      <c r="GFP748" s="59"/>
      <c r="GFQ748" s="59"/>
      <c r="GFR748" s="59"/>
      <c r="GFS748" s="59"/>
      <c r="GFT748" s="59"/>
      <c r="GFU748" s="59"/>
      <c r="GFV748" s="59"/>
      <c r="GFW748" s="59"/>
      <c r="GFX748" s="59"/>
      <c r="GFY748" s="59"/>
      <c r="GFZ748" s="59"/>
      <c r="GGA748" s="59"/>
      <c r="GGB748" s="59"/>
      <c r="GGC748" s="59"/>
      <c r="GGD748" s="59"/>
      <c r="GGE748" s="59"/>
      <c r="GGF748" s="59"/>
      <c r="GGG748" s="59"/>
      <c r="GGH748" s="59"/>
      <c r="GGI748" s="59"/>
      <c r="GGJ748" s="59"/>
      <c r="GGK748" s="59"/>
      <c r="GGL748" s="59"/>
      <c r="GGM748" s="59"/>
      <c r="GGN748" s="59"/>
      <c r="GGO748" s="59"/>
      <c r="GGP748" s="59"/>
      <c r="GGQ748" s="59"/>
      <c r="GGR748" s="59"/>
      <c r="GGS748" s="59"/>
      <c r="GGT748" s="59"/>
      <c r="GGU748" s="59"/>
      <c r="GGV748" s="59"/>
      <c r="GGW748" s="59"/>
      <c r="GGX748" s="59"/>
      <c r="GGY748" s="59"/>
      <c r="GGZ748" s="59"/>
      <c r="GHA748" s="59"/>
      <c r="GHB748" s="59"/>
      <c r="GHC748" s="59"/>
      <c r="GHD748" s="59"/>
      <c r="GHE748" s="59"/>
      <c r="GHF748" s="59"/>
      <c r="GHG748" s="59"/>
      <c r="GHH748" s="59"/>
      <c r="GHI748" s="59"/>
      <c r="GHJ748" s="59"/>
      <c r="GHK748" s="59"/>
      <c r="GHL748" s="59"/>
      <c r="GHM748" s="59"/>
      <c r="GHN748" s="59"/>
      <c r="GHO748" s="59"/>
      <c r="GHP748" s="59"/>
      <c r="GHQ748" s="59"/>
      <c r="GHR748" s="59"/>
      <c r="GHS748" s="59"/>
      <c r="GHT748" s="59"/>
      <c r="GHU748" s="59"/>
      <c r="GHV748" s="59"/>
      <c r="GHW748" s="59"/>
      <c r="GHX748" s="59"/>
      <c r="GHY748" s="59"/>
      <c r="GHZ748" s="59"/>
      <c r="GIA748" s="59"/>
      <c r="GIB748" s="59"/>
      <c r="GIC748" s="59"/>
      <c r="GID748" s="59"/>
      <c r="GIE748" s="59"/>
      <c r="GIF748" s="59"/>
      <c r="GIG748" s="59"/>
      <c r="GIH748" s="59"/>
      <c r="GII748" s="59"/>
      <c r="GIJ748" s="59"/>
      <c r="GIK748" s="59"/>
      <c r="GIL748" s="59"/>
      <c r="GIM748" s="59"/>
      <c r="GIN748" s="59"/>
      <c r="GIO748" s="59"/>
      <c r="GIP748" s="59"/>
      <c r="GIQ748" s="59"/>
      <c r="GIR748" s="59"/>
      <c r="GIS748" s="59"/>
      <c r="GIT748" s="59"/>
      <c r="GIU748" s="59"/>
      <c r="GIV748" s="59"/>
      <c r="GIW748" s="59"/>
      <c r="GIX748" s="59"/>
      <c r="GIY748" s="59"/>
      <c r="GIZ748" s="59"/>
      <c r="GJA748" s="59"/>
      <c r="GJB748" s="59"/>
      <c r="GJC748" s="59"/>
      <c r="GJD748" s="59"/>
      <c r="GJE748" s="59"/>
      <c r="GJF748" s="59"/>
      <c r="GJG748" s="59"/>
      <c r="GJH748" s="59"/>
      <c r="GJI748" s="59"/>
      <c r="GJJ748" s="59"/>
      <c r="GJK748" s="59"/>
      <c r="GJL748" s="59"/>
      <c r="GJM748" s="59"/>
      <c r="GJN748" s="59"/>
      <c r="GJO748" s="59"/>
      <c r="GJP748" s="59"/>
      <c r="GJQ748" s="59"/>
      <c r="GJR748" s="59"/>
      <c r="GJS748" s="59"/>
      <c r="GJT748" s="59"/>
      <c r="GJU748" s="59"/>
      <c r="GJV748" s="59"/>
      <c r="GJW748" s="59"/>
      <c r="GJX748" s="59"/>
      <c r="GJY748" s="59"/>
      <c r="GJZ748" s="59"/>
      <c r="GKA748" s="59"/>
      <c r="GKB748" s="59"/>
      <c r="GKC748" s="59"/>
      <c r="GKD748" s="59"/>
      <c r="GKE748" s="59"/>
      <c r="GKF748" s="59"/>
      <c r="GKG748" s="59"/>
      <c r="GKH748" s="59"/>
      <c r="GKI748" s="59"/>
      <c r="GKJ748" s="59"/>
      <c r="GKK748" s="59"/>
      <c r="GKL748" s="59"/>
      <c r="GKM748" s="59"/>
      <c r="GKN748" s="59"/>
      <c r="GKO748" s="59"/>
      <c r="GKP748" s="59"/>
      <c r="GKQ748" s="59"/>
      <c r="GKR748" s="59"/>
      <c r="GKS748" s="59"/>
      <c r="GKT748" s="59"/>
      <c r="GKU748" s="59"/>
      <c r="GKV748" s="59"/>
      <c r="GKW748" s="59"/>
      <c r="GKX748" s="59"/>
      <c r="GKY748" s="59"/>
      <c r="GKZ748" s="59"/>
      <c r="GLA748" s="59"/>
      <c r="GLB748" s="59"/>
      <c r="GLC748" s="59"/>
      <c r="GLD748" s="59"/>
      <c r="GLE748" s="59"/>
      <c r="GLF748" s="59"/>
      <c r="GLG748" s="59"/>
      <c r="GLH748" s="59"/>
      <c r="GLI748" s="59"/>
      <c r="GLJ748" s="59"/>
      <c r="GLK748" s="59"/>
      <c r="GLL748" s="59"/>
      <c r="GLM748" s="59"/>
      <c r="GLN748" s="59"/>
      <c r="GLO748" s="59"/>
      <c r="GLP748" s="59"/>
      <c r="GLQ748" s="59"/>
      <c r="GLR748" s="59"/>
      <c r="GLS748" s="59"/>
      <c r="GLT748" s="59"/>
      <c r="GLU748" s="59"/>
      <c r="GLV748" s="59"/>
      <c r="GLW748" s="59"/>
      <c r="GLX748" s="59"/>
      <c r="GLY748" s="59"/>
      <c r="GLZ748" s="59"/>
      <c r="GMA748" s="59"/>
      <c r="GMB748" s="59"/>
      <c r="GMC748" s="59"/>
      <c r="GMD748" s="59"/>
      <c r="GME748" s="59"/>
      <c r="GMF748" s="59"/>
      <c r="GMG748" s="59"/>
      <c r="GMH748" s="59"/>
      <c r="GMI748" s="59"/>
      <c r="GMJ748" s="59"/>
      <c r="GMK748" s="59"/>
      <c r="GML748" s="59"/>
      <c r="GMM748" s="59"/>
      <c r="GMN748" s="59"/>
      <c r="GMO748" s="59"/>
      <c r="GMP748" s="59"/>
      <c r="GMQ748" s="59"/>
      <c r="GMR748" s="59"/>
      <c r="GMS748" s="59"/>
      <c r="GMT748" s="59"/>
      <c r="GMU748" s="59"/>
      <c r="GMV748" s="59"/>
      <c r="GMW748" s="59"/>
      <c r="GMX748" s="59"/>
      <c r="GMY748" s="59"/>
      <c r="GMZ748" s="59"/>
      <c r="GNA748" s="59"/>
      <c r="GNB748" s="59"/>
      <c r="GNC748" s="59"/>
      <c r="GND748" s="59"/>
      <c r="GNE748" s="59"/>
      <c r="GNF748" s="59"/>
      <c r="GNG748" s="59"/>
      <c r="GNH748" s="59"/>
      <c r="GNI748" s="59"/>
      <c r="GNJ748" s="59"/>
      <c r="GNK748" s="59"/>
      <c r="GNL748" s="59"/>
      <c r="GNM748" s="59"/>
      <c r="GNN748" s="59"/>
      <c r="GNO748" s="59"/>
      <c r="GNP748" s="59"/>
      <c r="GNQ748" s="59"/>
      <c r="GNR748" s="59"/>
      <c r="GNS748" s="59"/>
      <c r="GNT748" s="59"/>
      <c r="GNU748" s="59"/>
      <c r="GNV748" s="59"/>
      <c r="GNW748" s="59"/>
      <c r="GNX748" s="59"/>
      <c r="GNY748" s="59"/>
      <c r="GNZ748" s="59"/>
      <c r="GOA748" s="59"/>
      <c r="GOB748" s="59"/>
      <c r="GOC748" s="59"/>
      <c r="GOD748" s="59"/>
      <c r="GOE748" s="59"/>
      <c r="GOF748" s="59"/>
      <c r="GOG748" s="59"/>
      <c r="GOH748" s="59"/>
      <c r="GOI748" s="59"/>
      <c r="GOJ748" s="59"/>
      <c r="GOK748" s="59"/>
      <c r="GOL748" s="59"/>
      <c r="GOM748" s="59"/>
      <c r="GON748" s="59"/>
      <c r="GOO748" s="59"/>
      <c r="GOP748" s="59"/>
      <c r="GOQ748" s="59"/>
      <c r="GOR748" s="59"/>
      <c r="GOS748" s="59"/>
      <c r="GOT748" s="59"/>
      <c r="GOU748" s="59"/>
      <c r="GOV748" s="59"/>
      <c r="GOW748" s="59"/>
      <c r="GOX748" s="59"/>
      <c r="GOY748" s="59"/>
      <c r="GOZ748" s="59"/>
      <c r="GPA748" s="59"/>
      <c r="GPB748" s="59"/>
      <c r="GPC748" s="59"/>
      <c r="GPD748" s="59"/>
      <c r="GPE748" s="59"/>
      <c r="GPF748" s="59"/>
      <c r="GPG748" s="59"/>
      <c r="GPH748" s="59"/>
      <c r="GPI748" s="59"/>
      <c r="GPJ748" s="59"/>
      <c r="GPK748" s="59"/>
      <c r="GPL748" s="59"/>
      <c r="GPM748" s="59"/>
      <c r="GPN748" s="59"/>
      <c r="GPO748" s="59"/>
      <c r="GPP748" s="59"/>
      <c r="GPQ748" s="59"/>
      <c r="GPR748" s="59"/>
      <c r="GPS748" s="59"/>
      <c r="GPT748" s="59"/>
      <c r="GPU748" s="59"/>
      <c r="GPV748" s="59"/>
      <c r="GPW748" s="59"/>
      <c r="GPX748" s="59"/>
      <c r="GPY748" s="59"/>
      <c r="GPZ748" s="59"/>
      <c r="GQA748" s="59"/>
      <c r="GQB748" s="59"/>
      <c r="GQC748" s="59"/>
      <c r="GQD748" s="59"/>
      <c r="GQE748" s="59"/>
      <c r="GQF748" s="59"/>
      <c r="GQG748" s="59"/>
      <c r="GQH748" s="59"/>
      <c r="GQI748" s="59"/>
      <c r="GQJ748" s="59"/>
      <c r="GQK748" s="59"/>
      <c r="GQL748" s="59"/>
      <c r="GQM748" s="59"/>
      <c r="GQN748" s="59"/>
      <c r="GQO748" s="59"/>
      <c r="GQP748" s="59"/>
      <c r="GQQ748" s="59"/>
      <c r="GQR748" s="59"/>
      <c r="GQS748" s="59"/>
      <c r="GQT748" s="59"/>
      <c r="GQU748" s="59"/>
      <c r="GQV748" s="59"/>
      <c r="GQW748" s="59"/>
      <c r="GQX748" s="59"/>
      <c r="GQY748" s="59"/>
      <c r="GQZ748" s="59"/>
      <c r="GRA748" s="59"/>
      <c r="GRB748" s="59"/>
      <c r="GRC748" s="59"/>
      <c r="GRD748" s="59"/>
      <c r="GRE748" s="59"/>
      <c r="GRF748" s="59"/>
      <c r="GRG748" s="59"/>
      <c r="GRH748" s="59"/>
      <c r="GRI748" s="59"/>
      <c r="GRJ748" s="59"/>
      <c r="GRK748" s="59"/>
      <c r="GRL748" s="59"/>
      <c r="GRM748" s="59"/>
      <c r="GRN748" s="59"/>
      <c r="GRO748" s="59"/>
      <c r="GRP748" s="59"/>
      <c r="GRQ748" s="59"/>
      <c r="GRR748" s="59"/>
      <c r="GRS748" s="59"/>
      <c r="GRT748" s="59"/>
      <c r="GRU748" s="59"/>
      <c r="GRV748" s="59"/>
      <c r="GRW748" s="59"/>
      <c r="GRX748" s="59"/>
      <c r="GRY748" s="59"/>
      <c r="GRZ748" s="59"/>
      <c r="GSA748" s="59"/>
      <c r="GSB748" s="59"/>
      <c r="GSC748" s="59"/>
      <c r="GSD748" s="59"/>
      <c r="GSE748" s="59"/>
      <c r="GSF748" s="59"/>
      <c r="GSG748" s="59"/>
      <c r="GSH748" s="59"/>
      <c r="GSI748" s="59"/>
      <c r="GSJ748" s="59"/>
      <c r="GSK748" s="59"/>
      <c r="GSL748" s="59"/>
      <c r="GSM748" s="59"/>
      <c r="GSN748" s="59"/>
      <c r="GSO748" s="59"/>
      <c r="GSP748" s="59"/>
      <c r="GSQ748" s="59"/>
      <c r="GSR748" s="59"/>
      <c r="GSS748" s="59"/>
      <c r="GST748" s="59"/>
      <c r="GSU748" s="59"/>
      <c r="GSV748" s="59"/>
      <c r="GSW748" s="59"/>
      <c r="GSX748" s="59"/>
      <c r="GSY748" s="59"/>
      <c r="GSZ748" s="59"/>
      <c r="GTA748" s="59"/>
      <c r="GTB748" s="59"/>
      <c r="GTC748" s="59"/>
      <c r="GTD748" s="59"/>
      <c r="GTE748" s="59"/>
      <c r="GTF748" s="59"/>
      <c r="GTG748" s="59"/>
      <c r="GTH748" s="59"/>
      <c r="GTI748" s="59"/>
      <c r="GTJ748" s="59"/>
      <c r="GTK748" s="59"/>
      <c r="GTL748" s="59"/>
      <c r="GTM748" s="59"/>
      <c r="GTN748" s="59"/>
      <c r="GTO748" s="59"/>
      <c r="GTP748" s="59"/>
      <c r="GTQ748" s="59"/>
      <c r="GTR748" s="59"/>
      <c r="GTS748" s="59"/>
      <c r="GTT748" s="59"/>
      <c r="GTU748" s="59"/>
      <c r="GTV748" s="59"/>
      <c r="GTW748" s="59"/>
      <c r="GTX748" s="59"/>
      <c r="GTY748" s="59"/>
      <c r="GTZ748" s="59"/>
      <c r="GUA748" s="59"/>
      <c r="GUB748" s="59"/>
      <c r="GUC748" s="59"/>
      <c r="GUD748" s="59"/>
      <c r="GUE748" s="59"/>
      <c r="GUF748" s="59"/>
      <c r="GUG748" s="59"/>
      <c r="GUH748" s="59"/>
      <c r="GUI748" s="59"/>
      <c r="GUJ748" s="59"/>
      <c r="GUK748" s="59"/>
      <c r="GUL748" s="59"/>
      <c r="GUM748" s="59"/>
      <c r="GUN748" s="59"/>
      <c r="GUO748" s="59"/>
      <c r="GUP748" s="59"/>
      <c r="GUQ748" s="59"/>
      <c r="GUR748" s="59"/>
      <c r="GUS748" s="59"/>
      <c r="GUT748" s="59"/>
      <c r="GUU748" s="59"/>
      <c r="GUV748" s="59"/>
      <c r="GUW748" s="59"/>
      <c r="GUX748" s="59"/>
      <c r="GUY748" s="59"/>
      <c r="GUZ748" s="59"/>
      <c r="GVA748" s="59"/>
      <c r="GVB748" s="59"/>
      <c r="GVC748" s="59"/>
      <c r="GVD748" s="59"/>
      <c r="GVE748" s="59"/>
      <c r="GVF748" s="59"/>
      <c r="GVG748" s="59"/>
      <c r="GVH748" s="59"/>
      <c r="GVI748" s="59"/>
      <c r="GVJ748" s="59"/>
      <c r="GVK748" s="59"/>
      <c r="GVL748" s="59"/>
      <c r="GVM748" s="59"/>
      <c r="GVN748" s="59"/>
      <c r="GVO748" s="59"/>
      <c r="GVP748" s="59"/>
      <c r="GVQ748" s="59"/>
      <c r="GVR748" s="59"/>
      <c r="GVS748" s="59"/>
      <c r="GVT748" s="59"/>
      <c r="GVU748" s="59"/>
      <c r="GVV748" s="59"/>
      <c r="GVW748" s="59"/>
      <c r="GVX748" s="59"/>
      <c r="GVY748" s="59"/>
      <c r="GVZ748" s="59"/>
      <c r="GWA748" s="59"/>
      <c r="GWB748" s="59"/>
      <c r="GWC748" s="59"/>
      <c r="GWD748" s="59"/>
      <c r="GWE748" s="59"/>
      <c r="GWF748" s="59"/>
      <c r="GWG748" s="59"/>
      <c r="GWH748" s="59"/>
      <c r="GWI748" s="59"/>
      <c r="GWJ748" s="59"/>
      <c r="GWK748" s="59"/>
      <c r="GWL748" s="59"/>
      <c r="GWM748" s="59"/>
      <c r="GWN748" s="59"/>
      <c r="GWO748" s="59"/>
      <c r="GWP748" s="59"/>
      <c r="GWQ748" s="59"/>
      <c r="GWR748" s="59"/>
      <c r="GWS748" s="59"/>
      <c r="GWT748" s="59"/>
      <c r="GWU748" s="59"/>
      <c r="GWV748" s="59"/>
      <c r="GWW748" s="59"/>
      <c r="GWX748" s="59"/>
      <c r="GWY748" s="59"/>
      <c r="GWZ748" s="59"/>
      <c r="GXA748" s="59"/>
      <c r="GXB748" s="59"/>
      <c r="GXC748" s="59"/>
      <c r="GXD748" s="59"/>
      <c r="GXE748" s="59"/>
      <c r="GXF748" s="59"/>
      <c r="GXG748" s="59"/>
      <c r="GXH748" s="59"/>
      <c r="GXI748" s="59"/>
      <c r="GXJ748" s="59"/>
      <c r="GXK748" s="59"/>
      <c r="GXL748" s="59"/>
      <c r="GXM748" s="59"/>
      <c r="GXN748" s="59"/>
      <c r="GXO748" s="59"/>
      <c r="GXP748" s="59"/>
      <c r="GXQ748" s="59"/>
      <c r="GXR748" s="59"/>
      <c r="GXS748" s="59"/>
      <c r="GXT748" s="59"/>
      <c r="GXU748" s="59"/>
      <c r="GXV748" s="59"/>
      <c r="GXW748" s="59"/>
      <c r="GXX748" s="59"/>
      <c r="GXY748" s="59"/>
      <c r="GXZ748" s="59"/>
      <c r="GYA748" s="59"/>
      <c r="GYB748" s="59"/>
      <c r="GYC748" s="59"/>
      <c r="GYD748" s="59"/>
      <c r="GYE748" s="59"/>
      <c r="GYF748" s="59"/>
      <c r="GYG748" s="59"/>
      <c r="GYH748" s="59"/>
      <c r="GYI748" s="59"/>
      <c r="GYJ748" s="59"/>
      <c r="GYK748" s="59"/>
      <c r="GYL748" s="59"/>
      <c r="GYM748" s="59"/>
      <c r="GYN748" s="59"/>
      <c r="GYO748" s="59"/>
      <c r="GYP748" s="59"/>
      <c r="GYQ748" s="59"/>
      <c r="GYR748" s="59"/>
      <c r="GYS748" s="59"/>
      <c r="GYT748" s="59"/>
      <c r="GYU748" s="59"/>
      <c r="GYV748" s="59"/>
      <c r="GYW748" s="59"/>
      <c r="GYX748" s="59"/>
      <c r="GYY748" s="59"/>
      <c r="GYZ748" s="59"/>
      <c r="GZA748" s="59"/>
      <c r="GZB748" s="59"/>
      <c r="GZC748" s="59"/>
      <c r="GZD748" s="59"/>
      <c r="GZE748" s="59"/>
      <c r="GZF748" s="59"/>
      <c r="GZG748" s="59"/>
      <c r="GZH748" s="59"/>
      <c r="GZI748" s="59"/>
      <c r="GZJ748" s="59"/>
      <c r="GZK748" s="59"/>
      <c r="GZL748" s="59"/>
      <c r="GZM748" s="59"/>
      <c r="GZN748" s="59"/>
      <c r="GZO748" s="59"/>
      <c r="GZP748" s="59"/>
      <c r="GZQ748" s="59"/>
      <c r="GZR748" s="59"/>
      <c r="GZS748" s="59"/>
      <c r="GZT748" s="59"/>
      <c r="GZU748" s="59"/>
      <c r="GZV748" s="59"/>
      <c r="GZW748" s="59"/>
      <c r="GZX748" s="59"/>
      <c r="GZY748" s="59"/>
      <c r="GZZ748" s="59"/>
      <c r="HAA748" s="59"/>
      <c r="HAB748" s="59"/>
      <c r="HAC748" s="59"/>
      <c r="HAD748" s="59"/>
      <c r="HAE748" s="59"/>
      <c r="HAF748" s="59"/>
      <c r="HAG748" s="59"/>
      <c r="HAH748" s="59"/>
      <c r="HAI748" s="59"/>
      <c r="HAJ748" s="59"/>
      <c r="HAK748" s="59"/>
      <c r="HAL748" s="59"/>
      <c r="HAM748" s="59"/>
      <c r="HAN748" s="59"/>
      <c r="HAO748" s="59"/>
      <c r="HAP748" s="59"/>
      <c r="HAQ748" s="59"/>
      <c r="HAR748" s="59"/>
      <c r="HAS748" s="59"/>
      <c r="HAT748" s="59"/>
      <c r="HAU748" s="59"/>
      <c r="HAV748" s="59"/>
      <c r="HAW748" s="59"/>
      <c r="HAX748" s="59"/>
      <c r="HAY748" s="59"/>
      <c r="HAZ748" s="59"/>
      <c r="HBA748" s="59"/>
      <c r="HBB748" s="59"/>
      <c r="HBC748" s="59"/>
      <c r="HBD748" s="59"/>
      <c r="HBE748" s="59"/>
      <c r="HBF748" s="59"/>
      <c r="HBG748" s="59"/>
      <c r="HBH748" s="59"/>
      <c r="HBI748" s="59"/>
      <c r="HBJ748" s="59"/>
      <c r="HBK748" s="59"/>
      <c r="HBL748" s="59"/>
      <c r="HBM748" s="59"/>
      <c r="HBN748" s="59"/>
      <c r="HBO748" s="59"/>
      <c r="HBP748" s="59"/>
      <c r="HBQ748" s="59"/>
      <c r="HBR748" s="59"/>
      <c r="HBS748" s="59"/>
      <c r="HBT748" s="59"/>
      <c r="HBU748" s="59"/>
      <c r="HBV748" s="59"/>
      <c r="HBW748" s="59"/>
      <c r="HBX748" s="59"/>
      <c r="HBY748" s="59"/>
      <c r="HBZ748" s="59"/>
      <c r="HCA748" s="59"/>
      <c r="HCB748" s="59"/>
      <c r="HCC748" s="59"/>
      <c r="HCD748" s="59"/>
      <c r="HCE748" s="59"/>
      <c r="HCF748" s="59"/>
      <c r="HCG748" s="59"/>
      <c r="HCH748" s="59"/>
      <c r="HCI748" s="59"/>
      <c r="HCJ748" s="59"/>
      <c r="HCK748" s="59"/>
      <c r="HCL748" s="59"/>
      <c r="HCM748" s="59"/>
      <c r="HCN748" s="59"/>
      <c r="HCO748" s="59"/>
      <c r="HCP748" s="59"/>
      <c r="HCQ748" s="59"/>
      <c r="HCR748" s="59"/>
      <c r="HCS748" s="59"/>
      <c r="HCT748" s="59"/>
      <c r="HCU748" s="59"/>
      <c r="HCV748" s="59"/>
      <c r="HCW748" s="59"/>
      <c r="HCX748" s="59"/>
      <c r="HCY748" s="59"/>
      <c r="HCZ748" s="59"/>
      <c r="HDA748" s="59"/>
      <c r="HDB748" s="59"/>
      <c r="HDC748" s="59"/>
      <c r="HDD748" s="59"/>
      <c r="HDE748" s="59"/>
      <c r="HDF748" s="59"/>
      <c r="HDG748" s="59"/>
      <c r="HDH748" s="59"/>
      <c r="HDI748" s="59"/>
      <c r="HDJ748" s="59"/>
      <c r="HDK748" s="59"/>
      <c r="HDL748" s="59"/>
      <c r="HDM748" s="59"/>
      <c r="HDN748" s="59"/>
      <c r="HDO748" s="59"/>
      <c r="HDP748" s="59"/>
      <c r="HDQ748" s="59"/>
      <c r="HDR748" s="59"/>
      <c r="HDS748" s="59"/>
      <c r="HDT748" s="59"/>
      <c r="HDU748" s="59"/>
      <c r="HDV748" s="59"/>
      <c r="HDW748" s="59"/>
      <c r="HDX748" s="59"/>
      <c r="HDY748" s="59"/>
      <c r="HDZ748" s="59"/>
      <c r="HEA748" s="59"/>
      <c r="HEB748" s="59"/>
      <c r="HEC748" s="59"/>
      <c r="HED748" s="59"/>
      <c r="HEE748" s="59"/>
      <c r="HEF748" s="59"/>
      <c r="HEG748" s="59"/>
      <c r="HEH748" s="59"/>
      <c r="HEI748" s="59"/>
      <c r="HEJ748" s="59"/>
      <c r="HEK748" s="59"/>
      <c r="HEL748" s="59"/>
      <c r="HEM748" s="59"/>
      <c r="HEN748" s="59"/>
      <c r="HEO748" s="59"/>
      <c r="HEP748" s="59"/>
      <c r="HEQ748" s="59"/>
      <c r="HER748" s="59"/>
      <c r="HES748" s="59"/>
      <c r="HET748" s="59"/>
      <c r="HEU748" s="59"/>
      <c r="HEV748" s="59"/>
      <c r="HEW748" s="59"/>
      <c r="HEX748" s="59"/>
      <c r="HEY748" s="59"/>
      <c r="HEZ748" s="59"/>
      <c r="HFA748" s="59"/>
      <c r="HFB748" s="59"/>
      <c r="HFC748" s="59"/>
      <c r="HFD748" s="59"/>
      <c r="HFE748" s="59"/>
      <c r="HFF748" s="59"/>
      <c r="HFG748" s="59"/>
      <c r="HFH748" s="59"/>
      <c r="HFI748" s="59"/>
      <c r="HFJ748" s="59"/>
      <c r="HFK748" s="59"/>
      <c r="HFL748" s="59"/>
      <c r="HFM748" s="59"/>
      <c r="HFN748" s="59"/>
      <c r="HFO748" s="59"/>
      <c r="HFP748" s="59"/>
      <c r="HFQ748" s="59"/>
      <c r="HFR748" s="59"/>
      <c r="HFS748" s="59"/>
      <c r="HFT748" s="59"/>
      <c r="HFU748" s="59"/>
      <c r="HFV748" s="59"/>
      <c r="HFW748" s="59"/>
      <c r="HFX748" s="59"/>
      <c r="HFY748" s="59"/>
      <c r="HFZ748" s="59"/>
      <c r="HGA748" s="59"/>
      <c r="HGB748" s="59"/>
      <c r="HGC748" s="59"/>
      <c r="HGD748" s="59"/>
      <c r="HGE748" s="59"/>
      <c r="HGF748" s="59"/>
      <c r="HGG748" s="59"/>
      <c r="HGH748" s="59"/>
      <c r="HGI748" s="59"/>
      <c r="HGJ748" s="59"/>
      <c r="HGK748" s="59"/>
      <c r="HGL748" s="59"/>
      <c r="HGM748" s="59"/>
      <c r="HGN748" s="59"/>
      <c r="HGO748" s="59"/>
      <c r="HGP748" s="59"/>
      <c r="HGQ748" s="59"/>
      <c r="HGR748" s="59"/>
      <c r="HGS748" s="59"/>
      <c r="HGT748" s="59"/>
      <c r="HGU748" s="59"/>
      <c r="HGV748" s="59"/>
      <c r="HGW748" s="59"/>
      <c r="HGX748" s="59"/>
      <c r="HGY748" s="59"/>
      <c r="HGZ748" s="59"/>
      <c r="HHA748" s="59"/>
      <c r="HHB748" s="59"/>
      <c r="HHC748" s="59"/>
      <c r="HHD748" s="59"/>
      <c r="HHE748" s="59"/>
      <c r="HHF748" s="59"/>
      <c r="HHG748" s="59"/>
      <c r="HHH748" s="59"/>
      <c r="HHI748" s="59"/>
      <c r="HHJ748" s="59"/>
      <c r="HHK748" s="59"/>
      <c r="HHL748" s="59"/>
      <c r="HHM748" s="59"/>
      <c r="HHN748" s="59"/>
      <c r="HHO748" s="59"/>
      <c r="HHP748" s="59"/>
      <c r="HHQ748" s="59"/>
      <c r="HHR748" s="59"/>
      <c r="HHS748" s="59"/>
      <c r="HHT748" s="59"/>
      <c r="HHU748" s="59"/>
      <c r="HHV748" s="59"/>
      <c r="HHW748" s="59"/>
      <c r="HHX748" s="59"/>
      <c r="HHY748" s="59"/>
      <c r="HHZ748" s="59"/>
      <c r="HIA748" s="59"/>
      <c r="HIB748" s="59"/>
      <c r="HIC748" s="59"/>
      <c r="HID748" s="59"/>
      <c r="HIE748" s="59"/>
      <c r="HIF748" s="59"/>
      <c r="HIG748" s="59"/>
      <c r="HIH748" s="59"/>
      <c r="HII748" s="59"/>
      <c r="HIJ748" s="59"/>
      <c r="HIK748" s="59"/>
      <c r="HIL748" s="59"/>
      <c r="HIM748" s="59"/>
      <c r="HIN748" s="59"/>
      <c r="HIO748" s="59"/>
      <c r="HIP748" s="59"/>
      <c r="HIQ748" s="59"/>
      <c r="HIR748" s="59"/>
      <c r="HIS748" s="59"/>
      <c r="HIT748" s="59"/>
      <c r="HIU748" s="59"/>
      <c r="HIV748" s="59"/>
      <c r="HIW748" s="59"/>
      <c r="HIX748" s="59"/>
      <c r="HIY748" s="59"/>
      <c r="HIZ748" s="59"/>
      <c r="HJA748" s="59"/>
      <c r="HJB748" s="59"/>
      <c r="HJC748" s="59"/>
      <c r="HJD748" s="59"/>
      <c r="HJE748" s="59"/>
      <c r="HJF748" s="59"/>
      <c r="HJG748" s="59"/>
      <c r="HJH748" s="59"/>
      <c r="HJI748" s="59"/>
      <c r="HJJ748" s="59"/>
      <c r="HJK748" s="59"/>
      <c r="HJL748" s="59"/>
      <c r="HJM748" s="59"/>
      <c r="HJN748" s="59"/>
      <c r="HJO748" s="59"/>
      <c r="HJP748" s="59"/>
      <c r="HJQ748" s="59"/>
      <c r="HJR748" s="59"/>
      <c r="HJS748" s="59"/>
      <c r="HJT748" s="59"/>
      <c r="HJU748" s="59"/>
      <c r="HJV748" s="59"/>
      <c r="HJW748" s="59"/>
      <c r="HJX748" s="59"/>
      <c r="HJY748" s="59"/>
      <c r="HJZ748" s="59"/>
      <c r="HKA748" s="59"/>
      <c r="HKB748" s="59"/>
      <c r="HKC748" s="59"/>
      <c r="HKD748" s="59"/>
      <c r="HKE748" s="59"/>
      <c r="HKF748" s="59"/>
      <c r="HKG748" s="59"/>
      <c r="HKH748" s="59"/>
      <c r="HKI748" s="59"/>
      <c r="HKJ748" s="59"/>
      <c r="HKK748" s="59"/>
      <c r="HKL748" s="59"/>
      <c r="HKM748" s="59"/>
      <c r="HKN748" s="59"/>
      <c r="HKO748" s="59"/>
      <c r="HKP748" s="59"/>
      <c r="HKQ748" s="59"/>
      <c r="HKR748" s="59"/>
      <c r="HKS748" s="59"/>
      <c r="HKT748" s="59"/>
      <c r="HKU748" s="59"/>
      <c r="HKV748" s="59"/>
      <c r="HKW748" s="59"/>
      <c r="HKX748" s="59"/>
      <c r="HKY748" s="59"/>
      <c r="HKZ748" s="59"/>
      <c r="HLA748" s="59"/>
      <c r="HLB748" s="59"/>
      <c r="HLC748" s="59"/>
      <c r="HLD748" s="59"/>
      <c r="HLE748" s="59"/>
      <c r="HLF748" s="59"/>
      <c r="HLG748" s="59"/>
      <c r="HLH748" s="59"/>
      <c r="HLI748" s="59"/>
      <c r="HLJ748" s="59"/>
      <c r="HLK748" s="59"/>
      <c r="HLL748" s="59"/>
      <c r="HLM748" s="59"/>
      <c r="HLN748" s="59"/>
      <c r="HLO748" s="59"/>
      <c r="HLP748" s="59"/>
      <c r="HLQ748" s="59"/>
      <c r="HLR748" s="59"/>
      <c r="HLS748" s="59"/>
      <c r="HLT748" s="59"/>
      <c r="HLU748" s="59"/>
      <c r="HLV748" s="59"/>
      <c r="HLW748" s="59"/>
      <c r="HLX748" s="59"/>
      <c r="HLY748" s="59"/>
      <c r="HLZ748" s="59"/>
      <c r="HMA748" s="59"/>
      <c r="HMB748" s="59"/>
      <c r="HMC748" s="59"/>
      <c r="HMD748" s="59"/>
      <c r="HME748" s="59"/>
      <c r="HMF748" s="59"/>
      <c r="HMG748" s="59"/>
      <c r="HMH748" s="59"/>
      <c r="HMI748" s="59"/>
      <c r="HMJ748" s="59"/>
      <c r="HMK748" s="59"/>
      <c r="HML748" s="59"/>
      <c r="HMM748" s="59"/>
      <c r="HMN748" s="59"/>
      <c r="HMO748" s="59"/>
      <c r="HMP748" s="59"/>
      <c r="HMQ748" s="59"/>
      <c r="HMR748" s="59"/>
      <c r="HMS748" s="59"/>
      <c r="HMT748" s="59"/>
      <c r="HMU748" s="59"/>
      <c r="HMV748" s="59"/>
      <c r="HMW748" s="59"/>
      <c r="HMX748" s="59"/>
      <c r="HMY748" s="59"/>
      <c r="HMZ748" s="59"/>
      <c r="HNA748" s="59"/>
      <c r="HNB748" s="59"/>
      <c r="HNC748" s="59"/>
      <c r="HND748" s="59"/>
      <c r="HNE748" s="59"/>
      <c r="HNF748" s="59"/>
      <c r="HNG748" s="59"/>
      <c r="HNH748" s="59"/>
      <c r="HNI748" s="59"/>
      <c r="HNJ748" s="59"/>
      <c r="HNK748" s="59"/>
      <c r="HNL748" s="59"/>
      <c r="HNM748" s="59"/>
      <c r="HNN748" s="59"/>
      <c r="HNO748" s="59"/>
      <c r="HNP748" s="59"/>
      <c r="HNQ748" s="59"/>
      <c r="HNR748" s="59"/>
      <c r="HNS748" s="59"/>
      <c r="HNT748" s="59"/>
      <c r="HNU748" s="59"/>
      <c r="HNV748" s="59"/>
      <c r="HNW748" s="59"/>
      <c r="HNX748" s="59"/>
      <c r="HNY748" s="59"/>
      <c r="HNZ748" s="59"/>
      <c r="HOA748" s="59"/>
      <c r="HOB748" s="59"/>
      <c r="HOC748" s="59"/>
      <c r="HOD748" s="59"/>
      <c r="HOE748" s="59"/>
      <c r="HOF748" s="59"/>
      <c r="HOG748" s="59"/>
      <c r="HOH748" s="59"/>
      <c r="HOI748" s="59"/>
      <c r="HOJ748" s="59"/>
      <c r="HOK748" s="59"/>
      <c r="HOL748" s="59"/>
      <c r="HOM748" s="59"/>
      <c r="HON748" s="59"/>
      <c r="HOO748" s="59"/>
      <c r="HOP748" s="59"/>
      <c r="HOQ748" s="59"/>
      <c r="HOR748" s="59"/>
      <c r="HOS748" s="59"/>
      <c r="HOT748" s="59"/>
      <c r="HOU748" s="59"/>
      <c r="HOV748" s="59"/>
      <c r="HOW748" s="59"/>
      <c r="HOX748" s="59"/>
      <c r="HOY748" s="59"/>
      <c r="HOZ748" s="59"/>
      <c r="HPA748" s="59"/>
      <c r="HPB748" s="59"/>
      <c r="HPC748" s="59"/>
      <c r="HPD748" s="59"/>
      <c r="HPE748" s="59"/>
      <c r="HPF748" s="59"/>
      <c r="HPG748" s="59"/>
      <c r="HPH748" s="59"/>
      <c r="HPI748" s="59"/>
      <c r="HPJ748" s="59"/>
      <c r="HPK748" s="59"/>
      <c r="HPL748" s="59"/>
      <c r="HPM748" s="59"/>
      <c r="HPN748" s="59"/>
      <c r="HPO748" s="59"/>
      <c r="HPP748" s="59"/>
      <c r="HPQ748" s="59"/>
      <c r="HPR748" s="59"/>
      <c r="HPS748" s="59"/>
      <c r="HPT748" s="59"/>
      <c r="HPU748" s="59"/>
      <c r="HPV748" s="59"/>
      <c r="HPW748" s="59"/>
      <c r="HPX748" s="59"/>
      <c r="HPY748" s="59"/>
      <c r="HPZ748" s="59"/>
      <c r="HQA748" s="59"/>
      <c r="HQB748" s="59"/>
      <c r="HQC748" s="59"/>
      <c r="HQD748" s="59"/>
      <c r="HQE748" s="59"/>
      <c r="HQF748" s="59"/>
      <c r="HQG748" s="59"/>
      <c r="HQH748" s="59"/>
      <c r="HQI748" s="59"/>
      <c r="HQJ748" s="59"/>
      <c r="HQK748" s="59"/>
      <c r="HQL748" s="59"/>
      <c r="HQM748" s="59"/>
      <c r="HQN748" s="59"/>
      <c r="HQO748" s="59"/>
      <c r="HQP748" s="59"/>
      <c r="HQQ748" s="59"/>
      <c r="HQR748" s="59"/>
      <c r="HQS748" s="59"/>
      <c r="HQT748" s="59"/>
      <c r="HQU748" s="59"/>
      <c r="HQV748" s="59"/>
      <c r="HQW748" s="59"/>
      <c r="HQX748" s="59"/>
      <c r="HQY748" s="59"/>
      <c r="HQZ748" s="59"/>
      <c r="HRA748" s="59"/>
      <c r="HRB748" s="59"/>
      <c r="HRC748" s="59"/>
      <c r="HRD748" s="59"/>
      <c r="HRE748" s="59"/>
      <c r="HRF748" s="59"/>
      <c r="HRG748" s="59"/>
      <c r="HRH748" s="59"/>
      <c r="HRI748" s="59"/>
      <c r="HRJ748" s="59"/>
      <c r="HRK748" s="59"/>
      <c r="HRL748" s="59"/>
      <c r="HRM748" s="59"/>
      <c r="HRN748" s="59"/>
      <c r="HRO748" s="59"/>
      <c r="HRP748" s="59"/>
      <c r="HRQ748" s="59"/>
      <c r="HRR748" s="59"/>
      <c r="HRS748" s="59"/>
      <c r="HRT748" s="59"/>
      <c r="HRU748" s="59"/>
      <c r="HRV748" s="59"/>
      <c r="HRW748" s="59"/>
      <c r="HRX748" s="59"/>
      <c r="HRY748" s="59"/>
      <c r="HRZ748" s="59"/>
      <c r="HSA748" s="59"/>
      <c r="HSB748" s="59"/>
      <c r="HSC748" s="59"/>
      <c r="HSD748" s="59"/>
      <c r="HSE748" s="59"/>
      <c r="HSF748" s="59"/>
      <c r="HSG748" s="59"/>
      <c r="HSH748" s="59"/>
      <c r="HSI748" s="59"/>
      <c r="HSJ748" s="59"/>
      <c r="HSK748" s="59"/>
      <c r="HSL748" s="59"/>
      <c r="HSM748" s="59"/>
      <c r="HSN748" s="59"/>
      <c r="HSO748" s="59"/>
      <c r="HSP748" s="59"/>
      <c r="HSQ748" s="59"/>
      <c r="HSR748" s="59"/>
      <c r="HSS748" s="59"/>
      <c r="HST748" s="59"/>
      <c r="HSU748" s="59"/>
      <c r="HSV748" s="59"/>
      <c r="HSW748" s="59"/>
      <c r="HSX748" s="59"/>
      <c r="HSY748" s="59"/>
      <c r="HSZ748" s="59"/>
      <c r="HTA748" s="59"/>
      <c r="HTB748" s="59"/>
      <c r="HTC748" s="59"/>
      <c r="HTD748" s="59"/>
      <c r="HTE748" s="59"/>
      <c r="HTF748" s="59"/>
      <c r="HTG748" s="59"/>
      <c r="HTH748" s="59"/>
      <c r="HTI748" s="59"/>
      <c r="HTJ748" s="59"/>
      <c r="HTK748" s="59"/>
      <c r="HTL748" s="59"/>
      <c r="HTM748" s="59"/>
      <c r="HTN748" s="59"/>
      <c r="HTO748" s="59"/>
      <c r="HTP748" s="59"/>
      <c r="HTQ748" s="59"/>
      <c r="HTR748" s="59"/>
      <c r="HTS748" s="59"/>
      <c r="HTT748" s="59"/>
      <c r="HTU748" s="59"/>
      <c r="HTV748" s="59"/>
      <c r="HTW748" s="59"/>
      <c r="HTX748" s="59"/>
      <c r="HTY748" s="59"/>
      <c r="HTZ748" s="59"/>
      <c r="HUA748" s="59"/>
      <c r="HUB748" s="59"/>
      <c r="HUC748" s="59"/>
      <c r="HUD748" s="59"/>
      <c r="HUE748" s="59"/>
      <c r="HUF748" s="59"/>
      <c r="HUG748" s="59"/>
      <c r="HUH748" s="59"/>
      <c r="HUI748" s="59"/>
      <c r="HUJ748" s="59"/>
      <c r="HUK748" s="59"/>
      <c r="HUL748" s="59"/>
      <c r="HUM748" s="59"/>
      <c r="HUN748" s="59"/>
      <c r="HUO748" s="59"/>
      <c r="HUP748" s="59"/>
      <c r="HUQ748" s="59"/>
      <c r="HUR748" s="59"/>
      <c r="HUS748" s="59"/>
      <c r="HUT748" s="59"/>
      <c r="HUU748" s="59"/>
      <c r="HUV748" s="59"/>
      <c r="HUW748" s="59"/>
      <c r="HUX748" s="59"/>
      <c r="HUY748" s="59"/>
      <c r="HUZ748" s="59"/>
      <c r="HVA748" s="59"/>
      <c r="HVB748" s="59"/>
      <c r="HVC748" s="59"/>
      <c r="HVD748" s="59"/>
      <c r="HVE748" s="59"/>
      <c r="HVF748" s="59"/>
      <c r="HVG748" s="59"/>
      <c r="HVH748" s="59"/>
      <c r="HVI748" s="59"/>
      <c r="HVJ748" s="59"/>
      <c r="HVK748" s="59"/>
      <c r="HVL748" s="59"/>
      <c r="HVM748" s="59"/>
      <c r="HVN748" s="59"/>
      <c r="HVO748" s="59"/>
      <c r="HVP748" s="59"/>
      <c r="HVQ748" s="59"/>
      <c r="HVR748" s="59"/>
      <c r="HVS748" s="59"/>
      <c r="HVT748" s="59"/>
      <c r="HVU748" s="59"/>
      <c r="HVV748" s="59"/>
      <c r="HVW748" s="59"/>
      <c r="HVX748" s="59"/>
      <c r="HVY748" s="59"/>
      <c r="HVZ748" s="59"/>
      <c r="HWA748" s="59"/>
      <c r="HWB748" s="59"/>
      <c r="HWC748" s="59"/>
      <c r="HWD748" s="59"/>
      <c r="HWE748" s="59"/>
      <c r="HWF748" s="59"/>
      <c r="HWG748" s="59"/>
      <c r="HWH748" s="59"/>
      <c r="HWI748" s="59"/>
      <c r="HWJ748" s="59"/>
      <c r="HWK748" s="59"/>
      <c r="HWL748" s="59"/>
      <c r="HWM748" s="59"/>
      <c r="HWN748" s="59"/>
      <c r="HWO748" s="59"/>
      <c r="HWP748" s="59"/>
      <c r="HWQ748" s="59"/>
      <c r="HWR748" s="59"/>
      <c r="HWS748" s="59"/>
      <c r="HWT748" s="59"/>
      <c r="HWU748" s="59"/>
      <c r="HWV748" s="59"/>
      <c r="HWW748" s="59"/>
      <c r="HWX748" s="59"/>
      <c r="HWY748" s="59"/>
      <c r="HWZ748" s="59"/>
      <c r="HXA748" s="59"/>
      <c r="HXB748" s="59"/>
      <c r="HXC748" s="59"/>
      <c r="HXD748" s="59"/>
      <c r="HXE748" s="59"/>
      <c r="HXF748" s="59"/>
      <c r="HXG748" s="59"/>
      <c r="HXH748" s="59"/>
      <c r="HXI748" s="59"/>
      <c r="HXJ748" s="59"/>
      <c r="HXK748" s="59"/>
      <c r="HXL748" s="59"/>
      <c r="HXM748" s="59"/>
      <c r="HXN748" s="59"/>
      <c r="HXO748" s="59"/>
      <c r="HXP748" s="59"/>
      <c r="HXQ748" s="59"/>
      <c r="HXR748" s="59"/>
      <c r="HXS748" s="59"/>
      <c r="HXT748" s="59"/>
      <c r="HXU748" s="59"/>
      <c r="HXV748" s="59"/>
      <c r="HXW748" s="59"/>
      <c r="HXX748" s="59"/>
      <c r="HXY748" s="59"/>
      <c r="HXZ748" s="59"/>
      <c r="HYA748" s="59"/>
      <c r="HYB748" s="59"/>
      <c r="HYC748" s="59"/>
      <c r="HYD748" s="59"/>
      <c r="HYE748" s="59"/>
      <c r="HYF748" s="59"/>
      <c r="HYG748" s="59"/>
      <c r="HYH748" s="59"/>
      <c r="HYI748" s="59"/>
      <c r="HYJ748" s="59"/>
      <c r="HYK748" s="59"/>
      <c r="HYL748" s="59"/>
      <c r="HYM748" s="59"/>
      <c r="HYN748" s="59"/>
      <c r="HYO748" s="59"/>
      <c r="HYP748" s="59"/>
      <c r="HYQ748" s="59"/>
      <c r="HYR748" s="59"/>
      <c r="HYS748" s="59"/>
      <c r="HYT748" s="59"/>
      <c r="HYU748" s="59"/>
      <c r="HYV748" s="59"/>
      <c r="HYW748" s="59"/>
      <c r="HYX748" s="59"/>
      <c r="HYY748" s="59"/>
      <c r="HYZ748" s="59"/>
      <c r="HZA748" s="59"/>
      <c r="HZB748" s="59"/>
      <c r="HZC748" s="59"/>
      <c r="HZD748" s="59"/>
      <c r="HZE748" s="59"/>
      <c r="HZF748" s="59"/>
      <c r="HZG748" s="59"/>
      <c r="HZH748" s="59"/>
      <c r="HZI748" s="59"/>
      <c r="HZJ748" s="59"/>
      <c r="HZK748" s="59"/>
      <c r="HZL748" s="59"/>
      <c r="HZM748" s="59"/>
      <c r="HZN748" s="59"/>
      <c r="HZO748" s="59"/>
      <c r="HZP748" s="59"/>
      <c r="HZQ748" s="59"/>
      <c r="HZR748" s="59"/>
      <c r="HZS748" s="59"/>
      <c r="HZT748" s="59"/>
      <c r="HZU748" s="59"/>
      <c r="HZV748" s="59"/>
      <c r="HZW748" s="59"/>
      <c r="HZX748" s="59"/>
      <c r="HZY748" s="59"/>
      <c r="HZZ748" s="59"/>
      <c r="IAA748" s="59"/>
      <c r="IAB748" s="59"/>
      <c r="IAC748" s="59"/>
      <c r="IAD748" s="59"/>
      <c r="IAE748" s="59"/>
      <c r="IAF748" s="59"/>
      <c r="IAG748" s="59"/>
      <c r="IAH748" s="59"/>
      <c r="IAI748" s="59"/>
      <c r="IAJ748" s="59"/>
      <c r="IAK748" s="59"/>
      <c r="IAL748" s="59"/>
      <c r="IAM748" s="59"/>
      <c r="IAN748" s="59"/>
      <c r="IAO748" s="59"/>
      <c r="IAP748" s="59"/>
      <c r="IAQ748" s="59"/>
      <c r="IAR748" s="59"/>
      <c r="IAS748" s="59"/>
      <c r="IAT748" s="59"/>
      <c r="IAU748" s="59"/>
      <c r="IAV748" s="59"/>
      <c r="IAW748" s="59"/>
      <c r="IAX748" s="59"/>
      <c r="IAY748" s="59"/>
      <c r="IAZ748" s="59"/>
      <c r="IBA748" s="59"/>
      <c r="IBB748" s="59"/>
      <c r="IBC748" s="59"/>
      <c r="IBD748" s="59"/>
      <c r="IBE748" s="59"/>
      <c r="IBF748" s="59"/>
      <c r="IBG748" s="59"/>
      <c r="IBH748" s="59"/>
      <c r="IBI748" s="59"/>
      <c r="IBJ748" s="59"/>
      <c r="IBK748" s="59"/>
      <c r="IBL748" s="59"/>
      <c r="IBM748" s="59"/>
      <c r="IBN748" s="59"/>
      <c r="IBO748" s="59"/>
      <c r="IBP748" s="59"/>
      <c r="IBQ748" s="59"/>
      <c r="IBR748" s="59"/>
      <c r="IBS748" s="59"/>
      <c r="IBT748" s="59"/>
      <c r="IBU748" s="59"/>
      <c r="IBV748" s="59"/>
      <c r="IBW748" s="59"/>
      <c r="IBX748" s="59"/>
      <c r="IBY748" s="59"/>
      <c r="IBZ748" s="59"/>
      <c r="ICA748" s="59"/>
      <c r="ICB748" s="59"/>
      <c r="ICC748" s="59"/>
      <c r="ICD748" s="59"/>
      <c r="ICE748" s="59"/>
      <c r="ICF748" s="59"/>
      <c r="ICG748" s="59"/>
      <c r="ICH748" s="59"/>
      <c r="ICI748" s="59"/>
      <c r="ICJ748" s="59"/>
      <c r="ICK748" s="59"/>
      <c r="ICL748" s="59"/>
      <c r="ICM748" s="59"/>
      <c r="ICN748" s="59"/>
      <c r="ICO748" s="59"/>
      <c r="ICP748" s="59"/>
      <c r="ICQ748" s="59"/>
      <c r="ICR748" s="59"/>
      <c r="ICS748" s="59"/>
      <c r="ICT748" s="59"/>
      <c r="ICU748" s="59"/>
      <c r="ICV748" s="59"/>
      <c r="ICW748" s="59"/>
      <c r="ICX748" s="59"/>
      <c r="ICY748" s="59"/>
      <c r="ICZ748" s="59"/>
      <c r="IDA748" s="59"/>
      <c r="IDB748" s="59"/>
      <c r="IDC748" s="59"/>
      <c r="IDD748" s="59"/>
      <c r="IDE748" s="59"/>
      <c r="IDF748" s="59"/>
      <c r="IDG748" s="59"/>
      <c r="IDH748" s="59"/>
      <c r="IDI748" s="59"/>
      <c r="IDJ748" s="59"/>
      <c r="IDK748" s="59"/>
      <c r="IDL748" s="59"/>
      <c r="IDM748" s="59"/>
      <c r="IDN748" s="59"/>
      <c r="IDO748" s="59"/>
      <c r="IDP748" s="59"/>
      <c r="IDQ748" s="59"/>
      <c r="IDR748" s="59"/>
      <c r="IDS748" s="59"/>
      <c r="IDT748" s="59"/>
      <c r="IDU748" s="59"/>
      <c r="IDV748" s="59"/>
      <c r="IDW748" s="59"/>
      <c r="IDX748" s="59"/>
      <c r="IDY748" s="59"/>
      <c r="IDZ748" s="59"/>
      <c r="IEA748" s="59"/>
      <c r="IEB748" s="59"/>
      <c r="IEC748" s="59"/>
      <c r="IED748" s="59"/>
      <c r="IEE748" s="59"/>
      <c r="IEF748" s="59"/>
      <c r="IEG748" s="59"/>
      <c r="IEH748" s="59"/>
      <c r="IEI748" s="59"/>
      <c r="IEJ748" s="59"/>
      <c r="IEK748" s="59"/>
      <c r="IEL748" s="59"/>
      <c r="IEM748" s="59"/>
      <c r="IEN748" s="59"/>
      <c r="IEO748" s="59"/>
      <c r="IEP748" s="59"/>
      <c r="IEQ748" s="59"/>
      <c r="IER748" s="59"/>
      <c r="IES748" s="59"/>
      <c r="IET748" s="59"/>
      <c r="IEU748" s="59"/>
      <c r="IEV748" s="59"/>
      <c r="IEW748" s="59"/>
      <c r="IEX748" s="59"/>
      <c r="IEY748" s="59"/>
      <c r="IEZ748" s="59"/>
      <c r="IFA748" s="59"/>
      <c r="IFB748" s="59"/>
      <c r="IFC748" s="59"/>
      <c r="IFD748" s="59"/>
      <c r="IFE748" s="59"/>
      <c r="IFF748" s="59"/>
      <c r="IFG748" s="59"/>
      <c r="IFH748" s="59"/>
      <c r="IFI748" s="59"/>
      <c r="IFJ748" s="59"/>
      <c r="IFK748" s="59"/>
      <c r="IFL748" s="59"/>
      <c r="IFM748" s="59"/>
      <c r="IFN748" s="59"/>
      <c r="IFO748" s="59"/>
      <c r="IFP748" s="59"/>
      <c r="IFQ748" s="59"/>
      <c r="IFR748" s="59"/>
      <c r="IFS748" s="59"/>
      <c r="IFT748" s="59"/>
      <c r="IFU748" s="59"/>
      <c r="IFV748" s="59"/>
      <c r="IFW748" s="59"/>
      <c r="IFX748" s="59"/>
      <c r="IFY748" s="59"/>
      <c r="IFZ748" s="59"/>
      <c r="IGA748" s="59"/>
      <c r="IGB748" s="59"/>
      <c r="IGC748" s="59"/>
      <c r="IGD748" s="59"/>
      <c r="IGE748" s="59"/>
      <c r="IGF748" s="59"/>
      <c r="IGG748" s="59"/>
      <c r="IGH748" s="59"/>
      <c r="IGI748" s="59"/>
      <c r="IGJ748" s="59"/>
      <c r="IGK748" s="59"/>
      <c r="IGL748" s="59"/>
      <c r="IGM748" s="59"/>
      <c r="IGN748" s="59"/>
      <c r="IGO748" s="59"/>
      <c r="IGP748" s="59"/>
      <c r="IGQ748" s="59"/>
      <c r="IGR748" s="59"/>
      <c r="IGS748" s="59"/>
      <c r="IGT748" s="59"/>
      <c r="IGU748" s="59"/>
      <c r="IGV748" s="59"/>
      <c r="IGW748" s="59"/>
      <c r="IGX748" s="59"/>
      <c r="IGY748" s="59"/>
      <c r="IGZ748" s="59"/>
      <c r="IHA748" s="59"/>
      <c r="IHB748" s="59"/>
      <c r="IHC748" s="59"/>
      <c r="IHD748" s="59"/>
      <c r="IHE748" s="59"/>
      <c r="IHF748" s="59"/>
      <c r="IHG748" s="59"/>
      <c r="IHH748" s="59"/>
      <c r="IHI748" s="59"/>
      <c r="IHJ748" s="59"/>
      <c r="IHK748" s="59"/>
      <c r="IHL748" s="59"/>
      <c r="IHM748" s="59"/>
      <c r="IHN748" s="59"/>
      <c r="IHO748" s="59"/>
      <c r="IHP748" s="59"/>
      <c r="IHQ748" s="59"/>
      <c r="IHR748" s="59"/>
      <c r="IHS748" s="59"/>
      <c r="IHT748" s="59"/>
      <c r="IHU748" s="59"/>
      <c r="IHV748" s="59"/>
      <c r="IHW748" s="59"/>
      <c r="IHX748" s="59"/>
      <c r="IHY748" s="59"/>
      <c r="IHZ748" s="59"/>
      <c r="IIA748" s="59"/>
      <c r="IIB748" s="59"/>
      <c r="IIC748" s="59"/>
      <c r="IID748" s="59"/>
      <c r="IIE748" s="59"/>
      <c r="IIF748" s="59"/>
      <c r="IIG748" s="59"/>
      <c r="IIH748" s="59"/>
      <c r="III748" s="59"/>
      <c r="IIJ748" s="59"/>
      <c r="IIK748" s="59"/>
      <c r="IIL748" s="59"/>
      <c r="IIM748" s="59"/>
      <c r="IIN748" s="59"/>
      <c r="IIO748" s="59"/>
      <c r="IIP748" s="59"/>
      <c r="IIQ748" s="59"/>
      <c r="IIR748" s="59"/>
      <c r="IIS748" s="59"/>
      <c r="IIT748" s="59"/>
      <c r="IIU748" s="59"/>
      <c r="IIV748" s="59"/>
      <c r="IIW748" s="59"/>
      <c r="IIX748" s="59"/>
      <c r="IIY748" s="59"/>
      <c r="IIZ748" s="59"/>
      <c r="IJA748" s="59"/>
      <c r="IJB748" s="59"/>
      <c r="IJC748" s="59"/>
      <c r="IJD748" s="59"/>
      <c r="IJE748" s="59"/>
      <c r="IJF748" s="59"/>
      <c r="IJG748" s="59"/>
      <c r="IJH748" s="59"/>
      <c r="IJI748" s="59"/>
      <c r="IJJ748" s="59"/>
      <c r="IJK748" s="59"/>
      <c r="IJL748" s="59"/>
      <c r="IJM748" s="59"/>
      <c r="IJN748" s="59"/>
      <c r="IJO748" s="59"/>
      <c r="IJP748" s="59"/>
      <c r="IJQ748" s="59"/>
      <c r="IJR748" s="59"/>
      <c r="IJS748" s="59"/>
      <c r="IJT748" s="59"/>
      <c r="IJU748" s="59"/>
      <c r="IJV748" s="59"/>
      <c r="IJW748" s="59"/>
      <c r="IJX748" s="59"/>
      <c r="IJY748" s="59"/>
      <c r="IJZ748" s="59"/>
      <c r="IKA748" s="59"/>
      <c r="IKB748" s="59"/>
      <c r="IKC748" s="59"/>
      <c r="IKD748" s="59"/>
      <c r="IKE748" s="59"/>
      <c r="IKF748" s="59"/>
      <c r="IKG748" s="59"/>
      <c r="IKH748" s="59"/>
      <c r="IKI748" s="59"/>
      <c r="IKJ748" s="59"/>
      <c r="IKK748" s="59"/>
      <c r="IKL748" s="59"/>
      <c r="IKM748" s="59"/>
      <c r="IKN748" s="59"/>
      <c r="IKO748" s="59"/>
      <c r="IKP748" s="59"/>
      <c r="IKQ748" s="59"/>
      <c r="IKR748" s="59"/>
      <c r="IKS748" s="59"/>
      <c r="IKT748" s="59"/>
      <c r="IKU748" s="59"/>
      <c r="IKV748" s="59"/>
      <c r="IKW748" s="59"/>
      <c r="IKX748" s="59"/>
      <c r="IKY748" s="59"/>
      <c r="IKZ748" s="59"/>
      <c r="ILA748" s="59"/>
      <c r="ILB748" s="59"/>
      <c r="ILC748" s="59"/>
      <c r="ILD748" s="59"/>
      <c r="ILE748" s="59"/>
      <c r="ILF748" s="59"/>
      <c r="ILG748" s="59"/>
      <c r="ILH748" s="59"/>
      <c r="ILI748" s="59"/>
      <c r="ILJ748" s="59"/>
      <c r="ILK748" s="59"/>
      <c r="ILL748" s="59"/>
      <c r="ILM748" s="59"/>
      <c r="ILN748" s="59"/>
      <c r="ILO748" s="59"/>
      <c r="ILP748" s="59"/>
      <c r="ILQ748" s="59"/>
      <c r="ILR748" s="59"/>
      <c r="ILS748" s="59"/>
      <c r="ILT748" s="59"/>
      <c r="ILU748" s="59"/>
      <c r="ILV748" s="59"/>
      <c r="ILW748" s="59"/>
      <c r="ILX748" s="59"/>
      <c r="ILY748" s="59"/>
      <c r="ILZ748" s="59"/>
      <c r="IMA748" s="59"/>
      <c r="IMB748" s="59"/>
      <c r="IMC748" s="59"/>
      <c r="IMD748" s="59"/>
      <c r="IME748" s="59"/>
      <c r="IMF748" s="59"/>
      <c r="IMG748" s="59"/>
      <c r="IMH748" s="59"/>
      <c r="IMI748" s="59"/>
      <c r="IMJ748" s="59"/>
      <c r="IMK748" s="59"/>
      <c r="IML748" s="59"/>
      <c r="IMM748" s="59"/>
      <c r="IMN748" s="59"/>
      <c r="IMO748" s="59"/>
      <c r="IMP748" s="59"/>
      <c r="IMQ748" s="59"/>
      <c r="IMR748" s="59"/>
      <c r="IMS748" s="59"/>
      <c r="IMT748" s="59"/>
      <c r="IMU748" s="59"/>
      <c r="IMV748" s="59"/>
      <c r="IMW748" s="59"/>
      <c r="IMX748" s="59"/>
      <c r="IMY748" s="59"/>
      <c r="IMZ748" s="59"/>
      <c r="INA748" s="59"/>
      <c r="INB748" s="59"/>
      <c r="INC748" s="59"/>
      <c r="IND748" s="59"/>
      <c r="INE748" s="59"/>
      <c r="INF748" s="59"/>
      <c r="ING748" s="59"/>
      <c r="INH748" s="59"/>
      <c r="INI748" s="59"/>
      <c r="INJ748" s="59"/>
      <c r="INK748" s="59"/>
      <c r="INL748" s="59"/>
      <c r="INM748" s="59"/>
      <c r="INN748" s="59"/>
      <c r="INO748" s="59"/>
      <c r="INP748" s="59"/>
      <c r="INQ748" s="59"/>
      <c r="INR748" s="59"/>
      <c r="INS748" s="59"/>
      <c r="INT748" s="59"/>
      <c r="INU748" s="59"/>
      <c r="INV748" s="59"/>
      <c r="INW748" s="59"/>
      <c r="INX748" s="59"/>
      <c r="INY748" s="59"/>
      <c r="INZ748" s="59"/>
      <c r="IOA748" s="59"/>
      <c r="IOB748" s="59"/>
      <c r="IOC748" s="59"/>
      <c r="IOD748" s="59"/>
      <c r="IOE748" s="59"/>
      <c r="IOF748" s="59"/>
      <c r="IOG748" s="59"/>
      <c r="IOH748" s="59"/>
      <c r="IOI748" s="59"/>
      <c r="IOJ748" s="59"/>
      <c r="IOK748" s="59"/>
      <c r="IOL748" s="59"/>
      <c r="IOM748" s="59"/>
      <c r="ION748" s="59"/>
      <c r="IOO748" s="59"/>
      <c r="IOP748" s="59"/>
      <c r="IOQ748" s="59"/>
      <c r="IOR748" s="59"/>
      <c r="IOS748" s="59"/>
      <c r="IOT748" s="59"/>
      <c r="IOU748" s="59"/>
      <c r="IOV748" s="59"/>
      <c r="IOW748" s="59"/>
      <c r="IOX748" s="59"/>
      <c r="IOY748" s="59"/>
      <c r="IOZ748" s="59"/>
      <c r="IPA748" s="59"/>
      <c r="IPB748" s="59"/>
      <c r="IPC748" s="59"/>
      <c r="IPD748" s="59"/>
      <c r="IPE748" s="59"/>
      <c r="IPF748" s="59"/>
      <c r="IPG748" s="59"/>
      <c r="IPH748" s="59"/>
      <c r="IPI748" s="59"/>
      <c r="IPJ748" s="59"/>
      <c r="IPK748" s="59"/>
      <c r="IPL748" s="59"/>
      <c r="IPM748" s="59"/>
      <c r="IPN748" s="59"/>
      <c r="IPO748" s="59"/>
      <c r="IPP748" s="59"/>
      <c r="IPQ748" s="59"/>
      <c r="IPR748" s="59"/>
      <c r="IPS748" s="59"/>
      <c r="IPT748" s="59"/>
      <c r="IPU748" s="59"/>
      <c r="IPV748" s="59"/>
      <c r="IPW748" s="59"/>
      <c r="IPX748" s="59"/>
      <c r="IPY748" s="59"/>
      <c r="IPZ748" s="59"/>
      <c r="IQA748" s="59"/>
      <c r="IQB748" s="59"/>
      <c r="IQC748" s="59"/>
      <c r="IQD748" s="59"/>
      <c r="IQE748" s="59"/>
      <c r="IQF748" s="59"/>
      <c r="IQG748" s="59"/>
      <c r="IQH748" s="59"/>
      <c r="IQI748" s="59"/>
      <c r="IQJ748" s="59"/>
      <c r="IQK748" s="59"/>
      <c r="IQL748" s="59"/>
      <c r="IQM748" s="59"/>
      <c r="IQN748" s="59"/>
      <c r="IQO748" s="59"/>
      <c r="IQP748" s="59"/>
      <c r="IQQ748" s="59"/>
      <c r="IQR748" s="59"/>
      <c r="IQS748" s="59"/>
      <c r="IQT748" s="59"/>
      <c r="IQU748" s="59"/>
      <c r="IQV748" s="59"/>
      <c r="IQW748" s="59"/>
      <c r="IQX748" s="59"/>
      <c r="IQY748" s="59"/>
      <c r="IQZ748" s="59"/>
      <c r="IRA748" s="59"/>
      <c r="IRB748" s="59"/>
      <c r="IRC748" s="59"/>
      <c r="IRD748" s="59"/>
      <c r="IRE748" s="59"/>
      <c r="IRF748" s="59"/>
      <c r="IRG748" s="59"/>
      <c r="IRH748" s="59"/>
      <c r="IRI748" s="59"/>
      <c r="IRJ748" s="59"/>
      <c r="IRK748" s="59"/>
      <c r="IRL748" s="59"/>
      <c r="IRM748" s="59"/>
      <c r="IRN748" s="59"/>
      <c r="IRO748" s="59"/>
      <c r="IRP748" s="59"/>
      <c r="IRQ748" s="59"/>
      <c r="IRR748" s="59"/>
      <c r="IRS748" s="59"/>
      <c r="IRT748" s="59"/>
      <c r="IRU748" s="59"/>
      <c r="IRV748" s="59"/>
      <c r="IRW748" s="59"/>
      <c r="IRX748" s="59"/>
      <c r="IRY748" s="59"/>
      <c r="IRZ748" s="59"/>
      <c r="ISA748" s="59"/>
      <c r="ISB748" s="59"/>
      <c r="ISC748" s="59"/>
      <c r="ISD748" s="59"/>
      <c r="ISE748" s="59"/>
      <c r="ISF748" s="59"/>
      <c r="ISG748" s="59"/>
      <c r="ISH748" s="59"/>
      <c r="ISI748" s="59"/>
      <c r="ISJ748" s="59"/>
      <c r="ISK748" s="59"/>
      <c r="ISL748" s="59"/>
      <c r="ISM748" s="59"/>
      <c r="ISN748" s="59"/>
      <c r="ISO748" s="59"/>
      <c r="ISP748" s="59"/>
      <c r="ISQ748" s="59"/>
      <c r="ISR748" s="59"/>
      <c r="ISS748" s="59"/>
      <c r="IST748" s="59"/>
      <c r="ISU748" s="59"/>
      <c r="ISV748" s="59"/>
      <c r="ISW748" s="59"/>
      <c r="ISX748" s="59"/>
      <c r="ISY748" s="59"/>
      <c r="ISZ748" s="59"/>
      <c r="ITA748" s="59"/>
      <c r="ITB748" s="59"/>
      <c r="ITC748" s="59"/>
      <c r="ITD748" s="59"/>
      <c r="ITE748" s="59"/>
      <c r="ITF748" s="59"/>
      <c r="ITG748" s="59"/>
      <c r="ITH748" s="59"/>
      <c r="ITI748" s="59"/>
      <c r="ITJ748" s="59"/>
      <c r="ITK748" s="59"/>
      <c r="ITL748" s="59"/>
      <c r="ITM748" s="59"/>
      <c r="ITN748" s="59"/>
      <c r="ITO748" s="59"/>
      <c r="ITP748" s="59"/>
      <c r="ITQ748" s="59"/>
      <c r="ITR748" s="59"/>
      <c r="ITS748" s="59"/>
      <c r="ITT748" s="59"/>
      <c r="ITU748" s="59"/>
      <c r="ITV748" s="59"/>
      <c r="ITW748" s="59"/>
      <c r="ITX748" s="59"/>
      <c r="ITY748" s="59"/>
      <c r="ITZ748" s="59"/>
      <c r="IUA748" s="59"/>
      <c r="IUB748" s="59"/>
      <c r="IUC748" s="59"/>
      <c r="IUD748" s="59"/>
      <c r="IUE748" s="59"/>
      <c r="IUF748" s="59"/>
      <c r="IUG748" s="59"/>
      <c r="IUH748" s="59"/>
      <c r="IUI748" s="59"/>
      <c r="IUJ748" s="59"/>
      <c r="IUK748" s="59"/>
      <c r="IUL748" s="59"/>
      <c r="IUM748" s="59"/>
      <c r="IUN748" s="59"/>
      <c r="IUO748" s="59"/>
      <c r="IUP748" s="59"/>
      <c r="IUQ748" s="59"/>
      <c r="IUR748" s="59"/>
      <c r="IUS748" s="59"/>
      <c r="IUT748" s="59"/>
      <c r="IUU748" s="59"/>
      <c r="IUV748" s="59"/>
      <c r="IUW748" s="59"/>
      <c r="IUX748" s="59"/>
      <c r="IUY748" s="59"/>
      <c r="IUZ748" s="59"/>
      <c r="IVA748" s="59"/>
      <c r="IVB748" s="59"/>
      <c r="IVC748" s="59"/>
      <c r="IVD748" s="59"/>
      <c r="IVE748" s="59"/>
      <c r="IVF748" s="59"/>
      <c r="IVG748" s="59"/>
      <c r="IVH748" s="59"/>
      <c r="IVI748" s="59"/>
      <c r="IVJ748" s="59"/>
      <c r="IVK748" s="59"/>
      <c r="IVL748" s="59"/>
      <c r="IVM748" s="59"/>
      <c r="IVN748" s="59"/>
      <c r="IVO748" s="59"/>
      <c r="IVP748" s="59"/>
      <c r="IVQ748" s="59"/>
      <c r="IVR748" s="59"/>
      <c r="IVS748" s="59"/>
      <c r="IVT748" s="59"/>
      <c r="IVU748" s="59"/>
      <c r="IVV748" s="59"/>
      <c r="IVW748" s="59"/>
      <c r="IVX748" s="59"/>
      <c r="IVY748" s="59"/>
      <c r="IVZ748" s="59"/>
      <c r="IWA748" s="59"/>
      <c r="IWB748" s="59"/>
      <c r="IWC748" s="59"/>
      <c r="IWD748" s="59"/>
      <c r="IWE748" s="59"/>
      <c r="IWF748" s="59"/>
      <c r="IWG748" s="59"/>
      <c r="IWH748" s="59"/>
      <c r="IWI748" s="59"/>
      <c r="IWJ748" s="59"/>
      <c r="IWK748" s="59"/>
      <c r="IWL748" s="59"/>
      <c r="IWM748" s="59"/>
      <c r="IWN748" s="59"/>
      <c r="IWO748" s="59"/>
      <c r="IWP748" s="59"/>
      <c r="IWQ748" s="59"/>
      <c r="IWR748" s="59"/>
      <c r="IWS748" s="59"/>
      <c r="IWT748" s="59"/>
      <c r="IWU748" s="59"/>
      <c r="IWV748" s="59"/>
      <c r="IWW748" s="59"/>
      <c r="IWX748" s="59"/>
      <c r="IWY748" s="59"/>
      <c r="IWZ748" s="59"/>
      <c r="IXA748" s="59"/>
      <c r="IXB748" s="59"/>
      <c r="IXC748" s="59"/>
      <c r="IXD748" s="59"/>
      <c r="IXE748" s="59"/>
      <c r="IXF748" s="59"/>
      <c r="IXG748" s="59"/>
      <c r="IXH748" s="59"/>
      <c r="IXI748" s="59"/>
      <c r="IXJ748" s="59"/>
      <c r="IXK748" s="59"/>
      <c r="IXL748" s="59"/>
      <c r="IXM748" s="59"/>
      <c r="IXN748" s="59"/>
      <c r="IXO748" s="59"/>
      <c r="IXP748" s="59"/>
      <c r="IXQ748" s="59"/>
      <c r="IXR748" s="59"/>
      <c r="IXS748" s="59"/>
      <c r="IXT748" s="59"/>
      <c r="IXU748" s="59"/>
      <c r="IXV748" s="59"/>
      <c r="IXW748" s="59"/>
      <c r="IXX748" s="59"/>
      <c r="IXY748" s="59"/>
      <c r="IXZ748" s="59"/>
      <c r="IYA748" s="59"/>
      <c r="IYB748" s="59"/>
      <c r="IYC748" s="59"/>
      <c r="IYD748" s="59"/>
      <c r="IYE748" s="59"/>
      <c r="IYF748" s="59"/>
      <c r="IYG748" s="59"/>
      <c r="IYH748" s="59"/>
      <c r="IYI748" s="59"/>
      <c r="IYJ748" s="59"/>
      <c r="IYK748" s="59"/>
      <c r="IYL748" s="59"/>
      <c r="IYM748" s="59"/>
      <c r="IYN748" s="59"/>
      <c r="IYO748" s="59"/>
      <c r="IYP748" s="59"/>
      <c r="IYQ748" s="59"/>
      <c r="IYR748" s="59"/>
      <c r="IYS748" s="59"/>
      <c r="IYT748" s="59"/>
      <c r="IYU748" s="59"/>
      <c r="IYV748" s="59"/>
      <c r="IYW748" s="59"/>
      <c r="IYX748" s="59"/>
      <c r="IYY748" s="59"/>
      <c r="IYZ748" s="59"/>
      <c r="IZA748" s="59"/>
      <c r="IZB748" s="59"/>
      <c r="IZC748" s="59"/>
      <c r="IZD748" s="59"/>
      <c r="IZE748" s="59"/>
      <c r="IZF748" s="59"/>
      <c r="IZG748" s="59"/>
      <c r="IZH748" s="59"/>
      <c r="IZI748" s="59"/>
      <c r="IZJ748" s="59"/>
      <c r="IZK748" s="59"/>
      <c r="IZL748" s="59"/>
      <c r="IZM748" s="59"/>
      <c r="IZN748" s="59"/>
      <c r="IZO748" s="59"/>
      <c r="IZP748" s="59"/>
      <c r="IZQ748" s="59"/>
      <c r="IZR748" s="59"/>
      <c r="IZS748" s="59"/>
      <c r="IZT748" s="59"/>
      <c r="IZU748" s="59"/>
      <c r="IZV748" s="59"/>
      <c r="IZW748" s="59"/>
      <c r="IZX748" s="59"/>
      <c r="IZY748" s="59"/>
      <c r="IZZ748" s="59"/>
      <c r="JAA748" s="59"/>
      <c r="JAB748" s="59"/>
      <c r="JAC748" s="59"/>
      <c r="JAD748" s="59"/>
      <c r="JAE748" s="59"/>
      <c r="JAF748" s="59"/>
      <c r="JAG748" s="59"/>
      <c r="JAH748" s="59"/>
      <c r="JAI748" s="59"/>
      <c r="JAJ748" s="59"/>
      <c r="JAK748" s="59"/>
      <c r="JAL748" s="59"/>
      <c r="JAM748" s="59"/>
      <c r="JAN748" s="59"/>
      <c r="JAO748" s="59"/>
      <c r="JAP748" s="59"/>
      <c r="JAQ748" s="59"/>
      <c r="JAR748" s="59"/>
      <c r="JAS748" s="59"/>
      <c r="JAT748" s="59"/>
      <c r="JAU748" s="59"/>
      <c r="JAV748" s="59"/>
      <c r="JAW748" s="59"/>
      <c r="JAX748" s="59"/>
      <c r="JAY748" s="59"/>
      <c r="JAZ748" s="59"/>
      <c r="JBA748" s="59"/>
      <c r="JBB748" s="59"/>
      <c r="JBC748" s="59"/>
      <c r="JBD748" s="59"/>
      <c r="JBE748" s="59"/>
      <c r="JBF748" s="59"/>
      <c r="JBG748" s="59"/>
      <c r="JBH748" s="59"/>
      <c r="JBI748" s="59"/>
      <c r="JBJ748" s="59"/>
      <c r="JBK748" s="59"/>
      <c r="JBL748" s="59"/>
      <c r="JBM748" s="59"/>
      <c r="JBN748" s="59"/>
      <c r="JBO748" s="59"/>
      <c r="JBP748" s="59"/>
      <c r="JBQ748" s="59"/>
      <c r="JBR748" s="59"/>
      <c r="JBS748" s="59"/>
      <c r="JBT748" s="59"/>
      <c r="JBU748" s="59"/>
      <c r="JBV748" s="59"/>
      <c r="JBW748" s="59"/>
      <c r="JBX748" s="59"/>
      <c r="JBY748" s="59"/>
      <c r="JBZ748" s="59"/>
      <c r="JCA748" s="59"/>
      <c r="JCB748" s="59"/>
      <c r="JCC748" s="59"/>
      <c r="JCD748" s="59"/>
      <c r="JCE748" s="59"/>
      <c r="JCF748" s="59"/>
      <c r="JCG748" s="59"/>
      <c r="JCH748" s="59"/>
      <c r="JCI748" s="59"/>
      <c r="JCJ748" s="59"/>
      <c r="JCK748" s="59"/>
      <c r="JCL748" s="59"/>
      <c r="JCM748" s="59"/>
      <c r="JCN748" s="59"/>
      <c r="JCO748" s="59"/>
      <c r="JCP748" s="59"/>
      <c r="JCQ748" s="59"/>
      <c r="JCR748" s="59"/>
      <c r="JCS748" s="59"/>
      <c r="JCT748" s="59"/>
      <c r="JCU748" s="59"/>
      <c r="JCV748" s="59"/>
      <c r="JCW748" s="59"/>
      <c r="JCX748" s="59"/>
      <c r="JCY748" s="59"/>
      <c r="JCZ748" s="59"/>
      <c r="JDA748" s="59"/>
      <c r="JDB748" s="59"/>
      <c r="JDC748" s="59"/>
      <c r="JDD748" s="59"/>
      <c r="JDE748" s="59"/>
      <c r="JDF748" s="59"/>
      <c r="JDG748" s="59"/>
      <c r="JDH748" s="59"/>
      <c r="JDI748" s="59"/>
      <c r="JDJ748" s="59"/>
      <c r="JDK748" s="59"/>
      <c r="JDL748" s="59"/>
      <c r="JDM748" s="59"/>
      <c r="JDN748" s="59"/>
      <c r="JDO748" s="59"/>
      <c r="JDP748" s="59"/>
      <c r="JDQ748" s="59"/>
      <c r="JDR748" s="59"/>
      <c r="JDS748" s="59"/>
      <c r="JDT748" s="59"/>
      <c r="JDU748" s="59"/>
      <c r="JDV748" s="59"/>
      <c r="JDW748" s="59"/>
      <c r="JDX748" s="59"/>
      <c r="JDY748" s="59"/>
      <c r="JDZ748" s="59"/>
      <c r="JEA748" s="59"/>
      <c r="JEB748" s="59"/>
      <c r="JEC748" s="59"/>
      <c r="JED748" s="59"/>
      <c r="JEE748" s="59"/>
      <c r="JEF748" s="59"/>
      <c r="JEG748" s="59"/>
      <c r="JEH748" s="59"/>
      <c r="JEI748" s="59"/>
      <c r="JEJ748" s="59"/>
      <c r="JEK748" s="59"/>
      <c r="JEL748" s="59"/>
      <c r="JEM748" s="59"/>
      <c r="JEN748" s="59"/>
      <c r="JEO748" s="59"/>
      <c r="JEP748" s="59"/>
      <c r="JEQ748" s="59"/>
      <c r="JER748" s="59"/>
      <c r="JES748" s="59"/>
      <c r="JET748" s="59"/>
      <c r="JEU748" s="59"/>
      <c r="JEV748" s="59"/>
      <c r="JEW748" s="59"/>
      <c r="JEX748" s="59"/>
      <c r="JEY748" s="59"/>
      <c r="JEZ748" s="59"/>
      <c r="JFA748" s="59"/>
      <c r="JFB748" s="59"/>
      <c r="JFC748" s="59"/>
      <c r="JFD748" s="59"/>
      <c r="JFE748" s="59"/>
      <c r="JFF748" s="59"/>
      <c r="JFG748" s="59"/>
      <c r="JFH748" s="59"/>
      <c r="JFI748" s="59"/>
      <c r="JFJ748" s="59"/>
      <c r="JFK748" s="59"/>
      <c r="JFL748" s="59"/>
      <c r="JFM748" s="59"/>
      <c r="JFN748" s="59"/>
      <c r="JFO748" s="59"/>
      <c r="JFP748" s="59"/>
      <c r="JFQ748" s="59"/>
      <c r="JFR748" s="59"/>
      <c r="JFS748" s="59"/>
      <c r="JFT748" s="59"/>
      <c r="JFU748" s="59"/>
      <c r="JFV748" s="59"/>
      <c r="JFW748" s="59"/>
      <c r="JFX748" s="59"/>
      <c r="JFY748" s="59"/>
      <c r="JFZ748" s="59"/>
      <c r="JGA748" s="59"/>
      <c r="JGB748" s="59"/>
      <c r="JGC748" s="59"/>
      <c r="JGD748" s="59"/>
      <c r="JGE748" s="59"/>
      <c r="JGF748" s="59"/>
      <c r="JGG748" s="59"/>
      <c r="JGH748" s="59"/>
      <c r="JGI748" s="59"/>
      <c r="JGJ748" s="59"/>
      <c r="JGK748" s="59"/>
      <c r="JGL748" s="59"/>
      <c r="JGM748" s="59"/>
      <c r="JGN748" s="59"/>
      <c r="JGO748" s="59"/>
      <c r="JGP748" s="59"/>
      <c r="JGQ748" s="59"/>
      <c r="JGR748" s="59"/>
      <c r="JGS748" s="59"/>
      <c r="JGT748" s="59"/>
      <c r="JGU748" s="59"/>
      <c r="JGV748" s="59"/>
      <c r="JGW748" s="59"/>
      <c r="JGX748" s="59"/>
      <c r="JGY748" s="59"/>
      <c r="JGZ748" s="59"/>
      <c r="JHA748" s="59"/>
      <c r="JHB748" s="59"/>
      <c r="JHC748" s="59"/>
      <c r="JHD748" s="59"/>
      <c r="JHE748" s="59"/>
      <c r="JHF748" s="59"/>
      <c r="JHG748" s="59"/>
      <c r="JHH748" s="59"/>
      <c r="JHI748" s="59"/>
      <c r="JHJ748" s="59"/>
      <c r="JHK748" s="59"/>
      <c r="JHL748" s="59"/>
      <c r="JHM748" s="59"/>
      <c r="JHN748" s="59"/>
      <c r="JHO748" s="59"/>
      <c r="JHP748" s="59"/>
      <c r="JHQ748" s="59"/>
      <c r="JHR748" s="59"/>
      <c r="JHS748" s="59"/>
      <c r="JHT748" s="59"/>
      <c r="JHU748" s="59"/>
      <c r="JHV748" s="59"/>
      <c r="JHW748" s="59"/>
      <c r="JHX748" s="59"/>
      <c r="JHY748" s="59"/>
      <c r="JHZ748" s="59"/>
      <c r="JIA748" s="59"/>
      <c r="JIB748" s="59"/>
      <c r="JIC748" s="59"/>
      <c r="JID748" s="59"/>
      <c r="JIE748" s="59"/>
      <c r="JIF748" s="59"/>
      <c r="JIG748" s="59"/>
      <c r="JIH748" s="59"/>
      <c r="JII748" s="59"/>
      <c r="JIJ748" s="59"/>
      <c r="JIK748" s="59"/>
      <c r="JIL748" s="59"/>
      <c r="JIM748" s="59"/>
      <c r="JIN748" s="59"/>
      <c r="JIO748" s="59"/>
      <c r="JIP748" s="59"/>
      <c r="JIQ748" s="59"/>
      <c r="JIR748" s="59"/>
      <c r="JIS748" s="59"/>
      <c r="JIT748" s="59"/>
      <c r="JIU748" s="59"/>
      <c r="JIV748" s="59"/>
      <c r="JIW748" s="59"/>
      <c r="JIX748" s="59"/>
      <c r="JIY748" s="59"/>
      <c r="JIZ748" s="59"/>
      <c r="JJA748" s="59"/>
      <c r="JJB748" s="59"/>
      <c r="JJC748" s="59"/>
      <c r="JJD748" s="59"/>
      <c r="JJE748" s="59"/>
      <c r="JJF748" s="59"/>
      <c r="JJG748" s="59"/>
      <c r="JJH748" s="59"/>
      <c r="JJI748" s="59"/>
      <c r="JJJ748" s="59"/>
      <c r="JJK748" s="59"/>
      <c r="JJL748" s="59"/>
      <c r="JJM748" s="59"/>
      <c r="JJN748" s="59"/>
      <c r="JJO748" s="59"/>
      <c r="JJP748" s="59"/>
      <c r="JJQ748" s="59"/>
      <c r="JJR748" s="59"/>
      <c r="JJS748" s="59"/>
      <c r="JJT748" s="59"/>
      <c r="JJU748" s="59"/>
      <c r="JJV748" s="59"/>
      <c r="JJW748" s="59"/>
      <c r="JJX748" s="59"/>
      <c r="JJY748" s="59"/>
      <c r="JJZ748" s="59"/>
      <c r="JKA748" s="59"/>
      <c r="JKB748" s="59"/>
      <c r="JKC748" s="59"/>
      <c r="JKD748" s="59"/>
      <c r="JKE748" s="59"/>
      <c r="JKF748" s="59"/>
      <c r="JKG748" s="59"/>
      <c r="JKH748" s="59"/>
      <c r="JKI748" s="59"/>
      <c r="JKJ748" s="59"/>
      <c r="JKK748" s="59"/>
      <c r="JKL748" s="59"/>
      <c r="JKM748" s="59"/>
      <c r="JKN748" s="59"/>
      <c r="JKO748" s="59"/>
      <c r="JKP748" s="59"/>
      <c r="JKQ748" s="59"/>
      <c r="JKR748" s="59"/>
      <c r="JKS748" s="59"/>
      <c r="JKT748" s="59"/>
      <c r="JKU748" s="59"/>
      <c r="JKV748" s="59"/>
      <c r="JKW748" s="59"/>
      <c r="JKX748" s="59"/>
      <c r="JKY748" s="59"/>
      <c r="JKZ748" s="59"/>
      <c r="JLA748" s="59"/>
      <c r="JLB748" s="59"/>
      <c r="JLC748" s="59"/>
      <c r="JLD748" s="59"/>
      <c r="JLE748" s="59"/>
      <c r="JLF748" s="59"/>
      <c r="JLG748" s="59"/>
      <c r="JLH748" s="59"/>
      <c r="JLI748" s="59"/>
      <c r="JLJ748" s="59"/>
      <c r="JLK748" s="59"/>
      <c r="JLL748" s="59"/>
      <c r="JLM748" s="59"/>
      <c r="JLN748" s="59"/>
      <c r="JLO748" s="59"/>
      <c r="JLP748" s="59"/>
      <c r="JLQ748" s="59"/>
      <c r="JLR748" s="59"/>
      <c r="JLS748" s="59"/>
      <c r="JLT748" s="59"/>
      <c r="JLU748" s="59"/>
      <c r="JLV748" s="59"/>
      <c r="JLW748" s="59"/>
      <c r="JLX748" s="59"/>
      <c r="JLY748" s="59"/>
      <c r="JLZ748" s="59"/>
      <c r="JMA748" s="59"/>
      <c r="JMB748" s="59"/>
      <c r="JMC748" s="59"/>
      <c r="JMD748" s="59"/>
      <c r="JME748" s="59"/>
      <c r="JMF748" s="59"/>
      <c r="JMG748" s="59"/>
      <c r="JMH748" s="59"/>
      <c r="JMI748" s="59"/>
      <c r="JMJ748" s="59"/>
      <c r="JMK748" s="59"/>
      <c r="JML748" s="59"/>
      <c r="JMM748" s="59"/>
      <c r="JMN748" s="59"/>
      <c r="JMO748" s="59"/>
      <c r="JMP748" s="59"/>
      <c r="JMQ748" s="59"/>
      <c r="JMR748" s="59"/>
      <c r="JMS748" s="59"/>
      <c r="JMT748" s="59"/>
      <c r="JMU748" s="59"/>
      <c r="JMV748" s="59"/>
      <c r="JMW748" s="59"/>
      <c r="JMX748" s="59"/>
      <c r="JMY748" s="59"/>
      <c r="JMZ748" s="59"/>
      <c r="JNA748" s="59"/>
      <c r="JNB748" s="59"/>
      <c r="JNC748" s="59"/>
      <c r="JND748" s="59"/>
      <c r="JNE748" s="59"/>
      <c r="JNF748" s="59"/>
      <c r="JNG748" s="59"/>
      <c r="JNH748" s="59"/>
      <c r="JNI748" s="59"/>
      <c r="JNJ748" s="59"/>
      <c r="JNK748" s="59"/>
      <c r="JNL748" s="59"/>
      <c r="JNM748" s="59"/>
      <c r="JNN748" s="59"/>
      <c r="JNO748" s="59"/>
      <c r="JNP748" s="59"/>
      <c r="JNQ748" s="59"/>
      <c r="JNR748" s="59"/>
      <c r="JNS748" s="59"/>
      <c r="JNT748" s="59"/>
      <c r="JNU748" s="59"/>
      <c r="JNV748" s="59"/>
      <c r="JNW748" s="59"/>
      <c r="JNX748" s="59"/>
      <c r="JNY748" s="59"/>
      <c r="JNZ748" s="59"/>
      <c r="JOA748" s="59"/>
      <c r="JOB748" s="59"/>
      <c r="JOC748" s="59"/>
      <c r="JOD748" s="59"/>
      <c r="JOE748" s="59"/>
      <c r="JOF748" s="59"/>
      <c r="JOG748" s="59"/>
      <c r="JOH748" s="59"/>
      <c r="JOI748" s="59"/>
      <c r="JOJ748" s="59"/>
      <c r="JOK748" s="59"/>
      <c r="JOL748" s="59"/>
      <c r="JOM748" s="59"/>
      <c r="JON748" s="59"/>
      <c r="JOO748" s="59"/>
      <c r="JOP748" s="59"/>
      <c r="JOQ748" s="59"/>
      <c r="JOR748" s="59"/>
      <c r="JOS748" s="59"/>
      <c r="JOT748" s="59"/>
      <c r="JOU748" s="59"/>
      <c r="JOV748" s="59"/>
      <c r="JOW748" s="59"/>
      <c r="JOX748" s="59"/>
      <c r="JOY748" s="59"/>
      <c r="JOZ748" s="59"/>
      <c r="JPA748" s="59"/>
      <c r="JPB748" s="59"/>
      <c r="JPC748" s="59"/>
      <c r="JPD748" s="59"/>
      <c r="JPE748" s="59"/>
      <c r="JPF748" s="59"/>
      <c r="JPG748" s="59"/>
      <c r="JPH748" s="59"/>
      <c r="JPI748" s="59"/>
      <c r="JPJ748" s="59"/>
      <c r="JPK748" s="59"/>
      <c r="JPL748" s="59"/>
      <c r="JPM748" s="59"/>
      <c r="JPN748" s="59"/>
      <c r="JPO748" s="59"/>
      <c r="JPP748" s="59"/>
      <c r="JPQ748" s="59"/>
      <c r="JPR748" s="59"/>
      <c r="JPS748" s="59"/>
      <c r="JPT748" s="59"/>
      <c r="JPU748" s="59"/>
      <c r="JPV748" s="59"/>
      <c r="JPW748" s="59"/>
      <c r="JPX748" s="59"/>
      <c r="JPY748" s="59"/>
      <c r="JPZ748" s="59"/>
      <c r="JQA748" s="59"/>
      <c r="JQB748" s="59"/>
      <c r="JQC748" s="59"/>
      <c r="JQD748" s="59"/>
      <c r="JQE748" s="59"/>
      <c r="JQF748" s="59"/>
      <c r="JQG748" s="59"/>
      <c r="JQH748" s="59"/>
      <c r="JQI748" s="59"/>
      <c r="JQJ748" s="59"/>
      <c r="JQK748" s="59"/>
      <c r="JQL748" s="59"/>
      <c r="JQM748" s="59"/>
      <c r="JQN748" s="59"/>
      <c r="JQO748" s="59"/>
      <c r="JQP748" s="59"/>
      <c r="JQQ748" s="59"/>
      <c r="JQR748" s="59"/>
      <c r="JQS748" s="59"/>
      <c r="JQT748" s="59"/>
      <c r="JQU748" s="59"/>
      <c r="JQV748" s="59"/>
      <c r="JQW748" s="59"/>
      <c r="JQX748" s="59"/>
      <c r="JQY748" s="59"/>
      <c r="JQZ748" s="59"/>
      <c r="JRA748" s="59"/>
      <c r="JRB748" s="59"/>
      <c r="JRC748" s="59"/>
      <c r="JRD748" s="59"/>
      <c r="JRE748" s="59"/>
      <c r="JRF748" s="59"/>
      <c r="JRG748" s="59"/>
      <c r="JRH748" s="59"/>
      <c r="JRI748" s="59"/>
      <c r="JRJ748" s="59"/>
      <c r="JRK748" s="59"/>
      <c r="JRL748" s="59"/>
      <c r="JRM748" s="59"/>
      <c r="JRN748" s="59"/>
      <c r="JRO748" s="59"/>
      <c r="JRP748" s="59"/>
      <c r="JRQ748" s="59"/>
      <c r="JRR748" s="59"/>
      <c r="JRS748" s="59"/>
      <c r="JRT748" s="59"/>
      <c r="JRU748" s="59"/>
      <c r="JRV748" s="59"/>
      <c r="JRW748" s="59"/>
      <c r="JRX748" s="59"/>
      <c r="JRY748" s="59"/>
      <c r="JRZ748" s="59"/>
      <c r="JSA748" s="59"/>
      <c r="JSB748" s="59"/>
      <c r="JSC748" s="59"/>
      <c r="JSD748" s="59"/>
      <c r="JSE748" s="59"/>
      <c r="JSF748" s="59"/>
      <c r="JSG748" s="59"/>
      <c r="JSH748" s="59"/>
      <c r="JSI748" s="59"/>
      <c r="JSJ748" s="59"/>
      <c r="JSK748" s="59"/>
      <c r="JSL748" s="59"/>
      <c r="JSM748" s="59"/>
      <c r="JSN748" s="59"/>
      <c r="JSO748" s="59"/>
      <c r="JSP748" s="59"/>
      <c r="JSQ748" s="59"/>
      <c r="JSR748" s="59"/>
      <c r="JSS748" s="59"/>
      <c r="JST748" s="59"/>
      <c r="JSU748" s="59"/>
      <c r="JSV748" s="59"/>
      <c r="JSW748" s="59"/>
      <c r="JSX748" s="59"/>
      <c r="JSY748" s="59"/>
      <c r="JSZ748" s="59"/>
      <c r="JTA748" s="59"/>
      <c r="JTB748" s="59"/>
      <c r="JTC748" s="59"/>
      <c r="JTD748" s="59"/>
      <c r="JTE748" s="59"/>
      <c r="JTF748" s="59"/>
      <c r="JTG748" s="59"/>
      <c r="JTH748" s="59"/>
      <c r="JTI748" s="59"/>
      <c r="JTJ748" s="59"/>
      <c r="JTK748" s="59"/>
      <c r="JTL748" s="59"/>
      <c r="JTM748" s="59"/>
      <c r="JTN748" s="59"/>
      <c r="JTO748" s="59"/>
      <c r="JTP748" s="59"/>
      <c r="JTQ748" s="59"/>
      <c r="JTR748" s="59"/>
      <c r="JTS748" s="59"/>
      <c r="JTT748" s="59"/>
      <c r="JTU748" s="59"/>
      <c r="JTV748" s="59"/>
      <c r="JTW748" s="59"/>
      <c r="JTX748" s="59"/>
      <c r="JTY748" s="59"/>
      <c r="JTZ748" s="59"/>
      <c r="JUA748" s="59"/>
      <c r="JUB748" s="59"/>
      <c r="JUC748" s="59"/>
      <c r="JUD748" s="59"/>
      <c r="JUE748" s="59"/>
      <c r="JUF748" s="59"/>
      <c r="JUG748" s="59"/>
      <c r="JUH748" s="59"/>
      <c r="JUI748" s="59"/>
      <c r="JUJ748" s="59"/>
      <c r="JUK748" s="59"/>
      <c r="JUL748" s="59"/>
      <c r="JUM748" s="59"/>
      <c r="JUN748" s="59"/>
      <c r="JUO748" s="59"/>
      <c r="JUP748" s="59"/>
      <c r="JUQ748" s="59"/>
      <c r="JUR748" s="59"/>
      <c r="JUS748" s="59"/>
      <c r="JUT748" s="59"/>
      <c r="JUU748" s="59"/>
      <c r="JUV748" s="59"/>
      <c r="JUW748" s="59"/>
      <c r="JUX748" s="59"/>
      <c r="JUY748" s="59"/>
      <c r="JUZ748" s="59"/>
      <c r="JVA748" s="59"/>
      <c r="JVB748" s="59"/>
      <c r="JVC748" s="59"/>
      <c r="JVD748" s="59"/>
      <c r="JVE748" s="59"/>
      <c r="JVF748" s="59"/>
      <c r="JVG748" s="59"/>
      <c r="JVH748" s="59"/>
      <c r="JVI748" s="59"/>
      <c r="JVJ748" s="59"/>
      <c r="JVK748" s="59"/>
      <c r="JVL748" s="59"/>
      <c r="JVM748" s="59"/>
      <c r="JVN748" s="59"/>
      <c r="JVO748" s="59"/>
      <c r="JVP748" s="59"/>
      <c r="JVQ748" s="59"/>
      <c r="JVR748" s="59"/>
      <c r="JVS748" s="59"/>
      <c r="JVT748" s="59"/>
      <c r="JVU748" s="59"/>
      <c r="JVV748" s="59"/>
      <c r="JVW748" s="59"/>
      <c r="JVX748" s="59"/>
      <c r="JVY748" s="59"/>
      <c r="JVZ748" s="59"/>
      <c r="JWA748" s="59"/>
      <c r="JWB748" s="59"/>
      <c r="JWC748" s="59"/>
      <c r="JWD748" s="59"/>
      <c r="JWE748" s="59"/>
      <c r="JWF748" s="59"/>
      <c r="JWG748" s="59"/>
      <c r="JWH748" s="59"/>
      <c r="JWI748" s="59"/>
      <c r="JWJ748" s="59"/>
      <c r="JWK748" s="59"/>
      <c r="JWL748" s="59"/>
      <c r="JWM748" s="59"/>
      <c r="JWN748" s="59"/>
      <c r="JWO748" s="59"/>
      <c r="JWP748" s="59"/>
      <c r="JWQ748" s="59"/>
      <c r="JWR748" s="59"/>
      <c r="JWS748" s="59"/>
      <c r="JWT748" s="59"/>
      <c r="JWU748" s="59"/>
      <c r="JWV748" s="59"/>
      <c r="JWW748" s="59"/>
      <c r="JWX748" s="59"/>
      <c r="JWY748" s="59"/>
      <c r="JWZ748" s="59"/>
      <c r="JXA748" s="59"/>
      <c r="JXB748" s="59"/>
      <c r="JXC748" s="59"/>
      <c r="JXD748" s="59"/>
      <c r="JXE748" s="59"/>
      <c r="JXF748" s="59"/>
      <c r="JXG748" s="59"/>
      <c r="JXH748" s="59"/>
      <c r="JXI748" s="59"/>
      <c r="JXJ748" s="59"/>
      <c r="JXK748" s="59"/>
      <c r="JXL748" s="59"/>
      <c r="JXM748" s="59"/>
      <c r="JXN748" s="59"/>
      <c r="JXO748" s="59"/>
      <c r="JXP748" s="59"/>
      <c r="JXQ748" s="59"/>
      <c r="JXR748" s="59"/>
      <c r="JXS748" s="59"/>
      <c r="JXT748" s="59"/>
      <c r="JXU748" s="59"/>
      <c r="JXV748" s="59"/>
      <c r="JXW748" s="59"/>
      <c r="JXX748" s="59"/>
      <c r="JXY748" s="59"/>
      <c r="JXZ748" s="59"/>
      <c r="JYA748" s="59"/>
      <c r="JYB748" s="59"/>
      <c r="JYC748" s="59"/>
      <c r="JYD748" s="59"/>
      <c r="JYE748" s="59"/>
      <c r="JYF748" s="59"/>
      <c r="JYG748" s="59"/>
      <c r="JYH748" s="59"/>
      <c r="JYI748" s="59"/>
      <c r="JYJ748" s="59"/>
      <c r="JYK748" s="59"/>
      <c r="JYL748" s="59"/>
      <c r="JYM748" s="59"/>
      <c r="JYN748" s="59"/>
      <c r="JYO748" s="59"/>
      <c r="JYP748" s="59"/>
      <c r="JYQ748" s="59"/>
      <c r="JYR748" s="59"/>
      <c r="JYS748" s="59"/>
      <c r="JYT748" s="59"/>
      <c r="JYU748" s="59"/>
      <c r="JYV748" s="59"/>
      <c r="JYW748" s="59"/>
      <c r="JYX748" s="59"/>
      <c r="JYY748" s="59"/>
      <c r="JYZ748" s="59"/>
      <c r="JZA748" s="59"/>
      <c r="JZB748" s="59"/>
      <c r="JZC748" s="59"/>
      <c r="JZD748" s="59"/>
      <c r="JZE748" s="59"/>
      <c r="JZF748" s="59"/>
      <c r="JZG748" s="59"/>
      <c r="JZH748" s="59"/>
      <c r="JZI748" s="59"/>
      <c r="JZJ748" s="59"/>
      <c r="JZK748" s="59"/>
      <c r="JZL748" s="59"/>
      <c r="JZM748" s="59"/>
      <c r="JZN748" s="59"/>
      <c r="JZO748" s="59"/>
      <c r="JZP748" s="59"/>
      <c r="JZQ748" s="59"/>
      <c r="JZR748" s="59"/>
      <c r="JZS748" s="59"/>
      <c r="JZT748" s="59"/>
      <c r="JZU748" s="59"/>
      <c r="JZV748" s="59"/>
      <c r="JZW748" s="59"/>
      <c r="JZX748" s="59"/>
      <c r="JZY748" s="59"/>
      <c r="JZZ748" s="59"/>
      <c r="KAA748" s="59"/>
      <c r="KAB748" s="59"/>
      <c r="KAC748" s="59"/>
      <c r="KAD748" s="59"/>
      <c r="KAE748" s="59"/>
      <c r="KAF748" s="59"/>
      <c r="KAG748" s="59"/>
      <c r="KAH748" s="59"/>
      <c r="KAI748" s="59"/>
      <c r="KAJ748" s="59"/>
      <c r="KAK748" s="59"/>
      <c r="KAL748" s="59"/>
      <c r="KAM748" s="59"/>
      <c r="KAN748" s="59"/>
      <c r="KAO748" s="59"/>
      <c r="KAP748" s="59"/>
      <c r="KAQ748" s="59"/>
      <c r="KAR748" s="59"/>
      <c r="KAS748" s="59"/>
      <c r="KAT748" s="59"/>
      <c r="KAU748" s="59"/>
      <c r="KAV748" s="59"/>
      <c r="KAW748" s="59"/>
      <c r="KAX748" s="59"/>
      <c r="KAY748" s="59"/>
      <c r="KAZ748" s="59"/>
      <c r="KBA748" s="59"/>
      <c r="KBB748" s="59"/>
      <c r="KBC748" s="59"/>
      <c r="KBD748" s="59"/>
      <c r="KBE748" s="59"/>
      <c r="KBF748" s="59"/>
      <c r="KBG748" s="59"/>
      <c r="KBH748" s="59"/>
      <c r="KBI748" s="59"/>
      <c r="KBJ748" s="59"/>
      <c r="KBK748" s="59"/>
      <c r="KBL748" s="59"/>
      <c r="KBM748" s="59"/>
      <c r="KBN748" s="59"/>
      <c r="KBO748" s="59"/>
      <c r="KBP748" s="59"/>
      <c r="KBQ748" s="59"/>
      <c r="KBR748" s="59"/>
      <c r="KBS748" s="59"/>
      <c r="KBT748" s="59"/>
      <c r="KBU748" s="59"/>
      <c r="KBV748" s="59"/>
      <c r="KBW748" s="59"/>
      <c r="KBX748" s="59"/>
      <c r="KBY748" s="59"/>
      <c r="KBZ748" s="59"/>
      <c r="KCA748" s="59"/>
      <c r="KCB748" s="59"/>
      <c r="KCC748" s="59"/>
      <c r="KCD748" s="59"/>
      <c r="KCE748" s="59"/>
      <c r="KCF748" s="59"/>
      <c r="KCG748" s="59"/>
      <c r="KCH748" s="59"/>
      <c r="KCI748" s="59"/>
      <c r="KCJ748" s="59"/>
      <c r="KCK748" s="59"/>
      <c r="KCL748" s="59"/>
      <c r="KCM748" s="59"/>
      <c r="KCN748" s="59"/>
      <c r="KCO748" s="59"/>
      <c r="KCP748" s="59"/>
      <c r="KCQ748" s="59"/>
      <c r="KCR748" s="59"/>
      <c r="KCS748" s="59"/>
      <c r="KCT748" s="59"/>
      <c r="KCU748" s="59"/>
      <c r="KCV748" s="59"/>
      <c r="KCW748" s="59"/>
      <c r="KCX748" s="59"/>
      <c r="KCY748" s="59"/>
      <c r="KCZ748" s="59"/>
      <c r="KDA748" s="59"/>
      <c r="KDB748" s="59"/>
      <c r="KDC748" s="59"/>
      <c r="KDD748" s="59"/>
      <c r="KDE748" s="59"/>
      <c r="KDF748" s="59"/>
      <c r="KDG748" s="59"/>
      <c r="KDH748" s="59"/>
      <c r="KDI748" s="59"/>
      <c r="KDJ748" s="59"/>
      <c r="KDK748" s="59"/>
      <c r="KDL748" s="59"/>
      <c r="KDM748" s="59"/>
      <c r="KDN748" s="59"/>
      <c r="KDO748" s="59"/>
      <c r="KDP748" s="59"/>
      <c r="KDQ748" s="59"/>
      <c r="KDR748" s="59"/>
      <c r="KDS748" s="59"/>
      <c r="KDT748" s="59"/>
      <c r="KDU748" s="59"/>
      <c r="KDV748" s="59"/>
      <c r="KDW748" s="59"/>
      <c r="KDX748" s="59"/>
      <c r="KDY748" s="59"/>
      <c r="KDZ748" s="59"/>
      <c r="KEA748" s="59"/>
      <c r="KEB748" s="59"/>
      <c r="KEC748" s="59"/>
      <c r="KED748" s="59"/>
      <c r="KEE748" s="59"/>
      <c r="KEF748" s="59"/>
      <c r="KEG748" s="59"/>
      <c r="KEH748" s="59"/>
      <c r="KEI748" s="59"/>
      <c r="KEJ748" s="59"/>
      <c r="KEK748" s="59"/>
      <c r="KEL748" s="59"/>
      <c r="KEM748" s="59"/>
      <c r="KEN748" s="59"/>
      <c r="KEO748" s="59"/>
      <c r="KEP748" s="59"/>
      <c r="KEQ748" s="59"/>
      <c r="KER748" s="59"/>
      <c r="KES748" s="59"/>
      <c r="KET748" s="59"/>
      <c r="KEU748" s="59"/>
      <c r="KEV748" s="59"/>
      <c r="KEW748" s="59"/>
      <c r="KEX748" s="59"/>
      <c r="KEY748" s="59"/>
      <c r="KEZ748" s="59"/>
      <c r="KFA748" s="59"/>
      <c r="KFB748" s="59"/>
      <c r="KFC748" s="59"/>
      <c r="KFD748" s="59"/>
      <c r="KFE748" s="59"/>
      <c r="KFF748" s="59"/>
      <c r="KFG748" s="59"/>
      <c r="KFH748" s="59"/>
      <c r="KFI748" s="59"/>
      <c r="KFJ748" s="59"/>
      <c r="KFK748" s="59"/>
      <c r="KFL748" s="59"/>
      <c r="KFM748" s="59"/>
      <c r="KFN748" s="59"/>
      <c r="KFO748" s="59"/>
      <c r="KFP748" s="59"/>
      <c r="KFQ748" s="59"/>
      <c r="KFR748" s="59"/>
      <c r="KFS748" s="59"/>
      <c r="KFT748" s="59"/>
      <c r="KFU748" s="59"/>
      <c r="KFV748" s="59"/>
      <c r="KFW748" s="59"/>
      <c r="KFX748" s="59"/>
      <c r="KFY748" s="59"/>
      <c r="KFZ748" s="59"/>
      <c r="KGA748" s="59"/>
      <c r="KGB748" s="59"/>
      <c r="KGC748" s="59"/>
      <c r="KGD748" s="59"/>
      <c r="KGE748" s="59"/>
      <c r="KGF748" s="59"/>
      <c r="KGG748" s="59"/>
      <c r="KGH748" s="59"/>
      <c r="KGI748" s="59"/>
      <c r="KGJ748" s="59"/>
      <c r="KGK748" s="59"/>
      <c r="KGL748" s="59"/>
      <c r="KGM748" s="59"/>
      <c r="KGN748" s="59"/>
      <c r="KGO748" s="59"/>
      <c r="KGP748" s="59"/>
      <c r="KGQ748" s="59"/>
      <c r="KGR748" s="59"/>
      <c r="KGS748" s="59"/>
      <c r="KGT748" s="59"/>
      <c r="KGU748" s="59"/>
      <c r="KGV748" s="59"/>
      <c r="KGW748" s="59"/>
      <c r="KGX748" s="59"/>
      <c r="KGY748" s="59"/>
      <c r="KGZ748" s="59"/>
      <c r="KHA748" s="59"/>
      <c r="KHB748" s="59"/>
      <c r="KHC748" s="59"/>
      <c r="KHD748" s="59"/>
      <c r="KHE748" s="59"/>
      <c r="KHF748" s="59"/>
      <c r="KHG748" s="59"/>
      <c r="KHH748" s="59"/>
      <c r="KHI748" s="59"/>
      <c r="KHJ748" s="59"/>
      <c r="KHK748" s="59"/>
      <c r="KHL748" s="59"/>
      <c r="KHM748" s="59"/>
      <c r="KHN748" s="59"/>
      <c r="KHO748" s="59"/>
      <c r="KHP748" s="59"/>
      <c r="KHQ748" s="59"/>
      <c r="KHR748" s="59"/>
      <c r="KHS748" s="59"/>
      <c r="KHT748" s="59"/>
      <c r="KHU748" s="59"/>
      <c r="KHV748" s="59"/>
      <c r="KHW748" s="59"/>
      <c r="KHX748" s="59"/>
      <c r="KHY748" s="59"/>
      <c r="KHZ748" s="59"/>
      <c r="KIA748" s="59"/>
      <c r="KIB748" s="59"/>
      <c r="KIC748" s="59"/>
      <c r="KID748" s="59"/>
      <c r="KIE748" s="59"/>
      <c r="KIF748" s="59"/>
      <c r="KIG748" s="59"/>
      <c r="KIH748" s="59"/>
      <c r="KII748" s="59"/>
      <c r="KIJ748" s="59"/>
      <c r="KIK748" s="59"/>
      <c r="KIL748" s="59"/>
      <c r="KIM748" s="59"/>
      <c r="KIN748" s="59"/>
      <c r="KIO748" s="59"/>
      <c r="KIP748" s="59"/>
      <c r="KIQ748" s="59"/>
      <c r="KIR748" s="59"/>
      <c r="KIS748" s="59"/>
      <c r="KIT748" s="59"/>
      <c r="KIU748" s="59"/>
      <c r="KIV748" s="59"/>
      <c r="KIW748" s="59"/>
      <c r="KIX748" s="59"/>
      <c r="KIY748" s="59"/>
      <c r="KIZ748" s="59"/>
      <c r="KJA748" s="59"/>
      <c r="KJB748" s="59"/>
      <c r="KJC748" s="59"/>
      <c r="KJD748" s="59"/>
      <c r="KJE748" s="59"/>
      <c r="KJF748" s="59"/>
      <c r="KJG748" s="59"/>
      <c r="KJH748" s="59"/>
      <c r="KJI748" s="59"/>
      <c r="KJJ748" s="59"/>
      <c r="KJK748" s="59"/>
      <c r="KJL748" s="59"/>
      <c r="KJM748" s="59"/>
      <c r="KJN748" s="59"/>
      <c r="KJO748" s="59"/>
      <c r="KJP748" s="59"/>
      <c r="KJQ748" s="59"/>
      <c r="KJR748" s="59"/>
      <c r="KJS748" s="59"/>
      <c r="KJT748" s="59"/>
      <c r="KJU748" s="59"/>
      <c r="KJV748" s="59"/>
      <c r="KJW748" s="59"/>
      <c r="KJX748" s="59"/>
      <c r="KJY748" s="59"/>
      <c r="KJZ748" s="59"/>
      <c r="KKA748" s="59"/>
      <c r="KKB748" s="59"/>
      <c r="KKC748" s="59"/>
      <c r="KKD748" s="59"/>
      <c r="KKE748" s="59"/>
      <c r="KKF748" s="59"/>
      <c r="KKG748" s="59"/>
      <c r="KKH748" s="59"/>
      <c r="KKI748" s="59"/>
      <c r="KKJ748" s="59"/>
      <c r="KKK748" s="59"/>
      <c r="KKL748" s="59"/>
      <c r="KKM748" s="59"/>
      <c r="KKN748" s="59"/>
      <c r="KKO748" s="59"/>
      <c r="KKP748" s="59"/>
      <c r="KKQ748" s="59"/>
      <c r="KKR748" s="59"/>
      <c r="KKS748" s="59"/>
      <c r="KKT748" s="59"/>
      <c r="KKU748" s="59"/>
      <c r="KKV748" s="59"/>
      <c r="KKW748" s="59"/>
      <c r="KKX748" s="59"/>
      <c r="KKY748" s="59"/>
      <c r="KKZ748" s="59"/>
      <c r="KLA748" s="59"/>
      <c r="KLB748" s="59"/>
      <c r="KLC748" s="59"/>
      <c r="KLD748" s="59"/>
      <c r="KLE748" s="59"/>
      <c r="KLF748" s="59"/>
      <c r="KLG748" s="59"/>
      <c r="KLH748" s="59"/>
      <c r="KLI748" s="59"/>
      <c r="KLJ748" s="59"/>
      <c r="KLK748" s="59"/>
      <c r="KLL748" s="59"/>
      <c r="KLM748" s="59"/>
      <c r="KLN748" s="59"/>
      <c r="KLO748" s="59"/>
      <c r="KLP748" s="59"/>
      <c r="KLQ748" s="59"/>
      <c r="KLR748" s="59"/>
      <c r="KLS748" s="59"/>
      <c r="KLT748" s="59"/>
      <c r="KLU748" s="59"/>
      <c r="KLV748" s="59"/>
      <c r="KLW748" s="59"/>
      <c r="KLX748" s="59"/>
      <c r="KLY748" s="59"/>
      <c r="KLZ748" s="59"/>
      <c r="KMA748" s="59"/>
      <c r="KMB748" s="59"/>
      <c r="KMC748" s="59"/>
      <c r="KMD748" s="59"/>
      <c r="KME748" s="59"/>
      <c r="KMF748" s="59"/>
      <c r="KMG748" s="59"/>
      <c r="KMH748" s="59"/>
      <c r="KMI748" s="59"/>
      <c r="KMJ748" s="59"/>
      <c r="KMK748" s="59"/>
      <c r="KML748" s="59"/>
      <c r="KMM748" s="59"/>
      <c r="KMN748" s="59"/>
      <c r="KMO748" s="59"/>
      <c r="KMP748" s="59"/>
      <c r="KMQ748" s="59"/>
      <c r="KMR748" s="59"/>
      <c r="KMS748" s="59"/>
      <c r="KMT748" s="59"/>
      <c r="KMU748" s="59"/>
      <c r="KMV748" s="59"/>
      <c r="KMW748" s="59"/>
      <c r="KMX748" s="59"/>
      <c r="KMY748" s="59"/>
      <c r="KMZ748" s="59"/>
      <c r="KNA748" s="59"/>
      <c r="KNB748" s="59"/>
      <c r="KNC748" s="59"/>
      <c r="KND748" s="59"/>
      <c r="KNE748" s="59"/>
      <c r="KNF748" s="59"/>
      <c r="KNG748" s="59"/>
      <c r="KNH748" s="59"/>
      <c r="KNI748" s="59"/>
      <c r="KNJ748" s="59"/>
      <c r="KNK748" s="59"/>
      <c r="KNL748" s="59"/>
      <c r="KNM748" s="59"/>
      <c r="KNN748" s="59"/>
      <c r="KNO748" s="59"/>
      <c r="KNP748" s="59"/>
      <c r="KNQ748" s="59"/>
      <c r="KNR748" s="59"/>
      <c r="KNS748" s="59"/>
      <c r="KNT748" s="59"/>
      <c r="KNU748" s="59"/>
      <c r="KNV748" s="59"/>
      <c r="KNW748" s="59"/>
      <c r="KNX748" s="59"/>
      <c r="KNY748" s="59"/>
      <c r="KNZ748" s="59"/>
      <c r="KOA748" s="59"/>
      <c r="KOB748" s="59"/>
      <c r="KOC748" s="59"/>
      <c r="KOD748" s="59"/>
      <c r="KOE748" s="59"/>
      <c r="KOF748" s="59"/>
      <c r="KOG748" s="59"/>
      <c r="KOH748" s="59"/>
      <c r="KOI748" s="59"/>
      <c r="KOJ748" s="59"/>
      <c r="KOK748" s="59"/>
      <c r="KOL748" s="59"/>
      <c r="KOM748" s="59"/>
      <c r="KON748" s="59"/>
      <c r="KOO748" s="59"/>
      <c r="KOP748" s="59"/>
      <c r="KOQ748" s="59"/>
      <c r="KOR748" s="59"/>
      <c r="KOS748" s="59"/>
      <c r="KOT748" s="59"/>
      <c r="KOU748" s="59"/>
      <c r="KOV748" s="59"/>
      <c r="KOW748" s="59"/>
      <c r="KOX748" s="59"/>
      <c r="KOY748" s="59"/>
      <c r="KOZ748" s="59"/>
      <c r="KPA748" s="59"/>
      <c r="KPB748" s="59"/>
      <c r="KPC748" s="59"/>
      <c r="KPD748" s="59"/>
      <c r="KPE748" s="59"/>
      <c r="KPF748" s="59"/>
      <c r="KPG748" s="59"/>
      <c r="KPH748" s="59"/>
      <c r="KPI748" s="59"/>
      <c r="KPJ748" s="59"/>
      <c r="KPK748" s="59"/>
      <c r="KPL748" s="59"/>
      <c r="KPM748" s="59"/>
      <c r="KPN748" s="59"/>
      <c r="KPO748" s="59"/>
      <c r="KPP748" s="59"/>
      <c r="KPQ748" s="59"/>
      <c r="KPR748" s="59"/>
      <c r="KPS748" s="59"/>
      <c r="KPT748" s="59"/>
      <c r="KPU748" s="59"/>
      <c r="KPV748" s="59"/>
      <c r="KPW748" s="59"/>
      <c r="KPX748" s="59"/>
      <c r="KPY748" s="59"/>
      <c r="KPZ748" s="59"/>
      <c r="KQA748" s="59"/>
      <c r="KQB748" s="59"/>
      <c r="KQC748" s="59"/>
      <c r="KQD748" s="59"/>
      <c r="KQE748" s="59"/>
      <c r="KQF748" s="59"/>
      <c r="KQG748" s="59"/>
      <c r="KQH748" s="59"/>
      <c r="KQI748" s="59"/>
      <c r="KQJ748" s="59"/>
      <c r="KQK748" s="59"/>
      <c r="KQL748" s="59"/>
      <c r="KQM748" s="59"/>
      <c r="KQN748" s="59"/>
      <c r="KQO748" s="59"/>
      <c r="KQP748" s="59"/>
      <c r="KQQ748" s="59"/>
      <c r="KQR748" s="59"/>
      <c r="KQS748" s="59"/>
      <c r="KQT748" s="59"/>
      <c r="KQU748" s="59"/>
      <c r="KQV748" s="59"/>
      <c r="KQW748" s="59"/>
      <c r="KQX748" s="59"/>
      <c r="KQY748" s="59"/>
      <c r="KQZ748" s="59"/>
      <c r="KRA748" s="59"/>
      <c r="KRB748" s="59"/>
      <c r="KRC748" s="59"/>
      <c r="KRD748" s="59"/>
      <c r="KRE748" s="59"/>
      <c r="KRF748" s="59"/>
      <c r="KRG748" s="59"/>
      <c r="KRH748" s="59"/>
      <c r="KRI748" s="59"/>
      <c r="KRJ748" s="59"/>
      <c r="KRK748" s="59"/>
      <c r="KRL748" s="59"/>
      <c r="KRM748" s="59"/>
      <c r="KRN748" s="59"/>
      <c r="KRO748" s="59"/>
      <c r="KRP748" s="59"/>
      <c r="KRQ748" s="59"/>
      <c r="KRR748" s="59"/>
      <c r="KRS748" s="59"/>
      <c r="KRT748" s="59"/>
      <c r="KRU748" s="59"/>
      <c r="KRV748" s="59"/>
      <c r="KRW748" s="59"/>
      <c r="KRX748" s="59"/>
      <c r="KRY748" s="59"/>
      <c r="KRZ748" s="59"/>
      <c r="KSA748" s="59"/>
      <c r="KSB748" s="59"/>
      <c r="KSC748" s="59"/>
      <c r="KSD748" s="59"/>
      <c r="KSE748" s="59"/>
      <c r="KSF748" s="59"/>
      <c r="KSG748" s="59"/>
      <c r="KSH748" s="59"/>
      <c r="KSI748" s="59"/>
      <c r="KSJ748" s="59"/>
      <c r="KSK748" s="59"/>
      <c r="KSL748" s="59"/>
      <c r="KSM748" s="59"/>
      <c r="KSN748" s="59"/>
      <c r="KSO748" s="59"/>
      <c r="KSP748" s="59"/>
      <c r="KSQ748" s="59"/>
      <c r="KSR748" s="59"/>
      <c r="KSS748" s="59"/>
      <c r="KST748" s="59"/>
      <c r="KSU748" s="59"/>
      <c r="KSV748" s="59"/>
      <c r="KSW748" s="59"/>
      <c r="KSX748" s="59"/>
      <c r="KSY748" s="59"/>
      <c r="KSZ748" s="59"/>
      <c r="KTA748" s="59"/>
      <c r="KTB748" s="59"/>
      <c r="KTC748" s="59"/>
      <c r="KTD748" s="59"/>
      <c r="KTE748" s="59"/>
      <c r="KTF748" s="59"/>
      <c r="KTG748" s="59"/>
      <c r="KTH748" s="59"/>
      <c r="KTI748" s="59"/>
      <c r="KTJ748" s="59"/>
      <c r="KTK748" s="59"/>
      <c r="KTL748" s="59"/>
      <c r="KTM748" s="59"/>
      <c r="KTN748" s="59"/>
      <c r="KTO748" s="59"/>
      <c r="KTP748" s="59"/>
      <c r="KTQ748" s="59"/>
      <c r="KTR748" s="59"/>
      <c r="KTS748" s="59"/>
      <c r="KTT748" s="59"/>
      <c r="KTU748" s="59"/>
      <c r="KTV748" s="59"/>
      <c r="KTW748" s="59"/>
      <c r="KTX748" s="59"/>
      <c r="KTY748" s="59"/>
      <c r="KTZ748" s="59"/>
      <c r="KUA748" s="59"/>
      <c r="KUB748" s="59"/>
      <c r="KUC748" s="59"/>
      <c r="KUD748" s="59"/>
      <c r="KUE748" s="59"/>
      <c r="KUF748" s="59"/>
      <c r="KUG748" s="59"/>
      <c r="KUH748" s="59"/>
      <c r="KUI748" s="59"/>
      <c r="KUJ748" s="59"/>
      <c r="KUK748" s="59"/>
      <c r="KUL748" s="59"/>
      <c r="KUM748" s="59"/>
      <c r="KUN748" s="59"/>
      <c r="KUO748" s="59"/>
      <c r="KUP748" s="59"/>
      <c r="KUQ748" s="59"/>
      <c r="KUR748" s="59"/>
      <c r="KUS748" s="59"/>
      <c r="KUT748" s="59"/>
      <c r="KUU748" s="59"/>
      <c r="KUV748" s="59"/>
      <c r="KUW748" s="59"/>
      <c r="KUX748" s="59"/>
      <c r="KUY748" s="59"/>
      <c r="KUZ748" s="59"/>
      <c r="KVA748" s="59"/>
      <c r="KVB748" s="59"/>
      <c r="KVC748" s="59"/>
      <c r="KVD748" s="59"/>
      <c r="KVE748" s="59"/>
      <c r="KVF748" s="59"/>
      <c r="KVG748" s="59"/>
      <c r="KVH748" s="59"/>
      <c r="KVI748" s="59"/>
      <c r="KVJ748" s="59"/>
      <c r="KVK748" s="59"/>
      <c r="KVL748" s="59"/>
      <c r="KVM748" s="59"/>
      <c r="KVN748" s="59"/>
      <c r="KVO748" s="59"/>
      <c r="KVP748" s="59"/>
      <c r="KVQ748" s="59"/>
      <c r="KVR748" s="59"/>
      <c r="KVS748" s="59"/>
      <c r="KVT748" s="59"/>
      <c r="KVU748" s="59"/>
      <c r="KVV748" s="59"/>
      <c r="KVW748" s="59"/>
      <c r="KVX748" s="59"/>
      <c r="KVY748" s="59"/>
      <c r="KVZ748" s="59"/>
      <c r="KWA748" s="59"/>
      <c r="KWB748" s="59"/>
      <c r="KWC748" s="59"/>
      <c r="KWD748" s="59"/>
      <c r="KWE748" s="59"/>
      <c r="KWF748" s="59"/>
      <c r="KWG748" s="59"/>
      <c r="KWH748" s="59"/>
      <c r="KWI748" s="59"/>
      <c r="KWJ748" s="59"/>
      <c r="KWK748" s="59"/>
      <c r="KWL748" s="59"/>
      <c r="KWM748" s="59"/>
      <c r="KWN748" s="59"/>
      <c r="KWO748" s="59"/>
      <c r="KWP748" s="59"/>
      <c r="KWQ748" s="59"/>
      <c r="KWR748" s="59"/>
      <c r="KWS748" s="59"/>
      <c r="KWT748" s="59"/>
      <c r="KWU748" s="59"/>
      <c r="KWV748" s="59"/>
      <c r="KWW748" s="59"/>
      <c r="KWX748" s="59"/>
      <c r="KWY748" s="59"/>
      <c r="KWZ748" s="59"/>
      <c r="KXA748" s="59"/>
      <c r="KXB748" s="59"/>
      <c r="KXC748" s="59"/>
      <c r="KXD748" s="59"/>
      <c r="KXE748" s="59"/>
      <c r="KXF748" s="59"/>
      <c r="KXG748" s="59"/>
      <c r="KXH748" s="59"/>
      <c r="KXI748" s="59"/>
      <c r="KXJ748" s="59"/>
      <c r="KXK748" s="59"/>
      <c r="KXL748" s="59"/>
      <c r="KXM748" s="59"/>
      <c r="KXN748" s="59"/>
      <c r="KXO748" s="59"/>
      <c r="KXP748" s="59"/>
      <c r="KXQ748" s="59"/>
      <c r="KXR748" s="59"/>
      <c r="KXS748" s="59"/>
      <c r="KXT748" s="59"/>
      <c r="KXU748" s="59"/>
      <c r="KXV748" s="59"/>
      <c r="KXW748" s="59"/>
      <c r="KXX748" s="59"/>
      <c r="KXY748" s="59"/>
      <c r="KXZ748" s="59"/>
      <c r="KYA748" s="59"/>
      <c r="KYB748" s="59"/>
      <c r="KYC748" s="59"/>
      <c r="KYD748" s="59"/>
      <c r="KYE748" s="59"/>
      <c r="KYF748" s="59"/>
      <c r="KYG748" s="59"/>
      <c r="KYH748" s="59"/>
      <c r="KYI748" s="59"/>
      <c r="KYJ748" s="59"/>
      <c r="KYK748" s="59"/>
      <c r="KYL748" s="59"/>
      <c r="KYM748" s="59"/>
      <c r="KYN748" s="59"/>
      <c r="KYO748" s="59"/>
      <c r="KYP748" s="59"/>
      <c r="KYQ748" s="59"/>
      <c r="KYR748" s="59"/>
      <c r="KYS748" s="59"/>
      <c r="KYT748" s="59"/>
      <c r="KYU748" s="59"/>
      <c r="KYV748" s="59"/>
      <c r="KYW748" s="59"/>
      <c r="KYX748" s="59"/>
      <c r="KYY748" s="59"/>
      <c r="KYZ748" s="59"/>
      <c r="KZA748" s="59"/>
      <c r="KZB748" s="59"/>
      <c r="KZC748" s="59"/>
      <c r="KZD748" s="59"/>
      <c r="KZE748" s="59"/>
      <c r="KZF748" s="59"/>
      <c r="KZG748" s="59"/>
      <c r="KZH748" s="59"/>
      <c r="KZI748" s="59"/>
      <c r="KZJ748" s="59"/>
      <c r="KZK748" s="59"/>
      <c r="KZL748" s="59"/>
      <c r="KZM748" s="59"/>
      <c r="KZN748" s="59"/>
      <c r="KZO748" s="59"/>
      <c r="KZP748" s="59"/>
      <c r="KZQ748" s="59"/>
      <c r="KZR748" s="59"/>
      <c r="KZS748" s="59"/>
      <c r="KZT748" s="59"/>
      <c r="KZU748" s="59"/>
      <c r="KZV748" s="59"/>
      <c r="KZW748" s="59"/>
      <c r="KZX748" s="59"/>
      <c r="KZY748" s="59"/>
      <c r="KZZ748" s="59"/>
      <c r="LAA748" s="59"/>
      <c r="LAB748" s="59"/>
      <c r="LAC748" s="59"/>
      <c r="LAD748" s="59"/>
      <c r="LAE748" s="59"/>
      <c r="LAF748" s="59"/>
      <c r="LAG748" s="59"/>
      <c r="LAH748" s="59"/>
      <c r="LAI748" s="59"/>
      <c r="LAJ748" s="59"/>
      <c r="LAK748" s="59"/>
      <c r="LAL748" s="59"/>
      <c r="LAM748" s="59"/>
      <c r="LAN748" s="59"/>
      <c r="LAO748" s="59"/>
      <c r="LAP748" s="59"/>
      <c r="LAQ748" s="59"/>
      <c r="LAR748" s="59"/>
      <c r="LAS748" s="59"/>
      <c r="LAT748" s="59"/>
      <c r="LAU748" s="59"/>
      <c r="LAV748" s="59"/>
      <c r="LAW748" s="59"/>
      <c r="LAX748" s="59"/>
      <c r="LAY748" s="59"/>
      <c r="LAZ748" s="59"/>
      <c r="LBA748" s="59"/>
      <c r="LBB748" s="59"/>
      <c r="LBC748" s="59"/>
      <c r="LBD748" s="59"/>
      <c r="LBE748" s="59"/>
      <c r="LBF748" s="59"/>
      <c r="LBG748" s="59"/>
      <c r="LBH748" s="59"/>
      <c r="LBI748" s="59"/>
      <c r="LBJ748" s="59"/>
      <c r="LBK748" s="59"/>
      <c r="LBL748" s="59"/>
      <c r="LBM748" s="59"/>
      <c r="LBN748" s="59"/>
      <c r="LBO748" s="59"/>
      <c r="LBP748" s="59"/>
      <c r="LBQ748" s="59"/>
      <c r="LBR748" s="59"/>
      <c r="LBS748" s="59"/>
      <c r="LBT748" s="59"/>
      <c r="LBU748" s="59"/>
      <c r="LBV748" s="59"/>
      <c r="LBW748" s="59"/>
      <c r="LBX748" s="59"/>
      <c r="LBY748" s="59"/>
      <c r="LBZ748" s="59"/>
      <c r="LCA748" s="59"/>
      <c r="LCB748" s="59"/>
      <c r="LCC748" s="59"/>
      <c r="LCD748" s="59"/>
      <c r="LCE748" s="59"/>
      <c r="LCF748" s="59"/>
      <c r="LCG748" s="59"/>
      <c r="LCH748" s="59"/>
      <c r="LCI748" s="59"/>
      <c r="LCJ748" s="59"/>
      <c r="LCK748" s="59"/>
      <c r="LCL748" s="59"/>
      <c r="LCM748" s="59"/>
      <c r="LCN748" s="59"/>
      <c r="LCO748" s="59"/>
      <c r="LCP748" s="59"/>
      <c r="LCQ748" s="59"/>
      <c r="LCR748" s="59"/>
      <c r="LCS748" s="59"/>
      <c r="LCT748" s="59"/>
      <c r="LCU748" s="59"/>
      <c r="LCV748" s="59"/>
      <c r="LCW748" s="59"/>
      <c r="LCX748" s="59"/>
      <c r="LCY748" s="59"/>
      <c r="LCZ748" s="59"/>
      <c r="LDA748" s="59"/>
      <c r="LDB748" s="59"/>
      <c r="LDC748" s="59"/>
      <c r="LDD748" s="59"/>
      <c r="LDE748" s="59"/>
      <c r="LDF748" s="59"/>
      <c r="LDG748" s="59"/>
      <c r="LDH748" s="59"/>
      <c r="LDI748" s="59"/>
      <c r="LDJ748" s="59"/>
      <c r="LDK748" s="59"/>
      <c r="LDL748" s="59"/>
      <c r="LDM748" s="59"/>
      <c r="LDN748" s="59"/>
      <c r="LDO748" s="59"/>
      <c r="LDP748" s="59"/>
      <c r="LDQ748" s="59"/>
      <c r="LDR748" s="59"/>
      <c r="LDS748" s="59"/>
      <c r="LDT748" s="59"/>
      <c r="LDU748" s="59"/>
      <c r="LDV748" s="59"/>
      <c r="LDW748" s="59"/>
      <c r="LDX748" s="59"/>
      <c r="LDY748" s="59"/>
      <c r="LDZ748" s="59"/>
      <c r="LEA748" s="59"/>
      <c r="LEB748" s="59"/>
      <c r="LEC748" s="59"/>
      <c r="LED748" s="59"/>
      <c r="LEE748" s="59"/>
      <c r="LEF748" s="59"/>
      <c r="LEG748" s="59"/>
      <c r="LEH748" s="59"/>
      <c r="LEI748" s="59"/>
      <c r="LEJ748" s="59"/>
      <c r="LEK748" s="59"/>
      <c r="LEL748" s="59"/>
      <c r="LEM748" s="59"/>
      <c r="LEN748" s="59"/>
      <c r="LEO748" s="59"/>
      <c r="LEP748" s="59"/>
      <c r="LEQ748" s="59"/>
      <c r="LER748" s="59"/>
      <c r="LES748" s="59"/>
      <c r="LET748" s="59"/>
      <c r="LEU748" s="59"/>
      <c r="LEV748" s="59"/>
      <c r="LEW748" s="59"/>
      <c r="LEX748" s="59"/>
      <c r="LEY748" s="59"/>
      <c r="LEZ748" s="59"/>
      <c r="LFA748" s="59"/>
      <c r="LFB748" s="59"/>
      <c r="LFC748" s="59"/>
      <c r="LFD748" s="59"/>
      <c r="LFE748" s="59"/>
      <c r="LFF748" s="59"/>
      <c r="LFG748" s="59"/>
      <c r="LFH748" s="59"/>
      <c r="LFI748" s="59"/>
      <c r="LFJ748" s="59"/>
      <c r="LFK748" s="59"/>
      <c r="LFL748" s="59"/>
      <c r="LFM748" s="59"/>
      <c r="LFN748" s="59"/>
      <c r="LFO748" s="59"/>
      <c r="LFP748" s="59"/>
      <c r="LFQ748" s="59"/>
      <c r="LFR748" s="59"/>
      <c r="LFS748" s="59"/>
      <c r="LFT748" s="59"/>
      <c r="LFU748" s="59"/>
      <c r="LFV748" s="59"/>
      <c r="LFW748" s="59"/>
      <c r="LFX748" s="59"/>
      <c r="LFY748" s="59"/>
      <c r="LFZ748" s="59"/>
      <c r="LGA748" s="59"/>
      <c r="LGB748" s="59"/>
      <c r="LGC748" s="59"/>
      <c r="LGD748" s="59"/>
      <c r="LGE748" s="59"/>
      <c r="LGF748" s="59"/>
      <c r="LGG748" s="59"/>
      <c r="LGH748" s="59"/>
      <c r="LGI748" s="59"/>
      <c r="LGJ748" s="59"/>
      <c r="LGK748" s="59"/>
      <c r="LGL748" s="59"/>
      <c r="LGM748" s="59"/>
      <c r="LGN748" s="59"/>
      <c r="LGO748" s="59"/>
      <c r="LGP748" s="59"/>
      <c r="LGQ748" s="59"/>
      <c r="LGR748" s="59"/>
      <c r="LGS748" s="59"/>
      <c r="LGT748" s="59"/>
      <c r="LGU748" s="59"/>
      <c r="LGV748" s="59"/>
      <c r="LGW748" s="59"/>
      <c r="LGX748" s="59"/>
      <c r="LGY748" s="59"/>
      <c r="LGZ748" s="59"/>
      <c r="LHA748" s="59"/>
      <c r="LHB748" s="59"/>
      <c r="LHC748" s="59"/>
      <c r="LHD748" s="59"/>
      <c r="LHE748" s="59"/>
      <c r="LHF748" s="59"/>
      <c r="LHG748" s="59"/>
      <c r="LHH748" s="59"/>
      <c r="LHI748" s="59"/>
      <c r="LHJ748" s="59"/>
      <c r="LHK748" s="59"/>
      <c r="LHL748" s="59"/>
      <c r="LHM748" s="59"/>
      <c r="LHN748" s="59"/>
      <c r="LHO748" s="59"/>
      <c r="LHP748" s="59"/>
      <c r="LHQ748" s="59"/>
      <c r="LHR748" s="59"/>
      <c r="LHS748" s="59"/>
      <c r="LHT748" s="59"/>
      <c r="LHU748" s="59"/>
      <c r="LHV748" s="59"/>
      <c r="LHW748" s="59"/>
      <c r="LHX748" s="59"/>
      <c r="LHY748" s="59"/>
      <c r="LHZ748" s="59"/>
      <c r="LIA748" s="59"/>
      <c r="LIB748" s="59"/>
      <c r="LIC748" s="59"/>
      <c r="LID748" s="59"/>
      <c r="LIE748" s="59"/>
      <c r="LIF748" s="59"/>
      <c r="LIG748" s="59"/>
      <c r="LIH748" s="59"/>
      <c r="LII748" s="59"/>
      <c r="LIJ748" s="59"/>
      <c r="LIK748" s="59"/>
      <c r="LIL748" s="59"/>
      <c r="LIM748" s="59"/>
      <c r="LIN748" s="59"/>
      <c r="LIO748" s="59"/>
      <c r="LIP748" s="59"/>
      <c r="LIQ748" s="59"/>
      <c r="LIR748" s="59"/>
      <c r="LIS748" s="59"/>
      <c r="LIT748" s="59"/>
      <c r="LIU748" s="59"/>
      <c r="LIV748" s="59"/>
      <c r="LIW748" s="59"/>
      <c r="LIX748" s="59"/>
      <c r="LIY748" s="59"/>
      <c r="LIZ748" s="59"/>
      <c r="LJA748" s="59"/>
      <c r="LJB748" s="59"/>
      <c r="LJC748" s="59"/>
      <c r="LJD748" s="59"/>
      <c r="LJE748" s="59"/>
      <c r="LJF748" s="59"/>
      <c r="LJG748" s="59"/>
      <c r="LJH748" s="59"/>
      <c r="LJI748" s="59"/>
      <c r="LJJ748" s="59"/>
      <c r="LJK748" s="59"/>
      <c r="LJL748" s="59"/>
      <c r="LJM748" s="59"/>
      <c r="LJN748" s="59"/>
      <c r="LJO748" s="59"/>
      <c r="LJP748" s="59"/>
      <c r="LJQ748" s="59"/>
      <c r="LJR748" s="59"/>
      <c r="LJS748" s="59"/>
      <c r="LJT748" s="59"/>
      <c r="LJU748" s="59"/>
      <c r="LJV748" s="59"/>
      <c r="LJW748" s="59"/>
      <c r="LJX748" s="59"/>
      <c r="LJY748" s="59"/>
      <c r="LJZ748" s="59"/>
      <c r="LKA748" s="59"/>
      <c r="LKB748" s="59"/>
      <c r="LKC748" s="59"/>
      <c r="LKD748" s="59"/>
      <c r="LKE748" s="59"/>
      <c r="LKF748" s="59"/>
      <c r="LKG748" s="59"/>
      <c r="LKH748" s="59"/>
      <c r="LKI748" s="59"/>
      <c r="LKJ748" s="59"/>
      <c r="LKK748" s="59"/>
      <c r="LKL748" s="59"/>
      <c r="LKM748" s="59"/>
      <c r="LKN748" s="59"/>
      <c r="LKO748" s="59"/>
      <c r="LKP748" s="59"/>
      <c r="LKQ748" s="59"/>
      <c r="LKR748" s="59"/>
      <c r="LKS748" s="59"/>
      <c r="LKT748" s="59"/>
      <c r="LKU748" s="59"/>
      <c r="LKV748" s="59"/>
      <c r="LKW748" s="59"/>
      <c r="LKX748" s="59"/>
      <c r="LKY748" s="59"/>
      <c r="LKZ748" s="59"/>
      <c r="LLA748" s="59"/>
      <c r="LLB748" s="59"/>
      <c r="LLC748" s="59"/>
      <c r="LLD748" s="59"/>
      <c r="LLE748" s="59"/>
      <c r="LLF748" s="59"/>
      <c r="LLG748" s="59"/>
      <c r="LLH748" s="59"/>
      <c r="LLI748" s="59"/>
      <c r="LLJ748" s="59"/>
      <c r="LLK748" s="59"/>
      <c r="LLL748" s="59"/>
      <c r="LLM748" s="59"/>
      <c r="LLN748" s="59"/>
      <c r="LLO748" s="59"/>
      <c r="LLP748" s="59"/>
      <c r="LLQ748" s="59"/>
      <c r="LLR748" s="59"/>
      <c r="LLS748" s="59"/>
      <c r="LLT748" s="59"/>
      <c r="LLU748" s="59"/>
      <c r="LLV748" s="59"/>
      <c r="LLW748" s="59"/>
      <c r="LLX748" s="59"/>
      <c r="LLY748" s="59"/>
      <c r="LLZ748" s="59"/>
      <c r="LMA748" s="59"/>
      <c r="LMB748" s="59"/>
      <c r="LMC748" s="59"/>
      <c r="LMD748" s="59"/>
      <c r="LME748" s="59"/>
      <c r="LMF748" s="59"/>
      <c r="LMG748" s="59"/>
      <c r="LMH748" s="59"/>
      <c r="LMI748" s="59"/>
      <c r="LMJ748" s="59"/>
      <c r="LMK748" s="59"/>
      <c r="LML748" s="59"/>
      <c r="LMM748" s="59"/>
      <c r="LMN748" s="59"/>
      <c r="LMO748" s="59"/>
      <c r="LMP748" s="59"/>
      <c r="LMQ748" s="59"/>
      <c r="LMR748" s="59"/>
      <c r="LMS748" s="59"/>
      <c r="LMT748" s="59"/>
      <c r="LMU748" s="59"/>
      <c r="LMV748" s="59"/>
      <c r="LMW748" s="59"/>
      <c r="LMX748" s="59"/>
      <c r="LMY748" s="59"/>
      <c r="LMZ748" s="59"/>
      <c r="LNA748" s="59"/>
      <c r="LNB748" s="59"/>
      <c r="LNC748" s="59"/>
      <c r="LND748" s="59"/>
      <c r="LNE748" s="59"/>
      <c r="LNF748" s="59"/>
      <c r="LNG748" s="59"/>
      <c r="LNH748" s="59"/>
      <c r="LNI748" s="59"/>
      <c r="LNJ748" s="59"/>
      <c r="LNK748" s="59"/>
      <c r="LNL748" s="59"/>
      <c r="LNM748" s="59"/>
      <c r="LNN748" s="59"/>
      <c r="LNO748" s="59"/>
      <c r="LNP748" s="59"/>
      <c r="LNQ748" s="59"/>
      <c r="LNR748" s="59"/>
      <c r="LNS748" s="59"/>
      <c r="LNT748" s="59"/>
      <c r="LNU748" s="59"/>
      <c r="LNV748" s="59"/>
      <c r="LNW748" s="59"/>
      <c r="LNX748" s="59"/>
      <c r="LNY748" s="59"/>
      <c r="LNZ748" s="59"/>
      <c r="LOA748" s="59"/>
      <c r="LOB748" s="59"/>
      <c r="LOC748" s="59"/>
      <c r="LOD748" s="59"/>
      <c r="LOE748" s="59"/>
      <c r="LOF748" s="59"/>
      <c r="LOG748" s="59"/>
      <c r="LOH748" s="59"/>
      <c r="LOI748" s="59"/>
      <c r="LOJ748" s="59"/>
      <c r="LOK748" s="59"/>
      <c r="LOL748" s="59"/>
      <c r="LOM748" s="59"/>
      <c r="LON748" s="59"/>
      <c r="LOO748" s="59"/>
      <c r="LOP748" s="59"/>
      <c r="LOQ748" s="59"/>
      <c r="LOR748" s="59"/>
      <c r="LOS748" s="59"/>
      <c r="LOT748" s="59"/>
      <c r="LOU748" s="59"/>
      <c r="LOV748" s="59"/>
      <c r="LOW748" s="59"/>
      <c r="LOX748" s="59"/>
      <c r="LOY748" s="59"/>
      <c r="LOZ748" s="59"/>
      <c r="LPA748" s="59"/>
      <c r="LPB748" s="59"/>
      <c r="LPC748" s="59"/>
      <c r="LPD748" s="59"/>
      <c r="LPE748" s="59"/>
      <c r="LPF748" s="59"/>
      <c r="LPG748" s="59"/>
      <c r="LPH748" s="59"/>
      <c r="LPI748" s="59"/>
      <c r="LPJ748" s="59"/>
      <c r="LPK748" s="59"/>
      <c r="LPL748" s="59"/>
      <c r="LPM748" s="59"/>
      <c r="LPN748" s="59"/>
      <c r="LPO748" s="59"/>
      <c r="LPP748" s="59"/>
      <c r="LPQ748" s="59"/>
      <c r="LPR748" s="59"/>
      <c r="LPS748" s="59"/>
      <c r="LPT748" s="59"/>
      <c r="LPU748" s="59"/>
      <c r="LPV748" s="59"/>
      <c r="LPW748" s="59"/>
      <c r="LPX748" s="59"/>
      <c r="LPY748" s="59"/>
      <c r="LPZ748" s="59"/>
      <c r="LQA748" s="59"/>
      <c r="LQB748" s="59"/>
      <c r="LQC748" s="59"/>
      <c r="LQD748" s="59"/>
      <c r="LQE748" s="59"/>
      <c r="LQF748" s="59"/>
      <c r="LQG748" s="59"/>
      <c r="LQH748" s="59"/>
      <c r="LQI748" s="59"/>
      <c r="LQJ748" s="59"/>
      <c r="LQK748" s="59"/>
      <c r="LQL748" s="59"/>
      <c r="LQM748" s="59"/>
      <c r="LQN748" s="59"/>
      <c r="LQO748" s="59"/>
      <c r="LQP748" s="59"/>
      <c r="LQQ748" s="59"/>
      <c r="LQR748" s="59"/>
      <c r="LQS748" s="59"/>
      <c r="LQT748" s="59"/>
      <c r="LQU748" s="59"/>
      <c r="LQV748" s="59"/>
      <c r="LQW748" s="59"/>
      <c r="LQX748" s="59"/>
      <c r="LQY748" s="59"/>
      <c r="LQZ748" s="59"/>
      <c r="LRA748" s="59"/>
      <c r="LRB748" s="59"/>
      <c r="LRC748" s="59"/>
      <c r="LRD748" s="59"/>
      <c r="LRE748" s="59"/>
      <c r="LRF748" s="59"/>
      <c r="LRG748" s="59"/>
      <c r="LRH748" s="59"/>
      <c r="LRI748" s="59"/>
      <c r="LRJ748" s="59"/>
      <c r="LRK748" s="59"/>
      <c r="LRL748" s="59"/>
      <c r="LRM748" s="59"/>
      <c r="LRN748" s="59"/>
      <c r="LRO748" s="59"/>
      <c r="LRP748" s="59"/>
      <c r="LRQ748" s="59"/>
      <c r="LRR748" s="59"/>
      <c r="LRS748" s="59"/>
      <c r="LRT748" s="59"/>
      <c r="LRU748" s="59"/>
      <c r="LRV748" s="59"/>
      <c r="LRW748" s="59"/>
      <c r="LRX748" s="59"/>
      <c r="LRY748" s="59"/>
      <c r="LRZ748" s="59"/>
      <c r="LSA748" s="59"/>
      <c r="LSB748" s="59"/>
      <c r="LSC748" s="59"/>
      <c r="LSD748" s="59"/>
      <c r="LSE748" s="59"/>
      <c r="LSF748" s="59"/>
      <c r="LSG748" s="59"/>
      <c r="LSH748" s="59"/>
      <c r="LSI748" s="59"/>
      <c r="LSJ748" s="59"/>
      <c r="LSK748" s="59"/>
      <c r="LSL748" s="59"/>
      <c r="LSM748" s="59"/>
      <c r="LSN748" s="59"/>
      <c r="LSO748" s="59"/>
      <c r="LSP748" s="59"/>
      <c r="LSQ748" s="59"/>
      <c r="LSR748" s="59"/>
      <c r="LSS748" s="59"/>
      <c r="LST748" s="59"/>
      <c r="LSU748" s="59"/>
      <c r="LSV748" s="59"/>
      <c r="LSW748" s="59"/>
      <c r="LSX748" s="59"/>
      <c r="LSY748" s="59"/>
      <c r="LSZ748" s="59"/>
      <c r="LTA748" s="59"/>
      <c r="LTB748" s="59"/>
      <c r="LTC748" s="59"/>
      <c r="LTD748" s="59"/>
      <c r="LTE748" s="59"/>
      <c r="LTF748" s="59"/>
      <c r="LTG748" s="59"/>
      <c r="LTH748" s="59"/>
      <c r="LTI748" s="59"/>
      <c r="LTJ748" s="59"/>
      <c r="LTK748" s="59"/>
      <c r="LTL748" s="59"/>
      <c r="LTM748" s="59"/>
      <c r="LTN748" s="59"/>
      <c r="LTO748" s="59"/>
      <c r="LTP748" s="59"/>
      <c r="LTQ748" s="59"/>
      <c r="LTR748" s="59"/>
      <c r="LTS748" s="59"/>
      <c r="LTT748" s="59"/>
      <c r="LTU748" s="59"/>
      <c r="LTV748" s="59"/>
      <c r="LTW748" s="59"/>
      <c r="LTX748" s="59"/>
      <c r="LTY748" s="59"/>
      <c r="LTZ748" s="59"/>
      <c r="LUA748" s="59"/>
      <c r="LUB748" s="59"/>
      <c r="LUC748" s="59"/>
      <c r="LUD748" s="59"/>
      <c r="LUE748" s="59"/>
      <c r="LUF748" s="59"/>
      <c r="LUG748" s="59"/>
      <c r="LUH748" s="59"/>
      <c r="LUI748" s="59"/>
      <c r="LUJ748" s="59"/>
      <c r="LUK748" s="59"/>
      <c r="LUL748" s="59"/>
      <c r="LUM748" s="59"/>
      <c r="LUN748" s="59"/>
      <c r="LUO748" s="59"/>
      <c r="LUP748" s="59"/>
      <c r="LUQ748" s="59"/>
      <c r="LUR748" s="59"/>
      <c r="LUS748" s="59"/>
      <c r="LUT748" s="59"/>
      <c r="LUU748" s="59"/>
      <c r="LUV748" s="59"/>
      <c r="LUW748" s="59"/>
      <c r="LUX748" s="59"/>
      <c r="LUY748" s="59"/>
      <c r="LUZ748" s="59"/>
      <c r="LVA748" s="59"/>
      <c r="LVB748" s="59"/>
      <c r="LVC748" s="59"/>
      <c r="LVD748" s="59"/>
      <c r="LVE748" s="59"/>
      <c r="LVF748" s="59"/>
      <c r="LVG748" s="59"/>
      <c r="LVH748" s="59"/>
      <c r="LVI748" s="59"/>
      <c r="LVJ748" s="59"/>
      <c r="LVK748" s="59"/>
      <c r="LVL748" s="59"/>
      <c r="LVM748" s="59"/>
      <c r="LVN748" s="59"/>
      <c r="LVO748" s="59"/>
      <c r="LVP748" s="59"/>
      <c r="LVQ748" s="59"/>
      <c r="LVR748" s="59"/>
      <c r="LVS748" s="59"/>
      <c r="LVT748" s="59"/>
      <c r="LVU748" s="59"/>
      <c r="LVV748" s="59"/>
      <c r="LVW748" s="59"/>
      <c r="LVX748" s="59"/>
      <c r="LVY748" s="59"/>
      <c r="LVZ748" s="59"/>
      <c r="LWA748" s="59"/>
      <c r="LWB748" s="59"/>
      <c r="LWC748" s="59"/>
      <c r="LWD748" s="59"/>
      <c r="LWE748" s="59"/>
      <c r="LWF748" s="59"/>
      <c r="LWG748" s="59"/>
      <c r="LWH748" s="59"/>
      <c r="LWI748" s="59"/>
      <c r="LWJ748" s="59"/>
      <c r="LWK748" s="59"/>
      <c r="LWL748" s="59"/>
      <c r="LWM748" s="59"/>
      <c r="LWN748" s="59"/>
      <c r="LWO748" s="59"/>
      <c r="LWP748" s="59"/>
      <c r="LWQ748" s="59"/>
      <c r="LWR748" s="59"/>
      <c r="LWS748" s="59"/>
      <c r="LWT748" s="59"/>
      <c r="LWU748" s="59"/>
      <c r="LWV748" s="59"/>
      <c r="LWW748" s="59"/>
      <c r="LWX748" s="59"/>
      <c r="LWY748" s="59"/>
      <c r="LWZ748" s="59"/>
      <c r="LXA748" s="59"/>
      <c r="LXB748" s="59"/>
      <c r="LXC748" s="59"/>
      <c r="LXD748" s="59"/>
      <c r="LXE748" s="59"/>
      <c r="LXF748" s="59"/>
      <c r="LXG748" s="59"/>
      <c r="LXH748" s="59"/>
      <c r="LXI748" s="59"/>
      <c r="LXJ748" s="59"/>
      <c r="LXK748" s="59"/>
      <c r="LXL748" s="59"/>
      <c r="LXM748" s="59"/>
      <c r="LXN748" s="59"/>
      <c r="LXO748" s="59"/>
      <c r="LXP748" s="59"/>
      <c r="LXQ748" s="59"/>
      <c r="LXR748" s="59"/>
      <c r="LXS748" s="59"/>
      <c r="LXT748" s="59"/>
      <c r="LXU748" s="59"/>
      <c r="LXV748" s="59"/>
      <c r="LXW748" s="59"/>
      <c r="LXX748" s="59"/>
      <c r="LXY748" s="59"/>
      <c r="LXZ748" s="59"/>
      <c r="LYA748" s="59"/>
      <c r="LYB748" s="59"/>
      <c r="LYC748" s="59"/>
      <c r="LYD748" s="59"/>
      <c r="LYE748" s="59"/>
      <c r="LYF748" s="59"/>
      <c r="LYG748" s="59"/>
      <c r="LYH748" s="59"/>
      <c r="LYI748" s="59"/>
      <c r="LYJ748" s="59"/>
      <c r="LYK748" s="59"/>
      <c r="LYL748" s="59"/>
      <c r="LYM748" s="59"/>
      <c r="LYN748" s="59"/>
      <c r="LYO748" s="59"/>
      <c r="LYP748" s="59"/>
      <c r="LYQ748" s="59"/>
      <c r="LYR748" s="59"/>
      <c r="LYS748" s="59"/>
      <c r="LYT748" s="59"/>
      <c r="LYU748" s="59"/>
      <c r="LYV748" s="59"/>
      <c r="LYW748" s="59"/>
      <c r="LYX748" s="59"/>
      <c r="LYY748" s="59"/>
      <c r="LYZ748" s="59"/>
      <c r="LZA748" s="59"/>
      <c r="LZB748" s="59"/>
      <c r="LZC748" s="59"/>
      <c r="LZD748" s="59"/>
      <c r="LZE748" s="59"/>
      <c r="LZF748" s="59"/>
      <c r="LZG748" s="59"/>
      <c r="LZH748" s="59"/>
      <c r="LZI748" s="59"/>
      <c r="LZJ748" s="59"/>
      <c r="LZK748" s="59"/>
      <c r="LZL748" s="59"/>
      <c r="LZM748" s="59"/>
      <c r="LZN748" s="59"/>
      <c r="LZO748" s="59"/>
      <c r="LZP748" s="59"/>
      <c r="LZQ748" s="59"/>
      <c r="LZR748" s="59"/>
      <c r="LZS748" s="59"/>
      <c r="LZT748" s="59"/>
      <c r="LZU748" s="59"/>
      <c r="LZV748" s="59"/>
      <c r="LZW748" s="59"/>
      <c r="LZX748" s="59"/>
      <c r="LZY748" s="59"/>
      <c r="LZZ748" s="59"/>
      <c r="MAA748" s="59"/>
      <c r="MAB748" s="59"/>
      <c r="MAC748" s="59"/>
      <c r="MAD748" s="59"/>
      <c r="MAE748" s="59"/>
      <c r="MAF748" s="59"/>
      <c r="MAG748" s="59"/>
      <c r="MAH748" s="59"/>
      <c r="MAI748" s="59"/>
      <c r="MAJ748" s="59"/>
      <c r="MAK748" s="59"/>
      <c r="MAL748" s="59"/>
      <c r="MAM748" s="59"/>
      <c r="MAN748" s="59"/>
      <c r="MAO748" s="59"/>
      <c r="MAP748" s="59"/>
      <c r="MAQ748" s="59"/>
      <c r="MAR748" s="59"/>
      <c r="MAS748" s="59"/>
      <c r="MAT748" s="59"/>
      <c r="MAU748" s="59"/>
      <c r="MAV748" s="59"/>
      <c r="MAW748" s="59"/>
      <c r="MAX748" s="59"/>
      <c r="MAY748" s="59"/>
      <c r="MAZ748" s="59"/>
      <c r="MBA748" s="59"/>
      <c r="MBB748" s="59"/>
      <c r="MBC748" s="59"/>
      <c r="MBD748" s="59"/>
      <c r="MBE748" s="59"/>
      <c r="MBF748" s="59"/>
      <c r="MBG748" s="59"/>
      <c r="MBH748" s="59"/>
      <c r="MBI748" s="59"/>
      <c r="MBJ748" s="59"/>
      <c r="MBK748" s="59"/>
      <c r="MBL748" s="59"/>
      <c r="MBM748" s="59"/>
      <c r="MBN748" s="59"/>
      <c r="MBO748" s="59"/>
      <c r="MBP748" s="59"/>
      <c r="MBQ748" s="59"/>
      <c r="MBR748" s="59"/>
      <c r="MBS748" s="59"/>
      <c r="MBT748" s="59"/>
      <c r="MBU748" s="59"/>
      <c r="MBV748" s="59"/>
      <c r="MBW748" s="59"/>
      <c r="MBX748" s="59"/>
      <c r="MBY748" s="59"/>
      <c r="MBZ748" s="59"/>
      <c r="MCA748" s="59"/>
      <c r="MCB748" s="59"/>
      <c r="MCC748" s="59"/>
      <c r="MCD748" s="59"/>
      <c r="MCE748" s="59"/>
      <c r="MCF748" s="59"/>
      <c r="MCG748" s="59"/>
      <c r="MCH748" s="59"/>
      <c r="MCI748" s="59"/>
      <c r="MCJ748" s="59"/>
      <c r="MCK748" s="59"/>
      <c r="MCL748" s="59"/>
      <c r="MCM748" s="59"/>
      <c r="MCN748" s="59"/>
      <c r="MCO748" s="59"/>
      <c r="MCP748" s="59"/>
      <c r="MCQ748" s="59"/>
      <c r="MCR748" s="59"/>
      <c r="MCS748" s="59"/>
      <c r="MCT748" s="59"/>
      <c r="MCU748" s="59"/>
      <c r="MCV748" s="59"/>
      <c r="MCW748" s="59"/>
      <c r="MCX748" s="59"/>
      <c r="MCY748" s="59"/>
      <c r="MCZ748" s="59"/>
      <c r="MDA748" s="59"/>
      <c r="MDB748" s="59"/>
      <c r="MDC748" s="59"/>
      <c r="MDD748" s="59"/>
      <c r="MDE748" s="59"/>
      <c r="MDF748" s="59"/>
      <c r="MDG748" s="59"/>
      <c r="MDH748" s="59"/>
      <c r="MDI748" s="59"/>
      <c r="MDJ748" s="59"/>
      <c r="MDK748" s="59"/>
      <c r="MDL748" s="59"/>
      <c r="MDM748" s="59"/>
      <c r="MDN748" s="59"/>
      <c r="MDO748" s="59"/>
      <c r="MDP748" s="59"/>
      <c r="MDQ748" s="59"/>
      <c r="MDR748" s="59"/>
      <c r="MDS748" s="59"/>
      <c r="MDT748" s="59"/>
      <c r="MDU748" s="59"/>
      <c r="MDV748" s="59"/>
      <c r="MDW748" s="59"/>
      <c r="MDX748" s="59"/>
      <c r="MDY748" s="59"/>
      <c r="MDZ748" s="59"/>
      <c r="MEA748" s="59"/>
      <c r="MEB748" s="59"/>
      <c r="MEC748" s="59"/>
      <c r="MED748" s="59"/>
      <c r="MEE748" s="59"/>
      <c r="MEF748" s="59"/>
      <c r="MEG748" s="59"/>
      <c r="MEH748" s="59"/>
      <c r="MEI748" s="59"/>
      <c r="MEJ748" s="59"/>
      <c r="MEK748" s="59"/>
      <c r="MEL748" s="59"/>
      <c r="MEM748" s="59"/>
      <c r="MEN748" s="59"/>
      <c r="MEO748" s="59"/>
      <c r="MEP748" s="59"/>
      <c r="MEQ748" s="59"/>
      <c r="MER748" s="59"/>
      <c r="MES748" s="59"/>
      <c r="MET748" s="59"/>
      <c r="MEU748" s="59"/>
      <c r="MEV748" s="59"/>
      <c r="MEW748" s="59"/>
      <c r="MEX748" s="59"/>
      <c r="MEY748" s="59"/>
      <c r="MEZ748" s="59"/>
      <c r="MFA748" s="59"/>
      <c r="MFB748" s="59"/>
      <c r="MFC748" s="59"/>
      <c r="MFD748" s="59"/>
      <c r="MFE748" s="59"/>
      <c r="MFF748" s="59"/>
      <c r="MFG748" s="59"/>
      <c r="MFH748" s="59"/>
      <c r="MFI748" s="59"/>
      <c r="MFJ748" s="59"/>
      <c r="MFK748" s="59"/>
      <c r="MFL748" s="59"/>
      <c r="MFM748" s="59"/>
      <c r="MFN748" s="59"/>
      <c r="MFO748" s="59"/>
      <c r="MFP748" s="59"/>
      <c r="MFQ748" s="59"/>
      <c r="MFR748" s="59"/>
      <c r="MFS748" s="59"/>
      <c r="MFT748" s="59"/>
      <c r="MFU748" s="59"/>
      <c r="MFV748" s="59"/>
      <c r="MFW748" s="59"/>
      <c r="MFX748" s="59"/>
      <c r="MFY748" s="59"/>
      <c r="MFZ748" s="59"/>
      <c r="MGA748" s="59"/>
      <c r="MGB748" s="59"/>
      <c r="MGC748" s="59"/>
      <c r="MGD748" s="59"/>
      <c r="MGE748" s="59"/>
      <c r="MGF748" s="59"/>
      <c r="MGG748" s="59"/>
      <c r="MGH748" s="59"/>
      <c r="MGI748" s="59"/>
      <c r="MGJ748" s="59"/>
      <c r="MGK748" s="59"/>
      <c r="MGL748" s="59"/>
      <c r="MGM748" s="59"/>
      <c r="MGN748" s="59"/>
      <c r="MGO748" s="59"/>
      <c r="MGP748" s="59"/>
      <c r="MGQ748" s="59"/>
      <c r="MGR748" s="59"/>
      <c r="MGS748" s="59"/>
      <c r="MGT748" s="59"/>
      <c r="MGU748" s="59"/>
      <c r="MGV748" s="59"/>
      <c r="MGW748" s="59"/>
      <c r="MGX748" s="59"/>
      <c r="MGY748" s="59"/>
      <c r="MGZ748" s="59"/>
      <c r="MHA748" s="59"/>
      <c r="MHB748" s="59"/>
      <c r="MHC748" s="59"/>
      <c r="MHD748" s="59"/>
      <c r="MHE748" s="59"/>
      <c r="MHF748" s="59"/>
      <c r="MHG748" s="59"/>
      <c r="MHH748" s="59"/>
      <c r="MHI748" s="59"/>
      <c r="MHJ748" s="59"/>
      <c r="MHK748" s="59"/>
      <c r="MHL748" s="59"/>
      <c r="MHM748" s="59"/>
      <c r="MHN748" s="59"/>
      <c r="MHO748" s="59"/>
      <c r="MHP748" s="59"/>
      <c r="MHQ748" s="59"/>
      <c r="MHR748" s="59"/>
      <c r="MHS748" s="59"/>
      <c r="MHT748" s="59"/>
      <c r="MHU748" s="59"/>
      <c r="MHV748" s="59"/>
      <c r="MHW748" s="59"/>
      <c r="MHX748" s="59"/>
      <c r="MHY748" s="59"/>
      <c r="MHZ748" s="59"/>
      <c r="MIA748" s="59"/>
      <c r="MIB748" s="59"/>
      <c r="MIC748" s="59"/>
      <c r="MID748" s="59"/>
      <c r="MIE748" s="59"/>
      <c r="MIF748" s="59"/>
      <c r="MIG748" s="59"/>
      <c r="MIH748" s="59"/>
      <c r="MII748" s="59"/>
      <c r="MIJ748" s="59"/>
      <c r="MIK748" s="59"/>
      <c r="MIL748" s="59"/>
      <c r="MIM748" s="59"/>
      <c r="MIN748" s="59"/>
      <c r="MIO748" s="59"/>
      <c r="MIP748" s="59"/>
      <c r="MIQ748" s="59"/>
      <c r="MIR748" s="59"/>
      <c r="MIS748" s="59"/>
      <c r="MIT748" s="59"/>
      <c r="MIU748" s="59"/>
      <c r="MIV748" s="59"/>
      <c r="MIW748" s="59"/>
      <c r="MIX748" s="59"/>
      <c r="MIY748" s="59"/>
      <c r="MIZ748" s="59"/>
      <c r="MJA748" s="59"/>
      <c r="MJB748" s="59"/>
      <c r="MJC748" s="59"/>
      <c r="MJD748" s="59"/>
      <c r="MJE748" s="59"/>
      <c r="MJF748" s="59"/>
      <c r="MJG748" s="59"/>
      <c r="MJH748" s="59"/>
      <c r="MJI748" s="59"/>
      <c r="MJJ748" s="59"/>
      <c r="MJK748" s="59"/>
      <c r="MJL748" s="59"/>
      <c r="MJM748" s="59"/>
      <c r="MJN748" s="59"/>
      <c r="MJO748" s="59"/>
      <c r="MJP748" s="59"/>
      <c r="MJQ748" s="59"/>
      <c r="MJR748" s="59"/>
      <c r="MJS748" s="59"/>
      <c r="MJT748" s="59"/>
      <c r="MJU748" s="59"/>
      <c r="MJV748" s="59"/>
      <c r="MJW748" s="59"/>
      <c r="MJX748" s="59"/>
      <c r="MJY748" s="59"/>
      <c r="MJZ748" s="59"/>
      <c r="MKA748" s="59"/>
      <c r="MKB748" s="59"/>
      <c r="MKC748" s="59"/>
      <c r="MKD748" s="59"/>
      <c r="MKE748" s="59"/>
      <c r="MKF748" s="59"/>
      <c r="MKG748" s="59"/>
      <c r="MKH748" s="59"/>
      <c r="MKI748" s="59"/>
      <c r="MKJ748" s="59"/>
      <c r="MKK748" s="59"/>
      <c r="MKL748" s="59"/>
      <c r="MKM748" s="59"/>
      <c r="MKN748" s="59"/>
      <c r="MKO748" s="59"/>
      <c r="MKP748" s="59"/>
      <c r="MKQ748" s="59"/>
      <c r="MKR748" s="59"/>
      <c r="MKS748" s="59"/>
      <c r="MKT748" s="59"/>
      <c r="MKU748" s="59"/>
      <c r="MKV748" s="59"/>
      <c r="MKW748" s="59"/>
      <c r="MKX748" s="59"/>
      <c r="MKY748" s="59"/>
      <c r="MKZ748" s="59"/>
      <c r="MLA748" s="59"/>
      <c r="MLB748" s="59"/>
      <c r="MLC748" s="59"/>
      <c r="MLD748" s="59"/>
      <c r="MLE748" s="59"/>
      <c r="MLF748" s="59"/>
      <c r="MLG748" s="59"/>
      <c r="MLH748" s="59"/>
      <c r="MLI748" s="59"/>
      <c r="MLJ748" s="59"/>
      <c r="MLK748" s="59"/>
      <c r="MLL748" s="59"/>
      <c r="MLM748" s="59"/>
      <c r="MLN748" s="59"/>
      <c r="MLO748" s="59"/>
      <c r="MLP748" s="59"/>
      <c r="MLQ748" s="59"/>
      <c r="MLR748" s="59"/>
      <c r="MLS748" s="59"/>
      <c r="MLT748" s="59"/>
      <c r="MLU748" s="59"/>
      <c r="MLV748" s="59"/>
      <c r="MLW748" s="59"/>
      <c r="MLX748" s="59"/>
      <c r="MLY748" s="59"/>
      <c r="MLZ748" s="59"/>
      <c r="MMA748" s="59"/>
      <c r="MMB748" s="59"/>
      <c r="MMC748" s="59"/>
      <c r="MMD748" s="59"/>
      <c r="MME748" s="59"/>
      <c r="MMF748" s="59"/>
      <c r="MMG748" s="59"/>
      <c r="MMH748" s="59"/>
      <c r="MMI748" s="59"/>
      <c r="MMJ748" s="59"/>
      <c r="MMK748" s="59"/>
      <c r="MML748" s="59"/>
      <c r="MMM748" s="59"/>
      <c r="MMN748" s="59"/>
      <c r="MMO748" s="59"/>
      <c r="MMP748" s="59"/>
      <c r="MMQ748" s="59"/>
      <c r="MMR748" s="59"/>
      <c r="MMS748" s="59"/>
      <c r="MMT748" s="59"/>
      <c r="MMU748" s="59"/>
      <c r="MMV748" s="59"/>
      <c r="MMW748" s="59"/>
      <c r="MMX748" s="59"/>
      <c r="MMY748" s="59"/>
      <c r="MMZ748" s="59"/>
      <c r="MNA748" s="59"/>
      <c r="MNB748" s="59"/>
      <c r="MNC748" s="59"/>
      <c r="MND748" s="59"/>
      <c r="MNE748" s="59"/>
      <c r="MNF748" s="59"/>
      <c r="MNG748" s="59"/>
      <c r="MNH748" s="59"/>
      <c r="MNI748" s="59"/>
      <c r="MNJ748" s="59"/>
      <c r="MNK748" s="59"/>
      <c r="MNL748" s="59"/>
      <c r="MNM748" s="59"/>
      <c r="MNN748" s="59"/>
      <c r="MNO748" s="59"/>
      <c r="MNP748" s="59"/>
      <c r="MNQ748" s="59"/>
      <c r="MNR748" s="59"/>
      <c r="MNS748" s="59"/>
      <c r="MNT748" s="59"/>
      <c r="MNU748" s="59"/>
      <c r="MNV748" s="59"/>
      <c r="MNW748" s="59"/>
      <c r="MNX748" s="59"/>
      <c r="MNY748" s="59"/>
      <c r="MNZ748" s="59"/>
      <c r="MOA748" s="59"/>
      <c r="MOB748" s="59"/>
      <c r="MOC748" s="59"/>
      <c r="MOD748" s="59"/>
      <c r="MOE748" s="59"/>
      <c r="MOF748" s="59"/>
      <c r="MOG748" s="59"/>
      <c r="MOH748" s="59"/>
      <c r="MOI748" s="59"/>
      <c r="MOJ748" s="59"/>
      <c r="MOK748" s="59"/>
      <c r="MOL748" s="59"/>
      <c r="MOM748" s="59"/>
      <c r="MON748" s="59"/>
      <c r="MOO748" s="59"/>
      <c r="MOP748" s="59"/>
      <c r="MOQ748" s="59"/>
      <c r="MOR748" s="59"/>
      <c r="MOS748" s="59"/>
      <c r="MOT748" s="59"/>
      <c r="MOU748" s="59"/>
      <c r="MOV748" s="59"/>
      <c r="MOW748" s="59"/>
      <c r="MOX748" s="59"/>
      <c r="MOY748" s="59"/>
      <c r="MOZ748" s="59"/>
      <c r="MPA748" s="59"/>
      <c r="MPB748" s="59"/>
      <c r="MPC748" s="59"/>
      <c r="MPD748" s="59"/>
      <c r="MPE748" s="59"/>
      <c r="MPF748" s="59"/>
      <c r="MPG748" s="59"/>
      <c r="MPH748" s="59"/>
      <c r="MPI748" s="59"/>
      <c r="MPJ748" s="59"/>
      <c r="MPK748" s="59"/>
      <c r="MPL748" s="59"/>
      <c r="MPM748" s="59"/>
      <c r="MPN748" s="59"/>
      <c r="MPO748" s="59"/>
      <c r="MPP748" s="59"/>
      <c r="MPQ748" s="59"/>
      <c r="MPR748" s="59"/>
      <c r="MPS748" s="59"/>
      <c r="MPT748" s="59"/>
      <c r="MPU748" s="59"/>
      <c r="MPV748" s="59"/>
      <c r="MPW748" s="59"/>
      <c r="MPX748" s="59"/>
      <c r="MPY748" s="59"/>
      <c r="MPZ748" s="59"/>
      <c r="MQA748" s="59"/>
      <c r="MQB748" s="59"/>
      <c r="MQC748" s="59"/>
      <c r="MQD748" s="59"/>
      <c r="MQE748" s="59"/>
      <c r="MQF748" s="59"/>
      <c r="MQG748" s="59"/>
      <c r="MQH748" s="59"/>
      <c r="MQI748" s="59"/>
      <c r="MQJ748" s="59"/>
      <c r="MQK748" s="59"/>
      <c r="MQL748" s="59"/>
      <c r="MQM748" s="59"/>
      <c r="MQN748" s="59"/>
      <c r="MQO748" s="59"/>
      <c r="MQP748" s="59"/>
      <c r="MQQ748" s="59"/>
      <c r="MQR748" s="59"/>
      <c r="MQS748" s="59"/>
      <c r="MQT748" s="59"/>
      <c r="MQU748" s="59"/>
      <c r="MQV748" s="59"/>
      <c r="MQW748" s="59"/>
      <c r="MQX748" s="59"/>
      <c r="MQY748" s="59"/>
      <c r="MQZ748" s="59"/>
      <c r="MRA748" s="59"/>
      <c r="MRB748" s="59"/>
      <c r="MRC748" s="59"/>
      <c r="MRD748" s="59"/>
      <c r="MRE748" s="59"/>
      <c r="MRF748" s="59"/>
      <c r="MRG748" s="59"/>
      <c r="MRH748" s="59"/>
      <c r="MRI748" s="59"/>
      <c r="MRJ748" s="59"/>
      <c r="MRK748" s="59"/>
      <c r="MRL748" s="59"/>
      <c r="MRM748" s="59"/>
      <c r="MRN748" s="59"/>
      <c r="MRO748" s="59"/>
      <c r="MRP748" s="59"/>
      <c r="MRQ748" s="59"/>
      <c r="MRR748" s="59"/>
      <c r="MRS748" s="59"/>
      <c r="MRT748" s="59"/>
      <c r="MRU748" s="59"/>
      <c r="MRV748" s="59"/>
      <c r="MRW748" s="59"/>
      <c r="MRX748" s="59"/>
      <c r="MRY748" s="59"/>
      <c r="MRZ748" s="59"/>
      <c r="MSA748" s="59"/>
      <c r="MSB748" s="59"/>
      <c r="MSC748" s="59"/>
      <c r="MSD748" s="59"/>
      <c r="MSE748" s="59"/>
      <c r="MSF748" s="59"/>
      <c r="MSG748" s="59"/>
      <c r="MSH748" s="59"/>
      <c r="MSI748" s="59"/>
      <c r="MSJ748" s="59"/>
      <c r="MSK748" s="59"/>
      <c r="MSL748" s="59"/>
      <c r="MSM748" s="59"/>
      <c r="MSN748" s="59"/>
      <c r="MSO748" s="59"/>
      <c r="MSP748" s="59"/>
      <c r="MSQ748" s="59"/>
      <c r="MSR748" s="59"/>
      <c r="MSS748" s="59"/>
      <c r="MST748" s="59"/>
      <c r="MSU748" s="59"/>
      <c r="MSV748" s="59"/>
      <c r="MSW748" s="59"/>
      <c r="MSX748" s="59"/>
      <c r="MSY748" s="59"/>
      <c r="MSZ748" s="59"/>
      <c r="MTA748" s="59"/>
      <c r="MTB748" s="59"/>
      <c r="MTC748" s="59"/>
      <c r="MTD748" s="59"/>
      <c r="MTE748" s="59"/>
      <c r="MTF748" s="59"/>
      <c r="MTG748" s="59"/>
      <c r="MTH748" s="59"/>
      <c r="MTI748" s="59"/>
      <c r="MTJ748" s="59"/>
      <c r="MTK748" s="59"/>
      <c r="MTL748" s="59"/>
      <c r="MTM748" s="59"/>
      <c r="MTN748" s="59"/>
      <c r="MTO748" s="59"/>
      <c r="MTP748" s="59"/>
      <c r="MTQ748" s="59"/>
      <c r="MTR748" s="59"/>
      <c r="MTS748" s="59"/>
      <c r="MTT748" s="59"/>
      <c r="MTU748" s="59"/>
      <c r="MTV748" s="59"/>
      <c r="MTW748" s="59"/>
      <c r="MTX748" s="59"/>
      <c r="MTY748" s="59"/>
      <c r="MTZ748" s="59"/>
      <c r="MUA748" s="59"/>
      <c r="MUB748" s="59"/>
      <c r="MUC748" s="59"/>
      <c r="MUD748" s="59"/>
      <c r="MUE748" s="59"/>
      <c r="MUF748" s="59"/>
      <c r="MUG748" s="59"/>
      <c r="MUH748" s="59"/>
      <c r="MUI748" s="59"/>
      <c r="MUJ748" s="59"/>
      <c r="MUK748" s="59"/>
      <c r="MUL748" s="59"/>
      <c r="MUM748" s="59"/>
      <c r="MUN748" s="59"/>
      <c r="MUO748" s="59"/>
      <c r="MUP748" s="59"/>
      <c r="MUQ748" s="59"/>
      <c r="MUR748" s="59"/>
      <c r="MUS748" s="59"/>
      <c r="MUT748" s="59"/>
      <c r="MUU748" s="59"/>
      <c r="MUV748" s="59"/>
      <c r="MUW748" s="59"/>
      <c r="MUX748" s="59"/>
      <c r="MUY748" s="59"/>
      <c r="MUZ748" s="59"/>
      <c r="MVA748" s="59"/>
      <c r="MVB748" s="59"/>
      <c r="MVC748" s="59"/>
      <c r="MVD748" s="59"/>
      <c r="MVE748" s="59"/>
      <c r="MVF748" s="59"/>
      <c r="MVG748" s="59"/>
      <c r="MVH748" s="59"/>
      <c r="MVI748" s="59"/>
      <c r="MVJ748" s="59"/>
      <c r="MVK748" s="59"/>
      <c r="MVL748" s="59"/>
      <c r="MVM748" s="59"/>
      <c r="MVN748" s="59"/>
      <c r="MVO748" s="59"/>
      <c r="MVP748" s="59"/>
      <c r="MVQ748" s="59"/>
      <c r="MVR748" s="59"/>
      <c r="MVS748" s="59"/>
      <c r="MVT748" s="59"/>
      <c r="MVU748" s="59"/>
      <c r="MVV748" s="59"/>
      <c r="MVW748" s="59"/>
      <c r="MVX748" s="59"/>
      <c r="MVY748" s="59"/>
      <c r="MVZ748" s="59"/>
      <c r="MWA748" s="59"/>
      <c r="MWB748" s="59"/>
      <c r="MWC748" s="59"/>
      <c r="MWD748" s="59"/>
      <c r="MWE748" s="59"/>
      <c r="MWF748" s="59"/>
      <c r="MWG748" s="59"/>
      <c r="MWH748" s="59"/>
      <c r="MWI748" s="59"/>
      <c r="MWJ748" s="59"/>
      <c r="MWK748" s="59"/>
      <c r="MWL748" s="59"/>
      <c r="MWM748" s="59"/>
      <c r="MWN748" s="59"/>
      <c r="MWO748" s="59"/>
      <c r="MWP748" s="59"/>
      <c r="MWQ748" s="59"/>
      <c r="MWR748" s="59"/>
      <c r="MWS748" s="59"/>
      <c r="MWT748" s="59"/>
      <c r="MWU748" s="59"/>
      <c r="MWV748" s="59"/>
      <c r="MWW748" s="59"/>
      <c r="MWX748" s="59"/>
      <c r="MWY748" s="59"/>
      <c r="MWZ748" s="59"/>
      <c r="MXA748" s="59"/>
      <c r="MXB748" s="59"/>
      <c r="MXC748" s="59"/>
      <c r="MXD748" s="59"/>
      <c r="MXE748" s="59"/>
      <c r="MXF748" s="59"/>
      <c r="MXG748" s="59"/>
      <c r="MXH748" s="59"/>
      <c r="MXI748" s="59"/>
      <c r="MXJ748" s="59"/>
      <c r="MXK748" s="59"/>
      <c r="MXL748" s="59"/>
      <c r="MXM748" s="59"/>
      <c r="MXN748" s="59"/>
      <c r="MXO748" s="59"/>
      <c r="MXP748" s="59"/>
      <c r="MXQ748" s="59"/>
      <c r="MXR748" s="59"/>
      <c r="MXS748" s="59"/>
      <c r="MXT748" s="59"/>
      <c r="MXU748" s="59"/>
      <c r="MXV748" s="59"/>
      <c r="MXW748" s="59"/>
      <c r="MXX748" s="59"/>
      <c r="MXY748" s="59"/>
      <c r="MXZ748" s="59"/>
      <c r="MYA748" s="59"/>
      <c r="MYB748" s="59"/>
      <c r="MYC748" s="59"/>
      <c r="MYD748" s="59"/>
      <c r="MYE748" s="59"/>
      <c r="MYF748" s="59"/>
      <c r="MYG748" s="59"/>
      <c r="MYH748" s="59"/>
      <c r="MYI748" s="59"/>
      <c r="MYJ748" s="59"/>
      <c r="MYK748" s="59"/>
      <c r="MYL748" s="59"/>
      <c r="MYM748" s="59"/>
      <c r="MYN748" s="59"/>
      <c r="MYO748" s="59"/>
      <c r="MYP748" s="59"/>
      <c r="MYQ748" s="59"/>
      <c r="MYR748" s="59"/>
      <c r="MYS748" s="59"/>
      <c r="MYT748" s="59"/>
      <c r="MYU748" s="59"/>
      <c r="MYV748" s="59"/>
      <c r="MYW748" s="59"/>
      <c r="MYX748" s="59"/>
      <c r="MYY748" s="59"/>
      <c r="MYZ748" s="59"/>
      <c r="MZA748" s="59"/>
      <c r="MZB748" s="59"/>
      <c r="MZC748" s="59"/>
      <c r="MZD748" s="59"/>
      <c r="MZE748" s="59"/>
      <c r="MZF748" s="59"/>
      <c r="MZG748" s="59"/>
      <c r="MZH748" s="59"/>
      <c r="MZI748" s="59"/>
      <c r="MZJ748" s="59"/>
      <c r="MZK748" s="59"/>
      <c r="MZL748" s="59"/>
      <c r="MZM748" s="59"/>
      <c r="MZN748" s="59"/>
      <c r="MZO748" s="59"/>
      <c r="MZP748" s="59"/>
      <c r="MZQ748" s="59"/>
      <c r="MZR748" s="59"/>
      <c r="MZS748" s="59"/>
      <c r="MZT748" s="59"/>
      <c r="MZU748" s="59"/>
      <c r="MZV748" s="59"/>
      <c r="MZW748" s="59"/>
      <c r="MZX748" s="59"/>
      <c r="MZY748" s="59"/>
      <c r="MZZ748" s="59"/>
      <c r="NAA748" s="59"/>
      <c r="NAB748" s="59"/>
      <c r="NAC748" s="59"/>
      <c r="NAD748" s="59"/>
      <c r="NAE748" s="59"/>
      <c r="NAF748" s="59"/>
      <c r="NAG748" s="59"/>
      <c r="NAH748" s="59"/>
      <c r="NAI748" s="59"/>
      <c r="NAJ748" s="59"/>
      <c r="NAK748" s="59"/>
      <c r="NAL748" s="59"/>
      <c r="NAM748" s="59"/>
      <c r="NAN748" s="59"/>
      <c r="NAO748" s="59"/>
      <c r="NAP748" s="59"/>
      <c r="NAQ748" s="59"/>
      <c r="NAR748" s="59"/>
      <c r="NAS748" s="59"/>
      <c r="NAT748" s="59"/>
      <c r="NAU748" s="59"/>
      <c r="NAV748" s="59"/>
      <c r="NAW748" s="59"/>
      <c r="NAX748" s="59"/>
      <c r="NAY748" s="59"/>
      <c r="NAZ748" s="59"/>
      <c r="NBA748" s="59"/>
      <c r="NBB748" s="59"/>
      <c r="NBC748" s="59"/>
      <c r="NBD748" s="59"/>
      <c r="NBE748" s="59"/>
      <c r="NBF748" s="59"/>
      <c r="NBG748" s="59"/>
      <c r="NBH748" s="59"/>
      <c r="NBI748" s="59"/>
      <c r="NBJ748" s="59"/>
      <c r="NBK748" s="59"/>
      <c r="NBL748" s="59"/>
      <c r="NBM748" s="59"/>
      <c r="NBN748" s="59"/>
      <c r="NBO748" s="59"/>
      <c r="NBP748" s="59"/>
      <c r="NBQ748" s="59"/>
      <c r="NBR748" s="59"/>
      <c r="NBS748" s="59"/>
      <c r="NBT748" s="59"/>
      <c r="NBU748" s="59"/>
      <c r="NBV748" s="59"/>
      <c r="NBW748" s="59"/>
      <c r="NBX748" s="59"/>
      <c r="NBY748" s="59"/>
      <c r="NBZ748" s="59"/>
      <c r="NCA748" s="59"/>
      <c r="NCB748" s="59"/>
      <c r="NCC748" s="59"/>
      <c r="NCD748" s="59"/>
      <c r="NCE748" s="59"/>
      <c r="NCF748" s="59"/>
      <c r="NCG748" s="59"/>
      <c r="NCH748" s="59"/>
      <c r="NCI748" s="59"/>
      <c r="NCJ748" s="59"/>
      <c r="NCK748" s="59"/>
      <c r="NCL748" s="59"/>
      <c r="NCM748" s="59"/>
      <c r="NCN748" s="59"/>
      <c r="NCO748" s="59"/>
      <c r="NCP748" s="59"/>
      <c r="NCQ748" s="59"/>
      <c r="NCR748" s="59"/>
      <c r="NCS748" s="59"/>
      <c r="NCT748" s="59"/>
      <c r="NCU748" s="59"/>
      <c r="NCV748" s="59"/>
      <c r="NCW748" s="59"/>
      <c r="NCX748" s="59"/>
      <c r="NCY748" s="59"/>
      <c r="NCZ748" s="59"/>
      <c r="NDA748" s="59"/>
      <c r="NDB748" s="59"/>
      <c r="NDC748" s="59"/>
      <c r="NDD748" s="59"/>
      <c r="NDE748" s="59"/>
      <c r="NDF748" s="59"/>
      <c r="NDG748" s="59"/>
      <c r="NDH748" s="59"/>
      <c r="NDI748" s="59"/>
      <c r="NDJ748" s="59"/>
      <c r="NDK748" s="59"/>
      <c r="NDL748" s="59"/>
      <c r="NDM748" s="59"/>
      <c r="NDN748" s="59"/>
      <c r="NDO748" s="59"/>
      <c r="NDP748" s="59"/>
      <c r="NDQ748" s="59"/>
      <c r="NDR748" s="59"/>
      <c r="NDS748" s="59"/>
      <c r="NDT748" s="59"/>
      <c r="NDU748" s="59"/>
      <c r="NDV748" s="59"/>
      <c r="NDW748" s="59"/>
      <c r="NDX748" s="59"/>
      <c r="NDY748" s="59"/>
      <c r="NDZ748" s="59"/>
      <c r="NEA748" s="59"/>
      <c r="NEB748" s="59"/>
      <c r="NEC748" s="59"/>
      <c r="NED748" s="59"/>
      <c r="NEE748" s="59"/>
      <c r="NEF748" s="59"/>
      <c r="NEG748" s="59"/>
      <c r="NEH748" s="59"/>
      <c r="NEI748" s="59"/>
      <c r="NEJ748" s="59"/>
      <c r="NEK748" s="59"/>
      <c r="NEL748" s="59"/>
      <c r="NEM748" s="59"/>
      <c r="NEN748" s="59"/>
      <c r="NEO748" s="59"/>
      <c r="NEP748" s="59"/>
      <c r="NEQ748" s="59"/>
      <c r="NER748" s="59"/>
      <c r="NES748" s="59"/>
      <c r="NET748" s="59"/>
      <c r="NEU748" s="59"/>
      <c r="NEV748" s="59"/>
      <c r="NEW748" s="59"/>
      <c r="NEX748" s="59"/>
      <c r="NEY748" s="59"/>
      <c r="NEZ748" s="59"/>
      <c r="NFA748" s="59"/>
      <c r="NFB748" s="59"/>
      <c r="NFC748" s="59"/>
      <c r="NFD748" s="59"/>
      <c r="NFE748" s="59"/>
      <c r="NFF748" s="59"/>
      <c r="NFG748" s="59"/>
      <c r="NFH748" s="59"/>
      <c r="NFI748" s="59"/>
      <c r="NFJ748" s="59"/>
      <c r="NFK748" s="59"/>
      <c r="NFL748" s="59"/>
      <c r="NFM748" s="59"/>
      <c r="NFN748" s="59"/>
      <c r="NFO748" s="59"/>
      <c r="NFP748" s="59"/>
      <c r="NFQ748" s="59"/>
      <c r="NFR748" s="59"/>
      <c r="NFS748" s="59"/>
      <c r="NFT748" s="59"/>
      <c r="NFU748" s="59"/>
      <c r="NFV748" s="59"/>
      <c r="NFW748" s="59"/>
      <c r="NFX748" s="59"/>
      <c r="NFY748" s="59"/>
      <c r="NFZ748" s="59"/>
      <c r="NGA748" s="59"/>
      <c r="NGB748" s="59"/>
      <c r="NGC748" s="59"/>
      <c r="NGD748" s="59"/>
      <c r="NGE748" s="59"/>
      <c r="NGF748" s="59"/>
      <c r="NGG748" s="59"/>
      <c r="NGH748" s="59"/>
      <c r="NGI748" s="59"/>
      <c r="NGJ748" s="59"/>
      <c r="NGK748" s="59"/>
      <c r="NGL748" s="59"/>
      <c r="NGM748" s="59"/>
      <c r="NGN748" s="59"/>
      <c r="NGO748" s="59"/>
      <c r="NGP748" s="59"/>
      <c r="NGQ748" s="59"/>
      <c r="NGR748" s="59"/>
      <c r="NGS748" s="59"/>
      <c r="NGT748" s="59"/>
      <c r="NGU748" s="59"/>
      <c r="NGV748" s="59"/>
      <c r="NGW748" s="59"/>
      <c r="NGX748" s="59"/>
      <c r="NGY748" s="59"/>
      <c r="NGZ748" s="59"/>
      <c r="NHA748" s="59"/>
      <c r="NHB748" s="59"/>
      <c r="NHC748" s="59"/>
      <c r="NHD748" s="59"/>
      <c r="NHE748" s="59"/>
      <c r="NHF748" s="59"/>
      <c r="NHG748" s="59"/>
      <c r="NHH748" s="59"/>
      <c r="NHI748" s="59"/>
      <c r="NHJ748" s="59"/>
      <c r="NHK748" s="59"/>
      <c r="NHL748" s="59"/>
      <c r="NHM748" s="59"/>
      <c r="NHN748" s="59"/>
      <c r="NHO748" s="59"/>
      <c r="NHP748" s="59"/>
      <c r="NHQ748" s="59"/>
      <c r="NHR748" s="59"/>
      <c r="NHS748" s="59"/>
      <c r="NHT748" s="59"/>
      <c r="NHU748" s="59"/>
      <c r="NHV748" s="59"/>
      <c r="NHW748" s="59"/>
      <c r="NHX748" s="59"/>
      <c r="NHY748" s="59"/>
      <c r="NHZ748" s="59"/>
      <c r="NIA748" s="59"/>
      <c r="NIB748" s="59"/>
      <c r="NIC748" s="59"/>
      <c r="NID748" s="59"/>
      <c r="NIE748" s="59"/>
      <c r="NIF748" s="59"/>
      <c r="NIG748" s="59"/>
      <c r="NIH748" s="59"/>
      <c r="NII748" s="59"/>
      <c r="NIJ748" s="59"/>
      <c r="NIK748" s="59"/>
      <c r="NIL748" s="59"/>
      <c r="NIM748" s="59"/>
      <c r="NIN748" s="59"/>
      <c r="NIO748" s="59"/>
      <c r="NIP748" s="59"/>
      <c r="NIQ748" s="59"/>
      <c r="NIR748" s="59"/>
      <c r="NIS748" s="59"/>
      <c r="NIT748" s="59"/>
      <c r="NIU748" s="59"/>
      <c r="NIV748" s="59"/>
      <c r="NIW748" s="59"/>
      <c r="NIX748" s="59"/>
      <c r="NIY748" s="59"/>
      <c r="NIZ748" s="59"/>
      <c r="NJA748" s="59"/>
      <c r="NJB748" s="59"/>
      <c r="NJC748" s="59"/>
      <c r="NJD748" s="59"/>
      <c r="NJE748" s="59"/>
      <c r="NJF748" s="59"/>
      <c r="NJG748" s="59"/>
      <c r="NJH748" s="59"/>
      <c r="NJI748" s="59"/>
      <c r="NJJ748" s="59"/>
      <c r="NJK748" s="59"/>
      <c r="NJL748" s="59"/>
      <c r="NJM748" s="59"/>
      <c r="NJN748" s="59"/>
      <c r="NJO748" s="59"/>
      <c r="NJP748" s="59"/>
      <c r="NJQ748" s="59"/>
      <c r="NJR748" s="59"/>
      <c r="NJS748" s="59"/>
      <c r="NJT748" s="59"/>
      <c r="NJU748" s="59"/>
      <c r="NJV748" s="59"/>
      <c r="NJW748" s="59"/>
      <c r="NJX748" s="59"/>
      <c r="NJY748" s="59"/>
      <c r="NJZ748" s="59"/>
      <c r="NKA748" s="59"/>
      <c r="NKB748" s="59"/>
      <c r="NKC748" s="59"/>
      <c r="NKD748" s="59"/>
      <c r="NKE748" s="59"/>
      <c r="NKF748" s="59"/>
      <c r="NKG748" s="59"/>
      <c r="NKH748" s="59"/>
      <c r="NKI748" s="59"/>
      <c r="NKJ748" s="59"/>
      <c r="NKK748" s="59"/>
      <c r="NKL748" s="59"/>
      <c r="NKM748" s="59"/>
      <c r="NKN748" s="59"/>
      <c r="NKO748" s="59"/>
      <c r="NKP748" s="59"/>
      <c r="NKQ748" s="59"/>
      <c r="NKR748" s="59"/>
      <c r="NKS748" s="59"/>
      <c r="NKT748" s="59"/>
      <c r="NKU748" s="59"/>
      <c r="NKV748" s="59"/>
      <c r="NKW748" s="59"/>
      <c r="NKX748" s="59"/>
      <c r="NKY748" s="59"/>
      <c r="NKZ748" s="59"/>
      <c r="NLA748" s="59"/>
      <c r="NLB748" s="59"/>
      <c r="NLC748" s="59"/>
      <c r="NLD748" s="59"/>
      <c r="NLE748" s="59"/>
      <c r="NLF748" s="59"/>
      <c r="NLG748" s="59"/>
      <c r="NLH748" s="59"/>
      <c r="NLI748" s="59"/>
      <c r="NLJ748" s="59"/>
      <c r="NLK748" s="59"/>
      <c r="NLL748" s="59"/>
      <c r="NLM748" s="59"/>
      <c r="NLN748" s="59"/>
      <c r="NLO748" s="59"/>
      <c r="NLP748" s="59"/>
      <c r="NLQ748" s="59"/>
      <c r="NLR748" s="59"/>
      <c r="NLS748" s="59"/>
      <c r="NLT748" s="59"/>
      <c r="NLU748" s="59"/>
      <c r="NLV748" s="59"/>
      <c r="NLW748" s="59"/>
      <c r="NLX748" s="59"/>
      <c r="NLY748" s="59"/>
      <c r="NLZ748" s="59"/>
      <c r="NMA748" s="59"/>
      <c r="NMB748" s="59"/>
      <c r="NMC748" s="59"/>
      <c r="NMD748" s="59"/>
      <c r="NME748" s="59"/>
      <c r="NMF748" s="59"/>
      <c r="NMG748" s="59"/>
      <c r="NMH748" s="59"/>
      <c r="NMI748" s="59"/>
      <c r="NMJ748" s="59"/>
      <c r="NMK748" s="59"/>
      <c r="NML748" s="59"/>
      <c r="NMM748" s="59"/>
      <c r="NMN748" s="59"/>
      <c r="NMO748" s="59"/>
      <c r="NMP748" s="59"/>
      <c r="NMQ748" s="59"/>
      <c r="NMR748" s="59"/>
      <c r="NMS748" s="59"/>
      <c r="NMT748" s="59"/>
      <c r="NMU748" s="59"/>
      <c r="NMV748" s="59"/>
      <c r="NMW748" s="59"/>
      <c r="NMX748" s="59"/>
      <c r="NMY748" s="59"/>
      <c r="NMZ748" s="59"/>
      <c r="NNA748" s="59"/>
      <c r="NNB748" s="59"/>
      <c r="NNC748" s="59"/>
      <c r="NND748" s="59"/>
      <c r="NNE748" s="59"/>
      <c r="NNF748" s="59"/>
      <c r="NNG748" s="59"/>
      <c r="NNH748" s="59"/>
      <c r="NNI748" s="59"/>
      <c r="NNJ748" s="59"/>
      <c r="NNK748" s="59"/>
      <c r="NNL748" s="59"/>
      <c r="NNM748" s="59"/>
      <c r="NNN748" s="59"/>
      <c r="NNO748" s="59"/>
      <c r="NNP748" s="59"/>
      <c r="NNQ748" s="59"/>
      <c r="NNR748" s="59"/>
      <c r="NNS748" s="59"/>
      <c r="NNT748" s="59"/>
      <c r="NNU748" s="59"/>
      <c r="NNV748" s="59"/>
      <c r="NNW748" s="59"/>
      <c r="NNX748" s="59"/>
      <c r="NNY748" s="59"/>
      <c r="NNZ748" s="59"/>
      <c r="NOA748" s="59"/>
      <c r="NOB748" s="59"/>
      <c r="NOC748" s="59"/>
      <c r="NOD748" s="59"/>
      <c r="NOE748" s="59"/>
      <c r="NOF748" s="59"/>
      <c r="NOG748" s="59"/>
      <c r="NOH748" s="59"/>
      <c r="NOI748" s="59"/>
      <c r="NOJ748" s="59"/>
      <c r="NOK748" s="59"/>
      <c r="NOL748" s="59"/>
      <c r="NOM748" s="59"/>
      <c r="NON748" s="59"/>
      <c r="NOO748" s="59"/>
      <c r="NOP748" s="59"/>
      <c r="NOQ748" s="59"/>
      <c r="NOR748" s="59"/>
      <c r="NOS748" s="59"/>
      <c r="NOT748" s="59"/>
      <c r="NOU748" s="59"/>
      <c r="NOV748" s="59"/>
      <c r="NOW748" s="59"/>
      <c r="NOX748" s="59"/>
      <c r="NOY748" s="59"/>
      <c r="NOZ748" s="59"/>
      <c r="NPA748" s="59"/>
      <c r="NPB748" s="59"/>
      <c r="NPC748" s="59"/>
      <c r="NPD748" s="59"/>
      <c r="NPE748" s="59"/>
      <c r="NPF748" s="59"/>
      <c r="NPG748" s="59"/>
      <c r="NPH748" s="59"/>
      <c r="NPI748" s="59"/>
      <c r="NPJ748" s="59"/>
      <c r="NPK748" s="59"/>
      <c r="NPL748" s="59"/>
      <c r="NPM748" s="59"/>
      <c r="NPN748" s="59"/>
      <c r="NPO748" s="59"/>
      <c r="NPP748" s="59"/>
      <c r="NPQ748" s="59"/>
      <c r="NPR748" s="59"/>
      <c r="NPS748" s="59"/>
      <c r="NPT748" s="59"/>
      <c r="NPU748" s="59"/>
      <c r="NPV748" s="59"/>
      <c r="NPW748" s="59"/>
      <c r="NPX748" s="59"/>
      <c r="NPY748" s="59"/>
      <c r="NPZ748" s="59"/>
      <c r="NQA748" s="59"/>
      <c r="NQB748" s="59"/>
      <c r="NQC748" s="59"/>
      <c r="NQD748" s="59"/>
      <c r="NQE748" s="59"/>
      <c r="NQF748" s="59"/>
      <c r="NQG748" s="59"/>
      <c r="NQH748" s="59"/>
      <c r="NQI748" s="59"/>
      <c r="NQJ748" s="59"/>
      <c r="NQK748" s="59"/>
      <c r="NQL748" s="59"/>
      <c r="NQM748" s="59"/>
      <c r="NQN748" s="59"/>
      <c r="NQO748" s="59"/>
      <c r="NQP748" s="59"/>
      <c r="NQQ748" s="59"/>
      <c r="NQR748" s="59"/>
      <c r="NQS748" s="59"/>
      <c r="NQT748" s="59"/>
      <c r="NQU748" s="59"/>
      <c r="NQV748" s="59"/>
      <c r="NQW748" s="59"/>
      <c r="NQX748" s="59"/>
      <c r="NQY748" s="59"/>
      <c r="NQZ748" s="59"/>
      <c r="NRA748" s="59"/>
      <c r="NRB748" s="59"/>
      <c r="NRC748" s="59"/>
      <c r="NRD748" s="59"/>
      <c r="NRE748" s="59"/>
      <c r="NRF748" s="59"/>
      <c r="NRG748" s="59"/>
      <c r="NRH748" s="59"/>
      <c r="NRI748" s="59"/>
      <c r="NRJ748" s="59"/>
      <c r="NRK748" s="59"/>
      <c r="NRL748" s="59"/>
      <c r="NRM748" s="59"/>
      <c r="NRN748" s="59"/>
      <c r="NRO748" s="59"/>
      <c r="NRP748" s="59"/>
      <c r="NRQ748" s="59"/>
      <c r="NRR748" s="59"/>
      <c r="NRS748" s="59"/>
      <c r="NRT748" s="59"/>
      <c r="NRU748" s="59"/>
      <c r="NRV748" s="59"/>
      <c r="NRW748" s="59"/>
      <c r="NRX748" s="59"/>
      <c r="NRY748" s="59"/>
      <c r="NRZ748" s="59"/>
      <c r="NSA748" s="59"/>
      <c r="NSB748" s="59"/>
      <c r="NSC748" s="59"/>
      <c r="NSD748" s="59"/>
      <c r="NSE748" s="59"/>
      <c r="NSF748" s="59"/>
      <c r="NSG748" s="59"/>
      <c r="NSH748" s="59"/>
      <c r="NSI748" s="59"/>
      <c r="NSJ748" s="59"/>
      <c r="NSK748" s="59"/>
      <c r="NSL748" s="59"/>
      <c r="NSM748" s="59"/>
      <c r="NSN748" s="59"/>
      <c r="NSO748" s="59"/>
      <c r="NSP748" s="59"/>
      <c r="NSQ748" s="59"/>
      <c r="NSR748" s="59"/>
      <c r="NSS748" s="59"/>
      <c r="NST748" s="59"/>
      <c r="NSU748" s="59"/>
      <c r="NSV748" s="59"/>
      <c r="NSW748" s="59"/>
      <c r="NSX748" s="59"/>
      <c r="NSY748" s="59"/>
      <c r="NSZ748" s="59"/>
      <c r="NTA748" s="59"/>
      <c r="NTB748" s="59"/>
      <c r="NTC748" s="59"/>
      <c r="NTD748" s="59"/>
      <c r="NTE748" s="59"/>
      <c r="NTF748" s="59"/>
      <c r="NTG748" s="59"/>
      <c r="NTH748" s="59"/>
      <c r="NTI748" s="59"/>
      <c r="NTJ748" s="59"/>
      <c r="NTK748" s="59"/>
      <c r="NTL748" s="59"/>
      <c r="NTM748" s="59"/>
      <c r="NTN748" s="59"/>
      <c r="NTO748" s="59"/>
      <c r="NTP748" s="59"/>
      <c r="NTQ748" s="59"/>
      <c r="NTR748" s="59"/>
      <c r="NTS748" s="59"/>
      <c r="NTT748" s="59"/>
      <c r="NTU748" s="59"/>
      <c r="NTV748" s="59"/>
      <c r="NTW748" s="59"/>
      <c r="NTX748" s="59"/>
      <c r="NTY748" s="59"/>
      <c r="NTZ748" s="59"/>
      <c r="NUA748" s="59"/>
      <c r="NUB748" s="59"/>
      <c r="NUC748" s="59"/>
      <c r="NUD748" s="59"/>
      <c r="NUE748" s="59"/>
      <c r="NUF748" s="59"/>
      <c r="NUG748" s="59"/>
      <c r="NUH748" s="59"/>
      <c r="NUI748" s="59"/>
      <c r="NUJ748" s="59"/>
      <c r="NUK748" s="59"/>
      <c r="NUL748" s="59"/>
      <c r="NUM748" s="59"/>
      <c r="NUN748" s="59"/>
      <c r="NUO748" s="59"/>
      <c r="NUP748" s="59"/>
      <c r="NUQ748" s="59"/>
      <c r="NUR748" s="59"/>
      <c r="NUS748" s="59"/>
      <c r="NUT748" s="59"/>
      <c r="NUU748" s="59"/>
      <c r="NUV748" s="59"/>
      <c r="NUW748" s="59"/>
      <c r="NUX748" s="59"/>
      <c r="NUY748" s="59"/>
      <c r="NUZ748" s="59"/>
      <c r="NVA748" s="59"/>
      <c r="NVB748" s="59"/>
      <c r="NVC748" s="59"/>
      <c r="NVD748" s="59"/>
      <c r="NVE748" s="59"/>
      <c r="NVF748" s="59"/>
      <c r="NVG748" s="59"/>
      <c r="NVH748" s="59"/>
      <c r="NVI748" s="59"/>
      <c r="NVJ748" s="59"/>
      <c r="NVK748" s="59"/>
      <c r="NVL748" s="59"/>
      <c r="NVM748" s="59"/>
      <c r="NVN748" s="59"/>
      <c r="NVO748" s="59"/>
      <c r="NVP748" s="59"/>
      <c r="NVQ748" s="59"/>
      <c r="NVR748" s="59"/>
      <c r="NVS748" s="59"/>
      <c r="NVT748" s="59"/>
      <c r="NVU748" s="59"/>
      <c r="NVV748" s="59"/>
      <c r="NVW748" s="59"/>
      <c r="NVX748" s="59"/>
      <c r="NVY748" s="59"/>
      <c r="NVZ748" s="59"/>
      <c r="NWA748" s="59"/>
      <c r="NWB748" s="59"/>
      <c r="NWC748" s="59"/>
      <c r="NWD748" s="59"/>
      <c r="NWE748" s="59"/>
      <c r="NWF748" s="59"/>
      <c r="NWG748" s="59"/>
      <c r="NWH748" s="59"/>
      <c r="NWI748" s="59"/>
      <c r="NWJ748" s="59"/>
      <c r="NWK748" s="59"/>
      <c r="NWL748" s="59"/>
      <c r="NWM748" s="59"/>
      <c r="NWN748" s="59"/>
      <c r="NWO748" s="59"/>
      <c r="NWP748" s="59"/>
      <c r="NWQ748" s="59"/>
      <c r="NWR748" s="59"/>
      <c r="NWS748" s="59"/>
      <c r="NWT748" s="59"/>
      <c r="NWU748" s="59"/>
      <c r="NWV748" s="59"/>
      <c r="NWW748" s="59"/>
      <c r="NWX748" s="59"/>
      <c r="NWY748" s="59"/>
      <c r="NWZ748" s="59"/>
      <c r="NXA748" s="59"/>
      <c r="NXB748" s="59"/>
      <c r="NXC748" s="59"/>
      <c r="NXD748" s="59"/>
      <c r="NXE748" s="59"/>
      <c r="NXF748" s="59"/>
      <c r="NXG748" s="59"/>
      <c r="NXH748" s="59"/>
      <c r="NXI748" s="59"/>
      <c r="NXJ748" s="59"/>
      <c r="NXK748" s="59"/>
      <c r="NXL748" s="59"/>
      <c r="NXM748" s="59"/>
      <c r="NXN748" s="59"/>
      <c r="NXO748" s="59"/>
      <c r="NXP748" s="59"/>
      <c r="NXQ748" s="59"/>
      <c r="NXR748" s="59"/>
      <c r="NXS748" s="59"/>
      <c r="NXT748" s="59"/>
      <c r="NXU748" s="59"/>
      <c r="NXV748" s="59"/>
      <c r="NXW748" s="59"/>
      <c r="NXX748" s="59"/>
      <c r="NXY748" s="59"/>
      <c r="NXZ748" s="59"/>
      <c r="NYA748" s="59"/>
      <c r="NYB748" s="59"/>
      <c r="NYC748" s="59"/>
      <c r="NYD748" s="59"/>
      <c r="NYE748" s="59"/>
      <c r="NYF748" s="59"/>
      <c r="NYG748" s="59"/>
      <c r="NYH748" s="59"/>
      <c r="NYI748" s="59"/>
      <c r="NYJ748" s="59"/>
      <c r="NYK748" s="59"/>
      <c r="NYL748" s="59"/>
      <c r="NYM748" s="59"/>
      <c r="NYN748" s="59"/>
      <c r="NYO748" s="59"/>
      <c r="NYP748" s="59"/>
      <c r="NYQ748" s="59"/>
      <c r="NYR748" s="59"/>
      <c r="NYS748" s="59"/>
      <c r="NYT748" s="59"/>
      <c r="NYU748" s="59"/>
      <c r="NYV748" s="59"/>
      <c r="NYW748" s="59"/>
      <c r="NYX748" s="59"/>
      <c r="NYY748" s="59"/>
      <c r="NYZ748" s="59"/>
      <c r="NZA748" s="59"/>
      <c r="NZB748" s="59"/>
      <c r="NZC748" s="59"/>
      <c r="NZD748" s="59"/>
      <c r="NZE748" s="59"/>
      <c r="NZF748" s="59"/>
      <c r="NZG748" s="59"/>
      <c r="NZH748" s="59"/>
      <c r="NZI748" s="59"/>
      <c r="NZJ748" s="59"/>
      <c r="NZK748" s="59"/>
      <c r="NZL748" s="59"/>
      <c r="NZM748" s="59"/>
      <c r="NZN748" s="59"/>
      <c r="NZO748" s="59"/>
      <c r="NZP748" s="59"/>
      <c r="NZQ748" s="59"/>
      <c r="NZR748" s="59"/>
      <c r="NZS748" s="59"/>
      <c r="NZT748" s="59"/>
      <c r="NZU748" s="59"/>
      <c r="NZV748" s="59"/>
      <c r="NZW748" s="59"/>
      <c r="NZX748" s="59"/>
      <c r="NZY748" s="59"/>
      <c r="NZZ748" s="59"/>
      <c r="OAA748" s="59"/>
      <c r="OAB748" s="59"/>
      <c r="OAC748" s="59"/>
      <c r="OAD748" s="59"/>
      <c r="OAE748" s="59"/>
      <c r="OAF748" s="59"/>
      <c r="OAG748" s="59"/>
      <c r="OAH748" s="59"/>
      <c r="OAI748" s="59"/>
      <c r="OAJ748" s="59"/>
      <c r="OAK748" s="59"/>
      <c r="OAL748" s="59"/>
      <c r="OAM748" s="59"/>
      <c r="OAN748" s="59"/>
      <c r="OAO748" s="59"/>
      <c r="OAP748" s="59"/>
      <c r="OAQ748" s="59"/>
      <c r="OAR748" s="59"/>
      <c r="OAS748" s="59"/>
      <c r="OAT748" s="59"/>
      <c r="OAU748" s="59"/>
      <c r="OAV748" s="59"/>
      <c r="OAW748" s="59"/>
      <c r="OAX748" s="59"/>
      <c r="OAY748" s="59"/>
      <c r="OAZ748" s="59"/>
      <c r="OBA748" s="59"/>
      <c r="OBB748" s="59"/>
      <c r="OBC748" s="59"/>
      <c r="OBD748" s="59"/>
      <c r="OBE748" s="59"/>
      <c r="OBF748" s="59"/>
      <c r="OBG748" s="59"/>
      <c r="OBH748" s="59"/>
      <c r="OBI748" s="59"/>
      <c r="OBJ748" s="59"/>
      <c r="OBK748" s="59"/>
      <c r="OBL748" s="59"/>
      <c r="OBM748" s="59"/>
      <c r="OBN748" s="59"/>
      <c r="OBO748" s="59"/>
      <c r="OBP748" s="59"/>
      <c r="OBQ748" s="59"/>
      <c r="OBR748" s="59"/>
      <c r="OBS748" s="59"/>
      <c r="OBT748" s="59"/>
      <c r="OBU748" s="59"/>
      <c r="OBV748" s="59"/>
      <c r="OBW748" s="59"/>
      <c r="OBX748" s="59"/>
      <c r="OBY748" s="59"/>
      <c r="OBZ748" s="59"/>
      <c r="OCA748" s="59"/>
      <c r="OCB748" s="59"/>
      <c r="OCC748" s="59"/>
      <c r="OCD748" s="59"/>
      <c r="OCE748" s="59"/>
      <c r="OCF748" s="59"/>
      <c r="OCG748" s="59"/>
      <c r="OCH748" s="59"/>
      <c r="OCI748" s="59"/>
      <c r="OCJ748" s="59"/>
      <c r="OCK748" s="59"/>
      <c r="OCL748" s="59"/>
      <c r="OCM748" s="59"/>
      <c r="OCN748" s="59"/>
      <c r="OCO748" s="59"/>
      <c r="OCP748" s="59"/>
      <c r="OCQ748" s="59"/>
      <c r="OCR748" s="59"/>
      <c r="OCS748" s="59"/>
      <c r="OCT748" s="59"/>
      <c r="OCU748" s="59"/>
      <c r="OCV748" s="59"/>
      <c r="OCW748" s="59"/>
      <c r="OCX748" s="59"/>
      <c r="OCY748" s="59"/>
      <c r="OCZ748" s="59"/>
      <c r="ODA748" s="59"/>
      <c r="ODB748" s="59"/>
      <c r="ODC748" s="59"/>
      <c r="ODD748" s="59"/>
      <c r="ODE748" s="59"/>
      <c r="ODF748" s="59"/>
      <c r="ODG748" s="59"/>
      <c r="ODH748" s="59"/>
      <c r="ODI748" s="59"/>
      <c r="ODJ748" s="59"/>
      <c r="ODK748" s="59"/>
      <c r="ODL748" s="59"/>
      <c r="ODM748" s="59"/>
      <c r="ODN748" s="59"/>
      <c r="ODO748" s="59"/>
      <c r="ODP748" s="59"/>
      <c r="ODQ748" s="59"/>
      <c r="ODR748" s="59"/>
      <c r="ODS748" s="59"/>
      <c r="ODT748" s="59"/>
      <c r="ODU748" s="59"/>
      <c r="ODV748" s="59"/>
      <c r="ODW748" s="59"/>
      <c r="ODX748" s="59"/>
      <c r="ODY748" s="59"/>
      <c r="ODZ748" s="59"/>
      <c r="OEA748" s="59"/>
      <c r="OEB748" s="59"/>
      <c r="OEC748" s="59"/>
      <c r="OED748" s="59"/>
      <c r="OEE748" s="59"/>
      <c r="OEF748" s="59"/>
      <c r="OEG748" s="59"/>
      <c r="OEH748" s="59"/>
      <c r="OEI748" s="59"/>
      <c r="OEJ748" s="59"/>
      <c r="OEK748" s="59"/>
      <c r="OEL748" s="59"/>
      <c r="OEM748" s="59"/>
      <c r="OEN748" s="59"/>
      <c r="OEO748" s="59"/>
      <c r="OEP748" s="59"/>
      <c r="OEQ748" s="59"/>
      <c r="OER748" s="59"/>
      <c r="OES748" s="59"/>
      <c r="OET748" s="59"/>
      <c r="OEU748" s="59"/>
      <c r="OEV748" s="59"/>
      <c r="OEW748" s="59"/>
      <c r="OEX748" s="59"/>
      <c r="OEY748" s="59"/>
      <c r="OEZ748" s="59"/>
      <c r="OFA748" s="59"/>
      <c r="OFB748" s="59"/>
      <c r="OFC748" s="59"/>
      <c r="OFD748" s="59"/>
      <c r="OFE748" s="59"/>
      <c r="OFF748" s="59"/>
      <c r="OFG748" s="59"/>
      <c r="OFH748" s="59"/>
      <c r="OFI748" s="59"/>
      <c r="OFJ748" s="59"/>
      <c r="OFK748" s="59"/>
      <c r="OFL748" s="59"/>
      <c r="OFM748" s="59"/>
      <c r="OFN748" s="59"/>
      <c r="OFO748" s="59"/>
      <c r="OFP748" s="59"/>
      <c r="OFQ748" s="59"/>
      <c r="OFR748" s="59"/>
      <c r="OFS748" s="59"/>
      <c r="OFT748" s="59"/>
      <c r="OFU748" s="59"/>
      <c r="OFV748" s="59"/>
      <c r="OFW748" s="59"/>
      <c r="OFX748" s="59"/>
      <c r="OFY748" s="59"/>
      <c r="OFZ748" s="59"/>
      <c r="OGA748" s="59"/>
      <c r="OGB748" s="59"/>
      <c r="OGC748" s="59"/>
      <c r="OGD748" s="59"/>
      <c r="OGE748" s="59"/>
      <c r="OGF748" s="59"/>
      <c r="OGG748" s="59"/>
      <c r="OGH748" s="59"/>
      <c r="OGI748" s="59"/>
      <c r="OGJ748" s="59"/>
      <c r="OGK748" s="59"/>
      <c r="OGL748" s="59"/>
      <c r="OGM748" s="59"/>
      <c r="OGN748" s="59"/>
      <c r="OGO748" s="59"/>
      <c r="OGP748" s="59"/>
      <c r="OGQ748" s="59"/>
      <c r="OGR748" s="59"/>
      <c r="OGS748" s="59"/>
      <c r="OGT748" s="59"/>
      <c r="OGU748" s="59"/>
      <c r="OGV748" s="59"/>
      <c r="OGW748" s="59"/>
      <c r="OGX748" s="59"/>
      <c r="OGY748" s="59"/>
      <c r="OGZ748" s="59"/>
      <c r="OHA748" s="59"/>
      <c r="OHB748" s="59"/>
      <c r="OHC748" s="59"/>
      <c r="OHD748" s="59"/>
      <c r="OHE748" s="59"/>
      <c r="OHF748" s="59"/>
      <c r="OHG748" s="59"/>
      <c r="OHH748" s="59"/>
      <c r="OHI748" s="59"/>
      <c r="OHJ748" s="59"/>
      <c r="OHK748" s="59"/>
      <c r="OHL748" s="59"/>
      <c r="OHM748" s="59"/>
      <c r="OHN748" s="59"/>
      <c r="OHO748" s="59"/>
      <c r="OHP748" s="59"/>
      <c r="OHQ748" s="59"/>
      <c r="OHR748" s="59"/>
      <c r="OHS748" s="59"/>
      <c r="OHT748" s="59"/>
      <c r="OHU748" s="59"/>
      <c r="OHV748" s="59"/>
      <c r="OHW748" s="59"/>
      <c r="OHX748" s="59"/>
      <c r="OHY748" s="59"/>
      <c r="OHZ748" s="59"/>
      <c r="OIA748" s="59"/>
      <c r="OIB748" s="59"/>
      <c r="OIC748" s="59"/>
      <c r="OID748" s="59"/>
      <c r="OIE748" s="59"/>
      <c r="OIF748" s="59"/>
      <c r="OIG748" s="59"/>
      <c r="OIH748" s="59"/>
      <c r="OII748" s="59"/>
      <c r="OIJ748" s="59"/>
      <c r="OIK748" s="59"/>
      <c r="OIL748" s="59"/>
      <c r="OIM748" s="59"/>
      <c r="OIN748" s="59"/>
      <c r="OIO748" s="59"/>
      <c r="OIP748" s="59"/>
      <c r="OIQ748" s="59"/>
      <c r="OIR748" s="59"/>
      <c r="OIS748" s="59"/>
      <c r="OIT748" s="59"/>
      <c r="OIU748" s="59"/>
      <c r="OIV748" s="59"/>
      <c r="OIW748" s="59"/>
      <c r="OIX748" s="59"/>
      <c r="OIY748" s="59"/>
      <c r="OIZ748" s="59"/>
      <c r="OJA748" s="59"/>
      <c r="OJB748" s="59"/>
      <c r="OJC748" s="59"/>
      <c r="OJD748" s="59"/>
      <c r="OJE748" s="59"/>
      <c r="OJF748" s="59"/>
      <c r="OJG748" s="59"/>
      <c r="OJH748" s="59"/>
      <c r="OJI748" s="59"/>
      <c r="OJJ748" s="59"/>
      <c r="OJK748" s="59"/>
      <c r="OJL748" s="59"/>
      <c r="OJM748" s="59"/>
      <c r="OJN748" s="59"/>
      <c r="OJO748" s="59"/>
      <c r="OJP748" s="59"/>
      <c r="OJQ748" s="59"/>
      <c r="OJR748" s="59"/>
      <c r="OJS748" s="59"/>
      <c r="OJT748" s="59"/>
      <c r="OJU748" s="59"/>
      <c r="OJV748" s="59"/>
      <c r="OJW748" s="59"/>
      <c r="OJX748" s="59"/>
      <c r="OJY748" s="59"/>
      <c r="OJZ748" s="59"/>
      <c r="OKA748" s="59"/>
      <c r="OKB748" s="59"/>
      <c r="OKC748" s="59"/>
      <c r="OKD748" s="59"/>
      <c r="OKE748" s="59"/>
      <c r="OKF748" s="59"/>
      <c r="OKG748" s="59"/>
      <c r="OKH748" s="59"/>
      <c r="OKI748" s="59"/>
      <c r="OKJ748" s="59"/>
      <c r="OKK748" s="59"/>
      <c r="OKL748" s="59"/>
      <c r="OKM748" s="59"/>
      <c r="OKN748" s="59"/>
      <c r="OKO748" s="59"/>
      <c r="OKP748" s="59"/>
      <c r="OKQ748" s="59"/>
      <c r="OKR748" s="59"/>
      <c r="OKS748" s="59"/>
      <c r="OKT748" s="59"/>
      <c r="OKU748" s="59"/>
      <c r="OKV748" s="59"/>
      <c r="OKW748" s="59"/>
      <c r="OKX748" s="59"/>
      <c r="OKY748" s="59"/>
      <c r="OKZ748" s="59"/>
      <c r="OLA748" s="59"/>
      <c r="OLB748" s="59"/>
      <c r="OLC748" s="59"/>
      <c r="OLD748" s="59"/>
      <c r="OLE748" s="59"/>
      <c r="OLF748" s="59"/>
      <c r="OLG748" s="59"/>
      <c r="OLH748" s="59"/>
      <c r="OLI748" s="59"/>
      <c r="OLJ748" s="59"/>
      <c r="OLK748" s="59"/>
      <c r="OLL748" s="59"/>
      <c r="OLM748" s="59"/>
      <c r="OLN748" s="59"/>
      <c r="OLO748" s="59"/>
      <c r="OLP748" s="59"/>
      <c r="OLQ748" s="59"/>
      <c r="OLR748" s="59"/>
      <c r="OLS748" s="59"/>
      <c r="OLT748" s="59"/>
      <c r="OLU748" s="59"/>
      <c r="OLV748" s="59"/>
      <c r="OLW748" s="59"/>
      <c r="OLX748" s="59"/>
      <c r="OLY748" s="59"/>
      <c r="OLZ748" s="59"/>
      <c r="OMA748" s="59"/>
      <c r="OMB748" s="59"/>
      <c r="OMC748" s="59"/>
      <c r="OMD748" s="59"/>
      <c r="OME748" s="59"/>
      <c r="OMF748" s="59"/>
      <c r="OMG748" s="59"/>
      <c r="OMH748" s="59"/>
      <c r="OMI748" s="59"/>
      <c r="OMJ748" s="59"/>
      <c r="OMK748" s="59"/>
      <c r="OML748" s="59"/>
      <c r="OMM748" s="59"/>
      <c r="OMN748" s="59"/>
      <c r="OMO748" s="59"/>
      <c r="OMP748" s="59"/>
      <c r="OMQ748" s="59"/>
      <c r="OMR748" s="59"/>
      <c r="OMS748" s="59"/>
      <c r="OMT748" s="59"/>
      <c r="OMU748" s="59"/>
      <c r="OMV748" s="59"/>
      <c r="OMW748" s="59"/>
      <c r="OMX748" s="59"/>
      <c r="OMY748" s="59"/>
      <c r="OMZ748" s="59"/>
      <c r="ONA748" s="59"/>
      <c r="ONB748" s="59"/>
      <c r="ONC748" s="59"/>
      <c r="OND748" s="59"/>
      <c r="ONE748" s="59"/>
      <c r="ONF748" s="59"/>
      <c r="ONG748" s="59"/>
      <c r="ONH748" s="59"/>
      <c r="ONI748" s="59"/>
      <c r="ONJ748" s="59"/>
      <c r="ONK748" s="59"/>
      <c r="ONL748" s="59"/>
      <c r="ONM748" s="59"/>
      <c r="ONN748" s="59"/>
      <c r="ONO748" s="59"/>
      <c r="ONP748" s="59"/>
      <c r="ONQ748" s="59"/>
      <c r="ONR748" s="59"/>
      <c r="ONS748" s="59"/>
      <c r="ONT748" s="59"/>
      <c r="ONU748" s="59"/>
      <c r="ONV748" s="59"/>
      <c r="ONW748" s="59"/>
      <c r="ONX748" s="59"/>
      <c r="ONY748" s="59"/>
      <c r="ONZ748" s="59"/>
      <c r="OOA748" s="59"/>
      <c r="OOB748" s="59"/>
      <c r="OOC748" s="59"/>
      <c r="OOD748" s="59"/>
      <c r="OOE748" s="59"/>
      <c r="OOF748" s="59"/>
      <c r="OOG748" s="59"/>
      <c r="OOH748" s="59"/>
      <c r="OOI748" s="59"/>
      <c r="OOJ748" s="59"/>
      <c r="OOK748" s="59"/>
      <c r="OOL748" s="59"/>
      <c r="OOM748" s="59"/>
      <c r="OON748" s="59"/>
      <c r="OOO748" s="59"/>
      <c r="OOP748" s="59"/>
      <c r="OOQ748" s="59"/>
      <c r="OOR748" s="59"/>
      <c r="OOS748" s="59"/>
      <c r="OOT748" s="59"/>
      <c r="OOU748" s="59"/>
      <c r="OOV748" s="59"/>
      <c r="OOW748" s="59"/>
      <c r="OOX748" s="59"/>
      <c r="OOY748" s="59"/>
      <c r="OOZ748" s="59"/>
      <c r="OPA748" s="59"/>
      <c r="OPB748" s="59"/>
      <c r="OPC748" s="59"/>
      <c r="OPD748" s="59"/>
      <c r="OPE748" s="59"/>
      <c r="OPF748" s="59"/>
      <c r="OPG748" s="59"/>
      <c r="OPH748" s="59"/>
      <c r="OPI748" s="59"/>
      <c r="OPJ748" s="59"/>
      <c r="OPK748" s="59"/>
      <c r="OPL748" s="59"/>
      <c r="OPM748" s="59"/>
      <c r="OPN748" s="59"/>
      <c r="OPO748" s="59"/>
      <c r="OPP748" s="59"/>
      <c r="OPQ748" s="59"/>
      <c r="OPR748" s="59"/>
      <c r="OPS748" s="59"/>
      <c r="OPT748" s="59"/>
      <c r="OPU748" s="59"/>
      <c r="OPV748" s="59"/>
      <c r="OPW748" s="59"/>
      <c r="OPX748" s="59"/>
      <c r="OPY748" s="59"/>
      <c r="OPZ748" s="59"/>
      <c r="OQA748" s="59"/>
      <c r="OQB748" s="59"/>
      <c r="OQC748" s="59"/>
      <c r="OQD748" s="59"/>
      <c r="OQE748" s="59"/>
      <c r="OQF748" s="59"/>
      <c r="OQG748" s="59"/>
      <c r="OQH748" s="59"/>
      <c r="OQI748" s="59"/>
      <c r="OQJ748" s="59"/>
      <c r="OQK748" s="59"/>
      <c r="OQL748" s="59"/>
      <c r="OQM748" s="59"/>
      <c r="OQN748" s="59"/>
      <c r="OQO748" s="59"/>
      <c r="OQP748" s="59"/>
      <c r="OQQ748" s="59"/>
      <c r="OQR748" s="59"/>
      <c r="OQS748" s="59"/>
      <c r="OQT748" s="59"/>
      <c r="OQU748" s="59"/>
      <c r="OQV748" s="59"/>
      <c r="OQW748" s="59"/>
      <c r="OQX748" s="59"/>
      <c r="OQY748" s="59"/>
      <c r="OQZ748" s="59"/>
      <c r="ORA748" s="59"/>
      <c r="ORB748" s="59"/>
      <c r="ORC748" s="59"/>
      <c r="ORD748" s="59"/>
      <c r="ORE748" s="59"/>
      <c r="ORF748" s="59"/>
      <c r="ORG748" s="59"/>
      <c r="ORH748" s="59"/>
      <c r="ORI748" s="59"/>
      <c r="ORJ748" s="59"/>
      <c r="ORK748" s="59"/>
      <c r="ORL748" s="59"/>
      <c r="ORM748" s="59"/>
      <c r="ORN748" s="59"/>
      <c r="ORO748" s="59"/>
      <c r="ORP748" s="59"/>
      <c r="ORQ748" s="59"/>
      <c r="ORR748" s="59"/>
      <c r="ORS748" s="59"/>
      <c r="ORT748" s="59"/>
      <c r="ORU748" s="59"/>
      <c r="ORV748" s="59"/>
      <c r="ORW748" s="59"/>
      <c r="ORX748" s="59"/>
      <c r="ORY748" s="59"/>
      <c r="ORZ748" s="59"/>
      <c r="OSA748" s="59"/>
      <c r="OSB748" s="59"/>
      <c r="OSC748" s="59"/>
      <c r="OSD748" s="59"/>
      <c r="OSE748" s="59"/>
      <c r="OSF748" s="59"/>
      <c r="OSG748" s="59"/>
      <c r="OSH748" s="59"/>
      <c r="OSI748" s="59"/>
      <c r="OSJ748" s="59"/>
      <c r="OSK748" s="59"/>
      <c r="OSL748" s="59"/>
      <c r="OSM748" s="59"/>
      <c r="OSN748" s="59"/>
      <c r="OSO748" s="59"/>
      <c r="OSP748" s="59"/>
      <c r="OSQ748" s="59"/>
      <c r="OSR748" s="59"/>
      <c r="OSS748" s="59"/>
      <c r="OST748" s="59"/>
      <c r="OSU748" s="59"/>
      <c r="OSV748" s="59"/>
      <c r="OSW748" s="59"/>
      <c r="OSX748" s="59"/>
      <c r="OSY748" s="59"/>
      <c r="OSZ748" s="59"/>
      <c r="OTA748" s="59"/>
      <c r="OTB748" s="59"/>
      <c r="OTC748" s="59"/>
      <c r="OTD748" s="59"/>
      <c r="OTE748" s="59"/>
      <c r="OTF748" s="59"/>
      <c r="OTG748" s="59"/>
      <c r="OTH748" s="59"/>
      <c r="OTI748" s="59"/>
      <c r="OTJ748" s="59"/>
      <c r="OTK748" s="59"/>
      <c r="OTL748" s="59"/>
      <c r="OTM748" s="59"/>
      <c r="OTN748" s="59"/>
      <c r="OTO748" s="59"/>
      <c r="OTP748" s="59"/>
      <c r="OTQ748" s="59"/>
      <c r="OTR748" s="59"/>
      <c r="OTS748" s="59"/>
      <c r="OTT748" s="59"/>
      <c r="OTU748" s="59"/>
      <c r="OTV748" s="59"/>
      <c r="OTW748" s="59"/>
      <c r="OTX748" s="59"/>
      <c r="OTY748" s="59"/>
      <c r="OTZ748" s="59"/>
      <c r="OUA748" s="59"/>
      <c r="OUB748" s="59"/>
      <c r="OUC748" s="59"/>
      <c r="OUD748" s="59"/>
      <c r="OUE748" s="59"/>
      <c r="OUF748" s="59"/>
      <c r="OUG748" s="59"/>
      <c r="OUH748" s="59"/>
      <c r="OUI748" s="59"/>
      <c r="OUJ748" s="59"/>
      <c r="OUK748" s="59"/>
      <c r="OUL748" s="59"/>
      <c r="OUM748" s="59"/>
      <c r="OUN748" s="59"/>
      <c r="OUO748" s="59"/>
      <c r="OUP748" s="59"/>
      <c r="OUQ748" s="59"/>
      <c r="OUR748" s="59"/>
      <c r="OUS748" s="59"/>
      <c r="OUT748" s="59"/>
      <c r="OUU748" s="59"/>
      <c r="OUV748" s="59"/>
      <c r="OUW748" s="59"/>
      <c r="OUX748" s="59"/>
      <c r="OUY748" s="59"/>
      <c r="OUZ748" s="59"/>
      <c r="OVA748" s="59"/>
      <c r="OVB748" s="59"/>
      <c r="OVC748" s="59"/>
      <c r="OVD748" s="59"/>
      <c r="OVE748" s="59"/>
      <c r="OVF748" s="59"/>
      <c r="OVG748" s="59"/>
      <c r="OVH748" s="59"/>
      <c r="OVI748" s="59"/>
      <c r="OVJ748" s="59"/>
      <c r="OVK748" s="59"/>
      <c r="OVL748" s="59"/>
      <c r="OVM748" s="59"/>
      <c r="OVN748" s="59"/>
      <c r="OVO748" s="59"/>
      <c r="OVP748" s="59"/>
      <c r="OVQ748" s="59"/>
      <c r="OVR748" s="59"/>
      <c r="OVS748" s="59"/>
      <c r="OVT748" s="59"/>
      <c r="OVU748" s="59"/>
      <c r="OVV748" s="59"/>
      <c r="OVW748" s="59"/>
      <c r="OVX748" s="59"/>
      <c r="OVY748" s="59"/>
      <c r="OVZ748" s="59"/>
      <c r="OWA748" s="59"/>
      <c r="OWB748" s="59"/>
      <c r="OWC748" s="59"/>
      <c r="OWD748" s="59"/>
      <c r="OWE748" s="59"/>
      <c r="OWF748" s="59"/>
      <c r="OWG748" s="59"/>
      <c r="OWH748" s="59"/>
      <c r="OWI748" s="59"/>
      <c r="OWJ748" s="59"/>
      <c r="OWK748" s="59"/>
      <c r="OWL748" s="59"/>
      <c r="OWM748" s="59"/>
      <c r="OWN748" s="59"/>
      <c r="OWO748" s="59"/>
      <c r="OWP748" s="59"/>
      <c r="OWQ748" s="59"/>
      <c r="OWR748" s="59"/>
      <c r="OWS748" s="59"/>
      <c r="OWT748" s="59"/>
      <c r="OWU748" s="59"/>
      <c r="OWV748" s="59"/>
      <c r="OWW748" s="59"/>
      <c r="OWX748" s="59"/>
      <c r="OWY748" s="59"/>
      <c r="OWZ748" s="59"/>
      <c r="OXA748" s="59"/>
      <c r="OXB748" s="59"/>
      <c r="OXC748" s="59"/>
      <c r="OXD748" s="59"/>
      <c r="OXE748" s="59"/>
      <c r="OXF748" s="59"/>
      <c r="OXG748" s="59"/>
      <c r="OXH748" s="59"/>
      <c r="OXI748" s="59"/>
      <c r="OXJ748" s="59"/>
      <c r="OXK748" s="59"/>
      <c r="OXL748" s="59"/>
      <c r="OXM748" s="59"/>
      <c r="OXN748" s="59"/>
      <c r="OXO748" s="59"/>
      <c r="OXP748" s="59"/>
      <c r="OXQ748" s="59"/>
      <c r="OXR748" s="59"/>
      <c r="OXS748" s="59"/>
      <c r="OXT748" s="59"/>
      <c r="OXU748" s="59"/>
      <c r="OXV748" s="59"/>
      <c r="OXW748" s="59"/>
      <c r="OXX748" s="59"/>
      <c r="OXY748" s="59"/>
      <c r="OXZ748" s="59"/>
      <c r="OYA748" s="59"/>
      <c r="OYB748" s="59"/>
      <c r="OYC748" s="59"/>
      <c r="OYD748" s="59"/>
      <c r="OYE748" s="59"/>
      <c r="OYF748" s="59"/>
      <c r="OYG748" s="59"/>
      <c r="OYH748" s="59"/>
      <c r="OYI748" s="59"/>
      <c r="OYJ748" s="59"/>
      <c r="OYK748" s="59"/>
      <c r="OYL748" s="59"/>
      <c r="OYM748" s="59"/>
      <c r="OYN748" s="59"/>
      <c r="OYO748" s="59"/>
      <c r="OYP748" s="59"/>
      <c r="OYQ748" s="59"/>
      <c r="OYR748" s="59"/>
      <c r="OYS748" s="59"/>
      <c r="OYT748" s="59"/>
      <c r="OYU748" s="59"/>
      <c r="OYV748" s="59"/>
      <c r="OYW748" s="59"/>
      <c r="OYX748" s="59"/>
      <c r="OYY748" s="59"/>
      <c r="OYZ748" s="59"/>
      <c r="OZA748" s="59"/>
      <c r="OZB748" s="59"/>
      <c r="OZC748" s="59"/>
      <c r="OZD748" s="59"/>
      <c r="OZE748" s="59"/>
      <c r="OZF748" s="59"/>
      <c r="OZG748" s="59"/>
      <c r="OZH748" s="59"/>
      <c r="OZI748" s="59"/>
      <c r="OZJ748" s="59"/>
      <c r="OZK748" s="59"/>
      <c r="OZL748" s="59"/>
      <c r="OZM748" s="59"/>
      <c r="OZN748" s="59"/>
      <c r="OZO748" s="59"/>
      <c r="OZP748" s="59"/>
      <c r="OZQ748" s="59"/>
      <c r="OZR748" s="59"/>
      <c r="OZS748" s="59"/>
      <c r="OZT748" s="59"/>
      <c r="OZU748" s="59"/>
      <c r="OZV748" s="59"/>
      <c r="OZW748" s="59"/>
      <c r="OZX748" s="59"/>
      <c r="OZY748" s="59"/>
      <c r="OZZ748" s="59"/>
      <c r="PAA748" s="59"/>
      <c r="PAB748" s="59"/>
      <c r="PAC748" s="59"/>
      <c r="PAD748" s="59"/>
      <c r="PAE748" s="59"/>
      <c r="PAF748" s="59"/>
      <c r="PAG748" s="59"/>
      <c r="PAH748" s="59"/>
      <c r="PAI748" s="59"/>
      <c r="PAJ748" s="59"/>
      <c r="PAK748" s="59"/>
      <c r="PAL748" s="59"/>
      <c r="PAM748" s="59"/>
      <c r="PAN748" s="59"/>
      <c r="PAO748" s="59"/>
      <c r="PAP748" s="59"/>
      <c r="PAQ748" s="59"/>
      <c r="PAR748" s="59"/>
      <c r="PAS748" s="59"/>
      <c r="PAT748" s="59"/>
      <c r="PAU748" s="59"/>
      <c r="PAV748" s="59"/>
      <c r="PAW748" s="59"/>
      <c r="PAX748" s="59"/>
      <c r="PAY748" s="59"/>
      <c r="PAZ748" s="59"/>
      <c r="PBA748" s="59"/>
      <c r="PBB748" s="59"/>
      <c r="PBC748" s="59"/>
      <c r="PBD748" s="59"/>
      <c r="PBE748" s="59"/>
      <c r="PBF748" s="59"/>
      <c r="PBG748" s="59"/>
      <c r="PBH748" s="59"/>
      <c r="PBI748" s="59"/>
      <c r="PBJ748" s="59"/>
      <c r="PBK748" s="59"/>
      <c r="PBL748" s="59"/>
      <c r="PBM748" s="59"/>
      <c r="PBN748" s="59"/>
      <c r="PBO748" s="59"/>
      <c r="PBP748" s="59"/>
      <c r="PBQ748" s="59"/>
      <c r="PBR748" s="59"/>
      <c r="PBS748" s="59"/>
      <c r="PBT748" s="59"/>
      <c r="PBU748" s="59"/>
      <c r="PBV748" s="59"/>
      <c r="PBW748" s="59"/>
      <c r="PBX748" s="59"/>
      <c r="PBY748" s="59"/>
      <c r="PBZ748" s="59"/>
      <c r="PCA748" s="59"/>
      <c r="PCB748" s="59"/>
      <c r="PCC748" s="59"/>
      <c r="PCD748" s="59"/>
      <c r="PCE748" s="59"/>
      <c r="PCF748" s="59"/>
      <c r="PCG748" s="59"/>
      <c r="PCH748" s="59"/>
      <c r="PCI748" s="59"/>
      <c r="PCJ748" s="59"/>
      <c r="PCK748" s="59"/>
      <c r="PCL748" s="59"/>
      <c r="PCM748" s="59"/>
      <c r="PCN748" s="59"/>
      <c r="PCO748" s="59"/>
      <c r="PCP748" s="59"/>
      <c r="PCQ748" s="59"/>
      <c r="PCR748" s="59"/>
      <c r="PCS748" s="59"/>
      <c r="PCT748" s="59"/>
      <c r="PCU748" s="59"/>
      <c r="PCV748" s="59"/>
      <c r="PCW748" s="59"/>
      <c r="PCX748" s="59"/>
      <c r="PCY748" s="59"/>
      <c r="PCZ748" s="59"/>
      <c r="PDA748" s="59"/>
      <c r="PDB748" s="59"/>
      <c r="PDC748" s="59"/>
      <c r="PDD748" s="59"/>
      <c r="PDE748" s="59"/>
      <c r="PDF748" s="59"/>
      <c r="PDG748" s="59"/>
      <c r="PDH748" s="59"/>
      <c r="PDI748" s="59"/>
      <c r="PDJ748" s="59"/>
      <c r="PDK748" s="59"/>
      <c r="PDL748" s="59"/>
      <c r="PDM748" s="59"/>
      <c r="PDN748" s="59"/>
      <c r="PDO748" s="59"/>
      <c r="PDP748" s="59"/>
      <c r="PDQ748" s="59"/>
      <c r="PDR748" s="59"/>
      <c r="PDS748" s="59"/>
      <c r="PDT748" s="59"/>
      <c r="PDU748" s="59"/>
      <c r="PDV748" s="59"/>
      <c r="PDW748" s="59"/>
      <c r="PDX748" s="59"/>
      <c r="PDY748" s="59"/>
      <c r="PDZ748" s="59"/>
      <c r="PEA748" s="59"/>
      <c r="PEB748" s="59"/>
      <c r="PEC748" s="59"/>
      <c r="PED748" s="59"/>
      <c r="PEE748" s="59"/>
      <c r="PEF748" s="59"/>
      <c r="PEG748" s="59"/>
      <c r="PEH748" s="59"/>
      <c r="PEI748" s="59"/>
      <c r="PEJ748" s="59"/>
      <c r="PEK748" s="59"/>
      <c r="PEL748" s="59"/>
      <c r="PEM748" s="59"/>
      <c r="PEN748" s="59"/>
      <c r="PEO748" s="59"/>
      <c r="PEP748" s="59"/>
      <c r="PEQ748" s="59"/>
      <c r="PER748" s="59"/>
      <c r="PES748" s="59"/>
      <c r="PET748" s="59"/>
      <c r="PEU748" s="59"/>
      <c r="PEV748" s="59"/>
      <c r="PEW748" s="59"/>
      <c r="PEX748" s="59"/>
      <c r="PEY748" s="59"/>
      <c r="PEZ748" s="59"/>
      <c r="PFA748" s="59"/>
      <c r="PFB748" s="59"/>
      <c r="PFC748" s="59"/>
      <c r="PFD748" s="59"/>
      <c r="PFE748" s="59"/>
      <c r="PFF748" s="59"/>
      <c r="PFG748" s="59"/>
      <c r="PFH748" s="59"/>
      <c r="PFI748" s="59"/>
      <c r="PFJ748" s="59"/>
      <c r="PFK748" s="59"/>
      <c r="PFL748" s="59"/>
      <c r="PFM748" s="59"/>
      <c r="PFN748" s="59"/>
      <c r="PFO748" s="59"/>
      <c r="PFP748" s="59"/>
      <c r="PFQ748" s="59"/>
      <c r="PFR748" s="59"/>
      <c r="PFS748" s="59"/>
      <c r="PFT748" s="59"/>
      <c r="PFU748" s="59"/>
      <c r="PFV748" s="59"/>
      <c r="PFW748" s="59"/>
      <c r="PFX748" s="59"/>
      <c r="PFY748" s="59"/>
      <c r="PFZ748" s="59"/>
      <c r="PGA748" s="59"/>
      <c r="PGB748" s="59"/>
      <c r="PGC748" s="59"/>
      <c r="PGD748" s="59"/>
      <c r="PGE748" s="59"/>
      <c r="PGF748" s="59"/>
      <c r="PGG748" s="59"/>
      <c r="PGH748" s="59"/>
      <c r="PGI748" s="59"/>
      <c r="PGJ748" s="59"/>
      <c r="PGK748" s="59"/>
      <c r="PGL748" s="59"/>
      <c r="PGM748" s="59"/>
      <c r="PGN748" s="59"/>
      <c r="PGO748" s="59"/>
      <c r="PGP748" s="59"/>
      <c r="PGQ748" s="59"/>
      <c r="PGR748" s="59"/>
      <c r="PGS748" s="59"/>
      <c r="PGT748" s="59"/>
      <c r="PGU748" s="59"/>
      <c r="PGV748" s="59"/>
      <c r="PGW748" s="59"/>
      <c r="PGX748" s="59"/>
      <c r="PGY748" s="59"/>
      <c r="PGZ748" s="59"/>
      <c r="PHA748" s="59"/>
      <c r="PHB748" s="59"/>
      <c r="PHC748" s="59"/>
      <c r="PHD748" s="59"/>
      <c r="PHE748" s="59"/>
      <c r="PHF748" s="59"/>
      <c r="PHG748" s="59"/>
      <c r="PHH748" s="59"/>
      <c r="PHI748" s="59"/>
      <c r="PHJ748" s="59"/>
      <c r="PHK748" s="59"/>
      <c r="PHL748" s="59"/>
      <c r="PHM748" s="59"/>
      <c r="PHN748" s="59"/>
      <c r="PHO748" s="59"/>
      <c r="PHP748" s="59"/>
      <c r="PHQ748" s="59"/>
      <c r="PHR748" s="59"/>
      <c r="PHS748" s="59"/>
      <c r="PHT748" s="59"/>
      <c r="PHU748" s="59"/>
      <c r="PHV748" s="59"/>
      <c r="PHW748" s="59"/>
      <c r="PHX748" s="59"/>
      <c r="PHY748" s="59"/>
      <c r="PHZ748" s="59"/>
      <c r="PIA748" s="59"/>
      <c r="PIB748" s="59"/>
      <c r="PIC748" s="59"/>
      <c r="PID748" s="59"/>
      <c r="PIE748" s="59"/>
      <c r="PIF748" s="59"/>
      <c r="PIG748" s="59"/>
      <c r="PIH748" s="59"/>
      <c r="PII748" s="59"/>
      <c r="PIJ748" s="59"/>
      <c r="PIK748" s="59"/>
      <c r="PIL748" s="59"/>
      <c r="PIM748" s="59"/>
      <c r="PIN748" s="59"/>
      <c r="PIO748" s="59"/>
      <c r="PIP748" s="59"/>
      <c r="PIQ748" s="59"/>
      <c r="PIR748" s="59"/>
      <c r="PIS748" s="59"/>
      <c r="PIT748" s="59"/>
      <c r="PIU748" s="59"/>
      <c r="PIV748" s="59"/>
      <c r="PIW748" s="59"/>
      <c r="PIX748" s="59"/>
      <c r="PIY748" s="59"/>
      <c r="PIZ748" s="59"/>
      <c r="PJA748" s="59"/>
      <c r="PJB748" s="59"/>
      <c r="PJC748" s="59"/>
      <c r="PJD748" s="59"/>
      <c r="PJE748" s="59"/>
      <c r="PJF748" s="59"/>
      <c r="PJG748" s="59"/>
      <c r="PJH748" s="59"/>
      <c r="PJI748" s="59"/>
      <c r="PJJ748" s="59"/>
      <c r="PJK748" s="59"/>
      <c r="PJL748" s="59"/>
      <c r="PJM748" s="59"/>
      <c r="PJN748" s="59"/>
      <c r="PJO748" s="59"/>
      <c r="PJP748" s="59"/>
      <c r="PJQ748" s="59"/>
      <c r="PJR748" s="59"/>
      <c r="PJS748" s="59"/>
      <c r="PJT748" s="59"/>
      <c r="PJU748" s="59"/>
      <c r="PJV748" s="59"/>
      <c r="PJW748" s="59"/>
      <c r="PJX748" s="59"/>
      <c r="PJY748" s="59"/>
      <c r="PJZ748" s="59"/>
      <c r="PKA748" s="59"/>
      <c r="PKB748" s="59"/>
      <c r="PKC748" s="59"/>
      <c r="PKD748" s="59"/>
      <c r="PKE748" s="59"/>
      <c r="PKF748" s="59"/>
      <c r="PKG748" s="59"/>
      <c r="PKH748" s="59"/>
      <c r="PKI748" s="59"/>
      <c r="PKJ748" s="59"/>
      <c r="PKK748" s="59"/>
      <c r="PKL748" s="59"/>
      <c r="PKM748" s="59"/>
      <c r="PKN748" s="59"/>
      <c r="PKO748" s="59"/>
      <c r="PKP748" s="59"/>
      <c r="PKQ748" s="59"/>
      <c r="PKR748" s="59"/>
      <c r="PKS748" s="59"/>
      <c r="PKT748" s="59"/>
      <c r="PKU748" s="59"/>
      <c r="PKV748" s="59"/>
      <c r="PKW748" s="59"/>
      <c r="PKX748" s="59"/>
      <c r="PKY748" s="59"/>
      <c r="PKZ748" s="59"/>
      <c r="PLA748" s="59"/>
      <c r="PLB748" s="59"/>
      <c r="PLC748" s="59"/>
      <c r="PLD748" s="59"/>
      <c r="PLE748" s="59"/>
      <c r="PLF748" s="59"/>
      <c r="PLG748" s="59"/>
      <c r="PLH748" s="59"/>
      <c r="PLI748" s="59"/>
      <c r="PLJ748" s="59"/>
      <c r="PLK748" s="59"/>
      <c r="PLL748" s="59"/>
      <c r="PLM748" s="59"/>
      <c r="PLN748" s="59"/>
      <c r="PLO748" s="59"/>
      <c r="PLP748" s="59"/>
      <c r="PLQ748" s="59"/>
      <c r="PLR748" s="59"/>
      <c r="PLS748" s="59"/>
      <c r="PLT748" s="59"/>
      <c r="PLU748" s="59"/>
      <c r="PLV748" s="59"/>
      <c r="PLW748" s="59"/>
      <c r="PLX748" s="59"/>
      <c r="PLY748" s="59"/>
      <c r="PLZ748" s="59"/>
      <c r="PMA748" s="59"/>
      <c r="PMB748" s="59"/>
      <c r="PMC748" s="59"/>
      <c r="PMD748" s="59"/>
      <c r="PME748" s="59"/>
      <c r="PMF748" s="59"/>
      <c r="PMG748" s="59"/>
      <c r="PMH748" s="59"/>
      <c r="PMI748" s="59"/>
      <c r="PMJ748" s="59"/>
      <c r="PMK748" s="59"/>
      <c r="PML748" s="59"/>
      <c r="PMM748" s="59"/>
      <c r="PMN748" s="59"/>
      <c r="PMO748" s="59"/>
      <c r="PMP748" s="59"/>
      <c r="PMQ748" s="59"/>
      <c r="PMR748" s="59"/>
      <c r="PMS748" s="59"/>
      <c r="PMT748" s="59"/>
      <c r="PMU748" s="59"/>
      <c r="PMV748" s="59"/>
      <c r="PMW748" s="59"/>
      <c r="PMX748" s="59"/>
      <c r="PMY748" s="59"/>
      <c r="PMZ748" s="59"/>
      <c r="PNA748" s="59"/>
      <c r="PNB748" s="59"/>
      <c r="PNC748" s="59"/>
      <c r="PND748" s="59"/>
      <c r="PNE748" s="59"/>
      <c r="PNF748" s="59"/>
      <c r="PNG748" s="59"/>
      <c r="PNH748" s="59"/>
      <c r="PNI748" s="59"/>
      <c r="PNJ748" s="59"/>
      <c r="PNK748" s="59"/>
      <c r="PNL748" s="59"/>
      <c r="PNM748" s="59"/>
      <c r="PNN748" s="59"/>
      <c r="PNO748" s="59"/>
      <c r="PNP748" s="59"/>
      <c r="PNQ748" s="59"/>
      <c r="PNR748" s="59"/>
      <c r="PNS748" s="59"/>
      <c r="PNT748" s="59"/>
      <c r="PNU748" s="59"/>
      <c r="PNV748" s="59"/>
      <c r="PNW748" s="59"/>
      <c r="PNX748" s="59"/>
      <c r="PNY748" s="59"/>
      <c r="PNZ748" s="59"/>
      <c r="POA748" s="59"/>
      <c r="POB748" s="59"/>
      <c r="POC748" s="59"/>
      <c r="POD748" s="59"/>
      <c r="POE748" s="59"/>
      <c r="POF748" s="59"/>
      <c r="POG748" s="59"/>
      <c r="POH748" s="59"/>
      <c r="POI748" s="59"/>
      <c r="POJ748" s="59"/>
      <c r="POK748" s="59"/>
      <c r="POL748" s="59"/>
      <c r="POM748" s="59"/>
      <c r="PON748" s="59"/>
      <c r="POO748" s="59"/>
      <c r="POP748" s="59"/>
      <c r="POQ748" s="59"/>
      <c r="POR748" s="59"/>
      <c r="POS748" s="59"/>
      <c r="POT748" s="59"/>
      <c r="POU748" s="59"/>
      <c r="POV748" s="59"/>
      <c r="POW748" s="59"/>
      <c r="POX748" s="59"/>
      <c r="POY748" s="59"/>
      <c r="POZ748" s="59"/>
      <c r="PPA748" s="59"/>
      <c r="PPB748" s="59"/>
      <c r="PPC748" s="59"/>
      <c r="PPD748" s="59"/>
      <c r="PPE748" s="59"/>
      <c r="PPF748" s="59"/>
      <c r="PPG748" s="59"/>
      <c r="PPH748" s="59"/>
      <c r="PPI748" s="59"/>
      <c r="PPJ748" s="59"/>
      <c r="PPK748" s="59"/>
      <c r="PPL748" s="59"/>
      <c r="PPM748" s="59"/>
      <c r="PPN748" s="59"/>
      <c r="PPO748" s="59"/>
      <c r="PPP748" s="59"/>
      <c r="PPQ748" s="59"/>
      <c r="PPR748" s="59"/>
      <c r="PPS748" s="59"/>
      <c r="PPT748" s="59"/>
      <c r="PPU748" s="59"/>
      <c r="PPV748" s="59"/>
      <c r="PPW748" s="59"/>
      <c r="PPX748" s="59"/>
      <c r="PPY748" s="59"/>
      <c r="PPZ748" s="59"/>
      <c r="PQA748" s="59"/>
      <c r="PQB748" s="59"/>
      <c r="PQC748" s="59"/>
      <c r="PQD748" s="59"/>
      <c r="PQE748" s="59"/>
      <c r="PQF748" s="59"/>
      <c r="PQG748" s="59"/>
      <c r="PQH748" s="59"/>
      <c r="PQI748" s="59"/>
      <c r="PQJ748" s="59"/>
      <c r="PQK748" s="59"/>
      <c r="PQL748" s="59"/>
      <c r="PQM748" s="59"/>
      <c r="PQN748" s="59"/>
      <c r="PQO748" s="59"/>
      <c r="PQP748" s="59"/>
      <c r="PQQ748" s="59"/>
      <c r="PQR748" s="59"/>
      <c r="PQS748" s="59"/>
      <c r="PQT748" s="59"/>
      <c r="PQU748" s="59"/>
      <c r="PQV748" s="59"/>
      <c r="PQW748" s="59"/>
      <c r="PQX748" s="59"/>
      <c r="PQY748" s="59"/>
      <c r="PQZ748" s="59"/>
      <c r="PRA748" s="59"/>
      <c r="PRB748" s="59"/>
      <c r="PRC748" s="59"/>
      <c r="PRD748" s="59"/>
      <c r="PRE748" s="59"/>
      <c r="PRF748" s="59"/>
      <c r="PRG748" s="59"/>
      <c r="PRH748" s="59"/>
      <c r="PRI748" s="59"/>
      <c r="PRJ748" s="59"/>
      <c r="PRK748" s="59"/>
      <c r="PRL748" s="59"/>
      <c r="PRM748" s="59"/>
      <c r="PRN748" s="59"/>
      <c r="PRO748" s="59"/>
      <c r="PRP748" s="59"/>
      <c r="PRQ748" s="59"/>
      <c r="PRR748" s="59"/>
      <c r="PRS748" s="59"/>
      <c r="PRT748" s="59"/>
      <c r="PRU748" s="59"/>
      <c r="PRV748" s="59"/>
      <c r="PRW748" s="59"/>
      <c r="PRX748" s="59"/>
      <c r="PRY748" s="59"/>
      <c r="PRZ748" s="59"/>
      <c r="PSA748" s="59"/>
      <c r="PSB748" s="59"/>
      <c r="PSC748" s="59"/>
      <c r="PSD748" s="59"/>
      <c r="PSE748" s="59"/>
      <c r="PSF748" s="59"/>
      <c r="PSG748" s="59"/>
      <c r="PSH748" s="59"/>
      <c r="PSI748" s="59"/>
      <c r="PSJ748" s="59"/>
      <c r="PSK748" s="59"/>
      <c r="PSL748" s="59"/>
      <c r="PSM748" s="59"/>
      <c r="PSN748" s="59"/>
      <c r="PSO748" s="59"/>
      <c r="PSP748" s="59"/>
      <c r="PSQ748" s="59"/>
      <c r="PSR748" s="59"/>
      <c r="PSS748" s="59"/>
      <c r="PST748" s="59"/>
      <c r="PSU748" s="59"/>
      <c r="PSV748" s="59"/>
      <c r="PSW748" s="59"/>
      <c r="PSX748" s="59"/>
      <c r="PSY748" s="59"/>
      <c r="PSZ748" s="59"/>
      <c r="PTA748" s="59"/>
      <c r="PTB748" s="59"/>
      <c r="PTC748" s="59"/>
      <c r="PTD748" s="59"/>
      <c r="PTE748" s="59"/>
      <c r="PTF748" s="59"/>
      <c r="PTG748" s="59"/>
      <c r="PTH748" s="59"/>
      <c r="PTI748" s="59"/>
      <c r="PTJ748" s="59"/>
      <c r="PTK748" s="59"/>
      <c r="PTL748" s="59"/>
      <c r="PTM748" s="59"/>
      <c r="PTN748" s="59"/>
      <c r="PTO748" s="59"/>
      <c r="PTP748" s="59"/>
      <c r="PTQ748" s="59"/>
      <c r="PTR748" s="59"/>
      <c r="PTS748" s="59"/>
      <c r="PTT748" s="59"/>
      <c r="PTU748" s="59"/>
      <c r="PTV748" s="59"/>
      <c r="PTW748" s="59"/>
      <c r="PTX748" s="59"/>
      <c r="PTY748" s="59"/>
      <c r="PTZ748" s="59"/>
      <c r="PUA748" s="59"/>
      <c r="PUB748" s="59"/>
      <c r="PUC748" s="59"/>
      <c r="PUD748" s="59"/>
      <c r="PUE748" s="59"/>
      <c r="PUF748" s="59"/>
      <c r="PUG748" s="59"/>
      <c r="PUH748" s="59"/>
      <c r="PUI748" s="59"/>
      <c r="PUJ748" s="59"/>
      <c r="PUK748" s="59"/>
      <c r="PUL748" s="59"/>
      <c r="PUM748" s="59"/>
      <c r="PUN748" s="59"/>
      <c r="PUO748" s="59"/>
      <c r="PUP748" s="59"/>
      <c r="PUQ748" s="59"/>
      <c r="PUR748" s="59"/>
      <c r="PUS748" s="59"/>
      <c r="PUT748" s="59"/>
      <c r="PUU748" s="59"/>
      <c r="PUV748" s="59"/>
      <c r="PUW748" s="59"/>
      <c r="PUX748" s="59"/>
      <c r="PUY748" s="59"/>
      <c r="PUZ748" s="59"/>
      <c r="PVA748" s="59"/>
      <c r="PVB748" s="59"/>
      <c r="PVC748" s="59"/>
      <c r="PVD748" s="59"/>
      <c r="PVE748" s="59"/>
      <c r="PVF748" s="59"/>
      <c r="PVG748" s="59"/>
      <c r="PVH748" s="59"/>
      <c r="PVI748" s="59"/>
      <c r="PVJ748" s="59"/>
      <c r="PVK748" s="59"/>
      <c r="PVL748" s="59"/>
      <c r="PVM748" s="59"/>
      <c r="PVN748" s="59"/>
      <c r="PVO748" s="59"/>
      <c r="PVP748" s="59"/>
      <c r="PVQ748" s="59"/>
      <c r="PVR748" s="59"/>
      <c r="PVS748" s="59"/>
      <c r="PVT748" s="59"/>
      <c r="PVU748" s="59"/>
      <c r="PVV748" s="59"/>
      <c r="PVW748" s="59"/>
      <c r="PVX748" s="59"/>
      <c r="PVY748" s="59"/>
      <c r="PVZ748" s="59"/>
      <c r="PWA748" s="59"/>
      <c r="PWB748" s="59"/>
      <c r="PWC748" s="59"/>
      <c r="PWD748" s="59"/>
      <c r="PWE748" s="59"/>
      <c r="PWF748" s="59"/>
      <c r="PWG748" s="59"/>
      <c r="PWH748" s="59"/>
      <c r="PWI748" s="59"/>
      <c r="PWJ748" s="59"/>
      <c r="PWK748" s="59"/>
      <c r="PWL748" s="59"/>
      <c r="PWM748" s="59"/>
      <c r="PWN748" s="59"/>
      <c r="PWO748" s="59"/>
      <c r="PWP748" s="59"/>
      <c r="PWQ748" s="59"/>
      <c r="PWR748" s="59"/>
      <c r="PWS748" s="59"/>
      <c r="PWT748" s="59"/>
      <c r="PWU748" s="59"/>
      <c r="PWV748" s="59"/>
      <c r="PWW748" s="59"/>
      <c r="PWX748" s="59"/>
      <c r="PWY748" s="59"/>
      <c r="PWZ748" s="59"/>
      <c r="PXA748" s="59"/>
      <c r="PXB748" s="59"/>
      <c r="PXC748" s="59"/>
      <c r="PXD748" s="59"/>
      <c r="PXE748" s="59"/>
      <c r="PXF748" s="59"/>
      <c r="PXG748" s="59"/>
      <c r="PXH748" s="59"/>
      <c r="PXI748" s="59"/>
      <c r="PXJ748" s="59"/>
      <c r="PXK748" s="59"/>
      <c r="PXL748" s="59"/>
      <c r="PXM748" s="59"/>
      <c r="PXN748" s="59"/>
      <c r="PXO748" s="59"/>
      <c r="PXP748" s="59"/>
      <c r="PXQ748" s="59"/>
      <c r="PXR748" s="59"/>
      <c r="PXS748" s="59"/>
      <c r="PXT748" s="59"/>
      <c r="PXU748" s="59"/>
      <c r="PXV748" s="59"/>
      <c r="PXW748" s="59"/>
      <c r="PXX748" s="59"/>
      <c r="PXY748" s="59"/>
      <c r="PXZ748" s="59"/>
      <c r="PYA748" s="59"/>
      <c r="PYB748" s="59"/>
      <c r="PYC748" s="59"/>
      <c r="PYD748" s="59"/>
      <c r="PYE748" s="59"/>
      <c r="PYF748" s="59"/>
      <c r="PYG748" s="59"/>
      <c r="PYH748" s="59"/>
      <c r="PYI748" s="59"/>
      <c r="PYJ748" s="59"/>
      <c r="PYK748" s="59"/>
      <c r="PYL748" s="59"/>
      <c r="PYM748" s="59"/>
      <c r="PYN748" s="59"/>
      <c r="PYO748" s="59"/>
      <c r="PYP748" s="59"/>
      <c r="PYQ748" s="59"/>
      <c r="PYR748" s="59"/>
      <c r="PYS748" s="59"/>
      <c r="PYT748" s="59"/>
      <c r="PYU748" s="59"/>
      <c r="PYV748" s="59"/>
      <c r="PYW748" s="59"/>
      <c r="PYX748" s="59"/>
      <c r="PYY748" s="59"/>
      <c r="PYZ748" s="59"/>
      <c r="PZA748" s="59"/>
      <c r="PZB748" s="59"/>
      <c r="PZC748" s="59"/>
      <c r="PZD748" s="59"/>
      <c r="PZE748" s="59"/>
      <c r="PZF748" s="59"/>
      <c r="PZG748" s="59"/>
      <c r="PZH748" s="59"/>
      <c r="PZI748" s="59"/>
      <c r="PZJ748" s="59"/>
      <c r="PZK748" s="59"/>
      <c r="PZL748" s="59"/>
      <c r="PZM748" s="59"/>
      <c r="PZN748" s="59"/>
      <c r="PZO748" s="59"/>
      <c r="PZP748" s="59"/>
      <c r="PZQ748" s="59"/>
      <c r="PZR748" s="59"/>
      <c r="PZS748" s="59"/>
      <c r="PZT748" s="59"/>
      <c r="PZU748" s="59"/>
      <c r="PZV748" s="59"/>
      <c r="PZW748" s="59"/>
      <c r="PZX748" s="59"/>
      <c r="PZY748" s="59"/>
      <c r="PZZ748" s="59"/>
      <c r="QAA748" s="59"/>
      <c r="QAB748" s="59"/>
      <c r="QAC748" s="59"/>
      <c r="QAD748" s="59"/>
      <c r="QAE748" s="59"/>
      <c r="QAF748" s="59"/>
      <c r="QAG748" s="59"/>
      <c r="QAH748" s="59"/>
      <c r="QAI748" s="59"/>
      <c r="QAJ748" s="59"/>
      <c r="QAK748" s="59"/>
      <c r="QAL748" s="59"/>
      <c r="QAM748" s="59"/>
      <c r="QAN748" s="59"/>
      <c r="QAO748" s="59"/>
      <c r="QAP748" s="59"/>
      <c r="QAQ748" s="59"/>
      <c r="QAR748" s="59"/>
      <c r="QAS748" s="59"/>
      <c r="QAT748" s="59"/>
      <c r="QAU748" s="59"/>
      <c r="QAV748" s="59"/>
      <c r="QAW748" s="59"/>
      <c r="QAX748" s="59"/>
      <c r="QAY748" s="59"/>
      <c r="QAZ748" s="59"/>
      <c r="QBA748" s="59"/>
      <c r="QBB748" s="59"/>
      <c r="QBC748" s="59"/>
      <c r="QBD748" s="59"/>
      <c r="QBE748" s="59"/>
      <c r="QBF748" s="59"/>
      <c r="QBG748" s="59"/>
      <c r="QBH748" s="59"/>
      <c r="QBI748" s="59"/>
      <c r="QBJ748" s="59"/>
      <c r="QBK748" s="59"/>
      <c r="QBL748" s="59"/>
      <c r="QBM748" s="59"/>
      <c r="QBN748" s="59"/>
      <c r="QBO748" s="59"/>
      <c r="QBP748" s="59"/>
      <c r="QBQ748" s="59"/>
      <c r="QBR748" s="59"/>
      <c r="QBS748" s="59"/>
      <c r="QBT748" s="59"/>
      <c r="QBU748" s="59"/>
      <c r="QBV748" s="59"/>
      <c r="QBW748" s="59"/>
      <c r="QBX748" s="59"/>
      <c r="QBY748" s="59"/>
      <c r="QBZ748" s="59"/>
      <c r="QCA748" s="59"/>
      <c r="QCB748" s="59"/>
      <c r="QCC748" s="59"/>
      <c r="QCD748" s="59"/>
      <c r="QCE748" s="59"/>
      <c r="QCF748" s="59"/>
      <c r="QCG748" s="59"/>
      <c r="QCH748" s="59"/>
      <c r="QCI748" s="59"/>
      <c r="QCJ748" s="59"/>
      <c r="QCK748" s="59"/>
      <c r="QCL748" s="59"/>
      <c r="QCM748" s="59"/>
      <c r="QCN748" s="59"/>
      <c r="QCO748" s="59"/>
      <c r="QCP748" s="59"/>
      <c r="QCQ748" s="59"/>
      <c r="QCR748" s="59"/>
      <c r="QCS748" s="59"/>
      <c r="QCT748" s="59"/>
      <c r="QCU748" s="59"/>
      <c r="QCV748" s="59"/>
      <c r="QCW748" s="59"/>
      <c r="QCX748" s="59"/>
      <c r="QCY748" s="59"/>
      <c r="QCZ748" s="59"/>
      <c r="QDA748" s="59"/>
      <c r="QDB748" s="59"/>
      <c r="QDC748" s="59"/>
      <c r="QDD748" s="59"/>
      <c r="QDE748" s="59"/>
      <c r="QDF748" s="59"/>
      <c r="QDG748" s="59"/>
      <c r="QDH748" s="59"/>
      <c r="QDI748" s="59"/>
      <c r="QDJ748" s="59"/>
      <c r="QDK748" s="59"/>
      <c r="QDL748" s="59"/>
      <c r="QDM748" s="59"/>
      <c r="QDN748" s="59"/>
      <c r="QDO748" s="59"/>
      <c r="QDP748" s="59"/>
      <c r="QDQ748" s="59"/>
      <c r="QDR748" s="59"/>
      <c r="QDS748" s="59"/>
      <c r="QDT748" s="59"/>
      <c r="QDU748" s="59"/>
      <c r="QDV748" s="59"/>
      <c r="QDW748" s="59"/>
      <c r="QDX748" s="59"/>
      <c r="QDY748" s="59"/>
      <c r="QDZ748" s="59"/>
      <c r="QEA748" s="59"/>
      <c r="QEB748" s="59"/>
      <c r="QEC748" s="59"/>
      <c r="QED748" s="59"/>
      <c r="QEE748" s="59"/>
      <c r="QEF748" s="59"/>
      <c r="QEG748" s="59"/>
      <c r="QEH748" s="59"/>
      <c r="QEI748" s="59"/>
      <c r="QEJ748" s="59"/>
      <c r="QEK748" s="59"/>
      <c r="QEL748" s="59"/>
      <c r="QEM748" s="59"/>
      <c r="QEN748" s="59"/>
      <c r="QEO748" s="59"/>
      <c r="QEP748" s="59"/>
      <c r="QEQ748" s="59"/>
      <c r="QER748" s="59"/>
      <c r="QES748" s="59"/>
      <c r="QET748" s="59"/>
      <c r="QEU748" s="59"/>
      <c r="QEV748" s="59"/>
      <c r="QEW748" s="59"/>
      <c r="QEX748" s="59"/>
      <c r="QEY748" s="59"/>
      <c r="QEZ748" s="59"/>
      <c r="QFA748" s="59"/>
      <c r="QFB748" s="59"/>
      <c r="QFC748" s="59"/>
      <c r="QFD748" s="59"/>
      <c r="QFE748" s="59"/>
      <c r="QFF748" s="59"/>
      <c r="QFG748" s="59"/>
      <c r="QFH748" s="59"/>
      <c r="QFI748" s="59"/>
      <c r="QFJ748" s="59"/>
      <c r="QFK748" s="59"/>
      <c r="QFL748" s="59"/>
      <c r="QFM748" s="59"/>
      <c r="QFN748" s="59"/>
      <c r="QFO748" s="59"/>
      <c r="QFP748" s="59"/>
      <c r="QFQ748" s="59"/>
      <c r="QFR748" s="59"/>
      <c r="QFS748" s="59"/>
      <c r="QFT748" s="59"/>
      <c r="QFU748" s="59"/>
      <c r="QFV748" s="59"/>
      <c r="QFW748" s="59"/>
      <c r="QFX748" s="59"/>
      <c r="QFY748" s="59"/>
      <c r="QFZ748" s="59"/>
      <c r="QGA748" s="59"/>
      <c r="QGB748" s="59"/>
      <c r="QGC748" s="59"/>
      <c r="QGD748" s="59"/>
      <c r="QGE748" s="59"/>
      <c r="QGF748" s="59"/>
      <c r="QGG748" s="59"/>
      <c r="QGH748" s="59"/>
      <c r="QGI748" s="59"/>
      <c r="QGJ748" s="59"/>
      <c r="QGK748" s="59"/>
      <c r="QGL748" s="59"/>
      <c r="QGM748" s="59"/>
      <c r="QGN748" s="59"/>
      <c r="QGO748" s="59"/>
      <c r="QGP748" s="59"/>
      <c r="QGQ748" s="59"/>
      <c r="QGR748" s="59"/>
      <c r="QGS748" s="59"/>
      <c r="QGT748" s="59"/>
      <c r="QGU748" s="59"/>
      <c r="QGV748" s="59"/>
      <c r="QGW748" s="59"/>
      <c r="QGX748" s="59"/>
      <c r="QGY748" s="59"/>
      <c r="QGZ748" s="59"/>
      <c r="QHA748" s="59"/>
      <c r="QHB748" s="59"/>
      <c r="QHC748" s="59"/>
      <c r="QHD748" s="59"/>
      <c r="QHE748" s="59"/>
      <c r="QHF748" s="59"/>
      <c r="QHG748" s="59"/>
      <c r="QHH748" s="59"/>
      <c r="QHI748" s="59"/>
      <c r="QHJ748" s="59"/>
      <c r="QHK748" s="59"/>
      <c r="QHL748" s="59"/>
      <c r="QHM748" s="59"/>
      <c r="QHN748" s="59"/>
      <c r="QHO748" s="59"/>
      <c r="QHP748" s="59"/>
      <c r="QHQ748" s="59"/>
      <c r="QHR748" s="59"/>
      <c r="QHS748" s="59"/>
      <c r="QHT748" s="59"/>
      <c r="QHU748" s="59"/>
      <c r="QHV748" s="59"/>
      <c r="QHW748" s="59"/>
      <c r="QHX748" s="59"/>
      <c r="QHY748" s="59"/>
      <c r="QHZ748" s="59"/>
      <c r="QIA748" s="59"/>
      <c r="QIB748" s="59"/>
      <c r="QIC748" s="59"/>
      <c r="QID748" s="59"/>
      <c r="QIE748" s="59"/>
      <c r="QIF748" s="59"/>
      <c r="QIG748" s="59"/>
      <c r="QIH748" s="59"/>
      <c r="QII748" s="59"/>
      <c r="QIJ748" s="59"/>
      <c r="QIK748" s="59"/>
      <c r="QIL748" s="59"/>
      <c r="QIM748" s="59"/>
      <c r="QIN748" s="59"/>
      <c r="QIO748" s="59"/>
      <c r="QIP748" s="59"/>
      <c r="QIQ748" s="59"/>
      <c r="QIR748" s="59"/>
      <c r="QIS748" s="59"/>
      <c r="QIT748" s="59"/>
      <c r="QIU748" s="59"/>
      <c r="QIV748" s="59"/>
      <c r="QIW748" s="59"/>
      <c r="QIX748" s="59"/>
      <c r="QIY748" s="59"/>
      <c r="QIZ748" s="59"/>
      <c r="QJA748" s="59"/>
      <c r="QJB748" s="59"/>
      <c r="QJC748" s="59"/>
      <c r="QJD748" s="59"/>
      <c r="QJE748" s="59"/>
      <c r="QJF748" s="59"/>
      <c r="QJG748" s="59"/>
      <c r="QJH748" s="59"/>
      <c r="QJI748" s="59"/>
      <c r="QJJ748" s="59"/>
      <c r="QJK748" s="59"/>
      <c r="QJL748" s="59"/>
      <c r="QJM748" s="59"/>
      <c r="QJN748" s="59"/>
      <c r="QJO748" s="59"/>
      <c r="QJP748" s="59"/>
      <c r="QJQ748" s="59"/>
      <c r="QJR748" s="59"/>
      <c r="QJS748" s="59"/>
      <c r="QJT748" s="59"/>
      <c r="QJU748" s="59"/>
      <c r="QJV748" s="59"/>
      <c r="QJW748" s="59"/>
      <c r="QJX748" s="59"/>
      <c r="QJY748" s="59"/>
      <c r="QJZ748" s="59"/>
      <c r="QKA748" s="59"/>
      <c r="QKB748" s="59"/>
      <c r="QKC748" s="59"/>
      <c r="QKD748" s="59"/>
      <c r="QKE748" s="59"/>
      <c r="QKF748" s="59"/>
      <c r="QKG748" s="59"/>
      <c r="QKH748" s="59"/>
      <c r="QKI748" s="59"/>
      <c r="QKJ748" s="59"/>
      <c r="QKK748" s="59"/>
      <c r="QKL748" s="59"/>
      <c r="QKM748" s="59"/>
      <c r="QKN748" s="59"/>
      <c r="QKO748" s="59"/>
      <c r="QKP748" s="59"/>
      <c r="QKQ748" s="59"/>
      <c r="QKR748" s="59"/>
      <c r="QKS748" s="59"/>
      <c r="QKT748" s="59"/>
      <c r="QKU748" s="59"/>
      <c r="QKV748" s="59"/>
      <c r="QKW748" s="59"/>
      <c r="QKX748" s="59"/>
      <c r="QKY748" s="59"/>
      <c r="QKZ748" s="59"/>
      <c r="QLA748" s="59"/>
      <c r="QLB748" s="59"/>
      <c r="QLC748" s="59"/>
      <c r="QLD748" s="59"/>
      <c r="QLE748" s="59"/>
      <c r="QLF748" s="59"/>
      <c r="QLG748" s="59"/>
      <c r="QLH748" s="59"/>
      <c r="QLI748" s="59"/>
      <c r="QLJ748" s="59"/>
      <c r="QLK748" s="59"/>
      <c r="QLL748" s="59"/>
      <c r="QLM748" s="59"/>
      <c r="QLN748" s="59"/>
      <c r="QLO748" s="59"/>
      <c r="QLP748" s="59"/>
      <c r="QLQ748" s="59"/>
      <c r="QLR748" s="59"/>
      <c r="QLS748" s="59"/>
      <c r="QLT748" s="59"/>
      <c r="QLU748" s="59"/>
      <c r="QLV748" s="59"/>
      <c r="QLW748" s="59"/>
      <c r="QLX748" s="59"/>
      <c r="QLY748" s="59"/>
      <c r="QLZ748" s="59"/>
      <c r="QMA748" s="59"/>
      <c r="QMB748" s="59"/>
      <c r="QMC748" s="59"/>
      <c r="QMD748" s="59"/>
      <c r="QME748" s="59"/>
      <c r="QMF748" s="59"/>
      <c r="QMG748" s="59"/>
      <c r="QMH748" s="59"/>
      <c r="QMI748" s="59"/>
      <c r="QMJ748" s="59"/>
      <c r="QMK748" s="59"/>
      <c r="QML748" s="59"/>
      <c r="QMM748" s="59"/>
      <c r="QMN748" s="59"/>
      <c r="QMO748" s="59"/>
      <c r="QMP748" s="59"/>
      <c r="QMQ748" s="59"/>
      <c r="QMR748" s="59"/>
      <c r="QMS748" s="59"/>
      <c r="QMT748" s="59"/>
      <c r="QMU748" s="59"/>
      <c r="QMV748" s="59"/>
      <c r="QMW748" s="59"/>
      <c r="QMX748" s="59"/>
      <c r="QMY748" s="59"/>
      <c r="QMZ748" s="59"/>
      <c r="QNA748" s="59"/>
      <c r="QNB748" s="59"/>
      <c r="QNC748" s="59"/>
      <c r="QND748" s="59"/>
      <c r="QNE748" s="59"/>
      <c r="QNF748" s="59"/>
      <c r="QNG748" s="59"/>
      <c r="QNH748" s="59"/>
      <c r="QNI748" s="59"/>
      <c r="QNJ748" s="59"/>
      <c r="QNK748" s="59"/>
      <c r="QNL748" s="59"/>
      <c r="QNM748" s="59"/>
      <c r="QNN748" s="59"/>
      <c r="QNO748" s="59"/>
      <c r="QNP748" s="59"/>
      <c r="QNQ748" s="59"/>
      <c r="QNR748" s="59"/>
      <c r="QNS748" s="59"/>
      <c r="QNT748" s="59"/>
      <c r="QNU748" s="59"/>
      <c r="QNV748" s="59"/>
      <c r="QNW748" s="59"/>
      <c r="QNX748" s="59"/>
      <c r="QNY748" s="59"/>
      <c r="QNZ748" s="59"/>
      <c r="QOA748" s="59"/>
      <c r="QOB748" s="59"/>
      <c r="QOC748" s="59"/>
      <c r="QOD748" s="59"/>
      <c r="QOE748" s="59"/>
      <c r="QOF748" s="59"/>
      <c r="QOG748" s="59"/>
      <c r="QOH748" s="59"/>
      <c r="QOI748" s="59"/>
      <c r="QOJ748" s="59"/>
      <c r="QOK748" s="59"/>
      <c r="QOL748" s="59"/>
      <c r="QOM748" s="59"/>
      <c r="QON748" s="59"/>
      <c r="QOO748" s="59"/>
      <c r="QOP748" s="59"/>
      <c r="QOQ748" s="59"/>
      <c r="QOR748" s="59"/>
      <c r="QOS748" s="59"/>
      <c r="QOT748" s="59"/>
      <c r="QOU748" s="59"/>
      <c r="QOV748" s="59"/>
      <c r="QOW748" s="59"/>
      <c r="QOX748" s="59"/>
      <c r="QOY748" s="59"/>
      <c r="QOZ748" s="59"/>
      <c r="QPA748" s="59"/>
      <c r="QPB748" s="59"/>
      <c r="QPC748" s="59"/>
      <c r="QPD748" s="59"/>
      <c r="QPE748" s="59"/>
      <c r="QPF748" s="59"/>
      <c r="QPG748" s="59"/>
      <c r="QPH748" s="59"/>
      <c r="QPI748" s="59"/>
      <c r="QPJ748" s="59"/>
      <c r="QPK748" s="59"/>
      <c r="QPL748" s="59"/>
      <c r="QPM748" s="59"/>
      <c r="QPN748" s="59"/>
      <c r="QPO748" s="59"/>
      <c r="QPP748" s="59"/>
      <c r="QPQ748" s="59"/>
      <c r="QPR748" s="59"/>
      <c r="QPS748" s="59"/>
      <c r="QPT748" s="59"/>
      <c r="QPU748" s="59"/>
      <c r="QPV748" s="59"/>
      <c r="QPW748" s="59"/>
      <c r="QPX748" s="59"/>
      <c r="QPY748" s="59"/>
      <c r="QPZ748" s="59"/>
      <c r="QQA748" s="59"/>
      <c r="QQB748" s="59"/>
      <c r="QQC748" s="59"/>
      <c r="QQD748" s="59"/>
      <c r="QQE748" s="59"/>
      <c r="QQF748" s="59"/>
      <c r="QQG748" s="59"/>
      <c r="QQH748" s="59"/>
      <c r="QQI748" s="59"/>
      <c r="QQJ748" s="59"/>
      <c r="QQK748" s="59"/>
      <c r="QQL748" s="59"/>
      <c r="QQM748" s="59"/>
      <c r="QQN748" s="59"/>
      <c r="QQO748" s="59"/>
      <c r="QQP748" s="59"/>
      <c r="QQQ748" s="59"/>
      <c r="QQR748" s="59"/>
      <c r="QQS748" s="59"/>
      <c r="QQT748" s="59"/>
      <c r="QQU748" s="59"/>
      <c r="QQV748" s="59"/>
      <c r="QQW748" s="59"/>
      <c r="QQX748" s="59"/>
      <c r="QQY748" s="59"/>
      <c r="QQZ748" s="59"/>
      <c r="QRA748" s="59"/>
      <c r="QRB748" s="59"/>
      <c r="QRC748" s="59"/>
      <c r="QRD748" s="59"/>
      <c r="QRE748" s="59"/>
      <c r="QRF748" s="59"/>
      <c r="QRG748" s="59"/>
      <c r="QRH748" s="59"/>
      <c r="QRI748" s="59"/>
      <c r="QRJ748" s="59"/>
      <c r="QRK748" s="59"/>
      <c r="QRL748" s="59"/>
      <c r="QRM748" s="59"/>
      <c r="QRN748" s="59"/>
      <c r="QRO748" s="59"/>
      <c r="QRP748" s="59"/>
      <c r="QRQ748" s="59"/>
      <c r="QRR748" s="59"/>
      <c r="QRS748" s="59"/>
      <c r="QRT748" s="59"/>
      <c r="QRU748" s="59"/>
      <c r="QRV748" s="59"/>
      <c r="QRW748" s="59"/>
      <c r="QRX748" s="59"/>
      <c r="QRY748" s="59"/>
      <c r="QRZ748" s="59"/>
      <c r="QSA748" s="59"/>
      <c r="QSB748" s="59"/>
      <c r="QSC748" s="59"/>
      <c r="QSD748" s="59"/>
      <c r="QSE748" s="59"/>
      <c r="QSF748" s="59"/>
      <c r="QSG748" s="59"/>
      <c r="QSH748" s="59"/>
      <c r="QSI748" s="59"/>
      <c r="QSJ748" s="59"/>
      <c r="QSK748" s="59"/>
      <c r="QSL748" s="59"/>
      <c r="QSM748" s="59"/>
      <c r="QSN748" s="59"/>
      <c r="QSO748" s="59"/>
      <c r="QSP748" s="59"/>
      <c r="QSQ748" s="59"/>
      <c r="QSR748" s="59"/>
      <c r="QSS748" s="59"/>
      <c r="QST748" s="59"/>
      <c r="QSU748" s="59"/>
      <c r="QSV748" s="59"/>
      <c r="QSW748" s="59"/>
      <c r="QSX748" s="59"/>
      <c r="QSY748" s="59"/>
      <c r="QSZ748" s="59"/>
      <c r="QTA748" s="59"/>
      <c r="QTB748" s="59"/>
      <c r="QTC748" s="59"/>
      <c r="QTD748" s="59"/>
      <c r="QTE748" s="59"/>
      <c r="QTF748" s="59"/>
      <c r="QTG748" s="59"/>
      <c r="QTH748" s="59"/>
      <c r="QTI748" s="59"/>
      <c r="QTJ748" s="59"/>
      <c r="QTK748" s="59"/>
      <c r="QTL748" s="59"/>
      <c r="QTM748" s="59"/>
      <c r="QTN748" s="59"/>
      <c r="QTO748" s="59"/>
      <c r="QTP748" s="59"/>
      <c r="QTQ748" s="59"/>
      <c r="QTR748" s="59"/>
      <c r="QTS748" s="59"/>
      <c r="QTT748" s="59"/>
      <c r="QTU748" s="59"/>
      <c r="QTV748" s="59"/>
      <c r="QTW748" s="59"/>
      <c r="QTX748" s="59"/>
      <c r="QTY748" s="59"/>
      <c r="QTZ748" s="59"/>
      <c r="QUA748" s="59"/>
      <c r="QUB748" s="59"/>
      <c r="QUC748" s="59"/>
      <c r="QUD748" s="59"/>
      <c r="QUE748" s="59"/>
      <c r="QUF748" s="59"/>
      <c r="QUG748" s="59"/>
      <c r="QUH748" s="59"/>
      <c r="QUI748" s="59"/>
      <c r="QUJ748" s="59"/>
      <c r="QUK748" s="59"/>
      <c r="QUL748" s="59"/>
      <c r="QUM748" s="59"/>
      <c r="QUN748" s="59"/>
      <c r="QUO748" s="59"/>
      <c r="QUP748" s="59"/>
      <c r="QUQ748" s="59"/>
      <c r="QUR748" s="59"/>
      <c r="QUS748" s="59"/>
      <c r="QUT748" s="59"/>
      <c r="QUU748" s="59"/>
      <c r="QUV748" s="59"/>
      <c r="QUW748" s="59"/>
      <c r="QUX748" s="59"/>
      <c r="QUY748" s="59"/>
      <c r="QUZ748" s="59"/>
      <c r="QVA748" s="59"/>
      <c r="QVB748" s="59"/>
      <c r="QVC748" s="59"/>
      <c r="QVD748" s="59"/>
      <c r="QVE748" s="59"/>
      <c r="QVF748" s="59"/>
      <c r="QVG748" s="59"/>
      <c r="QVH748" s="59"/>
      <c r="QVI748" s="59"/>
      <c r="QVJ748" s="59"/>
      <c r="QVK748" s="59"/>
      <c r="QVL748" s="59"/>
      <c r="QVM748" s="59"/>
      <c r="QVN748" s="59"/>
      <c r="QVO748" s="59"/>
      <c r="QVP748" s="59"/>
      <c r="QVQ748" s="59"/>
      <c r="QVR748" s="59"/>
      <c r="QVS748" s="59"/>
      <c r="QVT748" s="59"/>
      <c r="QVU748" s="59"/>
      <c r="QVV748" s="59"/>
      <c r="QVW748" s="59"/>
      <c r="QVX748" s="59"/>
      <c r="QVY748" s="59"/>
      <c r="QVZ748" s="59"/>
      <c r="QWA748" s="59"/>
      <c r="QWB748" s="59"/>
      <c r="QWC748" s="59"/>
      <c r="QWD748" s="59"/>
      <c r="QWE748" s="59"/>
      <c r="QWF748" s="59"/>
      <c r="QWG748" s="59"/>
      <c r="QWH748" s="59"/>
      <c r="QWI748" s="59"/>
      <c r="QWJ748" s="59"/>
      <c r="QWK748" s="59"/>
      <c r="QWL748" s="59"/>
      <c r="QWM748" s="59"/>
      <c r="QWN748" s="59"/>
      <c r="QWO748" s="59"/>
      <c r="QWP748" s="59"/>
      <c r="QWQ748" s="59"/>
      <c r="QWR748" s="59"/>
      <c r="QWS748" s="59"/>
      <c r="QWT748" s="59"/>
      <c r="QWU748" s="59"/>
      <c r="QWV748" s="59"/>
      <c r="QWW748" s="59"/>
      <c r="QWX748" s="59"/>
      <c r="QWY748" s="59"/>
      <c r="QWZ748" s="59"/>
      <c r="QXA748" s="59"/>
      <c r="QXB748" s="59"/>
      <c r="QXC748" s="59"/>
      <c r="QXD748" s="59"/>
      <c r="QXE748" s="59"/>
      <c r="QXF748" s="59"/>
      <c r="QXG748" s="59"/>
      <c r="QXH748" s="59"/>
      <c r="QXI748" s="59"/>
      <c r="QXJ748" s="59"/>
      <c r="QXK748" s="59"/>
      <c r="QXL748" s="59"/>
      <c r="QXM748" s="59"/>
      <c r="QXN748" s="59"/>
      <c r="QXO748" s="59"/>
      <c r="QXP748" s="59"/>
      <c r="QXQ748" s="59"/>
      <c r="QXR748" s="59"/>
      <c r="QXS748" s="59"/>
      <c r="QXT748" s="59"/>
      <c r="QXU748" s="59"/>
      <c r="QXV748" s="59"/>
      <c r="QXW748" s="59"/>
      <c r="QXX748" s="59"/>
      <c r="QXY748" s="59"/>
      <c r="QXZ748" s="59"/>
      <c r="QYA748" s="59"/>
      <c r="QYB748" s="59"/>
      <c r="QYC748" s="59"/>
      <c r="QYD748" s="59"/>
      <c r="QYE748" s="59"/>
      <c r="QYF748" s="59"/>
      <c r="QYG748" s="59"/>
      <c r="QYH748" s="59"/>
      <c r="QYI748" s="59"/>
      <c r="QYJ748" s="59"/>
      <c r="QYK748" s="59"/>
      <c r="QYL748" s="59"/>
      <c r="QYM748" s="59"/>
      <c r="QYN748" s="59"/>
      <c r="QYO748" s="59"/>
      <c r="QYP748" s="59"/>
      <c r="QYQ748" s="59"/>
      <c r="QYR748" s="59"/>
      <c r="QYS748" s="59"/>
      <c r="QYT748" s="59"/>
      <c r="QYU748" s="59"/>
      <c r="QYV748" s="59"/>
      <c r="QYW748" s="59"/>
      <c r="QYX748" s="59"/>
      <c r="QYY748" s="59"/>
      <c r="QYZ748" s="59"/>
      <c r="QZA748" s="59"/>
      <c r="QZB748" s="59"/>
      <c r="QZC748" s="59"/>
      <c r="QZD748" s="59"/>
      <c r="QZE748" s="59"/>
      <c r="QZF748" s="59"/>
      <c r="QZG748" s="59"/>
      <c r="QZH748" s="59"/>
      <c r="QZI748" s="59"/>
      <c r="QZJ748" s="59"/>
      <c r="QZK748" s="59"/>
      <c r="QZL748" s="59"/>
      <c r="QZM748" s="59"/>
      <c r="QZN748" s="59"/>
      <c r="QZO748" s="59"/>
      <c r="QZP748" s="59"/>
      <c r="QZQ748" s="59"/>
      <c r="QZR748" s="59"/>
      <c r="QZS748" s="59"/>
      <c r="QZT748" s="59"/>
      <c r="QZU748" s="59"/>
      <c r="QZV748" s="59"/>
      <c r="QZW748" s="59"/>
      <c r="QZX748" s="59"/>
      <c r="QZY748" s="59"/>
      <c r="QZZ748" s="59"/>
      <c r="RAA748" s="59"/>
      <c r="RAB748" s="59"/>
      <c r="RAC748" s="59"/>
      <c r="RAD748" s="59"/>
      <c r="RAE748" s="59"/>
      <c r="RAF748" s="59"/>
      <c r="RAG748" s="59"/>
      <c r="RAH748" s="59"/>
      <c r="RAI748" s="59"/>
      <c r="RAJ748" s="59"/>
      <c r="RAK748" s="59"/>
      <c r="RAL748" s="59"/>
      <c r="RAM748" s="59"/>
      <c r="RAN748" s="59"/>
      <c r="RAO748" s="59"/>
      <c r="RAP748" s="59"/>
      <c r="RAQ748" s="59"/>
      <c r="RAR748" s="59"/>
      <c r="RAS748" s="59"/>
      <c r="RAT748" s="59"/>
      <c r="RAU748" s="59"/>
      <c r="RAV748" s="59"/>
      <c r="RAW748" s="59"/>
      <c r="RAX748" s="59"/>
      <c r="RAY748" s="59"/>
      <c r="RAZ748" s="59"/>
      <c r="RBA748" s="59"/>
      <c r="RBB748" s="59"/>
      <c r="RBC748" s="59"/>
      <c r="RBD748" s="59"/>
      <c r="RBE748" s="59"/>
      <c r="RBF748" s="59"/>
      <c r="RBG748" s="59"/>
      <c r="RBH748" s="59"/>
      <c r="RBI748" s="59"/>
      <c r="RBJ748" s="59"/>
      <c r="RBK748" s="59"/>
      <c r="RBL748" s="59"/>
      <c r="RBM748" s="59"/>
      <c r="RBN748" s="59"/>
      <c r="RBO748" s="59"/>
      <c r="RBP748" s="59"/>
      <c r="RBQ748" s="59"/>
      <c r="RBR748" s="59"/>
      <c r="RBS748" s="59"/>
      <c r="RBT748" s="59"/>
      <c r="RBU748" s="59"/>
      <c r="RBV748" s="59"/>
      <c r="RBW748" s="59"/>
      <c r="RBX748" s="59"/>
      <c r="RBY748" s="59"/>
      <c r="RBZ748" s="59"/>
      <c r="RCA748" s="59"/>
      <c r="RCB748" s="59"/>
      <c r="RCC748" s="59"/>
      <c r="RCD748" s="59"/>
      <c r="RCE748" s="59"/>
      <c r="RCF748" s="59"/>
      <c r="RCG748" s="59"/>
      <c r="RCH748" s="59"/>
      <c r="RCI748" s="59"/>
      <c r="RCJ748" s="59"/>
      <c r="RCK748" s="59"/>
      <c r="RCL748" s="59"/>
      <c r="RCM748" s="59"/>
      <c r="RCN748" s="59"/>
      <c r="RCO748" s="59"/>
      <c r="RCP748" s="59"/>
      <c r="RCQ748" s="59"/>
      <c r="RCR748" s="59"/>
      <c r="RCS748" s="59"/>
      <c r="RCT748" s="59"/>
      <c r="RCU748" s="59"/>
      <c r="RCV748" s="59"/>
      <c r="RCW748" s="59"/>
      <c r="RCX748" s="59"/>
      <c r="RCY748" s="59"/>
      <c r="RCZ748" s="59"/>
      <c r="RDA748" s="59"/>
      <c r="RDB748" s="59"/>
      <c r="RDC748" s="59"/>
      <c r="RDD748" s="59"/>
      <c r="RDE748" s="59"/>
      <c r="RDF748" s="59"/>
      <c r="RDG748" s="59"/>
      <c r="RDH748" s="59"/>
      <c r="RDI748" s="59"/>
      <c r="RDJ748" s="59"/>
      <c r="RDK748" s="59"/>
      <c r="RDL748" s="59"/>
      <c r="RDM748" s="59"/>
      <c r="RDN748" s="59"/>
      <c r="RDO748" s="59"/>
      <c r="RDP748" s="59"/>
      <c r="RDQ748" s="59"/>
      <c r="RDR748" s="59"/>
      <c r="RDS748" s="59"/>
      <c r="RDT748" s="59"/>
      <c r="RDU748" s="59"/>
      <c r="RDV748" s="59"/>
      <c r="RDW748" s="59"/>
      <c r="RDX748" s="59"/>
      <c r="RDY748" s="59"/>
      <c r="RDZ748" s="59"/>
      <c r="REA748" s="59"/>
      <c r="REB748" s="59"/>
      <c r="REC748" s="59"/>
      <c r="RED748" s="59"/>
      <c r="REE748" s="59"/>
      <c r="REF748" s="59"/>
      <c r="REG748" s="59"/>
      <c r="REH748" s="59"/>
      <c r="REI748" s="59"/>
      <c r="REJ748" s="59"/>
      <c r="REK748" s="59"/>
      <c r="REL748" s="59"/>
      <c r="REM748" s="59"/>
      <c r="REN748" s="59"/>
      <c r="REO748" s="59"/>
      <c r="REP748" s="59"/>
      <c r="REQ748" s="59"/>
      <c r="RER748" s="59"/>
      <c r="RES748" s="59"/>
      <c r="RET748" s="59"/>
      <c r="REU748" s="59"/>
      <c r="REV748" s="59"/>
      <c r="REW748" s="59"/>
      <c r="REX748" s="59"/>
      <c r="REY748" s="59"/>
      <c r="REZ748" s="59"/>
      <c r="RFA748" s="59"/>
      <c r="RFB748" s="59"/>
      <c r="RFC748" s="59"/>
      <c r="RFD748" s="59"/>
      <c r="RFE748" s="59"/>
      <c r="RFF748" s="59"/>
      <c r="RFG748" s="59"/>
      <c r="RFH748" s="59"/>
      <c r="RFI748" s="59"/>
      <c r="RFJ748" s="59"/>
      <c r="RFK748" s="59"/>
      <c r="RFL748" s="59"/>
      <c r="RFM748" s="59"/>
      <c r="RFN748" s="59"/>
      <c r="RFO748" s="59"/>
      <c r="RFP748" s="59"/>
      <c r="RFQ748" s="59"/>
      <c r="RFR748" s="59"/>
      <c r="RFS748" s="59"/>
      <c r="RFT748" s="59"/>
      <c r="RFU748" s="59"/>
      <c r="RFV748" s="59"/>
      <c r="RFW748" s="59"/>
      <c r="RFX748" s="59"/>
      <c r="RFY748" s="59"/>
      <c r="RFZ748" s="59"/>
      <c r="RGA748" s="59"/>
      <c r="RGB748" s="59"/>
      <c r="RGC748" s="59"/>
      <c r="RGD748" s="59"/>
      <c r="RGE748" s="59"/>
      <c r="RGF748" s="59"/>
      <c r="RGG748" s="59"/>
      <c r="RGH748" s="59"/>
      <c r="RGI748" s="59"/>
      <c r="RGJ748" s="59"/>
      <c r="RGK748" s="59"/>
      <c r="RGL748" s="59"/>
      <c r="RGM748" s="59"/>
      <c r="RGN748" s="59"/>
      <c r="RGO748" s="59"/>
      <c r="RGP748" s="59"/>
      <c r="RGQ748" s="59"/>
      <c r="RGR748" s="59"/>
      <c r="RGS748" s="59"/>
      <c r="RGT748" s="59"/>
      <c r="RGU748" s="59"/>
      <c r="RGV748" s="59"/>
      <c r="RGW748" s="59"/>
      <c r="RGX748" s="59"/>
      <c r="RGY748" s="59"/>
      <c r="RGZ748" s="59"/>
      <c r="RHA748" s="59"/>
      <c r="RHB748" s="59"/>
      <c r="RHC748" s="59"/>
      <c r="RHD748" s="59"/>
      <c r="RHE748" s="59"/>
      <c r="RHF748" s="59"/>
      <c r="RHG748" s="59"/>
      <c r="RHH748" s="59"/>
      <c r="RHI748" s="59"/>
      <c r="RHJ748" s="59"/>
      <c r="RHK748" s="59"/>
      <c r="RHL748" s="59"/>
      <c r="RHM748" s="59"/>
      <c r="RHN748" s="59"/>
      <c r="RHO748" s="59"/>
      <c r="RHP748" s="59"/>
      <c r="RHQ748" s="59"/>
      <c r="RHR748" s="59"/>
      <c r="RHS748" s="59"/>
      <c r="RHT748" s="59"/>
      <c r="RHU748" s="59"/>
      <c r="RHV748" s="59"/>
      <c r="RHW748" s="59"/>
      <c r="RHX748" s="59"/>
      <c r="RHY748" s="59"/>
      <c r="RHZ748" s="59"/>
      <c r="RIA748" s="59"/>
      <c r="RIB748" s="59"/>
      <c r="RIC748" s="59"/>
      <c r="RID748" s="59"/>
      <c r="RIE748" s="59"/>
      <c r="RIF748" s="59"/>
      <c r="RIG748" s="59"/>
      <c r="RIH748" s="59"/>
      <c r="RII748" s="59"/>
      <c r="RIJ748" s="59"/>
      <c r="RIK748" s="59"/>
      <c r="RIL748" s="59"/>
      <c r="RIM748" s="59"/>
      <c r="RIN748" s="59"/>
      <c r="RIO748" s="59"/>
      <c r="RIP748" s="59"/>
      <c r="RIQ748" s="59"/>
      <c r="RIR748" s="59"/>
      <c r="RIS748" s="59"/>
      <c r="RIT748" s="59"/>
      <c r="RIU748" s="59"/>
      <c r="RIV748" s="59"/>
      <c r="RIW748" s="59"/>
      <c r="RIX748" s="59"/>
      <c r="RIY748" s="59"/>
      <c r="RIZ748" s="59"/>
      <c r="RJA748" s="59"/>
      <c r="RJB748" s="59"/>
      <c r="RJC748" s="59"/>
      <c r="RJD748" s="59"/>
      <c r="RJE748" s="59"/>
      <c r="RJF748" s="59"/>
      <c r="RJG748" s="59"/>
      <c r="RJH748" s="59"/>
      <c r="RJI748" s="59"/>
      <c r="RJJ748" s="59"/>
      <c r="RJK748" s="59"/>
      <c r="RJL748" s="59"/>
      <c r="RJM748" s="59"/>
      <c r="RJN748" s="59"/>
      <c r="RJO748" s="59"/>
      <c r="RJP748" s="59"/>
      <c r="RJQ748" s="59"/>
      <c r="RJR748" s="59"/>
      <c r="RJS748" s="59"/>
      <c r="RJT748" s="59"/>
      <c r="RJU748" s="59"/>
      <c r="RJV748" s="59"/>
      <c r="RJW748" s="59"/>
      <c r="RJX748" s="59"/>
      <c r="RJY748" s="59"/>
      <c r="RJZ748" s="59"/>
      <c r="RKA748" s="59"/>
      <c r="RKB748" s="59"/>
      <c r="RKC748" s="59"/>
      <c r="RKD748" s="59"/>
      <c r="RKE748" s="59"/>
      <c r="RKF748" s="59"/>
      <c r="RKG748" s="59"/>
      <c r="RKH748" s="59"/>
      <c r="RKI748" s="59"/>
      <c r="RKJ748" s="59"/>
      <c r="RKK748" s="59"/>
      <c r="RKL748" s="59"/>
      <c r="RKM748" s="59"/>
      <c r="RKN748" s="59"/>
      <c r="RKO748" s="59"/>
      <c r="RKP748" s="59"/>
      <c r="RKQ748" s="59"/>
      <c r="RKR748" s="59"/>
      <c r="RKS748" s="59"/>
      <c r="RKT748" s="59"/>
      <c r="RKU748" s="59"/>
      <c r="RKV748" s="59"/>
      <c r="RKW748" s="59"/>
      <c r="RKX748" s="59"/>
      <c r="RKY748" s="59"/>
      <c r="RKZ748" s="59"/>
      <c r="RLA748" s="59"/>
      <c r="RLB748" s="59"/>
      <c r="RLC748" s="59"/>
      <c r="RLD748" s="59"/>
      <c r="RLE748" s="59"/>
      <c r="RLF748" s="59"/>
      <c r="RLG748" s="59"/>
      <c r="RLH748" s="59"/>
      <c r="RLI748" s="59"/>
      <c r="RLJ748" s="59"/>
      <c r="RLK748" s="59"/>
      <c r="RLL748" s="59"/>
      <c r="RLM748" s="59"/>
      <c r="RLN748" s="59"/>
      <c r="RLO748" s="59"/>
      <c r="RLP748" s="59"/>
      <c r="RLQ748" s="59"/>
      <c r="RLR748" s="59"/>
      <c r="RLS748" s="59"/>
      <c r="RLT748" s="59"/>
      <c r="RLU748" s="59"/>
      <c r="RLV748" s="59"/>
      <c r="RLW748" s="59"/>
      <c r="RLX748" s="59"/>
      <c r="RLY748" s="59"/>
      <c r="RLZ748" s="59"/>
      <c r="RMA748" s="59"/>
      <c r="RMB748" s="59"/>
      <c r="RMC748" s="59"/>
      <c r="RMD748" s="59"/>
      <c r="RME748" s="59"/>
      <c r="RMF748" s="59"/>
      <c r="RMG748" s="59"/>
      <c r="RMH748" s="59"/>
      <c r="RMI748" s="59"/>
      <c r="RMJ748" s="59"/>
      <c r="RMK748" s="59"/>
      <c r="RML748" s="59"/>
      <c r="RMM748" s="59"/>
      <c r="RMN748" s="59"/>
      <c r="RMO748" s="59"/>
      <c r="RMP748" s="59"/>
      <c r="RMQ748" s="59"/>
      <c r="RMR748" s="59"/>
      <c r="RMS748" s="59"/>
      <c r="RMT748" s="59"/>
      <c r="RMU748" s="59"/>
      <c r="RMV748" s="59"/>
      <c r="RMW748" s="59"/>
      <c r="RMX748" s="59"/>
      <c r="RMY748" s="59"/>
      <c r="RMZ748" s="59"/>
      <c r="RNA748" s="59"/>
      <c r="RNB748" s="59"/>
      <c r="RNC748" s="59"/>
      <c r="RND748" s="59"/>
      <c r="RNE748" s="59"/>
      <c r="RNF748" s="59"/>
      <c r="RNG748" s="59"/>
      <c r="RNH748" s="59"/>
      <c r="RNI748" s="59"/>
      <c r="RNJ748" s="59"/>
      <c r="RNK748" s="59"/>
      <c r="RNL748" s="59"/>
      <c r="RNM748" s="59"/>
      <c r="RNN748" s="59"/>
      <c r="RNO748" s="59"/>
      <c r="RNP748" s="59"/>
      <c r="RNQ748" s="59"/>
      <c r="RNR748" s="59"/>
      <c r="RNS748" s="59"/>
      <c r="RNT748" s="59"/>
      <c r="RNU748" s="59"/>
      <c r="RNV748" s="59"/>
      <c r="RNW748" s="59"/>
      <c r="RNX748" s="59"/>
      <c r="RNY748" s="59"/>
      <c r="RNZ748" s="59"/>
      <c r="ROA748" s="59"/>
      <c r="ROB748" s="59"/>
      <c r="ROC748" s="59"/>
      <c r="ROD748" s="59"/>
      <c r="ROE748" s="59"/>
      <c r="ROF748" s="59"/>
      <c r="ROG748" s="59"/>
      <c r="ROH748" s="59"/>
      <c r="ROI748" s="59"/>
      <c r="ROJ748" s="59"/>
      <c r="ROK748" s="59"/>
      <c r="ROL748" s="59"/>
      <c r="ROM748" s="59"/>
      <c r="RON748" s="59"/>
      <c r="ROO748" s="59"/>
      <c r="ROP748" s="59"/>
      <c r="ROQ748" s="59"/>
      <c r="ROR748" s="59"/>
      <c r="ROS748" s="59"/>
      <c r="ROT748" s="59"/>
      <c r="ROU748" s="59"/>
      <c r="ROV748" s="59"/>
      <c r="ROW748" s="59"/>
      <c r="ROX748" s="59"/>
      <c r="ROY748" s="59"/>
      <c r="ROZ748" s="59"/>
      <c r="RPA748" s="59"/>
      <c r="RPB748" s="59"/>
      <c r="RPC748" s="59"/>
      <c r="RPD748" s="59"/>
      <c r="RPE748" s="59"/>
      <c r="RPF748" s="59"/>
      <c r="RPG748" s="59"/>
      <c r="RPH748" s="59"/>
      <c r="RPI748" s="59"/>
      <c r="RPJ748" s="59"/>
      <c r="RPK748" s="59"/>
      <c r="RPL748" s="59"/>
      <c r="RPM748" s="59"/>
      <c r="RPN748" s="59"/>
      <c r="RPO748" s="59"/>
      <c r="RPP748" s="59"/>
      <c r="RPQ748" s="59"/>
      <c r="RPR748" s="59"/>
      <c r="RPS748" s="59"/>
      <c r="RPT748" s="59"/>
      <c r="RPU748" s="59"/>
      <c r="RPV748" s="59"/>
      <c r="RPW748" s="59"/>
      <c r="RPX748" s="59"/>
      <c r="RPY748" s="59"/>
      <c r="RPZ748" s="59"/>
      <c r="RQA748" s="59"/>
      <c r="RQB748" s="59"/>
      <c r="RQC748" s="59"/>
      <c r="RQD748" s="59"/>
      <c r="RQE748" s="59"/>
      <c r="RQF748" s="59"/>
      <c r="RQG748" s="59"/>
      <c r="RQH748" s="59"/>
      <c r="RQI748" s="59"/>
      <c r="RQJ748" s="59"/>
      <c r="RQK748" s="59"/>
      <c r="RQL748" s="59"/>
      <c r="RQM748" s="59"/>
      <c r="RQN748" s="59"/>
      <c r="RQO748" s="59"/>
      <c r="RQP748" s="59"/>
      <c r="RQQ748" s="59"/>
      <c r="RQR748" s="59"/>
      <c r="RQS748" s="59"/>
      <c r="RQT748" s="59"/>
      <c r="RQU748" s="59"/>
      <c r="RQV748" s="59"/>
      <c r="RQW748" s="59"/>
      <c r="RQX748" s="59"/>
      <c r="RQY748" s="59"/>
      <c r="RQZ748" s="59"/>
      <c r="RRA748" s="59"/>
      <c r="RRB748" s="59"/>
      <c r="RRC748" s="59"/>
      <c r="RRD748" s="59"/>
      <c r="RRE748" s="59"/>
      <c r="RRF748" s="59"/>
      <c r="RRG748" s="59"/>
      <c r="RRH748" s="59"/>
      <c r="RRI748" s="59"/>
      <c r="RRJ748" s="59"/>
      <c r="RRK748" s="59"/>
      <c r="RRL748" s="59"/>
      <c r="RRM748" s="59"/>
      <c r="RRN748" s="59"/>
      <c r="RRO748" s="59"/>
      <c r="RRP748" s="59"/>
      <c r="RRQ748" s="59"/>
      <c r="RRR748" s="59"/>
      <c r="RRS748" s="59"/>
      <c r="RRT748" s="59"/>
      <c r="RRU748" s="59"/>
      <c r="RRV748" s="59"/>
      <c r="RRW748" s="59"/>
      <c r="RRX748" s="59"/>
      <c r="RRY748" s="59"/>
      <c r="RRZ748" s="59"/>
      <c r="RSA748" s="59"/>
      <c r="RSB748" s="59"/>
      <c r="RSC748" s="59"/>
      <c r="RSD748" s="59"/>
      <c r="RSE748" s="59"/>
      <c r="RSF748" s="59"/>
      <c r="RSG748" s="59"/>
      <c r="RSH748" s="59"/>
      <c r="RSI748" s="59"/>
      <c r="RSJ748" s="59"/>
      <c r="RSK748" s="59"/>
      <c r="RSL748" s="59"/>
      <c r="RSM748" s="59"/>
      <c r="RSN748" s="59"/>
      <c r="RSO748" s="59"/>
      <c r="RSP748" s="59"/>
      <c r="RSQ748" s="59"/>
      <c r="RSR748" s="59"/>
      <c r="RSS748" s="59"/>
      <c r="RST748" s="59"/>
      <c r="RSU748" s="59"/>
      <c r="RSV748" s="59"/>
      <c r="RSW748" s="59"/>
      <c r="RSX748" s="59"/>
      <c r="RSY748" s="59"/>
      <c r="RSZ748" s="59"/>
      <c r="RTA748" s="59"/>
      <c r="RTB748" s="59"/>
      <c r="RTC748" s="59"/>
      <c r="RTD748" s="59"/>
      <c r="RTE748" s="59"/>
      <c r="RTF748" s="59"/>
      <c r="RTG748" s="59"/>
      <c r="RTH748" s="59"/>
      <c r="RTI748" s="59"/>
      <c r="RTJ748" s="59"/>
      <c r="RTK748" s="59"/>
      <c r="RTL748" s="59"/>
      <c r="RTM748" s="59"/>
      <c r="RTN748" s="59"/>
      <c r="RTO748" s="59"/>
      <c r="RTP748" s="59"/>
      <c r="RTQ748" s="59"/>
      <c r="RTR748" s="59"/>
      <c r="RTS748" s="59"/>
      <c r="RTT748" s="59"/>
      <c r="RTU748" s="59"/>
      <c r="RTV748" s="59"/>
      <c r="RTW748" s="59"/>
      <c r="RTX748" s="59"/>
      <c r="RTY748" s="59"/>
      <c r="RTZ748" s="59"/>
      <c r="RUA748" s="59"/>
      <c r="RUB748" s="59"/>
      <c r="RUC748" s="59"/>
      <c r="RUD748" s="59"/>
      <c r="RUE748" s="59"/>
      <c r="RUF748" s="59"/>
      <c r="RUG748" s="59"/>
      <c r="RUH748" s="59"/>
      <c r="RUI748" s="59"/>
      <c r="RUJ748" s="59"/>
      <c r="RUK748" s="59"/>
      <c r="RUL748" s="59"/>
      <c r="RUM748" s="59"/>
      <c r="RUN748" s="59"/>
      <c r="RUO748" s="59"/>
      <c r="RUP748" s="59"/>
      <c r="RUQ748" s="59"/>
      <c r="RUR748" s="59"/>
      <c r="RUS748" s="59"/>
      <c r="RUT748" s="59"/>
      <c r="RUU748" s="59"/>
      <c r="RUV748" s="59"/>
      <c r="RUW748" s="59"/>
      <c r="RUX748" s="59"/>
      <c r="RUY748" s="59"/>
      <c r="RUZ748" s="59"/>
      <c r="RVA748" s="59"/>
      <c r="RVB748" s="59"/>
      <c r="RVC748" s="59"/>
      <c r="RVD748" s="59"/>
      <c r="RVE748" s="59"/>
      <c r="RVF748" s="59"/>
      <c r="RVG748" s="59"/>
      <c r="RVH748" s="59"/>
      <c r="RVI748" s="59"/>
      <c r="RVJ748" s="59"/>
      <c r="RVK748" s="59"/>
      <c r="RVL748" s="59"/>
      <c r="RVM748" s="59"/>
      <c r="RVN748" s="59"/>
      <c r="RVO748" s="59"/>
      <c r="RVP748" s="59"/>
      <c r="RVQ748" s="59"/>
      <c r="RVR748" s="59"/>
      <c r="RVS748" s="59"/>
      <c r="RVT748" s="59"/>
      <c r="RVU748" s="59"/>
      <c r="RVV748" s="59"/>
      <c r="RVW748" s="59"/>
      <c r="RVX748" s="59"/>
      <c r="RVY748" s="59"/>
      <c r="RVZ748" s="59"/>
      <c r="RWA748" s="59"/>
      <c r="RWB748" s="59"/>
      <c r="RWC748" s="59"/>
      <c r="RWD748" s="59"/>
      <c r="RWE748" s="59"/>
      <c r="RWF748" s="59"/>
      <c r="RWG748" s="59"/>
      <c r="RWH748" s="59"/>
      <c r="RWI748" s="59"/>
      <c r="RWJ748" s="59"/>
      <c r="RWK748" s="59"/>
      <c r="RWL748" s="59"/>
      <c r="RWM748" s="59"/>
      <c r="RWN748" s="59"/>
      <c r="RWO748" s="59"/>
      <c r="RWP748" s="59"/>
      <c r="RWQ748" s="59"/>
      <c r="RWR748" s="59"/>
      <c r="RWS748" s="59"/>
      <c r="RWT748" s="59"/>
      <c r="RWU748" s="59"/>
      <c r="RWV748" s="59"/>
      <c r="RWW748" s="59"/>
      <c r="RWX748" s="59"/>
      <c r="RWY748" s="59"/>
      <c r="RWZ748" s="59"/>
      <c r="RXA748" s="59"/>
      <c r="RXB748" s="59"/>
      <c r="RXC748" s="59"/>
      <c r="RXD748" s="59"/>
      <c r="RXE748" s="59"/>
      <c r="RXF748" s="59"/>
      <c r="RXG748" s="59"/>
      <c r="RXH748" s="59"/>
      <c r="RXI748" s="59"/>
      <c r="RXJ748" s="59"/>
      <c r="RXK748" s="59"/>
      <c r="RXL748" s="59"/>
      <c r="RXM748" s="59"/>
      <c r="RXN748" s="59"/>
      <c r="RXO748" s="59"/>
      <c r="RXP748" s="59"/>
      <c r="RXQ748" s="59"/>
      <c r="RXR748" s="59"/>
      <c r="RXS748" s="59"/>
      <c r="RXT748" s="59"/>
      <c r="RXU748" s="59"/>
      <c r="RXV748" s="59"/>
      <c r="RXW748" s="59"/>
      <c r="RXX748" s="59"/>
      <c r="RXY748" s="59"/>
      <c r="RXZ748" s="59"/>
      <c r="RYA748" s="59"/>
      <c r="RYB748" s="59"/>
      <c r="RYC748" s="59"/>
      <c r="RYD748" s="59"/>
      <c r="RYE748" s="59"/>
      <c r="RYF748" s="59"/>
      <c r="RYG748" s="59"/>
      <c r="RYH748" s="59"/>
      <c r="RYI748" s="59"/>
      <c r="RYJ748" s="59"/>
      <c r="RYK748" s="59"/>
      <c r="RYL748" s="59"/>
      <c r="RYM748" s="59"/>
      <c r="RYN748" s="59"/>
      <c r="RYO748" s="59"/>
      <c r="RYP748" s="59"/>
      <c r="RYQ748" s="59"/>
      <c r="RYR748" s="59"/>
      <c r="RYS748" s="59"/>
      <c r="RYT748" s="59"/>
      <c r="RYU748" s="59"/>
      <c r="RYV748" s="59"/>
      <c r="RYW748" s="59"/>
      <c r="RYX748" s="59"/>
      <c r="RYY748" s="59"/>
      <c r="RYZ748" s="59"/>
      <c r="RZA748" s="59"/>
      <c r="RZB748" s="59"/>
      <c r="RZC748" s="59"/>
      <c r="RZD748" s="59"/>
      <c r="RZE748" s="59"/>
      <c r="RZF748" s="59"/>
      <c r="RZG748" s="59"/>
      <c r="RZH748" s="59"/>
      <c r="RZI748" s="59"/>
      <c r="RZJ748" s="59"/>
      <c r="RZK748" s="59"/>
      <c r="RZL748" s="59"/>
      <c r="RZM748" s="59"/>
      <c r="RZN748" s="59"/>
      <c r="RZO748" s="59"/>
      <c r="RZP748" s="59"/>
      <c r="RZQ748" s="59"/>
      <c r="RZR748" s="59"/>
      <c r="RZS748" s="59"/>
      <c r="RZT748" s="59"/>
      <c r="RZU748" s="59"/>
      <c r="RZV748" s="59"/>
      <c r="RZW748" s="59"/>
      <c r="RZX748" s="59"/>
      <c r="RZY748" s="59"/>
      <c r="RZZ748" s="59"/>
      <c r="SAA748" s="59"/>
      <c r="SAB748" s="59"/>
      <c r="SAC748" s="59"/>
      <c r="SAD748" s="59"/>
      <c r="SAE748" s="59"/>
      <c r="SAF748" s="59"/>
      <c r="SAG748" s="59"/>
      <c r="SAH748" s="59"/>
      <c r="SAI748" s="59"/>
      <c r="SAJ748" s="59"/>
      <c r="SAK748" s="59"/>
      <c r="SAL748" s="59"/>
      <c r="SAM748" s="59"/>
      <c r="SAN748" s="59"/>
      <c r="SAO748" s="59"/>
      <c r="SAP748" s="59"/>
      <c r="SAQ748" s="59"/>
      <c r="SAR748" s="59"/>
      <c r="SAS748" s="59"/>
      <c r="SAT748" s="59"/>
      <c r="SAU748" s="59"/>
      <c r="SAV748" s="59"/>
      <c r="SAW748" s="59"/>
      <c r="SAX748" s="59"/>
      <c r="SAY748" s="59"/>
      <c r="SAZ748" s="59"/>
      <c r="SBA748" s="59"/>
      <c r="SBB748" s="59"/>
      <c r="SBC748" s="59"/>
      <c r="SBD748" s="59"/>
      <c r="SBE748" s="59"/>
      <c r="SBF748" s="59"/>
      <c r="SBG748" s="59"/>
      <c r="SBH748" s="59"/>
      <c r="SBI748" s="59"/>
      <c r="SBJ748" s="59"/>
      <c r="SBK748" s="59"/>
      <c r="SBL748" s="59"/>
      <c r="SBM748" s="59"/>
      <c r="SBN748" s="59"/>
      <c r="SBO748" s="59"/>
      <c r="SBP748" s="59"/>
      <c r="SBQ748" s="59"/>
      <c r="SBR748" s="59"/>
      <c r="SBS748" s="59"/>
      <c r="SBT748" s="59"/>
      <c r="SBU748" s="59"/>
      <c r="SBV748" s="59"/>
      <c r="SBW748" s="59"/>
      <c r="SBX748" s="59"/>
      <c r="SBY748" s="59"/>
      <c r="SBZ748" s="59"/>
      <c r="SCA748" s="59"/>
      <c r="SCB748" s="59"/>
      <c r="SCC748" s="59"/>
      <c r="SCD748" s="59"/>
      <c r="SCE748" s="59"/>
      <c r="SCF748" s="59"/>
      <c r="SCG748" s="59"/>
      <c r="SCH748" s="59"/>
      <c r="SCI748" s="59"/>
      <c r="SCJ748" s="59"/>
      <c r="SCK748" s="59"/>
      <c r="SCL748" s="59"/>
      <c r="SCM748" s="59"/>
      <c r="SCN748" s="59"/>
      <c r="SCO748" s="59"/>
      <c r="SCP748" s="59"/>
      <c r="SCQ748" s="59"/>
      <c r="SCR748" s="59"/>
      <c r="SCS748" s="59"/>
      <c r="SCT748" s="59"/>
      <c r="SCU748" s="59"/>
      <c r="SCV748" s="59"/>
      <c r="SCW748" s="59"/>
      <c r="SCX748" s="59"/>
      <c r="SCY748" s="59"/>
      <c r="SCZ748" s="59"/>
      <c r="SDA748" s="59"/>
      <c r="SDB748" s="59"/>
      <c r="SDC748" s="59"/>
      <c r="SDD748" s="59"/>
      <c r="SDE748" s="59"/>
      <c r="SDF748" s="59"/>
      <c r="SDG748" s="59"/>
      <c r="SDH748" s="59"/>
      <c r="SDI748" s="59"/>
      <c r="SDJ748" s="59"/>
      <c r="SDK748" s="59"/>
      <c r="SDL748" s="59"/>
      <c r="SDM748" s="59"/>
      <c r="SDN748" s="59"/>
      <c r="SDO748" s="59"/>
      <c r="SDP748" s="59"/>
      <c r="SDQ748" s="59"/>
      <c r="SDR748" s="59"/>
      <c r="SDS748" s="59"/>
      <c r="SDT748" s="59"/>
      <c r="SDU748" s="59"/>
      <c r="SDV748" s="59"/>
      <c r="SDW748" s="59"/>
      <c r="SDX748" s="59"/>
      <c r="SDY748" s="59"/>
      <c r="SDZ748" s="59"/>
      <c r="SEA748" s="59"/>
      <c r="SEB748" s="59"/>
      <c r="SEC748" s="59"/>
      <c r="SED748" s="59"/>
      <c r="SEE748" s="59"/>
      <c r="SEF748" s="59"/>
      <c r="SEG748" s="59"/>
      <c r="SEH748" s="59"/>
      <c r="SEI748" s="59"/>
      <c r="SEJ748" s="59"/>
      <c r="SEK748" s="59"/>
      <c r="SEL748" s="59"/>
      <c r="SEM748" s="59"/>
      <c r="SEN748" s="59"/>
      <c r="SEO748" s="59"/>
      <c r="SEP748" s="59"/>
      <c r="SEQ748" s="59"/>
      <c r="SER748" s="59"/>
      <c r="SES748" s="59"/>
      <c r="SET748" s="59"/>
      <c r="SEU748" s="59"/>
      <c r="SEV748" s="59"/>
      <c r="SEW748" s="59"/>
      <c r="SEX748" s="59"/>
      <c r="SEY748" s="59"/>
      <c r="SEZ748" s="59"/>
      <c r="SFA748" s="59"/>
      <c r="SFB748" s="59"/>
      <c r="SFC748" s="59"/>
      <c r="SFD748" s="59"/>
      <c r="SFE748" s="59"/>
      <c r="SFF748" s="59"/>
      <c r="SFG748" s="59"/>
      <c r="SFH748" s="59"/>
      <c r="SFI748" s="59"/>
      <c r="SFJ748" s="59"/>
      <c r="SFK748" s="59"/>
      <c r="SFL748" s="59"/>
      <c r="SFM748" s="59"/>
      <c r="SFN748" s="59"/>
      <c r="SFO748" s="59"/>
      <c r="SFP748" s="59"/>
      <c r="SFQ748" s="59"/>
      <c r="SFR748" s="59"/>
      <c r="SFS748" s="59"/>
      <c r="SFT748" s="59"/>
      <c r="SFU748" s="59"/>
      <c r="SFV748" s="59"/>
      <c r="SFW748" s="59"/>
      <c r="SFX748" s="59"/>
      <c r="SFY748" s="59"/>
      <c r="SFZ748" s="59"/>
      <c r="SGA748" s="59"/>
      <c r="SGB748" s="59"/>
      <c r="SGC748" s="59"/>
      <c r="SGD748" s="59"/>
      <c r="SGE748" s="59"/>
      <c r="SGF748" s="59"/>
      <c r="SGG748" s="59"/>
      <c r="SGH748" s="59"/>
      <c r="SGI748" s="59"/>
      <c r="SGJ748" s="59"/>
      <c r="SGK748" s="59"/>
      <c r="SGL748" s="59"/>
      <c r="SGM748" s="59"/>
      <c r="SGN748" s="59"/>
      <c r="SGO748" s="59"/>
      <c r="SGP748" s="59"/>
      <c r="SGQ748" s="59"/>
      <c r="SGR748" s="59"/>
      <c r="SGS748" s="59"/>
      <c r="SGT748" s="59"/>
      <c r="SGU748" s="59"/>
      <c r="SGV748" s="59"/>
      <c r="SGW748" s="59"/>
      <c r="SGX748" s="59"/>
      <c r="SGY748" s="59"/>
      <c r="SGZ748" s="59"/>
      <c r="SHA748" s="59"/>
      <c r="SHB748" s="59"/>
      <c r="SHC748" s="59"/>
      <c r="SHD748" s="59"/>
      <c r="SHE748" s="59"/>
      <c r="SHF748" s="59"/>
      <c r="SHG748" s="59"/>
      <c r="SHH748" s="59"/>
      <c r="SHI748" s="59"/>
      <c r="SHJ748" s="59"/>
      <c r="SHK748" s="59"/>
      <c r="SHL748" s="59"/>
      <c r="SHM748" s="59"/>
      <c r="SHN748" s="59"/>
      <c r="SHO748" s="59"/>
      <c r="SHP748" s="59"/>
      <c r="SHQ748" s="59"/>
      <c r="SHR748" s="59"/>
      <c r="SHS748" s="59"/>
      <c r="SHT748" s="59"/>
      <c r="SHU748" s="59"/>
      <c r="SHV748" s="59"/>
      <c r="SHW748" s="59"/>
      <c r="SHX748" s="59"/>
      <c r="SHY748" s="59"/>
      <c r="SHZ748" s="59"/>
      <c r="SIA748" s="59"/>
      <c r="SIB748" s="59"/>
      <c r="SIC748" s="59"/>
      <c r="SID748" s="59"/>
      <c r="SIE748" s="59"/>
      <c r="SIF748" s="59"/>
      <c r="SIG748" s="59"/>
      <c r="SIH748" s="59"/>
      <c r="SII748" s="59"/>
      <c r="SIJ748" s="59"/>
      <c r="SIK748" s="59"/>
      <c r="SIL748" s="59"/>
      <c r="SIM748" s="59"/>
      <c r="SIN748" s="59"/>
      <c r="SIO748" s="59"/>
      <c r="SIP748" s="59"/>
      <c r="SIQ748" s="59"/>
      <c r="SIR748" s="59"/>
      <c r="SIS748" s="59"/>
      <c r="SIT748" s="59"/>
      <c r="SIU748" s="59"/>
      <c r="SIV748" s="59"/>
      <c r="SIW748" s="59"/>
      <c r="SIX748" s="59"/>
      <c r="SIY748" s="59"/>
      <c r="SIZ748" s="59"/>
      <c r="SJA748" s="59"/>
      <c r="SJB748" s="59"/>
      <c r="SJC748" s="59"/>
      <c r="SJD748" s="59"/>
      <c r="SJE748" s="59"/>
      <c r="SJF748" s="59"/>
      <c r="SJG748" s="59"/>
      <c r="SJH748" s="59"/>
      <c r="SJI748" s="59"/>
      <c r="SJJ748" s="59"/>
      <c r="SJK748" s="59"/>
      <c r="SJL748" s="59"/>
      <c r="SJM748" s="59"/>
      <c r="SJN748" s="59"/>
      <c r="SJO748" s="59"/>
      <c r="SJP748" s="59"/>
      <c r="SJQ748" s="59"/>
      <c r="SJR748" s="59"/>
      <c r="SJS748" s="59"/>
      <c r="SJT748" s="59"/>
      <c r="SJU748" s="59"/>
      <c r="SJV748" s="59"/>
      <c r="SJW748" s="59"/>
      <c r="SJX748" s="59"/>
      <c r="SJY748" s="59"/>
      <c r="SJZ748" s="59"/>
      <c r="SKA748" s="59"/>
      <c r="SKB748" s="59"/>
      <c r="SKC748" s="59"/>
      <c r="SKD748" s="59"/>
      <c r="SKE748" s="59"/>
      <c r="SKF748" s="59"/>
      <c r="SKG748" s="59"/>
      <c r="SKH748" s="59"/>
      <c r="SKI748" s="59"/>
      <c r="SKJ748" s="59"/>
      <c r="SKK748" s="59"/>
      <c r="SKL748" s="59"/>
      <c r="SKM748" s="59"/>
      <c r="SKN748" s="59"/>
      <c r="SKO748" s="59"/>
      <c r="SKP748" s="59"/>
      <c r="SKQ748" s="59"/>
      <c r="SKR748" s="59"/>
      <c r="SKS748" s="59"/>
      <c r="SKT748" s="59"/>
      <c r="SKU748" s="59"/>
      <c r="SKV748" s="59"/>
      <c r="SKW748" s="59"/>
      <c r="SKX748" s="59"/>
      <c r="SKY748" s="59"/>
      <c r="SKZ748" s="59"/>
      <c r="SLA748" s="59"/>
      <c r="SLB748" s="59"/>
      <c r="SLC748" s="59"/>
      <c r="SLD748" s="59"/>
      <c r="SLE748" s="59"/>
      <c r="SLF748" s="59"/>
      <c r="SLG748" s="59"/>
      <c r="SLH748" s="59"/>
      <c r="SLI748" s="59"/>
      <c r="SLJ748" s="59"/>
      <c r="SLK748" s="59"/>
      <c r="SLL748" s="59"/>
      <c r="SLM748" s="59"/>
      <c r="SLN748" s="59"/>
      <c r="SLO748" s="59"/>
      <c r="SLP748" s="59"/>
      <c r="SLQ748" s="59"/>
      <c r="SLR748" s="59"/>
      <c r="SLS748" s="59"/>
      <c r="SLT748" s="59"/>
      <c r="SLU748" s="59"/>
      <c r="SLV748" s="59"/>
      <c r="SLW748" s="59"/>
      <c r="SLX748" s="59"/>
      <c r="SLY748" s="59"/>
      <c r="SLZ748" s="59"/>
      <c r="SMA748" s="59"/>
      <c r="SMB748" s="59"/>
      <c r="SMC748" s="59"/>
      <c r="SMD748" s="59"/>
      <c r="SME748" s="59"/>
      <c r="SMF748" s="59"/>
      <c r="SMG748" s="59"/>
      <c r="SMH748" s="59"/>
      <c r="SMI748" s="59"/>
      <c r="SMJ748" s="59"/>
      <c r="SMK748" s="59"/>
      <c r="SML748" s="59"/>
      <c r="SMM748" s="59"/>
      <c r="SMN748" s="59"/>
      <c r="SMO748" s="59"/>
      <c r="SMP748" s="59"/>
      <c r="SMQ748" s="59"/>
      <c r="SMR748" s="59"/>
      <c r="SMS748" s="59"/>
      <c r="SMT748" s="59"/>
      <c r="SMU748" s="59"/>
      <c r="SMV748" s="59"/>
      <c r="SMW748" s="59"/>
      <c r="SMX748" s="59"/>
      <c r="SMY748" s="59"/>
      <c r="SMZ748" s="59"/>
      <c r="SNA748" s="59"/>
      <c r="SNB748" s="59"/>
      <c r="SNC748" s="59"/>
      <c r="SND748" s="59"/>
      <c r="SNE748" s="59"/>
      <c r="SNF748" s="59"/>
      <c r="SNG748" s="59"/>
      <c r="SNH748" s="59"/>
      <c r="SNI748" s="59"/>
      <c r="SNJ748" s="59"/>
      <c r="SNK748" s="59"/>
      <c r="SNL748" s="59"/>
      <c r="SNM748" s="59"/>
      <c r="SNN748" s="59"/>
      <c r="SNO748" s="59"/>
      <c r="SNP748" s="59"/>
      <c r="SNQ748" s="59"/>
      <c r="SNR748" s="59"/>
      <c r="SNS748" s="59"/>
      <c r="SNT748" s="59"/>
      <c r="SNU748" s="59"/>
      <c r="SNV748" s="59"/>
      <c r="SNW748" s="59"/>
      <c r="SNX748" s="59"/>
      <c r="SNY748" s="59"/>
      <c r="SNZ748" s="59"/>
      <c r="SOA748" s="59"/>
      <c r="SOB748" s="59"/>
      <c r="SOC748" s="59"/>
      <c r="SOD748" s="59"/>
      <c r="SOE748" s="59"/>
      <c r="SOF748" s="59"/>
      <c r="SOG748" s="59"/>
      <c r="SOH748" s="59"/>
      <c r="SOI748" s="59"/>
      <c r="SOJ748" s="59"/>
      <c r="SOK748" s="59"/>
      <c r="SOL748" s="59"/>
      <c r="SOM748" s="59"/>
      <c r="SON748" s="59"/>
      <c r="SOO748" s="59"/>
      <c r="SOP748" s="59"/>
      <c r="SOQ748" s="59"/>
      <c r="SOR748" s="59"/>
      <c r="SOS748" s="59"/>
      <c r="SOT748" s="59"/>
      <c r="SOU748" s="59"/>
      <c r="SOV748" s="59"/>
      <c r="SOW748" s="59"/>
      <c r="SOX748" s="59"/>
      <c r="SOY748" s="59"/>
      <c r="SOZ748" s="59"/>
      <c r="SPA748" s="59"/>
      <c r="SPB748" s="59"/>
      <c r="SPC748" s="59"/>
      <c r="SPD748" s="59"/>
      <c r="SPE748" s="59"/>
      <c r="SPF748" s="59"/>
      <c r="SPG748" s="59"/>
      <c r="SPH748" s="59"/>
      <c r="SPI748" s="59"/>
      <c r="SPJ748" s="59"/>
      <c r="SPK748" s="59"/>
      <c r="SPL748" s="59"/>
      <c r="SPM748" s="59"/>
      <c r="SPN748" s="59"/>
      <c r="SPO748" s="59"/>
      <c r="SPP748" s="59"/>
      <c r="SPQ748" s="59"/>
      <c r="SPR748" s="59"/>
      <c r="SPS748" s="59"/>
      <c r="SPT748" s="59"/>
      <c r="SPU748" s="59"/>
      <c r="SPV748" s="59"/>
      <c r="SPW748" s="59"/>
      <c r="SPX748" s="59"/>
      <c r="SPY748" s="59"/>
      <c r="SPZ748" s="59"/>
      <c r="SQA748" s="59"/>
      <c r="SQB748" s="59"/>
      <c r="SQC748" s="59"/>
      <c r="SQD748" s="59"/>
      <c r="SQE748" s="59"/>
      <c r="SQF748" s="59"/>
      <c r="SQG748" s="59"/>
      <c r="SQH748" s="59"/>
      <c r="SQI748" s="59"/>
      <c r="SQJ748" s="59"/>
      <c r="SQK748" s="59"/>
      <c r="SQL748" s="59"/>
      <c r="SQM748" s="59"/>
      <c r="SQN748" s="59"/>
      <c r="SQO748" s="59"/>
      <c r="SQP748" s="59"/>
      <c r="SQQ748" s="59"/>
      <c r="SQR748" s="59"/>
      <c r="SQS748" s="59"/>
      <c r="SQT748" s="59"/>
      <c r="SQU748" s="59"/>
      <c r="SQV748" s="59"/>
      <c r="SQW748" s="59"/>
      <c r="SQX748" s="59"/>
      <c r="SQY748" s="59"/>
      <c r="SQZ748" s="59"/>
      <c r="SRA748" s="59"/>
      <c r="SRB748" s="59"/>
      <c r="SRC748" s="59"/>
      <c r="SRD748" s="59"/>
      <c r="SRE748" s="59"/>
      <c r="SRF748" s="59"/>
      <c r="SRG748" s="59"/>
      <c r="SRH748" s="59"/>
      <c r="SRI748" s="59"/>
      <c r="SRJ748" s="59"/>
      <c r="SRK748" s="59"/>
      <c r="SRL748" s="59"/>
      <c r="SRM748" s="59"/>
      <c r="SRN748" s="59"/>
      <c r="SRO748" s="59"/>
      <c r="SRP748" s="59"/>
      <c r="SRQ748" s="59"/>
      <c r="SRR748" s="59"/>
      <c r="SRS748" s="59"/>
      <c r="SRT748" s="59"/>
      <c r="SRU748" s="59"/>
      <c r="SRV748" s="59"/>
      <c r="SRW748" s="59"/>
      <c r="SRX748" s="59"/>
      <c r="SRY748" s="59"/>
      <c r="SRZ748" s="59"/>
      <c r="SSA748" s="59"/>
      <c r="SSB748" s="59"/>
      <c r="SSC748" s="59"/>
      <c r="SSD748" s="59"/>
      <c r="SSE748" s="59"/>
      <c r="SSF748" s="59"/>
      <c r="SSG748" s="59"/>
      <c r="SSH748" s="59"/>
      <c r="SSI748" s="59"/>
      <c r="SSJ748" s="59"/>
      <c r="SSK748" s="59"/>
      <c r="SSL748" s="59"/>
      <c r="SSM748" s="59"/>
      <c r="SSN748" s="59"/>
      <c r="SSO748" s="59"/>
      <c r="SSP748" s="59"/>
      <c r="SSQ748" s="59"/>
      <c r="SSR748" s="59"/>
      <c r="SSS748" s="59"/>
      <c r="SST748" s="59"/>
      <c r="SSU748" s="59"/>
      <c r="SSV748" s="59"/>
      <c r="SSW748" s="59"/>
      <c r="SSX748" s="59"/>
      <c r="SSY748" s="59"/>
      <c r="SSZ748" s="59"/>
      <c r="STA748" s="59"/>
      <c r="STB748" s="59"/>
      <c r="STC748" s="59"/>
      <c r="STD748" s="59"/>
      <c r="STE748" s="59"/>
      <c r="STF748" s="59"/>
      <c r="STG748" s="59"/>
      <c r="STH748" s="59"/>
      <c r="STI748" s="59"/>
      <c r="STJ748" s="59"/>
      <c r="STK748" s="59"/>
      <c r="STL748" s="59"/>
      <c r="STM748" s="59"/>
      <c r="STN748" s="59"/>
      <c r="STO748" s="59"/>
      <c r="STP748" s="59"/>
      <c r="STQ748" s="59"/>
      <c r="STR748" s="59"/>
      <c r="STS748" s="59"/>
      <c r="STT748" s="59"/>
      <c r="STU748" s="59"/>
      <c r="STV748" s="59"/>
      <c r="STW748" s="59"/>
      <c r="STX748" s="59"/>
      <c r="STY748" s="59"/>
      <c r="STZ748" s="59"/>
      <c r="SUA748" s="59"/>
      <c r="SUB748" s="59"/>
      <c r="SUC748" s="59"/>
      <c r="SUD748" s="59"/>
      <c r="SUE748" s="59"/>
      <c r="SUF748" s="59"/>
      <c r="SUG748" s="59"/>
      <c r="SUH748" s="59"/>
      <c r="SUI748" s="59"/>
      <c r="SUJ748" s="59"/>
      <c r="SUK748" s="59"/>
      <c r="SUL748" s="59"/>
      <c r="SUM748" s="59"/>
      <c r="SUN748" s="59"/>
      <c r="SUO748" s="59"/>
      <c r="SUP748" s="59"/>
      <c r="SUQ748" s="59"/>
      <c r="SUR748" s="59"/>
      <c r="SUS748" s="59"/>
      <c r="SUT748" s="59"/>
      <c r="SUU748" s="59"/>
      <c r="SUV748" s="59"/>
      <c r="SUW748" s="59"/>
      <c r="SUX748" s="59"/>
      <c r="SUY748" s="59"/>
      <c r="SUZ748" s="59"/>
      <c r="SVA748" s="59"/>
      <c r="SVB748" s="59"/>
      <c r="SVC748" s="59"/>
      <c r="SVD748" s="59"/>
      <c r="SVE748" s="59"/>
      <c r="SVF748" s="59"/>
      <c r="SVG748" s="59"/>
      <c r="SVH748" s="59"/>
      <c r="SVI748" s="59"/>
      <c r="SVJ748" s="59"/>
      <c r="SVK748" s="59"/>
      <c r="SVL748" s="59"/>
      <c r="SVM748" s="59"/>
      <c r="SVN748" s="59"/>
      <c r="SVO748" s="59"/>
      <c r="SVP748" s="59"/>
      <c r="SVQ748" s="59"/>
      <c r="SVR748" s="59"/>
      <c r="SVS748" s="59"/>
      <c r="SVT748" s="59"/>
      <c r="SVU748" s="59"/>
      <c r="SVV748" s="59"/>
      <c r="SVW748" s="59"/>
      <c r="SVX748" s="59"/>
      <c r="SVY748" s="59"/>
      <c r="SVZ748" s="59"/>
      <c r="SWA748" s="59"/>
      <c r="SWB748" s="59"/>
      <c r="SWC748" s="59"/>
      <c r="SWD748" s="59"/>
      <c r="SWE748" s="59"/>
      <c r="SWF748" s="59"/>
      <c r="SWG748" s="59"/>
      <c r="SWH748" s="59"/>
      <c r="SWI748" s="59"/>
      <c r="SWJ748" s="59"/>
      <c r="SWK748" s="59"/>
      <c r="SWL748" s="59"/>
      <c r="SWM748" s="59"/>
      <c r="SWN748" s="59"/>
      <c r="SWO748" s="59"/>
      <c r="SWP748" s="59"/>
      <c r="SWQ748" s="59"/>
      <c r="SWR748" s="59"/>
      <c r="SWS748" s="59"/>
      <c r="SWT748" s="59"/>
      <c r="SWU748" s="59"/>
      <c r="SWV748" s="59"/>
      <c r="SWW748" s="59"/>
      <c r="SWX748" s="59"/>
      <c r="SWY748" s="59"/>
      <c r="SWZ748" s="59"/>
      <c r="SXA748" s="59"/>
      <c r="SXB748" s="59"/>
      <c r="SXC748" s="59"/>
      <c r="SXD748" s="59"/>
      <c r="SXE748" s="59"/>
      <c r="SXF748" s="59"/>
      <c r="SXG748" s="59"/>
      <c r="SXH748" s="59"/>
      <c r="SXI748" s="59"/>
      <c r="SXJ748" s="59"/>
      <c r="SXK748" s="59"/>
      <c r="SXL748" s="59"/>
      <c r="SXM748" s="59"/>
      <c r="SXN748" s="59"/>
      <c r="SXO748" s="59"/>
      <c r="SXP748" s="59"/>
      <c r="SXQ748" s="59"/>
      <c r="SXR748" s="59"/>
      <c r="SXS748" s="59"/>
      <c r="SXT748" s="59"/>
      <c r="SXU748" s="59"/>
      <c r="SXV748" s="59"/>
      <c r="SXW748" s="59"/>
      <c r="SXX748" s="59"/>
      <c r="SXY748" s="59"/>
      <c r="SXZ748" s="59"/>
      <c r="SYA748" s="59"/>
      <c r="SYB748" s="59"/>
      <c r="SYC748" s="59"/>
      <c r="SYD748" s="59"/>
      <c r="SYE748" s="59"/>
      <c r="SYF748" s="59"/>
      <c r="SYG748" s="59"/>
      <c r="SYH748" s="59"/>
      <c r="SYI748" s="59"/>
      <c r="SYJ748" s="59"/>
      <c r="SYK748" s="59"/>
      <c r="SYL748" s="59"/>
      <c r="SYM748" s="59"/>
      <c r="SYN748" s="59"/>
      <c r="SYO748" s="59"/>
      <c r="SYP748" s="59"/>
      <c r="SYQ748" s="59"/>
      <c r="SYR748" s="59"/>
      <c r="SYS748" s="59"/>
      <c r="SYT748" s="59"/>
      <c r="SYU748" s="59"/>
      <c r="SYV748" s="59"/>
      <c r="SYW748" s="59"/>
      <c r="SYX748" s="59"/>
      <c r="SYY748" s="59"/>
      <c r="SYZ748" s="59"/>
      <c r="SZA748" s="59"/>
      <c r="SZB748" s="59"/>
      <c r="SZC748" s="59"/>
      <c r="SZD748" s="59"/>
      <c r="SZE748" s="59"/>
      <c r="SZF748" s="59"/>
      <c r="SZG748" s="59"/>
      <c r="SZH748" s="59"/>
      <c r="SZI748" s="59"/>
      <c r="SZJ748" s="59"/>
      <c r="SZK748" s="59"/>
      <c r="SZL748" s="59"/>
      <c r="SZM748" s="59"/>
      <c r="SZN748" s="59"/>
      <c r="SZO748" s="59"/>
      <c r="SZP748" s="59"/>
      <c r="SZQ748" s="59"/>
      <c r="SZR748" s="59"/>
      <c r="SZS748" s="59"/>
      <c r="SZT748" s="59"/>
      <c r="SZU748" s="59"/>
      <c r="SZV748" s="59"/>
      <c r="SZW748" s="59"/>
      <c r="SZX748" s="59"/>
      <c r="SZY748" s="59"/>
      <c r="SZZ748" s="59"/>
      <c r="TAA748" s="59"/>
      <c r="TAB748" s="59"/>
      <c r="TAC748" s="59"/>
      <c r="TAD748" s="59"/>
      <c r="TAE748" s="59"/>
      <c r="TAF748" s="59"/>
      <c r="TAG748" s="59"/>
      <c r="TAH748" s="59"/>
      <c r="TAI748" s="59"/>
      <c r="TAJ748" s="59"/>
      <c r="TAK748" s="59"/>
      <c r="TAL748" s="59"/>
      <c r="TAM748" s="59"/>
      <c r="TAN748" s="59"/>
      <c r="TAO748" s="59"/>
      <c r="TAP748" s="59"/>
      <c r="TAQ748" s="59"/>
      <c r="TAR748" s="59"/>
      <c r="TAS748" s="59"/>
      <c r="TAT748" s="59"/>
      <c r="TAU748" s="59"/>
      <c r="TAV748" s="59"/>
      <c r="TAW748" s="59"/>
      <c r="TAX748" s="59"/>
      <c r="TAY748" s="59"/>
      <c r="TAZ748" s="59"/>
      <c r="TBA748" s="59"/>
      <c r="TBB748" s="59"/>
      <c r="TBC748" s="59"/>
      <c r="TBD748" s="59"/>
      <c r="TBE748" s="59"/>
      <c r="TBF748" s="59"/>
      <c r="TBG748" s="59"/>
      <c r="TBH748" s="59"/>
      <c r="TBI748" s="59"/>
      <c r="TBJ748" s="59"/>
      <c r="TBK748" s="59"/>
      <c r="TBL748" s="59"/>
      <c r="TBM748" s="59"/>
      <c r="TBN748" s="59"/>
      <c r="TBO748" s="59"/>
      <c r="TBP748" s="59"/>
      <c r="TBQ748" s="59"/>
      <c r="TBR748" s="59"/>
      <c r="TBS748" s="59"/>
      <c r="TBT748" s="59"/>
      <c r="TBU748" s="59"/>
      <c r="TBV748" s="59"/>
      <c r="TBW748" s="59"/>
      <c r="TBX748" s="59"/>
      <c r="TBY748" s="59"/>
      <c r="TBZ748" s="59"/>
      <c r="TCA748" s="59"/>
      <c r="TCB748" s="59"/>
      <c r="TCC748" s="59"/>
      <c r="TCD748" s="59"/>
      <c r="TCE748" s="59"/>
      <c r="TCF748" s="59"/>
      <c r="TCG748" s="59"/>
      <c r="TCH748" s="59"/>
      <c r="TCI748" s="59"/>
      <c r="TCJ748" s="59"/>
      <c r="TCK748" s="59"/>
      <c r="TCL748" s="59"/>
      <c r="TCM748" s="59"/>
      <c r="TCN748" s="59"/>
      <c r="TCO748" s="59"/>
      <c r="TCP748" s="59"/>
      <c r="TCQ748" s="59"/>
      <c r="TCR748" s="59"/>
      <c r="TCS748" s="59"/>
      <c r="TCT748" s="59"/>
      <c r="TCU748" s="59"/>
      <c r="TCV748" s="59"/>
      <c r="TCW748" s="59"/>
      <c r="TCX748" s="59"/>
      <c r="TCY748" s="59"/>
      <c r="TCZ748" s="59"/>
      <c r="TDA748" s="59"/>
      <c r="TDB748" s="59"/>
      <c r="TDC748" s="59"/>
      <c r="TDD748" s="59"/>
      <c r="TDE748" s="59"/>
      <c r="TDF748" s="59"/>
      <c r="TDG748" s="59"/>
      <c r="TDH748" s="59"/>
      <c r="TDI748" s="59"/>
      <c r="TDJ748" s="59"/>
      <c r="TDK748" s="59"/>
      <c r="TDL748" s="59"/>
      <c r="TDM748" s="59"/>
      <c r="TDN748" s="59"/>
      <c r="TDO748" s="59"/>
      <c r="TDP748" s="59"/>
      <c r="TDQ748" s="59"/>
      <c r="TDR748" s="59"/>
      <c r="TDS748" s="59"/>
      <c r="TDT748" s="59"/>
      <c r="TDU748" s="59"/>
      <c r="TDV748" s="59"/>
      <c r="TDW748" s="59"/>
      <c r="TDX748" s="59"/>
      <c r="TDY748" s="59"/>
      <c r="TDZ748" s="59"/>
      <c r="TEA748" s="59"/>
      <c r="TEB748" s="59"/>
      <c r="TEC748" s="59"/>
      <c r="TED748" s="59"/>
      <c r="TEE748" s="59"/>
      <c r="TEF748" s="59"/>
      <c r="TEG748" s="59"/>
      <c r="TEH748" s="59"/>
      <c r="TEI748" s="59"/>
      <c r="TEJ748" s="59"/>
      <c r="TEK748" s="59"/>
      <c r="TEL748" s="59"/>
      <c r="TEM748" s="59"/>
      <c r="TEN748" s="59"/>
      <c r="TEO748" s="59"/>
      <c r="TEP748" s="59"/>
      <c r="TEQ748" s="59"/>
      <c r="TER748" s="59"/>
      <c r="TES748" s="59"/>
      <c r="TET748" s="59"/>
      <c r="TEU748" s="59"/>
      <c r="TEV748" s="59"/>
      <c r="TEW748" s="59"/>
      <c r="TEX748" s="59"/>
      <c r="TEY748" s="59"/>
      <c r="TEZ748" s="59"/>
      <c r="TFA748" s="59"/>
      <c r="TFB748" s="59"/>
      <c r="TFC748" s="59"/>
      <c r="TFD748" s="59"/>
      <c r="TFE748" s="59"/>
      <c r="TFF748" s="59"/>
      <c r="TFG748" s="59"/>
      <c r="TFH748" s="59"/>
      <c r="TFI748" s="59"/>
      <c r="TFJ748" s="59"/>
      <c r="TFK748" s="59"/>
      <c r="TFL748" s="59"/>
      <c r="TFM748" s="59"/>
      <c r="TFN748" s="59"/>
      <c r="TFO748" s="59"/>
      <c r="TFP748" s="59"/>
      <c r="TFQ748" s="59"/>
      <c r="TFR748" s="59"/>
      <c r="TFS748" s="59"/>
      <c r="TFT748" s="59"/>
      <c r="TFU748" s="59"/>
      <c r="TFV748" s="59"/>
      <c r="TFW748" s="59"/>
      <c r="TFX748" s="59"/>
      <c r="TFY748" s="59"/>
      <c r="TFZ748" s="59"/>
      <c r="TGA748" s="59"/>
      <c r="TGB748" s="59"/>
      <c r="TGC748" s="59"/>
      <c r="TGD748" s="59"/>
      <c r="TGE748" s="59"/>
      <c r="TGF748" s="59"/>
      <c r="TGG748" s="59"/>
      <c r="TGH748" s="59"/>
      <c r="TGI748" s="59"/>
      <c r="TGJ748" s="59"/>
      <c r="TGK748" s="59"/>
      <c r="TGL748" s="59"/>
      <c r="TGM748" s="59"/>
      <c r="TGN748" s="59"/>
      <c r="TGO748" s="59"/>
      <c r="TGP748" s="59"/>
      <c r="TGQ748" s="59"/>
      <c r="TGR748" s="59"/>
      <c r="TGS748" s="59"/>
      <c r="TGT748" s="59"/>
      <c r="TGU748" s="59"/>
      <c r="TGV748" s="59"/>
      <c r="TGW748" s="59"/>
      <c r="TGX748" s="59"/>
      <c r="TGY748" s="59"/>
      <c r="TGZ748" s="59"/>
      <c r="THA748" s="59"/>
      <c r="THB748" s="59"/>
      <c r="THC748" s="59"/>
      <c r="THD748" s="59"/>
      <c r="THE748" s="59"/>
      <c r="THF748" s="59"/>
      <c r="THG748" s="59"/>
      <c r="THH748" s="59"/>
      <c r="THI748" s="59"/>
      <c r="THJ748" s="59"/>
      <c r="THK748" s="59"/>
      <c r="THL748" s="59"/>
      <c r="THM748" s="59"/>
      <c r="THN748" s="59"/>
      <c r="THO748" s="59"/>
      <c r="THP748" s="59"/>
      <c r="THQ748" s="59"/>
      <c r="THR748" s="59"/>
      <c r="THS748" s="59"/>
      <c r="THT748" s="59"/>
      <c r="THU748" s="59"/>
      <c r="THV748" s="59"/>
      <c r="THW748" s="59"/>
      <c r="THX748" s="59"/>
      <c r="THY748" s="59"/>
      <c r="THZ748" s="59"/>
      <c r="TIA748" s="59"/>
      <c r="TIB748" s="59"/>
      <c r="TIC748" s="59"/>
      <c r="TID748" s="59"/>
      <c r="TIE748" s="59"/>
      <c r="TIF748" s="59"/>
      <c r="TIG748" s="59"/>
      <c r="TIH748" s="59"/>
      <c r="TII748" s="59"/>
      <c r="TIJ748" s="59"/>
      <c r="TIK748" s="59"/>
      <c r="TIL748" s="59"/>
      <c r="TIM748" s="59"/>
      <c r="TIN748" s="59"/>
      <c r="TIO748" s="59"/>
      <c r="TIP748" s="59"/>
      <c r="TIQ748" s="59"/>
      <c r="TIR748" s="59"/>
      <c r="TIS748" s="59"/>
      <c r="TIT748" s="59"/>
      <c r="TIU748" s="59"/>
      <c r="TIV748" s="59"/>
      <c r="TIW748" s="59"/>
      <c r="TIX748" s="59"/>
      <c r="TIY748" s="59"/>
      <c r="TIZ748" s="59"/>
      <c r="TJA748" s="59"/>
      <c r="TJB748" s="59"/>
      <c r="TJC748" s="59"/>
      <c r="TJD748" s="59"/>
      <c r="TJE748" s="59"/>
      <c r="TJF748" s="59"/>
      <c r="TJG748" s="59"/>
      <c r="TJH748" s="59"/>
      <c r="TJI748" s="59"/>
      <c r="TJJ748" s="59"/>
      <c r="TJK748" s="59"/>
      <c r="TJL748" s="59"/>
      <c r="TJM748" s="59"/>
      <c r="TJN748" s="59"/>
      <c r="TJO748" s="59"/>
      <c r="TJP748" s="59"/>
      <c r="TJQ748" s="59"/>
      <c r="TJR748" s="59"/>
      <c r="TJS748" s="59"/>
      <c r="TJT748" s="59"/>
      <c r="TJU748" s="59"/>
      <c r="TJV748" s="59"/>
      <c r="TJW748" s="59"/>
      <c r="TJX748" s="59"/>
      <c r="TJY748" s="59"/>
      <c r="TJZ748" s="59"/>
      <c r="TKA748" s="59"/>
      <c r="TKB748" s="59"/>
      <c r="TKC748" s="59"/>
      <c r="TKD748" s="59"/>
      <c r="TKE748" s="59"/>
      <c r="TKF748" s="59"/>
      <c r="TKG748" s="59"/>
      <c r="TKH748" s="59"/>
      <c r="TKI748" s="59"/>
      <c r="TKJ748" s="59"/>
      <c r="TKK748" s="59"/>
      <c r="TKL748" s="59"/>
      <c r="TKM748" s="59"/>
      <c r="TKN748" s="59"/>
      <c r="TKO748" s="59"/>
      <c r="TKP748" s="59"/>
      <c r="TKQ748" s="59"/>
      <c r="TKR748" s="59"/>
      <c r="TKS748" s="59"/>
      <c r="TKT748" s="59"/>
      <c r="TKU748" s="59"/>
      <c r="TKV748" s="59"/>
      <c r="TKW748" s="59"/>
      <c r="TKX748" s="59"/>
      <c r="TKY748" s="59"/>
      <c r="TKZ748" s="59"/>
      <c r="TLA748" s="59"/>
      <c r="TLB748" s="59"/>
      <c r="TLC748" s="59"/>
      <c r="TLD748" s="59"/>
      <c r="TLE748" s="59"/>
      <c r="TLF748" s="59"/>
      <c r="TLG748" s="59"/>
      <c r="TLH748" s="59"/>
      <c r="TLI748" s="59"/>
      <c r="TLJ748" s="59"/>
      <c r="TLK748" s="59"/>
      <c r="TLL748" s="59"/>
      <c r="TLM748" s="59"/>
      <c r="TLN748" s="59"/>
      <c r="TLO748" s="59"/>
      <c r="TLP748" s="59"/>
      <c r="TLQ748" s="59"/>
      <c r="TLR748" s="59"/>
      <c r="TLS748" s="59"/>
      <c r="TLT748" s="59"/>
      <c r="TLU748" s="59"/>
      <c r="TLV748" s="59"/>
      <c r="TLW748" s="59"/>
      <c r="TLX748" s="59"/>
      <c r="TLY748" s="59"/>
      <c r="TLZ748" s="59"/>
      <c r="TMA748" s="59"/>
      <c r="TMB748" s="59"/>
      <c r="TMC748" s="59"/>
      <c r="TMD748" s="59"/>
      <c r="TME748" s="59"/>
      <c r="TMF748" s="59"/>
      <c r="TMG748" s="59"/>
      <c r="TMH748" s="59"/>
      <c r="TMI748" s="59"/>
      <c r="TMJ748" s="59"/>
      <c r="TMK748" s="59"/>
      <c r="TML748" s="59"/>
      <c r="TMM748" s="59"/>
      <c r="TMN748" s="59"/>
      <c r="TMO748" s="59"/>
      <c r="TMP748" s="59"/>
      <c r="TMQ748" s="59"/>
      <c r="TMR748" s="59"/>
      <c r="TMS748" s="59"/>
      <c r="TMT748" s="59"/>
      <c r="TMU748" s="59"/>
      <c r="TMV748" s="59"/>
      <c r="TMW748" s="59"/>
      <c r="TMX748" s="59"/>
      <c r="TMY748" s="59"/>
      <c r="TMZ748" s="59"/>
      <c r="TNA748" s="59"/>
      <c r="TNB748" s="59"/>
      <c r="TNC748" s="59"/>
      <c r="TND748" s="59"/>
      <c r="TNE748" s="59"/>
      <c r="TNF748" s="59"/>
      <c r="TNG748" s="59"/>
      <c r="TNH748" s="59"/>
      <c r="TNI748" s="59"/>
      <c r="TNJ748" s="59"/>
      <c r="TNK748" s="59"/>
      <c r="TNL748" s="59"/>
      <c r="TNM748" s="59"/>
      <c r="TNN748" s="59"/>
      <c r="TNO748" s="59"/>
      <c r="TNP748" s="59"/>
      <c r="TNQ748" s="59"/>
      <c r="TNR748" s="59"/>
      <c r="TNS748" s="59"/>
      <c r="TNT748" s="59"/>
      <c r="TNU748" s="59"/>
      <c r="TNV748" s="59"/>
      <c r="TNW748" s="59"/>
      <c r="TNX748" s="59"/>
      <c r="TNY748" s="59"/>
      <c r="TNZ748" s="59"/>
      <c r="TOA748" s="59"/>
      <c r="TOB748" s="59"/>
      <c r="TOC748" s="59"/>
      <c r="TOD748" s="59"/>
      <c r="TOE748" s="59"/>
      <c r="TOF748" s="59"/>
      <c r="TOG748" s="59"/>
      <c r="TOH748" s="59"/>
      <c r="TOI748" s="59"/>
      <c r="TOJ748" s="59"/>
      <c r="TOK748" s="59"/>
      <c r="TOL748" s="59"/>
      <c r="TOM748" s="59"/>
      <c r="TON748" s="59"/>
      <c r="TOO748" s="59"/>
      <c r="TOP748" s="59"/>
      <c r="TOQ748" s="59"/>
      <c r="TOR748" s="59"/>
      <c r="TOS748" s="59"/>
      <c r="TOT748" s="59"/>
      <c r="TOU748" s="59"/>
      <c r="TOV748" s="59"/>
      <c r="TOW748" s="59"/>
      <c r="TOX748" s="59"/>
      <c r="TOY748" s="59"/>
      <c r="TOZ748" s="59"/>
      <c r="TPA748" s="59"/>
      <c r="TPB748" s="59"/>
      <c r="TPC748" s="59"/>
      <c r="TPD748" s="59"/>
      <c r="TPE748" s="59"/>
      <c r="TPF748" s="59"/>
      <c r="TPG748" s="59"/>
      <c r="TPH748" s="59"/>
      <c r="TPI748" s="59"/>
      <c r="TPJ748" s="59"/>
      <c r="TPK748" s="59"/>
      <c r="TPL748" s="59"/>
      <c r="TPM748" s="59"/>
      <c r="TPN748" s="59"/>
      <c r="TPO748" s="59"/>
      <c r="TPP748" s="59"/>
      <c r="TPQ748" s="59"/>
      <c r="TPR748" s="59"/>
      <c r="TPS748" s="59"/>
      <c r="TPT748" s="59"/>
      <c r="TPU748" s="59"/>
      <c r="TPV748" s="59"/>
      <c r="TPW748" s="59"/>
      <c r="TPX748" s="59"/>
      <c r="TPY748" s="59"/>
      <c r="TPZ748" s="59"/>
      <c r="TQA748" s="59"/>
      <c r="TQB748" s="59"/>
      <c r="TQC748" s="59"/>
      <c r="TQD748" s="59"/>
      <c r="TQE748" s="59"/>
      <c r="TQF748" s="59"/>
      <c r="TQG748" s="59"/>
      <c r="TQH748" s="59"/>
      <c r="TQI748" s="59"/>
      <c r="TQJ748" s="59"/>
      <c r="TQK748" s="59"/>
      <c r="TQL748" s="59"/>
      <c r="TQM748" s="59"/>
      <c r="TQN748" s="59"/>
      <c r="TQO748" s="59"/>
      <c r="TQP748" s="59"/>
      <c r="TQQ748" s="59"/>
      <c r="TQR748" s="59"/>
      <c r="TQS748" s="59"/>
      <c r="TQT748" s="59"/>
      <c r="TQU748" s="59"/>
      <c r="TQV748" s="59"/>
      <c r="TQW748" s="59"/>
      <c r="TQX748" s="59"/>
      <c r="TQY748" s="59"/>
      <c r="TQZ748" s="59"/>
      <c r="TRA748" s="59"/>
      <c r="TRB748" s="59"/>
      <c r="TRC748" s="59"/>
      <c r="TRD748" s="59"/>
      <c r="TRE748" s="59"/>
      <c r="TRF748" s="59"/>
      <c r="TRG748" s="59"/>
      <c r="TRH748" s="59"/>
      <c r="TRI748" s="59"/>
      <c r="TRJ748" s="59"/>
      <c r="TRK748" s="59"/>
      <c r="TRL748" s="59"/>
      <c r="TRM748" s="59"/>
      <c r="TRN748" s="59"/>
      <c r="TRO748" s="59"/>
      <c r="TRP748" s="59"/>
      <c r="TRQ748" s="59"/>
      <c r="TRR748" s="59"/>
      <c r="TRS748" s="59"/>
      <c r="TRT748" s="59"/>
      <c r="TRU748" s="59"/>
      <c r="TRV748" s="59"/>
      <c r="TRW748" s="59"/>
      <c r="TRX748" s="59"/>
      <c r="TRY748" s="59"/>
      <c r="TRZ748" s="59"/>
      <c r="TSA748" s="59"/>
      <c r="TSB748" s="59"/>
      <c r="TSC748" s="59"/>
      <c r="TSD748" s="59"/>
      <c r="TSE748" s="59"/>
      <c r="TSF748" s="59"/>
      <c r="TSG748" s="59"/>
      <c r="TSH748" s="59"/>
      <c r="TSI748" s="59"/>
      <c r="TSJ748" s="59"/>
      <c r="TSK748" s="59"/>
      <c r="TSL748" s="59"/>
      <c r="TSM748" s="59"/>
      <c r="TSN748" s="59"/>
      <c r="TSO748" s="59"/>
      <c r="TSP748" s="59"/>
      <c r="TSQ748" s="59"/>
      <c r="TSR748" s="59"/>
      <c r="TSS748" s="59"/>
      <c r="TST748" s="59"/>
      <c r="TSU748" s="59"/>
      <c r="TSV748" s="59"/>
      <c r="TSW748" s="59"/>
      <c r="TSX748" s="59"/>
      <c r="TSY748" s="59"/>
      <c r="TSZ748" s="59"/>
      <c r="TTA748" s="59"/>
      <c r="TTB748" s="59"/>
      <c r="TTC748" s="59"/>
      <c r="TTD748" s="59"/>
      <c r="TTE748" s="59"/>
      <c r="TTF748" s="59"/>
      <c r="TTG748" s="59"/>
      <c r="TTH748" s="59"/>
      <c r="TTI748" s="59"/>
      <c r="TTJ748" s="59"/>
      <c r="TTK748" s="59"/>
      <c r="TTL748" s="59"/>
      <c r="TTM748" s="59"/>
      <c r="TTN748" s="59"/>
      <c r="TTO748" s="59"/>
      <c r="TTP748" s="59"/>
      <c r="TTQ748" s="59"/>
      <c r="TTR748" s="59"/>
      <c r="TTS748" s="59"/>
      <c r="TTT748" s="59"/>
      <c r="TTU748" s="59"/>
      <c r="TTV748" s="59"/>
      <c r="TTW748" s="59"/>
      <c r="TTX748" s="59"/>
      <c r="TTY748" s="59"/>
      <c r="TTZ748" s="59"/>
      <c r="TUA748" s="59"/>
      <c r="TUB748" s="59"/>
      <c r="TUC748" s="59"/>
      <c r="TUD748" s="59"/>
      <c r="TUE748" s="59"/>
      <c r="TUF748" s="59"/>
      <c r="TUG748" s="59"/>
      <c r="TUH748" s="59"/>
      <c r="TUI748" s="59"/>
      <c r="TUJ748" s="59"/>
      <c r="TUK748" s="59"/>
      <c r="TUL748" s="59"/>
      <c r="TUM748" s="59"/>
      <c r="TUN748" s="59"/>
      <c r="TUO748" s="59"/>
      <c r="TUP748" s="59"/>
      <c r="TUQ748" s="59"/>
      <c r="TUR748" s="59"/>
      <c r="TUS748" s="59"/>
      <c r="TUT748" s="59"/>
      <c r="TUU748" s="59"/>
      <c r="TUV748" s="59"/>
      <c r="TUW748" s="59"/>
      <c r="TUX748" s="59"/>
      <c r="TUY748" s="59"/>
      <c r="TUZ748" s="59"/>
      <c r="TVA748" s="59"/>
      <c r="TVB748" s="59"/>
      <c r="TVC748" s="59"/>
      <c r="TVD748" s="59"/>
      <c r="TVE748" s="59"/>
      <c r="TVF748" s="59"/>
      <c r="TVG748" s="59"/>
      <c r="TVH748" s="59"/>
      <c r="TVI748" s="59"/>
      <c r="TVJ748" s="59"/>
      <c r="TVK748" s="59"/>
      <c r="TVL748" s="59"/>
      <c r="TVM748" s="59"/>
      <c r="TVN748" s="59"/>
      <c r="TVO748" s="59"/>
      <c r="TVP748" s="59"/>
      <c r="TVQ748" s="59"/>
      <c r="TVR748" s="59"/>
      <c r="TVS748" s="59"/>
      <c r="TVT748" s="59"/>
      <c r="TVU748" s="59"/>
      <c r="TVV748" s="59"/>
      <c r="TVW748" s="59"/>
      <c r="TVX748" s="59"/>
      <c r="TVY748" s="59"/>
      <c r="TVZ748" s="59"/>
      <c r="TWA748" s="59"/>
      <c r="TWB748" s="59"/>
      <c r="TWC748" s="59"/>
      <c r="TWD748" s="59"/>
      <c r="TWE748" s="59"/>
      <c r="TWF748" s="59"/>
      <c r="TWG748" s="59"/>
      <c r="TWH748" s="59"/>
      <c r="TWI748" s="59"/>
      <c r="TWJ748" s="59"/>
      <c r="TWK748" s="59"/>
      <c r="TWL748" s="59"/>
      <c r="TWM748" s="59"/>
      <c r="TWN748" s="59"/>
      <c r="TWO748" s="59"/>
      <c r="TWP748" s="59"/>
      <c r="TWQ748" s="59"/>
      <c r="TWR748" s="59"/>
      <c r="TWS748" s="59"/>
      <c r="TWT748" s="59"/>
      <c r="TWU748" s="59"/>
      <c r="TWV748" s="59"/>
      <c r="TWW748" s="59"/>
      <c r="TWX748" s="59"/>
      <c r="TWY748" s="59"/>
      <c r="TWZ748" s="59"/>
      <c r="TXA748" s="59"/>
      <c r="TXB748" s="59"/>
      <c r="TXC748" s="59"/>
      <c r="TXD748" s="59"/>
      <c r="TXE748" s="59"/>
      <c r="TXF748" s="59"/>
      <c r="TXG748" s="59"/>
      <c r="TXH748" s="59"/>
      <c r="TXI748" s="59"/>
      <c r="TXJ748" s="59"/>
      <c r="TXK748" s="59"/>
      <c r="TXL748" s="59"/>
      <c r="TXM748" s="59"/>
      <c r="TXN748" s="59"/>
      <c r="TXO748" s="59"/>
      <c r="TXP748" s="59"/>
      <c r="TXQ748" s="59"/>
      <c r="TXR748" s="59"/>
      <c r="TXS748" s="59"/>
      <c r="TXT748" s="59"/>
      <c r="TXU748" s="59"/>
      <c r="TXV748" s="59"/>
      <c r="TXW748" s="59"/>
      <c r="TXX748" s="59"/>
      <c r="TXY748" s="59"/>
      <c r="TXZ748" s="59"/>
      <c r="TYA748" s="59"/>
      <c r="TYB748" s="59"/>
      <c r="TYC748" s="59"/>
      <c r="TYD748" s="59"/>
      <c r="TYE748" s="59"/>
      <c r="TYF748" s="59"/>
      <c r="TYG748" s="59"/>
      <c r="TYH748" s="59"/>
      <c r="TYI748" s="59"/>
      <c r="TYJ748" s="59"/>
      <c r="TYK748" s="59"/>
      <c r="TYL748" s="59"/>
      <c r="TYM748" s="59"/>
      <c r="TYN748" s="59"/>
      <c r="TYO748" s="59"/>
      <c r="TYP748" s="59"/>
      <c r="TYQ748" s="59"/>
      <c r="TYR748" s="59"/>
      <c r="TYS748" s="59"/>
      <c r="TYT748" s="59"/>
      <c r="TYU748" s="59"/>
      <c r="TYV748" s="59"/>
      <c r="TYW748" s="59"/>
      <c r="TYX748" s="59"/>
      <c r="TYY748" s="59"/>
      <c r="TYZ748" s="59"/>
      <c r="TZA748" s="59"/>
      <c r="TZB748" s="59"/>
      <c r="TZC748" s="59"/>
      <c r="TZD748" s="59"/>
      <c r="TZE748" s="59"/>
      <c r="TZF748" s="59"/>
      <c r="TZG748" s="59"/>
      <c r="TZH748" s="59"/>
      <c r="TZI748" s="59"/>
      <c r="TZJ748" s="59"/>
      <c r="TZK748" s="59"/>
      <c r="TZL748" s="59"/>
      <c r="TZM748" s="59"/>
      <c r="TZN748" s="59"/>
      <c r="TZO748" s="59"/>
      <c r="TZP748" s="59"/>
      <c r="TZQ748" s="59"/>
      <c r="TZR748" s="59"/>
      <c r="TZS748" s="59"/>
      <c r="TZT748" s="59"/>
      <c r="TZU748" s="59"/>
      <c r="TZV748" s="59"/>
      <c r="TZW748" s="59"/>
      <c r="TZX748" s="59"/>
      <c r="TZY748" s="59"/>
      <c r="TZZ748" s="59"/>
      <c r="UAA748" s="59"/>
      <c r="UAB748" s="59"/>
      <c r="UAC748" s="59"/>
      <c r="UAD748" s="59"/>
      <c r="UAE748" s="59"/>
      <c r="UAF748" s="59"/>
      <c r="UAG748" s="59"/>
      <c r="UAH748" s="59"/>
      <c r="UAI748" s="59"/>
      <c r="UAJ748" s="59"/>
      <c r="UAK748" s="59"/>
      <c r="UAL748" s="59"/>
      <c r="UAM748" s="59"/>
      <c r="UAN748" s="59"/>
      <c r="UAO748" s="59"/>
      <c r="UAP748" s="59"/>
      <c r="UAQ748" s="59"/>
      <c r="UAR748" s="59"/>
      <c r="UAS748" s="59"/>
      <c r="UAT748" s="59"/>
      <c r="UAU748" s="59"/>
      <c r="UAV748" s="59"/>
      <c r="UAW748" s="59"/>
      <c r="UAX748" s="59"/>
      <c r="UAY748" s="59"/>
      <c r="UAZ748" s="59"/>
      <c r="UBA748" s="59"/>
      <c r="UBB748" s="59"/>
      <c r="UBC748" s="59"/>
      <c r="UBD748" s="59"/>
      <c r="UBE748" s="59"/>
      <c r="UBF748" s="59"/>
      <c r="UBG748" s="59"/>
      <c r="UBH748" s="59"/>
      <c r="UBI748" s="59"/>
      <c r="UBJ748" s="59"/>
      <c r="UBK748" s="59"/>
      <c r="UBL748" s="59"/>
      <c r="UBM748" s="59"/>
      <c r="UBN748" s="59"/>
      <c r="UBO748" s="59"/>
      <c r="UBP748" s="59"/>
      <c r="UBQ748" s="59"/>
      <c r="UBR748" s="59"/>
      <c r="UBS748" s="59"/>
      <c r="UBT748" s="59"/>
      <c r="UBU748" s="59"/>
      <c r="UBV748" s="59"/>
      <c r="UBW748" s="59"/>
      <c r="UBX748" s="59"/>
      <c r="UBY748" s="59"/>
      <c r="UBZ748" s="59"/>
      <c r="UCA748" s="59"/>
      <c r="UCB748" s="59"/>
      <c r="UCC748" s="59"/>
      <c r="UCD748" s="59"/>
      <c r="UCE748" s="59"/>
      <c r="UCF748" s="59"/>
      <c r="UCG748" s="59"/>
      <c r="UCH748" s="59"/>
      <c r="UCI748" s="59"/>
      <c r="UCJ748" s="59"/>
      <c r="UCK748" s="59"/>
      <c r="UCL748" s="59"/>
      <c r="UCM748" s="59"/>
      <c r="UCN748" s="59"/>
      <c r="UCO748" s="59"/>
      <c r="UCP748" s="59"/>
      <c r="UCQ748" s="59"/>
      <c r="UCR748" s="59"/>
      <c r="UCS748" s="59"/>
      <c r="UCT748" s="59"/>
      <c r="UCU748" s="59"/>
      <c r="UCV748" s="59"/>
      <c r="UCW748" s="59"/>
      <c r="UCX748" s="59"/>
      <c r="UCY748" s="59"/>
      <c r="UCZ748" s="59"/>
      <c r="UDA748" s="59"/>
      <c r="UDB748" s="59"/>
      <c r="UDC748" s="59"/>
      <c r="UDD748" s="59"/>
      <c r="UDE748" s="59"/>
      <c r="UDF748" s="59"/>
      <c r="UDG748" s="59"/>
      <c r="UDH748" s="59"/>
      <c r="UDI748" s="59"/>
      <c r="UDJ748" s="59"/>
      <c r="UDK748" s="59"/>
      <c r="UDL748" s="59"/>
      <c r="UDM748" s="59"/>
      <c r="UDN748" s="59"/>
      <c r="UDO748" s="59"/>
      <c r="UDP748" s="59"/>
      <c r="UDQ748" s="59"/>
      <c r="UDR748" s="59"/>
      <c r="UDS748" s="59"/>
      <c r="UDT748" s="59"/>
      <c r="UDU748" s="59"/>
      <c r="UDV748" s="59"/>
      <c r="UDW748" s="59"/>
      <c r="UDX748" s="59"/>
      <c r="UDY748" s="59"/>
      <c r="UDZ748" s="59"/>
      <c r="UEA748" s="59"/>
      <c r="UEB748" s="59"/>
      <c r="UEC748" s="59"/>
      <c r="UED748" s="59"/>
      <c r="UEE748" s="59"/>
      <c r="UEF748" s="59"/>
      <c r="UEG748" s="59"/>
      <c r="UEH748" s="59"/>
      <c r="UEI748" s="59"/>
      <c r="UEJ748" s="59"/>
      <c r="UEK748" s="59"/>
      <c r="UEL748" s="59"/>
      <c r="UEM748" s="59"/>
      <c r="UEN748" s="59"/>
      <c r="UEO748" s="59"/>
      <c r="UEP748" s="59"/>
      <c r="UEQ748" s="59"/>
      <c r="UER748" s="59"/>
      <c r="UES748" s="59"/>
      <c r="UET748" s="59"/>
      <c r="UEU748" s="59"/>
      <c r="UEV748" s="59"/>
      <c r="UEW748" s="59"/>
      <c r="UEX748" s="59"/>
      <c r="UEY748" s="59"/>
      <c r="UEZ748" s="59"/>
      <c r="UFA748" s="59"/>
      <c r="UFB748" s="59"/>
      <c r="UFC748" s="59"/>
      <c r="UFD748" s="59"/>
      <c r="UFE748" s="59"/>
      <c r="UFF748" s="59"/>
      <c r="UFG748" s="59"/>
      <c r="UFH748" s="59"/>
      <c r="UFI748" s="59"/>
      <c r="UFJ748" s="59"/>
      <c r="UFK748" s="59"/>
      <c r="UFL748" s="59"/>
      <c r="UFM748" s="59"/>
      <c r="UFN748" s="59"/>
      <c r="UFO748" s="59"/>
      <c r="UFP748" s="59"/>
      <c r="UFQ748" s="59"/>
      <c r="UFR748" s="59"/>
      <c r="UFS748" s="59"/>
      <c r="UFT748" s="59"/>
      <c r="UFU748" s="59"/>
      <c r="UFV748" s="59"/>
      <c r="UFW748" s="59"/>
      <c r="UFX748" s="59"/>
      <c r="UFY748" s="59"/>
      <c r="UFZ748" s="59"/>
      <c r="UGA748" s="59"/>
      <c r="UGB748" s="59"/>
      <c r="UGC748" s="59"/>
      <c r="UGD748" s="59"/>
      <c r="UGE748" s="59"/>
      <c r="UGF748" s="59"/>
      <c r="UGG748" s="59"/>
      <c r="UGH748" s="59"/>
      <c r="UGI748" s="59"/>
      <c r="UGJ748" s="59"/>
      <c r="UGK748" s="59"/>
      <c r="UGL748" s="59"/>
      <c r="UGM748" s="59"/>
      <c r="UGN748" s="59"/>
      <c r="UGO748" s="59"/>
      <c r="UGP748" s="59"/>
      <c r="UGQ748" s="59"/>
      <c r="UGR748" s="59"/>
      <c r="UGS748" s="59"/>
      <c r="UGT748" s="59"/>
      <c r="UGU748" s="59"/>
      <c r="UGV748" s="59"/>
      <c r="UGW748" s="59"/>
      <c r="UGX748" s="59"/>
      <c r="UGY748" s="59"/>
      <c r="UGZ748" s="59"/>
      <c r="UHA748" s="59"/>
      <c r="UHB748" s="59"/>
      <c r="UHC748" s="59"/>
      <c r="UHD748" s="59"/>
      <c r="UHE748" s="59"/>
      <c r="UHF748" s="59"/>
      <c r="UHG748" s="59"/>
      <c r="UHH748" s="59"/>
      <c r="UHI748" s="59"/>
      <c r="UHJ748" s="59"/>
      <c r="UHK748" s="59"/>
      <c r="UHL748" s="59"/>
      <c r="UHM748" s="59"/>
      <c r="UHN748" s="59"/>
      <c r="UHO748" s="59"/>
      <c r="UHP748" s="59"/>
      <c r="UHQ748" s="59"/>
      <c r="UHR748" s="59"/>
      <c r="UHS748" s="59"/>
      <c r="UHT748" s="59"/>
      <c r="UHU748" s="59"/>
      <c r="UHV748" s="59"/>
      <c r="UHW748" s="59"/>
      <c r="UHX748" s="59"/>
      <c r="UHY748" s="59"/>
      <c r="UHZ748" s="59"/>
      <c r="UIA748" s="59"/>
      <c r="UIB748" s="59"/>
      <c r="UIC748" s="59"/>
      <c r="UID748" s="59"/>
      <c r="UIE748" s="59"/>
      <c r="UIF748" s="59"/>
      <c r="UIG748" s="59"/>
      <c r="UIH748" s="59"/>
      <c r="UII748" s="59"/>
      <c r="UIJ748" s="59"/>
      <c r="UIK748" s="59"/>
      <c r="UIL748" s="59"/>
      <c r="UIM748" s="59"/>
      <c r="UIN748" s="59"/>
      <c r="UIO748" s="59"/>
      <c r="UIP748" s="59"/>
      <c r="UIQ748" s="59"/>
      <c r="UIR748" s="59"/>
      <c r="UIS748" s="59"/>
      <c r="UIT748" s="59"/>
      <c r="UIU748" s="59"/>
      <c r="UIV748" s="59"/>
      <c r="UIW748" s="59"/>
      <c r="UIX748" s="59"/>
      <c r="UIY748" s="59"/>
      <c r="UIZ748" s="59"/>
      <c r="UJA748" s="59"/>
      <c r="UJB748" s="59"/>
      <c r="UJC748" s="59"/>
      <c r="UJD748" s="59"/>
      <c r="UJE748" s="59"/>
      <c r="UJF748" s="59"/>
      <c r="UJG748" s="59"/>
      <c r="UJH748" s="59"/>
      <c r="UJI748" s="59"/>
      <c r="UJJ748" s="59"/>
      <c r="UJK748" s="59"/>
      <c r="UJL748" s="59"/>
      <c r="UJM748" s="59"/>
      <c r="UJN748" s="59"/>
      <c r="UJO748" s="59"/>
      <c r="UJP748" s="59"/>
      <c r="UJQ748" s="59"/>
      <c r="UJR748" s="59"/>
      <c r="UJS748" s="59"/>
      <c r="UJT748" s="59"/>
      <c r="UJU748" s="59"/>
      <c r="UJV748" s="59"/>
      <c r="UJW748" s="59"/>
      <c r="UJX748" s="59"/>
      <c r="UJY748" s="59"/>
      <c r="UJZ748" s="59"/>
      <c r="UKA748" s="59"/>
      <c r="UKB748" s="59"/>
      <c r="UKC748" s="59"/>
      <c r="UKD748" s="59"/>
      <c r="UKE748" s="59"/>
      <c r="UKF748" s="59"/>
      <c r="UKG748" s="59"/>
      <c r="UKH748" s="59"/>
      <c r="UKI748" s="59"/>
      <c r="UKJ748" s="59"/>
      <c r="UKK748" s="59"/>
      <c r="UKL748" s="59"/>
      <c r="UKM748" s="59"/>
      <c r="UKN748" s="59"/>
      <c r="UKO748" s="59"/>
      <c r="UKP748" s="59"/>
      <c r="UKQ748" s="59"/>
      <c r="UKR748" s="59"/>
      <c r="UKS748" s="59"/>
      <c r="UKT748" s="59"/>
      <c r="UKU748" s="59"/>
      <c r="UKV748" s="59"/>
      <c r="UKW748" s="59"/>
      <c r="UKX748" s="59"/>
      <c r="UKY748" s="59"/>
      <c r="UKZ748" s="59"/>
      <c r="ULA748" s="59"/>
      <c r="ULB748" s="59"/>
      <c r="ULC748" s="59"/>
      <c r="ULD748" s="59"/>
      <c r="ULE748" s="59"/>
      <c r="ULF748" s="59"/>
      <c r="ULG748" s="59"/>
      <c r="ULH748" s="59"/>
      <c r="ULI748" s="59"/>
      <c r="ULJ748" s="59"/>
      <c r="ULK748" s="59"/>
      <c r="ULL748" s="59"/>
      <c r="ULM748" s="59"/>
      <c r="ULN748" s="59"/>
      <c r="ULO748" s="59"/>
      <c r="ULP748" s="59"/>
      <c r="ULQ748" s="59"/>
      <c r="ULR748" s="59"/>
      <c r="ULS748" s="59"/>
      <c r="ULT748" s="59"/>
      <c r="ULU748" s="59"/>
      <c r="ULV748" s="59"/>
      <c r="ULW748" s="59"/>
      <c r="ULX748" s="59"/>
      <c r="ULY748" s="59"/>
      <c r="ULZ748" s="59"/>
      <c r="UMA748" s="59"/>
      <c r="UMB748" s="59"/>
      <c r="UMC748" s="59"/>
      <c r="UMD748" s="59"/>
      <c r="UME748" s="59"/>
      <c r="UMF748" s="59"/>
      <c r="UMG748" s="59"/>
      <c r="UMH748" s="59"/>
      <c r="UMI748" s="59"/>
      <c r="UMJ748" s="59"/>
      <c r="UMK748" s="59"/>
      <c r="UML748" s="59"/>
      <c r="UMM748" s="59"/>
      <c r="UMN748" s="59"/>
      <c r="UMO748" s="59"/>
      <c r="UMP748" s="59"/>
      <c r="UMQ748" s="59"/>
      <c r="UMR748" s="59"/>
      <c r="UMS748" s="59"/>
      <c r="UMT748" s="59"/>
      <c r="UMU748" s="59"/>
      <c r="UMV748" s="59"/>
      <c r="UMW748" s="59"/>
      <c r="UMX748" s="59"/>
      <c r="UMY748" s="59"/>
      <c r="UMZ748" s="59"/>
      <c r="UNA748" s="59"/>
      <c r="UNB748" s="59"/>
      <c r="UNC748" s="59"/>
      <c r="UND748" s="59"/>
      <c r="UNE748" s="59"/>
      <c r="UNF748" s="59"/>
      <c r="UNG748" s="59"/>
      <c r="UNH748" s="59"/>
      <c r="UNI748" s="59"/>
      <c r="UNJ748" s="59"/>
      <c r="UNK748" s="59"/>
      <c r="UNL748" s="59"/>
      <c r="UNM748" s="59"/>
      <c r="UNN748" s="59"/>
      <c r="UNO748" s="59"/>
      <c r="UNP748" s="59"/>
      <c r="UNQ748" s="59"/>
      <c r="UNR748" s="59"/>
      <c r="UNS748" s="59"/>
      <c r="UNT748" s="59"/>
      <c r="UNU748" s="59"/>
      <c r="UNV748" s="59"/>
      <c r="UNW748" s="59"/>
      <c r="UNX748" s="59"/>
      <c r="UNY748" s="59"/>
      <c r="UNZ748" s="59"/>
      <c r="UOA748" s="59"/>
      <c r="UOB748" s="59"/>
      <c r="UOC748" s="59"/>
      <c r="UOD748" s="59"/>
      <c r="UOE748" s="59"/>
      <c r="UOF748" s="59"/>
      <c r="UOG748" s="59"/>
      <c r="UOH748" s="59"/>
      <c r="UOI748" s="59"/>
      <c r="UOJ748" s="59"/>
      <c r="UOK748" s="59"/>
      <c r="UOL748" s="59"/>
      <c r="UOM748" s="59"/>
      <c r="UON748" s="59"/>
      <c r="UOO748" s="59"/>
      <c r="UOP748" s="59"/>
      <c r="UOQ748" s="59"/>
      <c r="UOR748" s="59"/>
      <c r="UOS748" s="59"/>
      <c r="UOT748" s="59"/>
      <c r="UOU748" s="59"/>
      <c r="UOV748" s="59"/>
      <c r="UOW748" s="59"/>
      <c r="UOX748" s="59"/>
      <c r="UOY748" s="59"/>
      <c r="UOZ748" s="59"/>
      <c r="UPA748" s="59"/>
      <c r="UPB748" s="59"/>
      <c r="UPC748" s="59"/>
      <c r="UPD748" s="59"/>
      <c r="UPE748" s="59"/>
      <c r="UPF748" s="59"/>
      <c r="UPG748" s="59"/>
      <c r="UPH748" s="59"/>
      <c r="UPI748" s="59"/>
      <c r="UPJ748" s="59"/>
      <c r="UPK748" s="59"/>
      <c r="UPL748" s="59"/>
      <c r="UPM748" s="59"/>
      <c r="UPN748" s="59"/>
      <c r="UPO748" s="59"/>
      <c r="UPP748" s="59"/>
      <c r="UPQ748" s="59"/>
      <c r="UPR748" s="59"/>
      <c r="UPS748" s="59"/>
      <c r="UPT748" s="59"/>
      <c r="UPU748" s="59"/>
      <c r="UPV748" s="59"/>
      <c r="UPW748" s="59"/>
      <c r="UPX748" s="59"/>
      <c r="UPY748" s="59"/>
      <c r="UPZ748" s="59"/>
      <c r="UQA748" s="59"/>
      <c r="UQB748" s="59"/>
      <c r="UQC748" s="59"/>
      <c r="UQD748" s="59"/>
      <c r="UQE748" s="59"/>
      <c r="UQF748" s="59"/>
      <c r="UQG748" s="59"/>
      <c r="UQH748" s="59"/>
      <c r="UQI748" s="59"/>
      <c r="UQJ748" s="59"/>
      <c r="UQK748" s="59"/>
      <c r="UQL748" s="59"/>
      <c r="UQM748" s="59"/>
      <c r="UQN748" s="59"/>
      <c r="UQO748" s="59"/>
      <c r="UQP748" s="59"/>
      <c r="UQQ748" s="59"/>
      <c r="UQR748" s="59"/>
      <c r="UQS748" s="59"/>
      <c r="UQT748" s="59"/>
      <c r="UQU748" s="59"/>
      <c r="UQV748" s="59"/>
      <c r="UQW748" s="59"/>
      <c r="UQX748" s="59"/>
      <c r="UQY748" s="59"/>
      <c r="UQZ748" s="59"/>
      <c r="URA748" s="59"/>
      <c r="URB748" s="59"/>
      <c r="URC748" s="59"/>
      <c r="URD748" s="59"/>
      <c r="URE748" s="59"/>
      <c r="URF748" s="59"/>
      <c r="URG748" s="59"/>
      <c r="URH748" s="59"/>
      <c r="URI748" s="59"/>
      <c r="URJ748" s="59"/>
      <c r="URK748" s="59"/>
      <c r="URL748" s="59"/>
      <c r="URM748" s="59"/>
      <c r="URN748" s="59"/>
      <c r="URO748" s="59"/>
      <c r="URP748" s="59"/>
      <c r="URQ748" s="59"/>
      <c r="URR748" s="59"/>
      <c r="URS748" s="59"/>
      <c r="URT748" s="59"/>
      <c r="URU748" s="59"/>
      <c r="URV748" s="59"/>
      <c r="URW748" s="59"/>
      <c r="URX748" s="59"/>
      <c r="URY748" s="59"/>
      <c r="URZ748" s="59"/>
      <c r="USA748" s="59"/>
      <c r="USB748" s="59"/>
      <c r="USC748" s="59"/>
      <c r="USD748" s="59"/>
      <c r="USE748" s="59"/>
      <c r="USF748" s="59"/>
      <c r="USG748" s="59"/>
      <c r="USH748" s="59"/>
      <c r="USI748" s="59"/>
      <c r="USJ748" s="59"/>
      <c r="USK748" s="59"/>
      <c r="USL748" s="59"/>
      <c r="USM748" s="59"/>
      <c r="USN748" s="59"/>
      <c r="USO748" s="59"/>
      <c r="USP748" s="59"/>
      <c r="USQ748" s="59"/>
      <c r="USR748" s="59"/>
      <c r="USS748" s="59"/>
      <c r="UST748" s="59"/>
      <c r="USU748" s="59"/>
      <c r="USV748" s="59"/>
      <c r="USW748" s="59"/>
      <c r="USX748" s="59"/>
      <c r="USY748" s="59"/>
      <c r="USZ748" s="59"/>
      <c r="UTA748" s="59"/>
      <c r="UTB748" s="59"/>
      <c r="UTC748" s="59"/>
      <c r="UTD748" s="59"/>
      <c r="UTE748" s="59"/>
      <c r="UTF748" s="59"/>
      <c r="UTG748" s="59"/>
      <c r="UTH748" s="59"/>
      <c r="UTI748" s="59"/>
      <c r="UTJ748" s="59"/>
      <c r="UTK748" s="59"/>
      <c r="UTL748" s="59"/>
      <c r="UTM748" s="59"/>
      <c r="UTN748" s="59"/>
      <c r="UTO748" s="59"/>
      <c r="UTP748" s="59"/>
      <c r="UTQ748" s="59"/>
      <c r="UTR748" s="59"/>
      <c r="UTS748" s="59"/>
      <c r="UTT748" s="59"/>
      <c r="UTU748" s="59"/>
      <c r="UTV748" s="59"/>
      <c r="UTW748" s="59"/>
      <c r="UTX748" s="59"/>
      <c r="UTY748" s="59"/>
      <c r="UTZ748" s="59"/>
      <c r="UUA748" s="59"/>
      <c r="UUB748" s="59"/>
      <c r="UUC748" s="59"/>
      <c r="UUD748" s="59"/>
      <c r="UUE748" s="59"/>
      <c r="UUF748" s="59"/>
      <c r="UUG748" s="59"/>
      <c r="UUH748" s="59"/>
      <c r="UUI748" s="59"/>
      <c r="UUJ748" s="59"/>
      <c r="UUK748" s="59"/>
      <c r="UUL748" s="59"/>
      <c r="UUM748" s="59"/>
      <c r="UUN748" s="59"/>
      <c r="UUO748" s="59"/>
      <c r="UUP748" s="59"/>
      <c r="UUQ748" s="59"/>
      <c r="UUR748" s="59"/>
      <c r="UUS748" s="59"/>
      <c r="UUT748" s="59"/>
      <c r="UUU748" s="59"/>
      <c r="UUV748" s="59"/>
      <c r="UUW748" s="59"/>
      <c r="UUX748" s="59"/>
      <c r="UUY748" s="59"/>
      <c r="UUZ748" s="59"/>
      <c r="UVA748" s="59"/>
      <c r="UVB748" s="59"/>
      <c r="UVC748" s="59"/>
      <c r="UVD748" s="59"/>
      <c r="UVE748" s="59"/>
      <c r="UVF748" s="59"/>
      <c r="UVG748" s="59"/>
      <c r="UVH748" s="59"/>
      <c r="UVI748" s="59"/>
      <c r="UVJ748" s="59"/>
      <c r="UVK748" s="59"/>
      <c r="UVL748" s="59"/>
      <c r="UVM748" s="59"/>
      <c r="UVN748" s="59"/>
      <c r="UVO748" s="59"/>
      <c r="UVP748" s="59"/>
      <c r="UVQ748" s="59"/>
      <c r="UVR748" s="59"/>
      <c r="UVS748" s="59"/>
      <c r="UVT748" s="59"/>
      <c r="UVU748" s="59"/>
      <c r="UVV748" s="59"/>
      <c r="UVW748" s="59"/>
      <c r="UVX748" s="59"/>
      <c r="UVY748" s="59"/>
      <c r="UVZ748" s="59"/>
      <c r="UWA748" s="59"/>
      <c r="UWB748" s="59"/>
      <c r="UWC748" s="59"/>
      <c r="UWD748" s="59"/>
      <c r="UWE748" s="59"/>
      <c r="UWF748" s="59"/>
      <c r="UWG748" s="59"/>
      <c r="UWH748" s="59"/>
      <c r="UWI748" s="59"/>
      <c r="UWJ748" s="59"/>
      <c r="UWK748" s="59"/>
      <c r="UWL748" s="59"/>
      <c r="UWM748" s="59"/>
      <c r="UWN748" s="59"/>
      <c r="UWO748" s="59"/>
      <c r="UWP748" s="59"/>
      <c r="UWQ748" s="59"/>
      <c r="UWR748" s="59"/>
      <c r="UWS748" s="59"/>
      <c r="UWT748" s="59"/>
      <c r="UWU748" s="59"/>
      <c r="UWV748" s="59"/>
      <c r="UWW748" s="59"/>
      <c r="UWX748" s="59"/>
      <c r="UWY748" s="59"/>
      <c r="UWZ748" s="59"/>
      <c r="UXA748" s="59"/>
      <c r="UXB748" s="59"/>
      <c r="UXC748" s="59"/>
      <c r="UXD748" s="59"/>
      <c r="UXE748" s="59"/>
      <c r="UXF748" s="59"/>
      <c r="UXG748" s="59"/>
      <c r="UXH748" s="59"/>
      <c r="UXI748" s="59"/>
      <c r="UXJ748" s="59"/>
      <c r="UXK748" s="59"/>
      <c r="UXL748" s="59"/>
      <c r="UXM748" s="59"/>
      <c r="UXN748" s="59"/>
      <c r="UXO748" s="59"/>
      <c r="UXP748" s="59"/>
      <c r="UXQ748" s="59"/>
      <c r="UXR748" s="59"/>
      <c r="UXS748" s="59"/>
      <c r="UXT748" s="59"/>
      <c r="UXU748" s="59"/>
      <c r="UXV748" s="59"/>
      <c r="UXW748" s="59"/>
      <c r="UXX748" s="59"/>
      <c r="UXY748" s="59"/>
      <c r="UXZ748" s="59"/>
      <c r="UYA748" s="59"/>
      <c r="UYB748" s="59"/>
      <c r="UYC748" s="59"/>
      <c r="UYD748" s="59"/>
      <c r="UYE748" s="59"/>
      <c r="UYF748" s="59"/>
      <c r="UYG748" s="59"/>
      <c r="UYH748" s="59"/>
      <c r="UYI748" s="59"/>
      <c r="UYJ748" s="59"/>
      <c r="UYK748" s="59"/>
      <c r="UYL748" s="59"/>
      <c r="UYM748" s="59"/>
      <c r="UYN748" s="59"/>
      <c r="UYO748" s="59"/>
      <c r="UYP748" s="59"/>
      <c r="UYQ748" s="59"/>
      <c r="UYR748" s="59"/>
      <c r="UYS748" s="59"/>
      <c r="UYT748" s="59"/>
      <c r="UYU748" s="59"/>
      <c r="UYV748" s="59"/>
      <c r="UYW748" s="59"/>
      <c r="UYX748" s="59"/>
      <c r="UYY748" s="59"/>
      <c r="UYZ748" s="59"/>
      <c r="UZA748" s="59"/>
      <c r="UZB748" s="59"/>
      <c r="UZC748" s="59"/>
      <c r="UZD748" s="59"/>
      <c r="UZE748" s="59"/>
      <c r="UZF748" s="59"/>
      <c r="UZG748" s="59"/>
      <c r="UZH748" s="59"/>
      <c r="UZI748" s="59"/>
      <c r="UZJ748" s="59"/>
      <c r="UZK748" s="59"/>
      <c r="UZL748" s="59"/>
      <c r="UZM748" s="59"/>
      <c r="UZN748" s="59"/>
      <c r="UZO748" s="59"/>
      <c r="UZP748" s="59"/>
      <c r="UZQ748" s="59"/>
      <c r="UZR748" s="59"/>
      <c r="UZS748" s="59"/>
      <c r="UZT748" s="59"/>
      <c r="UZU748" s="59"/>
      <c r="UZV748" s="59"/>
      <c r="UZW748" s="59"/>
      <c r="UZX748" s="59"/>
      <c r="UZY748" s="59"/>
      <c r="UZZ748" s="59"/>
      <c r="VAA748" s="59"/>
      <c r="VAB748" s="59"/>
      <c r="VAC748" s="59"/>
      <c r="VAD748" s="59"/>
      <c r="VAE748" s="59"/>
      <c r="VAF748" s="59"/>
      <c r="VAG748" s="59"/>
      <c r="VAH748" s="59"/>
      <c r="VAI748" s="59"/>
      <c r="VAJ748" s="59"/>
      <c r="VAK748" s="59"/>
      <c r="VAL748" s="59"/>
      <c r="VAM748" s="59"/>
      <c r="VAN748" s="59"/>
      <c r="VAO748" s="59"/>
      <c r="VAP748" s="59"/>
      <c r="VAQ748" s="59"/>
      <c r="VAR748" s="59"/>
      <c r="VAS748" s="59"/>
      <c r="VAT748" s="59"/>
      <c r="VAU748" s="59"/>
      <c r="VAV748" s="59"/>
      <c r="VAW748" s="59"/>
      <c r="VAX748" s="59"/>
      <c r="VAY748" s="59"/>
      <c r="VAZ748" s="59"/>
      <c r="VBA748" s="59"/>
      <c r="VBB748" s="59"/>
      <c r="VBC748" s="59"/>
      <c r="VBD748" s="59"/>
      <c r="VBE748" s="59"/>
      <c r="VBF748" s="59"/>
      <c r="VBG748" s="59"/>
      <c r="VBH748" s="59"/>
      <c r="VBI748" s="59"/>
      <c r="VBJ748" s="59"/>
      <c r="VBK748" s="59"/>
      <c r="VBL748" s="59"/>
      <c r="VBM748" s="59"/>
      <c r="VBN748" s="59"/>
      <c r="VBO748" s="59"/>
      <c r="VBP748" s="59"/>
      <c r="VBQ748" s="59"/>
      <c r="VBR748" s="59"/>
      <c r="VBS748" s="59"/>
      <c r="VBT748" s="59"/>
      <c r="VBU748" s="59"/>
      <c r="VBV748" s="59"/>
      <c r="VBW748" s="59"/>
      <c r="VBX748" s="59"/>
      <c r="VBY748" s="59"/>
      <c r="VBZ748" s="59"/>
      <c r="VCA748" s="59"/>
      <c r="VCB748" s="59"/>
      <c r="VCC748" s="59"/>
      <c r="VCD748" s="59"/>
      <c r="VCE748" s="59"/>
      <c r="VCF748" s="59"/>
      <c r="VCG748" s="59"/>
      <c r="VCH748" s="59"/>
      <c r="VCI748" s="59"/>
      <c r="VCJ748" s="59"/>
      <c r="VCK748" s="59"/>
      <c r="VCL748" s="59"/>
      <c r="VCM748" s="59"/>
      <c r="VCN748" s="59"/>
      <c r="VCO748" s="59"/>
      <c r="VCP748" s="59"/>
      <c r="VCQ748" s="59"/>
      <c r="VCR748" s="59"/>
      <c r="VCS748" s="59"/>
      <c r="VCT748" s="59"/>
      <c r="VCU748" s="59"/>
      <c r="VCV748" s="59"/>
      <c r="VCW748" s="59"/>
      <c r="VCX748" s="59"/>
      <c r="VCY748" s="59"/>
      <c r="VCZ748" s="59"/>
      <c r="VDA748" s="59"/>
      <c r="VDB748" s="59"/>
      <c r="VDC748" s="59"/>
      <c r="VDD748" s="59"/>
      <c r="VDE748" s="59"/>
      <c r="VDF748" s="59"/>
      <c r="VDG748" s="59"/>
      <c r="VDH748" s="59"/>
      <c r="VDI748" s="59"/>
      <c r="VDJ748" s="59"/>
      <c r="VDK748" s="59"/>
      <c r="VDL748" s="59"/>
      <c r="VDM748" s="59"/>
      <c r="VDN748" s="59"/>
      <c r="VDO748" s="59"/>
      <c r="VDP748" s="59"/>
      <c r="VDQ748" s="59"/>
      <c r="VDR748" s="59"/>
      <c r="VDS748" s="59"/>
      <c r="VDT748" s="59"/>
      <c r="VDU748" s="59"/>
      <c r="VDV748" s="59"/>
      <c r="VDW748" s="59"/>
      <c r="VDX748" s="59"/>
      <c r="VDY748" s="59"/>
      <c r="VDZ748" s="59"/>
      <c r="VEA748" s="59"/>
      <c r="VEB748" s="59"/>
      <c r="VEC748" s="59"/>
      <c r="VED748" s="59"/>
      <c r="VEE748" s="59"/>
      <c r="VEF748" s="59"/>
      <c r="VEG748" s="59"/>
      <c r="VEH748" s="59"/>
      <c r="VEI748" s="59"/>
      <c r="VEJ748" s="59"/>
      <c r="VEK748" s="59"/>
      <c r="VEL748" s="59"/>
      <c r="VEM748" s="59"/>
      <c r="VEN748" s="59"/>
      <c r="VEO748" s="59"/>
      <c r="VEP748" s="59"/>
      <c r="VEQ748" s="59"/>
      <c r="VER748" s="59"/>
      <c r="VES748" s="59"/>
      <c r="VET748" s="59"/>
      <c r="VEU748" s="59"/>
      <c r="VEV748" s="59"/>
      <c r="VEW748" s="59"/>
      <c r="VEX748" s="59"/>
      <c r="VEY748" s="59"/>
      <c r="VEZ748" s="59"/>
      <c r="VFA748" s="59"/>
      <c r="VFB748" s="59"/>
      <c r="VFC748" s="59"/>
      <c r="VFD748" s="59"/>
      <c r="VFE748" s="59"/>
      <c r="VFF748" s="59"/>
      <c r="VFG748" s="59"/>
      <c r="VFH748" s="59"/>
      <c r="VFI748" s="59"/>
      <c r="VFJ748" s="59"/>
      <c r="VFK748" s="59"/>
      <c r="VFL748" s="59"/>
      <c r="VFM748" s="59"/>
      <c r="VFN748" s="59"/>
      <c r="VFO748" s="59"/>
      <c r="VFP748" s="59"/>
      <c r="VFQ748" s="59"/>
      <c r="VFR748" s="59"/>
      <c r="VFS748" s="59"/>
      <c r="VFT748" s="59"/>
      <c r="VFU748" s="59"/>
      <c r="VFV748" s="59"/>
      <c r="VFW748" s="59"/>
      <c r="VFX748" s="59"/>
      <c r="VFY748" s="59"/>
      <c r="VFZ748" s="59"/>
      <c r="VGA748" s="59"/>
      <c r="VGB748" s="59"/>
      <c r="VGC748" s="59"/>
      <c r="VGD748" s="59"/>
      <c r="VGE748" s="59"/>
      <c r="VGF748" s="59"/>
      <c r="VGG748" s="59"/>
      <c r="VGH748" s="59"/>
      <c r="VGI748" s="59"/>
      <c r="VGJ748" s="59"/>
      <c r="VGK748" s="59"/>
      <c r="VGL748" s="59"/>
      <c r="VGM748" s="59"/>
      <c r="VGN748" s="59"/>
      <c r="VGO748" s="59"/>
      <c r="VGP748" s="59"/>
      <c r="VGQ748" s="59"/>
      <c r="VGR748" s="59"/>
      <c r="VGS748" s="59"/>
      <c r="VGT748" s="59"/>
      <c r="VGU748" s="59"/>
      <c r="VGV748" s="59"/>
      <c r="VGW748" s="59"/>
      <c r="VGX748" s="59"/>
      <c r="VGY748" s="59"/>
      <c r="VGZ748" s="59"/>
      <c r="VHA748" s="59"/>
      <c r="VHB748" s="59"/>
      <c r="VHC748" s="59"/>
      <c r="VHD748" s="59"/>
      <c r="VHE748" s="59"/>
      <c r="VHF748" s="59"/>
      <c r="VHG748" s="59"/>
      <c r="VHH748" s="59"/>
      <c r="VHI748" s="59"/>
      <c r="VHJ748" s="59"/>
      <c r="VHK748" s="59"/>
      <c r="VHL748" s="59"/>
      <c r="VHM748" s="59"/>
      <c r="VHN748" s="59"/>
      <c r="VHO748" s="59"/>
      <c r="VHP748" s="59"/>
      <c r="VHQ748" s="59"/>
      <c r="VHR748" s="59"/>
      <c r="VHS748" s="59"/>
      <c r="VHT748" s="59"/>
      <c r="VHU748" s="59"/>
      <c r="VHV748" s="59"/>
      <c r="VHW748" s="59"/>
      <c r="VHX748" s="59"/>
      <c r="VHY748" s="59"/>
      <c r="VHZ748" s="59"/>
      <c r="VIA748" s="59"/>
      <c r="VIB748" s="59"/>
      <c r="VIC748" s="59"/>
      <c r="VID748" s="59"/>
      <c r="VIE748" s="59"/>
      <c r="VIF748" s="59"/>
      <c r="VIG748" s="59"/>
      <c r="VIH748" s="59"/>
      <c r="VII748" s="59"/>
      <c r="VIJ748" s="59"/>
      <c r="VIK748" s="59"/>
      <c r="VIL748" s="59"/>
      <c r="VIM748" s="59"/>
      <c r="VIN748" s="59"/>
      <c r="VIO748" s="59"/>
      <c r="VIP748" s="59"/>
      <c r="VIQ748" s="59"/>
      <c r="VIR748" s="59"/>
      <c r="VIS748" s="59"/>
      <c r="VIT748" s="59"/>
      <c r="VIU748" s="59"/>
      <c r="VIV748" s="59"/>
      <c r="VIW748" s="59"/>
      <c r="VIX748" s="59"/>
      <c r="VIY748" s="59"/>
      <c r="VIZ748" s="59"/>
      <c r="VJA748" s="59"/>
      <c r="VJB748" s="59"/>
      <c r="VJC748" s="59"/>
      <c r="VJD748" s="59"/>
      <c r="VJE748" s="59"/>
      <c r="VJF748" s="59"/>
      <c r="VJG748" s="59"/>
      <c r="VJH748" s="59"/>
      <c r="VJI748" s="59"/>
      <c r="VJJ748" s="59"/>
      <c r="VJK748" s="59"/>
      <c r="VJL748" s="59"/>
      <c r="VJM748" s="59"/>
      <c r="VJN748" s="59"/>
      <c r="VJO748" s="59"/>
      <c r="VJP748" s="59"/>
      <c r="VJQ748" s="59"/>
      <c r="VJR748" s="59"/>
      <c r="VJS748" s="59"/>
      <c r="VJT748" s="59"/>
      <c r="VJU748" s="59"/>
      <c r="VJV748" s="59"/>
      <c r="VJW748" s="59"/>
      <c r="VJX748" s="59"/>
      <c r="VJY748" s="59"/>
      <c r="VJZ748" s="59"/>
      <c r="VKA748" s="59"/>
      <c r="VKB748" s="59"/>
      <c r="VKC748" s="59"/>
      <c r="VKD748" s="59"/>
      <c r="VKE748" s="59"/>
      <c r="VKF748" s="59"/>
      <c r="VKG748" s="59"/>
      <c r="VKH748" s="59"/>
      <c r="VKI748" s="59"/>
      <c r="VKJ748" s="59"/>
      <c r="VKK748" s="59"/>
      <c r="VKL748" s="59"/>
      <c r="VKM748" s="59"/>
      <c r="VKN748" s="59"/>
      <c r="VKO748" s="59"/>
      <c r="VKP748" s="59"/>
      <c r="VKQ748" s="59"/>
      <c r="VKR748" s="59"/>
      <c r="VKS748" s="59"/>
      <c r="VKT748" s="59"/>
      <c r="VKU748" s="59"/>
      <c r="VKV748" s="59"/>
      <c r="VKW748" s="59"/>
      <c r="VKX748" s="59"/>
      <c r="VKY748" s="59"/>
      <c r="VKZ748" s="59"/>
      <c r="VLA748" s="59"/>
      <c r="VLB748" s="59"/>
      <c r="VLC748" s="59"/>
      <c r="VLD748" s="59"/>
      <c r="VLE748" s="59"/>
      <c r="VLF748" s="59"/>
      <c r="VLG748" s="59"/>
      <c r="VLH748" s="59"/>
      <c r="VLI748" s="59"/>
      <c r="VLJ748" s="59"/>
      <c r="VLK748" s="59"/>
      <c r="VLL748" s="59"/>
      <c r="VLM748" s="59"/>
      <c r="VLN748" s="59"/>
      <c r="VLO748" s="59"/>
      <c r="VLP748" s="59"/>
      <c r="VLQ748" s="59"/>
      <c r="VLR748" s="59"/>
      <c r="VLS748" s="59"/>
      <c r="VLT748" s="59"/>
      <c r="VLU748" s="59"/>
      <c r="VLV748" s="59"/>
      <c r="VLW748" s="59"/>
      <c r="VLX748" s="59"/>
      <c r="VLY748" s="59"/>
      <c r="VLZ748" s="59"/>
      <c r="VMA748" s="59"/>
      <c r="VMB748" s="59"/>
      <c r="VMC748" s="59"/>
      <c r="VMD748" s="59"/>
      <c r="VME748" s="59"/>
      <c r="VMF748" s="59"/>
      <c r="VMG748" s="59"/>
      <c r="VMH748" s="59"/>
      <c r="VMI748" s="59"/>
      <c r="VMJ748" s="59"/>
      <c r="VMK748" s="59"/>
      <c r="VML748" s="59"/>
      <c r="VMM748" s="59"/>
      <c r="VMN748" s="59"/>
      <c r="VMO748" s="59"/>
      <c r="VMP748" s="59"/>
      <c r="VMQ748" s="59"/>
      <c r="VMR748" s="59"/>
      <c r="VMS748" s="59"/>
      <c r="VMT748" s="59"/>
      <c r="VMU748" s="59"/>
      <c r="VMV748" s="59"/>
      <c r="VMW748" s="59"/>
      <c r="VMX748" s="59"/>
      <c r="VMY748" s="59"/>
      <c r="VMZ748" s="59"/>
      <c r="VNA748" s="59"/>
      <c r="VNB748" s="59"/>
      <c r="VNC748" s="59"/>
      <c r="VND748" s="59"/>
      <c r="VNE748" s="59"/>
      <c r="VNF748" s="59"/>
      <c r="VNG748" s="59"/>
      <c r="VNH748" s="59"/>
      <c r="VNI748" s="59"/>
      <c r="VNJ748" s="59"/>
      <c r="VNK748" s="59"/>
      <c r="VNL748" s="59"/>
      <c r="VNM748" s="59"/>
      <c r="VNN748" s="59"/>
      <c r="VNO748" s="59"/>
      <c r="VNP748" s="59"/>
      <c r="VNQ748" s="59"/>
      <c r="VNR748" s="59"/>
      <c r="VNS748" s="59"/>
      <c r="VNT748" s="59"/>
      <c r="VNU748" s="59"/>
      <c r="VNV748" s="59"/>
      <c r="VNW748" s="59"/>
      <c r="VNX748" s="59"/>
      <c r="VNY748" s="59"/>
      <c r="VNZ748" s="59"/>
      <c r="VOA748" s="59"/>
      <c r="VOB748" s="59"/>
      <c r="VOC748" s="59"/>
      <c r="VOD748" s="59"/>
      <c r="VOE748" s="59"/>
      <c r="VOF748" s="59"/>
      <c r="VOG748" s="59"/>
      <c r="VOH748" s="59"/>
      <c r="VOI748" s="59"/>
      <c r="VOJ748" s="59"/>
      <c r="VOK748" s="59"/>
      <c r="VOL748" s="59"/>
      <c r="VOM748" s="59"/>
      <c r="VON748" s="59"/>
      <c r="VOO748" s="59"/>
      <c r="VOP748" s="59"/>
      <c r="VOQ748" s="59"/>
      <c r="VOR748" s="59"/>
      <c r="VOS748" s="59"/>
      <c r="VOT748" s="59"/>
      <c r="VOU748" s="59"/>
      <c r="VOV748" s="59"/>
      <c r="VOW748" s="59"/>
      <c r="VOX748" s="59"/>
      <c r="VOY748" s="59"/>
      <c r="VOZ748" s="59"/>
      <c r="VPA748" s="59"/>
      <c r="VPB748" s="59"/>
      <c r="VPC748" s="59"/>
      <c r="VPD748" s="59"/>
      <c r="VPE748" s="59"/>
      <c r="VPF748" s="59"/>
      <c r="VPG748" s="59"/>
      <c r="VPH748" s="59"/>
      <c r="VPI748" s="59"/>
      <c r="VPJ748" s="59"/>
      <c r="VPK748" s="59"/>
      <c r="VPL748" s="59"/>
      <c r="VPM748" s="59"/>
      <c r="VPN748" s="59"/>
      <c r="VPO748" s="59"/>
      <c r="VPP748" s="59"/>
      <c r="VPQ748" s="59"/>
      <c r="VPR748" s="59"/>
      <c r="VPS748" s="59"/>
      <c r="VPT748" s="59"/>
      <c r="VPU748" s="59"/>
      <c r="VPV748" s="59"/>
      <c r="VPW748" s="59"/>
      <c r="VPX748" s="59"/>
      <c r="VPY748" s="59"/>
      <c r="VPZ748" s="59"/>
      <c r="VQA748" s="59"/>
      <c r="VQB748" s="59"/>
      <c r="VQC748" s="59"/>
      <c r="VQD748" s="59"/>
      <c r="VQE748" s="59"/>
      <c r="VQF748" s="59"/>
      <c r="VQG748" s="59"/>
      <c r="VQH748" s="59"/>
      <c r="VQI748" s="59"/>
      <c r="VQJ748" s="59"/>
      <c r="VQK748" s="59"/>
      <c r="VQL748" s="59"/>
      <c r="VQM748" s="59"/>
      <c r="VQN748" s="59"/>
      <c r="VQO748" s="59"/>
      <c r="VQP748" s="59"/>
      <c r="VQQ748" s="59"/>
      <c r="VQR748" s="59"/>
      <c r="VQS748" s="59"/>
      <c r="VQT748" s="59"/>
      <c r="VQU748" s="59"/>
      <c r="VQV748" s="59"/>
      <c r="VQW748" s="59"/>
      <c r="VQX748" s="59"/>
      <c r="VQY748" s="59"/>
      <c r="VQZ748" s="59"/>
      <c r="VRA748" s="59"/>
      <c r="VRB748" s="59"/>
      <c r="VRC748" s="59"/>
      <c r="VRD748" s="59"/>
      <c r="VRE748" s="59"/>
      <c r="VRF748" s="59"/>
      <c r="VRG748" s="59"/>
      <c r="VRH748" s="59"/>
      <c r="VRI748" s="59"/>
      <c r="VRJ748" s="59"/>
      <c r="VRK748" s="59"/>
      <c r="VRL748" s="59"/>
      <c r="VRM748" s="59"/>
      <c r="VRN748" s="59"/>
      <c r="VRO748" s="59"/>
      <c r="VRP748" s="59"/>
      <c r="VRQ748" s="59"/>
      <c r="VRR748" s="59"/>
      <c r="VRS748" s="59"/>
      <c r="VRT748" s="59"/>
      <c r="VRU748" s="59"/>
      <c r="VRV748" s="59"/>
      <c r="VRW748" s="59"/>
      <c r="VRX748" s="59"/>
      <c r="VRY748" s="59"/>
      <c r="VRZ748" s="59"/>
      <c r="VSA748" s="59"/>
      <c r="VSB748" s="59"/>
      <c r="VSC748" s="59"/>
      <c r="VSD748" s="59"/>
      <c r="VSE748" s="59"/>
      <c r="VSF748" s="59"/>
      <c r="VSG748" s="59"/>
      <c r="VSH748" s="59"/>
      <c r="VSI748" s="59"/>
      <c r="VSJ748" s="59"/>
      <c r="VSK748" s="59"/>
      <c r="VSL748" s="59"/>
      <c r="VSM748" s="59"/>
      <c r="VSN748" s="59"/>
      <c r="VSO748" s="59"/>
      <c r="VSP748" s="59"/>
      <c r="VSQ748" s="59"/>
      <c r="VSR748" s="59"/>
      <c r="VSS748" s="59"/>
      <c r="VST748" s="59"/>
      <c r="VSU748" s="59"/>
      <c r="VSV748" s="59"/>
      <c r="VSW748" s="59"/>
      <c r="VSX748" s="59"/>
      <c r="VSY748" s="59"/>
      <c r="VSZ748" s="59"/>
      <c r="VTA748" s="59"/>
      <c r="VTB748" s="59"/>
      <c r="VTC748" s="59"/>
      <c r="VTD748" s="59"/>
      <c r="VTE748" s="59"/>
      <c r="VTF748" s="59"/>
      <c r="VTG748" s="59"/>
      <c r="VTH748" s="59"/>
      <c r="VTI748" s="59"/>
      <c r="VTJ748" s="59"/>
      <c r="VTK748" s="59"/>
      <c r="VTL748" s="59"/>
      <c r="VTM748" s="59"/>
      <c r="VTN748" s="59"/>
      <c r="VTO748" s="59"/>
      <c r="VTP748" s="59"/>
      <c r="VTQ748" s="59"/>
      <c r="VTR748" s="59"/>
      <c r="VTS748" s="59"/>
      <c r="VTT748" s="59"/>
      <c r="VTU748" s="59"/>
      <c r="VTV748" s="59"/>
      <c r="VTW748" s="59"/>
      <c r="VTX748" s="59"/>
      <c r="VTY748" s="59"/>
      <c r="VTZ748" s="59"/>
      <c r="VUA748" s="59"/>
      <c r="VUB748" s="59"/>
      <c r="VUC748" s="59"/>
      <c r="VUD748" s="59"/>
      <c r="VUE748" s="59"/>
      <c r="VUF748" s="59"/>
      <c r="VUG748" s="59"/>
      <c r="VUH748" s="59"/>
      <c r="VUI748" s="59"/>
      <c r="VUJ748" s="59"/>
      <c r="VUK748" s="59"/>
      <c r="VUL748" s="59"/>
      <c r="VUM748" s="59"/>
      <c r="VUN748" s="59"/>
      <c r="VUO748" s="59"/>
      <c r="VUP748" s="59"/>
      <c r="VUQ748" s="59"/>
      <c r="VUR748" s="59"/>
      <c r="VUS748" s="59"/>
      <c r="VUT748" s="59"/>
      <c r="VUU748" s="59"/>
      <c r="VUV748" s="59"/>
      <c r="VUW748" s="59"/>
      <c r="VUX748" s="59"/>
      <c r="VUY748" s="59"/>
      <c r="VUZ748" s="59"/>
      <c r="VVA748" s="59"/>
      <c r="VVB748" s="59"/>
      <c r="VVC748" s="59"/>
      <c r="VVD748" s="59"/>
      <c r="VVE748" s="59"/>
      <c r="VVF748" s="59"/>
      <c r="VVG748" s="59"/>
      <c r="VVH748" s="59"/>
      <c r="VVI748" s="59"/>
      <c r="VVJ748" s="59"/>
      <c r="VVK748" s="59"/>
      <c r="VVL748" s="59"/>
      <c r="VVM748" s="59"/>
      <c r="VVN748" s="59"/>
      <c r="VVO748" s="59"/>
      <c r="VVP748" s="59"/>
      <c r="VVQ748" s="59"/>
      <c r="VVR748" s="59"/>
      <c r="VVS748" s="59"/>
      <c r="VVT748" s="59"/>
      <c r="VVU748" s="59"/>
      <c r="VVV748" s="59"/>
      <c r="VVW748" s="59"/>
      <c r="VVX748" s="59"/>
      <c r="VVY748" s="59"/>
      <c r="VVZ748" s="59"/>
      <c r="VWA748" s="59"/>
      <c r="VWB748" s="59"/>
      <c r="VWC748" s="59"/>
      <c r="VWD748" s="59"/>
      <c r="VWE748" s="59"/>
      <c r="VWF748" s="59"/>
      <c r="VWG748" s="59"/>
      <c r="VWH748" s="59"/>
      <c r="VWI748" s="59"/>
      <c r="VWJ748" s="59"/>
      <c r="VWK748" s="59"/>
      <c r="VWL748" s="59"/>
      <c r="VWM748" s="59"/>
      <c r="VWN748" s="59"/>
      <c r="VWO748" s="59"/>
      <c r="VWP748" s="59"/>
      <c r="VWQ748" s="59"/>
      <c r="VWR748" s="59"/>
      <c r="VWS748" s="59"/>
      <c r="VWT748" s="59"/>
      <c r="VWU748" s="59"/>
      <c r="VWV748" s="59"/>
      <c r="VWW748" s="59"/>
      <c r="VWX748" s="59"/>
      <c r="VWY748" s="59"/>
      <c r="VWZ748" s="59"/>
      <c r="VXA748" s="59"/>
      <c r="VXB748" s="59"/>
      <c r="VXC748" s="59"/>
      <c r="VXD748" s="59"/>
      <c r="VXE748" s="59"/>
      <c r="VXF748" s="59"/>
      <c r="VXG748" s="59"/>
      <c r="VXH748" s="59"/>
      <c r="VXI748" s="59"/>
      <c r="VXJ748" s="59"/>
      <c r="VXK748" s="59"/>
      <c r="VXL748" s="59"/>
      <c r="VXM748" s="59"/>
      <c r="VXN748" s="59"/>
      <c r="VXO748" s="59"/>
      <c r="VXP748" s="59"/>
      <c r="VXQ748" s="59"/>
      <c r="VXR748" s="59"/>
      <c r="VXS748" s="59"/>
      <c r="VXT748" s="59"/>
      <c r="VXU748" s="59"/>
      <c r="VXV748" s="59"/>
      <c r="VXW748" s="59"/>
      <c r="VXX748" s="59"/>
      <c r="VXY748" s="59"/>
      <c r="VXZ748" s="59"/>
      <c r="VYA748" s="59"/>
      <c r="VYB748" s="59"/>
      <c r="VYC748" s="59"/>
      <c r="VYD748" s="59"/>
      <c r="VYE748" s="59"/>
      <c r="VYF748" s="59"/>
      <c r="VYG748" s="59"/>
      <c r="VYH748" s="59"/>
      <c r="VYI748" s="59"/>
      <c r="VYJ748" s="59"/>
      <c r="VYK748" s="59"/>
      <c r="VYL748" s="59"/>
      <c r="VYM748" s="59"/>
      <c r="VYN748" s="59"/>
      <c r="VYO748" s="59"/>
      <c r="VYP748" s="59"/>
      <c r="VYQ748" s="59"/>
      <c r="VYR748" s="59"/>
      <c r="VYS748" s="59"/>
      <c r="VYT748" s="59"/>
      <c r="VYU748" s="59"/>
      <c r="VYV748" s="59"/>
      <c r="VYW748" s="59"/>
      <c r="VYX748" s="59"/>
      <c r="VYY748" s="59"/>
      <c r="VYZ748" s="59"/>
      <c r="VZA748" s="59"/>
      <c r="VZB748" s="59"/>
      <c r="VZC748" s="59"/>
      <c r="VZD748" s="59"/>
      <c r="VZE748" s="59"/>
      <c r="VZF748" s="59"/>
      <c r="VZG748" s="59"/>
      <c r="VZH748" s="59"/>
      <c r="VZI748" s="59"/>
      <c r="VZJ748" s="59"/>
      <c r="VZK748" s="59"/>
      <c r="VZL748" s="59"/>
      <c r="VZM748" s="59"/>
      <c r="VZN748" s="59"/>
      <c r="VZO748" s="59"/>
      <c r="VZP748" s="59"/>
      <c r="VZQ748" s="59"/>
      <c r="VZR748" s="59"/>
      <c r="VZS748" s="59"/>
      <c r="VZT748" s="59"/>
      <c r="VZU748" s="59"/>
      <c r="VZV748" s="59"/>
      <c r="VZW748" s="59"/>
      <c r="VZX748" s="59"/>
      <c r="VZY748" s="59"/>
      <c r="VZZ748" s="59"/>
      <c r="WAA748" s="59"/>
      <c r="WAB748" s="59"/>
      <c r="WAC748" s="59"/>
      <c r="WAD748" s="59"/>
      <c r="WAE748" s="59"/>
      <c r="WAF748" s="59"/>
      <c r="WAG748" s="59"/>
      <c r="WAH748" s="59"/>
      <c r="WAI748" s="59"/>
      <c r="WAJ748" s="59"/>
      <c r="WAK748" s="59"/>
      <c r="WAL748" s="59"/>
      <c r="WAM748" s="59"/>
      <c r="WAN748" s="59"/>
      <c r="WAO748" s="59"/>
      <c r="WAP748" s="59"/>
      <c r="WAQ748" s="59"/>
      <c r="WAR748" s="59"/>
      <c r="WAS748" s="59"/>
      <c r="WAT748" s="59"/>
      <c r="WAU748" s="59"/>
      <c r="WAV748" s="59"/>
      <c r="WAW748" s="59"/>
      <c r="WAX748" s="59"/>
      <c r="WAY748" s="59"/>
      <c r="WAZ748" s="59"/>
      <c r="WBA748" s="59"/>
      <c r="WBB748" s="59"/>
      <c r="WBC748" s="59"/>
      <c r="WBD748" s="59"/>
      <c r="WBE748" s="59"/>
      <c r="WBF748" s="59"/>
      <c r="WBG748" s="59"/>
      <c r="WBH748" s="59"/>
      <c r="WBI748" s="59"/>
      <c r="WBJ748" s="59"/>
      <c r="WBK748" s="59"/>
      <c r="WBL748" s="59"/>
      <c r="WBM748" s="59"/>
      <c r="WBN748" s="59"/>
      <c r="WBO748" s="59"/>
      <c r="WBP748" s="59"/>
      <c r="WBQ748" s="59"/>
      <c r="WBR748" s="59"/>
      <c r="WBS748" s="59"/>
      <c r="WBT748" s="59"/>
      <c r="WBU748" s="59"/>
      <c r="WBV748" s="59"/>
      <c r="WBW748" s="59"/>
      <c r="WBX748" s="59"/>
      <c r="WBY748" s="59"/>
      <c r="WBZ748" s="59"/>
      <c r="WCA748" s="59"/>
      <c r="WCB748" s="59"/>
      <c r="WCC748" s="59"/>
      <c r="WCD748" s="59"/>
      <c r="WCE748" s="59"/>
      <c r="WCF748" s="59"/>
      <c r="WCG748" s="59"/>
      <c r="WCH748" s="59"/>
      <c r="WCI748" s="59"/>
      <c r="WCJ748" s="59"/>
      <c r="WCK748" s="59"/>
      <c r="WCL748" s="59"/>
      <c r="WCM748" s="59"/>
      <c r="WCN748" s="59"/>
      <c r="WCO748" s="59"/>
      <c r="WCP748" s="59"/>
      <c r="WCQ748" s="59"/>
      <c r="WCR748" s="59"/>
      <c r="WCS748" s="59"/>
      <c r="WCT748" s="59"/>
      <c r="WCU748" s="59"/>
      <c r="WCV748" s="59"/>
      <c r="WCW748" s="59"/>
      <c r="WCX748" s="59"/>
      <c r="WCY748" s="59"/>
      <c r="WCZ748" s="59"/>
      <c r="WDA748" s="59"/>
      <c r="WDB748" s="59"/>
      <c r="WDC748" s="59"/>
      <c r="WDD748" s="59"/>
      <c r="WDE748" s="59"/>
      <c r="WDF748" s="59"/>
      <c r="WDG748" s="59"/>
      <c r="WDH748" s="59"/>
      <c r="WDI748" s="59"/>
      <c r="WDJ748" s="59"/>
      <c r="WDK748" s="59"/>
      <c r="WDL748" s="59"/>
      <c r="WDM748" s="59"/>
      <c r="WDN748" s="59"/>
      <c r="WDO748" s="59"/>
      <c r="WDP748" s="59"/>
      <c r="WDQ748" s="59"/>
      <c r="WDR748" s="59"/>
      <c r="WDS748" s="59"/>
      <c r="WDT748" s="59"/>
      <c r="WDU748" s="59"/>
      <c r="WDV748" s="59"/>
      <c r="WDW748" s="59"/>
      <c r="WDX748" s="59"/>
      <c r="WDY748" s="59"/>
      <c r="WDZ748" s="59"/>
      <c r="WEA748" s="59"/>
      <c r="WEB748" s="59"/>
      <c r="WEC748" s="59"/>
      <c r="WED748" s="59"/>
      <c r="WEE748" s="59"/>
      <c r="WEF748" s="59"/>
      <c r="WEG748" s="59"/>
      <c r="WEH748" s="59"/>
      <c r="WEI748" s="59"/>
      <c r="WEJ748" s="59"/>
      <c r="WEK748" s="59"/>
      <c r="WEL748" s="59"/>
      <c r="WEM748" s="59"/>
      <c r="WEN748" s="59"/>
      <c r="WEO748" s="59"/>
      <c r="WEP748" s="59"/>
      <c r="WEQ748" s="59"/>
      <c r="WER748" s="59"/>
      <c r="WES748" s="59"/>
      <c r="WET748" s="59"/>
      <c r="WEU748" s="59"/>
      <c r="WEV748" s="59"/>
      <c r="WEW748" s="59"/>
      <c r="WEX748" s="59"/>
      <c r="WEY748" s="59"/>
      <c r="WEZ748" s="59"/>
      <c r="WFA748" s="59"/>
      <c r="WFB748" s="59"/>
      <c r="WFC748" s="59"/>
      <c r="WFD748" s="59"/>
      <c r="WFE748" s="59"/>
      <c r="WFF748" s="59"/>
      <c r="WFG748" s="59"/>
      <c r="WFH748" s="59"/>
      <c r="WFI748" s="59"/>
      <c r="WFJ748" s="59"/>
      <c r="WFK748" s="59"/>
      <c r="WFL748" s="59"/>
      <c r="WFM748" s="59"/>
      <c r="WFN748" s="59"/>
      <c r="WFO748" s="59"/>
      <c r="WFP748" s="59"/>
      <c r="WFQ748" s="59"/>
      <c r="WFR748" s="59"/>
      <c r="WFS748" s="59"/>
      <c r="WFT748" s="59"/>
      <c r="WFU748" s="59"/>
      <c r="WFV748" s="59"/>
      <c r="WFW748" s="59"/>
      <c r="WFX748" s="59"/>
      <c r="WFY748" s="59"/>
      <c r="WFZ748" s="59"/>
      <c r="WGA748" s="59"/>
      <c r="WGB748" s="59"/>
      <c r="WGC748" s="59"/>
      <c r="WGD748" s="59"/>
      <c r="WGE748" s="59"/>
      <c r="WGF748" s="59"/>
      <c r="WGG748" s="59"/>
      <c r="WGH748" s="59"/>
      <c r="WGI748" s="59"/>
      <c r="WGJ748" s="59"/>
      <c r="WGK748" s="59"/>
      <c r="WGL748" s="59"/>
      <c r="WGM748" s="59"/>
      <c r="WGN748" s="59"/>
      <c r="WGO748" s="59"/>
      <c r="WGP748" s="59"/>
      <c r="WGQ748" s="59"/>
      <c r="WGR748" s="59"/>
      <c r="WGS748" s="59"/>
      <c r="WGT748" s="59"/>
      <c r="WGU748" s="59"/>
      <c r="WGV748" s="59"/>
      <c r="WGW748" s="59"/>
      <c r="WGX748" s="59"/>
      <c r="WGY748" s="59"/>
      <c r="WGZ748" s="59"/>
      <c r="WHA748" s="59"/>
      <c r="WHB748" s="59"/>
      <c r="WHC748" s="59"/>
      <c r="WHD748" s="59"/>
      <c r="WHE748" s="59"/>
      <c r="WHF748" s="59"/>
      <c r="WHG748" s="59"/>
      <c r="WHH748" s="59"/>
      <c r="WHI748" s="59"/>
      <c r="WHJ748" s="59"/>
      <c r="WHK748" s="59"/>
      <c r="WHL748" s="59"/>
      <c r="WHM748" s="59"/>
      <c r="WHN748" s="59"/>
      <c r="WHO748" s="59"/>
      <c r="WHP748" s="59"/>
      <c r="WHQ748" s="59"/>
      <c r="WHR748" s="59"/>
      <c r="WHS748" s="59"/>
      <c r="WHT748" s="59"/>
      <c r="WHU748" s="59"/>
      <c r="WHV748" s="59"/>
      <c r="WHW748" s="59"/>
      <c r="WHX748" s="59"/>
      <c r="WHY748" s="59"/>
      <c r="WHZ748" s="59"/>
      <c r="WIA748" s="59"/>
      <c r="WIB748" s="59"/>
      <c r="WIC748" s="59"/>
      <c r="WID748" s="59"/>
      <c r="WIE748" s="59"/>
      <c r="WIF748" s="59"/>
      <c r="WIG748" s="59"/>
      <c r="WIH748" s="59"/>
      <c r="WII748" s="59"/>
      <c r="WIJ748" s="59"/>
      <c r="WIK748" s="59"/>
      <c r="WIL748" s="59"/>
      <c r="WIM748" s="59"/>
      <c r="WIN748" s="59"/>
      <c r="WIO748" s="59"/>
      <c r="WIP748" s="59"/>
      <c r="WIQ748" s="59"/>
      <c r="WIR748" s="59"/>
      <c r="WIS748" s="59"/>
      <c r="WIT748" s="59"/>
      <c r="WIU748" s="59"/>
      <c r="WIV748" s="59"/>
      <c r="WIW748" s="59"/>
      <c r="WIX748" s="59"/>
      <c r="WIY748" s="59"/>
      <c r="WIZ748" s="59"/>
      <c r="WJA748" s="59"/>
      <c r="WJB748" s="59"/>
      <c r="WJC748" s="59"/>
      <c r="WJD748" s="59"/>
      <c r="WJE748" s="59"/>
      <c r="WJF748" s="59"/>
      <c r="WJG748" s="59"/>
      <c r="WJH748" s="59"/>
      <c r="WJI748" s="59"/>
      <c r="WJJ748" s="59"/>
      <c r="WJK748" s="59"/>
      <c r="WJL748" s="59"/>
      <c r="WJM748" s="59"/>
      <c r="WJN748" s="59"/>
      <c r="WJO748" s="59"/>
      <c r="WJP748" s="59"/>
      <c r="WJQ748" s="59"/>
      <c r="WJR748" s="59"/>
      <c r="WJS748" s="59"/>
      <c r="WJT748" s="59"/>
      <c r="WJU748" s="59"/>
      <c r="WJV748" s="59"/>
      <c r="WJW748" s="59"/>
      <c r="WJX748" s="59"/>
      <c r="WJY748" s="59"/>
      <c r="WJZ748" s="59"/>
      <c r="WKA748" s="59"/>
      <c r="WKB748" s="59"/>
      <c r="WKC748" s="59"/>
      <c r="WKD748" s="59"/>
      <c r="WKE748" s="59"/>
      <c r="WKF748" s="59"/>
      <c r="WKG748" s="59"/>
      <c r="WKH748" s="59"/>
      <c r="WKI748" s="59"/>
      <c r="WKJ748" s="59"/>
      <c r="WKK748" s="59"/>
      <c r="WKL748" s="59"/>
      <c r="WKM748" s="59"/>
      <c r="WKN748" s="59"/>
      <c r="WKO748" s="59"/>
      <c r="WKP748" s="59"/>
      <c r="WKQ748" s="59"/>
      <c r="WKR748" s="59"/>
      <c r="WKS748" s="59"/>
      <c r="WKT748" s="59"/>
      <c r="WKU748" s="59"/>
      <c r="WKV748" s="59"/>
      <c r="WKW748" s="59"/>
      <c r="WKX748" s="59"/>
      <c r="WKY748" s="59"/>
      <c r="WKZ748" s="59"/>
      <c r="WLA748" s="59"/>
      <c r="WLB748" s="59"/>
      <c r="WLC748" s="59"/>
      <c r="WLD748" s="59"/>
      <c r="WLE748" s="59"/>
      <c r="WLF748" s="59"/>
      <c r="WLG748" s="59"/>
      <c r="WLH748" s="59"/>
      <c r="WLI748" s="59"/>
      <c r="WLJ748" s="59"/>
      <c r="WLK748" s="59"/>
      <c r="WLL748" s="59"/>
      <c r="WLM748" s="59"/>
      <c r="WLN748" s="59"/>
      <c r="WLO748" s="59"/>
      <c r="WLP748" s="59"/>
      <c r="WLQ748" s="59"/>
      <c r="WLR748" s="59"/>
      <c r="WLS748" s="59"/>
      <c r="WLT748" s="59"/>
      <c r="WLU748" s="59"/>
      <c r="WLV748" s="59"/>
      <c r="WLW748" s="59"/>
      <c r="WLX748" s="59"/>
      <c r="WLY748" s="59"/>
      <c r="WLZ748" s="59"/>
      <c r="WMA748" s="59"/>
      <c r="WMB748" s="59"/>
      <c r="WMC748" s="59"/>
      <c r="WMD748" s="59"/>
      <c r="WME748" s="59"/>
      <c r="WMF748" s="59"/>
      <c r="WMG748" s="59"/>
      <c r="WMH748" s="59"/>
      <c r="WMI748" s="59"/>
      <c r="WMJ748" s="59"/>
      <c r="WMK748" s="59"/>
      <c r="WML748" s="59"/>
      <c r="WMM748" s="59"/>
      <c r="WMN748" s="59"/>
      <c r="WMO748" s="59"/>
      <c r="WMP748" s="59"/>
      <c r="WMQ748" s="59"/>
      <c r="WMR748" s="59"/>
      <c r="WMS748" s="59"/>
      <c r="WMT748" s="59"/>
      <c r="WMU748" s="59"/>
      <c r="WMV748" s="59"/>
      <c r="WMW748" s="59"/>
      <c r="WMX748" s="59"/>
      <c r="WMY748" s="59"/>
      <c r="WMZ748" s="59"/>
      <c r="WNA748" s="59"/>
      <c r="WNB748" s="59"/>
      <c r="WNC748" s="59"/>
      <c r="WND748" s="59"/>
      <c r="WNE748" s="59"/>
      <c r="WNF748" s="59"/>
      <c r="WNG748" s="59"/>
      <c r="WNH748" s="59"/>
      <c r="WNI748" s="59"/>
      <c r="WNJ748" s="59"/>
      <c r="WNK748" s="59"/>
      <c r="WNL748" s="59"/>
      <c r="WNM748" s="59"/>
      <c r="WNN748" s="59"/>
      <c r="WNO748" s="59"/>
      <c r="WNP748" s="59"/>
      <c r="WNQ748" s="59"/>
      <c r="WNR748" s="59"/>
      <c r="WNS748" s="59"/>
      <c r="WNT748" s="59"/>
      <c r="WNU748" s="59"/>
      <c r="WNV748" s="59"/>
      <c r="WNW748" s="59"/>
      <c r="WNX748" s="59"/>
      <c r="WNY748" s="59"/>
      <c r="WNZ748" s="59"/>
      <c r="WOA748" s="59"/>
      <c r="WOB748" s="59"/>
      <c r="WOC748" s="59"/>
      <c r="WOD748" s="59"/>
      <c r="WOE748" s="59"/>
      <c r="WOF748" s="59"/>
      <c r="WOG748" s="59"/>
      <c r="WOH748" s="59"/>
      <c r="WOI748" s="59"/>
      <c r="WOJ748" s="59"/>
      <c r="WOK748" s="59"/>
      <c r="WOL748" s="59"/>
      <c r="WOM748" s="59"/>
      <c r="WON748" s="59"/>
      <c r="WOO748" s="59"/>
      <c r="WOP748" s="59"/>
      <c r="WOQ748" s="59"/>
      <c r="WOR748" s="59"/>
      <c r="WOS748" s="59"/>
      <c r="WOT748" s="59"/>
      <c r="WOU748" s="59"/>
      <c r="WOV748" s="59"/>
      <c r="WOW748" s="59"/>
      <c r="WOX748" s="59"/>
      <c r="WOY748" s="59"/>
      <c r="WOZ748" s="59"/>
      <c r="WPA748" s="59"/>
      <c r="WPB748" s="59"/>
      <c r="WPC748" s="59"/>
      <c r="WPD748" s="59"/>
      <c r="WPE748" s="59"/>
      <c r="WPF748" s="59"/>
      <c r="WPG748" s="59"/>
      <c r="WPH748" s="59"/>
      <c r="WPI748" s="59"/>
      <c r="WPJ748" s="59"/>
      <c r="WPK748" s="59"/>
      <c r="WPL748" s="59"/>
      <c r="WPM748" s="59"/>
      <c r="WPN748" s="59"/>
      <c r="WPO748" s="59"/>
      <c r="WPP748" s="59"/>
      <c r="WPQ748" s="59"/>
      <c r="WPR748" s="59"/>
      <c r="WPS748" s="59"/>
      <c r="WPT748" s="59"/>
      <c r="WPU748" s="59"/>
      <c r="WPV748" s="59"/>
      <c r="WPW748" s="59"/>
      <c r="WPX748" s="59"/>
      <c r="WPY748" s="59"/>
      <c r="WPZ748" s="59"/>
      <c r="WQA748" s="59"/>
      <c r="WQB748" s="59"/>
      <c r="WQC748" s="59"/>
      <c r="WQD748" s="59"/>
      <c r="WQE748" s="59"/>
      <c r="WQF748" s="59"/>
      <c r="WQG748" s="59"/>
      <c r="WQH748" s="59"/>
      <c r="WQI748" s="59"/>
      <c r="WQJ748" s="59"/>
      <c r="WQK748" s="59"/>
      <c r="WQL748" s="59"/>
      <c r="WQM748" s="59"/>
      <c r="WQN748" s="59"/>
      <c r="WQO748" s="59"/>
      <c r="WQP748" s="59"/>
      <c r="WQQ748" s="59"/>
      <c r="WQR748" s="59"/>
      <c r="WQS748" s="59"/>
      <c r="WQT748" s="59"/>
      <c r="WQU748" s="59"/>
      <c r="WQV748" s="59"/>
      <c r="WQW748" s="59"/>
      <c r="WQX748" s="59"/>
      <c r="WQY748" s="59"/>
      <c r="WQZ748" s="59"/>
      <c r="WRA748" s="59"/>
      <c r="WRB748" s="59"/>
      <c r="WRC748" s="59"/>
      <c r="WRD748" s="59"/>
      <c r="WRE748" s="59"/>
      <c r="WRF748" s="59"/>
      <c r="WRG748" s="59"/>
      <c r="WRH748" s="59"/>
      <c r="WRI748" s="59"/>
      <c r="WRJ748" s="59"/>
      <c r="WRK748" s="59"/>
      <c r="WRL748" s="59"/>
      <c r="WRM748" s="59"/>
      <c r="WRN748" s="59"/>
      <c r="WRO748" s="59"/>
      <c r="WRP748" s="59"/>
      <c r="WRQ748" s="59"/>
      <c r="WRR748" s="59"/>
      <c r="WRS748" s="59"/>
      <c r="WRT748" s="59"/>
      <c r="WRU748" s="59"/>
      <c r="WRV748" s="59"/>
      <c r="WRW748" s="59"/>
      <c r="WRX748" s="59"/>
      <c r="WRY748" s="59"/>
      <c r="WRZ748" s="59"/>
      <c r="WSA748" s="59"/>
      <c r="WSB748" s="59"/>
      <c r="WSC748" s="59"/>
      <c r="WSD748" s="59"/>
      <c r="WSE748" s="59"/>
      <c r="WSF748" s="59"/>
      <c r="WSG748" s="59"/>
      <c r="WSH748" s="59"/>
      <c r="WSI748" s="59"/>
      <c r="WSJ748" s="59"/>
      <c r="WSK748" s="59"/>
      <c r="WSL748" s="59"/>
      <c r="WSM748" s="59"/>
      <c r="WSN748" s="59"/>
      <c r="WSO748" s="59"/>
      <c r="WSP748" s="59"/>
      <c r="WSQ748" s="59"/>
      <c r="WSR748" s="59"/>
      <c r="WSS748" s="59"/>
      <c r="WST748" s="59"/>
      <c r="WSU748" s="59"/>
      <c r="WSV748" s="59"/>
      <c r="WSW748" s="59"/>
      <c r="WSX748" s="59"/>
      <c r="WSY748" s="59"/>
      <c r="WSZ748" s="59"/>
      <c r="WTA748" s="59"/>
      <c r="WTB748" s="59"/>
      <c r="WTC748" s="59"/>
      <c r="WTD748" s="59"/>
      <c r="WTE748" s="59"/>
      <c r="WTF748" s="59"/>
      <c r="WTG748" s="59"/>
      <c r="WTH748" s="59"/>
      <c r="WTI748" s="59"/>
      <c r="WTJ748" s="59"/>
      <c r="WTK748" s="59"/>
      <c r="WTL748" s="59"/>
      <c r="WTM748" s="59"/>
      <c r="WTN748" s="59"/>
      <c r="WTO748" s="59"/>
      <c r="WTP748" s="59"/>
      <c r="WTQ748" s="59"/>
      <c r="WTR748" s="59"/>
      <c r="WTS748" s="59"/>
      <c r="WTT748" s="59"/>
      <c r="WTU748" s="59"/>
      <c r="WTV748" s="59"/>
      <c r="WTW748" s="59"/>
      <c r="WTX748" s="59"/>
      <c r="WTY748" s="59"/>
      <c r="WTZ748" s="59"/>
      <c r="WUA748" s="59"/>
      <c r="WUB748" s="59"/>
      <c r="WUC748" s="59"/>
      <c r="WUD748" s="59"/>
      <c r="WUE748" s="59"/>
      <c r="WUF748" s="59"/>
      <c r="WUG748" s="59"/>
      <c r="WUH748" s="59"/>
      <c r="WUI748" s="59"/>
      <c r="WUJ748" s="59"/>
      <c r="WUK748" s="59"/>
      <c r="WUL748" s="59"/>
      <c r="WUM748" s="59"/>
      <c r="WUN748" s="59"/>
      <c r="WUO748" s="59"/>
      <c r="WUP748" s="59"/>
      <c r="WUQ748" s="59"/>
      <c r="WUR748" s="59"/>
      <c r="WUS748" s="59"/>
      <c r="WUT748" s="59"/>
      <c r="WUU748" s="59"/>
      <c r="WUV748" s="59"/>
      <c r="WUW748" s="59"/>
      <c r="WUX748" s="59"/>
      <c r="WUY748" s="59"/>
      <c r="WUZ748" s="59"/>
      <c r="WVA748" s="59"/>
      <c r="WVB748" s="59"/>
      <c r="WVC748" s="59"/>
      <c r="WVD748" s="59"/>
      <c r="WVE748" s="59"/>
      <c r="WVF748" s="59"/>
      <c r="WVG748" s="59"/>
      <c r="WVH748" s="59"/>
      <c r="WVI748" s="59"/>
      <c r="WVJ748" s="59"/>
      <c r="WVK748" s="59"/>
      <c r="WVL748" s="59"/>
      <c r="WVM748" s="59"/>
      <c r="WVN748" s="59"/>
      <c r="WVO748" s="59"/>
      <c r="WVP748" s="59"/>
      <c r="WVQ748" s="59"/>
      <c r="WVR748" s="59"/>
      <c r="WVS748" s="59"/>
      <c r="WVT748" s="59"/>
      <c r="WVU748" s="59"/>
      <c r="WVV748" s="59"/>
      <c r="WVW748" s="59"/>
      <c r="WVX748" s="59"/>
      <c r="WVY748" s="59"/>
      <c r="WVZ748" s="59"/>
      <c r="WWA748" s="59"/>
      <c r="WWB748" s="59"/>
      <c r="WWC748" s="59"/>
      <c r="WWD748" s="59"/>
      <c r="WWE748" s="59"/>
      <c r="WWF748" s="59"/>
      <c r="WWG748" s="59"/>
      <c r="WWH748" s="59"/>
      <c r="WWI748" s="59"/>
      <c r="WWJ748" s="59"/>
      <c r="WWK748" s="59"/>
      <c r="WWL748" s="59"/>
      <c r="WWM748" s="59"/>
      <c r="WWN748" s="59"/>
      <c r="WWO748" s="59"/>
      <c r="WWP748" s="59"/>
      <c r="WWQ748" s="59"/>
      <c r="WWR748" s="59"/>
      <c r="WWS748" s="59"/>
      <c r="WWT748" s="59"/>
      <c r="WWU748" s="59"/>
      <c r="WWV748" s="59"/>
      <c r="WWW748" s="59"/>
      <c r="WWX748" s="59"/>
      <c r="WWY748" s="59"/>
      <c r="WWZ748" s="59"/>
      <c r="WXA748" s="59"/>
      <c r="WXB748" s="59"/>
      <c r="WXC748" s="59"/>
      <c r="WXD748" s="59"/>
      <c r="WXE748" s="59"/>
      <c r="WXF748" s="59"/>
      <c r="WXG748" s="59"/>
      <c r="WXH748" s="59"/>
      <c r="WXI748" s="59"/>
      <c r="WXJ748" s="59"/>
      <c r="WXK748" s="59"/>
      <c r="WXL748" s="59"/>
      <c r="WXM748" s="59"/>
      <c r="WXN748" s="59"/>
      <c r="WXO748" s="59"/>
      <c r="WXP748" s="59"/>
      <c r="WXQ748" s="59"/>
      <c r="WXR748" s="59"/>
      <c r="WXS748" s="59"/>
      <c r="WXT748" s="59"/>
      <c r="WXU748" s="59"/>
      <c r="WXV748" s="59"/>
      <c r="WXW748" s="59"/>
      <c r="WXX748" s="59"/>
      <c r="WXY748" s="59"/>
      <c r="WXZ748" s="59"/>
      <c r="WYA748" s="59"/>
      <c r="WYB748" s="59"/>
      <c r="WYC748" s="59"/>
      <c r="WYD748" s="59"/>
      <c r="WYE748" s="59"/>
      <c r="WYF748" s="59"/>
      <c r="WYG748" s="59"/>
      <c r="WYH748" s="59"/>
      <c r="WYI748" s="59"/>
      <c r="WYJ748" s="59"/>
      <c r="WYK748" s="59"/>
      <c r="WYL748" s="59"/>
      <c r="WYM748" s="59"/>
      <c r="WYN748" s="59"/>
      <c r="WYO748" s="59"/>
      <c r="WYP748" s="59"/>
      <c r="WYQ748" s="59"/>
      <c r="WYR748" s="59"/>
      <c r="WYS748" s="59"/>
      <c r="WYT748" s="59"/>
      <c r="WYU748" s="59"/>
      <c r="WYV748" s="59"/>
      <c r="WYW748" s="59"/>
      <c r="WYX748" s="59"/>
      <c r="WYY748" s="59"/>
      <c r="WYZ748" s="59"/>
      <c r="WZA748" s="59"/>
      <c r="WZB748" s="59"/>
      <c r="WZC748" s="59"/>
      <c r="WZD748" s="59"/>
      <c r="WZE748" s="59"/>
      <c r="WZF748" s="59"/>
      <c r="WZG748" s="59"/>
      <c r="WZH748" s="59"/>
      <c r="WZI748" s="59"/>
      <c r="WZJ748" s="59"/>
      <c r="WZK748" s="59"/>
      <c r="WZL748" s="59"/>
      <c r="WZM748" s="59"/>
      <c r="WZN748" s="59"/>
      <c r="WZO748" s="59"/>
      <c r="WZP748" s="59"/>
      <c r="WZQ748" s="59"/>
      <c r="WZR748" s="59"/>
      <c r="WZS748" s="59"/>
      <c r="WZT748" s="59"/>
      <c r="WZU748" s="59"/>
      <c r="WZV748" s="59"/>
      <c r="WZW748" s="59"/>
      <c r="WZX748" s="59"/>
      <c r="WZY748" s="59"/>
      <c r="WZZ748" s="59"/>
      <c r="XAA748" s="59"/>
      <c r="XAB748" s="59"/>
      <c r="XAC748" s="59"/>
      <c r="XAD748" s="59"/>
      <c r="XAE748" s="59"/>
      <c r="XAF748" s="59"/>
      <c r="XAG748" s="59"/>
      <c r="XAH748" s="59"/>
      <c r="XAI748" s="59"/>
      <c r="XAJ748" s="59"/>
      <c r="XAK748" s="59"/>
      <c r="XAL748" s="59"/>
      <c r="XAM748" s="59"/>
      <c r="XAN748" s="59"/>
      <c r="XAO748" s="59"/>
      <c r="XAP748" s="59"/>
      <c r="XAQ748" s="59"/>
      <c r="XAR748" s="59"/>
      <c r="XAS748" s="59"/>
      <c r="XAT748" s="59"/>
      <c r="XAU748" s="59"/>
      <c r="XAV748" s="59"/>
      <c r="XAW748" s="59"/>
      <c r="XAX748" s="59"/>
      <c r="XAY748" s="59"/>
      <c r="XAZ748" s="59"/>
      <c r="XBA748" s="59"/>
      <c r="XBB748" s="59"/>
      <c r="XBC748" s="59"/>
      <c r="XBD748" s="59"/>
      <c r="XBE748" s="59"/>
      <c r="XBF748" s="59"/>
      <c r="XBG748" s="59"/>
      <c r="XBH748" s="59"/>
      <c r="XBI748" s="59"/>
      <c r="XBJ748" s="59"/>
      <c r="XBK748" s="59"/>
      <c r="XBL748" s="59"/>
      <c r="XBM748" s="59"/>
      <c r="XBN748" s="59"/>
      <c r="XBO748" s="59"/>
      <c r="XBP748" s="59"/>
      <c r="XBQ748" s="59"/>
      <c r="XBR748" s="59"/>
      <c r="XBS748" s="59"/>
      <c r="XBT748" s="59"/>
      <c r="XBU748" s="59"/>
      <c r="XBV748" s="59"/>
      <c r="XBW748" s="59"/>
      <c r="XBX748" s="59"/>
      <c r="XBY748" s="59"/>
      <c r="XBZ748" s="59"/>
      <c r="XCA748" s="59"/>
      <c r="XCB748" s="59"/>
      <c r="XCC748" s="59"/>
      <c r="XCD748" s="59"/>
      <c r="XCE748" s="59"/>
      <c r="XCF748" s="59"/>
      <c r="XCG748" s="59"/>
      <c r="XCH748" s="59"/>
      <c r="XCI748" s="59"/>
      <c r="XCJ748" s="59"/>
      <c r="XCK748" s="59"/>
      <c r="XCL748" s="59"/>
      <c r="XCM748" s="59"/>
      <c r="XCN748" s="59"/>
      <c r="XCO748" s="59"/>
      <c r="XCP748" s="59"/>
      <c r="XCQ748" s="59"/>
      <c r="XCR748" s="59"/>
      <c r="XCS748" s="59"/>
      <c r="XCT748" s="59"/>
      <c r="XCU748" s="59"/>
      <c r="XCV748" s="59"/>
      <c r="XCW748" s="59"/>
      <c r="XCX748" s="59"/>
      <c r="XCY748" s="59"/>
      <c r="XCZ748" s="59"/>
      <c r="XDA748" s="59"/>
      <c r="XDB748" s="59"/>
      <c r="XDC748" s="59"/>
      <c r="XDD748" s="59"/>
      <c r="XDE748" s="59"/>
      <c r="XDF748" s="59"/>
      <c r="XDG748" s="59"/>
      <c r="XDH748" s="59"/>
      <c r="XDI748" s="59"/>
      <c r="XDJ748" s="59"/>
      <c r="XDK748" s="59"/>
      <c r="XDL748" s="59"/>
      <c r="XDM748" s="59"/>
      <c r="XDN748" s="59"/>
      <c r="XDO748" s="59"/>
      <c r="XDP748" s="59"/>
      <c r="XDQ748" s="59"/>
      <c r="XDR748" s="59"/>
      <c r="XDS748" s="59"/>
      <c r="XDT748" s="59"/>
      <c r="XDU748" s="59"/>
      <c r="XDV748" s="59"/>
      <c r="XDW748" s="59"/>
      <c r="XDX748" s="59"/>
      <c r="XDY748" s="59"/>
      <c r="XDZ748" s="59"/>
      <c r="XEA748" s="59"/>
      <c r="XEB748" s="59"/>
      <c r="XEC748" s="59"/>
      <c r="XED748" s="59"/>
      <c r="XEE748" s="59"/>
      <c r="XEF748" s="59"/>
      <c r="XEG748" s="59"/>
      <c r="XEH748" s="59"/>
      <c r="XEI748" s="59"/>
      <c r="XEJ748" s="59"/>
      <c r="XEK748" s="59"/>
      <c r="XEL748" s="59"/>
      <c r="XEM748" s="59"/>
    </row>
    <row r="749" spans="1:16367" x14ac:dyDescent="0.25">
      <c r="A749" s="2" t="s">
        <v>227</v>
      </c>
      <c r="B749" s="67">
        <v>44181</v>
      </c>
      <c r="C749" s="68" t="s">
        <v>6</v>
      </c>
      <c r="D749" s="68"/>
      <c r="E749" s="68"/>
      <c r="F749" s="68"/>
      <c r="G749" s="68" t="s">
        <v>3</v>
      </c>
      <c r="H749" s="68" t="s">
        <v>2340</v>
      </c>
      <c r="I749" s="69"/>
      <c r="J749" s="69"/>
      <c r="K749" s="69"/>
      <c r="L749" s="69"/>
      <c r="M749" s="69">
        <v>0</v>
      </c>
      <c r="N749" s="68"/>
      <c r="O749" s="68" t="s">
        <v>2339</v>
      </c>
      <c r="P749" s="68" t="s">
        <v>422</v>
      </c>
      <c r="Q749" s="69">
        <v>0</v>
      </c>
      <c r="R749" s="69">
        <v>0</v>
      </c>
      <c r="S749" s="69">
        <v>0</v>
      </c>
      <c r="T749" s="69">
        <v>0</v>
      </c>
      <c r="U749" s="68" t="s">
        <v>366</v>
      </c>
      <c r="V749" s="69">
        <v>0</v>
      </c>
      <c r="W749" s="69">
        <v>0</v>
      </c>
      <c r="X749" s="68" t="s">
        <v>366</v>
      </c>
      <c r="Y749" s="69">
        <v>0</v>
      </c>
      <c r="Z749" s="69">
        <v>0</v>
      </c>
      <c r="AA749" s="68" t="s">
        <v>0</v>
      </c>
      <c r="AB749" s="69">
        <v>0</v>
      </c>
      <c r="AC749" s="69">
        <v>0</v>
      </c>
      <c r="AD749" s="68"/>
      <c r="AE749" s="69">
        <v>0</v>
      </c>
      <c r="AF749" s="72"/>
      <c r="AG749" s="68"/>
      <c r="AH749" s="154"/>
      <c r="AI749" s="3"/>
      <c r="AJ749" s="3"/>
      <c r="AK749" s="154"/>
      <c r="AL749" s="154"/>
      <c r="AM749" s="154"/>
      <c r="AN749" s="154"/>
      <c r="AO749" s="154"/>
      <c r="AP749" s="154"/>
      <c r="AQ749" s="59"/>
      <c r="AR749" s="59"/>
      <c r="AS749" s="59"/>
      <c r="AT749" s="59"/>
      <c r="AU749" s="59"/>
      <c r="AV749" s="59"/>
      <c r="AW749" s="59"/>
      <c r="AX749" s="59"/>
      <c r="AY749" s="59"/>
      <c r="AZ749" s="59"/>
      <c r="BA749" s="59"/>
      <c r="BB749" s="59"/>
      <c r="BC749" s="59"/>
      <c r="BD749" s="59"/>
      <c r="BE749" s="59"/>
      <c r="BF749" s="59"/>
      <c r="BG749" s="59"/>
      <c r="BH749" s="59"/>
      <c r="BI749" s="59"/>
      <c r="BJ749" s="59"/>
      <c r="BK749" s="59"/>
      <c r="BL749" s="59"/>
      <c r="BM749" s="59"/>
      <c r="BN749" s="59"/>
      <c r="BO749" s="59"/>
      <c r="BP749" s="59"/>
      <c r="BQ749" s="59"/>
      <c r="BR749" s="59"/>
      <c r="BS749" s="59"/>
      <c r="BT749" s="59"/>
      <c r="BU749" s="59"/>
      <c r="BV749" s="59"/>
      <c r="BW749" s="59"/>
      <c r="BX749" s="59"/>
      <c r="BY749" s="59"/>
      <c r="BZ749" s="59"/>
      <c r="CA749" s="59"/>
      <c r="CB749" s="59"/>
      <c r="CC749" s="59"/>
      <c r="CD749" s="59"/>
      <c r="CE749" s="59"/>
      <c r="CF749" s="59"/>
      <c r="CG749" s="59"/>
      <c r="CH749" s="59"/>
      <c r="CI749" s="59"/>
      <c r="CJ749" s="59"/>
      <c r="CK749" s="59"/>
      <c r="CL749" s="59"/>
      <c r="CM749" s="59"/>
      <c r="CN749" s="59"/>
      <c r="CO749" s="59"/>
      <c r="CP749" s="59"/>
      <c r="CQ749" s="59"/>
      <c r="CR749" s="59"/>
      <c r="CS749" s="59"/>
      <c r="CT749" s="59"/>
      <c r="CU749" s="59"/>
      <c r="CV749" s="59"/>
      <c r="CW749" s="59"/>
      <c r="CX749" s="59"/>
      <c r="CY749" s="59"/>
      <c r="CZ749" s="59"/>
      <c r="DA749" s="59"/>
      <c r="DB749" s="59"/>
      <c r="DC749" s="59"/>
      <c r="DD749" s="59"/>
      <c r="DE749" s="59"/>
      <c r="DF749" s="59"/>
      <c r="DG749" s="59"/>
      <c r="DH749" s="59"/>
      <c r="DI749" s="59"/>
      <c r="DJ749" s="59"/>
      <c r="DK749" s="59"/>
      <c r="DL749" s="59"/>
      <c r="DM749" s="59"/>
      <c r="DN749" s="59"/>
      <c r="DO749" s="59"/>
      <c r="DP749" s="59"/>
      <c r="DQ749" s="59"/>
      <c r="DR749" s="59"/>
      <c r="DS749" s="59"/>
      <c r="DT749" s="59"/>
      <c r="DU749" s="59"/>
      <c r="DV749" s="59"/>
      <c r="DW749" s="59"/>
      <c r="DX749" s="59"/>
      <c r="DY749" s="59"/>
      <c r="DZ749" s="59"/>
      <c r="EA749" s="59"/>
      <c r="EB749" s="59"/>
      <c r="EC749" s="59"/>
      <c r="ED749" s="59"/>
      <c r="EE749" s="59"/>
      <c r="EF749" s="59"/>
      <c r="EG749" s="59"/>
      <c r="EH749" s="59"/>
      <c r="EI749" s="59"/>
      <c r="EJ749" s="59"/>
      <c r="EK749" s="59"/>
      <c r="EL749" s="59"/>
      <c r="EM749" s="59"/>
      <c r="EN749" s="59"/>
      <c r="EO749" s="59"/>
      <c r="EP749" s="59"/>
      <c r="EQ749" s="59"/>
      <c r="ER749" s="59"/>
      <c r="ES749" s="59"/>
      <c r="ET749" s="59"/>
      <c r="EU749" s="59"/>
      <c r="EV749" s="59"/>
      <c r="EW749" s="59"/>
      <c r="EX749" s="59"/>
      <c r="EY749" s="59"/>
      <c r="EZ749" s="59"/>
      <c r="FA749" s="59"/>
      <c r="FB749" s="59"/>
      <c r="FC749" s="59"/>
      <c r="FD749" s="59"/>
      <c r="FE749" s="59"/>
      <c r="FF749" s="59"/>
      <c r="FG749" s="59"/>
      <c r="FH749" s="59"/>
      <c r="FI749" s="59"/>
      <c r="FJ749" s="59"/>
      <c r="FK749" s="59"/>
      <c r="FL749" s="59"/>
      <c r="FM749" s="59"/>
      <c r="FN749" s="59"/>
      <c r="FO749" s="59"/>
      <c r="FP749" s="59"/>
      <c r="FQ749" s="59"/>
      <c r="FR749" s="59"/>
      <c r="FS749" s="59"/>
      <c r="FT749" s="59"/>
      <c r="FU749" s="59"/>
      <c r="FV749" s="59"/>
      <c r="FW749" s="59"/>
      <c r="FX749" s="59"/>
      <c r="FY749" s="59"/>
      <c r="FZ749" s="59"/>
      <c r="GA749" s="59"/>
      <c r="GB749" s="59"/>
      <c r="GC749" s="59"/>
      <c r="GD749" s="59"/>
      <c r="GE749" s="59"/>
      <c r="GF749" s="59"/>
      <c r="GG749" s="59"/>
      <c r="GH749" s="59"/>
      <c r="GI749" s="59"/>
      <c r="GJ749" s="59"/>
      <c r="GK749" s="59"/>
      <c r="GL749" s="59"/>
      <c r="GM749" s="59"/>
      <c r="GN749" s="59"/>
      <c r="GO749" s="59"/>
      <c r="GP749" s="59"/>
      <c r="GQ749" s="59"/>
      <c r="GR749" s="59"/>
      <c r="GS749" s="59"/>
      <c r="GT749" s="59"/>
      <c r="GU749" s="59"/>
      <c r="GV749" s="59"/>
      <c r="GW749" s="59"/>
      <c r="GX749" s="59"/>
      <c r="GY749" s="59"/>
      <c r="GZ749" s="59"/>
      <c r="HA749" s="59"/>
      <c r="HB749" s="59"/>
      <c r="HC749" s="59"/>
      <c r="HD749" s="59"/>
      <c r="HE749" s="59"/>
      <c r="HF749" s="59"/>
      <c r="HG749" s="59"/>
      <c r="HH749" s="59"/>
      <c r="HI749" s="59"/>
      <c r="HJ749" s="59"/>
      <c r="HK749" s="59"/>
      <c r="HL749" s="59"/>
      <c r="HM749" s="59"/>
      <c r="HN749" s="59"/>
      <c r="HO749" s="59"/>
      <c r="HP749" s="59"/>
      <c r="HQ749" s="59"/>
      <c r="HR749" s="59"/>
      <c r="HS749" s="59"/>
      <c r="HT749" s="59"/>
      <c r="HU749" s="59"/>
      <c r="HV749" s="59"/>
      <c r="HW749" s="59"/>
      <c r="HX749" s="59"/>
      <c r="HY749" s="59"/>
      <c r="HZ749" s="59"/>
      <c r="IA749" s="59"/>
      <c r="IB749" s="59"/>
      <c r="IC749" s="59"/>
      <c r="ID749" s="59"/>
      <c r="IE749" s="59"/>
      <c r="IF749" s="59"/>
      <c r="IG749" s="59"/>
      <c r="IH749" s="59"/>
      <c r="II749" s="59"/>
      <c r="IJ749" s="59"/>
      <c r="IK749" s="59"/>
      <c r="IL749" s="59"/>
      <c r="IM749" s="59"/>
      <c r="IN749" s="59"/>
      <c r="IO749" s="59"/>
      <c r="IP749" s="59"/>
      <c r="IQ749" s="59"/>
      <c r="IR749" s="59"/>
      <c r="IS749" s="59"/>
      <c r="IT749" s="59"/>
      <c r="IU749" s="59"/>
      <c r="IV749" s="59"/>
      <c r="IW749" s="59"/>
      <c r="IX749" s="59"/>
      <c r="IY749" s="59"/>
      <c r="IZ749" s="59"/>
      <c r="JA749" s="59"/>
      <c r="JB749" s="59"/>
      <c r="JC749" s="59"/>
      <c r="JD749" s="59"/>
      <c r="JE749" s="59"/>
      <c r="JF749" s="59"/>
      <c r="JG749" s="59"/>
      <c r="JH749" s="59"/>
      <c r="JI749" s="59"/>
      <c r="JJ749" s="59"/>
      <c r="JK749" s="59"/>
      <c r="JL749" s="59"/>
      <c r="JM749" s="59"/>
      <c r="JN749" s="59"/>
      <c r="JO749" s="59"/>
      <c r="JP749" s="59"/>
      <c r="JQ749" s="59"/>
      <c r="JR749" s="59"/>
      <c r="JS749" s="59"/>
      <c r="JT749" s="59"/>
      <c r="JU749" s="59"/>
      <c r="JV749" s="59"/>
      <c r="JW749" s="59"/>
      <c r="JX749" s="59"/>
      <c r="JY749" s="59"/>
      <c r="JZ749" s="59"/>
      <c r="KA749" s="59"/>
      <c r="KB749" s="59"/>
      <c r="KC749" s="59"/>
      <c r="KD749" s="59"/>
      <c r="KE749" s="59"/>
      <c r="KF749" s="59"/>
      <c r="KG749" s="59"/>
      <c r="KH749" s="59"/>
      <c r="KI749" s="59"/>
      <c r="KJ749" s="59"/>
      <c r="KK749" s="59"/>
      <c r="KL749" s="59"/>
      <c r="KM749" s="59"/>
      <c r="KN749" s="59"/>
      <c r="KO749" s="59"/>
      <c r="KP749" s="59"/>
      <c r="KQ749" s="59"/>
      <c r="KR749" s="59"/>
      <c r="KS749" s="59"/>
      <c r="KT749" s="59"/>
      <c r="KU749" s="59"/>
      <c r="KV749" s="59"/>
      <c r="KW749" s="59"/>
      <c r="KX749" s="59"/>
      <c r="KY749" s="59"/>
      <c r="KZ749" s="59"/>
      <c r="LA749" s="59"/>
      <c r="LB749" s="59"/>
      <c r="LC749" s="59"/>
      <c r="LD749" s="59"/>
      <c r="LE749" s="59"/>
      <c r="LF749" s="59"/>
      <c r="LG749" s="59"/>
      <c r="LH749" s="59"/>
      <c r="LI749" s="59"/>
      <c r="LJ749" s="59"/>
      <c r="LK749" s="59"/>
      <c r="LL749" s="59"/>
      <c r="LM749" s="59"/>
      <c r="LN749" s="59"/>
      <c r="LO749" s="59"/>
      <c r="LP749" s="59"/>
      <c r="LQ749" s="59"/>
      <c r="LR749" s="59"/>
      <c r="LS749" s="59"/>
      <c r="LT749" s="59"/>
      <c r="LU749" s="59"/>
      <c r="LV749" s="59"/>
      <c r="LW749" s="59"/>
      <c r="LX749" s="59"/>
      <c r="LY749" s="59"/>
      <c r="LZ749" s="59"/>
      <c r="MA749" s="59"/>
      <c r="MB749" s="59"/>
      <c r="MC749" s="59"/>
      <c r="MD749" s="59"/>
      <c r="ME749" s="59"/>
      <c r="MF749" s="59"/>
      <c r="MG749" s="59"/>
      <c r="MH749" s="59"/>
      <c r="MI749" s="59"/>
      <c r="MJ749" s="59"/>
      <c r="MK749" s="59"/>
      <c r="ML749" s="59"/>
      <c r="MM749" s="59"/>
      <c r="MN749" s="59"/>
      <c r="MO749" s="59"/>
      <c r="MP749" s="59"/>
      <c r="MQ749" s="59"/>
      <c r="MR749" s="59"/>
      <c r="MS749" s="59"/>
      <c r="MT749" s="59"/>
      <c r="MU749" s="59"/>
      <c r="MV749" s="59"/>
      <c r="MW749" s="59"/>
      <c r="MX749" s="59"/>
      <c r="MY749" s="59"/>
      <c r="MZ749" s="59"/>
      <c r="NA749" s="59"/>
      <c r="NB749" s="59"/>
      <c r="NC749" s="59"/>
      <c r="ND749" s="59"/>
      <c r="NE749" s="59"/>
      <c r="NF749" s="59"/>
      <c r="NG749" s="59"/>
      <c r="NH749" s="59"/>
      <c r="NI749" s="59"/>
      <c r="NJ749" s="59"/>
      <c r="NK749" s="59"/>
      <c r="NL749" s="59"/>
      <c r="NM749" s="59"/>
      <c r="NN749" s="59"/>
      <c r="NO749" s="59"/>
      <c r="NP749" s="59"/>
      <c r="NQ749" s="59"/>
      <c r="NR749" s="59"/>
      <c r="NS749" s="59"/>
      <c r="NT749" s="59"/>
      <c r="NU749" s="59"/>
      <c r="NV749" s="59"/>
      <c r="NW749" s="59"/>
      <c r="NX749" s="59"/>
      <c r="NY749" s="59"/>
      <c r="NZ749" s="59"/>
      <c r="OA749" s="59"/>
      <c r="OB749" s="59"/>
      <c r="OC749" s="59"/>
      <c r="OD749" s="59"/>
      <c r="OE749" s="59"/>
      <c r="OF749" s="59"/>
      <c r="OG749" s="59"/>
      <c r="OH749" s="59"/>
      <c r="OI749" s="59"/>
      <c r="OJ749" s="59"/>
      <c r="OK749" s="59"/>
      <c r="OL749" s="59"/>
      <c r="OM749" s="59"/>
      <c r="ON749" s="59"/>
      <c r="OO749" s="59"/>
      <c r="OP749" s="59"/>
      <c r="OQ749" s="59"/>
      <c r="OR749" s="59"/>
      <c r="OS749" s="59"/>
      <c r="OT749" s="59"/>
      <c r="OU749" s="59"/>
      <c r="OV749" s="59"/>
      <c r="OW749" s="59"/>
      <c r="OX749" s="59"/>
      <c r="OY749" s="59"/>
      <c r="OZ749" s="59"/>
      <c r="PA749" s="59"/>
      <c r="PB749" s="59"/>
      <c r="PC749" s="59"/>
      <c r="PD749" s="59"/>
      <c r="PE749" s="59"/>
      <c r="PF749" s="59"/>
      <c r="PG749" s="59"/>
      <c r="PH749" s="59"/>
      <c r="PI749" s="59"/>
      <c r="PJ749" s="59"/>
      <c r="PK749" s="59"/>
      <c r="PL749" s="59"/>
      <c r="PM749" s="59"/>
      <c r="PN749" s="59"/>
      <c r="PO749" s="59"/>
      <c r="PP749" s="59"/>
      <c r="PQ749" s="59"/>
      <c r="PR749" s="59"/>
      <c r="PS749" s="59"/>
      <c r="PT749" s="59"/>
      <c r="PU749" s="59"/>
      <c r="PV749" s="59"/>
      <c r="PW749" s="59"/>
      <c r="PX749" s="59"/>
      <c r="PY749" s="59"/>
      <c r="PZ749" s="59"/>
      <c r="QA749" s="59"/>
      <c r="QB749" s="59"/>
      <c r="QC749" s="59"/>
      <c r="QD749" s="59"/>
      <c r="QE749" s="59"/>
      <c r="QF749" s="59"/>
      <c r="QG749" s="59"/>
      <c r="QH749" s="59"/>
      <c r="QI749" s="59"/>
      <c r="QJ749" s="59"/>
      <c r="QK749" s="59"/>
      <c r="QL749" s="59"/>
      <c r="QM749" s="59"/>
      <c r="QN749" s="59"/>
      <c r="QO749" s="59"/>
      <c r="QP749" s="59"/>
      <c r="QQ749" s="59"/>
      <c r="QR749" s="59"/>
      <c r="QS749" s="59"/>
      <c r="QT749" s="59"/>
      <c r="QU749" s="59"/>
      <c r="QV749" s="59"/>
      <c r="QW749" s="59"/>
      <c r="QX749" s="59"/>
      <c r="QY749" s="59"/>
      <c r="QZ749" s="59"/>
      <c r="RA749" s="59"/>
      <c r="RB749" s="59"/>
      <c r="RC749" s="59"/>
      <c r="RD749" s="59"/>
      <c r="RE749" s="59"/>
      <c r="RF749" s="59"/>
      <c r="RG749" s="59"/>
      <c r="RH749" s="59"/>
      <c r="RI749" s="59"/>
      <c r="RJ749" s="59"/>
      <c r="RK749" s="59"/>
      <c r="RL749" s="59"/>
      <c r="RM749" s="59"/>
      <c r="RN749" s="59"/>
      <c r="RO749" s="59"/>
      <c r="RP749" s="59"/>
      <c r="RQ749" s="59"/>
      <c r="RR749" s="59"/>
      <c r="RS749" s="59"/>
      <c r="RT749" s="59"/>
      <c r="RU749" s="59"/>
      <c r="RV749" s="59"/>
      <c r="RW749" s="59"/>
      <c r="RX749" s="59"/>
      <c r="RY749" s="59"/>
      <c r="RZ749" s="59"/>
      <c r="SA749" s="59"/>
      <c r="SB749" s="59"/>
      <c r="SC749" s="59"/>
      <c r="SD749" s="59"/>
      <c r="SE749" s="59"/>
      <c r="SF749" s="59"/>
      <c r="SG749" s="59"/>
      <c r="SH749" s="59"/>
      <c r="SI749" s="59"/>
      <c r="SJ749" s="59"/>
      <c r="SK749" s="59"/>
      <c r="SL749" s="59"/>
      <c r="SM749" s="59"/>
      <c r="SN749" s="59"/>
      <c r="SO749" s="59"/>
      <c r="SP749" s="59"/>
      <c r="SQ749" s="59"/>
      <c r="SR749" s="59"/>
      <c r="SS749" s="59"/>
      <c r="ST749" s="59"/>
      <c r="SU749" s="59"/>
      <c r="SV749" s="59"/>
      <c r="SW749" s="59"/>
      <c r="SX749" s="59"/>
      <c r="SY749" s="59"/>
      <c r="SZ749" s="59"/>
      <c r="TA749" s="59"/>
      <c r="TB749" s="59"/>
      <c r="TC749" s="59"/>
      <c r="TD749" s="59"/>
      <c r="TE749" s="59"/>
      <c r="TF749" s="59"/>
      <c r="TG749" s="59"/>
      <c r="TH749" s="59"/>
      <c r="TI749" s="59"/>
      <c r="TJ749" s="59"/>
      <c r="TK749" s="59"/>
      <c r="TL749" s="59"/>
      <c r="TM749" s="59"/>
      <c r="TN749" s="59"/>
      <c r="TO749" s="59"/>
      <c r="TP749" s="59"/>
      <c r="TQ749" s="59"/>
      <c r="TR749" s="59"/>
      <c r="TS749" s="59"/>
      <c r="TT749" s="59"/>
      <c r="TU749" s="59"/>
      <c r="TV749" s="59"/>
      <c r="TW749" s="59"/>
      <c r="TX749" s="59"/>
      <c r="TY749" s="59"/>
      <c r="TZ749" s="59"/>
      <c r="UA749" s="59"/>
      <c r="UB749" s="59"/>
      <c r="UC749" s="59"/>
      <c r="UD749" s="59"/>
      <c r="UE749" s="59"/>
      <c r="UF749" s="59"/>
      <c r="UG749" s="59"/>
      <c r="UH749" s="59"/>
      <c r="UI749" s="59"/>
      <c r="UJ749" s="59"/>
      <c r="UK749" s="59"/>
      <c r="UL749" s="59"/>
      <c r="UM749" s="59"/>
      <c r="UN749" s="59"/>
      <c r="UO749" s="59"/>
      <c r="UP749" s="59"/>
      <c r="UQ749" s="59"/>
      <c r="UR749" s="59"/>
      <c r="US749" s="59"/>
      <c r="UT749" s="59"/>
      <c r="UU749" s="59"/>
      <c r="UV749" s="59"/>
      <c r="UW749" s="59"/>
      <c r="UX749" s="59"/>
      <c r="UY749" s="59"/>
      <c r="UZ749" s="59"/>
      <c r="VA749" s="59"/>
      <c r="VB749" s="59"/>
      <c r="VC749" s="59"/>
      <c r="VD749" s="59"/>
      <c r="VE749" s="59"/>
      <c r="VF749" s="59"/>
      <c r="VG749" s="59"/>
      <c r="VH749" s="59"/>
      <c r="VI749" s="59"/>
      <c r="VJ749" s="59"/>
      <c r="VK749" s="59"/>
      <c r="VL749" s="59"/>
      <c r="VM749" s="59"/>
      <c r="VN749" s="59"/>
      <c r="VO749" s="59"/>
      <c r="VP749" s="59"/>
      <c r="VQ749" s="59"/>
      <c r="VR749" s="59"/>
      <c r="VS749" s="59"/>
      <c r="VT749" s="59"/>
      <c r="VU749" s="59"/>
      <c r="VV749" s="59"/>
      <c r="VW749" s="59"/>
      <c r="VX749" s="59"/>
      <c r="VY749" s="59"/>
      <c r="VZ749" s="59"/>
      <c r="WA749" s="59"/>
      <c r="WB749" s="59"/>
      <c r="WC749" s="59"/>
      <c r="WD749" s="59"/>
      <c r="WE749" s="59"/>
      <c r="WF749" s="59"/>
      <c r="WG749" s="59"/>
      <c r="WH749" s="59"/>
      <c r="WI749" s="59"/>
      <c r="WJ749" s="59"/>
      <c r="WK749" s="59"/>
      <c r="WL749" s="59"/>
      <c r="WM749" s="59"/>
      <c r="WN749" s="59"/>
      <c r="WO749" s="59"/>
      <c r="WP749" s="59"/>
      <c r="WQ749" s="59"/>
      <c r="WR749" s="59"/>
      <c r="WS749" s="59"/>
      <c r="WT749" s="59"/>
      <c r="WU749" s="59"/>
      <c r="WV749" s="59"/>
      <c r="WW749" s="59"/>
      <c r="WX749" s="59"/>
      <c r="WY749" s="59"/>
      <c r="WZ749" s="59"/>
      <c r="XA749" s="59"/>
      <c r="XB749" s="59"/>
      <c r="XC749" s="59"/>
      <c r="XD749" s="59"/>
      <c r="XE749" s="59"/>
      <c r="XF749" s="59"/>
      <c r="XG749" s="59"/>
      <c r="XH749" s="59"/>
      <c r="XI749" s="59"/>
      <c r="XJ749" s="59"/>
      <c r="XK749" s="59"/>
      <c r="XL749" s="59"/>
      <c r="XM749" s="59"/>
      <c r="XN749" s="59"/>
      <c r="XO749" s="59"/>
      <c r="XP749" s="59"/>
      <c r="XQ749" s="59"/>
      <c r="XR749" s="59"/>
      <c r="XS749" s="59"/>
      <c r="XT749" s="59"/>
      <c r="XU749" s="59"/>
      <c r="XV749" s="59"/>
      <c r="XW749" s="59"/>
      <c r="XX749" s="59"/>
      <c r="XY749" s="59"/>
      <c r="XZ749" s="59"/>
      <c r="YA749" s="59"/>
      <c r="YB749" s="59"/>
      <c r="YC749" s="59"/>
      <c r="YD749" s="59"/>
      <c r="YE749" s="59"/>
      <c r="YF749" s="59"/>
      <c r="YG749" s="59"/>
      <c r="YH749" s="59"/>
      <c r="YI749" s="59"/>
      <c r="YJ749" s="59"/>
      <c r="YK749" s="59"/>
      <c r="YL749" s="59"/>
      <c r="YM749" s="59"/>
      <c r="YN749" s="59"/>
      <c r="YO749" s="59"/>
      <c r="YP749" s="59"/>
      <c r="YQ749" s="59"/>
      <c r="YR749" s="59"/>
      <c r="YS749" s="59"/>
      <c r="YT749" s="59"/>
      <c r="YU749" s="59"/>
      <c r="YV749" s="59"/>
      <c r="YW749" s="59"/>
      <c r="YX749" s="59"/>
      <c r="YY749" s="59"/>
      <c r="YZ749" s="59"/>
      <c r="ZA749" s="59"/>
      <c r="ZB749" s="59"/>
      <c r="ZC749" s="59"/>
      <c r="ZD749" s="59"/>
      <c r="ZE749" s="59"/>
      <c r="ZF749" s="59"/>
      <c r="ZG749" s="59"/>
      <c r="ZH749" s="59"/>
      <c r="ZI749" s="59"/>
      <c r="ZJ749" s="59"/>
      <c r="ZK749" s="59"/>
      <c r="ZL749" s="59"/>
      <c r="ZM749" s="59"/>
      <c r="ZN749" s="59"/>
      <c r="ZO749" s="59"/>
      <c r="ZP749" s="59"/>
      <c r="ZQ749" s="59"/>
      <c r="ZR749" s="59"/>
      <c r="ZS749" s="59"/>
      <c r="ZT749" s="59"/>
      <c r="ZU749" s="59"/>
      <c r="ZV749" s="59"/>
      <c r="ZW749" s="59"/>
      <c r="ZX749" s="59"/>
      <c r="ZY749" s="59"/>
      <c r="ZZ749" s="59"/>
      <c r="AAA749" s="59"/>
      <c r="AAB749" s="59"/>
      <c r="AAC749" s="59"/>
      <c r="AAD749" s="59"/>
      <c r="AAE749" s="59"/>
      <c r="AAF749" s="59"/>
      <c r="AAG749" s="59"/>
      <c r="AAH749" s="59"/>
      <c r="AAI749" s="59"/>
      <c r="AAJ749" s="59"/>
      <c r="AAK749" s="59"/>
      <c r="AAL749" s="59"/>
      <c r="AAM749" s="59"/>
      <c r="AAN749" s="59"/>
      <c r="AAO749" s="59"/>
      <c r="AAP749" s="59"/>
      <c r="AAQ749" s="59"/>
      <c r="AAR749" s="59"/>
      <c r="AAS749" s="59"/>
      <c r="AAT749" s="59"/>
      <c r="AAU749" s="59"/>
      <c r="AAV749" s="59"/>
      <c r="AAW749" s="59"/>
      <c r="AAX749" s="59"/>
      <c r="AAY749" s="59"/>
      <c r="AAZ749" s="59"/>
      <c r="ABA749" s="59"/>
      <c r="ABB749" s="59"/>
      <c r="ABC749" s="59"/>
      <c r="ABD749" s="59"/>
      <c r="ABE749" s="59"/>
      <c r="ABF749" s="59"/>
      <c r="ABG749" s="59"/>
      <c r="ABH749" s="59"/>
      <c r="ABI749" s="59"/>
      <c r="ABJ749" s="59"/>
      <c r="ABK749" s="59"/>
      <c r="ABL749" s="59"/>
      <c r="ABM749" s="59"/>
      <c r="ABN749" s="59"/>
      <c r="ABO749" s="59"/>
      <c r="ABP749" s="59"/>
      <c r="ABQ749" s="59"/>
      <c r="ABR749" s="59"/>
      <c r="ABS749" s="59"/>
      <c r="ABT749" s="59"/>
      <c r="ABU749" s="59"/>
      <c r="ABV749" s="59"/>
      <c r="ABW749" s="59"/>
      <c r="ABX749" s="59"/>
      <c r="ABY749" s="59"/>
      <c r="ABZ749" s="59"/>
      <c r="ACA749" s="59"/>
      <c r="ACB749" s="59"/>
      <c r="ACC749" s="59"/>
      <c r="ACD749" s="59"/>
      <c r="ACE749" s="59"/>
      <c r="ACF749" s="59"/>
      <c r="ACG749" s="59"/>
      <c r="ACH749" s="59"/>
      <c r="ACI749" s="59"/>
      <c r="ACJ749" s="59"/>
      <c r="ACK749" s="59"/>
      <c r="ACL749" s="59"/>
      <c r="ACM749" s="59"/>
      <c r="ACN749" s="59"/>
      <c r="ACO749" s="59"/>
      <c r="ACP749" s="59"/>
      <c r="ACQ749" s="59"/>
      <c r="ACR749" s="59"/>
      <c r="ACS749" s="59"/>
      <c r="ACT749" s="59"/>
      <c r="ACU749" s="59"/>
      <c r="ACV749" s="59"/>
      <c r="ACW749" s="59"/>
      <c r="ACX749" s="59"/>
      <c r="ACY749" s="59"/>
      <c r="ACZ749" s="59"/>
      <c r="ADA749" s="59"/>
      <c r="ADB749" s="59"/>
      <c r="ADC749" s="59"/>
      <c r="ADD749" s="59"/>
      <c r="ADE749" s="59"/>
      <c r="ADF749" s="59"/>
      <c r="ADG749" s="59"/>
      <c r="ADH749" s="59"/>
      <c r="ADI749" s="59"/>
      <c r="ADJ749" s="59"/>
      <c r="ADK749" s="59"/>
      <c r="ADL749" s="59"/>
      <c r="ADM749" s="59"/>
      <c r="ADN749" s="59"/>
      <c r="ADO749" s="59"/>
      <c r="ADP749" s="59"/>
      <c r="ADQ749" s="59"/>
      <c r="ADR749" s="59"/>
      <c r="ADS749" s="59"/>
      <c r="ADT749" s="59"/>
      <c r="ADU749" s="59"/>
      <c r="ADV749" s="59"/>
      <c r="ADW749" s="59"/>
      <c r="ADX749" s="59"/>
      <c r="ADY749" s="59"/>
      <c r="ADZ749" s="59"/>
      <c r="AEA749" s="59"/>
      <c r="AEB749" s="59"/>
      <c r="AEC749" s="59"/>
      <c r="AED749" s="59"/>
      <c r="AEE749" s="59"/>
      <c r="AEF749" s="59"/>
      <c r="AEG749" s="59"/>
      <c r="AEH749" s="59"/>
      <c r="AEI749" s="59"/>
      <c r="AEJ749" s="59"/>
      <c r="AEK749" s="59"/>
      <c r="AEL749" s="59"/>
      <c r="AEM749" s="59"/>
      <c r="AEN749" s="59"/>
      <c r="AEO749" s="59"/>
      <c r="AEP749" s="59"/>
      <c r="AEQ749" s="59"/>
      <c r="AER749" s="59"/>
      <c r="AES749" s="59"/>
      <c r="AET749" s="59"/>
      <c r="AEU749" s="59"/>
      <c r="AEV749" s="59"/>
      <c r="AEW749" s="59"/>
      <c r="AEX749" s="59"/>
      <c r="AEY749" s="59"/>
      <c r="AEZ749" s="59"/>
      <c r="AFA749" s="59"/>
      <c r="AFB749" s="59"/>
      <c r="AFC749" s="59"/>
      <c r="AFD749" s="59"/>
      <c r="AFE749" s="59"/>
      <c r="AFF749" s="59"/>
      <c r="AFG749" s="59"/>
      <c r="AFH749" s="59"/>
      <c r="AFI749" s="59"/>
      <c r="AFJ749" s="59"/>
      <c r="AFK749" s="59"/>
      <c r="AFL749" s="59"/>
      <c r="AFM749" s="59"/>
      <c r="AFN749" s="59"/>
      <c r="AFO749" s="59"/>
      <c r="AFP749" s="59"/>
      <c r="AFQ749" s="59"/>
      <c r="AFR749" s="59"/>
      <c r="AFS749" s="59"/>
      <c r="AFT749" s="59"/>
      <c r="AFU749" s="59"/>
      <c r="AFV749" s="59"/>
      <c r="AFW749" s="59"/>
      <c r="AFX749" s="59"/>
      <c r="AFY749" s="59"/>
      <c r="AFZ749" s="59"/>
      <c r="AGA749" s="59"/>
      <c r="AGB749" s="59"/>
      <c r="AGC749" s="59"/>
      <c r="AGD749" s="59"/>
      <c r="AGE749" s="59"/>
      <c r="AGF749" s="59"/>
      <c r="AGG749" s="59"/>
      <c r="AGH749" s="59"/>
      <c r="AGI749" s="59"/>
      <c r="AGJ749" s="59"/>
      <c r="AGK749" s="59"/>
      <c r="AGL749" s="59"/>
      <c r="AGM749" s="59"/>
      <c r="AGN749" s="59"/>
      <c r="AGO749" s="59"/>
      <c r="AGP749" s="59"/>
      <c r="AGQ749" s="59"/>
      <c r="AGR749" s="59"/>
      <c r="AGS749" s="59"/>
      <c r="AGT749" s="59"/>
      <c r="AGU749" s="59"/>
      <c r="AGV749" s="59"/>
      <c r="AGW749" s="59"/>
      <c r="AGX749" s="59"/>
      <c r="AGY749" s="59"/>
      <c r="AGZ749" s="59"/>
      <c r="AHA749" s="59"/>
      <c r="AHB749" s="59"/>
      <c r="AHC749" s="59"/>
      <c r="AHD749" s="59"/>
      <c r="AHE749" s="59"/>
      <c r="AHF749" s="59"/>
      <c r="AHG749" s="59"/>
      <c r="AHH749" s="59"/>
      <c r="AHI749" s="59"/>
      <c r="AHJ749" s="59"/>
      <c r="AHK749" s="59"/>
      <c r="AHL749" s="59"/>
      <c r="AHM749" s="59"/>
      <c r="AHN749" s="59"/>
      <c r="AHO749" s="59"/>
      <c r="AHP749" s="59"/>
      <c r="AHQ749" s="59"/>
      <c r="AHR749" s="59"/>
      <c r="AHS749" s="59"/>
      <c r="AHT749" s="59"/>
      <c r="AHU749" s="59"/>
      <c r="AHV749" s="59"/>
      <c r="AHW749" s="59"/>
      <c r="AHX749" s="59"/>
      <c r="AHY749" s="59"/>
      <c r="AHZ749" s="59"/>
      <c r="AIA749" s="59"/>
      <c r="AIB749" s="59"/>
      <c r="AIC749" s="59"/>
      <c r="AID749" s="59"/>
      <c r="AIE749" s="59"/>
      <c r="AIF749" s="59"/>
      <c r="AIG749" s="59"/>
      <c r="AIH749" s="59"/>
      <c r="AII749" s="59"/>
      <c r="AIJ749" s="59"/>
      <c r="AIK749" s="59"/>
      <c r="AIL749" s="59"/>
      <c r="AIM749" s="59"/>
      <c r="AIN749" s="59"/>
      <c r="AIO749" s="59"/>
      <c r="AIP749" s="59"/>
      <c r="AIQ749" s="59"/>
      <c r="AIR749" s="59"/>
      <c r="AIS749" s="59"/>
      <c r="AIT749" s="59"/>
      <c r="AIU749" s="59"/>
      <c r="AIV749" s="59"/>
      <c r="AIW749" s="59"/>
      <c r="AIX749" s="59"/>
      <c r="AIY749" s="59"/>
      <c r="AIZ749" s="59"/>
      <c r="AJA749" s="59"/>
      <c r="AJB749" s="59"/>
      <c r="AJC749" s="59"/>
      <c r="AJD749" s="59"/>
      <c r="AJE749" s="59"/>
      <c r="AJF749" s="59"/>
      <c r="AJG749" s="59"/>
      <c r="AJH749" s="59"/>
      <c r="AJI749" s="59"/>
      <c r="AJJ749" s="59"/>
      <c r="AJK749" s="59"/>
      <c r="AJL749" s="59"/>
      <c r="AJM749" s="59"/>
      <c r="AJN749" s="59"/>
      <c r="AJO749" s="59"/>
      <c r="AJP749" s="59"/>
      <c r="AJQ749" s="59"/>
      <c r="AJR749" s="59"/>
      <c r="AJS749" s="59"/>
      <c r="AJT749" s="59"/>
      <c r="AJU749" s="59"/>
      <c r="AJV749" s="59"/>
      <c r="AJW749" s="59"/>
      <c r="AJX749" s="59"/>
      <c r="AJY749" s="59"/>
      <c r="AJZ749" s="59"/>
      <c r="AKA749" s="59"/>
      <c r="AKB749" s="59"/>
      <c r="AKC749" s="59"/>
      <c r="AKD749" s="59"/>
      <c r="AKE749" s="59"/>
      <c r="AKF749" s="59"/>
      <c r="AKG749" s="59"/>
      <c r="AKH749" s="59"/>
      <c r="AKI749" s="59"/>
      <c r="AKJ749" s="59"/>
      <c r="AKK749" s="59"/>
      <c r="AKL749" s="59"/>
      <c r="AKM749" s="59"/>
      <c r="AKN749" s="59"/>
      <c r="AKO749" s="59"/>
      <c r="AKP749" s="59"/>
      <c r="AKQ749" s="59"/>
      <c r="AKR749" s="59"/>
      <c r="AKS749" s="59"/>
      <c r="AKT749" s="59"/>
      <c r="AKU749" s="59"/>
      <c r="AKV749" s="59"/>
      <c r="AKW749" s="59"/>
      <c r="AKX749" s="59"/>
      <c r="AKY749" s="59"/>
      <c r="AKZ749" s="59"/>
      <c r="ALA749" s="59"/>
      <c r="ALB749" s="59"/>
      <c r="ALC749" s="59"/>
      <c r="ALD749" s="59"/>
      <c r="ALE749" s="59"/>
      <c r="ALF749" s="59"/>
      <c r="ALG749" s="59"/>
      <c r="ALH749" s="59"/>
      <c r="ALI749" s="59"/>
      <c r="ALJ749" s="59"/>
      <c r="ALK749" s="59"/>
      <c r="ALL749" s="59"/>
      <c r="ALM749" s="59"/>
      <c r="ALN749" s="59"/>
      <c r="ALO749" s="59"/>
      <c r="ALP749" s="59"/>
      <c r="ALQ749" s="59"/>
      <c r="ALR749" s="59"/>
      <c r="ALS749" s="59"/>
      <c r="ALT749" s="59"/>
      <c r="ALU749" s="59"/>
      <c r="ALV749" s="59"/>
      <c r="ALW749" s="59"/>
      <c r="ALX749" s="59"/>
      <c r="ALY749" s="59"/>
      <c r="ALZ749" s="59"/>
      <c r="AMA749" s="59"/>
      <c r="AMB749" s="59"/>
      <c r="AMC749" s="59"/>
      <c r="AMD749" s="59"/>
      <c r="AME749" s="59"/>
      <c r="AMF749" s="59"/>
      <c r="AMG749" s="59"/>
      <c r="AMH749" s="59"/>
      <c r="AMI749" s="59"/>
      <c r="AMJ749" s="59"/>
      <c r="AMK749" s="59"/>
      <c r="AML749" s="59"/>
      <c r="AMM749" s="59"/>
      <c r="AMN749" s="59"/>
      <c r="AMO749" s="59"/>
      <c r="AMP749" s="59"/>
      <c r="AMQ749" s="59"/>
      <c r="AMR749" s="59"/>
      <c r="AMS749" s="59"/>
      <c r="AMT749" s="59"/>
      <c r="AMU749" s="59"/>
      <c r="AMV749" s="59"/>
      <c r="AMW749" s="59"/>
      <c r="AMX749" s="59"/>
      <c r="AMY749" s="59"/>
      <c r="AMZ749" s="59"/>
      <c r="ANA749" s="59"/>
      <c r="ANB749" s="59"/>
      <c r="ANC749" s="59"/>
      <c r="AND749" s="59"/>
      <c r="ANE749" s="59"/>
      <c r="ANF749" s="59"/>
      <c r="ANG749" s="59"/>
      <c r="ANH749" s="59"/>
      <c r="ANI749" s="59"/>
      <c r="ANJ749" s="59"/>
      <c r="ANK749" s="59"/>
      <c r="ANL749" s="59"/>
      <c r="ANM749" s="59"/>
      <c r="ANN749" s="59"/>
      <c r="ANO749" s="59"/>
      <c r="ANP749" s="59"/>
      <c r="ANQ749" s="59"/>
      <c r="ANR749" s="59"/>
      <c r="ANS749" s="59"/>
      <c r="ANT749" s="59"/>
      <c r="ANU749" s="59"/>
      <c r="ANV749" s="59"/>
      <c r="ANW749" s="59"/>
      <c r="ANX749" s="59"/>
      <c r="ANY749" s="59"/>
      <c r="ANZ749" s="59"/>
      <c r="AOA749" s="59"/>
      <c r="AOB749" s="59"/>
      <c r="AOC749" s="59"/>
      <c r="AOD749" s="59"/>
      <c r="AOE749" s="59"/>
      <c r="AOF749" s="59"/>
      <c r="AOG749" s="59"/>
      <c r="AOH749" s="59"/>
      <c r="AOI749" s="59"/>
      <c r="AOJ749" s="59"/>
      <c r="AOK749" s="59"/>
      <c r="AOL749" s="59"/>
      <c r="AOM749" s="59"/>
      <c r="AON749" s="59"/>
      <c r="AOO749" s="59"/>
      <c r="AOP749" s="59"/>
      <c r="AOQ749" s="59"/>
      <c r="AOR749" s="59"/>
      <c r="AOS749" s="59"/>
      <c r="AOT749" s="59"/>
      <c r="AOU749" s="59"/>
      <c r="AOV749" s="59"/>
      <c r="AOW749" s="59"/>
      <c r="AOX749" s="59"/>
      <c r="AOY749" s="59"/>
      <c r="AOZ749" s="59"/>
      <c r="APA749" s="59"/>
      <c r="APB749" s="59"/>
      <c r="APC749" s="59"/>
      <c r="APD749" s="59"/>
      <c r="APE749" s="59"/>
      <c r="APF749" s="59"/>
      <c r="APG749" s="59"/>
      <c r="APH749" s="59"/>
      <c r="API749" s="59"/>
      <c r="APJ749" s="59"/>
      <c r="APK749" s="59"/>
      <c r="APL749" s="59"/>
      <c r="APM749" s="59"/>
      <c r="APN749" s="59"/>
      <c r="APO749" s="59"/>
      <c r="APP749" s="59"/>
      <c r="APQ749" s="59"/>
      <c r="APR749" s="59"/>
      <c r="APS749" s="59"/>
      <c r="APT749" s="59"/>
      <c r="APU749" s="59"/>
      <c r="APV749" s="59"/>
      <c r="APW749" s="59"/>
      <c r="APX749" s="59"/>
      <c r="APY749" s="59"/>
      <c r="APZ749" s="59"/>
      <c r="AQA749" s="59"/>
      <c r="AQB749" s="59"/>
      <c r="AQC749" s="59"/>
      <c r="AQD749" s="59"/>
      <c r="AQE749" s="59"/>
      <c r="AQF749" s="59"/>
      <c r="AQG749" s="59"/>
      <c r="AQH749" s="59"/>
      <c r="AQI749" s="59"/>
      <c r="AQJ749" s="59"/>
      <c r="AQK749" s="59"/>
      <c r="AQL749" s="59"/>
      <c r="AQM749" s="59"/>
      <c r="AQN749" s="59"/>
      <c r="AQO749" s="59"/>
      <c r="AQP749" s="59"/>
      <c r="AQQ749" s="59"/>
      <c r="AQR749" s="59"/>
      <c r="AQS749" s="59"/>
      <c r="AQT749" s="59"/>
      <c r="AQU749" s="59"/>
      <c r="AQV749" s="59"/>
      <c r="AQW749" s="59"/>
      <c r="AQX749" s="59"/>
      <c r="AQY749" s="59"/>
      <c r="AQZ749" s="59"/>
      <c r="ARA749" s="59"/>
      <c r="ARB749" s="59"/>
      <c r="ARC749" s="59"/>
      <c r="ARD749" s="59"/>
      <c r="ARE749" s="59"/>
      <c r="ARF749" s="59"/>
      <c r="ARG749" s="59"/>
      <c r="ARH749" s="59"/>
      <c r="ARI749" s="59"/>
      <c r="ARJ749" s="59"/>
      <c r="ARK749" s="59"/>
      <c r="ARL749" s="59"/>
      <c r="ARM749" s="59"/>
      <c r="ARN749" s="59"/>
      <c r="ARO749" s="59"/>
      <c r="ARP749" s="59"/>
      <c r="ARQ749" s="59"/>
      <c r="ARR749" s="59"/>
      <c r="ARS749" s="59"/>
      <c r="ART749" s="59"/>
      <c r="ARU749" s="59"/>
      <c r="ARV749" s="59"/>
      <c r="ARW749" s="59"/>
      <c r="ARX749" s="59"/>
      <c r="ARY749" s="59"/>
      <c r="ARZ749" s="59"/>
      <c r="ASA749" s="59"/>
      <c r="ASB749" s="59"/>
      <c r="ASC749" s="59"/>
      <c r="ASD749" s="59"/>
      <c r="ASE749" s="59"/>
      <c r="ASF749" s="59"/>
      <c r="ASG749" s="59"/>
      <c r="ASH749" s="59"/>
      <c r="ASI749" s="59"/>
      <c r="ASJ749" s="59"/>
      <c r="ASK749" s="59"/>
      <c r="ASL749" s="59"/>
      <c r="ASM749" s="59"/>
      <c r="ASN749" s="59"/>
      <c r="ASO749" s="59"/>
      <c r="ASP749" s="59"/>
      <c r="ASQ749" s="59"/>
      <c r="ASR749" s="59"/>
      <c r="ASS749" s="59"/>
      <c r="AST749" s="59"/>
      <c r="ASU749" s="59"/>
      <c r="ASV749" s="59"/>
      <c r="ASW749" s="59"/>
      <c r="ASX749" s="59"/>
      <c r="ASY749" s="59"/>
      <c r="ASZ749" s="59"/>
      <c r="ATA749" s="59"/>
      <c r="ATB749" s="59"/>
      <c r="ATC749" s="59"/>
      <c r="ATD749" s="59"/>
      <c r="ATE749" s="59"/>
      <c r="ATF749" s="59"/>
      <c r="ATG749" s="59"/>
      <c r="ATH749" s="59"/>
      <c r="ATI749" s="59"/>
      <c r="ATJ749" s="59"/>
      <c r="ATK749" s="59"/>
      <c r="ATL749" s="59"/>
      <c r="ATM749" s="59"/>
      <c r="ATN749" s="59"/>
      <c r="ATO749" s="59"/>
      <c r="ATP749" s="59"/>
      <c r="ATQ749" s="59"/>
      <c r="ATR749" s="59"/>
      <c r="ATS749" s="59"/>
      <c r="ATT749" s="59"/>
      <c r="ATU749" s="59"/>
      <c r="ATV749" s="59"/>
      <c r="ATW749" s="59"/>
      <c r="ATX749" s="59"/>
      <c r="ATY749" s="59"/>
      <c r="ATZ749" s="59"/>
      <c r="AUA749" s="59"/>
      <c r="AUB749" s="59"/>
      <c r="AUC749" s="59"/>
      <c r="AUD749" s="59"/>
      <c r="AUE749" s="59"/>
      <c r="AUF749" s="59"/>
      <c r="AUG749" s="59"/>
      <c r="AUH749" s="59"/>
      <c r="AUI749" s="59"/>
      <c r="AUJ749" s="59"/>
      <c r="AUK749" s="59"/>
      <c r="AUL749" s="59"/>
      <c r="AUM749" s="59"/>
      <c r="AUN749" s="59"/>
      <c r="AUO749" s="59"/>
      <c r="AUP749" s="59"/>
      <c r="AUQ749" s="59"/>
      <c r="AUR749" s="59"/>
      <c r="AUS749" s="59"/>
      <c r="AUT749" s="59"/>
      <c r="AUU749" s="59"/>
      <c r="AUV749" s="59"/>
      <c r="AUW749" s="59"/>
      <c r="AUX749" s="59"/>
      <c r="AUY749" s="59"/>
      <c r="AUZ749" s="59"/>
      <c r="AVA749" s="59"/>
      <c r="AVB749" s="59"/>
      <c r="AVC749" s="59"/>
      <c r="AVD749" s="59"/>
      <c r="AVE749" s="59"/>
      <c r="AVF749" s="59"/>
      <c r="AVG749" s="59"/>
      <c r="AVH749" s="59"/>
      <c r="AVI749" s="59"/>
      <c r="AVJ749" s="59"/>
      <c r="AVK749" s="59"/>
      <c r="AVL749" s="59"/>
      <c r="AVM749" s="59"/>
      <c r="AVN749" s="59"/>
      <c r="AVO749" s="59"/>
      <c r="AVP749" s="59"/>
      <c r="AVQ749" s="59"/>
      <c r="AVR749" s="59"/>
      <c r="AVS749" s="59"/>
      <c r="AVT749" s="59"/>
      <c r="AVU749" s="59"/>
      <c r="AVV749" s="59"/>
      <c r="AVW749" s="59"/>
      <c r="AVX749" s="59"/>
      <c r="AVY749" s="59"/>
      <c r="AVZ749" s="59"/>
      <c r="AWA749" s="59"/>
      <c r="AWB749" s="59"/>
      <c r="AWC749" s="59"/>
      <c r="AWD749" s="59"/>
      <c r="AWE749" s="59"/>
      <c r="AWF749" s="59"/>
      <c r="AWG749" s="59"/>
      <c r="AWH749" s="59"/>
      <c r="AWI749" s="59"/>
      <c r="AWJ749" s="59"/>
      <c r="AWK749" s="59"/>
      <c r="AWL749" s="59"/>
      <c r="AWM749" s="59"/>
      <c r="AWN749" s="59"/>
      <c r="AWO749" s="59"/>
      <c r="AWP749" s="59"/>
      <c r="AWQ749" s="59"/>
      <c r="AWR749" s="59"/>
      <c r="AWS749" s="59"/>
      <c r="AWT749" s="59"/>
      <c r="AWU749" s="59"/>
      <c r="AWV749" s="59"/>
      <c r="AWW749" s="59"/>
      <c r="AWX749" s="59"/>
      <c r="AWY749" s="59"/>
      <c r="AWZ749" s="59"/>
      <c r="AXA749" s="59"/>
      <c r="AXB749" s="59"/>
      <c r="AXC749" s="59"/>
      <c r="AXD749" s="59"/>
      <c r="AXE749" s="59"/>
      <c r="AXF749" s="59"/>
      <c r="AXG749" s="59"/>
      <c r="AXH749" s="59"/>
      <c r="AXI749" s="59"/>
      <c r="AXJ749" s="59"/>
      <c r="AXK749" s="59"/>
      <c r="AXL749" s="59"/>
      <c r="AXM749" s="59"/>
      <c r="AXN749" s="59"/>
      <c r="AXO749" s="59"/>
      <c r="AXP749" s="59"/>
      <c r="AXQ749" s="59"/>
      <c r="AXR749" s="59"/>
      <c r="AXS749" s="59"/>
      <c r="AXT749" s="59"/>
      <c r="AXU749" s="59"/>
      <c r="AXV749" s="59"/>
      <c r="AXW749" s="59"/>
      <c r="AXX749" s="59"/>
      <c r="AXY749" s="59"/>
      <c r="AXZ749" s="59"/>
      <c r="AYA749" s="59"/>
      <c r="AYB749" s="59"/>
      <c r="AYC749" s="59"/>
      <c r="AYD749" s="59"/>
      <c r="AYE749" s="59"/>
      <c r="AYF749" s="59"/>
      <c r="AYG749" s="59"/>
      <c r="AYH749" s="59"/>
      <c r="AYI749" s="59"/>
      <c r="AYJ749" s="59"/>
      <c r="AYK749" s="59"/>
      <c r="AYL749" s="59"/>
      <c r="AYM749" s="59"/>
      <c r="AYN749" s="59"/>
      <c r="AYO749" s="59"/>
      <c r="AYP749" s="59"/>
      <c r="AYQ749" s="59"/>
      <c r="AYR749" s="59"/>
      <c r="AYS749" s="59"/>
      <c r="AYT749" s="59"/>
      <c r="AYU749" s="59"/>
      <c r="AYV749" s="59"/>
      <c r="AYW749" s="59"/>
      <c r="AYX749" s="59"/>
      <c r="AYY749" s="59"/>
      <c r="AYZ749" s="59"/>
      <c r="AZA749" s="59"/>
      <c r="AZB749" s="59"/>
      <c r="AZC749" s="59"/>
      <c r="AZD749" s="59"/>
      <c r="AZE749" s="59"/>
      <c r="AZF749" s="59"/>
      <c r="AZG749" s="59"/>
      <c r="AZH749" s="59"/>
      <c r="AZI749" s="59"/>
      <c r="AZJ749" s="59"/>
      <c r="AZK749" s="59"/>
      <c r="AZL749" s="59"/>
      <c r="AZM749" s="59"/>
      <c r="AZN749" s="59"/>
      <c r="AZO749" s="59"/>
      <c r="AZP749" s="59"/>
      <c r="AZQ749" s="59"/>
      <c r="AZR749" s="59"/>
      <c r="AZS749" s="59"/>
      <c r="AZT749" s="59"/>
      <c r="AZU749" s="59"/>
      <c r="AZV749" s="59"/>
      <c r="AZW749" s="59"/>
      <c r="AZX749" s="59"/>
      <c r="AZY749" s="59"/>
      <c r="AZZ749" s="59"/>
      <c r="BAA749" s="59"/>
      <c r="BAB749" s="59"/>
      <c r="BAC749" s="59"/>
      <c r="BAD749" s="59"/>
      <c r="BAE749" s="59"/>
      <c r="BAF749" s="59"/>
      <c r="BAG749" s="59"/>
      <c r="BAH749" s="59"/>
      <c r="BAI749" s="59"/>
      <c r="BAJ749" s="59"/>
      <c r="BAK749" s="59"/>
      <c r="BAL749" s="59"/>
      <c r="BAM749" s="59"/>
      <c r="BAN749" s="59"/>
      <c r="BAO749" s="59"/>
      <c r="BAP749" s="59"/>
      <c r="BAQ749" s="59"/>
      <c r="BAR749" s="59"/>
      <c r="BAS749" s="59"/>
      <c r="BAT749" s="59"/>
      <c r="BAU749" s="59"/>
      <c r="BAV749" s="59"/>
      <c r="BAW749" s="59"/>
      <c r="BAX749" s="59"/>
      <c r="BAY749" s="59"/>
      <c r="BAZ749" s="59"/>
      <c r="BBA749" s="59"/>
      <c r="BBB749" s="59"/>
      <c r="BBC749" s="59"/>
      <c r="BBD749" s="59"/>
      <c r="BBE749" s="59"/>
      <c r="BBF749" s="59"/>
      <c r="BBG749" s="59"/>
      <c r="BBH749" s="59"/>
      <c r="BBI749" s="59"/>
      <c r="BBJ749" s="59"/>
      <c r="BBK749" s="59"/>
      <c r="BBL749" s="59"/>
      <c r="BBM749" s="59"/>
      <c r="BBN749" s="59"/>
      <c r="BBO749" s="59"/>
      <c r="BBP749" s="59"/>
      <c r="BBQ749" s="59"/>
      <c r="BBR749" s="59"/>
      <c r="BBS749" s="59"/>
      <c r="BBT749" s="59"/>
      <c r="BBU749" s="59"/>
      <c r="BBV749" s="59"/>
      <c r="BBW749" s="59"/>
      <c r="BBX749" s="59"/>
      <c r="BBY749" s="59"/>
      <c r="BBZ749" s="59"/>
      <c r="BCA749" s="59"/>
      <c r="BCB749" s="59"/>
      <c r="BCC749" s="59"/>
      <c r="BCD749" s="59"/>
      <c r="BCE749" s="59"/>
      <c r="BCF749" s="59"/>
      <c r="BCG749" s="59"/>
      <c r="BCH749" s="59"/>
      <c r="BCI749" s="59"/>
      <c r="BCJ749" s="59"/>
      <c r="BCK749" s="59"/>
      <c r="BCL749" s="59"/>
      <c r="BCM749" s="59"/>
      <c r="BCN749" s="59"/>
      <c r="BCO749" s="59"/>
      <c r="BCP749" s="59"/>
      <c r="BCQ749" s="59"/>
      <c r="BCR749" s="59"/>
      <c r="BCS749" s="59"/>
      <c r="BCT749" s="59"/>
      <c r="BCU749" s="59"/>
      <c r="BCV749" s="59"/>
      <c r="BCW749" s="59"/>
      <c r="BCX749" s="59"/>
      <c r="BCY749" s="59"/>
      <c r="BCZ749" s="59"/>
      <c r="BDA749" s="59"/>
      <c r="BDB749" s="59"/>
      <c r="BDC749" s="59"/>
      <c r="BDD749" s="59"/>
      <c r="BDE749" s="59"/>
      <c r="BDF749" s="59"/>
      <c r="BDG749" s="59"/>
      <c r="BDH749" s="59"/>
      <c r="BDI749" s="59"/>
      <c r="BDJ749" s="59"/>
      <c r="BDK749" s="59"/>
      <c r="BDL749" s="59"/>
      <c r="BDM749" s="59"/>
      <c r="BDN749" s="59"/>
      <c r="BDO749" s="59"/>
      <c r="BDP749" s="59"/>
      <c r="BDQ749" s="59"/>
      <c r="BDR749" s="59"/>
      <c r="BDS749" s="59"/>
      <c r="BDT749" s="59"/>
      <c r="BDU749" s="59"/>
      <c r="BDV749" s="59"/>
      <c r="BDW749" s="59"/>
      <c r="BDX749" s="59"/>
      <c r="BDY749" s="59"/>
      <c r="BDZ749" s="59"/>
      <c r="BEA749" s="59"/>
      <c r="BEB749" s="59"/>
      <c r="BEC749" s="59"/>
      <c r="BED749" s="59"/>
      <c r="BEE749" s="59"/>
      <c r="BEF749" s="59"/>
      <c r="BEG749" s="59"/>
      <c r="BEH749" s="59"/>
      <c r="BEI749" s="59"/>
      <c r="BEJ749" s="59"/>
      <c r="BEK749" s="59"/>
      <c r="BEL749" s="59"/>
      <c r="BEM749" s="59"/>
      <c r="BEN749" s="59"/>
      <c r="BEO749" s="59"/>
      <c r="BEP749" s="59"/>
      <c r="BEQ749" s="59"/>
      <c r="BER749" s="59"/>
      <c r="BES749" s="59"/>
      <c r="BET749" s="59"/>
      <c r="BEU749" s="59"/>
      <c r="BEV749" s="59"/>
      <c r="BEW749" s="59"/>
      <c r="BEX749" s="59"/>
      <c r="BEY749" s="59"/>
      <c r="BEZ749" s="59"/>
      <c r="BFA749" s="59"/>
      <c r="BFB749" s="59"/>
      <c r="BFC749" s="59"/>
      <c r="BFD749" s="59"/>
      <c r="BFE749" s="59"/>
      <c r="BFF749" s="59"/>
      <c r="BFG749" s="59"/>
      <c r="BFH749" s="59"/>
      <c r="BFI749" s="59"/>
      <c r="BFJ749" s="59"/>
      <c r="BFK749" s="59"/>
      <c r="BFL749" s="59"/>
      <c r="BFM749" s="59"/>
      <c r="BFN749" s="59"/>
      <c r="BFO749" s="59"/>
      <c r="BFP749" s="59"/>
      <c r="BFQ749" s="59"/>
      <c r="BFR749" s="59"/>
      <c r="BFS749" s="59"/>
      <c r="BFT749" s="59"/>
      <c r="BFU749" s="59"/>
      <c r="BFV749" s="59"/>
      <c r="BFW749" s="59"/>
      <c r="BFX749" s="59"/>
      <c r="BFY749" s="59"/>
      <c r="BFZ749" s="59"/>
      <c r="BGA749" s="59"/>
      <c r="BGB749" s="59"/>
      <c r="BGC749" s="59"/>
      <c r="BGD749" s="59"/>
      <c r="BGE749" s="59"/>
      <c r="BGF749" s="59"/>
      <c r="BGG749" s="59"/>
      <c r="BGH749" s="59"/>
      <c r="BGI749" s="59"/>
      <c r="BGJ749" s="59"/>
      <c r="BGK749" s="59"/>
      <c r="BGL749" s="59"/>
      <c r="BGM749" s="59"/>
      <c r="BGN749" s="59"/>
      <c r="BGO749" s="59"/>
      <c r="BGP749" s="59"/>
      <c r="BGQ749" s="59"/>
      <c r="BGR749" s="59"/>
      <c r="BGS749" s="59"/>
      <c r="BGT749" s="59"/>
      <c r="BGU749" s="59"/>
      <c r="BGV749" s="59"/>
      <c r="BGW749" s="59"/>
      <c r="BGX749" s="59"/>
      <c r="BGY749" s="59"/>
      <c r="BGZ749" s="59"/>
      <c r="BHA749" s="59"/>
      <c r="BHB749" s="59"/>
      <c r="BHC749" s="59"/>
      <c r="BHD749" s="59"/>
      <c r="BHE749" s="59"/>
      <c r="BHF749" s="59"/>
      <c r="BHG749" s="59"/>
      <c r="BHH749" s="59"/>
      <c r="BHI749" s="59"/>
      <c r="BHJ749" s="59"/>
      <c r="BHK749" s="59"/>
      <c r="BHL749" s="59"/>
      <c r="BHM749" s="59"/>
      <c r="BHN749" s="59"/>
      <c r="BHO749" s="59"/>
      <c r="BHP749" s="59"/>
      <c r="BHQ749" s="59"/>
      <c r="BHR749" s="59"/>
      <c r="BHS749" s="59"/>
      <c r="BHT749" s="59"/>
      <c r="BHU749" s="59"/>
      <c r="BHV749" s="59"/>
      <c r="BHW749" s="59"/>
      <c r="BHX749" s="59"/>
      <c r="BHY749" s="59"/>
      <c r="BHZ749" s="59"/>
      <c r="BIA749" s="59"/>
      <c r="BIB749" s="59"/>
      <c r="BIC749" s="59"/>
      <c r="BID749" s="59"/>
      <c r="BIE749" s="59"/>
      <c r="BIF749" s="59"/>
      <c r="BIG749" s="59"/>
      <c r="BIH749" s="59"/>
      <c r="BII749" s="59"/>
      <c r="BIJ749" s="59"/>
      <c r="BIK749" s="59"/>
      <c r="BIL749" s="59"/>
      <c r="BIM749" s="59"/>
      <c r="BIN749" s="59"/>
      <c r="BIO749" s="59"/>
      <c r="BIP749" s="59"/>
      <c r="BIQ749" s="59"/>
      <c r="BIR749" s="59"/>
      <c r="BIS749" s="59"/>
      <c r="BIT749" s="59"/>
      <c r="BIU749" s="59"/>
      <c r="BIV749" s="59"/>
      <c r="BIW749" s="59"/>
      <c r="BIX749" s="59"/>
      <c r="BIY749" s="59"/>
      <c r="BIZ749" s="59"/>
      <c r="BJA749" s="59"/>
      <c r="BJB749" s="59"/>
      <c r="BJC749" s="59"/>
      <c r="BJD749" s="59"/>
      <c r="BJE749" s="59"/>
      <c r="BJF749" s="59"/>
      <c r="BJG749" s="59"/>
      <c r="BJH749" s="59"/>
      <c r="BJI749" s="59"/>
      <c r="BJJ749" s="59"/>
      <c r="BJK749" s="59"/>
      <c r="BJL749" s="59"/>
      <c r="BJM749" s="59"/>
      <c r="BJN749" s="59"/>
      <c r="BJO749" s="59"/>
      <c r="BJP749" s="59"/>
      <c r="BJQ749" s="59"/>
      <c r="BJR749" s="59"/>
      <c r="BJS749" s="59"/>
      <c r="BJT749" s="59"/>
      <c r="BJU749" s="59"/>
      <c r="BJV749" s="59"/>
      <c r="BJW749" s="59"/>
      <c r="BJX749" s="59"/>
      <c r="BJY749" s="59"/>
      <c r="BJZ749" s="59"/>
      <c r="BKA749" s="59"/>
      <c r="BKB749" s="59"/>
      <c r="BKC749" s="59"/>
      <c r="BKD749" s="59"/>
      <c r="BKE749" s="59"/>
      <c r="BKF749" s="59"/>
      <c r="BKG749" s="59"/>
      <c r="BKH749" s="59"/>
      <c r="BKI749" s="59"/>
      <c r="BKJ749" s="59"/>
      <c r="BKK749" s="59"/>
      <c r="BKL749" s="59"/>
      <c r="BKM749" s="59"/>
      <c r="BKN749" s="59"/>
      <c r="BKO749" s="59"/>
      <c r="BKP749" s="59"/>
      <c r="BKQ749" s="59"/>
      <c r="BKR749" s="59"/>
      <c r="BKS749" s="59"/>
      <c r="BKT749" s="59"/>
      <c r="BKU749" s="59"/>
      <c r="BKV749" s="59"/>
      <c r="BKW749" s="59"/>
      <c r="BKX749" s="59"/>
      <c r="BKY749" s="59"/>
      <c r="BKZ749" s="59"/>
      <c r="BLA749" s="59"/>
      <c r="BLB749" s="59"/>
      <c r="BLC749" s="59"/>
      <c r="BLD749" s="59"/>
      <c r="BLE749" s="59"/>
      <c r="BLF749" s="59"/>
      <c r="BLG749" s="59"/>
      <c r="BLH749" s="59"/>
      <c r="BLI749" s="59"/>
      <c r="BLJ749" s="59"/>
      <c r="BLK749" s="59"/>
      <c r="BLL749" s="59"/>
      <c r="BLM749" s="59"/>
      <c r="BLN749" s="59"/>
      <c r="BLO749" s="59"/>
      <c r="BLP749" s="59"/>
      <c r="BLQ749" s="59"/>
      <c r="BLR749" s="59"/>
      <c r="BLS749" s="59"/>
      <c r="BLT749" s="59"/>
      <c r="BLU749" s="59"/>
      <c r="BLV749" s="59"/>
      <c r="BLW749" s="59"/>
      <c r="BLX749" s="59"/>
      <c r="BLY749" s="59"/>
      <c r="BLZ749" s="59"/>
      <c r="BMA749" s="59"/>
      <c r="BMB749" s="59"/>
      <c r="BMC749" s="59"/>
      <c r="BMD749" s="59"/>
      <c r="BME749" s="59"/>
      <c r="BMF749" s="59"/>
      <c r="BMG749" s="59"/>
      <c r="BMH749" s="59"/>
      <c r="BMI749" s="59"/>
      <c r="BMJ749" s="59"/>
      <c r="BMK749" s="59"/>
      <c r="BML749" s="59"/>
      <c r="BMM749" s="59"/>
      <c r="BMN749" s="59"/>
      <c r="BMO749" s="59"/>
      <c r="BMP749" s="59"/>
      <c r="BMQ749" s="59"/>
      <c r="BMR749" s="59"/>
      <c r="BMS749" s="59"/>
      <c r="BMT749" s="59"/>
      <c r="BMU749" s="59"/>
      <c r="BMV749" s="59"/>
      <c r="BMW749" s="59"/>
      <c r="BMX749" s="59"/>
      <c r="BMY749" s="59"/>
      <c r="BMZ749" s="59"/>
      <c r="BNA749" s="59"/>
      <c r="BNB749" s="59"/>
      <c r="BNC749" s="59"/>
      <c r="BND749" s="59"/>
      <c r="BNE749" s="59"/>
      <c r="BNF749" s="59"/>
      <c r="BNG749" s="59"/>
      <c r="BNH749" s="59"/>
      <c r="BNI749" s="59"/>
      <c r="BNJ749" s="59"/>
      <c r="BNK749" s="59"/>
      <c r="BNL749" s="59"/>
      <c r="BNM749" s="59"/>
      <c r="BNN749" s="59"/>
      <c r="BNO749" s="59"/>
      <c r="BNP749" s="59"/>
      <c r="BNQ749" s="59"/>
      <c r="BNR749" s="59"/>
      <c r="BNS749" s="59"/>
      <c r="BNT749" s="59"/>
      <c r="BNU749" s="59"/>
      <c r="BNV749" s="59"/>
      <c r="BNW749" s="59"/>
      <c r="BNX749" s="59"/>
      <c r="BNY749" s="59"/>
      <c r="BNZ749" s="59"/>
      <c r="BOA749" s="59"/>
      <c r="BOB749" s="59"/>
      <c r="BOC749" s="59"/>
      <c r="BOD749" s="59"/>
      <c r="BOE749" s="59"/>
      <c r="BOF749" s="59"/>
      <c r="BOG749" s="59"/>
      <c r="BOH749" s="59"/>
      <c r="BOI749" s="59"/>
      <c r="BOJ749" s="59"/>
      <c r="BOK749" s="59"/>
      <c r="BOL749" s="59"/>
      <c r="BOM749" s="59"/>
      <c r="BON749" s="59"/>
      <c r="BOO749" s="59"/>
      <c r="BOP749" s="59"/>
      <c r="BOQ749" s="59"/>
      <c r="BOR749" s="59"/>
      <c r="BOS749" s="59"/>
      <c r="BOT749" s="59"/>
      <c r="BOU749" s="59"/>
      <c r="BOV749" s="59"/>
      <c r="BOW749" s="59"/>
      <c r="BOX749" s="59"/>
      <c r="BOY749" s="59"/>
      <c r="BOZ749" s="59"/>
      <c r="BPA749" s="59"/>
      <c r="BPB749" s="59"/>
      <c r="BPC749" s="59"/>
      <c r="BPD749" s="59"/>
      <c r="BPE749" s="59"/>
      <c r="BPF749" s="59"/>
      <c r="BPG749" s="59"/>
      <c r="BPH749" s="59"/>
      <c r="BPI749" s="59"/>
      <c r="BPJ749" s="59"/>
      <c r="BPK749" s="59"/>
      <c r="BPL749" s="59"/>
      <c r="BPM749" s="59"/>
      <c r="BPN749" s="59"/>
      <c r="BPO749" s="59"/>
      <c r="BPP749" s="59"/>
      <c r="BPQ749" s="59"/>
      <c r="BPR749" s="59"/>
      <c r="BPS749" s="59"/>
      <c r="BPT749" s="59"/>
      <c r="BPU749" s="59"/>
      <c r="BPV749" s="59"/>
      <c r="BPW749" s="59"/>
      <c r="BPX749" s="59"/>
      <c r="BPY749" s="59"/>
      <c r="BPZ749" s="59"/>
      <c r="BQA749" s="59"/>
      <c r="BQB749" s="59"/>
      <c r="BQC749" s="59"/>
      <c r="BQD749" s="59"/>
      <c r="BQE749" s="59"/>
      <c r="BQF749" s="59"/>
      <c r="BQG749" s="59"/>
      <c r="BQH749" s="59"/>
      <c r="BQI749" s="59"/>
      <c r="BQJ749" s="59"/>
      <c r="BQK749" s="59"/>
      <c r="BQL749" s="59"/>
      <c r="BQM749" s="59"/>
      <c r="BQN749" s="59"/>
      <c r="BQO749" s="59"/>
      <c r="BQP749" s="59"/>
      <c r="BQQ749" s="59"/>
      <c r="BQR749" s="59"/>
      <c r="BQS749" s="59"/>
      <c r="BQT749" s="59"/>
      <c r="BQU749" s="59"/>
      <c r="BQV749" s="59"/>
      <c r="BQW749" s="59"/>
      <c r="BQX749" s="59"/>
      <c r="BQY749" s="59"/>
      <c r="BQZ749" s="59"/>
      <c r="BRA749" s="59"/>
      <c r="BRB749" s="59"/>
      <c r="BRC749" s="59"/>
      <c r="BRD749" s="59"/>
      <c r="BRE749" s="59"/>
      <c r="BRF749" s="59"/>
      <c r="BRG749" s="59"/>
      <c r="BRH749" s="59"/>
      <c r="BRI749" s="59"/>
      <c r="BRJ749" s="59"/>
      <c r="BRK749" s="59"/>
      <c r="BRL749" s="59"/>
      <c r="BRM749" s="59"/>
      <c r="BRN749" s="59"/>
      <c r="BRO749" s="59"/>
      <c r="BRP749" s="59"/>
      <c r="BRQ749" s="59"/>
      <c r="BRR749" s="59"/>
      <c r="BRS749" s="59"/>
      <c r="BRT749" s="59"/>
      <c r="BRU749" s="59"/>
      <c r="BRV749" s="59"/>
      <c r="BRW749" s="59"/>
      <c r="BRX749" s="59"/>
      <c r="BRY749" s="59"/>
      <c r="BRZ749" s="59"/>
      <c r="BSA749" s="59"/>
      <c r="BSB749" s="59"/>
      <c r="BSC749" s="59"/>
      <c r="BSD749" s="59"/>
      <c r="BSE749" s="59"/>
      <c r="BSF749" s="59"/>
      <c r="BSG749" s="59"/>
      <c r="BSH749" s="59"/>
      <c r="BSI749" s="59"/>
      <c r="BSJ749" s="59"/>
      <c r="BSK749" s="59"/>
      <c r="BSL749" s="59"/>
      <c r="BSM749" s="59"/>
      <c r="BSN749" s="59"/>
      <c r="BSO749" s="59"/>
      <c r="BSP749" s="59"/>
      <c r="BSQ749" s="59"/>
      <c r="BSR749" s="59"/>
      <c r="BSS749" s="59"/>
      <c r="BST749" s="59"/>
      <c r="BSU749" s="59"/>
      <c r="BSV749" s="59"/>
      <c r="BSW749" s="59"/>
      <c r="BSX749" s="59"/>
      <c r="BSY749" s="59"/>
      <c r="BSZ749" s="59"/>
      <c r="BTA749" s="59"/>
      <c r="BTB749" s="59"/>
      <c r="BTC749" s="59"/>
      <c r="BTD749" s="59"/>
      <c r="BTE749" s="59"/>
      <c r="BTF749" s="59"/>
      <c r="BTG749" s="59"/>
      <c r="BTH749" s="59"/>
      <c r="BTI749" s="59"/>
      <c r="BTJ749" s="59"/>
      <c r="BTK749" s="59"/>
      <c r="BTL749" s="59"/>
      <c r="BTM749" s="59"/>
      <c r="BTN749" s="59"/>
      <c r="BTO749" s="59"/>
      <c r="BTP749" s="59"/>
      <c r="BTQ749" s="59"/>
      <c r="BTR749" s="59"/>
      <c r="BTS749" s="59"/>
      <c r="BTT749" s="59"/>
      <c r="BTU749" s="59"/>
      <c r="BTV749" s="59"/>
      <c r="BTW749" s="59"/>
      <c r="BTX749" s="59"/>
      <c r="BTY749" s="59"/>
      <c r="BTZ749" s="59"/>
      <c r="BUA749" s="59"/>
      <c r="BUB749" s="59"/>
      <c r="BUC749" s="59"/>
      <c r="BUD749" s="59"/>
      <c r="BUE749" s="59"/>
      <c r="BUF749" s="59"/>
      <c r="BUG749" s="59"/>
      <c r="BUH749" s="59"/>
      <c r="BUI749" s="59"/>
      <c r="BUJ749" s="59"/>
      <c r="BUK749" s="59"/>
      <c r="BUL749" s="59"/>
      <c r="BUM749" s="59"/>
      <c r="BUN749" s="59"/>
      <c r="BUO749" s="59"/>
      <c r="BUP749" s="59"/>
      <c r="BUQ749" s="59"/>
      <c r="BUR749" s="59"/>
      <c r="BUS749" s="59"/>
      <c r="BUT749" s="59"/>
      <c r="BUU749" s="59"/>
      <c r="BUV749" s="59"/>
      <c r="BUW749" s="59"/>
      <c r="BUX749" s="59"/>
      <c r="BUY749" s="59"/>
      <c r="BUZ749" s="59"/>
      <c r="BVA749" s="59"/>
      <c r="BVB749" s="59"/>
      <c r="BVC749" s="59"/>
      <c r="BVD749" s="59"/>
      <c r="BVE749" s="59"/>
      <c r="BVF749" s="59"/>
      <c r="BVG749" s="59"/>
      <c r="BVH749" s="59"/>
      <c r="BVI749" s="59"/>
      <c r="BVJ749" s="59"/>
      <c r="BVK749" s="59"/>
      <c r="BVL749" s="59"/>
      <c r="BVM749" s="59"/>
      <c r="BVN749" s="59"/>
      <c r="BVO749" s="59"/>
      <c r="BVP749" s="59"/>
      <c r="BVQ749" s="59"/>
      <c r="BVR749" s="59"/>
      <c r="BVS749" s="59"/>
      <c r="BVT749" s="59"/>
      <c r="BVU749" s="59"/>
      <c r="BVV749" s="59"/>
      <c r="BVW749" s="59"/>
      <c r="BVX749" s="59"/>
      <c r="BVY749" s="59"/>
      <c r="BVZ749" s="59"/>
      <c r="BWA749" s="59"/>
      <c r="BWB749" s="59"/>
      <c r="BWC749" s="59"/>
      <c r="BWD749" s="59"/>
      <c r="BWE749" s="59"/>
      <c r="BWF749" s="59"/>
      <c r="BWG749" s="59"/>
      <c r="BWH749" s="59"/>
      <c r="BWI749" s="59"/>
      <c r="BWJ749" s="59"/>
      <c r="BWK749" s="59"/>
      <c r="BWL749" s="59"/>
      <c r="BWM749" s="59"/>
      <c r="BWN749" s="59"/>
      <c r="BWO749" s="59"/>
      <c r="BWP749" s="59"/>
      <c r="BWQ749" s="59"/>
      <c r="BWR749" s="59"/>
      <c r="BWS749" s="59"/>
      <c r="BWT749" s="59"/>
      <c r="BWU749" s="59"/>
      <c r="BWV749" s="59"/>
      <c r="BWW749" s="59"/>
      <c r="BWX749" s="59"/>
      <c r="BWY749" s="59"/>
      <c r="BWZ749" s="59"/>
      <c r="BXA749" s="59"/>
      <c r="BXB749" s="59"/>
      <c r="BXC749" s="59"/>
      <c r="BXD749" s="59"/>
      <c r="BXE749" s="59"/>
      <c r="BXF749" s="59"/>
      <c r="BXG749" s="59"/>
      <c r="BXH749" s="59"/>
      <c r="BXI749" s="59"/>
      <c r="BXJ749" s="59"/>
      <c r="BXK749" s="59"/>
      <c r="BXL749" s="59"/>
      <c r="BXM749" s="59"/>
      <c r="BXN749" s="59"/>
      <c r="BXO749" s="59"/>
      <c r="BXP749" s="59"/>
      <c r="BXQ749" s="59"/>
      <c r="BXR749" s="59"/>
      <c r="BXS749" s="59"/>
      <c r="BXT749" s="59"/>
      <c r="BXU749" s="59"/>
      <c r="BXV749" s="59"/>
      <c r="BXW749" s="59"/>
      <c r="BXX749" s="59"/>
      <c r="BXY749" s="59"/>
      <c r="BXZ749" s="59"/>
      <c r="BYA749" s="59"/>
      <c r="BYB749" s="59"/>
      <c r="BYC749" s="59"/>
      <c r="BYD749" s="59"/>
      <c r="BYE749" s="59"/>
      <c r="BYF749" s="59"/>
      <c r="BYG749" s="59"/>
      <c r="BYH749" s="59"/>
      <c r="BYI749" s="59"/>
      <c r="BYJ749" s="59"/>
      <c r="BYK749" s="59"/>
      <c r="BYL749" s="59"/>
      <c r="BYM749" s="59"/>
      <c r="BYN749" s="59"/>
      <c r="BYO749" s="59"/>
      <c r="BYP749" s="59"/>
      <c r="BYQ749" s="59"/>
      <c r="BYR749" s="59"/>
      <c r="BYS749" s="59"/>
      <c r="BYT749" s="59"/>
      <c r="BYU749" s="59"/>
      <c r="BYV749" s="59"/>
      <c r="BYW749" s="59"/>
      <c r="BYX749" s="59"/>
      <c r="BYY749" s="59"/>
      <c r="BYZ749" s="59"/>
      <c r="BZA749" s="59"/>
      <c r="BZB749" s="59"/>
      <c r="BZC749" s="59"/>
      <c r="BZD749" s="59"/>
      <c r="BZE749" s="59"/>
      <c r="BZF749" s="59"/>
      <c r="BZG749" s="59"/>
      <c r="BZH749" s="59"/>
      <c r="BZI749" s="59"/>
      <c r="BZJ749" s="59"/>
      <c r="BZK749" s="59"/>
      <c r="BZL749" s="59"/>
      <c r="BZM749" s="59"/>
      <c r="BZN749" s="59"/>
      <c r="BZO749" s="59"/>
      <c r="BZP749" s="59"/>
      <c r="BZQ749" s="59"/>
      <c r="BZR749" s="59"/>
      <c r="BZS749" s="59"/>
      <c r="BZT749" s="59"/>
      <c r="BZU749" s="59"/>
      <c r="BZV749" s="59"/>
      <c r="BZW749" s="59"/>
      <c r="BZX749" s="59"/>
      <c r="BZY749" s="59"/>
      <c r="BZZ749" s="59"/>
      <c r="CAA749" s="59"/>
      <c r="CAB749" s="59"/>
      <c r="CAC749" s="59"/>
      <c r="CAD749" s="59"/>
      <c r="CAE749" s="59"/>
      <c r="CAF749" s="59"/>
      <c r="CAG749" s="59"/>
      <c r="CAH749" s="59"/>
      <c r="CAI749" s="59"/>
      <c r="CAJ749" s="59"/>
      <c r="CAK749" s="59"/>
      <c r="CAL749" s="59"/>
      <c r="CAM749" s="59"/>
      <c r="CAN749" s="59"/>
      <c r="CAO749" s="59"/>
      <c r="CAP749" s="59"/>
      <c r="CAQ749" s="59"/>
      <c r="CAR749" s="59"/>
      <c r="CAS749" s="59"/>
      <c r="CAT749" s="59"/>
      <c r="CAU749" s="59"/>
      <c r="CAV749" s="59"/>
      <c r="CAW749" s="59"/>
      <c r="CAX749" s="59"/>
      <c r="CAY749" s="59"/>
      <c r="CAZ749" s="59"/>
      <c r="CBA749" s="59"/>
      <c r="CBB749" s="59"/>
      <c r="CBC749" s="59"/>
      <c r="CBD749" s="59"/>
      <c r="CBE749" s="59"/>
      <c r="CBF749" s="59"/>
      <c r="CBG749" s="59"/>
      <c r="CBH749" s="59"/>
      <c r="CBI749" s="59"/>
      <c r="CBJ749" s="59"/>
      <c r="CBK749" s="59"/>
      <c r="CBL749" s="59"/>
      <c r="CBM749" s="59"/>
      <c r="CBN749" s="59"/>
      <c r="CBO749" s="59"/>
      <c r="CBP749" s="59"/>
      <c r="CBQ749" s="59"/>
      <c r="CBR749" s="59"/>
      <c r="CBS749" s="59"/>
      <c r="CBT749" s="59"/>
      <c r="CBU749" s="59"/>
      <c r="CBV749" s="59"/>
      <c r="CBW749" s="59"/>
      <c r="CBX749" s="59"/>
      <c r="CBY749" s="59"/>
      <c r="CBZ749" s="59"/>
      <c r="CCA749" s="59"/>
      <c r="CCB749" s="59"/>
      <c r="CCC749" s="59"/>
      <c r="CCD749" s="59"/>
      <c r="CCE749" s="59"/>
      <c r="CCF749" s="59"/>
      <c r="CCG749" s="59"/>
      <c r="CCH749" s="59"/>
      <c r="CCI749" s="59"/>
      <c r="CCJ749" s="59"/>
      <c r="CCK749" s="59"/>
      <c r="CCL749" s="59"/>
      <c r="CCM749" s="59"/>
      <c r="CCN749" s="59"/>
      <c r="CCO749" s="59"/>
      <c r="CCP749" s="59"/>
      <c r="CCQ749" s="59"/>
      <c r="CCR749" s="59"/>
      <c r="CCS749" s="59"/>
      <c r="CCT749" s="59"/>
      <c r="CCU749" s="59"/>
      <c r="CCV749" s="59"/>
      <c r="CCW749" s="59"/>
      <c r="CCX749" s="59"/>
      <c r="CCY749" s="59"/>
      <c r="CCZ749" s="59"/>
      <c r="CDA749" s="59"/>
      <c r="CDB749" s="59"/>
      <c r="CDC749" s="59"/>
      <c r="CDD749" s="59"/>
      <c r="CDE749" s="59"/>
      <c r="CDF749" s="59"/>
      <c r="CDG749" s="59"/>
      <c r="CDH749" s="59"/>
      <c r="CDI749" s="59"/>
      <c r="CDJ749" s="59"/>
      <c r="CDK749" s="59"/>
      <c r="CDL749" s="59"/>
      <c r="CDM749" s="59"/>
      <c r="CDN749" s="59"/>
      <c r="CDO749" s="59"/>
      <c r="CDP749" s="59"/>
      <c r="CDQ749" s="59"/>
      <c r="CDR749" s="59"/>
      <c r="CDS749" s="59"/>
      <c r="CDT749" s="59"/>
      <c r="CDU749" s="59"/>
      <c r="CDV749" s="59"/>
      <c r="CDW749" s="59"/>
      <c r="CDX749" s="59"/>
      <c r="CDY749" s="59"/>
      <c r="CDZ749" s="59"/>
      <c r="CEA749" s="59"/>
      <c r="CEB749" s="59"/>
      <c r="CEC749" s="59"/>
      <c r="CED749" s="59"/>
      <c r="CEE749" s="59"/>
      <c r="CEF749" s="59"/>
      <c r="CEG749" s="59"/>
      <c r="CEH749" s="59"/>
      <c r="CEI749" s="59"/>
      <c r="CEJ749" s="59"/>
      <c r="CEK749" s="59"/>
      <c r="CEL749" s="59"/>
      <c r="CEM749" s="59"/>
      <c r="CEN749" s="59"/>
      <c r="CEO749" s="59"/>
      <c r="CEP749" s="59"/>
      <c r="CEQ749" s="59"/>
      <c r="CER749" s="59"/>
      <c r="CES749" s="59"/>
      <c r="CET749" s="59"/>
      <c r="CEU749" s="59"/>
      <c r="CEV749" s="59"/>
      <c r="CEW749" s="59"/>
      <c r="CEX749" s="59"/>
      <c r="CEY749" s="59"/>
      <c r="CEZ749" s="59"/>
      <c r="CFA749" s="59"/>
      <c r="CFB749" s="59"/>
      <c r="CFC749" s="59"/>
      <c r="CFD749" s="59"/>
      <c r="CFE749" s="59"/>
      <c r="CFF749" s="59"/>
      <c r="CFG749" s="59"/>
      <c r="CFH749" s="59"/>
      <c r="CFI749" s="59"/>
      <c r="CFJ749" s="59"/>
      <c r="CFK749" s="59"/>
      <c r="CFL749" s="59"/>
      <c r="CFM749" s="59"/>
      <c r="CFN749" s="59"/>
      <c r="CFO749" s="59"/>
      <c r="CFP749" s="59"/>
      <c r="CFQ749" s="59"/>
      <c r="CFR749" s="59"/>
      <c r="CFS749" s="59"/>
      <c r="CFT749" s="59"/>
      <c r="CFU749" s="59"/>
      <c r="CFV749" s="59"/>
      <c r="CFW749" s="59"/>
      <c r="CFX749" s="59"/>
      <c r="CFY749" s="59"/>
      <c r="CFZ749" s="59"/>
      <c r="CGA749" s="59"/>
      <c r="CGB749" s="59"/>
      <c r="CGC749" s="59"/>
      <c r="CGD749" s="59"/>
      <c r="CGE749" s="59"/>
      <c r="CGF749" s="59"/>
      <c r="CGG749" s="59"/>
      <c r="CGH749" s="59"/>
      <c r="CGI749" s="59"/>
      <c r="CGJ749" s="59"/>
      <c r="CGK749" s="59"/>
      <c r="CGL749" s="59"/>
      <c r="CGM749" s="59"/>
      <c r="CGN749" s="59"/>
      <c r="CGO749" s="59"/>
      <c r="CGP749" s="59"/>
      <c r="CGQ749" s="59"/>
      <c r="CGR749" s="59"/>
      <c r="CGS749" s="59"/>
      <c r="CGT749" s="59"/>
      <c r="CGU749" s="59"/>
      <c r="CGV749" s="59"/>
      <c r="CGW749" s="59"/>
      <c r="CGX749" s="59"/>
      <c r="CGY749" s="59"/>
      <c r="CGZ749" s="59"/>
      <c r="CHA749" s="59"/>
      <c r="CHB749" s="59"/>
      <c r="CHC749" s="59"/>
      <c r="CHD749" s="59"/>
      <c r="CHE749" s="59"/>
      <c r="CHF749" s="59"/>
      <c r="CHG749" s="59"/>
      <c r="CHH749" s="59"/>
      <c r="CHI749" s="59"/>
      <c r="CHJ749" s="59"/>
      <c r="CHK749" s="59"/>
      <c r="CHL749" s="59"/>
      <c r="CHM749" s="59"/>
      <c r="CHN749" s="59"/>
      <c r="CHO749" s="59"/>
      <c r="CHP749" s="59"/>
      <c r="CHQ749" s="59"/>
      <c r="CHR749" s="59"/>
      <c r="CHS749" s="59"/>
      <c r="CHT749" s="59"/>
      <c r="CHU749" s="59"/>
      <c r="CHV749" s="59"/>
      <c r="CHW749" s="59"/>
      <c r="CHX749" s="59"/>
      <c r="CHY749" s="59"/>
      <c r="CHZ749" s="59"/>
      <c r="CIA749" s="59"/>
      <c r="CIB749" s="59"/>
      <c r="CIC749" s="59"/>
      <c r="CID749" s="59"/>
      <c r="CIE749" s="59"/>
      <c r="CIF749" s="59"/>
      <c r="CIG749" s="59"/>
      <c r="CIH749" s="59"/>
      <c r="CII749" s="59"/>
      <c r="CIJ749" s="59"/>
      <c r="CIK749" s="59"/>
      <c r="CIL749" s="59"/>
      <c r="CIM749" s="59"/>
      <c r="CIN749" s="59"/>
      <c r="CIO749" s="59"/>
      <c r="CIP749" s="59"/>
      <c r="CIQ749" s="59"/>
      <c r="CIR749" s="59"/>
      <c r="CIS749" s="59"/>
      <c r="CIT749" s="59"/>
      <c r="CIU749" s="59"/>
      <c r="CIV749" s="59"/>
      <c r="CIW749" s="59"/>
      <c r="CIX749" s="59"/>
      <c r="CIY749" s="59"/>
      <c r="CIZ749" s="59"/>
      <c r="CJA749" s="59"/>
      <c r="CJB749" s="59"/>
      <c r="CJC749" s="59"/>
      <c r="CJD749" s="59"/>
      <c r="CJE749" s="59"/>
      <c r="CJF749" s="59"/>
      <c r="CJG749" s="59"/>
      <c r="CJH749" s="59"/>
      <c r="CJI749" s="59"/>
      <c r="CJJ749" s="59"/>
      <c r="CJK749" s="59"/>
      <c r="CJL749" s="59"/>
      <c r="CJM749" s="59"/>
      <c r="CJN749" s="59"/>
      <c r="CJO749" s="59"/>
      <c r="CJP749" s="59"/>
      <c r="CJQ749" s="59"/>
      <c r="CJR749" s="59"/>
      <c r="CJS749" s="59"/>
      <c r="CJT749" s="59"/>
      <c r="CJU749" s="59"/>
      <c r="CJV749" s="59"/>
      <c r="CJW749" s="59"/>
      <c r="CJX749" s="59"/>
      <c r="CJY749" s="59"/>
      <c r="CJZ749" s="59"/>
      <c r="CKA749" s="59"/>
      <c r="CKB749" s="59"/>
      <c r="CKC749" s="59"/>
      <c r="CKD749" s="59"/>
      <c r="CKE749" s="59"/>
      <c r="CKF749" s="59"/>
      <c r="CKG749" s="59"/>
      <c r="CKH749" s="59"/>
      <c r="CKI749" s="59"/>
      <c r="CKJ749" s="59"/>
      <c r="CKK749" s="59"/>
      <c r="CKL749" s="59"/>
      <c r="CKM749" s="59"/>
      <c r="CKN749" s="59"/>
      <c r="CKO749" s="59"/>
      <c r="CKP749" s="59"/>
      <c r="CKQ749" s="59"/>
      <c r="CKR749" s="59"/>
      <c r="CKS749" s="59"/>
      <c r="CKT749" s="59"/>
      <c r="CKU749" s="59"/>
      <c r="CKV749" s="59"/>
      <c r="CKW749" s="59"/>
      <c r="CKX749" s="59"/>
      <c r="CKY749" s="59"/>
      <c r="CKZ749" s="59"/>
      <c r="CLA749" s="59"/>
      <c r="CLB749" s="59"/>
      <c r="CLC749" s="59"/>
      <c r="CLD749" s="59"/>
      <c r="CLE749" s="59"/>
      <c r="CLF749" s="59"/>
      <c r="CLG749" s="59"/>
      <c r="CLH749" s="59"/>
      <c r="CLI749" s="59"/>
      <c r="CLJ749" s="59"/>
      <c r="CLK749" s="59"/>
      <c r="CLL749" s="59"/>
      <c r="CLM749" s="59"/>
      <c r="CLN749" s="59"/>
      <c r="CLO749" s="59"/>
      <c r="CLP749" s="59"/>
      <c r="CLQ749" s="59"/>
      <c r="CLR749" s="59"/>
      <c r="CLS749" s="59"/>
      <c r="CLT749" s="59"/>
      <c r="CLU749" s="59"/>
      <c r="CLV749" s="59"/>
      <c r="CLW749" s="59"/>
      <c r="CLX749" s="59"/>
      <c r="CLY749" s="59"/>
      <c r="CLZ749" s="59"/>
      <c r="CMA749" s="59"/>
      <c r="CMB749" s="59"/>
      <c r="CMC749" s="59"/>
      <c r="CMD749" s="59"/>
      <c r="CME749" s="59"/>
      <c r="CMF749" s="59"/>
      <c r="CMG749" s="59"/>
      <c r="CMH749" s="59"/>
      <c r="CMI749" s="59"/>
      <c r="CMJ749" s="59"/>
      <c r="CMK749" s="59"/>
      <c r="CML749" s="59"/>
      <c r="CMM749" s="59"/>
      <c r="CMN749" s="59"/>
      <c r="CMO749" s="59"/>
      <c r="CMP749" s="59"/>
      <c r="CMQ749" s="59"/>
      <c r="CMR749" s="59"/>
      <c r="CMS749" s="59"/>
      <c r="CMT749" s="59"/>
      <c r="CMU749" s="59"/>
      <c r="CMV749" s="59"/>
      <c r="CMW749" s="59"/>
      <c r="CMX749" s="59"/>
      <c r="CMY749" s="59"/>
      <c r="CMZ749" s="59"/>
      <c r="CNA749" s="59"/>
      <c r="CNB749" s="59"/>
      <c r="CNC749" s="59"/>
      <c r="CND749" s="59"/>
      <c r="CNE749" s="59"/>
      <c r="CNF749" s="59"/>
      <c r="CNG749" s="59"/>
      <c r="CNH749" s="59"/>
      <c r="CNI749" s="59"/>
      <c r="CNJ749" s="59"/>
      <c r="CNK749" s="59"/>
      <c r="CNL749" s="59"/>
      <c r="CNM749" s="59"/>
      <c r="CNN749" s="59"/>
      <c r="CNO749" s="59"/>
      <c r="CNP749" s="59"/>
      <c r="CNQ749" s="59"/>
      <c r="CNR749" s="59"/>
      <c r="CNS749" s="59"/>
      <c r="CNT749" s="59"/>
      <c r="CNU749" s="59"/>
      <c r="CNV749" s="59"/>
      <c r="CNW749" s="59"/>
      <c r="CNX749" s="59"/>
      <c r="CNY749" s="59"/>
      <c r="CNZ749" s="59"/>
      <c r="COA749" s="59"/>
      <c r="COB749" s="59"/>
      <c r="COC749" s="59"/>
      <c r="COD749" s="59"/>
      <c r="COE749" s="59"/>
      <c r="COF749" s="59"/>
      <c r="COG749" s="59"/>
      <c r="COH749" s="59"/>
      <c r="COI749" s="59"/>
      <c r="COJ749" s="59"/>
      <c r="COK749" s="59"/>
      <c r="COL749" s="59"/>
      <c r="COM749" s="59"/>
      <c r="CON749" s="59"/>
      <c r="COO749" s="59"/>
      <c r="COP749" s="59"/>
      <c r="COQ749" s="59"/>
      <c r="COR749" s="59"/>
      <c r="COS749" s="59"/>
      <c r="COT749" s="59"/>
      <c r="COU749" s="59"/>
      <c r="COV749" s="59"/>
      <c r="COW749" s="59"/>
      <c r="COX749" s="59"/>
      <c r="COY749" s="59"/>
      <c r="COZ749" s="59"/>
      <c r="CPA749" s="59"/>
      <c r="CPB749" s="59"/>
      <c r="CPC749" s="59"/>
      <c r="CPD749" s="59"/>
      <c r="CPE749" s="59"/>
      <c r="CPF749" s="59"/>
      <c r="CPG749" s="59"/>
      <c r="CPH749" s="59"/>
      <c r="CPI749" s="59"/>
      <c r="CPJ749" s="59"/>
      <c r="CPK749" s="59"/>
      <c r="CPL749" s="59"/>
      <c r="CPM749" s="59"/>
      <c r="CPN749" s="59"/>
      <c r="CPO749" s="59"/>
      <c r="CPP749" s="59"/>
      <c r="CPQ749" s="59"/>
      <c r="CPR749" s="59"/>
      <c r="CPS749" s="59"/>
      <c r="CPT749" s="59"/>
      <c r="CPU749" s="59"/>
      <c r="CPV749" s="59"/>
      <c r="CPW749" s="59"/>
      <c r="CPX749" s="59"/>
      <c r="CPY749" s="59"/>
      <c r="CPZ749" s="59"/>
      <c r="CQA749" s="59"/>
      <c r="CQB749" s="59"/>
      <c r="CQC749" s="59"/>
      <c r="CQD749" s="59"/>
      <c r="CQE749" s="59"/>
      <c r="CQF749" s="59"/>
      <c r="CQG749" s="59"/>
      <c r="CQH749" s="59"/>
      <c r="CQI749" s="59"/>
      <c r="CQJ749" s="59"/>
      <c r="CQK749" s="59"/>
      <c r="CQL749" s="59"/>
      <c r="CQM749" s="59"/>
      <c r="CQN749" s="59"/>
      <c r="CQO749" s="59"/>
      <c r="CQP749" s="59"/>
      <c r="CQQ749" s="59"/>
      <c r="CQR749" s="59"/>
      <c r="CQS749" s="59"/>
      <c r="CQT749" s="59"/>
      <c r="CQU749" s="59"/>
      <c r="CQV749" s="59"/>
      <c r="CQW749" s="59"/>
      <c r="CQX749" s="59"/>
      <c r="CQY749" s="59"/>
      <c r="CQZ749" s="59"/>
      <c r="CRA749" s="59"/>
      <c r="CRB749" s="59"/>
      <c r="CRC749" s="59"/>
      <c r="CRD749" s="59"/>
      <c r="CRE749" s="59"/>
      <c r="CRF749" s="59"/>
      <c r="CRG749" s="59"/>
      <c r="CRH749" s="59"/>
      <c r="CRI749" s="59"/>
      <c r="CRJ749" s="59"/>
      <c r="CRK749" s="59"/>
      <c r="CRL749" s="59"/>
      <c r="CRM749" s="59"/>
      <c r="CRN749" s="59"/>
      <c r="CRO749" s="59"/>
      <c r="CRP749" s="59"/>
      <c r="CRQ749" s="59"/>
      <c r="CRR749" s="59"/>
      <c r="CRS749" s="59"/>
      <c r="CRT749" s="59"/>
      <c r="CRU749" s="59"/>
      <c r="CRV749" s="59"/>
      <c r="CRW749" s="59"/>
      <c r="CRX749" s="59"/>
      <c r="CRY749" s="59"/>
      <c r="CRZ749" s="59"/>
      <c r="CSA749" s="59"/>
      <c r="CSB749" s="59"/>
      <c r="CSC749" s="59"/>
      <c r="CSD749" s="59"/>
      <c r="CSE749" s="59"/>
      <c r="CSF749" s="59"/>
      <c r="CSG749" s="59"/>
      <c r="CSH749" s="59"/>
      <c r="CSI749" s="59"/>
      <c r="CSJ749" s="59"/>
      <c r="CSK749" s="59"/>
      <c r="CSL749" s="59"/>
      <c r="CSM749" s="59"/>
      <c r="CSN749" s="59"/>
      <c r="CSO749" s="59"/>
      <c r="CSP749" s="59"/>
      <c r="CSQ749" s="59"/>
      <c r="CSR749" s="59"/>
      <c r="CSS749" s="59"/>
      <c r="CST749" s="59"/>
      <c r="CSU749" s="59"/>
      <c r="CSV749" s="59"/>
      <c r="CSW749" s="59"/>
      <c r="CSX749" s="59"/>
      <c r="CSY749" s="59"/>
      <c r="CSZ749" s="59"/>
      <c r="CTA749" s="59"/>
      <c r="CTB749" s="59"/>
      <c r="CTC749" s="59"/>
      <c r="CTD749" s="59"/>
      <c r="CTE749" s="59"/>
      <c r="CTF749" s="59"/>
      <c r="CTG749" s="59"/>
      <c r="CTH749" s="59"/>
      <c r="CTI749" s="59"/>
      <c r="CTJ749" s="59"/>
      <c r="CTK749" s="59"/>
      <c r="CTL749" s="59"/>
      <c r="CTM749" s="59"/>
      <c r="CTN749" s="59"/>
      <c r="CTO749" s="59"/>
      <c r="CTP749" s="59"/>
      <c r="CTQ749" s="59"/>
      <c r="CTR749" s="59"/>
      <c r="CTS749" s="59"/>
      <c r="CTT749" s="59"/>
      <c r="CTU749" s="59"/>
      <c r="CTV749" s="59"/>
      <c r="CTW749" s="59"/>
      <c r="CTX749" s="59"/>
      <c r="CTY749" s="59"/>
      <c r="CTZ749" s="59"/>
      <c r="CUA749" s="59"/>
      <c r="CUB749" s="59"/>
      <c r="CUC749" s="59"/>
      <c r="CUD749" s="59"/>
      <c r="CUE749" s="59"/>
      <c r="CUF749" s="59"/>
      <c r="CUG749" s="59"/>
      <c r="CUH749" s="59"/>
      <c r="CUI749" s="59"/>
      <c r="CUJ749" s="59"/>
      <c r="CUK749" s="59"/>
      <c r="CUL749" s="59"/>
      <c r="CUM749" s="59"/>
      <c r="CUN749" s="59"/>
      <c r="CUO749" s="59"/>
      <c r="CUP749" s="59"/>
      <c r="CUQ749" s="59"/>
      <c r="CUR749" s="59"/>
      <c r="CUS749" s="59"/>
      <c r="CUT749" s="59"/>
      <c r="CUU749" s="59"/>
      <c r="CUV749" s="59"/>
      <c r="CUW749" s="59"/>
      <c r="CUX749" s="59"/>
      <c r="CUY749" s="59"/>
      <c r="CUZ749" s="59"/>
      <c r="CVA749" s="59"/>
      <c r="CVB749" s="59"/>
      <c r="CVC749" s="59"/>
      <c r="CVD749" s="59"/>
      <c r="CVE749" s="59"/>
      <c r="CVF749" s="59"/>
      <c r="CVG749" s="59"/>
      <c r="CVH749" s="59"/>
      <c r="CVI749" s="59"/>
      <c r="CVJ749" s="59"/>
      <c r="CVK749" s="59"/>
      <c r="CVL749" s="59"/>
      <c r="CVM749" s="59"/>
      <c r="CVN749" s="59"/>
      <c r="CVO749" s="59"/>
      <c r="CVP749" s="59"/>
      <c r="CVQ749" s="59"/>
      <c r="CVR749" s="59"/>
      <c r="CVS749" s="59"/>
      <c r="CVT749" s="59"/>
      <c r="CVU749" s="59"/>
      <c r="CVV749" s="59"/>
      <c r="CVW749" s="59"/>
      <c r="CVX749" s="59"/>
      <c r="CVY749" s="59"/>
      <c r="CVZ749" s="59"/>
      <c r="CWA749" s="59"/>
      <c r="CWB749" s="59"/>
      <c r="CWC749" s="59"/>
      <c r="CWD749" s="59"/>
      <c r="CWE749" s="59"/>
      <c r="CWF749" s="59"/>
      <c r="CWG749" s="59"/>
      <c r="CWH749" s="59"/>
      <c r="CWI749" s="59"/>
      <c r="CWJ749" s="59"/>
      <c r="CWK749" s="59"/>
      <c r="CWL749" s="59"/>
      <c r="CWM749" s="59"/>
      <c r="CWN749" s="59"/>
      <c r="CWO749" s="59"/>
      <c r="CWP749" s="59"/>
      <c r="CWQ749" s="59"/>
      <c r="CWR749" s="59"/>
      <c r="CWS749" s="59"/>
      <c r="CWT749" s="59"/>
      <c r="CWU749" s="59"/>
      <c r="CWV749" s="59"/>
      <c r="CWW749" s="59"/>
      <c r="CWX749" s="59"/>
      <c r="CWY749" s="59"/>
      <c r="CWZ749" s="59"/>
      <c r="CXA749" s="59"/>
      <c r="CXB749" s="59"/>
      <c r="CXC749" s="59"/>
      <c r="CXD749" s="59"/>
      <c r="CXE749" s="59"/>
      <c r="CXF749" s="59"/>
      <c r="CXG749" s="59"/>
      <c r="CXH749" s="59"/>
      <c r="CXI749" s="59"/>
      <c r="CXJ749" s="59"/>
      <c r="CXK749" s="59"/>
      <c r="CXL749" s="59"/>
      <c r="CXM749" s="59"/>
      <c r="CXN749" s="59"/>
      <c r="CXO749" s="59"/>
      <c r="CXP749" s="59"/>
      <c r="CXQ749" s="59"/>
      <c r="CXR749" s="59"/>
      <c r="CXS749" s="59"/>
      <c r="CXT749" s="59"/>
      <c r="CXU749" s="59"/>
      <c r="CXV749" s="59"/>
      <c r="CXW749" s="59"/>
      <c r="CXX749" s="59"/>
      <c r="CXY749" s="59"/>
      <c r="CXZ749" s="59"/>
      <c r="CYA749" s="59"/>
      <c r="CYB749" s="59"/>
      <c r="CYC749" s="59"/>
      <c r="CYD749" s="59"/>
      <c r="CYE749" s="59"/>
      <c r="CYF749" s="59"/>
      <c r="CYG749" s="59"/>
      <c r="CYH749" s="59"/>
      <c r="CYI749" s="59"/>
      <c r="CYJ749" s="59"/>
      <c r="CYK749" s="59"/>
      <c r="CYL749" s="59"/>
      <c r="CYM749" s="59"/>
      <c r="CYN749" s="59"/>
      <c r="CYO749" s="59"/>
      <c r="CYP749" s="59"/>
      <c r="CYQ749" s="59"/>
      <c r="CYR749" s="59"/>
      <c r="CYS749" s="59"/>
      <c r="CYT749" s="59"/>
      <c r="CYU749" s="59"/>
      <c r="CYV749" s="59"/>
      <c r="CYW749" s="59"/>
      <c r="CYX749" s="59"/>
      <c r="CYY749" s="59"/>
      <c r="CYZ749" s="59"/>
      <c r="CZA749" s="59"/>
      <c r="CZB749" s="59"/>
      <c r="CZC749" s="59"/>
      <c r="CZD749" s="59"/>
      <c r="CZE749" s="59"/>
      <c r="CZF749" s="59"/>
      <c r="CZG749" s="59"/>
      <c r="CZH749" s="59"/>
      <c r="CZI749" s="59"/>
      <c r="CZJ749" s="59"/>
      <c r="CZK749" s="59"/>
      <c r="CZL749" s="59"/>
      <c r="CZM749" s="59"/>
      <c r="CZN749" s="59"/>
      <c r="CZO749" s="59"/>
      <c r="CZP749" s="59"/>
      <c r="CZQ749" s="59"/>
      <c r="CZR749" s="59"/>
      <c r="CZS749" s="59"/>
      <c r="CZT749" s="59"/>
      <c r="CZU749" s="59"/>
      <c r="CZV749" s="59"/>
      <c r="CZW749" s="59"/>
      <c r="CZX749" s="59"/>
      <c r="CZY749" s="59"/>
      <c r="CZZ749" s="59"/>
      <c r="DAA749" s="59"/>
      <c r="DAB749" s="59"/>
      <c r="DAC749" s="59"/>
      <c r="DAD749" s="59"/>
      <c r="DAE749" s="59"/>
      <c r="DAF749" s="59"/>
      <c r="DAG749" s="59"/>
      <c r="DAH749" s="59"/>
      <c r="DAI749" s="59"/>
      <c r="DAJ749" s="59"/>
      <c r="DAK749" s="59"/>
      <c r="DAL749" s="59"/>
      <c r="DAM749" s="59"/>
      <c r="DAN749" s="59"/>
      <c r="DAO749" s="59"/>
      <c r="DAP749" s="59"/>
      <c r="DAQ749" s="59"/>
      <c r="DAR749" s="59"/>
      <c r="DAS749" s="59"/>
      <c r="DAT749" s="59"/>
      <c r="DAU749" s="59"/>
      <c r="DAV749" s="59"/>
      <c r="DAW749" s="59"/>
      <c r="DAX749" s="59"/>
      <c r="DAY749" s="59"/>
      <c r="DAZ749" s="59"/>
      <c r="DBA749" s="59"/>
      <c r="DBB749" s="59"/>
      <c r="DBC749" s="59"/>
      <c r="DBD749" s="59"/>
      <c r="DBE749" s="59"/>
      <c r="DBF749" s="59"/>
      <c r="DBG749" s="59"/>
      <c r="DBH749" s="59"/>
      <c r="DBI749" s="59"/>
      <c r="DBJ749" s="59"/>
      <c r="DBK749" s="59"/>
      <c r="DBL749" s="59"/>
      <c r="DBM749" s="59"/>
      <c r="DBN749" s="59"/>
      <c r="DBO749" s="59"/>
      <c r="DBP749" s="59"/>
      <c r="DBQ749" s="59"/>
      <c r="DBR749" s="59"/>
      <c r="DBS749" s="59"/>
      <c r="DBT749" s="59"/>
      <c r="DBU749" s="59"/>
      <c r="DBV749" s="59"/>
      <c r="DBW749" s="59"/>
      <c r="DBX749" s="59"/>
      <c r="DBY749" s="59"/>
      <c r="DBZ749" s="59"/>
      <c r="DCA749" s="59"/>
      <c r="DCB749" s="59"/>
      <c r="DCC749" s="59"/>
      <c r="DCD749" s="59"/>
      <c r="DCE749" s="59"/>
      <c r="DCF749" s="59"/>
      <c r="DCG749" s="59"/>
      <c r="DCH749" s="59"/>
      <c r="DCI749" s="59"/>
      <c r="DCJ749" s="59"/>
      <c r="DCK749" s="59"/>
      <c r="DCL749" s="59"/>
      <c r="DCM749" s="59"/>
      <c r="DCN749" s="59"/>
      <c r="DCO749" s="59"/>
      <c r="DCP749" s="59"/>
      <c r="DCQ749" s="59"/>
      <c r="DCR749" s="59"/>
      <c r="DCS749" s="59"/>
      <c r="DCT749" s="59"/>
      <c r="DCU749" s="59"/>
      <c r="DCV749" s="59"/>
      <c r="DCW749" s="59"/>
      <c r="DCX749" s="59"/>
      <c r="DCY749" s="59"/>
      <c r="DCZ749" s="59"/>
      <c r="DDA749" s="59"/>
      <c r="DDB749" s="59"/>
      <c r="DDC749" s="59"/>
      <c r="DDD749" s="59"/>
      <c r="DDE749" s="59"/>
      <c r="DDF749" s="59"/>
      <c r="DDG749" s="59"/>
      <c r="DDH749" s="59"/>
      <c r="DDI749" s="59"/>
      <c r="DDJ749" s="59"/>
      <c r="DDK749" s="59"/>
      <c r="DDL749" s="59"/>
      <c r="DDM749" s="59"/>
      <c r="DDN749" s="59"/>
      <c r="DDO749" s="59"/>
      <c r="DDP749" s="59"/>
      <c r="DDQ749" s="59"/>
      <c r="DDR749" s="59"/>
      <c r="DDS749" s="59"/>
      <c r="DDT749" s="59"/>
      <c r="DDU749" s="59"/>
      <c r="DDV749" s="59"/>
      <c r="DDW749" s="59"/>
      <c r="DDX749" s="59"/>
      <c r="DDY749" s="59"/>
      <c r="DDZ749" s="59"/>
      <c r="DEA749" s="59"/>
      <c r="DEB749" s="59"/>
      <c r="DEC749" s="59"/>
      <c r="DED749" s="59"/>
      <c r="DEE749" s="59"/>
      <c r="DEF749" s="59"/>
      <c r="DEG749" s="59"/>
      <c r="DEH749" s="59"/>
      <c r="DEI749" s="59"/>
      <c r="DEJ749" s="59"/>
      <c r="DEK749" s="59"/>
      <c r="DEL749" s="59"/>
      <c r="DEM749" s="59"/>
      <c r="DEN749" s="59"/>
      <c r="DEO749" s="59"/>
      <c r="DEP749" s="59"/>
      <c r="DEQ749" s="59"/>
      <c r="DER749" s="59"/>
      <c r="DES749" s="59"/>
      <c r="DET749" s="59"/>
      <c r="DEU749" s="59"/>
      <c r="DEV749" s="59"/>
      <c r="DEW749" s="59"/>
      <c r="DEX749" s="59"/>
      <c r="DEY749" s="59"/>
      <c r="DEZ749" s="59"/>
      <c r="DFA749" s="59"/>
      <c r="DFB749" s="59"/>
      <c r="DFC749" s="59"/>
      <c r="DFD749" s="59"/>
      <c r="DFE749" s="59"/>
      <c r="DFF749" s="59"/>
      <c r="DFG749" s="59"/>
      <c r="DFH749" s="59"/>
      <c r="DFI749" s="59"/>
      <c r="DFJ749" s="59"/>
      <c r="DFK749" s="59"/>
      <c r="DFL749" s="59"/>
      <c r="DFM749" s="59"/>
      <c r="DFN749" s="59"/>
      <c r="DFO749" s="59"/>
      <c r="DFP749" s="59"/>
      <c r="DFQ749" s="59"/>
      <c r="DFR749" s="59"/>
      <c r="DFS749" s="59"/>
      <c r="DFT749" s="59"/>
      <c r="DFU749" s="59"/>
      <c r="DFV749" s="59"/>
      <c r="DFW749" s="59"/>
      <c r="DFX749" s="59"/>
      <c r="DFY749" s="59"/>
      <c r="DFZ749" s="59"/>
      <c r="DGA749" s="59"/>
      <c r="DGB749" s="59"/>
      <c r="DGC749" s="59"/>
      <c r="DGD749" s="59"/>
      <c r="DGE749" s="59"/>
      <c r="DGF749" s="59"/>
      <c r="DGG749" s="59"/>
      <c r="DGH749" s="59"/>
      <c r="DGI749" s="59"/>
      <c r="DGJ749" s="59"/>
      <c r="DGK749" s="59"/>
      <c r="DGL749" s="59"/>
      <c r="DGM749" s="59"/>
      <c r="DGN749" s="59"/>
      <c r="DGO749" s="59"/>
      <c r="DGP749" s="59"/>
      <c r="DGQ749" s="59"/>
      <c r="DGR749" s="59"/>
      <c r="DGS749" s="59"/>
      <c r="DGT749" s="59"/>
      <c r="DGU749" s="59"/>
      <c r="DGV749" s="59"/>
      <c r="DGW749" s="59"/>
      <c r="DGX749" s="59"/>
      <c r="DGY749" s="59"/>
      <c r="DGZ749" s="59"/>
      <c r="DHA749" s="59"/>
      <c r="DHB749" s="59"/>
      <c r="DHC749" s="59"/>
      <c r="DHD749" s="59"/>
      <c r="DHE749" s="59"/>
      <c r="DHF749" s="59"/>
      <c r="DHG749" s="59"/>
      <c r="DHH749" s="59"/>
      <c r="DHI749" s="59"/>
      <c r="DHJ749" s="59"/>
      <c r="DHK749" s="59"/>
      <c r="DHL749" s="59"/>
      <c r="DHM749" s="59"/>
      <c r="DHN749" s="59"/>
      <c r="DHO749" s="59"/>
      <c r="DHP749" s="59"/>
      <c r="DHQ749" s="59"/>
      <c r="DHR749" s="59"/>
      <c r="DHS749" s="59"/>
      <c r="DHT749" s="59"/>
      <c r="DHU749" s="59"/>
      <c r="DHV749" s="59"/>
      <c r="DHW749" s="59"/>
      <c r="DHX749" s="59"/>
      <c r="DHY749" s="59"/>
      <c r="DHZ749" s="59"/>
      <c r="DIA749" s="59"/>
      <c r="DIB749" s="59"/>
      <c r="DIC749" s="59"/>
      <c r="DID749" s="59"/>
      <c r="DIE749" s="59"/>
      <c r="DIF749" s="59"/>
      <c r="DIG749" s="59"/>
      <c r="DIH749" s="59"/>
      <c r="DII749" s="59"/>
      <c r="DIJ749" s="59"/>
      <c r="DIK749" s="59"/>
      <c r="DIL749" s="59"/>
      <c r="DIM749" s="59"/>
      <c r="DIN749" s="59"/>
      <c r="DIO749" s="59"/>
      <c r="DIP749" s="59"/>
      <c r="DIQ749" s="59"/>
      <c r="DIR749" s="59"/>
      <c r="DIS749" s="59"/>
      <c r="DIT749" s="59"/>
      <c r="DIU749" s="59"/>
      <c r="DIV749" s="59"/>
      <c r="DIW749" s="59"/>
      <c r="DIX749" s="59"/>
      <c r="DIY749" s="59"/>
      <c r="DIZ749" s="59"/>
      <c r="DJA749" s="59"/>
      <c r="DJB749" s="59"/>
      <c r="DJC749" s="59"/>
      <c r="DJD749" s="59"/>
      <c r="DJE749" s="59"/>
      <c r="DJF749" s="59"/>
      <c r="DJG749" s="59"/>
      <c r="DJH749" s="59"/>
      <c r="DJI749" s="59"/>
      <c r="DJJ749" s="59"/>
      <c r="DJK749" s="59"/>
      <c r="DJL749" s="59"/>
      <c r="DJM749" s="59"/>
      <c r="DJN749" s="59"/>
      <c r="DJO749" s="59"/>
      <c r="DJP749" s="59"/>
      <c r="DJQ749" s="59"/>
      <c r="DJR749" s="59"/>
      <c r="DJS749" s="59"/>
      <c r="DJT749" s="59"/>
      <c r="DJU749" s="59"/>
      <c r="DJV749" s="59"/>
      <c r="DJW749" s="59"/>
      <c r="DJX749" s="59"/>
      <c r="DJY749" s="59"/>
      <c r="DJZ749" s="59"/>
      <c r="DKA749" s="59"/>
      <c r="DKB749" s="59"/>
      <c r="DKC749" s="59"/>
      <c r="DKD749" s="59"/>
      <c r="DKE749" s="59"/>
      <c r="DKF749" s="59"/>
      <c r="DKG749" s="59"/>
      <c r="DKH749" s="59"/>
      <c r="DKI749" s="59"/>
      <c r="DKJ749" s="59"/>
      <c r="DKK749" s="59"/>
      <c r="DKL749" s="59"/>
      <c r="DKM749" s="59"/>
      <c r="DKN749" s="59"/>
      <c r="DKO749" s="59"/>
      <c r="DKP749" s="59"/>
      <c r="DKQ749" s="59"/>
      <c r="DKR749" s="59"/>
      <c r="DKS749" s="59"/>
      <c r="DKT749" s="59"/>
      <c r="DKU749" s="59"/>
      <c r="DKV749" s="59"/>
      <c r="DKW749" s="59"/>
      <c r="DKX749" s="59"/>
      <c r="DKY749" s="59"/>
      <c r="DKZ749" s="59"/>
      <c r="DLA749" s="59"/>
      <c r="DLB749" s="59"/>
      <c r="DLC749" s="59"/>
      <c r="DLD749" s="59"/>
      <c r="DLE749" s="59"/>
      <c r="DLF749" s="59"/>
      <c r="DLG749" s="59"/>
      <c r="DLH749" s="59"/>
      <c r="DLI749" s="59"/>
      <c r="DLJ749" s="59"/>
      <c r="DLK749" s="59"/>
      <c r="DLL749" s="59"/>
      <c r="DLM749" s="59"/>
      <c r="DLN749" s="59"/>
      <c r="DLO749" s="59"/>
      <c r="DLP749" s="59"/>
      <c r="DLQ749" s="59"/>
      <c r="DLR749" s="59"/>
      <c r="DLS749" s="59"/>
      <c r="DLT749" s="59"/>
      <c r="DLU749" s="59"/>
      <c r="DLV749" s="59"/>
      <c r="DLW749" s="59"/>
      <c r="DLX749" s="59"/>
      <c r="DLY749" s="59"/>
      <c r="DLZ749" s="59"/>
      <c r="DMA749" s="59"/>
      <c r="DMB749" s="59"/>
      <c r="DMC749" s="59"/>
      <c r="DMD749" s="59"/>
      <c r="DME749" s="59"/>
      <c r="DMF749" s="59"/>
      <c r="DMG749" s="59"/>
      <c r="DMH749" s="59"/>
      <c r="DMI749" s="59"/>
      <c r="DMJ749" s="59"/>
      <c r="DMK749" s="59"/>
      <c r="DML749" s="59"/>
      <c r="DMM749" s="59"/>
      <c r="DMN749" s="59"/>
      <c r="DMO749" s="59"/>
      <c r="DMP749" s="59"/>
      <c r="DMQ749" s="59"/>
      <c r="DMR749" s="59"/>
      <c r="DMS749" s="59"/>
      <c r="DMT749" s="59"/>
      <c r="DMU749" s="59"/>
      <c r="DMV749" s="59"/>
      <c r="DMW749" s="59"/>
      <c r="DMX749" s="59"/>
      <c r="DMY749" s="59"/>
      <c r="DMZ749" s="59"/>
      <c r="DNA749" s="59"/>
      <c r="DNB749" s="59"/>
      <c r="DNC749" s="59"/>
      <c r="DND749" s="59"/>
      <c r="DNE749" s="59"/>
      <c r="DNF749" s="59"/>
      <c r="DNG749" s="59"/>
      <c r="DNH749" s="59"/>
      <c r="DNI749" s="59"/>
      <c r="DNJ749" s="59"/>
      <c r="DNK749" s="59"/>
      <c r="DNL749" s="59"/>
      <c r="DNM749" s="59"/>
      <c r="DNN749" s="59"/>
      <c r="DNO749" s="59"/>
      <c r="DNP749" s="59"/>
      <c r="DNQ749" s="59"/>
      <c r="DNR749" s="59"/>
      <c r="DNS749" s="59"/>
      <c r="DNT749" s="59"/>
      <c r="DNU749" s="59"/>
      <c r="DNV749" s="59"/>
      <c r="DNW749" s="59"/>
      <c r="DNX749" s="59"/>
      <c r="DNY749" s="59"/>
      <c r="DNZ749" s="59"/>
      <c r="DOA749" s="59"/>
      <c r="DOB749" s="59"/>
      <c r="DOC749" s="59"/>
      <c r="DOD749" s="59"/>
      <c r="DOE749" s="59"/>
      <c r="DOF749" s="59"/>
      <c r="DOG749" s="59"/>
      <c r="DOH749" s="59"/>
      <c r="DOI749" s="59"/>
      <c r="DOJ749" s="59"/>
      <c r="DOK749" s="59"/>
      <c r="DOL749" s="59"/>
      <c r="DOM749" s="59"/>
      <c r="DON749" s="59"/>
      <c r="DOO749" s="59"/>
      <c r="DOP749" s="59"/>
      <c r="DOQ749" s="59"/>
      <c r="DOR749" s="59"/>
      <c r="DOS749" s="59"/>
      <c r="DOT749" s="59"/>
      <c r="DOU749" s="59"/>
      <c r="DOV749" s="59"/>
      <c r="DOW749" s="59"/>
      <c r="DOX749" s="59"/>
      <c r="DOY749" s="59"/>
      <c r="DOZ749" s="59"/>
      <c r="DPA749" s="59"/>
      <c r="DPB749" s="59"/>
      <c r="DPC749" s="59"/>
      <c r="DPD749" s="59"/>
      <c r="DPE749" s="59"/>
      <c r="DPF749" s="59"/>
      <c r="DPG749" s="59"/>
      <c r="DPH749" s="59"/>
      <c r="DPI749" s="59"/>
      <c r="DPJ749" s="59"/>
      <c r="DPK749" s="59"/>
      <c r="DPL749" s="59"/>
      <c r="DPM749" s="59"/>
      <c r="DPN749" s="59"/>
      <c r="DPO749" s="59"/>
      <c r="DPP749" s="59"/>
      <c r="DPQ749" s="59"/>
      <c r="DPR749" s="59"/>
      <c r="DPS749" s="59"/>
      <c r="DPT749" s="59"/>
      <c r="DPU749" s="59"/>
      <c r="DPV749" s="59"/>
      <c r="DPW749" s="59"/>
      <c r="DPX749" s="59"/>
      <c r="DPY749" s="59"/>
      <c r="DPZ749" s="59"/>
      <c r="DQA749" s="59"/>
      <c r="DQB749" s="59"/>
      <c r="DQC749" s="59"/>
      <c r="DQD749" s="59"/>
      <c r="DQE749" s="59"/>
      <c r="DQF749" s="59"/>
      <c r="DQG749" s="59"/>
      <c r="DQH749" s="59"/>
      <c r="DQI749" s="59"/>
      <c r="DQJ749" s="59"/>
      <c r="DQK749" s="59"/>
      <c r="DQL749" s="59"/>
      <c r="DQM749" s="59"/>
      <c r="DQN749" s="59"/>
      <c r="DQO749" s="59"/>
      <c r="DQP749" s="59"/>
      <c r="DQQ749" s="59"/>
      <c r="DQR749" s="59"/>
      <c r="DQS749" s="59"/>
      <c r="DQT749" s="59"/>
      <c r="DQU749" s="59"/>
      <c r="DQV749" s="59"/>
      <c r="DQW749" s="59"/>
      <c r="DQX749" s="59"/>
      <c r="DQY749" s="59"/>
      <c r="DQZ749" s="59"/>
      <c r="DRA749" s="59"/>
      <c r="DRB749" s="59"/>
      <c r="DRC749" s="59"/>
      <c r="DRD749" s="59"/>
      <c r="DRE749" s="59"/>
      <c r="DRF749" s="59"/>
      <c r="DRG749" s="59"/>
      <c r="DRH749" s="59"/>
      <c r="DRI749" s="59"/>
      <c r="DRJ749" s="59"/>
      <c r="DRK749" s="59"/>
      <c r="DRL749" s="59"/>
      <c r="DRM749" s="59"/>
      <c r="DRN749" s="59"/>
      <c r="DRO749" s="59"/>
      <c r="DRP749" s="59"/>
      <c r="DRQ749" s="59"/>
      <c r="DRR749" s="59"/>
      <c r="DRS749" s="59"/>
      <c r="DRT749" s="59"/>
      <c r="DRU749" s="59"/>
      <c r="DRV749" s="59"/>
      <c r="DRW749" s="59"/>
      <c r="DRX749" s="59"/>
      <c r="DRY749" s="59"/>
      <c r="DRZ749" s="59"/>
      <c r="DSA749" s="59"/>
      <c r="DSB749" s="59"/>
      <c r="DSC749" s="59"/>
      <c r="DSD749" s="59"/>
      <c r="DSE749" s="59"/>
      <c r="DSF749" s="59"/>
      <c r="DSG749" s="59"/>
      <c r="DSH749" s="59"/>
      <c r="DSI749" s="59"/>
      <c r="DSJ749" s="59"/>
      <c r="DSK749" s="59"/>
      <c r="DSL749" s="59"/>
      <c r="DSM749" s="59"/>
      <c r="DSN749" s="59"/>
      <c r="DSO749" s="59"/>
      <c r="DSP749" s="59"/>
      <c r="DSQ749" s="59"/>
      <c r="DSR749" s="59"/>
      <c r="DSS749" s="59"/>
      <c r="DST749" s="59"/>
      <c r="DSU749" s="59"/>
      <c r="DSV749" s="59"/>
      <c r="DSW749" s="59"/>
      <c r="DSX749" s="59"/>
      <c r="DSY749" s="59"/>
      <c r="DSZ749" s="59"/>
      <c r="DTA749" s="59"/>
      <c r="DTB749" s="59"/>
      <c r="DTC749" s="59"/>
      <c r="DTD749" s="59"/>
      <c r="DTE749" s="59"/>
      <c r="DTF749" s="59"/>
      <c r="DTG749" s="59"/>
      <c r="DTH749" s="59"/>
      <c r="DTI749" s="59"/>
      <c r="DTJ749" s="59"/>
      <c r="DTK749" s="59"/>
      <c r="DTL749" s="59"/>
      <c r="DTM749" s="59"/>
      <c r="DTN749" s="59"/>
      <c r="DTO749" s="59"/>
      <c r="DTP749" s="59"/>
      <c r="DTQ749" s="59"/>
      <c r="DTR749" s="59"/>
      <c r="DTS749" s="59"/>
      <c r="DTT749" s="59"/>
      <c r="DTU749" s="59"/>
      <c r="DTV749" s="59"/>
      <c r="DTW749" s="59"/>
      <c r="DTX749" s="59"/>
      <c r="DTY749" s="59"/>
      <c r="DTZ749" s="59"/>
      <c r="DUA749" s="59"/>
      <c r="DUB749" s="59"/>
      <c r="DUC749" s="59"/>
      <c r="DUD749" s="59"/>
      <c r="DUE749" s="59"/>
      <c r="DUF749" s="59"/>
      <c r="DUG749" s="59"/>
      <c r="DUH749" s="59"/>
      <c r="DUI749" s="59"/>
      <c r="DUJ749" s="59"/>
      <c r="DUK749" s="59"/>
      <c r="DUL749" s="59"/>
      <c r="DUM749" s="59"/>
      <c r="DUN749" s="59"/>
      <c r="DUO749" s="59"/>
      <c r="DUP749" s="59"/>
      <c r="DUQ749" s="59"/>
      <c r="DUR749" s="59"/>
      <c r="DUS749" s="59"/>
      <c r="DUT749" s="59"/>
      <c r="DUU749" s="59"/>
      <c r="DUV749" s="59"/>
      <c r="DUW749" s="59"/>
      <c r="DUX749" s="59"/>
      <c r="DUY749" s="59"/>
      <c r="DUZ749" s="59"/>
      <c r="DVA749" s="59"/>
      <c r="DVB749" s="59"/>
      <c r="DVC749" s="59"/>
      <c r="DVD749" s="59"/>
      <c r="DVE749" s="59"/>
      <c r="DVF749" s="59"/>
      <c r="DVG749" s="59"/>
      <c r="DVH749" s="59"/>
      <c r="DVI749" s="59"/>
      <c r="DVJ749" s="59"/>
      <c r="DVK749" s="59"/>
      <c r="DVL749" s="59"/>
      <c r="DVM749" s="59"/>
      <c r="DVN749" s="59"/>
      <c r="DVO749" s="59"/>
      <c r="DVP749" s="59"/>
      <c r="DVQ749" s="59"/>
      <c r="DVR749" s="59"/>
      <c r="DVS749" s="59"/>
      <c r="DVT749" s="59"/>
      <c r="DVU749" s="59"/>
      <c r="DVV749" s="59"/>
      <c r="DVW749" s="59"/>
      <c r="DVX749" s="59"/>
      <c r="DVY749" s="59"/>
      <c r="DVZ749" s="59"/>
      <c r="DWA749" s="59"/>
      <c r="DWB749" s="59"/>
      <c r="DWC749" s="59"/>
      <c r="DWD749" s="59"/>
      <c r="DWE749" s="59"/>
      <c r="DWF749" s="59"/>
      <c r="DWG749" s="59"/>
      <c r="DWH749" s="59"/>
      <c r="DWI749" s="59"/>
      <c r="DWJ749" s="59"/>
      <c r="DWK749" s="59"/>
      <c r="DWL749" s="59"/>
      <c r="DWM749" s="59"/>
      <c r="DWN749" s="59"/>
      <c r="DWO749" s="59"/>
      <c r="DWP749" s="59"/>
      <c r="DWQ749" s="59"/>
      <c r="DWR749" s="59"/>
      <c r="DWS749" s="59"/>
      <c r="DWT749" s="59"/>
      <c r="DWU749" s="59"/>
      <c r="DWV749" s="59"/>
      <c r="DWW749" s="59"/>
      <c r="DWX749" s="59"/>
      <c r="DWY749" s="59"/>
      <c r="DWZ749" s="59"/>
      <c r="DXA749" s="59"/>
      <c r="DXB749" s="59"/>
      <c r="DXC749" s="59"/>
      <c r="DXD749" s="59"/>
      <c r="DXE749" s="59"/>
      <c r="DXF749" s="59"/>
      <c r="DXG749" s="59"/>
      <c r="DXH749" s="59"/>
      <c r="DXI749" s="59"/>
      <c r="DXJ749" s="59"/>
      <c r="DXK749" s="59"/>
      <c r="DXL749" s="59"/>
      <c r="DXM749" s="59"/>
      <c r="DXN749" s="59"/>
      <c r="DXO749" s="59"/>
      <c r="DXP749" s="59"/>
      <c r="DXQ749" s="59"/>
      <c r="DXR749" s="59"/>
      <c r="DXS749" s="59"/>
      <c r="DXT749" s="59"/>
      <c r="DXU749" s="59"/>
      <c r="DXV749" s="59"/>
      <c r="DXW749" s="59"/>
      <c r="DXX749" s="59"/>
      <c r="DXY749" s="59"/>
      <c r="DXZ749" s="59"/>
      <c r="DYA749" s="59"/>
      <c r="DYB749" s="59"/>
      <c r="DYC749" s="59"/>
      <c r="DYD749" s="59"/>
      <c r="DYE749" s="59"/>
      <c r="DYF749" s="59"/>
      <c r="DYG749" s="59"/>
      <c r="DYH749" s="59"/>
      <c r="DYI749" s="59"/>
      <c r="DYJ749" s="59"/>
      <c r="DYK749" s="59"/>
      <c r="DYL749" s="59"/>
      <c r="DYM749" s="59"/>
      <c r="DYN749" s="59"/>
      <c r="DYO749" s="59"/>
      <c r="DYP749" s="59"/>
      <c r="DYQ749" s="59"/>
      <c r="DYR749" s="59"/>
      <c r="DYS749" s="59"/>
      <c r="DYT749" s="59"/>
      <c r="DYU749" s="59"/>
      <c r="DYV749" s="59"/>
      <c r="DYW749" s="59"/>
      <c r="DYX749" s="59"/>
      <c r="DYY749" s="59"/>
      <c r="DYZ749" s="59"/>
      <c r="DZA749" s="59"/>
      <c r="DZB749" s="59"/>
      <c r="DZC749" s="59"/>
      <c r="DZD749" s="59"/>
      <c r="DZE749" s="59"/>
      <c r="DZF749" s="59"/>
      <c r="DZG749" s="59"/>
      <c r="DZH749" s="59"/>
      <c r="DZI749" s="59"/>
      <c r="DZJ749" s="59"/>
      <c r="DZK749" s="59"/>
      <c r="DZL749" s="59"/>
      <c r="DZM749" s="59"/>
      <c r="DZN749" s="59"/>
      <c r="DZO749" s="59"/>
      <c r="DZP749" s="59"/>
      <c r="DZQ749" s="59"/>
      <c r="DZR749" s="59"/>
      <c r="DZS749" s="59"/>
      <c r="DZT749" s="59"/>
      <c r="DZU749" s="59"/>
      <c r="DZV749" s="59"/>
      <c r="DZW749" s="59"/>
      <c r="DZX749" s="59"/>
      <c r="DZY749" s="59"/>
      <c r="DZZ749" s="59"/>
      <c r="EAA749" s="59"/>
      <c r="EAB749" s="59"/>
      <c r="EAC749" s="59"/>
      <c r="EAD749" s="59"/>
      <c r="EAE749" s="59"/>
      <c r="EAF749" s="59"/>
      <c r="EAG749" s="59"/>
      <c r="EAH749" s="59"/>
      <c r="EAI749" s="59"/>
      <c r="EAJ749" s="59"/>
      <c r="EAK749" s="59"/>
      <c r="EAL749" s="59"/>
      <c r="EAM749" s="59"/>
      <c r="EAN749" s="59"/>
      <c r="EAO749" s="59"/>
      <c r="EAP749" s="59"/>
      <c r="EAQ749" s="59"/>
      <c r="EAR749" s="59"/>
      <c r="EAS749" s="59"/>
      <c r="EAT749" s="59"/>
      <c r="EAU749" s="59"/>
      <c r="EAV749" s="59"/>
      <c r="EAW749" s="59"/>
      <c r="EAX749" s="59"/>
      <c r="EAY749" s="59"/>
      <c r="EAZ749" s="59"/>
      <c r="EBA749" s="59"/>
      <c r="EBB749" s="59"/>
      <c r="EBC749" s="59"/>
      <c r="EBD749" s="59"/>
      <c r="EBE749" s="59"/>
      <c r="EBF749" s="59"/>
      <c r="EBG749" s="59"/>
      <c r="EBH749" s="59"/>
      <c r="EBI749" s="59"/>
      <c r="EBJ749" s="59"/>
      <c r="EBK749" s="59"/>
      <c r="EBL749" s="59"/>
      <c r="EBM749" s="59"/>
      <c r="EBN749" s="59"/>
      <c r="EBO749" s="59"/>
      <c r="EBP749" s="59"/>
      <c r="EBQ749" s="59"/>
      <c r="EBR749" s="59"/>
      <c r="EBS749" s="59"/>
      <c r="EBT749" s="59"/>
      <c r="EBU749" s="59"/>
      <c r="EBV749" s="59"/>
      <c r="EBW749" s="59"/>
      <c r="EBX749" s="59"/>
      <c r="EBY749" s="59"/>
      <c r="EBZ749" s="59"/>
      <c r="ECA749" s="59"/>
      <c r="ECB749" s="59"/>
      <c r="ECC749" s="59"/>
      <c r="ECD749" s="59"/>
      <c r="ECE749" s="59"/>
      <c r="ECF749" s="59"/>
      <c r="ECG749" s="59"/>
      <c r="ECH749" s="59"/>
      <c r="ECI749" s="59"/>
      <c r="ECJ749" s="59"/>
      <c r="ECK749" s="59"/>
      <c r="ECL749" s="59"/>
      <c r="ECM749" s="59"/>
      <c r="ECN749" s="59"/>
      <c r="ECO749" s="59"/>
      <c r="ECP749" s="59"/>
      <c r="ECQ749" s="59"/>
      <c r="ECR749" s="59"/>
      <c r="ECS749" s="59"/>
      <c r="ECT749" s="59"/>
      <c r="ECU749" s="59"/>
      <c r="ECV749" s="59"/>
      <c r="ECW749" s="59"/>
      <c r="ECX749" s="59"/>
      <c r="ECY749" s="59"/>
      <c r="ECZ749" s="59"/>
      <c r="EDA749" s="59"/>
      <c r="EDB749" s="59"/>
      <c r="EDC749" s="59"/>
      <c r="EDD749" s="59"/>
      <c r="EDE749" s="59"/>
      <c r="EDF749" s="59"/>
      <c r="EDG749" s="59"/>
      <c r="EDH749" s="59"/>
      <c r="EDI749" s="59"/>
      <c r="EDJ749" s="59"/>
      <c r="EDK749" s="59"/>
      <c r="EDL749" s="59"/>
      <c r="EDM749" s="59"/>
      <c r="EDN749" s="59"/>
      <c r="EDO749" s="59"/>
      <c r="EDP749" s="59"/>
      <c r="EDQ749" s="59"/>
      <c r="EDR749" s="59"/>
      <c r="EDS749" s="59"/>
      <c r="EDT749" s="59"/>
      <c r="EDU749" s="59"/>
      <c r="EDV749" s="59"/>
      <c r="EDW749" s="59"/>
      <c r="EDX749" s="59"/>
      <c r="EDY749" s="59"/>
      <c r="EDZ749" s="59"/>
      <c r="EEA749" s="59"/>
      <c r="EEB749" s="59"/>
      <c r="EEC749" s="59"/>
      <c r="EED749" s="59"/>
      <c r="EEE749" s="59"/>
      <c r="EEF749" s="59"/>
      <c r="EEG749" s="59"/>
      <c r="EEH749" s="59"/>
      <c r="EEI749" s="59"/>
      <c r="EEJ749" s="59"/>
      <c r="EEK749" s="59"/>
      <c r="EEL749" s="59"/>
      <c r="EEM749" s="59"/>
      <c r="EEN749" s="59"/>
      <c r="EEO749" s="59"/>
      <c r="EEP749" s="59"/>
      <c r="EEQ749" s="59"/>
      <c r="EER749" s="59"/>
      <c r="EES749" s="59"/>
      <c r="EET749" s="59"/>
      <c r="EEU749" s="59"/>
      <c r="EEV749" s="59"/>
      <c r="EEW749" s="59"/>
      <c r="EEX749" s="59"/>
      <c r="EEY749" s="59"/>
      <c r="EEZ749" s="59"/>
      <c r="EFA749" s="59"/>
      <c r="EFB749" s="59"/>
      <c r="EFC749" s="59"/>
      <c r="EFD749" s="59"/>
      <c r="EFE749" s="59"/>
      <c r="EFF749" s="59"/>
      <c r="EFG749" s="59"/>
      <c r="EFH749" s="59"/>
      <c r="EFI749" s="59"/>
      <c r="EFJ749" s="59"/>
      <c r="EFK749" s="59"/>
      <c r="EFL749" s="59"/>
      <c r="EFM749" s="59"/>
      <c r="EFN749" s="59"/>
      <c r="EFO749" s="59"/>
      <c r="EFP749" s="59"/>
      <c r="EFQ749" s="59"/>
      <c r="EFR749" s="59"/>
      <c r="EFS749" s="59"/>
      <c r="EFT749" s="59"/>
      <c r="EFU749" s="59"/>
      <c r="EFV749" s="59"/>
      <c r="EFW749" s="59"/>
      <c r="EFX749" s="59"/>
      <c r="EFY749" s="59"/>
      <c r="EFZ749" s="59"/>
      <c r="EGA749" s="59"/>
      <c r="EGB749" s="59"/>
      <c r="EGC749" s="59"/>
      <c r="EGD749" s="59"/>
      <c r="EGE749" s="59"/>
      <c r="EGF749" s="59"/>
      <c r="EGG749" s="59"/>
      <c r="EGH749" s="59"/>
      <c r="EGI749" s="59"/>
      <c r="EGJ749" s="59"/>
      <c r="EGK749" s="59"/>
      <c r="EGL749" s="59"/>
      <c r="EGM749" s="59"/>
      <c r="EGN749" s="59"/>
      <c r="EGO749" s="59"/>
      <c r="EGP749" s="59"/>
      <c r="EGQ749" s="59"/>
      <c r="EGR749" s="59"/>
      <c r="EGS749" s="59"/>
      <c r="EGT749" s="59"/>
      <c r="EGU749" s="59"/>
      <c r="EGV749" s="59"/>
      <c r="EGW749" s="59"/>
      <c r="EGX749" s="59"/>
      <c r="EGY749" s="59"/>
      <c r="EGZ749" s="59"/>
      <c r="EHA749" s="59"/>
      <c r="EHB749" s="59"/>
      <c r="EHC749" s="59"/>
      <c r="EHD749" s="59"/>
      <c r="EHE749" s="59"/>
      <c r="EHF749" s="59"/>
      <c r="EHG749" s="59"/>
      <c r="EHH749" s="59"/>
      <c r="EHI749" s="59"/>
      <c r="EHJ749" s="59"/>
      <c r="EHK749" s="59"/>
      <c r="EHL749" s="59"/>
      <c r="EHM749" s="59"/>
      <c r="EHN749" s="59"/>
      <c r="EHO749" s="59"/>
      <c r="EHP749" s="59"/>
      <c r="EHQ749" s="59"/>
      <c r="EHR749" s="59"/>
      <c r="EHS749" s="59"/>
      <c r="EHT749" s="59"/>
      <c r="EHU749" s="59"/>
      <c r="EHV749" s="59"/>
      <c r="EHW749" s="59"/>
      <c r="EHX749" s="59"/>
      <c r="EHY749" s="59"/>
      <c r="EHZ749" s="59"/>
      <c r="EIA749" s="59"/>
      <c r="EIB749" s="59"/>
      <c r="EIC749" s="59"/>
      <c r="EID749" s="59"/>
      <c r="EIE749" s="59"/>
      <c r="EIF749" s="59"/>
      <c r="EIG749" s="59"/>
      <c r="EIH749" s="59"/>
      <c r="EII749" s="59"/>
      <c r="EIJ749" s="59"/>
      <c r="EIK749" s="59"/>
      <c r="EIL749" s="59"/>
      <c r="EIM749" s="59"/>
      <c r="EIN749" s="59"/>
      <c r="EIO749" s="59"/>
      <c r="EIP749" s="59"/>
      <c r="EIQ749" s="59"/>
      <c r="EIR749" s="59"/>
      <c r="EIS749" s="59"/>
      <c r="EIT749" s="59"/>
      <c r="EIU749" s="59"/>
      <c r="EIV749" s="59"/>
      <c r="EIW749" s="59"/>
      <c r="EIX749" s="59"/>
      <c r="EIY749" s="59"/>
      <c r="EIZ749" s="59"/>
      <c r="EJA749" s="59"/>
      <c r="EJB749" s="59"/>
      <c r="EJC749" s="59"/>
      <c r="EJD749" s="59"/>
      <c r="EJE749" s="59"/>
      <c r="EJF749" s="59"/>
      <c r="EJG749" s="59"/>
      <c r="EJH749" s="59"/>
      <c r="EJI749" s="59"/>
      <c r="EJJ749" s="59"/>
      <c r="EJK749" s="59"/>
      <c r="EJL749" s="59"/>
      <c r="EJM749" s="59"/>
      <c r="EJN749" s="59"/>
      <c r="EJO749" s="59"/>
      <c r="EJP749" s="59"/>
      <c r="EJQ749" s="59"/>
      <c r="EJR749" s="59"/>
      <c r="EJS749" s="59"/>
      <c r="EJT749" s="59"/>
      <c r="EJU749" s="59"/>
      <c r="EJV749" s="59"/>
      <c r="EJW749" s="59"/>
      <c r="EJX749" s="59"/>
      <c r="EJY749" s="59"/>
      <c r="EJZ749" s="59"/>
      <c r="EKA749" s="59"/>
      <c r="EKB749" s="59"/>
      <c r="EKC749" s="59"/>
      <c r="EKD749" s="59"/>
      <c r="EKE749" s="59"/>
      <c r="EKF749" s="59"/>
      <c r="EKG749" s="59"/>
      <c r="EKH749" s="59"/>
      <c r="EKI749" s="59"/>
      <c r="EKJ749" s="59"/>
      <c r="EKK749" s="59"/>
      <c r="EKL749" s="59"/>
      <c r="EKM749" s="59"/>
      <c r="EKN749" s="59"/>
      <c r="EKO749" s="59"/>
      <c r="EKP749" s="59"/>
      <c r="EKQ749" s="59"/>
      <c r="EKR749" s="59"/>
      <c r="EKS749" s="59"/>
      <c r="EKT749" s="59"/>
      <c r="EKU749" s="59"/>
      <c r="EKV749" s="59"/>
      <c r="EKW749" s="59"/>
      <c r="EKX749" s="59"/>
      <c r="EKY749" s="59"/>
      <c r="EKZ749" s="59"/>
      <c r="ELA749" s="59"/>
      <c r="ELB749" s="59"/>
      <c r="ELC749" s="59"/>
      <c r="ELD749" s="59"/>
      <c r="ELE749" s="59"/>
      <c r="ELF749" s="59"/>
      <c r="ELG749" s="59"/>
      <c r="ELH749" s="59"/>
      <c r="ELI749" s="59"/>
      <c r="ELJ749" s="59"/>
      <c r="ELK749" s="59"/>
      <c r="ELL749" s="59"/>
      <c r="ELM749" s="59"/>
      <c r="ELN749" s="59"/>
      <c r="ELO749" s="59"/>
      <c r="ELP749" s="59"/>
      <c r="ELQ749" s="59"/>
      <c r="ELR749" s="59"/>
      <c r="ELS749" s="59"/>
      <c r="ELT749" s="59"/>
      <c r="ELU749" s="59"/>
      <c r="ELV749" s="59"/>
      <c r="ELW749" s="59"/>
      <c r="ELX749" s="59"/>
      <c r="ELY749" s="59"/>
      <c r="ELZ749" s="59"/>
      <c r="EMA749" s="59"/>
      <c r="EMB749" s="59"/>
      <c r="EMC749" s="59"/>
      <c r="EMD749" s="59"/>
      <c r="EME749" s="59"/>
      <c r="EMF749" s="59"/>
      <c r="EMG749" s="59"/>
      <c r="EMH749" s="59"/>
      <c r="EMI749" s="59"/>
      <c r="EMJ749" s="59"/>
      <c r="EMK749" s="59"/>
      <c r="EML749" s="59"/>
      <c r="EMM749" s="59"/>
      <c r="EMN749" s="59"/>
      <c r="EMO749" s="59"/>
      <c r="EMP749" s="59"/>
      <c r="EMQ749" s="59"/>
      <c r="EMR749" s="59"/>
      <c r="EMS749" s="59"/>
      <c r="EMT749" s="59"/>
      <c r="EMU749" s="59"/>
      <c r="EMV749" s="59"/>
      <c r="EMW749" s="59"/>
      <c r="EMX749" s="59"/>
      <c r="EMY749" s="59"/>
      <c r="EMZ749" s="59"/>
      <c r="ENA749" s="59"/>
      <c r="ENB749" s="59"/>
      <c r="ENC749" s="59"/>
      <c r="END749" s="59"/>
      <c r="ENE749" s="59"/>
      <c r="ENF749" s="59"/>
      <c r="ENG749" s="59"/>
      <c r="ENH749" s="59"/>
      <c r="ENI749" s="59"/>
      <c r="ENJ749" s="59"/>
      <c r="ENK749" s="59"/>
      <c r="ENL749" s="59"/>
      <c r="ENM749" s="59"/>
      <c r="ENN749" s="59"/>
      <c r="ENO749" s="59"/>
      <c r="ENP749" s="59"/>
      <c r="ENQ749" s="59"/>
      <c r="ENR749" s="59"/>
      <c r="ENS749" s="59"/>
      <c r="ENT749" s="59"/>
      <c r="ENU749" s="59"/>
      <c r="ENV749" s="59"/>
      <c r="ENW749" s="59"/>
      <c r="ENX749" s="59"/>
      <c r="ENY749" s="59"/>
      <c r="ENZ749" s="59"/>
      <c r="EOA749" s="59"/>
      <c r="EOB749" s="59"/>
      <c r="EOC749" s="59"/>
      <c r="EOD749" s="59"/>
      <c r="EOE749" s="59"/>
      <c r="EOF749" s="59"/>
      <c r="EOG749" s="59"/>
      <c r="EOH749" s="59"/>
      <c r="EOI749" s="59"/>
      <c r="EOJ749" s="59"/>
      <c r="EOK749" s="59"/>
      <c r="EOL749" s="59"/>
      <c r="EOM749" s="59"/>
      <c r="EON749" s="59"/>
      <c r="EOO749" s="59"/>
      <c r="EOP749" s="59"/>
      <c r="EOQ749" s="59"/>
      <c r="EOR749" s="59"/>
      <c r="EOS749" s="59"/>
      <c r="EOT749" s="59"/>
      <c r="EOU749" s="59"/>
      <c r="EOV749" s="59"/>
      <c r="EOW749" s="59"/>
      <c r="EOX749" s="59"/>
      <c r="EOY749" s="59"/>
      <c r="EOZ749" s="59"/>
      <c r="EPA749" s="59"/>
      <c r="EPB749" s="59"/>
      <c r="EPC749" s="59"/>
      <c r="EPD749" s="59"/>
      <c r="EPE749" s="59"/>
      <c r="EPF749" s="59"/>
      <c r="EPG749" s="59"/>
      <c r="EPH749" s="59"/>
      <c r="EPI749" s="59"/>
      <c r="EPJ749" s="59"/>
      <c r="EPK749" s="59"/>
      <c r="EPL749" s="59"/>
      <c r="EPM749" s="59"/>
      <c r="EPN749" s="59"/>
      <c r="EPO749" s="59"/>
      <c r="EPP749" s="59"/>
      <c r="EPQ749" s="59"/>
      <c r="EPR749" s="59"/>
      <c r="EPS749" s="59"/>
      <c r="EPT749" s="59"/>
      <c r="EPU749" s="59"/>
      <c r="EPV749" s="59"/>
      <c r="EPW749" s="59"/>
      <c r="EPX749" s="59"/>
      <c r="EPY749" s="59"/>
      <c r="EPZ749" s="59"/>
      <c r="EQA749" s="59"/>
      <c r="EQB749" s="59"/>
      <c r="EQC749" s="59"/>
      <c r="EQD749" s="59"/>
      <c r="EQE749" s="59"/>
      <c r="EQF749" s="59"/>
      <c r="EQG749" s="59"/>
      <c r="EQH749" s="59"/>
      <c r="EQI749" s="59"/>
      <c r="EQJ749" s="59"/>
      <c r="EQK749" s="59"/>
      <c r="EQL749" s="59"/>
      <c r="EQM749" s="59"/>
      <c r="EQN749" s="59"/>
      <c r="EQO749" s="59"/>
      <c r="EQP749" s="59"/>
      <c r="EQQ749" s="59"/>
      <c r="EQR749" s="59"/>
      <c r="EQS749" s="59"/>
      <c r="EQT749" s="59"/>
      <c r="EQU749" s="59"/>
      <c r="EQV749" s="59"/>
      <c r="EQW749" s="59"/>
      <c r="EQX749" s="59"/>
      <c r="EQY749" s="59"/>
      <c r="EQZ749" s="59"/>
      <c r="ERA749" s="59"/>
      <c r="ERB749" s="59"/>
      <c r="ERC749" s="59"/>
      <c r="ERD749" s="59"/>
      <c r="ERE749" s="59"/>
      <c r="ERF749" s="59"/>
      <c r="ERG749" s="59"/>
      <c r="ERH749" s="59"/>
      <c r="ERI749" s="59"/>
      <c r="ERJ749" s="59"/>
      <c r="ERK749" s="59"/>
      <c r="ERL749" s="59"/>
      <c r="ERM749" s="59"/>
      <c r="ERN749" s="59"/>
      <c r="ERO749" s="59"/>
      <c r="ERP749" s="59"/>
      <c r="ERQ749" s="59"/>
      <c r="ERR749" s="59"/>
      <c r="ERS749" s="59"/>
      <c r="ERT749" s="59"/>
      <c r="ERU749" s="59"/>
      <c r="ERV749" s="59"/>
      <c r="ERW749" s="59"/>
      <c r="ERX749" s="59"/>
      <c r="ERY749" s="59"/>
      <c r="ERZ749" s="59"/>
      <c r="ESA749" s="59"/>
      <c r="ESB749" s="59"/>
      <c r="ESC749" s="59"/>
      <c r="ESD749" s="59"/>
      <c r="ESE749" s="59"/>
      <c r="ESF749" s="59"/>
      <c r="ESG749" s="59"/>
      <c r="ESH749" s="59"/>
      <c r="ESI749" s="59"/>
      <c r="ESJ749" s="59"/>
      <c r="ESK749" s="59"/>
      <c r="ESL749" s="59"/>
      <c r="ESM749" s="59"/>
      <c r="ESN749" s="59"/>
      <c r="ESO749" s="59"/>
      <c r="ESP749" s="59"/>
      <c r="ESQ749" s="59"/>
      <c r="ESR749" s="59"/>
      <c r="ESS749" s="59"/>
      <c r="EST749" s="59"/>
      <c r="ESU749" s="59"/>
      <c r="ESV749" s="59"/>
      <c r="ESW749" s="59"/>
      <c r="ESX749" s="59"/>
      <c r="ESY749" s="59"/>
      <c r="ESZ749" s="59"/>
      <c r="ETA749" s="59"/>
      <c r="ETB749" s="59"/>
      <c r="ETC749" s="59"/>
      <c r="ETD749" s="59"/>
      <c r="ETE749" s="59"/>
      <c r="ETF749" s="59"/>
      <c r="ETG749" s="59"/>
      <c r="ETH749" s="59"/>
      <c r="ETI749" s="59"/>
      <c r="ETJ749" s="59"/>
      <c r="ETK749" s="59"/>
      <c r="ETL749" s="59"/>
      <c r="ETM749" s="59"/>
      <c r="ETN749" s="59"/>
      <c r="ETO749" s="59"/>
      <c r="ETP749" s="59"/>
      <c r="ETQ749" s="59"/>
      <c r="ETR749" s="59"/>
      <c r="ETS749" s="59"/>
      <c r="ETT749" s="59"/>
      <c r="ETU749" s="59"/>
      <c r="ETV749" s="59"/>
      <c r="ETW749" s="59"/>
      <c r="ETX749" s="59"/>
      <c r="ETY749" s="59"/>
      <c r="ETZ749" s="59"/>
      <c r="EUA749" s="59"/>
      <c r="EUB749" s="59"/>
      <c r="EUC749" s="59"/>
      <c r="EUD749" s="59"/>
      <c r="EUE749" s="59"/>
      <c r="EUF749" s="59"/>
      <c r="EUG749" s="59"/>
      <c r="EUH749" s="59"/>
      <c r="EUI749" s="59"/>
      <c r="EUJ749" s="59"/>
      <c r="EUK749" s="59"/>
      <c r="EUL749" s="59"/>
      <c r="EUM749" s="59"/>
      <c r="EUN749" s="59"/>
      <c r="EUO749" s="59"/>
      <c r="EUP749" s="59"/>
      <c r="EUQ749" s="59"/>
      <c r="EUR749" s="59"/>
      <c r="EUS749" s="59"/>
      <c r="EUT749" s="59"/>
      <c r="EUU749" s="59"/>
      <c r="EUV749" s="59"/>
      <c r="EUW749" s="59"/>
      <c r="EUX749" s="59"/>
      <c r="EUY749" s="59"/>
      <c r="EUZ749" s="59"/>
      <c r="EVA749" s="59"/>
      <c r="EVB749" s="59"/>
      <c r="EVC749" s="59"/>
      <c r="EVD749" s="59"/>
      <c r="EVE749" s="59"/>
      <c r="EVF749" s="59"/>
      <c r="EVG749" s="59"/>
      <c r="EVH749" s="59"/>
      <c r="EVI749" s="59"/>
      <c r="EVJ749" s="59"/>
      <c r="EVK749" s="59"/>
      <c r="EVL749" s="59"/>
      <c r="EVM749" s="59"/>
      <c r="EVN749" s="59"/>
      <c r="EVO749" s="59"/>
      <c r="EVP749" s="59"/>
      <c r="EVQ749" s="59"/>
      <c r="EVR749" s="59"/>
      <c r="EVS749" s="59"/>
      <c r="EVT749" s="59"/>
      <c r="EVU749" s="59"/>
      <c r="EVV749" s="59"/>
      <c r="EVW749" s="59"/>
      <c r="EVX749" s="59"/>
      <c r="EVY749" s="59"/>
      <c r="EVZ749" s="59"/>
      <c r="EWA749" s="59"/>
      <c r="EWB749" s="59"/>
      <c r="EWC749" s="59"/>
      <c r="EWD749" s="59"/>
      <c r="EWE749" s="59"/>
      <c r="EWF749" s="59"/>
      <c r="EWG749" s="59"/>
      <c r="EWH749" s="59"/>
      <c r="EWI749" s="59"/>
      <c r="EWJ749" s="59"/>
      <c r="EWK749" s="59"/>
      <c r="EWL749" s="59"/>
      <c r="EWM749" s="59"/>
      <c r="EWN749" s="59"/>
      <c r="EWO749" s="59"/>
      <c r="EWP749" s="59"/>
      <c r="EWQ749" s="59"/>
      <c r="EWR749" s="59"/>
      <c r="EWS749" s="59"/>
      <c r="EWT749" s="59"/>
      <c r="EWU749" s="59"/>
      <c r="EWV749" s="59"/>
      <c r="EWW749" s="59"/>
      <c r="EWX749" s="59"/>
      <c r="EWY749" s="59"/>
      <c r="EWZ749" s="59"/>
      <c r="EXA749" s="59"/>
      <c r="EXB749" s="59"/>
      <c r="EXC749" s="59"/>
      <c r="EXD749" s="59"/>
      <c r="EXE749" s="59"/>
      <c r="EXF749" s="59"/>
      <c r="EXG749" s="59"/>
      <c r="EXH749" s="59"/>
      <c r="EXI749" s="59"/>
      <c r="EXJ749" s="59"/>
      <c r="EXK749" s="59"/>
      <c r="EXL749" s="59"/>
      <c r="EXM749" s="59"/>
      <c r="EXN749" s="59"/>
      <c r="EXO749" s="59"/>
      <c r="EXP749" s="59"/>
      <c r="EXQ749" s="59"/>
      <c r="EXR749" s="59"/>
      <c r="EXS749" s="59"/>
      <c r="EXT749" s="59"/>
      <c r="EXU749" s="59"/>
      <c r="EXV749" s="59"/>
      <c r="EXW749" s="59"/>
      <c r="EXX749" s="59"/>
      <c r="EXY749" s="59"/>
      <c r="EXZ749" s="59"/>
      <c r="EYA749" s="59"/>
      <c r="EYB749" s="59"/>
      <c r="EYC749" s="59"/>
      <c r="EYD749" s="59"/>
      <c r="EYE749" s="59"/>
      <c r="EYF749" s="59"/>
      <c r="EYG749" s="59"/>
      <c r="EYH749" s="59"/>
      <c r="EYI749" s="59"/>
      <c r="EYJ749" s="59"/>
      <c r="EYK749" s="59"/>
      <c r="EYL749" s="59"/>
      <c r="EYM749" s="59"/>
      <c r="EYN749" s="59"/>
      <c r="EYO749" s="59"/>
      <c r="EYP749" s="59"/>
      <c r="EYQ749" s="59"/>
      <c r="EYR749" s="59"/>
      <c r="EYS749" s="59"/>
      <c r="EYT749" s="59"/>
      <c r="EYU749" s="59"/>
      <c r="EYV749" s="59"/>
      <c r="EYW749" s="59"/>
      <c r="EYX749" s="59"/>
      <c r="EYY749" s="59"/>
      <c r="EYZ749" s="59"/>
      <c r="EZA749" s="59"/>
      <c r="EZB749" s="59"/>
      <c r="EZC749" s="59"/>
      <c r="EZD749" s="59"/>
      <c r="EZE749" s="59"/>
      <c r="EZF749" s="59"/>
      <c r="EZG749" s="59"/>
      <c r="EZH749" s="59"/>
      <c r="EZI749" s="59"/>
      <c r="EZJ749" s="59"/>
      <c r="EZK749" s="59"/>
      <c r="EZL749" s="59"/>
      <c r="EZM749" s="59"/>
      <c r="EZN749" s="59"/>
      <c r="EZO749" s="59"/>
      <c r="EZP749" s="59"/>
      <c r="EZQ749" s="59"/>
      <c r="EZR749" s="59"/>
      <c r="EZS749" s="59"/>
      <c r="EZT749" s="59"/>
      <c r="EZU749" s="59"/>
      <c r="EZV749" s="59"/>
      <c r="EZW749" s="59"/>
      <c r="EZX749" s="59"/>
      <c r="EZY749" s="59"/>
      <c r="EZZ749" s="59"/>
      <c r="FAA749" s="59"/>
      <c r="FAB749" s="59"/>
      <c r="FAC749" s="59"/>
      <c r="FAD749" s="59"/>
      <c r="FAE749" s="59"/>
      <c r="FAF749" s="59"/>
      <c r="FAG749" s="59"/>
      <c r="FAH749" s="59"/>
      <c r="FAI749" s="59"/>
      <c r="FAJ749" s="59"/>
      <c r="FAK749" s="59"/>
      <c r="FAL749" s="59"/>
      <c r="FAM749" s="59"/>
      <c r="FAN749" s="59"/>
      <c r="FAO749" s="59"/>
      <c r="FAP749" s="59"/>
      <c r="FAQ749" s="59"/>
      <c r="FAR749" s="59"/>
      <c r="FAS749" s="59"/>
      <c r="FAT749" s="59"/>
      <c r="FAU749" s="59"/>
      <c r="FAV749" s="59"/>
      <c r="FAW749" s="59"/>
      <c r="FAX749" s="59"/>
      <c r="FAY749" s="59"/>
      <c r="FAZ749" s="59"/>
      <c r="FBA749" s="59"/>
      <c r="FBB749" s="59"/>
      <c r="FBC749" s="59"/>
      <c r="FBD749" s="59"/>
      <c r="FBE749" s="59"/>
      <c r="FBF749" s="59"/>
      <c r="FBG749" s="59"/>
      <c r="FBH749" s="59"/>
      <c r="FBI749" s="59"/>
      <c r="FBJ749" s="59"/>
      <c r="FBK749" s="59"/>
      <c r="FBL749" s="59"/>
      <c r="FBM749" s="59"/>
      <c r="FBN749" s="59"/>
      <c r="FBO749" s="59"/>
      <c r="FBP749" s="59"/>
      <c r="FBQ749" s="59"/>
      <c r="FBR749" s="59"/>
      <c r="FBS749" s="59"/>
      <c r="FBT749" s="59"/>
      <c r="FBU749" s="59"/>
      <c r="FBV749" s="59"/>
      <c r="FBW749" s="59"/>
      <c r="FBX749" s="59"/>
      <c r="FBY749" s="59"/>
      <c r="FBZ749" s="59"/>
      <c r="FCA749" s="59"/>
      <c r="FCB749" s="59"/>
      <c r="FCC749" s="59"/>
      <c r="FCD749" s="59"/>
      <c r="FCE749" s="59"/>
      <c r="FCF749" s="59"/>
      <c r="FCG749" s="59"/>
      <c r="FCH749" s="59"/>
      <c r="FCI749" s="59"/>
      <c r="FCJ749" s="59"/>
      <c r="FCK749" s="59"/>
      <c r="FCL749" s="59"/>
      <c r="FCM749" s="59"/>
      <c r="FCN749" s="59"/>
      <c r="FCO749" s="59"/>
      <c r="FCP749" s="59"/>
      <c r="FCQ749" s="59"/>
      <c r="FCR749" s="59"/>
      <c r="FCS749" s="59"/>
      <c r="FCT749" s="59"/>
      <c r="FCU749" s="59"/>
      <c r="FCV749" s="59"/>
      <c r="FCW749" s="59"/>
      <c r="FCX749" s="59"/>
      <c r="FCY749" s="59"/>
      <c r="FCZ749" s="59"/>
      <c r="FDA749" s="59"/>
      <c r="FDB749" s="59"/>
      <c r="FDC749" s="59"/>
      <c r="FDD749" s="59"/>
      <c r="FDE749" s="59"/>
      <c r="FDF749" s="59"/>
      <c r="FDG749" s="59"/>
      <c r="FDH749" s="59"/>
      <c r="FDI749" s="59"/>
      <c r="FDJ749" s="59"/>
      <c r="FDK749" s="59"/>
      <c r="FDL749" s="59"/>
      <c r="FDM749" s="59"/>
      <c r="FDN749" s="59"/>
      <c r="FDO749" s="59"/>
      <c r="FDP749" s="59"/>
      <c r="FDQ749" s="59"/>
      <c r="FDR749" s="59"/>
      <c r="FDS749" s="59"/>
      <c r="FDT749" s="59"/>
      <c r="FDU749" s="59"/>
      <c r="FDV749" s="59"/>
      <c r="FDW749" s="59"/>
      <c r="FDX749" s="59"/>
      <c r="FDY749" s="59"/>
      <c r="FDZ749" s="59"/>
      <c r="FEA749" s="59"/>
      <c r="FEB749" s="59"/>
      <c r="FEC749" s="59"/>
      <c r="FED749" s="59"/>
      <c r="FEE749" s="59"/>
      <c r="FEF749" s="59"/>
      <c r="FEG749" s="59"/>
      <c r="FEH749" s="59"/>
      <c r="FEI749" s="59"/>
      <c r="FEJ749" s="59"/>
      <c r="FEK749" s="59"/>
      <c r="FEL749" s="59"/>
      <c r="FEM749" s="59"/>
      <c r="FEN749" s="59"/>
      <c r="FEO749" s="59"/>
      <c r="FEP749" s="59"/>
      <c r="FEQ749" s="59"/>
      <c r="FER749" s="59"/>
      <c r="FES749" s="59"/>
      <c r="FET749" s="59"/>
      <c r="FEU749" s="59"/>
      <c r="FEV749" s="59"/>
      <c r="FEW749" s="59"/>
      <c r="FEX749" s="59"/>
      <c r="FEY749" s="59"/>
      <c r="FEZ749" s="59"/>
      <c r="FFA749" s="59"/>
      <c r="FFB749" s="59"/>
      <c r="FFC749" s="59"/>
      <c r="FFD749" s="59"/>
      <c r="FFE749" s="59"/>
      <c r="FFF749" s="59"/>
      <c r="FFG749" s="59"/>
      <c r="FFH749" s="59"/>
      <c r="FFI749" s="59"/>
      <c r="FFJ749" s="59"/>
      <c r="FFK749" s="59"/>
      <c r="FFL749" s="59"/>
      <c r="FFM749" s="59"/>
      <c r="FFN749" s="59"/>
      <c r="FFO749" s="59"/>
      <c r="FFP749" s="59"/>
      <c r="FFQ749" s="59"/>
      <c r="FFR749" s="59"/>
      <c r="FFS749" s="59"/>
      <c r="FFT749" s="59"/>
      <c r="FFU749" s="59"/>
      <c r="FFV749" s="59"/>
      <c r="FFW749" s="59"/>
      <c r="FFX749" s="59"/>
      <c r="FFY749" s="59"/>
      <c r="FFZ749" s="59"/>
      <c r="FGA749" s="59"/>
      <c r="FGB749" s="59"/>
      <c r="FGC749" s="59"/>
      <c r="FGD749" s="59"/>
      <c r="FGE749" s="59"/>
      <c r="FGF749" s="59"/>
      <c r="FGG749" s="59"/>
      <c r="FGH749" s="59"/>
      <c r="FGI749" s="59"/>
      <c r="FGJ749" s="59"/>
      <c r="FGK749" s="59"/>
      <c r="FGL749" s="59"/>
      <c r="FGM749" s="59"/>
      <c r="FGN749" s="59"/>
      <c r="FGO749" s="59"/>
      <c r="FGP749" s="59"/>
      <c r="FGQ749" s="59"/>
      <c r="FGR749" s="59"/>
      <c r="FGS749" s="59"/>
      <c r="FGT749" s="59"/>
      <c r="FGU749" s="59"/>
      <c r="FGV749" s="59"/>
      <c r="FGW749" s="59"/>
      <c r="FGX749" s="59"/>
      <c r="FGY749" s="59"/>
      <c r="FGZ749" s="59"/>
      <c r="FHA749" s="59"/>
      <c r="FHB749" s="59"/>
      <c r="FHC749" s="59"/>
      <c r="FHD749" s="59"/>
      <c r="FHE749" s="59"/>
      <c r="FHF749" s="59"/>
      <c r="FHG749" s="59"/>
      <c r="FHH749" s="59"/>
      <c r="FHI749" s="59"/>
      <c r="FHJ749" s="59"/>
      <c r="FHK749" s="59"/>
      <c r="FHL749" s="59"/>
      <c r="FHM749" s="59"/>
      <c r="FHN749" s="59"/>
      <c r="FHO749" s="59"/>
      <c r="FHP749" s="59"/>
      <c r="FHQ749" s="59"/>
      <c r="FHR749" s="59"/>
      <c r="FHS749" s="59"/>
      <c r="FHT749" s="59"/>
      <c r="FHU749" s="59"/>
      <c r="FHV749" s="59"/>
      <c r="FHW749" s="59"/>
      <c r="FHX749" s="59"/>
      <c r="FHY749" s="59"/>
      <c r="FHZ749" s="59"/>
      <c r="FIA749" s="59"/>
      <c r="FIB749" s="59"/>
      <c r="FIC749" s="59"/>
      <c r="FID749" s="59"/>
      <c r="FIE749" s="59"/>
      <c r="FIF749" s="59"/>
      <c r="FIG749" s="59"/>
      <c r="FIH749" s="59"/>
      <c r="FII749" s="59"/>
      <c r="FIJ749" s="59"/>
      <c r="FIK749" s="59"/>
      <c r="FIL749" s="59"/>
      <c r="FIM749" s="59"/>
      <c r="FIN749" s="59"/>
      <c r="FIO749" s="59"/>
      <c r="FIP749" s="59"/>
      <c r="FIQ749" s="59"/>
      <c r="FIR749" s="59"/>
      <c r="FIS749" s="59"/>
      <c r="FIT749" s="59"/>
      <c r="FIU749" s="59"/>
      <c r="FIV749" s="59"/>
      <c r="FIW749" s="59"/>
      <c r="FIX749" s="59"/>
      <c r="FIY749" s="59"/>
      <c r="FIZ749" s="59"/>
      <c r="FJA749" s="59"/>
      <c r="FJB749" s="59"/>
      <c r="FJC749" s="59"/>
      <c r="FJD749" s="59"/>
      <c r="FJE749" s="59"/>
      <c r="FJF749" s="59"/>
      <c r="FJG749" s="59"/>
      <c r="FJH749" s="59"/>
      <c r="FJI749" s="59"/>
      <c r="FJJ749" s="59"/>
      <c r="FJK749" s="59"/>
      <c r="FJL749" s="59"/>
      <c r="FJM749" s="59"/>
      <c r="FJN749" s="59"/>
      <c r="FJO749" s="59"/>
      <c r="FJP749" s="59"/>
      <c r="FJQ749" s="59"/>
      <c r="FJR749" s="59"/>
      <c r="FJS749" s="59"/>
      <c r="FJT749" s="59"/>
      <c r="FJU749" s="59"/>
      <c r="FJV749" s="59"/>
      <c r="FJW749" s="59"/>
      <c r="FJX749" s="59"/>
      <c r="FJY749" s="59"/>
      <c r="FJZ749" s="59"/>
      <c r="FKA749" s="59"/>
      <c r="FKB749" s="59"/>
      <c r="FKC749" s="59"/>
      <c r="FKD749" s="59"/>
      <c r="FKE749" s="59"/>
      <c r="FKF749" s="59"/>
      <c r="FKG749" s="59"/>
      <c r="FKH749" s="59"/>
      <c r="FKI749" s="59"/>
      <c r="FKJ749" s="59"/>
      <c r="FKK749" s="59"/>
      <c r="FKL749" s="59"/>
      <c r="FKM749" s="59"/>
      <c r="FKN749" s="59"/>
      <c r="FKO749" s="59"/>
      <c r="FKP749" s="59"/>
      <c r="FKQ749" s="59"/>
      <c r="FKR749" s="59"/>
      <c r="FKS749" s="59"/>
      <c r="FKT749" s="59"/>
      <c r="FKU749" s="59"/>
      <c r="FKV749" s="59"/>
      <c r="FKW749" s="59"/>
      <c r="FKX749" s="59"/>
      <c r="FKY749" s="59"/>
      <c r="FKZ749" s="59"/>
      <c r="FLA749" s="59"/>
      <c r="FLB749" s="59"/>
      <c r="FLC749" s="59"/>
      <c r="FLD749" s="59"/>
      <c r="FLE749" s="59"/>
      <c r="FLF749" s="59"/>
      <c r="FLG749" s="59"/>
      <c r="FLH749" s="59"/>
      <c r="FLI749" s="59"/>
      <c r="FLJ749" s="59"/>
      <c r="FLK749" s="59"/>
      <c r="FLL749" s="59"/>
      <c r="FLM749" s="59"/>
      <c r="FLN749" s="59"/>
      <c r="FLO749" s="59"/>
      <c r="FLP749" s="59"/>
      <c r="FLQ749" s="59"/>
      <c r="FLR749" s="59"/>
      <c r="FLS749" s="59"/>
      <c r="FLT749" s="59"/>
      <c r="FLU749" s="59"/>
      <c r="FLV749" s="59"/>
      <c r="FLW749" s="59"/>
      <c r="FLX749" s="59"/>
      <c r="FLY749" s="59"/>
      <c r="FLZ749" s="59"/>
      <c r="FMA749" s="59"/>
      <c r="FMB749" s="59"/>
      <c r="FMC749" s="59"/>
      <c r="FMD749" s="59"/>
      <c r="FME749" s="59"/>
      <c r="FMF749" s="59"/>
      <c r="FMG749" s="59"/>
      <c r="FMH749" s="59"/>
      <c r="FMI749" s="59"/>
      <c r="FMJ749" s="59"/>
      <c r="FMK749" s="59"/>
      <c r="FML749" s="59"/>
      <c r="FMM749" s="59"/>
      <c r="FMN749" s="59"/>
      <c r="FMO749" s="59"/>
      <c r="FMP749" s="59"/>
      <c r="FMQ749" s="59"/>
      <c r="FMR749" s="59"/>
      <c r="FMS749" s="59"/>
      <c r="FMT749" s="59"/>
      <c r="FMU749" s="59"/>
      <c r="FMV749" s="59"/>
      <c r="FMW749" s="59"/>
      <c r="FMX749" s="59"/>
      <c r="FMY749" s="59"/>
      <c r="FMZ749" s="59"/>
      <c r="FNA749" s="59"/>
      <c r="FNB749" s="59"/>
      <c r="FNC749" s="59"/>
      <c r="FND749" s="59"/>
      <c r="FNE749" s="59"/>
      <c r="FNF749" s="59"/>
      <c r="FNG749" s="59"/>
      <c r="FNH749" s="59"/>
      <c r="FNI749" s="59"/>
      <c r="FNJ749" s="59"/>
      <c r="FNK749" s="59"/>
      <c r="FNL749" s="59"/>
      <c r="FNM749" s="59"/>
      <c r="FNN749" s="59"/>
      <c r="FNO749" s="59"/>
      <c r="FNP749" s="59"/>
      <c r="FNQ749" s="59"/>
      <c r="FNR749" s="59"/>
      <c r="FNS749" s="59"/>
      <c r="FNT749" s="59"/>
      <c r="FNU749" s="59"/>
      <c r="FNV749" s="59"/>
      <c r="FNW749" s="59"/>
      <c r="FNX749" s="59"/>
      <c r="FNY749" s="59"/>
      <c r="FNZ749" s="59"/>
      <c r="FOA749" s="59"/>
      <c r="FOB749" s="59"/>
      <c r="FOC749" s="59"/>
      <c r="FOD749" s="59"/>
      <c r="FOE749" s="59"/>
      <c r="FOF749" s="59"/>
      <c r="FOG749" s="59"/>
      <c r="FOH749" s="59"/>
      <c r="FOI749" s="59"/>
      <c r="FOJ749" s="59"/>
      <c r="FOK749" s="59"/>
      <c r="FOL749" s="59"/>
      <c r="FOM749" s="59"/>
      <c r="FON749" s="59"/>
      <c r="FOO749" s="59"/>
      <c r="FOP749" s="59"/>
      <c r="FOQ749" s="59"/>
      <c r="FOR749" s="59"/>
      <c r="FOS749" s="59"/>
      <c r="FOT749" s="59"/>
      <c r="FOU749" s="59"/>
      <c r="FOV749" s="59"/>
      <c r="FOW749" s="59"/>
      <c r="FOX749" s="59"/>
      <c r="FOY749" s="59"/>
      <c r="FOZ749" s="59"/>
      <c r="FPA749" s="59"/>
      <c r="FPB749" s="59"/>
      <c r="FPC749" s="59"/>
      <c r="FPD749" s="59"/>
      <c r="FPE749" s="59"/>
      <c r="FPF749" s="59"/>
      <c r="FPG749" s="59"/>
      <c r="FPH749" s="59"/>
      <c r="FPI749" s="59"/>
      <c r="FPJ749" s="59"/>
      <c r="FPK749" s="59"/>
      <c r="FPL749" s="59"/>
      <c r="FPM749" s="59"/>
      <c r="FPN749" s="59"/>
      <c r="FPO749" s="59"/>
      <c r="FPP749" s="59"/>
      <c r="FPQ749" s="59"/>
      <c r="FPR749" s="59"/>
      <c r="FPS749" s="59"/>
      <c r="FPT749" s="59"/>
      <c r="FPU749" s="59"/>
      <c r="FPV749" s="59"/>
      <c r="FPW749" s="59"/>
      <c r="FPX749" s="59"/>
      <c r="FPY749" s="59"/>
      <c r="FPZ749" s="59"/>
      <c r="FQA749" s="59"/>
      <c r="FQB749" s="59"/>
      <c r="FQC749" s="59"/>
      <c r="FQD749" s="59"/>
      <c r="FQE749" s="59"/>
      <c r="FQF749" s="59"/>
      <c r="FQG749" s="59"/>
      <c r="FQH749" s="59"/>
      <c r="FQI749" s="59"/>
      <c r="FQJ749" s="59"/>
      <c r="FQK749" s="59"/>
      <c r="FQL749" s="59"/>
      <c r="FQM749" s="59"/>
      <c r="FQN749" s="59"/>
      <c r="FQO749" s="59"/>
      <c r="FQP749" s="59"/>
      <c r="FQQ749" s="59"/>
      <c r="FQR749" s="59"/>
      <c r="FQS749" s="59"/>
      <c r="FQT749" s="59"/>
      <c r="FQU749" s="59"/>
      <c r="FQV749" s="59"/>
      <c r="FQW749" s="59"/>
      <c r="FQX749" s="59"/>
      <c r="FQY749" s="59"/>
      <c r="FQZ749" s="59"/>
      <c r="FRA749" s="59"/>
      <c r="FRB749" s="59"/>
      <c r="FRC749" s="59"/>
      <c r="FRD749" s="59"/>
      <c r="FRE749" s="59"/>
      <c r="FRF749" s="59"/>
      <c r="FRG749" s="59"/>
      <c r="FRH749" s="59"/>
      <c r="FRI749" s="59"/>
      <c r="FRJ749" s="59"/>
      <c r="FRK749" s="59"/>
      <c r="FRL749" s="59"/>
      <c r="FRM749" s="59"/>
      <c r="FRN749" s="59"/>
      <c r="FRO749" s="59"/>
      <c r="FRP749" s="59"/>
      <c r="FRQ749" s="59"/>
      <c r="FRR749" s="59"/>
      <c r="FRS749" s="59"/>
      <c r="FRT749" s="59"/>
      <c r="FRU749" s="59"/>
      <c r="FRV749" s="59"/>
      <c r="FRW749" s="59"/>
      <c r="FRX749" s="59"/>
      <c r="FRY749" s="59"/>
      <c r="FRZ749" s="59"/>
      <c r="FSA749" s="59"/>
      <c r="FSB749" s="59"/>
      <c r="FSC749" s="59"/>
      <c r="FSD749" s="59"/>
      <c r="FSE749" s="59"/>
      <c r="FSF749" s="59"/>
      <c r="FSG749" s="59"/>
      <c r="FSH749" s="59"/>
      <c r="FSI749" s="59"/>
      <c r="FSJ749" s="59"/>
      <c r="FSK749" s="59"/>
      <c r="FSL749" s="59"/>
      <c r="FSM749" s="59"/>
      <c r="FSN749" s="59"/>
      <c r="FSO749" s="59"/>
      <c r="FSP749" s="59"/>
      <c r="FSQ749" s="59"/>
      <c r="FSR749" s="59"/>
      <c r="FSS749" s="59"/>
      <c r="FST749" s="59"/>
      <c r="FSU749" s="59"/>
      <c r="FSV749" s="59"/>
      <c r="FSW749" s="59"/>
      <c r="FSX749" s="59"/>
      <c r="FSY749" s="59"/>
      <c r="FSZ749" s="59"/>
      <c r="FTA749" s="59"/>
      <c r="FTB749" s="59"/>
      <c r="FTC749" s="59"/>
      <c r="FTD749" s="59"/>
      <c r="FTE749" s="59"/>
      <c r="FTF749" s="59"/>
      <c r="FTG749" s="59"/>
      <c r="FTH749" s="59"/>
      <c r="FTI749" s="59"/>
      <c r="FTJ749" s="59"/>
      <c r="FTK749" s="59"/>
      <c r="FTL749" s="59"/>
      <c r="FTM749" s="59"/>
      <c r="FTN749" s="59"/>
      <c r="FTO749" s="59"/>
      <c r="FTP749" s="59"/>
      <c r="FTQ749" s="59"/>
      <c r="FTR749" s="59"/>
      <c r="FTS749" s="59"/>
      <c r="FTT749" s="59"/>
      <c r="FTU749" s="59"/>
      <c r="FTV749" s="59"/>
      <c r="FTW749" s="59"/>
      <c r="FTX749" s="59"/>
      <c r="FTY749" s="59"/>
      <c r="FTZ749" s="59"/>
      <c r="FUA749" s="59"/>
      <c r="FUB749" s="59"/>
      <c r="FUC749" s="59"/>
      <c r="FUD749" s="59"/>
      <c r="FUE749" s="59"/>
      <c r="FUF749" s="59"/>
      <c r="FUG749" s="59"/>
      <c r="FUH749" s="59"/>
      <c r="FUI749" s="59"/>
      <c r="FUJ749" s="59"/>
      <c r="FUK749" s="59"/>
      <c r="FUL749" s="59"/>
      <c r="FUM749" s="59"/>
      <c r="FUN749" s="59"/>
      <c r="FUO749" s="59"/>
      <c r="FUP749" s="59"/>
      <c r="FUQ749" s="59"/>
      <c r="FUR749" s="59"/>
      <c r="FUS749" s="59"/>
      <c r="FUT749" s="59"/>
      <c r="FUU749" s="59"/>
      <c r="FUV749" s="59"/>
      <c r="FUW749" s="59"/>
      <c r="FUX749" s="59"/>
      <c r="FUY749" s="59"/>
      <c r="FUZ749" s="59"/>
      <c r="FVA749" s="59"/>
      <c r="FVB749" s="59"/>
      <c r="FVC749" s="59"/>
      <c r="FVD749" s="59"/>
      <c r="FVE749" s="59"/>
      <c r="FVF749" s="59"/>
      <c r="FVG749" s="59"/>
      <c r="FVH749" s="59"/>
      <c r="FVI749" s="59"/>
      <c r="FVJ749" s="59"/>
      <c r="FVK749" s="59"/>
      <c r="FVL749" s="59"/>
      <c r="FVM749" s="59"/>
      <c r="FVN749" s="59"/>
      <c r="FVO749" s="59"/>
      <c r="FVP749" s="59"/>
      <c r="FVQ749" s="59"/>
      <c r="FVR749" s="59"/>
      <c r="FVS749" s="59"/>
      <c r="FVT749" s="59"/>
      <c r="FVU749" s="59"/>
      <c r="FVV749" s="59"/>
      <c r="FVW749" s="59"/>
      <c r="FVX749" s="59"/>
      <c r="FVY749" s="59"/>
      <c r="FVZ749" s="59"/>
      <c r="FWA749" s="59"/>
      <c r="FWB749" s="59"/>
      <c r="FWC749" s="59"/>
      <c r="FWD749" s="59"/>
      <c r="FWE749" s="59"/>
      <c r="FWF749" s="59"/>
      <c r="FWG749" s="59"/>
      <c r="FWH749" s="59"/>
      <c r="FWI749" s="59"/>
      <c r="FWJ749" s="59"/>
      <c r="FWK749" s="59"/>
      <c r="FWL749" s="59"/>
      <c r="FWM749" s="59"/>
      <c r="FWN749" s="59"/>
      <c r="FWO749" s="59"/>
      <c r="FWP749" s="59"/>
      <c r="FWQ749" s="59"/>
      <c r="FWR749" s="59"/>
      <c r="FWS749" s="59"/>
      <c r="FWT749" s="59"/>
      <c r="FWU749" s="59"/>
      <c r="FWV749" s="59"/>
      <c r="FWW749" s="59"/>
      <c r="FWX749" s="59"/>
      <c r="FWY749" s="59"/>
      <c r="FWZ749" s="59"/>
      <c r="FXA749" s="59"/>
      <c r="FXB749" s="59"/>
      <c r="FXC749" s="59"/>
      <c r="FXD749" s="59"/>
      <c r="FXE749" s="59"/>
      <c r="FXF749" s="59"/>
      <c r="FXG749" s="59"/>
      <c r="FXH749" s="59"/>
      <c r="FXI749" s="59"/>
      <c r="FXJ749" s="59"/>
      <c r="FXK749" s="59"/>
      <c r="FXL749" s="59"/>
      <c r="FXM749" s="59"/>
      <c r="FXN749" s="59"/>
      <c r="FXO749" s="59"/>
      <c r="FXP749" s="59"/>
      <c r="FXQ749" s="59"/>
      <c r="FXR749" s="59"/>
      <c r="FXS749" s="59"/>
      <c r="FXT749" s="59"/>
      <c r="FXU749" s="59"/>
      <c r="FXV749" s="59"/>
      <c r="FXW749" s="59"/>
      <c r="FXX749" s="59"/>
      <c r="FXY749" s="59"/>
      <c r="FXZ749" s="59"/>
      <c r="FYA749" s="59"/>
      <c r="FYB749" s="59"/>
      <c r="FYC749" s="59"/>
      <c r="FYD749" s="59"/>
      <c r="FYE749" s="59"/>
      <c r="FYF749" s="59"/>
      <c r="FYG749" s="59"/>
      <c r="FYH749" s="59"/>
      <c r="FYI749" s="59"/>
      <c r="FYJ749" s="59"/>
      <c r="FYK749" s="59"/>
      <c r="FYL749" s="59"/>
      <c r="FYM749" s="59"/>
      <c r="FYN749" s="59"/>
      <c r="FYO749" s="59"/>
      <c r="FYP749" s="59"/>
      <c r="FYQ749" s="59"/>
      <c r="FYR749" s="59"/>
      <c r="FYS749" s="59"/>
      <c r="FYT749" s="59"/>
      <c r="FYU749" s="59"/>
      <c r="FYV749" s="59"/>
      <c r="FYW749" s="59"/>
      <c r="FYX749" s="59"/>
      <c r="FYY749" s="59"/>
      <c r="FYZ749" s="59"/>
      <c r="FZA749" s="59"/>
      <c r="FZB749" s="59"/>
      <c r="FZC749" s="59"/>
      <c r="FZD749" s="59"/>
      <c r="FZE749" s="59"/>
      <c r="FZF749" s="59"/>
      <c r="FZG749" s="59"/>
      <c r="FZH749" s="59"/>
      <c r="FZI749" s="59"/>
      <c r="FZJ749" s="59"/>
      <c r="FZK749" s="59"/>
      <c r="FZL749" s="59"/>
      <c r="FZM749" s="59"/>
      <c r="FZN749" s="59"/>
      <c r="FZO749" s="59"/>
      <c r="FZP749" s="59"/>
      <c r="FZQ749" s="59"/>
      <c r="FZR749" s="59"/>
      <c r="FZS749" s="59"/>
      <c r="FZT749" s="59"/>
      <c r="FZU749" s="59"/>
      <c r="FZV749" s="59"/>
      <c r="FZW749" s="59"/>
      <c r="FZX749" s="59"/>
      <c r="FZY749" s="59"/>
      <c r="FZZ749" s="59"/>
      <c r="GAA749" s="59"/>
      <c r="GAB749" s="59"/>
      <c r="GAC749" s="59"/>
      <c r="GAD749" s="59"/>
      <c r="GAE749" s="59"/>
      <c r="GAF749" s="59"/>
      <c r="GAG749" s="59"/>
      <c r="GAH749" s="59"/>
      <c r="GAI749" s="59"/>
      <c r="GAJ749" s="59"/>
      <c r="GAK749" s="59"/>
      <c r="GAL749" s="59"/>
      <c r="GAM749" s="59"/>
      <c r="GAN749" s="59"/>
      <c r="GAO749" s="59"/>
      <c r="GAP749" s="59"/>
      <c r="GAQ749" s="59"/>
      <c r="GAR749" s="59"/>
      <c r="GAS749" s="59"/>
      <c r="GAT749" s="59"/>
      <c r="GAU749" s="59"/>
      <c r="GAV749" s="59"/>
      <c r="GAW749" s="59"/>
      <c r="GAX749" s="59"/>
      <c r="GAY749" s="59"/>
      <c r="GAZ749" s="59"/>
      <c r="GBA749" s="59"/>
      <c r="GBB749" s="59"/>
      <c r="GBC749" s="59"/>
      <c r="GBD749" s="59"/>
      <c r="GBE749" s="59"/>
      <c r="GBF749" s="59"/>
      <c r="GBG749" s="59"/>
      <c r="GBH749" s="59"/>
      <c r="GBI749" s="59"/>
      <c r="GBJ749" s="59"/>
      <c r="GBK749" s="59"/>
      <c r="GBL749" s="59"/>
      <c r="GBM749" s="59"/>
      <c r="GBN749" s="59"/>
      <c r="GBO749" s="59"/>
      <c r="GBP749" s="59"/>
      <c r="GBQ749" s="59"/>
      <c r="GBR749" s="59"/>
      <c r="GBS749" s="59"/>
      <c r="GBT749" s="59"/>
      <c r="GBU749" s="59"/>
      <c r="GBV749" s="59"/>
      <c r="GBW749" s="59"/>
      <c r="GBX749" s="59"/>
      <c r="GBY749" s="59"/>
      <c r="GBZ749" s="59"/>
      <c r="GCA749" s="59"/>
      <c r="GCB749" s="59"/>
      <c r="GCC749" s="59"/>
      <c r="GCD749" s="59"/>
      <c r="GCE749" s="59"/>
      <c r="GCF749" s="59"/>
      <c r="GCG749" s="59"/>
      <c r="GCH749" s="59"/>
      <c r="GCI749" s="59"/>
      <c r="GCJ749" s="59"/>
      <c r="GCK749" s="59"/>
      <c r="GCL749" s="59"/>
      <c r="GCM749" s="59"/>
      <c r="GCN749" s="59"/>
      <c r="GCO749" s="59"/>
      <c r="GCP749" s="59"/>
      <c r="GCQ749" s="59"/>
      <c r="GCR749" s="59"/>
      <c r="GCS749" s="59"/>
      <c r="GCT749" s="59"/>
      <c r="GCU749" s="59"/>
      <c r="GCV749" s="59"/>
      <c r="GCW749" s="59"/>
      <c r="GCX749" s="59"/>
      <c r="GCY749" s="59"/>
      <c r="GCZ749" s="59"/>
      <c r="GDA749" s="59"/>
      <c r="GDB749" s="59"/>
      <c r="GDC749" s="59"/>
      <c r="GDD749" s="59"/>
      <c r="GDE749" s="59"/>
      <c r="GDF749" s="59"/>
      <c r="GDG749" s="59"/>
      <c r="GDH749" s="59"/>
      <c r="GDI749" s="59"/>
      <c r="GDJ749" s="59"/>
      <c r="GDK749" s="59"/>
      <c r="GDL749" s="59"/>
      <c r="GDM749" s="59"/>
      <c r="GDN749" s="59"/>
      <c r="GDO749" s="59"/>
      <c r="GDP749" s="59"/>
      <c r="GDQ749" s="59"/>
      <c r="GDR749" s="59"/>
      <c r="GDS749" s="59"/>
      <c r="GDT749" s="59"/>
      <c r="GDU749" s="59"/>
      <c r="GDV749" s="59"/>
      <c r="GDW749" s="59"/>
      <c r="GDX749" s="59"/>
      <c r="GDY749" s="59"/>
      <c r="GDZ749" s="59"/>
      <c r="GEA749" s="59"/>
      <c r="GEB749" s="59"/>
      <c r="GEC749" s="59"/>
      <c r="GED749" s="59"/>
      <c r="GEE749" s="59"/>
      <c r="GEF749" s="59"/>
      <c r="GEG749" s="59"/>
      <c r="GEH749" s="59"/>
      <c r="GEI749" s="59"/>
      <c r="GEJ749" s="59"/>
      <c r="GEK749" s="59"/>
      <c r="GEL749" s="59"/>
      <c r="GEM749" s="59"/>
      <c r="GEN749" s="59"/>
      <c r="GEO749" s="59"/>
      <c r="GEP749" s="59"/>
      <c r="GEQ749" s="59"/>
      <c r="GER749" s="59"/>
      <c r="GES749" s="59"/>
      <c r="GET749" s="59"/>
      <c r="GEU749" s="59"/>
      <c r="GEV749" s="59"/>
      <c r="GEW749" s="59"/>
      <c r="GEX749" s="59"/>
      <c r="GEY749" s="59"/>
      <c r="GEZ749" s="59"/>
      <c r="GFA749" s="59"/>
      <c r="GFB749" s="59"/>
      <c r="GFC749" s="59"/>
      <c r="GFD749" s="59"/>
      <c r="GFE749" s="59"/>
      <c r="GFF749" s="59"/>
      <c r="GFG749" s="59"/>
      <c r="GFH749" s="59"/>
      <c r="GFI749" s="59"/>
      <c r="GFJ749" s="59"/>
      <c r="GFK749" s="59"/>
      <c r="GFL749" s="59"/>
      <c r="GFM749" s="59"/>
      <c r="GFN749" s="59"/>
      <c r="GFO749" s="59"/>
      <c r="GFP749" s="59"/>
      <c r="GFQ749" s="59"/>
      <c r="GFR749" s="59"/>
      <c r="GFS749" s="59"/>
      <c r="GFT749" s="59"/>
      <c r="GFU749" s="59"/>
      <c r="GFV749" s="59"/>
      <c r="GFW749" s="59"/>
      <c r="GFX749" s="59"/>
      <c r="GFY749" s="59"/>
      <c r="GFZ749" s="59"/>
      <c r="GGA749" s="59"/>
      <c r="GGB749" s="59"/>
      <c r="GGC749" s="59"/>
      <c r="GGD749" s="59"/>
      <c r="GGE749" s="59"/>
      <c r="GGF749" s="59"/>
      <c r="GGG749" s="59"/>
      <c r="GGH749" s="59"/>
      <c r="GGI749" s="59"/>
      <c r="GGJ749" s="59"/>
      <c r="GGK749" s="59"/>
      <c r="GGL749" s="59"/>
      <c r="GGM749" s="59"/>
      <c r="GGN749" s="59"/>
      <c r="GGO749" s="59"/>
      <c r="GGP749" s="59"/>
      <c r="GGQ749" s="59"/>
      <c r="GGR749" s="59"/>
      <c r="GGS749" s="59"/>
      <c r="GGT749" s="59"/>
      <c r="GGU749" s="59"/>
      <c r="GGV749" s="59"/>
      <c r="GGW749" s="59"/>
      <c r="GGX749" s="59"/>
      <c r="GGY749" s="59"/>
      <c r="GGZ749" s="59"/>
      <c r="GHA749" s="59"/>
      <c r="GHB749" s="59"/>
      <c r="GHC749" s="59"/>
      <c r="GHD749" s="59"/>
      <c r="GHE749" s="59"/>
      <c r="GHF749" s="59"/>
      <c r="GHG749" s="59"/>
      <c r="GHH749" s="59"/>
      <c r="GHI749" s="59"/>
      <c r="GHJ749" s="59"/>
      <c r="GHK749" s="59"/>
      <c r="GHL749" s="59"/>
      <c r="GHM749" s="59"/>
      <c r="GHN749" s="59"/>
      <c r="GHO749" s="59"/>
      <c r="GHP749" s="59"/>
      <c r="GHQ749" s="59"/>
      <c r="GHR749" s="59"/>
      <c r="GHS749" s="59"/>
      <c r="GHT749" s="59"/>
      <c r="GHU749" s="59"/>
      <c r="GHV749" s="59"/>
      <c r="GHW749" s="59"/>
      <c r="GHX749" s="59"/>
      <c r="GHY749" s="59"/>
      <c r="GHZ749" s="59"/>
      <c r="GIA749" s="59"/>
      <c r="GIB749" s="59"/>
      <c r="GIC749" s="59"/>
      <c r="GID749" s="59"/>
      <c r="GIE749" s="59"/>
      <c r="GIF749" s="59"/>
      <c r="GIG749" s="59"/>
      <c r="GIH749" s="59"/>
      <c r="GII749" s="59"/>
      <c r="GIJ749" s="59"/>
      <c r="GIK749" s="59"/>
      <c r="GIL749" s="59"/>
      <c r="GIM749" s="59"/>
      <c r="GIN749" s="59"/>
      <c r="GIO749" s="59"/>
      <c r="GIP749" s="59"/>
      <c r="GIQ749" s="59"/>
      <c r="GIR749" s="59"/>
      <c r="GIS749" s="59"/>
      <c r="GIT749" s="59"/>
      <c r="GIU749" s="59"/>
      <c r="GIV749" s="59"/>
      <c r="GIW749" s="59"/>
      <c r="GIX749" s="59"/>
      <c r="GIY749" s="59"/>
      <c r="GIZ749" s="59"/>
      <c r="GJA749" s="59"/>
      <c r="GJB749" s="59"/>
      <c r="GJC749" s="59"/>
      <c r="GJD749" s="59"/>
      <c r="GJE749" s="59"/>
      <c r="GJF749" s="59"/>
      <c r="GJG749" s="59"/>
      <c r="GJH749" s="59"/>
      <c r="GJI749" s="59"/>
      <c r="GJJ749" s="59"/>
      <c r="GJK749" s="59"/>
      <c r="GJL749" s="59"/>
      <c r="GJM749" s="59"/>
      <c r="GJN749" s="59"/>
      <c r="GJO749" s="59"/>
      <c r="GJP749" s="59"/>
      <c r="GJQ749" s="59"/>
      <c r="GJR749" s="59"/>
      <c r="GJS749" s="59"/>
      <c r="GJT749" s="59"/>
      <c r="GJU749" s="59"/>
      <c r="GJV749" s="59"/>
      <c r="GJW749" s="59"/>
      <c r="GJX749" s="59"/>
      <c r="GJY749" s="59"/>
      <c r="GJZ749" s="59"/>
      <c r="GKA749" s="59"/>
      <c r="GKB749" s="59"/>
      <c r="GKC749" s="59"/>
      <c r="GKD749" s="59"/>
      <c r="GKE749" s="59"/>
      <c r="GKF749" s="59"/>
      <c r="GKG749" s="59"/>
      <c r="GKH749" s="59"/>
      <c r="GKI749" s="59"/>
      <c r="GKJ749" s="59"/>
      <c r="GKK749" s="59"/>
      <c r="GKL749" s="59"/>
      <c r="GKM749" s="59"/>
      <c r="GKN749" s="59"/>
      <c r="GKO749" s="59"/>
      <c r="GKP749" s="59"/>
      <c r="GKQ749" s="59"/>
      <c r="GKR749" s="59"/>
      <c r="GKS749" s="59"/>
      <c r="GKT749" s="59"/>
      <c r="GKU749" s="59"/>
      <c r="GKV749" s="59"/>
      <c r="GKW749" s="59"/>
      <c r="GKX749" s="59"/>
      <c r="GKY749" s="59"/>
      <c r="GKZ749" s="59"/>
      <c r="GLA749" s="59"/>
      <c r="GLB749" s="59"/>
      <c r="GLC749" s="59"/>
      <c r="GLD749" s="59"/>
      <c r="GLE749" s="59"/>
      <c r="GLF749" s="59"/>
      <c r="GLG749" s="59"/>
      <c r="GLH749" s="59"/>
      <c r="GLI749" s="59"/>
      <c r="GLJ749" s="59"/>
      <c r="GLK749" s="59"/>
      <c r="GLL749" s="59"/>
      <c r="GLM749" s="59"/>
      <c r="GLN749" s="59"/>
      <c r="GLO749" s="59"/>
      <c r="GLP749" s="59"/>
      <c r="GLQ749" s="59"/>
      <c r="GLR749" s="59"/>
      <c r="GLS749" s="59"/>
      <c r="GLT749" s="59"/>
      <c r="GLU749" s="59"/>
      <c r="GLV749" s="59"/>
      <c r="GLW749" s="59"/>
      <c r="GLX749" s="59"/>
      <c r="GLY749" s="59"/>
      <c r="GLZ749" s="59"/>
      <c r="GMA749" s="59"/>
      <c r="GMB749" s="59"/>
      <c r="GMC749" s="59"/>
      <c r="GMD749" s="59"/>
      <c r="GME749" s="59"/>
      <c r="GMF749" s="59"/>
      <c r="GMG749" s="59"/>
      <c r="GMH749" s="59"/>
      <c r="GMI749" s="59"/>
      <c r="GMJ749" s="59"/>
      <c r="GMK749" s="59"/>
      <c r="GML749" s="59"/>
      <c r="GMM749" s="59"/>
      <c r="GMN749" s="59"/>
      <c r="GMO749" s="59"/>
      <c r="GMP749" s="59"/>
      <c r="GMQ749" s="59"/>
      <c r="GMR749" s="59"/>
      <c r="GMS749" s="59"/>
      <c r="GMT749" s="59"/>
      <c r="GMU749" s="59"/>
      <c r="GMV749" s="59"/>
      <c r="GMW749" s="59"/>
      <c r="GMX749" s="59"/>
      <c r="GMY749" s="59"/>
      <c r="GMZ749" s="59"/>
      <c r="GNA749" s="59"/>
      <c r="GNB749" s="59"/>
      <c r="GNC749" s="59"/>
      <c r="GND749" s="59"/>
      <c r="GNE749" s="59"/>
      <c r="GNF749" s="59"/>
      <c r="GNG749" s="59"/>
      <c r="GNH749" s="59"/>
      <c r="GNI749" s="59"/>
      <c r="GNJ749" s="59"/>
      <c r="GNK749" s="59"/>
      <c r="GNL749" s="59"/>
      <c r="GNM749" s="59"/>
      <c r="GNN749" s="59"/>
      <c r="GNO749" s="59"/>
      <c r="GNP749" s="59"/>
      <c r="GNQ749" s="59"/>
      <c r="GNR749" s="59"/>
      <c r="GNS749" s="59"/>
      <c r="GNT749" s="59"/>
      <c r="GNU749" s="59"/>
      <c r="GNV749" s="59"/>
      <c r="GNW749" s="59"/>
      <c r="GNX749" s="59"/>
      <c r="GNY749" s="59"/>
      <c r="GNZ749" s="59"/>
      <c r="GOA749" s="59"/>
      <c r="GOB749" s="59"/>
      <c r="GOC749" s="59"/>
      <c r="GOD749" s="59"/>
      <c r="GOE749" s="59"/>
      <c r="GOF749" s="59"/>
      <c r="GOG749" s="59"/>
      <c r="GOH749" s="59"/>
      <c r="GOI749" s="59"/>
      <c r="GOJ749" s="59"/>
      <c r="GOK749" s="59"/>
      <c r="GOL749" s="59"/>
      <c r="GOM749" s="59"/>
      <c r="GON749" s="59"/>
      <c r="GOO749" s="59"/>
      <c r="GOP749" s="59"/>
      <c r="GOQ749" s="59"/>
      <c r="GOR749" s="59"/>
      <c r="GOS749" s="59"/>
      <c r="GOT749" s="59"/>
      <c r="GOU749" s="59"/>
      <c r="GOV749" s="59"/>
      <c r="GOW749" s="59"/>
      <c r="GOX749" s="59"/>
      <c r="GOY749" s="59"/>
      <c r="GOZ749" s="59"/>
      <c r="GPA749" s="59"/>
      <c r="GPB749" s="59"/>
      <c r="GPC749" s="59"/>
      <c r="GPD749" s="59"/>
      <c r="GPE749" s="59"/>
      <c r="GPF749" s="59"/>
      <c r="GPG749" s="59"/>
      <c r="GPH749" s="59"/>
      <c r="GPI749" s="59"/>
      <c r="GPJ749" s="59"/>
      <c r="GPK749" s="59"/>
      <c r="GPL749" s="59"/>
      <c r="GPM749" s="59"/>
      <c r="GPN749" s="59"/>
      <c r="GPO749" s="59"/>
      <c r="GPP749" s="59"/>
      <c r="GPQ749" s="59"/>
      <c r="GPR749" s="59"/>
      <c r="GPS749" s="59"/>
      <c r="GPT749" s="59"/>
      <c r="GPU749" s="59"/>
      <c r="GPV749" s="59"/>
      <c r="GPW749" s="59"/>
      <c r="GPX749" s="59"/>
      <c r="GPY749" s="59"/>
      <c r="GPZ749" s="59"/>
      <c r="GQA749" s="59"/>
      <c r="GQB749" s="59"/>
      <c r="GQC749" s="59"/>
      <c r="GQD749" s="59"/>
      <c r="GQE749" s="59"/>
      <c r="GQF749" s="59"/>
      <c r="GQG749" s="59"/>
      <c r="GQH749" s="59"/>
      <c r="GQI749" s="59"/>
      <c r="GQJ749" s="59"/>
      <c r="GQK749" s="59"/>
      <c r="GQL749" s="59"/>
      <c r="GQM749" s="59"/>
      <c r="GQN749" s="59"/>
      <c r="GQO749" s="59"/>
      <c r="GQP749" s="59"/>
      <c r="GQQ749" s="59"/>
      <c r="GQR749" s="59"/>
      <c r="GQS749" s="59"/>
      <c r="GQT749" s="59"/>
      <c r="GQU749" s="59"/>
      <c r="GQV749" s="59"/>
      <c r="GQW749" s="59"/>
      <c r="GQX749" s="59"/>
      <c r="GQY749" s="59"/>
      <c r="GQZ749" s="59"/>
      <c r="GRA749" s="59"/>
      <c r="GRB749" s="59"/>
      <c r="GRC749" s="59"/>
      <c r="GRD749" s="59"/>
      <c r="GRE749" s="59"/>
      <c r="GRF749" s="59"/>
      <c r="GRG749" s="59"/>
      <c r="GRH749" s="59"/>
      <c r="GRI749" s="59"/>
      <c r="GRJ749" s="59"/>
      <c r="GRK749" s="59"/>
      <c r="GRL749" s="59"/>
      <c r="GRM749" s="59"/>
      <c r="GRN749" s="59"/>
      <c r="GRO749" s="59"/>
      <c r="GRP749" s="59"/>
      <c r="GRQ749" s="59"/>
      <c r="GRR749" s="59"/>
      <c r="GRS749" s="59"/>
      <c r="GRT749" s="59"/>
      <c r="GRU749" s="59"/>
      <c r="GRV749" s="59"/>
      <c r="GRW749" s="59"/>
      <c r="GRX749" s="59"/>
      <c r="GRY749" s="59"/>
      <c r="GRZ749" s="59"/>
      <c r="GSA749" s="59"/>
      <c r="GSB749" s="59"/>
      <c r="GSC749" s="59"/>
      <c r="GSD749" s="59"/>
      <c r="GSE749" s="59"/>
      <c r="GSF749" s="59"/>
      <c r="GSG749" s="59"/>
      <c r="GSH749" s="59"/>
      <c r="GSI749" s="59"/>
      <c r="GSJ749" s="59"/>
      <c r="GSK749" s="59"/>
      <c r="GSL749" s="59"/>
      <c r="GSM749" s="59"/>
      <c r="GSN749" s="59"/>
      <c r="GSO749" s="59"/>
      <c r="GSP749" s="59"/>
      <c r="GSQ749" s="59"/>
      <c r="GSR749" s="59"/>
      <c r="GSS749" s="59"/>
      <c r="GST749" s="59"/>
      <c r="GSU749" s="59"/>
      <c r="GSV749" s="59"/>
      <c r="GSW749" s="59"/>
      <c r="GSX749" s="59"/>
      <c r="GSY749" s="59"/>
      <c r="GSZ749" s="59"/>
      <c r="GTA749" s="59"/>
      <c r="GTB749" s="59"/>
      <c r="GTC749" s="59"/>
      <c r="GTD749" s="59"/>
      <c r="GTE749" s="59"/>
      <c r="GTF749" s="59"/>
      <c r="GTG749" s="59"/>
      <c r="GTH749" s="59"/>
      <c r="GTI749" s="59"/>
      <c r="GTJ749" s="59"/>
      <c r="GTK749" s="59"/>
      <c r="GTL749" s="59"/>
      <c r="GTM749" s="59"/>
      <c r="GTN749" s="59"/>
      <c r="GTO749" s="59"/>
      <c r="GTP749" s="59"/>
      <c r="GTQ749" s="59"/>
      <c r="GTR749" s="59"/>
      <c r="GTS749" s="59"/>
      <c r="GTT749" s="59"/>
      <c r="GTU749" s="59"/>
      <c r="GTV749" s="59"/>
      <c r="GTW749" s="59"/>
      <c r="GTX749" s="59"/>
      <c r="GTY749" s="59"/>
      <c r="GTZ749" s="59"/>
      <c r="GUA749" s="59"/>
      <c r="GUB749" s="59"/>
      <c r="GUC749" s="59"/>
      <c r="GUD749" s="59"/>
      <c r="GUE749" s="59"/>
      <c r="GUF749" s="59"/>
      <c r="GUG749" s="59"/>
      <c r="GUH749" s="59"/>
      <c r="GUI749" s="59"/>
      <c r="GUJ749" s="59"/>
      <c r="GUK749" s="59"/>
      <c r="GUL749" s="59"/>
      <c r="GUM749" s="59"/>
      <c r="GUN749" s="59"/>
      <c r="GUO749" s="59"/>
      <c r="GUP749" s="59"/>
      <c r="GUQ749" s="59"/>
      <c r="GUR749" s="59"/>
      <c r="GUS749" s="59"/>
      <c r="GUT749" s="59"/>
      <c r="GUU749" s="59"/>
      <c r="GUV749" s="59"/>
      <c r="GUW749" s="59"/>
      <c r="GUX749" s="59"/>
      <c r="GUY749" s="59"/>
      <c r="GUZ749" s="59"/>
      <c r="GVA749" s="59"/>
      <c r="GVB749" s="59"/>
      <c r="GVC749" s="59"/>
      <c r="GVD749" s="59"/>
      <c r="GVE749" s="59"/>
      <c r="GVF749" s="59"/>
      <c r="GVG749" s="59"/>
      <c r="GVH749" s="59"/>
      <c r="GVI749" s="59"/>
      <c r="GVJ749" s="59"/>
      <c r="GVK749" s="59"/>
      <c r="GVL749" s="59"/>
      <c r="GVM749" s="59"/>
      <c r="GVN749" s="59"/>
      <c r="GVO749" s="59"/>
      <c r="GVP749" s="59"/>
      <c r="GVQ749" s="59"/>
      <c r="GVR749" s="59"/>
      <c r="GVS749" s="59"/>
      <c r="GVT749" s="59"/>
      <c r="GVU749" s="59"/>
      <c r="GVV749" s="59"/>
      <c r="GVW749" s="59"/>
      <c r="GVX749" s="59"/>
      <c r="GVY749" s="59"/>
      <c r="GVZ749" s="59"/>
      <c r="GWA749" s="59"/>
      <c r="GWB749" s="59"/>
      <c r="GWC749" s="59"/>
      <c r="GWD749" s="59"/>
      <c r="GWE749" s="59"/>
      <c r="GWF749" s="59"/>
      <c r="GWG749" s="59"/>
      <c r="GWH749" s="59"/>
      <c r="GWI749" s="59"/>
      <c r="GWJ749" s="59"/>
      <c r="GWK749" s="59"/>
      <c r="GWL749" s="59"/>
      <c r="GWM749" s="59"/>
      <c r="GWN749" s="59"/>
      <c r="GWO749" s="59"/>
      <c r="GWP749" s="59"/>
      <c r="GWQ749" s="59"/>
      <c r="GWR749" s="59"/>
      <c r="GWS749" s="59"/>
      <c r="GWT749" s="59"/>
      <c r="GWU749" s="59"/>
      <c r="GWV749" s="59"/>
      <c r="GWW749" s="59"/>
      <c r="GWX749" s="59"/>
      <c r="GWY749" s="59"/>
      <c r="GWZ749" s="59"/>
      <c r="GXA749" s="59"/>
      <c r="GXB749" s="59"/>
      <c r="GXC749" s="59"/>
      <c r="GXD749" s="59"/>
      <c r="GXE749" s="59"/>
      <c r="GXF749" s="59"/>
      <c r="GXG749" s="59"/>
      <c r="GXH749" s="59"/>
      <c r="GXI749" s="59"/>
      <c r="GXJ749" s="59"/>
      <c r="GXK749" s="59"/>
      <c r="GXL749" s="59"/>
      <c r="GXM749" s="59"/>
      <c r="GXN749" s="59"/>
      <c r="GXO749" s="59"/>
      <c r="GXP749" s="59"/>
      <c r="GXQ749" s="59"/>
      <c r="GXR749" s="59"/>
      <c r="GXS749" s="59"/>
      <c r="GXT749" s="59"/>
      <c r="GXU749" s="59"/>
      <c r="GXV749" s="59"/>
      <c r="GXW749" s="59"/>
      <c r="GXX749" s="59"/>
      <c r="GXY749" s="59"/>
      <c r="GXZ749" s="59"/>
      <c r="GYA749" s="59"/>
      <c r="GYB749" s="59"/>
      <c r="GYC749" s="59"/>
      <c r="GYD749" s="59"/>
      <c r="GYE749" s="59"/>
      <c r="GYF749" s="59"/>
      <c r="GYG749" s="59"/>
      <c r="GYH749" s="59"/>
      <c r="GYI749" s="59"/>
      <c r="GYJ749" s="59"/>
      <c r="GYK749" s="59"/>
      <c r="GYL749" s="59"/>
      <c r="GYM749" s="59"/>
      <c r="GYN749" s="59"/>
      <c r="GYO749" s="59"/>
      <c r="GYP749" s="59"/>
      <c r="GYQ749" s="59"/>
      <c r="GYR749" s="59"/>
      <c r="GYS749" s="59"/>
      <c r="GYT749" s="59"/>
      <c r="GYU749" s="59"/>
      <c r="GYV749" s="59"/>
      <c r="GYW749" s="59"/>
      <c r="GYX749" s="59"/>
      <c r="GYY749" s="59"/>
      <c r="GYZ749" s="59"/>
      <c r="GZA749" s="59"/>
      <c r="GZB749" s="59"/>
      <c r="GZC749" s="59"/>
      <c r="GZD749" s="59"/>
      <c r="GZE749" s="59"/>
      <c r="GZF749" s="59"/>
      <c r="GZG749" s="59"/>
      <c r="GZH749" s="59"/>
      <c r="GZI749" s="59"/>
      <c r="GZJ749" s="59"/>
      <c r="GZK749" s="59"/>
      <c r="GZL749" s="59"/>
      <c r="GZM749" s="59"/>
      <c r="GZN749" s="59"/>
      <c r="GZO749" s="59"/>
      <c r="GZP749" s="59"/>
      <c r="GZQ749" s="59"/>
      <c r="GZR749" s="59"/>
      <c r="GZS749" s="59"/>
      <c r="GZT749" s="59"/>
      <c r="GZU749" s="59"/>
      <c r="GZV749" s="59"/>
      <c r="GZW749" s="59"/>
      <c r="GZX749" s="59"/>
      <c r="GZY749" s="59"/>
      <c r="GZZ749" s="59"/>
      <c r="HAA749" s="59"/>
      <c r="HAB749" s="59"/>
      <c r="HAC749" s="59"/>
      <c r="HAD749" s="59"/>
      <c r="HAE749" s="59"/>
      <c r="HAF749" s="59"/>
      <c r="HAG749" s="59"/>
      <c r="HAH749" s="59"/>
      <c r="HAI749" s="59"/>
      <c r="HAJ749" s="59"/>
      <c r="HAK749" s="59"/>
      <c r="HAL749" s="59"/>
      <c r="HAM749" s="59"/>
      <c r="HAN749" s="59"/>
      <c r="HAO749" s="59"/>
      <c r="HAP749" s="59"/>
      <c r="HAQ749" s="59"/>
      <c r="HAR749" s="59"/>
      <c r="HAS749" s="59"/>
      <c r="HAT749" s="59"/>
      <c r="HAU749" s="59"/>
      <c r="HAV749" s="59"/>
      <c r="HAW749" s="59"/>
      <c r="HAX749" s="59"/>
      <c r="HAY749" s="59"/>
      <c r="HAZ749" s="59"/>
      <c r="HBA749" s="59"/>
      <c r="HBB749" s="59"/>
      <c r="HBC749" s="59"/>
      <c r="HBD749" s="59"/>
      <c r="HBE749" s="59"/>
      <c r="HBF749" s="59"/>
      <c r="HBG749" s="59"/>
      <c r="HBH749" s="59"/>
      <c r="HBI749" s="59"/>
      <c r="HBJ749" s="59"/>
      <c r="HBK749" s="59"/>
      <c r="HBL749" s="59"/>
      <c r="HBM749" s="59"/>
      <c r="HBN749" s="59"/>
      <c r="HBO749" s="59"/>
      <c r="HBP749" s="59"/>
      <c r="HBQ749" s="59"/>
      <c r="HBR749" s="59"/>
      <c r="HBS749" s="59"/>
      <c r="HBT749" s="59"/>
      <c r="HBU749" s="59"/>
      <c r="HBV749" s="59"/>
      <c r="HBW749" s="59"/>
      <c r="HBX749" s="59"/>
      <c r="HBY749" s="59"/>
      <c r="HBZ749" s="59"/>
      <c r="HCA749" s="59"/>
      <c r="HCB749" s="59"/>
      <c r="HCC749" s="59"/>
      <c r="HCD749" s="59"/>
      <c r="HCE749" s="59"/>
      <c r="HCF749" s="59"/>
      <c r="HCG749" s="59"/>
      <c r="HCH749" s="59"/>
      <c r="HCI749" s="59"/>
      <c r="HCJ749" s="59"/>
      <c r="HCK749" s="59"/>
      <c r="HCL749" s="59"/>
      <c r="HCM749" s="59"/>
      <c r="HCN749" s="59"/>
      <c r="HCO749" s="59"/>
      <c r="HCP749" s="59"/>
      <c r="HCQ749" s="59"/>
      <c r="HCR749" s="59"/>
      <c r="HCS749" s="59"/>
      <c r="HCT749" s="59"/>
      <c r="HCU749" s="59"/>
      <c r="HCV749" s="59"/>
      <c r="HCW749" s="59"/>
      <c r="HCX749" s="59"/>
      <c r="HCY749" s="59"/>
      <c r="HCZ749" s="59"/>
      <c r="HDA749" s="59"/>
      <c r="HDB749" s="59"/>
      <c r="HDC749" s="59"/>
      <c r="HDD749" s="59"/>
      <c r="HDE749" s="59"/>
      <c r="HDF749" s="59"/>
      <c r="HDG749" s="59"/>
      <c r="HDH749" s="59"/>
      <c r="HDI749" s="59"/>
      <c r="HDJ749" s="59"/>
      <c r="HDK749" s="59"/>
      <c r="HDL749" s="59"/>
      <c r="HDM749" s="59"/>
      <c r="HDN749" s="59"/>
      <c r="HDO749" s="59"/>
      <c r="HDP749" s="59"/>
      <c r="HDQ749" s="59"/>
      <c r="HDR749" s="59"/>
      <c r="HDS749" s="59"/>
      <c r="HDT749" s="59"/>
      <c r="HDU749" s="59"/>
      <c r="HDV749" s="59"/>
      <c r="HDW749" s="59"/>
      <c r="HDX749" s="59"/>
      <c r="HDY749" s="59"/>
      <c r="HDZ749" s="59"/>
      <c r="HEA749" s="59"/>
      <c r="HEB749" s="59"/>
      <c r="HEC749" s="59"/>
      <c r="HED749" s="59"/>
      <c r="HEE749" s="59"/>
      <c r="HEF749" s="59"/>
      <c r="HEG749" s="59"/>
      <c r="HEH749" s="59"/>
      <c r="HEI749" s="59"/>
      <c r="HEJ749" s="59"/>
      <c r="HEK749" s="59"/>
      <c r="HEL749" s="59"/>
      <c r="HEM749" s="59"/>
      <c r="HEN749" s="59"/>
      <c r="HEO749" s="59"/>
      <c r="HEP749" s="59"/>
      <c r="HEQ749" s="59"/>
      <c r="HER749" s="59"/>
      <c r="HES749" s="59"/>
      <c r="HET749" s="59"/>
      <c r="HEU749" s="59"/>
      <c r="HEV749" s="59"/>
      <c r="HEW749" s="59"/>
      <c r="HEX749" s="59"/>
      <c r="HEY749" s="59"/>
      <c r="HEZ749" s="59"/>
      <c r="HFA749" s="59"/>
      <c r="HFB749" s="59"/>
      <c r="HFC749" s="59"/>
      <c r="HFD749" s="59"/>
      <c r="HFE749" s="59"/>
      <c r="HFF749" s="59"/>
      <c r="HFG749" s="59"/>
      <c r="HFH749" s="59"/>
      <c r="HFI749" s="59"/>
      <c r="HFJ749" s="59"/>
      <c r="HFK749" s="59"/>
      <c r="HFL749" s="59"/>
      <c r="HFM749" s="59"/>
      <c r="HFN749" s="59"/>
      <c r="HFO749" s="59"/>
      <c r="HFP749" s="59"/>
      <c r="HFQ749" s="59"/>
      <c r="HFR749" s="59"/>
      <c r="HFS749" s="59"/>
      <c r="HFT749" s="59"/>
      <c r="HFU749" s="59"/>
      <c r="HFV749" s="59"/>
      <c r="HFW749" s="59"/>
      <c r="HFX749" s="59"/>
      <c r="HFY749" s="59"/>
      <c r="HFZ749" s="59"/>
      <c r="HGA749" s="59"/>
      <c r="HGB749" s="59"/>
      <c r="HGC749" s="59"/>
      <c r="HGD749" s="59"/>
      <c r="HGE749" s="59"/>
      <c r="HGF749" s="59"/>
      <c r="HGG749" s="59"/>
      <c r="HGH749" s="59"/>
      <c r="HGI749" s="59"/>
      <c r="HGJ749" s="59"/>
      <c r="HGK749" s="59"/>
      <c r="HGL749" s="59"/>
      <c r="HGM749" s="59"/>
      <c r="HGN749" s="59"/>
      <c r="HGO749" s="59"/>
      <c r="HGP749" s="59"/>
      <c r="HGQ749" s="59"/>
      <c r="HGR749" s="59"/>
      <c r="HGS749" s="59"/>
      <c r="HGT749" s="59"/>
      <c r="HGU749" s="59"/>
      <c r="HGV749" s="59"/>
      <c r="HGW749" s="59"/>
      <c r="HGX749" s="59"/>
      <c r="HGY749" s="59"/>
      <c r="HGZ749" s="59"/>
      <c r="HHA749" s="59"/>
      <c r="HHB749" s="59"/>
      <c r="HHC749" s="59"/>
      <c r="HHD749" s="59"/>
      <c r="HHE749" s="59"/>
      <c r="HHF749" s="59"/>
      <c r="HHG749" s="59"/>
      <c r="HHH749" s="59"/>
      <c r="HHI749" s="59"/>
      <c r="HHJ749" s="59"/>
      <c r="HHK749" s="59"/>
      <c r="HHL749" s="59"/>
      <c r="HHM749" s="59"/>
      <c r="HHN749" s="59"/>
      <c r="HHO749" s="59"/>
      <c r="HHP749" s="59"/>
      <c r="HHQ749" s="59"/>
      <c r="HHR749" s="59"/>
      <c r="HHS749" s="59"/>
      <c r="HHT749" s="59"/>
      <c r="HHU749" s="59"/>
      <c r="HHV749" s="59"/>
      <c r="HHW749" s="59"/>
      <c r="HHX749" s="59"/>
      <c r="HHY749" s="59"/>
      <c r="HHZ749" s="59"/>
      <c r="HIA749" s="59"/>
      <c r="HIB749" s="59"/>
      <c r="HIC749" s="59"/>
      <c r="HID749" s="59"/>
      <c r="HIE749" s="59"/>
      <c r="HIF749" s="59"/>
      <c r="HIG749" s="59"/>
      <c r="HIH749" s="59"/>
      <c r="HII749" s="59"/>
      <c r="HIJ749" s="59"/>
      <c r="HIK749" s="59"/>
      <c r="HIL749" s="59"/>
      <c r="HIM749" s="59"/>
      <c r="HIN749" s="59"/>
      <c r="HIO749" s="59"/>
      <c r="HIP749" s="59"/>
      <c r="HIQ749" s="59"/>
      <c r="HIR749" s="59"/>
      <c r="HIS749" s="59"/>
      <c r="HIT749" s="59"/>
      <c r="HIU749" s="59"/>
      <c r="HIV749" s="59"/>
      <c r="HIW749" s="59"/>
      <c r="HIX749" s="59"/>
      <c r="HIY749" s="59"/>
      <c r="HIZ749" s="59"/>
      <c r="HJA749" s="59"/>
      <c r="HJB749" s="59"/>
      <c r="HJC749" s="59"/>
      <c r="HJD749" s="59"/>
      <c r="HJE749" s="59"/>
      <c r="HJF749" s="59"/>
      <c r="HJG749" s="59"/>
      <c r="HJH749" s="59"/>
      <c r="HJI749" s="59"/>
      <c r="HJJ749" s="59"/>
      <c r="HJK749" s="59"/>
      <c r="HJL749" s="59"/>
      <c r="HJM749" s="59"/>
      <c r="HJN749" s="59"/>
      <c r="HJO749" s="59"/>
      <c r="HJP749" s="59"/>
      <c r="HJQ749" s="59"/>
      <c r="HJR749" s="59"/>
      <c r="HJS749" s="59"/>
      <c r="HJT749" s="59"/>
      <c r="HJU749" s="59"/>
      <c r="HJV749" s="59"/>
      <c r="HJW749" s="59"/>
      <c r="HJX749" s="59"/>
      <c r="HJY749" s="59"/>
      <c r="HJZ749" s="59"/>
      <c r="HKA749" s="59"/>
      <c r="HKB749" s="59"/>
      <c r="HKC749" s="59"/>
      <c r="HKD749" s="59"/>
      <c r="HKE749" s="59"/>
      <c r="HKF749" s="59"/>
      <c r="HKG749" s="59"/>
      <c r="HKH749" s="59"/>
      <c r="HKI749" s="59"/>
      <c r="HKJ749" s="59"/>
      <c r="HKK749" s="59"/>
      <c r="HKL749" s="59"/>
      <c r="HKM749" s="59"/>
      <c r="HKN749" s="59"/>
      <c r="HKO749" s="59"/>
      <c r="HKP749" s="59"/>
      <c r="HKQ749" s="59"/>
      <c r="HKR749" s="59"/>
      <c r="HKS749" s="59"/>
      <c r="HKT749" s="59"/>
      <c r="HKU749" s="59"/>
      <c r="HKV749" s="59"/>
      <c r="HKW749" s="59"/>
      <c r="HKX749" s="59"/>
      <c r="HKY749" s="59"/>
      <c r="HKZ749" s="59"/>
      <c r="HLA749" s="59"/>
      <c r="HLB749" s="59"/>
      <c r="HLC749" s="59"/>
      <c r="HLD749" s="59"/>
      <c r="HLE749" s="59"/>
      <c r="HLF749" s="59"/>
      <c r="HLG749" s="59"/>
      <c r="HLH749" s="59"/>
      <c r="HLI749" s="59"/>
      <c r="HLJ749" s="59"/>
      <c r="HLK749" s="59"/>
      <c r="HLL749" s="59"/>
      <c r="HLM749" s="59"/>
      <c r="HLN749" s="59"/>
      <c r="HLO749" s="59"/>
      <c r="HLP749" s="59"/>
      <c r="HLQ749" s="59"/>
      <c r="HLR749" s="59"/>
      <c r="HLS749" s="59"/>
      <c r="HLT749" s="59"/>
      <c r="HLU749" s="59"/>
      <c r="HLV749" s="59"/>
      <c r="HLW749" s="59"/>
      <c r="HLX749" s="59"/>
      <c r="HLY749" s="59"/>
      <c r="HLZ749" s="59"/>
      <c r="HMA749" s="59"/>
      <c r="HMB749" s="59"/>
      <c r="HMC749" s="59"/>
      <c r="HMD749" s="59"/>
      <c r="HME749" s="59"/>
      <c r="HMF749" s="59"/>
      <c r="HMG749" s="59"/>
      <c r="HMH749" s="59"/>
      <c r="HMI749" s="59"/>
      <c r="HMJ749" s="59"/>
      <c r="HMK749" s="59"/>
      <c r="HML749" s="59"/>
      <c r="HMM749" s="59"/>
      <c r="HMN749" s="59"/>
      <c r="HMO749" s="59"/>
      <c r="HMP749" s="59"/>
      <c r="HMQ749" s="59"/>
      <c r="HMR749" s="59"/>
      <c r="HMS749" s="59"/>
      <c r="HMT749" s="59"/>
      <c r="HMU749" s="59"/>
      <c r="HMV749" s="59"/>
      <c r="HMW749" s="59"/>
      <c r="HMX749" s="59"/>
      <c r="HMY749" s="59"/>
      <c r="HMZ749" s="59"/>
      <c r="HNA749" s="59"/>
      <c r="HNB749" s="59"/>
      <c r="HNC749" s="59"/>
      <c r="HND749" s="59"/>
      <c r="HNE749" s="59"/>
      <c r="HNF749" s="59"/>
      <c r="HNG749" s="59"/>
      <c r="HNH749" s="59"/>
      <c r="HNI749" s="59"/>
      <c r="HNJ749" s="59"/>
      <c r="HNK749" s="59"/>
      <c r="HNL749" s="59"/>
      <c r="HNM749" s="59"/>
      <c r="HNN749" s="59"/>
      <c r="HNO749" s="59"/>
      <c r="HNP749" s="59"/>
      <c r="HNQ749" s="59"/>
      <c r="HNR749" s="59"/>
      <c r="HNS749" s="59"/>
      <c r="HNT749" s="59"/>
      <c r="HNU749" s="59"/>
      <c r="HNV749" s="59"/>
      <c r="HNW749" s="59"/>
      <c r="HNX749" s="59"/>
      <c r="HNY749" s="59"/>
      <c r="HNZ749" s="59"/>
      <c r="HOA749" s="59"/>
      <c r="HOB749" s="59"/>
      <c r="HOC749" s="59"/>
      <c r="HOD749" s="59"/>
      <c r="HOE749" s="59"/>
      <c r="HOF749" s="59"/>
      <c r="HOG749" s="59"/>
      <c r="HOH749" s="59"/>
      <c r="HOI749" s="59"/>
      <c r="HOJ749" s="59"/>
      <c r="HOK749" s="59"/>
      <c r="HOL749" s="59"/>
      <c r="HOM749" s="59"/>
      <c r="HON749" s="59"/>
      <c r="HOO749" s="59"/>
      <c r="HOP749" s="59"/>
      <c r="HOQ749" s="59"/>
      <c r="HOR749" s="59"/>
      <c r="HOS749" s="59"/>
      <c r="HOT749" s="59"/>
      <c r="HOU749" s="59"/>
      <c r="HOV749" s="59"/>
      <c r="HOW749" s="59"/>
      <c r="HOX749" s="59"/>
      <c r="HOY749" s="59"/>
      <c r="HOZ749" s="59"/>
      <c r="HPA749" s="59"/>
      <c r="HPB749" s="59"/>
      <c r="HPC749" s="59"/>
      <c r="HPD749" s="59"/>
      <c r="HPE749" s="59"/>
      <c r="HPF749" s="59"/>
      <c r="HPG749" s="59"/>
      <c r="HPH749" s="59"/>
      <c r="HPI749" s="59"/>
      <c r="HPJ749" s="59"/>
      <c r="HPK749" s="59"/>
      <c r="HPL749" s="59"/>
      <c r="HPM749" s="59"/>
      <c r="HPN749" s="59"/>
      <c r="HPO749" s="59"/>
      <c r="HPP749" s="59"/>
      <c r="HPQ749" s="59"/>
      <c r="HPR749" s="59"/>
      <c r="HPS749" s="59"/>
      <c r="HPT749" s="59"/>
      <c r="HPU749" s="59"/>
      <c r="HPV749" s="59"/>
      <c r="HPW749" s="59"/>
      <c r="HPX749" s="59"/>
      <c r="HPY749" s="59"/>
      <c r="HPZ749" s="59"/>
      <c r="HQA749" s="59"/>
      <c r="HQB749" s="59"/>
      <c r="HQC749" s="59"/>
      <c r="HQD749" s="59"/>
      <c r="HQE749" s="59"/>
      <c r="HQF749" s="59"/>
      <c r="HQG749" s="59"/>
      <c r="HQH749" s="59"/>
      <c r="HQI749" s="59"/>
      <c r="HQJ749" s="59"/>
      <c r="HQK749" s="59"/>
      <c r="HQL749" s="59"/>
      <c r="HQM749" s="59"/>
      <c r="HQN749" s="59"/>
      <c r="HQO749" s="59"/>
      <c r="HQP749" s="59"/>
      <c r="HQQ749" s="59"/>
      <c r="HQR749" s="59"/>
      <c r="HQS749" s="59"/>
      <c r="HQT749" s="59"/>
      <c r="HQU749" s="59"/>
      <c r="HQV749" s="59"/>
      <c r="HQW749" s="59"/>
      <c r="HQX749" s="59"/>
      <c r="HQY749" s="59"/>
      <c r="HQZ749" s="59"/>
      <c r="HRA749" s="59"/>
      <c r="HRB749" s="59"/>
      <c r="HRC749" s="59"/>
      <c r="HRD749" s="59"/>
      <c r="HRE749" s="59"/>
      <c r="HRF749" s="59"/>
      <c r="HRG749" s="59"/>
      <c r="HRH749" s="59"/>
      <c r="HRI749" s="59"/>
      <c r="HRJ749" s="59"/>
      <c r="HRK749" s="59"/>
      <c r="HRL749" s="59"/>
      <c r="HRM749" s="59"/>
      <c r="HRN749" s="59"/>
      <c r="HRO749" s="59"/>
      <c r="HRP749" s="59"/>
      <c r="HRQ749" s="59"/>
      <c r="HRR749" s="59"/>
      <c r="HRS749" s="59"/>
      <c r="HRT749" s="59"/>
      <c r="HRU749" s="59"/>
      <c r="HRV749" s="59"/>
      <c r="HRW749" s="59"/>
      <c r="HRX749" s="59"/>
      <c r="HRY749" s="59"/>
      <c r="HRZ749" s="59"/>
      <c r="HSA749" s="59"/>
      <c r="HSB749" s="59"/>
      <c r="HSC749" s="59"/>
      <c r="HSD749" s="59"/>
      <c r="HSE749" s="59"/>
      <c r="HSF749" s="59"/>
      <c r="HSG749" s="59"/>
      <c r="HSH749" s="59"/>
      <c r="HSI749" s="59"/>
      <c r="HSJ749" s="59"/>
      <c r="HSK749" s="59"/>
      <c r="HSL749" s="59"/>
      <c r="HSM749" s="59"/>
      <c r="HSN749" s="59"/>
      <c r="HSO749" s="59"/>
      <c r="HSP749" s="59"/>
      <c r="HSQ749" s="59"/>
      <c r="HSR749" s="59"/>
      <c r="HSS749" s="59"/>
      <c r="HST749" s="59"/>
      <c r="HSU749" s="59"/>
      <c r="HSV749" s="59"/>
      <c r="HSW749" s="59"/>
      <c r="HSX749" s="59"/>
      <c r="HSY749" s="59"/>
      <c r="HSZ749" s="59"/>
      <c r="HTA749" s="59"/>
      <c r="HTB749" s="59"/>
      <c r="HTC749" s="59"/>
      <c r="HTD749" s="59"/>
      <c r="HTE749" s="59"/>
      <c r="HTF749" s="59"/>
      <c r="HTG749" s="59"/>
      <c r="HTH749" s="59"/>
      <c r="HTI749" s="59"/>
      <c r="HTJ749" s="59"/>
      <c r="HTK749" s="59"/>
      <c r="HTL749" s="59"/>
      <c r="HTM749" s="59"/>
      <c r="HTN749" s="59"/>
      <c r="HTO749" s="59"/>
      <c r="HTP749" s="59"/>
      <c r="HTQ749" s="59"/>
      <c r="HTR749" s="59"/>
      <c r="HTS749" s="59"/>
      <c r="HTT749" s="59"/>
      <c r="HTU749" s="59"/>
      <c r="HTV749" s="59"/>
      <c r="HTW749" s="59"/>
      <c r="HTX749" s="59"/>
      <c r="HTY749" s="59"/>
      <c r="HTZ749" s="59"/>
      <c r="HUA749" s="59"/>
      <c r="HUB749" s="59"/>
      <c r="HUC749" s="59"/>
      <c r="HUD749" s="59"/>
      <c r="HUE749" s="59"/>
      <c r="HUF749" s="59"/>
      <c r="HUG749" s="59"/>
      <c r="HUH749" s="59"/>
      <c r="HUI749" s="59"/>
      <c r="HUJ749" s="59"/>
      <c r="HUK749" s="59"/>
      <c r="HUL749" s="59"/>
      <c r="HUM749" s="59"/>
      <c r="HUN749" s="59"/>
      <c r="HUO749" s="59"/>
      <c r="HUP749" s="59"/>
      <c r="HUQ749" s="59"/>
      <c r="HUR749" s="59"/>
      <c r="HUS749" s="59"/>
      <c r="HUT749" s="59"/>
      <c r="HUU749" s="59"/>
      <c r="HUV749" s="59"/>
      <c r="HUW749" s="59"/>
      <c r="HUX749" s="59"/>
      <c r="HUY749" s="59"/>
      <c r="HUZ749" s="59"/>
      <c r="HVA749" s="59"/>
      <c r="HVB749" s="59"/>
      <c r="HVC749" s="59"/>
      <c r="HVD749" s="59"/>
      <c r="HVE749" s="59"/>
      <c r="HVF749" s="59"/>
      <c r="HVG749" s="59"/>
      <c r="HVH749" s="59"/>
      <c r="HVI749" s="59"/>
      <c r="HVJ749" s="59"/>
      <c r="HVK749" s="59"/>
      <c r="HVL749" s="59"/>
      <c r="HVM749" s="59"/>
      <c r="HVN749" s="59"/>
      <c r="HVO749" s="59"/>
      <c r="HVP749" s="59"/>
      <c r="HVQ749" s="59"/>
      <c r="HVR749" s="59"/>
      <c r="HVS749" s="59"/>
      <c r="HVT749" s="59"/>
      <c r="HVU749" s="59"/>
      <c r="HVV749" s="59"/>
      <c r="HVW749" s="59"/>
      <c r="HVX749" s="59"/>
      <c r="HVY749" s="59"/>
      <c r="HVZ749" s="59"/>
      <c r="HWA749" s="59"/>
      <c r="HWB749" s="59"/>
      <c r="HWC749" s="59"/>
      <c r="HWD749" s="59"/>
      <c r="HWE749" s="59"/>
      <c r="HWF749" s="59"/>
      <c r="HWG749" s="59"/>
      <c r="HWH749" s="59"/>
      <c r="HWI749" s="59"/>
      <c r="HWJ749" s="59"/>
      <c r="HWK749" s="59"/>
      <c r="HWL749" s="59"/>
      <c r="HWM749" s="59"/>
      <c r="HWN749" s="59"/>
      <c r="HWO749" s="59"/>
      <c r="HWP749" s="59"/>
      <c r="HWQ749" s="59"/>
      <c r="HWR749" s="59"/>
      <c r="HWS749" s="59"/>
      <c r="HWT749" s="59"/>
      <c r="HWU749" s="59"/>
      <c r="HWV749" s="59"/>
      <c r="HWW749" s="59"/>
      <c r="HWX749" s="59"/>
      <c r="HWY749" s="59"/>
      <c r="HWZ749" s="59"/>
      <c r="HXA749" s="59"/>
      <c r="HXB749" s="59"/>
      <c r="HXC749" s="59"/>
      <c r="HXD749" s="59"/>
      <c r="HXE749" s="59"/>
      <c r="HXF749" s="59"/>
      <c r="HXG749" s="59"/>
      <c r="HXH749" s="59"/>
      <c r="HXI749" s="59"/>
      <c r="HXJ749" s="59"/>
      <c r="HXK749" s="59"/>
      <c r="HXL749" s="59"/>
      <c r="HXM749" s="59"/>
      <c r="HXN749" s="59"/>
      <c r="HXO749" s="59"/>
      <c r="HXP749" s="59"/>
      <c r="HXQ749" s="59"/>
      <c r="HXR749" s="59"/>
      <c r="HXS749" s="59"/>
      <c r="HXT749" s="59"/>
      <c r="HXU749" s="59"/>
      <c r="HXV749" s="59"/>
      <c r="HXW749" s="59"/>
      <c r="HXX749" s="59"/>
      <c r="HXY749" s="59"/>
      <c r="HXZ749" s="59"/>
      <c r="HYA749" s="59"/>
      <c r="HYB749" s="59"/>
      <c r="HYC749" s="59"/>
      <c r="HYD749" s="59"/>
      <c r="HYE749" s="59"/>
      <c r="HYF749" s="59"/>
      <c r="HYG749" s="59"/>
      <c r="HYH749" s="59"/>
      <c r="HYI749" s="59"/>
      <c r="HYJ749" s="59"/>
      <c r="HYK749" s="59"/>
      <c r="HYL749" s="59"/>
      <c r="HYM749" s="59"/>
      <c r="HYN749" s="59"/>
      <c r="HYO749" s="59"/>
      <c r="HYP749" s="59"/>
      <c r="HYQ749" s="59"/>
      <c r="HYR749" s="59"/>
      <c r="HYS749" s="59"/>
      <c r="HYT749" s="59"/>
      <c r="HYU749" s="59"/>
      <c r="HYV749" s="59"/>
      <c r="HYW749" s="59"/>
      <c r="HYX749" s="59"/>
      <c r="HYY749" s="59"/>
      <c r="HYZ749" s="59"/>
      <c r="HZA749" s="59"/>
      <c r="HZB749" s="59"/>
      <c r="HZC749" s="59"/>
      <c r="HZD749" s="59"/>
      <c r="HZE749" s="59"/>
      <c r="HZF749" s="59"/>
      <c r="HZG749" s="59"/>
      <c r="HZH749" s="59"/>
      <c r="HZI749" s="59"/>
      <c r="HZJ749" s="59"/>
      <c r="HZK749" s="59"/>
      <c r="HZL749" s="59"/>
      <c r="HZM749" s="59"/>
      <c r="HZN749" s="59"/>
      <c r="HZO749" s="59"/>
      <c r="HZP749" s="59"/>
      <c r="HZQ749" s="59"/>
      <c r="HZR749" s="59"/>
      <c r="HZS749" s="59"/>
      <c r="HZT749" s="59"/>
      <c r="HZU749" s="59"/>
      <c r="HZV749" s="59"/>
      <c r="HZW749" s="59"/>
      <c r="HZX749" s="59"/>
      <c r="HZY749" s="59"/>
      <c r="HZZ749" s="59"/>
      <c r="IAA749" s="59"/>
      <c r="IAB749" s="59"/>
      <c r="IAC749" s="59"/>
      <c r="IAD749" s="59"/>
      <c r="IAE749" s="59"/>
      <c r="IAF749" s="59"/>
      <c r="IAG749" s="59"/>
      <c r="IAH749" s="59"/>
      <c r="IAI749" s="59"/>
      <c r="IAJ749" s="59"/>
      <c r="IAK749" s="59"/>
      <c r="IAL749" s="59"/>
      <c r="IAM749" s="59"/>
      <c r="IAN749" s="59"/>
      <c r="IAO749" s="59"/>
      <c r="IAP749" s="59"/>
      <c r="IAQ749" s="59"/>
      <c r="IAR749" s="59"/>
      <c r="IAS749" s="59"/>
      <c r="IAT749" s="59"/>
      <c r="IAU749" s="59"/>
      <c r="IAV749" s="59"/>
      <c r="IAW749" s="59"/>
      <c r="IAX749" s="59"/>
      <c r="IAY749" s="59"/>
      <c r="IAZ749" s="59"/>
      <c r="IBA749" s="59"/>
      <c r="IBB749" s="59"/>
      <c r="IBC749" s="59"/>
      <c r="IBD749" s="59"/>
      <c r="IBE749" s="59"/>
      <c r="IBF749" s="59"/>
      <c r="IBG749" s="59"/>
      <c r="IBH749" s="59"/>
      <c r="IBI749" s="59"/>
      <c r="IBJ749" s="59"/>
      <c r="IBK749" s="59"/>
      <c r="IBL749" s="59"/>
      <c r="IBM749" s="59"/>
      <c r="IBN749" s="59"/>
      <c r="IBO749" s="59"/>
      <c r="IBP749" s="59"/>
      <c r="IBQ749" s="59"/>
      <c r="IBR749" s="59"/>
      <c r="IBS749" s="59"/>
      <c r="IBT749" s="59"/>
      <c r="IBU749" s="59"/>
      <c r="IBV749" s="59"/>
      <c r="IBW749" s="59"/>
      <c r="IBX749" s="59"/>
      <c r="IBY749" s="59"/>
      <c r="IBZ749" s="59"/>
      <c r="ICA749" s="59"/>
      <c r="ICB749" s="59"/>
      <c r="ICC749" s="59"/>
      <c r="ICD749" s="59"/>
      <c r="ICE749" s="59"/>
      <c r="ICF749" s="59"/>
      <c r="ICG749" s="59"/>
      <c r="ICH749" s="59"/>
      <c r="ICI749" s="59"/>
      <c r="ICJ749" s="59"/>
      <c r="ICK749" s="59"/>
      <c r="ICL749" s="59"/>
      <c r="ICM749" s="59"/>
      <c r="ICN749" s="59"/>
      <c r="ICO749" s="59"/>
      <c r="ICP749" s="59"/>
      <c r="ICQ749" s="59"/>
      <c r="ICR749" s="59"/>
      <c r="ICS749" s="59"/>
      <c r="ICT749" s="59"/>
      <c r="ICU749" s="59"/>
      <c r="ICV749" s="59"/>
      <c r="ICW749" s="59"/>
      <c r="ICX749" s="59"/>
      <c r="ICY749" s="59"/>
      <c r="ICZ749" s="59"/>
      <c r="IDA749" s="59"/>
      <c r="IDB749" s="59"/>
      <c r="IDC749" s="59"/>
      <c r="IDD749" s="59"/>
      <c r="IDE749" s="59"/>
      <c r="IDF749" s="59"/>
      <c r="IDG749" s="59"/>
      <c r="IDH749" s="59"/>
      <c r="IDI749" s="59"/>
      <c r="IDJ749" s="59"/>
      <c r="IDK749" s="59"/>
      <c r="IDL749" s="59"/>
      <c r="IDM749" s="59"/>
      <c r="IDN749" s="59"/>
      <c r="IDO749" s="59"/>
      <c r="IDP749" s="59"/>
      <c r="IDQ749" s="59"/>
      <c r="IDR749" s="59"/>
      <c r="IDS749" s="59"/>
      <c r="IDT749" s="59"/>
      <c r="IDU749" s="59"/>
      <c r="IDV749" s="59"/>
      <c r="IDW749" s="59"/>
      <c r="IDX749" s="59"/>
      <c r="IDY749" s="59"/>
      <c r="IDZ749" s="59"/>
      <c r="IEA749" s="59"/>
      <c r="IEB749" s="59"/>
      <c r="IEC749" s="59"/>
      <c r="IED749" s="59"/>
      <c r="IEE749" s="59"/>
      <c r="IEF749" s="59"/>
      <c r="IEG749" s="59"/>
      <c r="IEH749" s="59"/>
      <c r="IEI749" s="59"/>
      <c r="IEJ749" s="59"/>
      <c r="IEK749" s="59"/>
      <c r="IEL749" s="59"/>
      <c r="IEM749" s="59"/>
      <c r="IEN749" s="59"/>
      <c r="IEO749" s="59"/>
      <c r="IEP749" s="59"/>
      <c r="IEQ749" s="59"/>
      <c r="IER749" s="59"/>
      <c r="IES749" s="59"/>
      <c r="IET749" s="59"/>
      <c r="IEU749" s="59"/>
      <c r="IEV749" s="59"/>
      <c r="IEW749" s="59"/>
      <c r="IEX749" s="59"/>
      <c r="IEY749" s="59"/>
      <c r="IEZ749" s="59"/>
      <c r="IFA749" s="59"/>
      <c r="IFB749" s="59"/>
      <c r="IFC749" s="59"/>
      <c r="IFD749" s="59"/>
      <c r="IFE749" s="59"/>
      <c r="IFF749" s="59"/>
      <c r="IFG749" s="59"/>
      <c r="IFH749" s="59"/>
      <c r="IFI749" s="59"/>
      <c r="IFJ749" s="59"/>
      <c r="IFK749" s="59"/>
      <c r="IFL749" s="59"/>
      <c r="IFM749" s="59"/>
      <c r="IFN749" s="59"/>
      <c r="IFO749" s="59"/>
      <c r="IFP749" s="59"/>
      <c r="IFQ749" s="59"/>
      <c r="IFR749" s="59"/>
      <c r="IFS749" s="59"/>
      <c r="IFT749" s="59"/>
      <c r="IFU749" s="59"/>
      <c r="IFV749" s="59"/>
      <c r="IFW749" s="59"/>
      <c r="IFX749" s="59"/>
      <c r="IFY749" s="59"/>
      <c r="IFZ749" s="59"/>
      <c r="IGA749" s="59"/>
      <c r="IGB749" s="59"/>
      <c r="IGC749" s="59"/>
      <c r="IGD749" s="59"/>
      <c r="IGE749" s="59"/>
      <c r="IGF749" s="59"/>
      <c r="IGG749" s="59"/>
      <c r="IGH749" s="59"/>
      <c r="IGI749" s="59"/>
      <c r="IGJ749" s="59"/>
      <c r="IGK749" s="59"/>
      <c r="IGL749" s="59"/>
      <c r="IGM749" s="59"/>
      <c r="IGN749" s="59"/>
      <c r="IGO749" s="59"/>
      <c r="IGP749" s="59"/>
      <c r="IGQ749" s="59"/>
      <c r="IGR749" s="59"/>
      <c r="IGS749" s="59"/>
      <c r="IGT749" s="59"/>
      <c r="IGU749" s="59"/>
      <c r="IGV749" s="59"/>
      <c r="IGW749" s="59"/>
      <c r="IGX749" s="59"/>
      <c r="IGY749" s="59"/>
      <c r="IGZ749" s="59"/>
      <c r="IHA749" s="59"/>
      <c r="IHB749" s="59"/>
      <c r="IHC749" s="59"/>
      <c r="IHD749" s="59"/>
      <c r="IHE749" s="59"/>
      <c r="IHF749" s="59"/>
      <c r="IHG749" s="59"/>
      <c r="IHH749" s="59"/>
      <c r="IHI749" s="59"/>
      <c r="IHJ749" s="59"/>
      <c r="IHK749" s="59"/>
      <c r="IHL749" s="59"/>
      <c r="IHM749" s="59"/>
      <c r="IHN749" s="59"/>
      <c r="IHO749" s="59"/>
      <c r="IHP749" s="59"/>
      <c r="IHQ749" s="59"/>
      <c r="IHR749" s="59"/>
      <c r="IHS749" s="59"/>
      <c r="IHT749" s="59"/>
      <c r="IHU749" s="59"/>
      <c r="IHV749" s="59"/>
      <c r="IHW749" s="59"/>
      <c r="IHX749" s="59"/>
      <c r="IHY749" s="59"/>
      <c r="IHZ749" s="59"/>
      <c r="IIA749" s="59"/>
      <c r="IIB749" s="59"/>
      <c r="IIC749" s="59"/>
      <c r="IID749" s="59"/>
      <c r="IIE749" s="59"/>
      <c r="IIF749" s="59"/>
      <c r="IIG749" s="59"/>
      <c r="IIH749" s="59"/>
      <c r="III749" s="59"/>
      <c r="IIJ749" s="59"/>
      <c r="IIK749" s="59"/>
      <c r="IIL749" s="59"/>
      <c r="IIM749" s="59"/>
      <c r="IIN749" s="59"/>
      <c r="IIO749" s="59"/>
      <c r="IIP749" s="59"/>
      <c r="IIQ749" s="59"/>
      <c r="IIR749" s="59"/>
      <c r="IIS749" s="59"/>
      <c r="IIT749" s="59"/>
      <c r="IIU749" s="59"/>
      <c r="IIV749" s="59"/>
      <c r="IIW749" s="59"/>
      <c r="IIX749" s="59"/>
      <c r="IIY749" s="59"/>
      <c r="IIZ749" s="59"/>
      <c r="IJA749" s="59"/>
      <c r="IJB749" s="59"/>
      <c r="IJC749" s="59"/>
      <c r="IJD749" s="59"/>
      <c r="IJE749" s="59"/>
      <c r="IJF749" s="59"/>
      <c r="IJG749" s="59"/>
      <c r="IJH749" s="59"/>
      <c r="IJI749" s="59"/>
      <c r="IJJ749" s="59"/>
      <c r="IJK749" s="59"/>
      <c r="IJL749" s="59"/>
      <c r="IJM749" s="59"/>
      <c r="IJN749" s="59"/>
      <c r="IJO749" s="59"/>
      <c r="IJP749" s="59"/>
      <c r="IJQ749" s="59"/>
      <c r="IJR749" s="59"/>
      <c r="IJS749" s="59"/>
      <c r="IJT749" s="59"/>
      <c r="IJU749" s="59"/>
      <c r="IJV749" s="59"/>
      <c r="IJW749" s="59"/>
      <c r="IJX749" s="59"/>
      <c r="IJY749" s="59"/>
      <c r="IJZ749" s="59"/>
      <c r="IKA749" s="59"/>
      <c r="IKB749" s="59"/>
      <c r="IKC749" s="59"/>
      <c r="IKD749" s="59"/>
      <c r="IKE749" s="59"/>
      <c r="IKF749" s="59"/>
      <c r="IKG749" s="59"/>
      <c r="IKH749" s="59"/>
      <c r="IKI749" s="59"/>
      <c r="IKJ749" s="59"/>
      <c r="IKK749" s="59"/>
      <c r="IKL749" s="59"/>
      <c r="IKM749" s="59"/>
      <c r="IKN749" s="59"/>
      <c r="IKO749" s="59"/>
      <c r="IKP749" s="59"/>
      <c r="IKQ749" s="59"/>
      <c r="IKR749" s="59"/>
      <c r="IKS749" s="59"/>
      <c r="IKT749" s="59"/>
      <c r="IKU749" s="59"/>
      <c r="IKV749" s="59"/>
      <c r="IKW749" s="59"/>
      <c r="IKX749" s="59"/>
      <c r="IKY749" s="59"/>
      <c r="IKZ749" s="59"/>
      <c r="ILA749" s="59"/>
      <c r="ILB749" s="59"/>
      <c r="ILC749" s="59"/>
      <c r="ILD749" s="59"/>
      <c r="ILE749" s="59"/>
      <c r="ILF749" s="59"/>
      <c r="ILG749" s="59"/>
      <c r="ILH749" s="59"/>
      <c r="ILI749" s="59"/>
      <c r="ILJ749" s="59"/>
      <c r="ILK749" s="59"/>
      <c r="ILL749" s="59"/>
      <c r="ILM749" s="59"/>
      <c r="ILN749" s="59"/>
      <c r="ILO749" s="59"/>
      <c r="ILP749" s="59"/>
      <c r="ILQ749" s="59"/>
      <c r="ILR749" s="59"/>
      <c r="ILS749" s="59"/>
      <c r="ILT749" s="59"/>
      <c r="ILU749" s="59"/>
      <c r="ILV749" s="59"/>
      <c r="ILW749" s="59"/>
      <c r="ILX749" s="59"/>
      <c r="ILY749" s="59"/>
      <c r="ILZ749" s="59"/>
      <c r="IMA749" s="59"/>
      <c r="IMB749" s="59"/>
      <c r="IMC749" s="59"/>
      <c r="IMD749" s="59"/>
      <c r="IME749" s="59"/>
      <c r="IMF749" s="59"/>
      <c r="IMG749" s="59"/>
      <c r="IMH749" s="59"/>
      <c r="IMI749" s="59"/>
      <c r="IMJ749" s="59"/>
      <c r="IMK749" s="59"/>
      <c r="IML749" s="59"/>
      <c r="IMM749" s="59"/>
      <c r="IMN749" s="59"/>
      <c r="IMO749" s="59"/>
      <c r="IMP749" s="59"/>
      <c r="IMQ749" s="59"/>
      <c r="IMR749" s="59"/>
      <c r="IMS749" s="59"/>
      <c r="IMT749" s="59"/>
      <c r="IMU749" s="59"/>
      <c r="IMV749" s="59"/>
      <c r="IMW749" s="59"/>
      <c r="IMX749" s="59"/>
      <c r="IMY749" s="59"/>
      <c r="IMZ749" s="59"/>
      <c r="INA749" s="59"/>
      <c r="INB749" s="59"/>
      <c r="INC749" s="59"/>
      <c r="IND749" s="59"/>
      <c r="INE749" s="59"/>
      <c r="INF749" s="59"/>
      <c r="ING749" s="59"/>
      <c r="INH749" s="59"/>
      <c r="INI749" s="59"/>
      <c r="INJ749" s="59"/>
      <c r="INK749" s="59"/>
      <c r="INL749" s="59"/>
      <c r="INM749" s="59"/>
      <c r="INN749" s="59"/>
      <c r="INO749" s="59"/>
      <c r="INP749" s="59"/>
      <c r="INQ749" s="59"/>
      <c r="INR749" s="59"/>
      <c r="INS749" s="59"/>
      <c r="INT749" s="59"/>
      <c r="INU749" s="59"/>
      <c r="INV749" s="59"/>
      <c r="INW749" s="59"/>
      <c r="INX749" s="59"/>
      <c r="INY749" s="59"/>
      <c r="INZ749" s="59"/>
      <c r="IOA749" s="59"/>
      <c r="IOB749" s="59"/>
      <c r="IOC749" s="59"/>
      <c r="IOD749" s="59"/>
      <c r="IOE749" s="59"/>
      <c r="IOF749" s="59"/>
      <c r="IOG749" s="59"/>
      <c r="IOH749" s="59"/>
      <c r="IOI749" s="59"/>
      <c r="IOJ749" s="59"/>
      <c r="IOK749" s="59"/>
      <c r="IOL749" s="59"/>
      <c r="IOM749" s="59"/>
      <c r="ION749" s="59"/>
      <c r="IOO749" s="59"/>
      <c r="IOP749" s="59"/>
      <c r="IOQ749" s="59"/>
      <c r="IOR749" s="59"/>
      <c r="IOS749" s="59"/>
      <c r="IOT749" s="59"/>
      <c r="IOU749" s="59"/>
      <c r="IOV749" s="59"/>
      <c r="IOW749" s="59"/>
      <c r="IOX749" s="59"/>
      <c r="IOY749" s="59"/>
      <c r="IOZ749" s="59"/>
      <c r="IPA749" s="59"/>
      <c r="IPB749" s="59"/>
      <c r="IPC749" s="59"/>
      <c r="IPD749" s="59"/>
      <c r="IPE749" s="59"/>
      <c r="IPF749" s="59"/>
      <c r="IPG749" s="59"/>
      <c r="IPH749" s="59"/>
      <c r="IPI749" s="59"/>
      <c r="IPJ749" s="59"/>
      <c r="IPK749" s="59"/>
      <c r="IPL749" s="59"/>
      <c r="IPM749" s="59"/>
      <c r="IPN749" s="59"/>
      <c r="IPO749" s="59"/>
      <c r="IPP749" s="59"/>
      <c r="IPQ749" s="59"/>
      <c r="IPR749" s="59"/>
      <c r="IPS749" s="59"/>
      <c r="IPT749" s="59"/>
      <c r="IPU749" s="59"/>
      <c r="IPV749" s="59"/>
      <c r="IPW749" s="59"/>
      <c r="IPX749" s="59"/>
      <c r="IPY749" s="59"/>
      <c r="IPZ749" s="59"/>
      <c r="IQA749" s="59"/>
      <c r="IQB749" s="59"/>
      <c r="IQC749" s="59"/>
      <c r="IQD749" s="59"/>
      <c r="IQE749" s="59"/>
      <c r="IQF749" s="59"/>
      <c r="IQG749" s="59"/>
      <c r="IQH749" s="59"/>
      <c r="IQI749" s="59"/>
      <c r="IQJ749" s="59"/>
      <c r="IQK749" s="59"/>
      <c r="IQL749" s="59"/>
      <c r="IQM749" s="59"/>
      <c r="IQN749" s="59"/>
      <c r="IQO749" s="59"/>
      <c r="IQP749" s="59"/>
      <c r="IQQ749" s="59"/>
      <c r="IQR749" s="59"/>
      <c r="IQS749" s="59"/>
      <c r="IQT749" s="59"/>
      <c r="IQU749" s="59"/>
      <c r="IQV749" s="59"/>
      <c r="IQW749" s="59"/>
      <c r="IQX749" s="59"/>
      <c r="IQY749" s="59"/>
      <c r="IQZ749" s="59"/>
      <c r="IRA749" s="59"/>
      <c r="IRB749" s="59"/>
      <c r="IRC749" s="59"/>
      <c r="IRD749" s="59"/>
      <c r="IRE749" s="59"/>
      <c r="IRF749" s="59"/>
      <c r="IRG749" s="59"/>
      <c r="IRH749" s="59"/>
      <c r="IRI749" s="59"/>
      <c r="IRJ749" s="59"/>
      <c r="IRK749" s="59"/>
      <c r="IRL749" s="59"/>
      <c r="IRM749" s="59"/>
      <c r="IRN749" s="59"/>
      <c r="IRO749" s="59"/>
      <c r="IRP749" s="59"/>
      <c r="IRQ749" s="59"/>
      <c r="IRR749" s="59"/>
      <c r="IRS749" s="59"/>
      <c r="IRT749" s="59"/>
      <c r="IRU749" s="59"/>
      <c r="IRV749" s="59"/>
      <c r="IRW749" s="59"/>
      <c r="IRX749" s="59"/>
      <c r="IRY749" s="59"/>
      <c r="IRZ749" s="59"/>
      <c r="ISA749" s="59"/>
      <c r="ISB749" s="59"/>
      <c r="ISC749" s="59"/>
      <c r="ISD749" s="59"/>
      <c r="ISE749" s="59"/>
      <c r="ISF749" s="59"/>
      <c r="ISG749" s="59"/>
      <c r="ISH749" s="59"/>
      <c r="ISI749" s="59"/>
      <c r="ISJ749" s="59"/>
      <c r="ISK749" s="59"/>
      <c r="ISL749" s="59"/>
      <c r="ISM749" s="59"/>
      <c r="ISN749" s="59"/>
      <c r="ISO749" s="59"/>
      <c r="ISP749" s="59"/>
      <c r="ISQ749" s="59"/>
      <c r="ISR749" s="59"/>
      <c r="ISS749" s="59"/>
      <c r="IST749" s="59"/>
      <c r="ISU749" s="59"/>
      <c r="ISV749" s="59"/>
      <c r="ISW749" s="59"/>
      <c r="ISX749" s="59"/>
      <c r="ISY749" s="59"/>
      <c r="ISZ749" s="59"/>
      <c r="ITA749" s="59"/>
      <c r="ITB749" s="59"/>
      <c r="ITC749" s="59"/>
      <c r="ITD749" s="59"/>
      <c r="ITE749" s="59"/>
      <c r="ITF749" s="59"/>
      <c r="ITG749" s="59"/>
      <c r="ITH749" s="59"/>
      <c r="ITI749" s="59"/>
      <c r="ITJ749" s="59"/>
      <c r="ITK749" s="59"/>
      <c r="ITL749" s="59"/>
      <c r="ITM749" s="59"/>
      <c r="ITN749" s="59"/>
      <c r="ITO749" s="59"/>
      <c r="ITP749" s="59"/>
      <c r="ITQ749" s="59"/>
      <c r="ITR749" s="59"/>
      <c r="ITS749" s="59"/>
      <c r="ITT749" s="59"/>
      <c r="ITU749" s="59"/>
      <c r="ITV749" s="59"/>
      <c r="ITW749" s="59"/>
      <c r="ITX749" s="59"/>
      <c r="ITY749" s="59"/>
      <c r="ITZ749" s="59"/>
      <c r="IUA749" s="59"/>
      <c r="IUB749" s="59"/>
      <c r="IUC749" s="59"/>
      <c r="IUD749" s="59"/>
      <c r="IUE749" s="59"/>
      <c r="IUF749" s="59"/>
      <c r="IUG749" s="59"/>
      <c r="IUH749" s="59"/>
      <c r="IUI749" s="59"/>
      <c r="IUJ749" s="59"/>
      <c r="IUK749" s="59"/>
      <c r="IUL749" s="59"/>
      <c r="IUM749" s="59"/>
      <c r="IUN749" s="59"/>
      <c r="IUO749" s="59"/>
      <c r="IUP749" s="59"/>
      <c r="IUQ749" s="59"/>
      <c r="IUR749" s="59"/>
      <c r="IUS749" s="59"/>
      <c r="IUT749" s="59"/>
      <c r="IUU749" s="59"/>
      <c r="IUV749" s="59"/>
      <c r="IUW749" s="59"/>
      <c r="IUX749" s="59"/>
      <c r="IUY749" s="59"/>
      <c r="IUZ749" s="59"/>
      <c r="IVA749" s="59"/>
      <c r="IVB749" s="59"/>
      <c r="IVC749" s="59"/>
      <c r="IVD749" s="59"/>
      <c r="IVE749" s="59"/>
      <c r="IVF749" s="59"/>
      <c r="IVG749" s="59"/>
      <c r="IVH749" s="59"/>
      <c r="IVI749" s="59"/>
      <c r="IVJ749" s="59"/>
      <c r="IVK749" s="59"/>
      <c r="IVL749" s="59"/>
      <c r="IVM749" s="59"/>
      <c r="IVN749" s="59"/>
      <c r="IVO749" s="59"/>
      <c r="IVP749" s="59"/>
      <c r="IVQ749" s="59"/>
      <c r="IVR749" s="59"/>
      <c r="IVS749" s="59"/>
      <c r="IVT749" s="59"/>
      <c r="IVU749" s="59"/>
      <c r="IVV749" s="59"/>
      <c r="IVW749" s="59"/>
      <c r="IVX749" s="59"/>
      <c r="IVY749" s="59"/>
      <c r="IVZ749" s="59"/>
      <c r="IWA749" s="59"/>
      <c r="IWB749" s="59"/>
      <c r="IWC749" s="59"/>
      <c r="IWD749" s="59"/>
      <c r="IWE749" s="59"/>
      <c r="IWF749" s="59"/>
      <c r="IWG749" s="59"/>
      <c r="IWH749" s="59"/>
      <c r="IWI749" s="59"/>
      <c r="IWJ749" s="59"/>
      <c r="IWK749" s="59"/>
      <c r="IWL749" s="59"/>
      <c r="IWM749" s="59"/>
      <c r="IWN749" s="59"/>
      <c r="IWO749" s="59"/>
      <c r="IWP749" s="59"/>
      <c r="IWQ749" s="59"/>
      <c r="IWR749" s="59"/>
      <c r="IWS749" s="59"/>
      <c r="IWT749" s="59"/>
      <c r="IWU749" s="59"/>
      <c r="IWV749" s="59"/>
      <c r="IWW749" s="59"/>
      <c r="IWX749" s="59"/>
      <c r="IWY749" s="59"/>
      <c r="IWZ749" s="59"/>
      <c r="IXA749" s="59"/>
      <c r="IXB749" s="59"/>
      <c r="IXC749" s="59"/>
      <c r="IXD749" s="59"/>
      <c r="IXE749" s="59"/>
      <c r="IXF749" s="59"/>
      <c r="IXG749" s="59"/>
      <c r="IXH749" s="59"/>
      <c r="IXI749" s="59"/>
      <c r="IXJ749" s="59"/>
      <c r="IXK749" s="59"/>
      <c r="IXL749" s="59"/>
      <c r="IXM749" s="59"/>
      <c r="IXN749" s="59"/>
      <c r="IXO749" s="59"/>
      <c r="IXP749" s="59"/>
      <c r="IXQ749" s="59"/>
      <c r="IXR749" s="59"/>
      <c r="IXS749" s="59"/>
      <c r="IXT749" s="59"/>
      <c r="IXU749" s="59"/>
      <c r="IXV749" s="59"/>
      <c r="IXW749" s="59"/>
      <c r="IXX749" s="59"/>
      <c r="IXY749" s="59"/>
      <c r="IXZ749" s="59"/>
      <c r="IYA749" s="59"/>
      <c r="IYB749" s="59"/>
      <c r="IYC749" s="59"/>
      <c r="IYD749" s="59"/>
      <c r="IYE749" s="59"/>
      <c r="IYF749" s="59"/>
      <c r="IYG749" s="59"/>
      <c r="IYH749" s="59"/>
      <c r="IYI749" s="59"/>
      <c r="IYJ749" s="59"/>
      <c r="IYK749" s="59"/>
      <c r="IYL749" s="59"/>
      <c r="IYM749" s="59"/>
      <c r="IYN749" s="59"/>
      <c r="IYO749" s="59"/>
      <c r="IYP749" s="59"/>
      <c r="IYQ749" s="59"/>
      <c r="IYR749" s="59"/>
      <c r="IYS749" s="59"/>
      <c r="IYT749" s="59"/>
      <c r="IYU749" s="59"/>
      <c r="IYV749" s="59"/>
      <c r="IYW749" s="59"/>
      <c r="IYX749" s="59"/>
      <c r="IYY749" s="59"/>
      <c r="IYZ749" s="59"/>
      <c r="IZA749" s="59"/>
      <c r="IZB749" s="59"/>
      <c r="IZC749" s="59"/>
      <c r="IZD749" s="59"/>
      <c r="IZE749" s="59"/>
      <c r="IZF749" s="59"/>
      <c r="IZG749" s="59"/>
      <c r="IZH749" s="59"/>
      <c r="IZI749" s="59"/>
      <c r="IZJ749" s="59"/>
      <c r="IZK749" s="59"/>
      <c r="IZL749" s="59"/>
      <c r="IZM749" s="59"/>
      <c r="IZN749" s="59"/>
      <c r="IZO749" s="59"/>
      <c r="IZP749" s="59"/>
      <c r="IZQ749" s="59"/>
      <c r="IZR749" s="59"/>
      <c r="IZS749" s="59"/>
      <c r="IZT749" s="59"/>
      <c r="IZU749" s="59"/>
      <c r="IZV749" s="59"/>
      <c r="IZW749" s="59"/>
      <c r="IZX749" s="59"/>
      <c r="IZY749" s="59"/>
      <c r="IZZ749" s="59"/>
      <c r="JAA749" s="59"/>
      <c r="JAB749" s="59"/>
      <c r="JAC749" s="59"/>
      <c r="JAD749" s="59"/>
      <c r="JAE749" s="59"/>
      <c r="JAF749" s="59"/>
      <c r="JAG749" s="59"/>
      <c r="JAH749" s="59"/>
      <c r="JAI749" s="59"/>
      <c r="JAJ749" s="59"/>
      <c r="JAK749" s="59"/>
      <c r="JAL749" s="59"/>
      <c r="JAM749" s="59"/>
      <c r="JAN749" s="59"/>
      <c r="JAO749" s="59"/>
      <c r="JAP749" s="59"/>
      <c r="JAQ749" s="59"/>
      <c r="JAR749" s="59"/>
      <c r="JAS749" s="59"/>
      <c r="JAT749" s="59"/>
      <c r="JAU749" s="59"/>
      <c r="JAV749" s="59"/>
      <c r="JAW749" s="59"/>
      <c r="JAX749" s="59"/>
      <c r="JAY749" s="59"/>
      <c r="JAZ749" s="59"/>
      <c r="JBA749" s="59"/>
      <c r="JBB749" s="59"/>
      <c r="JBC749" s="59"/>
      <c r="JBD749" s="59"/>
      <c r="JBE749" s="59"/>
      <c r="JBF749" s="59"/>
      <c r="JBG749" s="59"/>
      <c r="JBH749" s="59"/>
      <c r="JBI749" s="59"/>
      <c r="JBJ749" s="59"/>
      <c r="JBK749" s="59"/>
      <c r="JBL749" s="59"/>
      <c r="JBM749" s="59"/>
      <c r="JBN749" s="59"/>
      <c r="JBO749" s="59"/>
      <c r="JBP749" s="59"/>
      <c r="JBQ749" s="59"/>
      <c r="JBR749" s="59"/>
      <c r="JBS749" s="59"/>
      <c r="JBT749" s="59"/>
      <c r="JBU749" s="59"/>
      <c r="JBV749" s="59"/>
      <c r="JBW749" s="59"/>
      <c r="JBX749" s="59"/>
      <c r="JBY749" s="59"/>
      <c r="JBZ749" s="59"/>
      <c r="JCA749" s="59"/>
      <c r="JCB749" s="59"/>
      <c r="JCC749" s="59"/>
      <c r="JCD749" s="59"/>
      <c r="JCE749" s="59"/>
      <c r="JCF749" s="59"/>
      <c r="JCG749" s="59"/>
      <c r="JCH749" s="59"/>
      <c r="JCI749" s="59"/>
      <c r="JCJ749" s="59"/>
      <c r="JCK749" s="59"/>
      <c r="JCL749" s="59"/>
      <c r="JCM749" s="59"/>
      <c r="JCN749" s="59"/>
      <c r="JCO749" s="59"/>
      <c r="JCP749" s="59"/>
      <c r="JCQ749" s="59"/>
      <c r="JCR749" s="59"/>
      <c r="JCS749" s="59"/>
      <c r="JCT749" s="59"/>
      <c r="JCU749" s="59"/>
      <c r="JCV749" s="59"/>
      <c r="JCW749" s="59"/>
      <c r="JCX749" s="59"/>
      <c r="JCY749" s="59"/>
      <c r="JCZ749" s="59"/>
      <c r="JDA749" s="59"/>
      <c r="JDB749" s="59"/>
      <c r="JDC749" s="59"/>
      <c r="JDD749" s="59"/>
      <c r="JDE749" s="59"/>
      <c r="JDF749" s="59"/>
      <c r="JDG749" s="59"/>
      <c r="JDH749" s="59"/>
      <c r="JDI749" s="59"/>
      <c r="JDJ749" s="59"/>
      <c r="JDK749" s="59"/>
      <c r="JDL749" s="59"/>
      <c r="JDM749" s="59"/>
      <c r="JDN749" s="59"/>
      <c r="JDO749" s="59"/>
      <c r="JDP749" s="59"/>
      <c r="JDQ749" s="59"/>
      <c r="JDR749" s="59"/>
      <c r="JDS749" s="59"/>
      <c r="JDT749" s="59"/>
      <c r="JDU749" s="59"/>
      <c r="JDV749" s="59"/>
      <c r="JDW749" s="59"/>
      <c r="JDX749" s="59"/>
      <c r="JDY749" s="59"/>
      <c r="JDZ749" s="59"/>
      <c r="JEA749" s="59"/>
      <c r="JEB749" s="59"/>
      <c r="JEC749" s="59"/>
      <c r="JED749" s="59"/>
      <c r="JEE749" s="59"/>
      <c r="JEF749" s="59"/>
      <c r="JEG749" s="59"/>
      <c r="JEH749" s="59"/>
      <c r="JEI749" s="59"/>
      <c r="JEJ749" s="59"/>
      <c r="JEK749" s="59"/>
      <c r="JEL749" s="59"/>
      <c r="JEM749" s="59"/>
      <c r="JEN749" s="59"/>
      <c r="JEO749" s="59"/>
      <c r="JEP749" s="59"/>
      <c r="JEQ749" s="59"/>
      <c r="JER749" s="59"/>
      <c r="JES749" s="59"/>
      <c r="JET749" s="59"/>
      <c r="JEU749" s="59"/>
      <c r="JEV749" s="59"/>
      <c r="JEW749" s="59"/>
      <c r="JEX749" s="59"/>
      <c r="JEY749" s="59"/>
      <c r="JEZ749" s="59"/>
      <c r="JFA749" s="59"/>
      <c r="JFB749" s="59"/>
      <c r="JFC749" s="59"/>
      <c r="JFD749" s="59"/>
      <c r="JFE749" s="59"/>
      <c r="JFF749" s="59"/>
      <c r="JFG749" s="59"/>
      <c r="JFH749" s="59"/>
      <c r="JFI749" s="59"/>
      <c r="JFJ749" s="59"/>
      <c r="JFK749" s="59"/>
      <c r="JFL749" s="59"/>
      <c r="JFM749" s="59"/>
      <c r="JFN749" s="59"/>
      <c r="JFO749" s="59"/>
      <c r="JFP749" s="59"/>
      <c r="JFQ749" s="59"/>
      <c r="JFR749" s="59"/>
      <c r="JFS749" s="59"/>
      <c r="JFT749" s="59"/>
      <c r="JFU749" s="59"/>
      <c r="JFV749" s="59"/>
      <c r="JFW749" s="59"/>
      <c r="JFX749" s="59"/>
      <c r="JFY749" s="59"/>
      <c r="JFZ749" s="59"/>
      <c r="JGA749" s="59"/>
      <c r="JGB749" s="59"/>
      <c r="JGC749" s="59"/>
      <c r="JGD749" s="59"/>
      <c r="JGE749" s="59"/>
      <c r="JGF749" s="59"/>
      <c r="JGG749" s="59"/>
      <c r="JGH749" s="59"/>
      <c r="JGI749" s="59"/>
      <c r="JGJ749" s="59"/>
      <c r="JGK749" s="59"/>
      <c r="JGL749" s="59"/>
      <c r="JGM749" s="59"/>
      <c r="JGN749" s="59"/>
      <c r="JGO749" s="59"/>
      <c r="JGP749" s="59"/>
      <c r="JGQ749" s="59"/>
      <c r="JGR749" s="59"/>
      <c r="JGS749" s="59"/>
      <c r="JGT749" s="59"/>
      <c r="JGU749" s="59"/>
      <c r="JGV749" s="59"/>
      <c r="JGW749" s="59"/>
      <c r="JGX749" s="59"/>
      <c r="JGY749" s="59"/>
      <c r="JGZ749" s="59"/>
      <c r="JHA749" s="59"/>
      <c r="JHB749" s="59"/>
      <c r="JHC749" s="59"/>
      <c r="JHD749" s="59"/>
      <c r="JHE749" s="59"/>
      <c r="JHF749" s="59"/>
      <c r="JHG749" s="59"/>
      <c r="JHH749" s="59"/>
      <c r="JHI749" s="59"/>
      <c r="JHJ749" s="59"/>
      <c r="JHK749" s="59"/>
      <c r="JHL749" s="59"/>
      <c r="JHM749" s="59"/>
      <c r="JHN749" s="59"/>
      <c r="JHO749" s="59"/>
      <c r="JHP749" s="59"/>
      <c r="JHQ749" s="59"/>
      <c r="JHR749" s="59"/>
      <c r="JHS749" s="59"/>
      <c r="JHT749" s="59"/>
      <c r="JHU749" s="59"/>
      <c r="JHV749" s="59"/>
      <c r="JHW749" s="59"/>
      <c r="JHX749" s="59"/>
      <c r="JHY749" s="59"/>
      <c r="JHZ749" s="59"/>
      <c r="JIA749" s="59"/>
      <c r="JIB749" s="59"/>
      <c r="JIC749" s="59"/>
      <c r="JID749" s="59"/>
      <c r="JIE749" s="59"/>
      <c r="JIF749" s="59"/>
      <c r="JIG749" s="59"/>
      <c r="JIH749" s="59"/>
      <c r="JII749" s="59"/>
      <c r="JIJ749" s="59"/>
      <c r="JIK749" s="59"/>
      <c r="JIL749" s="59"/>
      <c r="JIM749" s="59"/>
      <c r="JIN749" s="59"/>
      <c r="JIO749" s="59"/>
      <c r="JIP749" s="59"/>
      <c r="JIQ749" s="59"/>
      <c r="JIR749" s="59"/>
      <c r="JIS749" s="59"/>
      <c r="JIT749" s="59"/>
      <c r="JIU749" s="59"/>
      <c r="JIV749" s="59"/>
      <c r="JIW749" s="59"/>
      <c r="JIX749" s="59"/>
      <c r="JIY749" s="59"/>
      <c r="JIZ749" s="59"/>
      <c r="JJA749" s="59"/>
      <c r="JJB749" s="59"/>
      <c r="JJC749" s="59"/>
      <c r="JJD749" s="59"/>
      <c r="JJE749" s="59"/>
      <c r="JJF749" s="59"/>
      <c r="JJG749" s="59"/>
      <c r="JJH749" s="59"/>
      <c r="JJI749" s="59"/>
      <c r="JJJ749" s="59"/>
      <c r="JJK749" s="59"/>
      <c r="JJL749" s="59"/>
      <c r="JJM749" s="59"/>
      <c r="JJN749" s="59"/>
      <c r="JJO749" s="59"/>
      <c r="JJP749" s="59"/>
      <c r="JJQ749" s="59"/>
      <c r="JJR749" s="59"/>
      <c r="JJS749" s="59"/>
      <c r="JJT749" s="59"/>
      <c r="JJU749" s="59"/>
      <c r="JJV749" s="59"/>
      <c r="JJW749" s="59"/>
      <c r="JJX749" s="59"/>
      <c r="JJY749" s="59"/>
      <c r="JJZ749" s="59"/>
      <c r="JKA749" s="59"/>
      <c r="JKB749" s="59"/>
      <c r="JKC749" s="59"/>
      <c r="JKD749" s="59"/>
      <c r="JKE749" s="59"/>
      <c r="JKF749" s="59"/>
      <c r="JKG749" s="59"/>
      <c r="JKH749" s="59"/>
      <c r="JKI749" s="59"/>
      <c r="JKJ749" s="59"/>
      <c r="JKK749" s="59"/>
      <c r="JKL749" s="59"/>
      <c r="JKM749" s="59"/>
      <c r="JKN749" s="59"/>
      <c r="JKO749" s="59"/>
      <c r="JKP749" s="59"/>
      <c r="JKQ749" s="59"/>
      <c r="JKR749" s="59"/>
      <c r="JKS749" s="59"/>
      <c r="JKT749" s="59"/>
      <c r="JKU749" s="59"/>
      <c r="JKV749" s="59"/>
      <c r="JKW749" s="59"/>
      <c r="JKX749" s="59"/>
      <c r="JKY749" s="59"/>
      <c r="JKZ749" s="59"/>
      <c r="JLA749" s="59"/>
      <c r="JLB749" s="59"/>
      <c r="JLC749" s="59"/>
      <c r="JLD749" s="59"/>
      <c r="JLE749" s="59"/>
      <c r="JLF749" s="59"/>
      <c r="JLG749" s="59"/>
      <c r="JLH749" s="59"/>
      <c r="JLI749" s="59"/>
      <c r="JLJ749" s="59"/>
      <c r="JLK749" s="59"/>
      <c r="JLL749" s="59"/>
      <c r="JLM749" s="59"/>
      <c r="JLN749" s="59"/>
      <c r="JLO749" s="59"/>
      <c r="JLP749" s="59"/>
      <c r="JLQ749" s="59"/>
      <c r="JLR749" s="59"/>
      <c r="JLS749" s="59"/>
      <c r="JLT749" s="59"/>
      <c r="JLU749" s="59"/>
      <c r="JLV749" s="59"/>
      <c r="JLW749" s="59"/>
      <c r="JLX749" s="59"/>
      <c r="JLY749" s="59"/>
      <c r="JLZ749" s="59"/>
      <c r="JMA749" s="59"/>
      <c r="JMB749" s="59"/>
      <c r="JMC749" s="59"/>
      <c r="JMD749" s="59"/>
      <c r="JME749" s="59"/>
      <c r="JMF749" s="59"/>
      <c r="JMG749" s="59"/>
      <c r="JMH749" s="59"/>
      <c r="JMI749" s="59"/>
      <c r="JMJ749" s="59"/>
      <c r="JMK749" s="59"/>
      <c r="JML749" s="59"/>
      <c r="JMM749" s="59"/>
      <c r="JMN749" s="59"/>
      <c r="JMO749" s="59"/>
      <c r="JMP749" s="59"/>
      <c r="JMQ749" s="59"/>
      <c r="JMR749" s="59"/>
      <c r="JMS749" s="59"/>
      <c r="JMT749" s="59"/>
      <c r="JMU749" s="59"/>
      <c r="JMV749" s="59"/>
      <c r="JMW749" s="59"/>
      <c r="JMX749" s="59"/>
      <c r="JMY749" s="59"/>
      <c r="JMZ749" s="59"/>
      <c r="JNA749" s="59"/>
      <c r="JNB749" s="59"/>
      <c r="JNC749" s="59"/>
      <c r="JND749" s="59"/>
      <c r="JNE749" s="59"/>
      <c r="JNF749" s="59"/>
      <c r="JNG749" s="59"/>
      <c r="JNH749" s="59"/>
      <c r="JNI749" s="59"/>
      <c r="JNJ749" s="59"/>
      <c r="JNK749" s="59"/>
      <c r="JNL749" s="59"/>
      <c r="JNM749" s="59"/>
      <c r="JNN749" s="59"/>
      <c r="JNO749" s="59"/>
      <c r="JNP749" s="59"/>
      <c r="JNQ749" s="59"/>
      <c r="JNR749" s="59"/>
      <c r="JNS749" s="59"/>
      <c r="JNT749" s="59"/>
      <c r="JNU749" s="59"/>
      <c r="JNV749" s="59"/>
      <c r="JNW749" s="59"/>
      <c r="JNX749" s="59"/>
      <c r="JNY749" s="59"/>
      <c r="JNZ749" s="59"/>
      <c r="JOA749" s="59"/>
      <c r="JOB749" s="59"/>
      <c r="JOC749" s="59"/>
      <c r="JOD749" s="59"/>
      <c r="JOE749" s="59"/>
      <c r="JOF749" s="59"/>
      <c r="JOG749" s="59"/>
      <c r="JOH749" s="59"/>
      <c r="JOI749" s="59"/>
      <c r="JOJ749" s="59"/>
      <c r="JOK749" s="59"/>
      <c r="JOL749" s="59"/>
      <c r="JOM749" s="59"/>
      <c r="JON749" s="59"/>
      <c r="JOO749" s="59"/>
      <c r="JOP749" s="59"/>
      <c r="JOQ749" s="59"/>
      <c r="JOR749" s="59"/>
      <c r="JOS749" s="59"/>
      <c r="JOT749" s="59"/>
      <c r="JOU749" s="59"/>
      <c r="JOV749" s="59"/>
      <c r="JOW749" s="59"/>
      <c r="JOX749" s="59"/>
      <c r="JOY749" s="59"/>
      <c r="JOZ749" s="59"/>
      <c r="JPA749" s="59"/>
      <c r="JPB749" s="59"/>
      <c r="JPC749" s="59"/>
      <c r="JPD749" s="59"/>
      <c r="JPE749" s="59"/>
      <c r="JPF749" s="59"/>
      <c r="JPG749" s="59"/>
      <c r="JPH749" s="59"/>
      <c r="JPI749" s="59"/>
      <c r="JPJ749" s="59"/>
      <c r="JPK749" s="59"/>
      <c r="JPL749" s="59"/>
      <c r="JPM749" s="59"/>
      <c r="JPN749" s="59"/>
      <c r="JPO749" s="59"/>
      <c r="JPP749" s="59"/>
      <c r="JPQ749" s="59"/>
      <c r="JPR749" s="59"/>
      <c r="JPS749" s="59"/>
      <c r="JPT749" s="59"/>
      <c r="JPU749" s="59"/>
      <c r="JPV749" s="59"/>
      <c r="JPW749" s="59"/>
      <c r="JPX749" s="59"/>
      <c r="JPY749" s="59"/>
      <c r="JPZ749" s="59"/>
      <c r="JQA749" s="59"/>
      <c r="JQB749" s="59"/>
      <c r="JQC749" s="59"/>
      <c r="JQD749" s="59"/>
      <c r="JQE749" s="59"/>
      <c r="JQF749" s="59"/>
      <c r="JQG749" s="59"/>
      <c r="JQH749" s="59"/>
      <c r="JQI749" s="59"/>
      <c r="JQJ749" s="59"/>
      <c r="JQK749" s="59"/>
      <c r="JQL749" s="59"/>
      <c r="JQM749" s="59"/>
      <c r="JQN749" s="59"/>
      <c r="JQO749" s="59"/>
      <c r="JQP749" s="59"/>
      <c r="JQQ749" s="59"/>
      <c r="JQR749" s="59"/>
      <c r="JQS749" s="59"/>
      <c r="JQT749" s="59"/>
      <c r="JQU749" s="59"/>
      <c r="JQV749" s="59"/>
      <c r="JQW749" s="59"/>
      <c r="JQX749" s="59"/>
      <c r="JQY749" s="59"/>
      <c r="JQZ749" s="59"/>
      <c r="JRA749" s="59"/>
      <c r="JRB749" s="59"/>
      <c r="JRC749" s="59"/>
      <c r="JRD749" s="59"/>
      <c r="JRE749" s="59"/>
      <c r="JRF749" s="59"/>
      <c r="JRG749" s="59"/>
      <c r="JRH749" s="59"/>
      <c r="JRI749" s="59"/>
      <c r="JRJ749" s="59"/>
      <c r="JRK749" s="59"/>
      <c r="JRL749" s="59"/>
      <c r="JRM749" s="59"/>
      <c r="JRN749" s="59"/>
      <c r="JRO749" s="59"/>
      <c r="JRP749" s="59"/>
      <c r="JRQ749" s="59"/>
      <c r="JRR749" s="59"/>
      <c r="JRS749" s="59"/>
      <c r="JRT749" s="59"/>
      <c r="JRU749" s="59"/>
      <c r="JRV749" s="59"/>
      <c r="JRW749" s="59"/>
      <c r="JRX749" s="59"/>
      <c r="JRY749" s="59"/>
      <c r="JRZ749" s="59"/>
      <c r="JSA749" s="59"/>
      <c r="JSB749" s="59"/>
      <c r="JSC749" s="59"/>
      <c r="JSD749" s="59"/>
      <c r="JSE749" s="59"/>
      <c r="JSF749" s="59"/>
      <c r="JSG749" s="59"/>
      <c r="JSH749" s="59"/>
      <c r="JSI749" s="59"/>
      <c r="JSJ749" s="59"/>
      <c r="JSK749" s="59"/>
      <c r="JSL749" s="59"/>
      <c r="JSM749" s="59"/>
      <c r="JSN749" s="59"/>
      <c r="JSO749" s="59"/>
      <c r="JSP749" s="59"/>
      <c r="JSQ749" s="59"/>
      <c r="JSR749" s="59"/>
      <c r="JSS749" s="59"/>
      <c r="JST749" s="59"/>
      <c r="JSU749" s="59"/>
      <c r="JSV749" s="59"/>
      <c r="JSW749" s="59"/>
      <c r="JSX749" s="59"/>
      <c r="JSY749" s="59"/>
      <c r="JSZ749" s="59"/>
      <c r="JTA749" s="59"/>
      <c r="JTB749" s="59"/>
      <c r="JTC749" s="59"/>
      <c r="JTD749" s="59"/>
      <c r="JTE749" s="59"/>
      <c r="JTF749" s="59"/>
      <c r="JTG749" s="59"/>
      <c r="JTH749" s="59"/>
      <c r="JTI749" s="59"/>
      <c r="JTJ749" s="59"/>
      <c r="JTK749" s="59"/>
      <c r="JTL749" s="59"/>
      <c r="JTM749" s="59"/>
      <c r="JTN749" s="59"/>
      <c r="JTO749" s="59"/>
      <c r="JTP749" s="59"/>
      <c r="JTQ749" s="59"/>
      <c r="JTR749" s="59"/>
      <c r="JTS749" s="59"/>
      <c r="JTT749" s="59"/>
      <c r="JTU749" s="59"/>
      <c r="JTV749" s="59"/>
      <c r="JTW749" s="59"/>
      <c r="JTX749" s="59"/>
      <c r="JTY749" s="59"/>
      <c r="JTZ749" s="59"/>
      <c r="JUA749" s="59"/>
      <c r="JUB749" s="59"/>
      <c r="JUC749" s="59"/>
      <c r="JUD749" s="59"/>
      <c r="JUE749" s="59"/>
      <c r="JUF749" s="59"/>
      <c r="JUG749" s="59"/>
      <c r="JUH749" s="59"/>
      <c r="JUI749" s="59"/>
      <c r="JUJ749" s="59"/>
      <c r="JUK749" s="59"/>
      <c r="JUL749" s="59"/>
      <c r="JUM749" s="59"/>
      <c r="JUN749" s="59"/>
      <c r="JUO749" s="59"/>
      <c r="JUP749" s="59"/>
      <c r="JUQ749" s="59"/>
      <c r="JUR749" s="59"/>
      <c r="JUS749" s="59"/>
      <c r="JUT749" s="59"/>
      <c r="JUU749" s="59"/>
      <c r="JUV749" s="59"/>
      <c r="JUW749" s="59"/>
      <c r="JUX749" s="59"/>
      <c r="JUY749" s="59"/>
      <c r="JUZ749" s="59"/>
      <c r="JVA749" s="59"/>
      <c r="JVB749" s="59"/>
      <c r="JVC749" s="59"/>
      <c r="JVD749" s="59"/>
      <c r="JVE749" s="59"/>
      <c r="JVF749" s="59"/>
      <c r="JVG749" s="59"/>
      <c r="JVH749" s="59"/>
      <c r="JVI749" s="59"/>
      <c r="JVJ749" s="59"/>
      <c r="JVK749" s="59"/>
      <c r="JVL749" s="59"/>
      <c r="JVM749" s="59"/>
      <c r="JVN749" s="59"/>
      <c r="JVO749" s="59"/>
      <c r="JVP749" s="59"/>
      <c r="JVQ749" s="59"/>
      <c r="JVR749" s="59"/>
      <c r="JVS749" s="59"/>
      <c r="JVT749" s="59"/>
      <c r="JVU749" s="59"/>
      <c r="JVV749" s="59"/>
      <c r="JVW749" s="59"/>
      <c r="JVX749" s="59"/>
      <c r="JVY749" s="59"/>
      <c r="JVZ749" s="59"/>
      <c r="JWA749" s="59"/>
      <c r="JWB749" s="59"/>
      <c r="JWC749" s="59"/>
      <c r="JWD749" s="59"/>
      <c r="JWE749" s="59"/>
      <c r="JWF749" s="59"/>
      <c r="JWG749" s="59"/>
      <c r="JWH749" s="59"/>
      <c r="JWI749" s="59"/>
      <c r="JWJ749" s="59"/>
      <c r="JWK749" s="59"/>
      <c r="JWL749" s="59"/>
      <c r="JWM749" s="59"/>
      <c r="JWN749" s="59"/>
      <c r="JWO749" s="59"/>
      <c r="JWP749" s="59"/>
      <c r="JWQ749" s="59"/>
      <c r="JWR749" s="59"/>
      <c r="JWS749" s="59"/>
      <c r="JWT749" s="59"/>
      <c r="JWU749" s="59"/>
      <c r="JWV749" s="59"/>
      <c r="JWW749" s="59"/>
      <c r="JWX749" s="59"/>
      <c r="JWY749" s="59"/>
      <c r="JWZ749" s="59"/>
      <c r="JXA749" s="59"/>
      <c r="JXB749" s="59"/>
      <c r="JXC749" s="59"/>
      <c r="JXD749" s="59"/>
      <c r="JXE749" s="59"/>
      <c r="JXF749" s="59"/>
      <c r="JXG749" s="59"/>
      <c r="JXH749" s="59"/>
      <c r="JXI749" s="59"/>
      <c r="JXJ749" s="59"/>
      <c r="JXK749" s="59"/>
      <c r="JXL749" s="59"/>
      <c r="JXM749" s="59"/>
      <c r="JXN749" s="59"/>
      <c r="JXO749" s="59"/>
      <c r="JXP749" s="59"/>
      <c r="JXQ749" s="59"/>
      <c r="JXR749" s="59"/>
      <c r="JXS749" s="59"/>
      <c r="JXT749" s="59"/>
      <c r="JXU749" s="59"/>
      <c r="JXV749" s="59"/>
      <c r="JXW749" s="59"/>
      <c r="JXX749" s="59"/>
      <c r="JXY749" s="59"/>
      <c r="JXZ749" s="59"/>
      <c r="JYA749" s="59"/>
      <c r="JYB749" s="59"/>
      <c r="JYC749" s="59"/>
      <c r="JYD749" s="59"/>
      <c r="JYE749" s="59"/>
      <c r="JYF749" s="59"/>
      <c r="JYG749" s="59"/>
      <c r="JYH749" s="59"/>
      <c r="JYI749" s="59"/>
      <c r="JYJ749" s="59"/>
      <c r="JYK749" s="59"/>
      <c r="JYL749" s="59"/>
      <c r="JYM749" s="59"/>
      <c r="JYN749" s="59"/>
      <c r="JYO749" s="59"/>
      <c r="JYP749" s="59"/>
      <c r="JYQ749" s="59"/>
      <c r="JYR749" s="59"/>
      <c r="JYS749" s="59"/>
      <c r="JYT749" s="59"/>
      <c r="JYU749" s="59"/>
      <c r="JYV749" s="59"/>
      <c r="JYW749" s="59"/>
      <c r="JYX749" s="59"/>
      <c r="JYY749" s="59"/>
      <c r="JYZ749" s="59"/>
      <c r="JZA749" s="59"/>
      <c r="JZB749" s="59"/>
      <c r="JZC749" s="59"/>
      <c r="JZD749" s="59"/>
      <c r="JZE749" s="59"/>
      <c r="JZF749" s="59"/>
      <c r="JZG749" s="59"/>
      <c r="JZH749" s="59"/>
      <c r="JZI749" s="59"/>
      <c r="JZJ749" s="59"/>
      <c r="JZK749" s="59"/>
      <c r="JZL749" s="59"/>
      <c r="JZM749" s="59"/>
      <c r="JZN749" s="59"/>
      <c r="JZO749" s="59"/>
      <c r="JZP749" s="59"/>
      <c r="JZQ749" s="59"/>
      <c r="JZR749" s="59"/>
      <c r="JZS749" s="59"/>
      <c r="JZT749" s="59"/>
      <c r="JZU749" s="59"/>
      <c r="JZV749" s="59"/>
      <c r="JZW749" s="59"/>
      <c r="JZX749" s="59"/>
      <c r="JZY749" s="59"/>
      <c r="JZZ749" s="59"/>
      <c r="KAA749" s="59"/>
      <c r="KAB749" s="59"/>
      <c r="KAC749" s="59"/>
      <c r="KAD749" s="59"/>
      <c r="KAE749" s="59"/>
      <c r="KAF749" s="59"/>
      <c r="KAG749" s="59"/>
      <c r="KAH749" s="59"/>
      <c r="KAI749" s="59"/>
      <c r="KAJ749" s="59"/>
      <c r="KAK749" s="59"/>
      <c r="KAL749" s="59"/>
      <c r="KAM749" s="59"/>
      <c r="KAN749" s="59"/>
      <c r="KAO749" s="59"/>
      <c r="KAP749" s="59"/>
      <c r="KAQ749" s="59"/>
      <c r="KAR749" s="59"/>
      <c r="KAS749" s="59"/>
      <c r="KAT749" s="59"/>
      <c r="KAU749" s="59"/>
      <c r="KAV749" s="59"/>
      <c r="KAW749" s="59"/>
      <c r="KAX749" s="59"/>
      <c r="KAY749" s="59"/>
      <c r="KAZ749" s="59"/>
      <c r="KBA749" s="59"/>
      <c r="KBB749" s="59"/>
      <c r="KBC749" s="59"/>
      <c r="KBD749" s="59"/>
      <c r="KBE749" s="59"/>
      <c r="KBF749" s="59"/>
      <c r="KBG749" s="59"/>
      <c r="KBH749" s="59"/>
      <c r="KBI749" s="59"/>
      <c r="KBJ749" s="59"/>
      <c r="KBK749" s="59"/>
      <c r="KBL749" s="59"/>
      <c r="KBM749" s="59"/>
      <c r="KBN749" s="59"/>
      <c r="KBO749" s="59"/>
      <c r="KBP749" s="59"/>
      <c r="KBQ749" s="59"/>
      <c r="KBR749" s="59"/>
      <c r="KBS749" s="59"/>
      <c r="KBT749" s="59"/>
      <c r="KBU749" s="59"/>
      <c r="KBV749" s="59"/>
      <c r="KBW749" s="59"/>
      <c r="KBX749" s="59"/>
      <c r="KBY749" s="59"/>
      <c r="KBZ749" s="59"/>
      <c r="KCA749" s="59"/>
      <c r="KCB749" s="59"/>
      <c r="KCC749" s="59"/>
      <c r="KCD749" s="59"/>
      <c r="KCE749" s="59"/>
      <c r="KCF749" s="59"/>
      <c r="KCG749" s="59"/>
      <c r="KCH749" s="59"/>
      <c r="KCI749" s="59"/>
      <c r="KCJ749" s="59"/>
      <c r="KCK749" s="59"/>
      <c r="KCL749" s="59"/>
      <c r="KCM749" s="59"/>
      <c r="KCN749" s="59"/>
      <c r="KCO749" s="59"/>
      <c r="KCP749" s="59"/>
      <c r="KCQ749" s="59"/>
      <c r="KCR749" s="59"/>
      <c r="KCS749" s="59"/>
      <c r="KCT749" s="59"/>
      <c r="KCU749" s="59"/>
      <c r="KCV749" s="59"/>
      <c r="KCW749" s="59"/>
      <c r="KCX749" s="59"/>
      <c r="KCY749" s="59"/>
      <c r="KCZ749" s="59"/>
      <c r="KDA749" s="59"/>
      <c r="KDB749" s="59"/>
      <c r="KDC749" s="59"/>
      <c r="KDD749" s="59"/>
      <c r="KDE749" s="59"/>
      <c r="KDF749" s="59"/>
      <c r="KDG749" s="59"/>
      <c r="KDH749" s="59"/>
      <c r="KDI749" s="59"/>
      <c r="KDJ749" s="59"/>
      <c r="KDK749" s="59"/>
      <c r="KDL749" s="59"/>
      <c r="KDM749" s="59"/>
      <c r="KDN749" s="59"/>
      <c r="KDO749" s="59"/>
      <c r="KDP749" s="59"/>
      <c r="KDQ749" s="59"/>
      <c r="KDR749" s="59"/>
      <c r="KDS749" s="59"/>
      <c r="KDT749" s="59"/>
      <c r="KDU749" s="59"/>
      <c r="KDV749" s="59"/>
      <c r="KDW749" s="59"/>
      <c r="KDX749" s="59"/>
      <c r="KDY749" s="59"/>
      <c r="KDZ749" s="59"/>
      <c r="KEA749" s="59"/>
      <c r="KEB749" s="59"/>
      <c r="KEC749" s="59"/>
      <c r="KED749" s="59"/>
      <c r="KEE749" s="59"/>
      <c r="KEF749" s="59"/>
      <c r="KEG749" s="59"/>
      <c r="KEH749" s="59"/>
      <c r="KEI749" s="59"/>
      <c r="KEJ749" s="59"/>
      <c r="KEK749" s="59"/>
      <c r="KEL749" s="59"/>
      <c r="KEM749" s="59"/>
      <c r="KEN749" s="59"/>
      <c r="KEO749" s="59"/>
      <c r="KEP749" s="59"/>
      <c r="KEQ749" s="59"/>
      <c r="KER749" s="59"/>
      <c r="KES749" s="59"/>
      <c r="KET749" s="59"/>
      <c r="KEU749" s="59"/>
      <c r="KEV749" s="59"/>
      <c r="KEW749" s="59"/>
      <c r="KEX749" s="59"/>
      <c r="KEY749" s="59"/>
      <c r="KEZ749" s="59"/>
      <c r="KFA749" s="59"/>
      <c r="KFB749" s="59"/>
      <c r="KFC749" s="59"/>
      <c r="KFD749" s="59"/>
      <c r="KFE749" s="59"/>
      <c r="KFF749" s="59"/>
      <c r="KFG749" s="59"/>
      <c r="KFH749" s="59"/>
      <c r="KFI749" s="59"/>
      <c r="KFJ749" s="59"/>
      <c r="KFK749" s="59"/>
      <c r="KFL749" s="59"/>
      <c r="KFM749" s="59"/>
      <c r="KFN749" s="59"/>
      <c r="KFO749" s="59"/>
      <c r="KFP749" s="59"/>
      <c r="KFQ749" s="59"/>
      <c r="KFR749" s="59"/>
      <c r="KFS749" s="59"/>
      <c r="KFT749" s="59"/>
      <c r="KFU749" s="59"/>
      <c r="KFV749" s="59"/>
      <c r="KFW749" s="59"/>
      <c r="KFX749" s="59"/>
      <c r="KFY749" s="59"/>
      <c r="KFZ749" s="59"/>
      <c r="KGA749" s="59"/>
      <c r="KGB749" s="59"/>
      <c r="KGC749" s="59"/>
      <c r="KGD749" s="59"/>
      <c r="KGE749" s="59"/>
      <c r="KGF749" s="59"/>
      <c r="KGG749" s="59"/>
      <c r="KGH749" s="59"/>
      <c r="KGI749" s="59"/>
      <c r="KGJ749" s="59"/>
      <c r="KGK749" s="59"/>
      <c r="KGL749" s="59"/>
      <c r="KGM749" s="59"/>
      <c r="KGN749" s="59"/>
      <c r="KGO749" s="59"/>
      <c r="KGP749" s="59"/>
      <c r="KGQ749" s="59"/>
      <c r="KGR749" s="59"/>
      <c r="KGS749" s="59"/>
      <c r="KGT749" s="59"/>
      <c r="KGU749" s="59"/>
      <c r="KGV749" s="59"/>
      <c r="KGW749" s="59"/>
      <c r="KGX749" s="59"/>
      <c r="KGY749" s="59"/>
      <c r="KGZ749" s="59"/>
      <c r="KHA749" s="59"/>
      <c r="KHB749" s="59"/>
      <c r="KHC749" s="59"/>
      <c r="KHD749" s="59"/>
      <c r="KHE749" s="59"/>
      <c r="KHF749" s="59"/>
      <c r="KHG749" s="59"/>
      <c r="KHH749" s="59"/>
      <c r="KHI749" s="59"/>
      <c r="KHJ749" s="59"/>
      <c r="KHK749" s="59"/>
      <c r="KHL749" s="59"/>
      <c r="KHM749" s="59"/>
      <c r="KHN749" s="59"/>
      <c r="KHO749" s="59"/>
      <c r="KHP749" s="59"/>
      <c r="KHQ749" s="59"/>
      <c r="KHR749" s="59"/>
      <c r="KHS749" s="59"/>
      <c r="KHT749" s="59"/>
      <c r="KHU749" s="59"/>
      <c r="KHV749" s="59"/>
      <c r="KHW749" s="59"/>
      <c r="KHX749" s="59"/>
      <c r="KHY749" s="59"/>
      <c r="KHZ749" s="59"/>
      <c r="KIA749" s="59"/>
      <c r="KIB749" s="59"/>
      <c r="KIC749" s="59"/>
      <c r="KID749" s="59"/>
      <c r="KIE749" s="59"/>
      <c r="KIF749" s="59"/>
      <c r="KIG749" s="59"/>
      <c r="KIH749" s="59"/>
      <c r="KII749" s="59"/>
      <c r="KIJ749" s="59"/>
      <c r="KIK749" s="59"/>
      <c r="KIL749" s="59"/>
      <c r="KIM749" s="59"/>
      <c r="KIN749" s="59"/>
      <c r="KIO749" s="59"/>
      <c r="KIP749" s="59"/>
      <c r="KIQ749" s="59"/>
      <c r="KIR749" s="59"/>
      <c r="KIS749" s="59"/>
      <c r="KIT749" s="59"/>
      <c r="KIU749" s="59"/>
      <c r="KIV749" s="59"/>
      <c r="KIW749" s="59"/>
      <c r="KIX749" s="59"/>
      <c r="KIY749" s="59"/>
      <c r="KIZ749" s="59"/>
      <c r="KJA749" s="59"/>
      <c r="KJB749" s="59"/>
      <c r="KJC749" s="59"/>
      <c r="KJD749" s="59"/>
      <c r="KJE749" s="59"/>
      <c r="KJF749" s="59"/>
      <c r="KJG749" s="59"/>
      <c r="KJH749" s="59"/>
      <c r="KJI749" s="59"/>
      <c r="KJJ749" s="59"/>
      <c r="KJK749" s="59"/>
      <c r="KJL749" s="59"/>
      <c r="KJM749" s="59"/>
      <c r="KJN749" s="59"/>
      <c r="KJO749" s="59"/>
      <c r="KJP749" s="59"/>
      <c r="KJQ749" s="59"/>
      <c r="KJR749" s="59"/>
      <c r="KJS749" s="59"/>
      <c r="KJT749" s="59"/>
      <c r="KJU749" s="59"/>
      <c r="KJV749" s="59"/>
      <c r="KJW749" s="59"/>
      <c r="KJX749" s="59"/>
      <c r="KJY749" s="59"/>
      <c r="KJZ749" s="59"/>
      <c r="KKA749" s="59"/>
      <c r="KKB749" s="59"/>
      <c r="KKC749" s="59"/>
      <c r="KKD749" s="59"/>
      <c r="KKE749" s="59"/>
      <c r="KKF749" s="59"/>
      <c r="KKG749" s="59"/>
      <c r="KKH749" s="59"/>
      <c r="KKI749" s="59"/>
      <c r="KKJ749" s="59"/>
      <c r="KKK749" s="59"/>
      <c r="KKL749" s="59"/>
      <c r="KKM749" s="59"/>
      <c r="KKN749" s="59"/>
      <c r="KKO749" s="59"/>
      <c r="KKP749" s="59"/>
      <c r="KKQ749" s="59"/>
      <c r="KKR749" s="59"/>
      <c r="KKS749" s="59"/>
      <c r="KKT749" s="59"/>
      <c r="KKU749" s="59"/>
      <c r="KKV749" s="59"/>
      <c r="KKW749" s="59"/>
      <c r="KKX749" s="59"/>
      <c r="KKY749" s="59"/>
      <c r="KKZ749" s="59"/>
      <c r="KLA749" s="59"/>
      <c r="KLB749" s="59"/>
      <c r="KLC749" s="59"/>
      <c r="KLD749" s="59"/>
      <c r="KLE749" s="59"/>
      <c r="KLF749" s="59"/>
      <c r="KLG749" s="59"/>
      <c r="KLH749" s="59"/>
      <c r="KLI749" s="59"/>
      <c r="KLJ749" s="59"/>
      <c r="KLK749" s="59"/>
      <c r="KLL749" s="59"/>
      <c r="KLM749" s="59"/>
      <c r="KLN749" s="59"/>
      <c r="KLO749" s="59"/>
      <c r="KLP749" s="59"/>
      <c r="KLQ749" s="59"/>
      <c r="KLR749" s="59"/>
      <c r="KLS749" s="59"/>
      <c r="KLT749" s="59"/>
      <c r="KLU749" s="59"/>
      <c r="KLV749" s="59"/>
      <c r="KLW749" s="59"/>
      <c r="KLX749" s="59"/>
      <c r="KLY749" s="59"/>
      <c r="KLZ749" s="59"/>
      <c r="KMA749" s="59"/>
      <c r="KMB749" s="59"/>
      <c r="KMC749" s="59"/>
      <c r="KMD749" s="59"/>
      <c r="KME749" s="59"/>
      <c r="KMF749" s="59"/>
      <c r="KMG749" s="59"/>
      <c r="KMH749" s="59"/>
      <c r="KMI749" s="59"/>
      <c r="KMJ749" s="59"/>
      <c r="KMK749" s="59"/>
      <c r="KML749" s="59"/>
      <c r="KMM749" s="59"/>
      <c r="KMN749" s="59"/>
      <c r="KMO749" s="59"/>
      <c r="KMP749" s="59"/>
      <c r="KMQ749" s="59"/>
      <c r="KMR749" s="59"/>
      <c r="KMS749" s="59"/>
      <c r="KMT749" s="59"/>
      <c r="KMU749" s="59"/>
      <c r="KMV749" s="59"/>
      <c r="KMW749" s="59"/>
      <c r="KMX749" s="59"/>
      <c r="KMY749" s="59"/>
      <c r="KMZ749" s="59"/>
      <c r="KNA749" s="59"/>
      <c r="KNB749" s="59"/>
      <c r="KNC749" s="59"/>
      <c r="KND749" s="59"/>
      <c r="KNE749" s="59"/>
      <c r="KNF749" s="59"/>
      <c r="KNG749" s="59"/>
      <c r="KNH749" s="59"/>
      <c r="KNI749" s="59"/>
      <c r="KNJ749" s="59"/>
      <c r="KNK749" s="59"/>
      <c r="KNL749" s="59"/>
      <c r="KNM749" s="59"/>
      <c r="KNN749" s="59"/>
      <c r="KNO749" s="59"/>
      <c r="KNP749" s="59"/>
      <c r="KNQ749" s="59"/>
      <c r="KNR749" s="59"/>
      <c r="KNS749" s="59"/>
      <c r="KNT749" s="59"/>
      <c r="KNU749" s="59"/>
      <c r="KNV749" s="59"/>
      <c r="KNW749" s="59"/>
      <c r="KNX749" s="59"/>
      <c r="KNY749" s="59"/>
      <c r="KNZ749" s="59"/>
      <c r="KOA749" s="59"/>
      <c r="KOB749" s="59"/>
      <c r="KOC749" s="59"/>
      <c r="KOD749" s="59"/>
      <c r="KOE749" s="59"/>
      <c r="KOF749" s="59"/>
      <c r="KOG749" s="59"/>
      <c r="KOH749" s="59"/>
      <c r="KOI749" s="59"/>
      <c r="KOJ749" s="59"/>
      <c r="KOK749" s="59"/>
      <c r="KOL749" s="59"/>
      <c r="KOM749" s="59"/>
      <c r="KON749" s="59"/>
      <c r="KOO749" s="59"/>
      <c r="KOP749" s="59"/>
      <c r="KOQ749" s="59"/>
      <c r="KOR749" s="59"/>
      <c r="KOS749" s="59"/>
      <c r="KOT749" s="59"/>
      <c r="KOU749" s="59"/>
      <c r="KOV749" s="59"/>
      <c r="KOW749" s="59"/>
      <c r="KOX749" s="59"/>
      <c r="KOY749" s="59"/>
      <c r="KOZ749" s="59"/>
      <c r="KPA749" s="59"/>
      <c r="KPB749" s="59"/>
      <c r="KPC749" s="59"/>
      <c r="KPD749" s="59"/>
      <c r="KPE749" s="59"/>
      <c r="KPF749" s="59"/>
      <c r="KPG749" s="59"/>
      <c r="KPH749" s="59"/>
      <c r="KPI749" s="59"/>
      <c r="KPJ749" s="59"/>
      <c r="KPK749" s="59"/>
      <c r="KPL749" s="59"/>
      <c r="KPM749" s="59"/>
      <c r="KPN749" s="59"/>
      <c r="KPO749" s="59"/>
      <c r="KPP749" s="59"/>
      <c r="KPQ749" s="59"/>
      <c r="KPR749" s="59"/>
      <c r="KPS749" s="59"/>
      <c r="KPT749" s="59"/>
      <c r="KPU749" s="59"/>
      <c r="KPV749" s="59"/>
      <c r="KPW749" s="59"/>
      <c r="KPX749" s="59"/>
      <c r="KPY749" s="59"/>
      <c r="KPZ749" s="59"/>
      <c r="KQA749" s="59"/>
      <c r="KQB749" s="59"/>
      <c r="KQC749" s="59"/>
      <c r="KQD749" s="59"/>
      <c r="KQE749" s="59"/>
      <c r="KQF749" s="59"/>
      <c r="KQG749" s="59"/>
      <c r="KQH749" s="59"/>
      <c r="KQI749" s="59"/>
      <c r="KQJ749" s="59"/>
      <c r="KQK749" s="59"/>
      <c r="KQL749" s="59"/>
      <c r="KQM749" s="59"/>
      <c r="KQN749" s="59"/>
      <c r="KQO749" s="59"/>
      <c r="KQP749" s="59"/>
      <c r="KQQ749" s="59"/>
      <c r="KQR749" s="59"/>
      <c r="KQS749" s="59"/>
      <c r="KQT749" s="59"/>
      <c r="KQU749" s="59"/>
      <c r="KQV749" s="59"/>
      <c r="KQW749" s="59"/>
      <c r="KQX749" s="59"/>
      <c r="KQY749" s="59"/>
      <c r="KQZ749" s="59"/>
      <c r="KRA749" s="59"/>
      <c r="KRB749" s="59"/>
      <c r="KRC749" s="59"/>
      <c r="KRD749" s="59"/>
      <c r="KRE749" s="59"/>
      <c r="KRF749" s="59"/>
      <c r="KRG749" s="59"/>
      <c r="KRH749" s="59"/>
      <c r="KRI749" s="59"/>
      <c r="KRJ749" s="59"/>
      <c r="KRK749" s="59"/>
      <c r="KRL749" s="59"/>
      <c r="KRM749" s="59"/>
      <c r="KRN749" s="59"/>
      <c r="KRO749" s="59"/>
      <c r="KRP749" s="59"/>
      <c r="KRQ749" s="59"/>
      <c r="KRR749" s="59"/>
      <c r="KRS749" s="59"/>
      <c r="KRT749" s="59"/>
      <c r="KRU749" s="59"/>
      <c r="KRV749" s="59"/>
      <c r="KRW749" s="59"/>
      <c r="KRX749" s="59"/>
      <c r="KRY749" s="59"/>
      <c r="KRZ749" s="59"/>
      <c r="KSA749" s="59"/>
      <c r="KSB749" s="59"/>
      <c r="KSC749" s="59"/>
      <c r="KSD749" s="59"/>
      <c r="KSE749" s="59"/>
      <c r="KSF749" s="59"/>
      <c r="KSG749" s="59"/>
      <c r="KSH749" s="59"/>
      <c r="KSI749" s="59"/>
      <c r="KSJ749" s="59"/>
      <c r="KSK749" s="59"/>
      <c r="KSL749" s="59"/>
      <c r="KSM749" s="59"/>
      <c r="KSN749" s="59"/>
      <c r="KSO749" s="59"/>
      <c r="KSP749" s="59"/>
      <c r="KSQ749" s="59"/>
      <c r="KSR749" s="59"/>
      <c r="KSS749" s="59"/>
      <c r="KST749" s="59"/>
      <c r="KSU749" s="59"/>
      <c r="KSV749" s="59"/>
      <c r="KSW749" s="59"/>
      <c r="KSX749" s="59"/>
      <c r="KSY749" s="59"/>
      <c r="KSZ749" s="59"/>
      <c r="KTA749" s="59"/>
      <c r="KTB749" s="59"/>
      <c r="KTC749" s="59"/>
      <c r="KTD749" s="59"/>
      <c r="KTE749" s="59"/>
      <c r="KTF749" s="59"/>
      <c r="KTG749" s="59"/>
      <c r="KTH749" s="59"/>
      <c r="KTI749" s="59"/>
      <c r="KTJ749" s="59"/>
      <c r="KTK749" s="59"/>
      <c r="KTL749" s="59"/>
      <c r="KTM749" s="59"/>
      <c r="KTN749" s="59"/>
      <c r="KTO749" s="59"/>
      <c r="KTP749" s="59"/>
      <c r="KTQ749" s="59"/>
      <c r="KTR749" s="59"/>
      <c r="KTS749" s="59"/>
      <c r="KTT749" s="59"/>
      <c r="KTU749" s="59"/>
      <c r="KTV749" s="59"/>
      <c r="KTW749" s="59"/>
      <c r="KTX749" s="59"/>
      <c r="KTY749" s="59"/>
      <c r="KTZ749" s="59"/>
      <c r="KUA749" s="59"/>
      <c r="KUB749" s="59"/>
      <c r="KUC749" s="59"/>
      <c r="KUD749" s="59"/>
      <c r="KUE749" s="59"/>
      <c r="KUF749" s="59"/>
      <c r="KUG749" s="59"/>
      <c r="KUH749" s="59"/>
      <c r="KUI749" s="59"/>
      <c r="KUJ749" s="59"/>
      <c r="KUK749" s="59"/>
      <c r="KUL749" s="59"/>
      <c r="KUM749" s="59"/>
      <c r="KUN749" s="59"/>
      <c r="KUO749" s="59"/>
      <c r="KUP749" s="59"/>
      <c r="KUQ749" s="59"/>
      <c r="KUR749" s="59"/>
      <c r="KUS749" s="59"/>
      <c r="KUT749" s="59"/>
      <c r="KUU749" s="59"/>
      <c r="KUV749" s="59"/>
      <c r="KUW749" s="59"/>
      <c r="KUX749" s="59"/>
      <c r="KUY749" s="59"/>
      <c r="KUZ749" s="59"/>
      <c r="KVA749" s="59"/>
      <c r="KVB749" s="59"/>
      <c r="KVC749" s="59"/>
      <c r="KVD749" s="59"/>
      <c r="KVE749" s="59"/>
      <c r="KVF749" s="59"/>
      <c r="KVG749" s="59"/>
      <c r="KVH749" s="59"/>
      <c r="KVI749" s="59"/>
      <c r="KVJ749" s="59"/>
      <c r="KVK749" s="59"/>
      <c r="KVL749" s="59"/>
      <c r="KVM749" s="59"/>
      <c r="KVN749" s="59"/>
      <c r="KVO749" s="59"/>
      <c r="KVP749" s="59"/>
      <c r="KVQ749" s="59"/>
      <c r="KVR749" s="59"/>
      <c r="KVS749" s="59"/>
      <c r="KVT749" s="59"/>
      <c r="KVU749" s="59"/>
      <c r="KVV749" s="59"/>
      <c r="KVW749" s="59"/>
      <c r="KVX749" s="59"/>
      <c r="KVY749" s="59"/>
      <c r="KVZ749" s="59"/>
      <c r="KWA749" s="59"/>
      <c r="KWB749" s="59"/>
      <c r="KWC749" s="59"/>
      <c r="KWD749" s="59"/>
      <c r="KWE749" s="59"/>
      <c r="KWF749" s="59"/>
      <c r="KWG749" s="59"/>
      <c r="KWH749" s="59"/>
      <c r="KWI749" s="59"/>
      <c r="KWJ749" s="59"/>
      <c r="KWK749" s="59"/>
      <c r="KWL749" s="59"/>
      <c r="KWM749" s="59"/>
      <c r="KWN749" s="59"/>
      <c r="KWO749" s="59"/>
      <c r="KWP749" s="59"/>
      <c r="KWQ749" s="59"/>
      <c r="KWR749" s="59"/>
      <c r="KWS749" s="59"/>
      <c r="KWT749" s="59"/>
      <c r="KWU749" s="59"/>
      <c r="KWV749" s="59"/>
      <c r="KWW749" s="59"/>
      <c r="KWX749" s="59"/>
      <c r="KWY749" s="59"/>
      <c r="KWZ749" s="59"/>
      <c r="KXA749" s="59"/>
      <c r="KXB749" s="59"/>
      <c r="KXC749" s="59"/>
      <c r="KXD749" s="59"/>
      <c r="KXE749" s="59"/>
      <c r="KXF749" s="59"/>
      <c r="KXG749" s="59"/>
      <c r="KXH749" s="59"/>
      <c r="KXI749" s="59"/>
      <c r="KXJ749" s="59"/>
      <c r="KXK749" s="59"/>
      <c r="KXL749" s="59"/>
      <c r="KXM749" s="59"/>
      <c r="KXN749" s="59"/>
      <c r="KXO749" s="59"/>
      <c r="KXP749" s="59"/>
      <c r="KXQ749" s="59"/>
      <c r="KXR749" s="59"/>
      <c r="KXS749" s="59"/>
      <c r="KXT749" s="59"/>
      <c r="KXU749" s="59"/>
      <c r="KXV749" s="59"/>
      <c r="KXW749" s="59"/>
      <c r="KXX749" s="59"/>
      <c r="KXY749" s="59"/>
      <c r="KXZ749" s="59"/>
      <c r="KYA749" s="59"/>
      <c r="KYB749" s="59"/>
      <c r="KYC749" s="59"/>
      <c r="KYD749" s="59"/>
      <c r="KYE749" s="59"/>
      <c r="KYF749" s="59"/>
      <c r="KYG749" s="59"/>
      <c r="KYH749" s="59"/>
      <c r="KYI749" s="59"/>
      <c r="KYJ749" s="59"/>
      <c r="KYK749" s="59"/>
      <c r="KYL749" s="59"/>
      <c r="KYM749" s="59"/>
      <c r="KYN749" s="59"/>
      <c r="KYO749" s="59"/>
      <c r="KYP749" s="59"/>
      <c r="KYQ749" s="59"/>
      <c r="KYR749" s="59"/>
      <c r="KYS749" s="59"/>
      <c r="KYT749" s="59"/>
      <c r="KYU749" s="59"/>
      <c r="KYV749" s="59"/>
      <c r="KYW749" s="59"/>
      <c r="KYX749" s="59"/>
      <c r="KYY749" s="59"/>
      <c r="KYZ749" s="59"/>
      <c r="KZA749" s="59"/>
      <c r="KZB749" s="59"/>
      <c r="KZC749" s="59"/>
      <c r="KZD749" s="59"/>
      <c r="KZE749" s="59"/>
      <c r="KZF749" s="59"/>
      <c r="KZG749" s="59"/>
      <c r="KZH749" s="59"/>
      <c r="KZI749" s="59"/>
      <c r="KZJ749" s="59"/>
      <c r="KZK749" s="59"/>
      <c r="KZL749" s="59"/>
      <c r="KZM749" s="59"/>
      <c r="KZN749" s="59"/>
      <c r="KZO749" s="59"/>
      <c r="KZP749" s="59"/>
      <c r="KZQ749" s="59"/>
      <c r="KZR749" s="59"/>
      <c r="KZS749" s="59"/>
      <c r="KZT749" s="59"/>
      <c r="KZU749" s="59"/>
      <c r="KZV749" s="59"/>
      <c r="KZW749" s="59"/>
      <c r="KZX749" s="59"/>
      <c r="KZY749" s="59"/>
      <c r="KZZ749" s="59"/>
      <c r="LAA749" s="59"/>
      <c r="LAB749" s="59"/>
      <c r="LAC749" s="59"/>
      <c r="LAD749" s="59"/>
      <c r="LAE749" s="59"/>
      <c r="LAF749" s="59"/>
      <c r="LAG749" s="59"/>
      <c r="LAH749" s="59"/>
      <c r="LAI749" s="59"/>
      <c r="LAJ749" s="59"/>
      <c r="LAK749" s="59"/>
      <c r="LAL749" s="59"/>
      <c r="LAM749" s="59"/>
      <c r="LAN749" s="59"/>
      <c r="LAO749" s="59"/>
      <c r="LAP749" s="59"/>
      <c r="LAQ749" s="59"/>
      <c r="LAR749" s="59"/>
      <c r="LAS749" s="59"/>
      <c r="LAT749" s="59"/>
      <c r="LAU749" s="59"/>
      <c r="LAV749" s="59"/>
      <c r="LAW749" s="59"/>
      <c r="LAX749" s="59"/>
      <c r="LAY749" s="59"/>
      <c r="LAZ749" s="59"/>
      <c r="LBA749" s="59"/>
      <c r="LBB749" s="59"/>
      <c r="LBC749" s="59"/>
      <c r="LBD749" s="59"/>
      <c r="LBE749" s="59"/>
      <c r="LBF749" s="59"/>
      <c r="LBG749" s="59"/>
      <c r="LBH749" s="59"/>
      <c r="LBI749" s="59"/>
      <c r="LBJ749" s="59"/>
      <c r="LBK749" s="59"/>
      <c r="LBL749" s="59"/>
      <c r="LBM749" s="59"/>
      <c r="LBN749" s="59"/>
      <c r="LBO749" s="59"/>
      <c r="LBP749" s="59"/>
      <c r="LBQ749" s="59"/>
      <c r="LBR749" s="59"/>
      <c r="LBS749" s="59"/>
      <c r="LBT749" s="59"/>
      <c r="LBU749" s="59"/>
      <c r="LBV749" s="59"/>
      <c r="LBW749" s="59"/>
      <c r="LBX749" s="59"/>
      <c r="LBY749" s="59"/>
      <c r="LBZ749" s="59"/>
      <c r="LCA749" s="59"/>
      <c r="LCB749" s="59"/>
      <c r="LCC749" s="59"/>
      <c r="LCD749" s="59"/>
      <c r="LCE749" s="59"/>
      <c r="LCF749" s="59"/>
      <c r="LCG749" s="59"/>
      <c r="LCH749" s="59"/>
      <c r="LCI749" s="59"/>
      <c r="LCJ749" s="59"/>
      <c r="LCK749" s="59"/>
      <c r="LCL749" s="59"/>
      <c r="LCM749" s="59"/>
      <c r="LCN749" s="59"/>
      <c r="LCO749" s="59"/>
      <c r="LCP749" s="59"/>
      <c r="LCQ749" s="59"/>
      <c r="LCR749" s="59"/>
      <c r="LCS749" s="59"/>
      <c r="LCT749" s="59"/>
      <c r="LCU749" s="59"/>
      <c r="LCV749" s="59"/>
      <c r="LCW749" s="59"/>
      <c r="LCX749" s="59"/>
      <c r="LCY749" s="59"/>
      <c r="LCZ749" s="59"/>
      <c r="LDA749" s="59"/>
      <c r="LDB749" s="59"/>
      <c r="LDC749" s="59"/>
      <c r="LDD749" s="59"/>
      <c r="LDE749" s="59"/>
      <c r="LDF749" s="59"/>
      <c r="LDG749" s="59"/>
      <c r="LDH749" s="59"/>
      <c r="LDI749" s="59"/>
      <c r="LDJ749" s="59"/>
      <c r="LDK749" s="59"/>
      <c r="LDL749" s="59"/>
      <c r="LDM749" s="59"/>
      <c r="LDN749" s="59"/>
      <c r="LDO749" s="59"/>
      <c r="LDP749" s="59"/>
      <c r="LDQ749" s="59"/>
      <c r="LDR749" s="59"/>
      <c r="LDS749" s="59"/>
      <c r="LDT749" s="59"/>
      <c r="LDU749" s="59"/>
      <c r="LDV749" s="59"/>
      <c r="LDW749" s="59"/>
      <c r="LDX749" s="59"/>
      <c r="LDY749" s="59"/>
      <c r="LDZ749" s="59"/>
      <c r="LEA749" s="59"/>
      <c r="LEB749" s="59"/>
      <c r="LEC749" s="59"/>
      <c r="LED749" s="59"/>
      <c r="LEE749" s="59"/>
      <c r="LEF749" s="59"/>
      <c r="LEG749" s="59"/>
      <c r="LEH749" s="59"/>
      <c r="LEI749" s="59"/>
      <c r="LEJ749" s="59"/>
      <c r="LEK749" s="59"/>
      <c r="LEL749" s="59"/>
      <c r="LEM749" s="59"/>
      <c r="LEN749" s="59"/>
      <c r="LEO749" s="59"/>
      <c r="LEP749" s="59"/>
      <c r="LEQ749" s="59"/>
      <c r="LER749" s="59"/>
      <c r="LES749" s="59"/>
      <c r="LET749" s="59"/>
      <c r="LEU749" s="59"/>
      <c r="LEV749" s="59"/>
      <c r="LEW749" s="59"/>
      <c r="LEX749" s="59"/>
      <c r="LEY749" s="59"/>
      <c r="LEZ749" s="59"/>
      <c r="LFA749" s="59"/>
      <c r="LFB749" s="59"/>
      <c r="LFC749" s="59"/>
      <c r="LFD749" s="59"/>
      <c r="LFE749" s="59"/>
      <c r="LFF749" s="59"/>
      <c r="LFG749" s="59"/>
      <c r="LFH749" s="59"/>
      <c r="LFI749" s="59"/>
      <c r="LFJ749" s="59"/>
      <c r="LFK749" s="59"/>
      <c r="LFL749" s="59"/>
      <c r="LFM749" s="59"/>
      <c r="LFN749" s="59"/>
      <c r="LFO749" s="59"/>
      <c r="LFP749" s="59"/>
      <c r="LFQ749" s="59"/>
      <c r="LFR749" s="59"/>
      <c r="LFS749" s="59"/>
      <c r="LFT749" s="59"/>
      <c r="LFU749" s="59"/>
      <c r="LFV749" s="59"/>
      <c r="LFW749" s="59"/>
      <c r="LFX749" s="59"/>
      <c r="LFY749" s="59"/>
      <c r="LFZ749" s="59"/>
      <c r="LGA749" s="59"/>
      <c r="LGB749" s="59"/>
      <c r="LGC749" s="59"/>
      <c r="LGD749" s="59"/>
      <c r="LGE749" s="59"/>
      <c r="LGF749" s="59"/>
      <c r="LGG749" s="59"/>
      <c r="LGH749" s="59"/>
      <c r="LGI749" s="59"/>
      <c r="LGJ749" s="59"/>
      <c r="LGK749" s="59"/>
      <c r="LGL749" s="59"/>
      <c r="LGM749" s="59"/>
      <c r="LGN749" s="59"/>
      <c r="LGO749" s="59"/>
      <c r="LGP749" s="59"/>
      <c r="LGQ749" s="59"/>
      <c r="LGR749" s="59"/>
      <c r="LGS749" s="59"/>
      <c r="LGT749" s="59"/>
      <c r="LGU749" s="59"/>
      <c r="LGV749" s="59"/>
      <c r="LGW749" s="59"/>
      <c r="LGX749" s="59"/>
      <c r="LGY749" s="59"/>
      <c r="LGZ749" s="59"/>
      <c r="LHA749" s="59"/>
      <c r="LHB749" s="59"/>
      <c r="LHC749" s="59"/>
      <c r="LHD749" s="59"/>
      <c r="LHE749" s="59"/>
      <c r="LHF749" s="59"/>
      <c r="LHG749" s="59"/>
      <c r="LHH749" s="59"/>
      <c r="LHI749" s="59"/>
      <c r="LHJ749" s="59"/>
      <c r="LHK749" s="59"/>
      <c r="LHL749" s="59"/>
      <c r="LHM749" s="59"/>
      <c r="LHN749" s="59"/>
      <c r="LHO749" s="59"/>
      <c r="LHP749" s="59"/>
      <c r="LHQ749" s="59"/>
      <c r="LHR749" s="59"/>
      <c r="LHS749" s="59"/>
      <c r="LHT749" s="59"/>
      <c r="LHU749" s="59"/>
      <c r="LHV749" s="59"/>
      <c r="LHW749" s="59"/>
      <c r="LHX749" s="59"/>
      <c r="LHY749" s="59"/>
      <c r="LHZ749" s="59"/>
      <c r="LIA749" s="59"/>
      <c r="LIB749" s="59"/>
      <c r="LIC749" s="59"/>
      <c r="LID749" s="59"/>
      <c r="LIE749" s="59"/>
      <c r="LIF749" s="59"/>
      <c r="LIG749" s="59"/>
      <c r="LIH749" s="59"/>
      <c r="LII749" s="59"/>
      <c r="LIJ749" s="59"/>
      <c r="LIK749" s="59"/>
      <c r="LIL749" s="59"/>
      <c r="LIM749" s="59"/>
      <c r="LIN749" s="59"/>
      <c r="LIO749" s="59"/>
      <c r="LIP749" s="59"/>
      <c r="LIQ749" s="59"/>
      <c r="LIR749" s="59"/>
      <c r="LIS749" s="59"/>
      <c r="LIT749" s="59"/>
      <c r="LIU749" s="59"/>
      <c r="LIV749" s="59"/>
      <c r="LIW749" s="59"/>
      <c r="LIX749" s="59"/>
      <c r="LIY749" s="59"/>
      <c r="LIZ749" s="59"/>
      <c r="LJA749" s="59"/>
      <c r="LJB749" s="59"/>
      <c r="LJC749" s="59"/>
      <c r="LJD749" s="59"/>
      <c r="LJE749" s="59"/>
      <c r="LJF749" s="59"/>
      <c r="LJG749" s="59"/>
      <c r="LJH749" s="59"/>
      <c r="LJI749" s="59"/>
      <c r="LJJ749" s="59"/>
      <c r="LJK749" s="59"/>
      <c r="LJL749" s="59"/>
      <c r="LJM749" s="59"/>
      <c r="LJN749" s="59"/>
      <c r="LJO749" s="59"/>
      <c r="LJP749" s="59"/>
      <c r="LJQ749" s="59"/>
      <c r="LJR749" s="59"/>
      <c r="LJS749" s="59"/>
      <c r="LJT749" s="59"/>
      <c r="LJU749" s="59"/>
      <c r="LJV749" s="59"/>
      <c r="LJW749" s="59"/>
      <c r="LJX749" s="59"/>
      <c r="LJY749" s="59"/>
      <c r="LJZ749" s="59"/>
      <c r="LKA749" s="59"/>
      <c r="LKB749" s="59"/>
      <c r="LKC749" s="59"/>
      <c r="LKD749" s="59"/>
      <c r="LKE749" s="59"/>
      <c r="LKF749" s="59"/>
      <c r="LKG749" s="59"/>
      <c r="LKH749" s="59"/>
      <c r="LKI749" s="59"/>
      <c r="LKJ749" s="59"/>
      <c r="LKK749" s="59"/>
      <c r="LKL749" s="59"/>
      <c r="LKM749" s="59"/>
      <c r="LKN749" s="59"/>
      <c r="LKO749" s="59"/>
      <c r="LKP749" s="59"/>
      <c r="LKQ749" s="59"/>
      <c r="LKR749" s="59"/>
      <c r="LKS749" s="59"/>
      <c r="LKT749" s="59"/>
      <c r="LKU749" s="59"/>
      <c r="LKV749" s="59"/>
      <c r="LKW749" s="59"/>
      <c r="LKX749" s="59"/>
      <c r="LKY749" s="59"/>
      <c r="LKZ749" s="59"/>
      <c r="LLA749" s="59"/>
      <c r="LLB749" s="59"/>
      <c r="LLC749" s="59"/>
      <c r="LLD749" s="59"/>
      <c r="LLE749" s="59"/>
      <c r="LLF749" s="59"/>
      <c r="LLG749" s="59"/>
      <c r="LLH749" s="59"/>
      <c r="LLI749" s="59"/>
      <c r="LLJ749" s="59"/>
      <c r="LLK749" s="59"/>
      <c r="LLL749" s="59"/>
      <c r="LLM749" s="59"/>
      <c r="LLN749" s="59"/>
      <c r="LLO749" s="59"/>
      <c r="LLP749" s="59"/>
      <c r="LLQ749" s="59"/>
      <c r="LLR749" s="59"/>
      <c r="LLS749" s="59"/>
      <c r="LLT749" s="59"/>
      <c r="LLU749" s="59"/>
      <c r="LLV749" s="59"/>
      <c r="LLW749" s="59"/>
      <c r="LLX749" s="59"/>
      <c r="LLY749" s="59"/>
      <c r="LLZ749" s="59"/>
      <c r="LMA749" s="59"/>
      <c r="LMB749" s="59"/>
      <c r="LMC749" s="59"/>
      <c r="LMD749" s="59"/>
      <c r="LME749" s="59"/>
      <c r="LMF749" s="59"/>
      <c r="LMG749" s="59"/>
      <c r="LMH749" s="59"/>
      <c r="LMI749" s="59"/>
      <c r="LMJ749" s="59"/>
      <c r="LMK749" s="59"/>
      <c r="LML749" s="59"/>
      <c r="LMM749" s="59"/>
      <c r="LMN749" s="59"/>
      <c r="LMO749" s="59"/>
      <c r="LMP749" s="59"/>
      <c r="LMQ749" s="59"/>
      <c r="LMR749" s="59"/>
      <c r="LMS749" s="59"/>
      <c r="LMT749" s="59"/>
      <c r="LMU749" s="59"/>
      <c r="LMV749" s="59"/>
      <c r="LMW749" s="59"/>
      <c r="LMX749" s="59"/>
      <c r="LMY749" s="59"/>
      <c r="LMZ749" s="59"/>
      <c r="LNA749" s="59"/>
      <c r="LNB749" s="59"/>
      <c r="LNC749" s="59"/>
      <c r="LND749" s="59"/>
      <c r="LNE749" s="59"/>
      <c r="LNF749" s="59"/>
      <c r="LNG749" s="59"/>
      <c r="LNH749" s="59"/>
      <c r="LNI749" s="59"/>
      <c r="LNJ749" s="59"/>
      <c r="LNK749" s="59"/>
      <c r="LNL749" s="59"/>
      <c r="LNM749" s="59"/>
      <c r="LNN749" s="59"/>
      <c r="LNO749" s="59"/>
      <c r="LNP749" s="59"/>
      <c r="LNQ749" s="59"/>
      <c r="LNR749" s="59"/>
      <c r="LNS749" s="59"/>
      <c r="LNT749" s="59"/>
      <c r="LNU749" s="59"/>
      <c r="LNV749" s="59"/>
      <c r="LNW749" s="59"/>
      <c r="LNX749" s="59"/>
      <c r="LNY749" s="59"/>
      <c r="LNZ749" s="59"/>
      <c r="LOA749" s="59"/>
      <c r="LOB749" s="59"/>
      <c r="LOC749" s="59"/>
      <c r="LOD749" s="59"/>
      <c r="LOE749" s="59"/>
      <c r="LOF749" s="59"/>
      <c r="LOG749" s="59"/>
      <c r="LOH749" s="59"/>
      <c r="LOI749" s="59"/>
      <c r="LOJ749" s="59"/>
      <c r="LOK749" s="59"/>
      <c r="LOL749" s="59"/>
      <c r="LOM749" s="59"/>
      <c r="LON749" s="59"/>
      <c r="LOO749" s="59"/>
      <c r="LOP749" s="59"/>
      <c r="LOQ749" s="59"/>
      <c r="LOR749" s="59"/>
      <c r="LOS749" s="59"/>
      <c r="LOT749" s="59"/>
      <c r="LOU749" s="59"/>
      <c r="LOV749" s="59"/>
      <c r="LOW749" s="59"/>
      <c r="LOX749" s="59"/>
      <c r="LOY749" s="59"/>
      <c r="LOZ749" s="59"/>
      <c r="LPA749" s="59"/>
      <c r="LPB749" s="59"/>
      <c r="LPC749" s="59"/>
      <c r="LPD749" s="59"/>
      <c r="LPE749" s="59"/>
      <c r="LPF749" s="59"/>
      <c r="LPG749" s="59"/>
      <c r="LPH749" s="59"/>
      <c r="LPI749" s="59"/>
      <c r="LPJ749" s="59"/>
      <c r="LPK749" s="59"/>
      <c r="LPL749" s="59"/>
      <c r="LPM749" s="59"/>
      <c r="LPN749" s="59"/>
      <c r="LPO749" s="59"/>
      <c r="LPP749" s="59"/>
      <c r="LPQ749" s="59"/>
      <c r="LPR749" s="59"/>
      <c r="LPS749" s="59"/>
      <c r="LPT749" s="59"/>
      <c r="LPU749" s="59"/>
      <c r="LPV749" s="59"/>
      <c r="LPW749" s="59"/>
      <c r="LPX749" s="59"/>
      <c r="LPY749" s="59"/>
      <c r="LPZ749" s="59"/>
      <c r="LQA749" s="59"/>
      <c r="LQB749" s="59"/>
      <c r="LQC749" s="59"/>
      <c r="LQD749" s="59"/>
      <c r="LQE749" s="59"/>
      <c r="LQF749" s="59"/>
      <c r="LQG749" s="59"/>
      <c r="LQH749" s="59"/>
      <c r="LQI749" s="59"/>
      <c r="LQJ749" s="59"/>
      <c r="LQK749" s="59"/>
      <c r="LQL749" s="59"/>
      <c r="LQM749" s="59"/>
      <c r="LQN749" s="59"/>
      <c r="LQO749" s="59"/>
      <c r="LQP749" s="59"/>
      <c r="LQQ749" s="59"/>
      <c r="LQR749" s="59"/>
      <c r="LQS749" s="59"/>
      <c r="LQT749" s="59"/>
      <c r="LQU749" s="59"/>
      <c r="LQV749" s="59"/>
      <c r="LQW749" s="59"/>
      <c r="LQX749" s="59"/>
      <c r="LQY749" s="59"/>
      <c r="LQZ749" s="59"/>
      <c r="LRA749" s="59"/>
      <c r="LRB749" s="59"/>
      <c r="LRC749" s="59"/>
      <c r="LRD749" s="59"/>
      <c r="LRE749" s="59"/>
      <c r="LRF749" s="59"/>
      <c r="LRG749" s="59"/>
      <c r="LRH749" s="59"/>
      <c r="LRI749" s="59"/>
      <c r="LRJ749" s="59"/>
      <c r="LRK749" s="59"/>
      <c r="LRL749" s="59"/>
      <c r="LRM749" s="59"/>
      <c r="LRN749" s="59"/>
      <c r="LRO749" s="59"/>
      <c r="LRP749" s="59"/>
      <c r="LRQ749" s="59"/>
      <c r="LRR749" s="59"/>
      <c r="LRS749" s="59"/>
      <c r="LRT749" s="59"/>
      <c r="LRU749" s="59"/>
      <c r="LRV749" s="59"/>
      <c r="LRW749" s="59"/>
      <c r="LRX749" s="59"/>
      <c r="LRY749" s="59"/>
      <c r="LRZ749" s="59"/>
      <c r="LSA749" s="59"/>
      <c r="LSB749" s="59"/>
      <c r="LSC749" s="59"/>
      <c r="LSD749" s="59"/>
      <c r="LSE749" s="59"/>
      <c r="LSF749" s="59"/>
      <c r="LSG749" s="59"/>
      <c r="LSH749" s="59"/>
      <c r="LSI749" s="59"/>
      <c r="LSJ749" s="59"/>
      <c r="LSK749" s="59"/>
      <c r="LSL749" s="59"/>
      <c r="LSM749" s="59"/>
      <c r="LSN749" s="59"/>
      <c r="LSO749" s="59"/>
      <c r="LSP749" s="59"/>
      <c r="LSQ749" s="59"/>
      <c r="LSR749" s="59"/>
      <c r="LSS749" s="59"/>
      <c r="LST749" s="59"/>
      <c r="LSU749" s="59"/>
      <c r="LSV749" s="59"/>
      <c r="LSW749" s="59"/>
      <c r="LSX749" s="59"/>
      <c r="LSY749" s="59"/>
      <c r="LSZ749" s="59"/>
      <c r="LTA749" s="59"/>
      <c r="LTB749" s="59"/>
      <c r="LTC749" s="59"/>
      <c r="LTD749" s="59"/>
      <c r="LTE749" s="59"/>
      <c r="LTF749" s="59"/>
      <c r="LTG749" s="59"/>
      <c r="LTH749" s="59"/>
      <c r="LTI749" s="59"/>
      <c r="LTJ749" s="59"/>
      <c r="LTK749" s="59"/>
      <c r="LTL749" s="59"/>
      <c r="LTM749" s="59"/>
      <c r="LTN749" s="59"/>
      <c r="LTO749" s="59"/>
      <c r="LTP749" s="59"/>
      <c r="LTQ749" s="59"/>
      <c r="LTR749" s="59"/>
      <c r="LTS749" s="59"/>
      <c r="LTT749" s="59"/>
      <c r="LTU749" s="59"/>
      <c r="LTV749" s="59"/>
      <c r="LTW749" s="59"/>
      <c r="LTX749" s="59"/>
      <c r="LTY749" s="59"/>
      <c r="LTZ749" s="59"/>
      <c r="LUA749" s="59"/>
      <c r="LUB749" s="59"/>
      <c r="LUC749" s="59"/>
      <c r="LUD749" s="59"/>
      <c r="LUE749" s="59"/>
      <c r="LUF749" s="59"/>
      <c r="LUG749" s="59"/>
      <c r="LUH749" s="59"/>
      <c r="LUI749" s="59"/>
      <c r="LUJ749" s="59"/>
      <c r="LUK749" s="59"/>
      <c r="LUL749" s="59"/>
      <c r="LUM749" s="59"/>
      <c r="LUN749" s="59"/>
      <c r="LUO749" s="59"/>
      <c r="LUP749" s="59"/>
      <c r="LUQ749" s="59"/>
      <c r="LUR749" s="59"/>
      <c r="LUS749" s="59"/>
      <c r="LUT749" s="59"/>
      <c r="LUU749" s="59"/>
      <c r="LUV749" s="59"/>
      <c r="LUW749" s="59"/>
      <c r="LUX749" s="59"/>
      <c r="LUY749" s="59"/>
      <c r="LUZ749" s="59"/>
      <c r="LVA749" s="59"/>
      <c r="LVB749" s="59"/>
      <c r="LVC749" s="59"/>
      <c r="LVD749" s="59"/>
      <c r="LVE749" s="59"/>
      <c r="LVF749" s="59"/>
      <c r="LVG749" s="59"/>
      <c r="LVH749" s="59"/>
      <c r="LVI749" s="59"/>
      <c r="LVJ749" s="59"/>
      <c r="LVK749" s="59"/>
      <c r="LVL749" s="59"/>
      <c r="LVM749" s="59"/>
      <c r="LVN749" s="59"/>
      <c r="LVO749" s="59"/>
      <c r="LVP749" s="59"/>
      <c r="LVQ749" s="59"/>
      <c r="LVR749" s="59"/>
      <c r="LVS749" s="59"/>
      <c r="LVT749" s="59"/>
      <c r="LVU749" s="59"/>
      <c r="LVV749" s="59"/>
      <c r="LVW749" s="59"/>
      <c r="LVX749" s="59"/>
      <c r="LVY749" s="59"/>
      <c r="LVZ749" s="59"/>
      <c r="LWA749" s="59"/>
      <c r="LWB749" s="59"/>
      <c r="LWC749" s="59"/>
      <c r="LWD749" s="59"/>
      <c r="LWE749" s="59"/>
      <c r="LWF749" s="59"/>
      <c r="LWG749" s="59"/>
      <c r="LWH749" s="59"/>
      <c r="LWI749" s="59"/>
      <c r="LWJ749" s="59"/>
      <c r="LWK749" s="59"/>
      <c r="LWL749" s="59"/>
      <c r="LWM749" s="59"/>
      <c r="LWN749" s="59"/>
      <c r="LWO749" s="59"/>
      <c r="LWP749" s="59"/>
      <c r="LWQ749" s="59"/>
      <c r="LWR749" s="59"/>
      <c r="LWS749" s="59"/>
      <c r="LWT749" s="59"/>
      <c r="LWU749" s="59"/>
      <c r="LWV749" s="59"/>
      <c r="LWW749" s="59"/>
      <c r="LWX749" s="59"/>
      <c r="LWY749" s="59"/>
      <c r="LWZ749" s="59"/>
      <c r="LXA749" s="59"/>
      <c r="LXB749" s="59"/>
      <c r="LXC749" s="59"/>
      <c r="LXD749" s="59"/>
      <c r="LXE749" s="59"/>
      <c r="LXF749" s="59"/>
      <c r="LXG749" s="59"/>
      <c r="LXH749" s="59"/>
      <c r="LXI749" s="59"/>
      <c r="LXJ749" s="59"/>
      <c r="LXK749" s="59"/>
      <c r="LXL749" s="59"/>
      <c r="LXM749" s="59"/>
      <c r="LXN749" s="59"/>
      <c r="LXO749" s="59"/>
      <c r="LXP749" s="59"/>
      <c r="LXQ749" s="59"/>
      <c r="LXR749" s="59"/>
      <c r="LXS749" s="59"/>
      <c r="LXT749" s="59"/>
      <c r="LXU749" s="59"/>
      <c r="LXV749" s="59"/>
      <c r="LXW749" s="59"/>
      <c r="LXX749" s="59"/>
      <c r="LXY749" s="59"/>
      <c r="LXZ749" s="59"/>
      <c r="LYA749" s="59"/>
      <c r="LYB749" s="59"/>
      <c r="LYC749" s="59"/>
      <c r="LYD749" s="59"/>
      <c r="LYE749" s="59"/>
      <c r="LYF749" s="59"/>
      <c r="LYG749" s="59"/>
      <c r="LYH749" s="59"/>
      <c r="LYI749" s="59"/>
      <c r="LYJ749" s="59"/>
      <c r="LYK749" s="59"/>
      <c r="LYL749" s="59"/>
      <c r="LYM749" s="59"/>
      <c r="LYN749" s="59"/>
      <c r="LYO749" s="59"/>
      <c r="LYP749" s="59"/>
      <c r="LYQ749" s="59"/>
      <c r="LYR749" s="59"/>
      <c r="LYS749" s="59"/>
      <c r="LYT749" s="59"/>
      <c r="LYU749" s="59"/>
      <c r="LYV749" s="59"/>
      <c r="LYW749" s="59"/>
      <c r="LYX749" s="59"/>
      <c r="LYY749" s="59"/>
      <c r="LYZ749" s="59"/>
      <c r="LZA749" s="59"/>
      <c r="LZB749" s="59"/>
      <c r="LZC749" s="59"/>
      <c r="LZD749" s="59"/>
      <c r="LZE749" s="59"/>
      <c r="LZF749" s="59"/>
      <c r="LZG749" s="59"/>
      <c r="LZH749" s="59"/>
      <c r="LZI749" s="59"/>
      <c r="LZJ749" s="59"/>
      <c r="LZK749" s="59"/>
      <c r="LZL749" s="59"/>
      <c r="LZM749" s="59"/>
      <c r="LZN749" s="59"/>
      <c r="LZO749" s="59"/>
      <c r="LZP749" s="59"/>
      <c r="LZQ749" s="59"/>
      <c r="LZR749" s="59"/>
      <c r="LZS749" s="59"/>
      <c r="LZT749" s="59"/>
      <c r="LZU749" s="59"/>
      <c r="LZV749" s="59"/>
      <c r="LZW749" s="59"/>
      <c r="LZX749" s="59"/>
      <c r="LZY749" s="59"/>
      <c r="LZZ749" s="59"/>
      <c r="MAA749" s="59"/>
      <c r="MAB749" s="59"/>
      <c r="MAC749" s="59"/>
      <c r="MAD749" s="59"/>
      <c r="MAE749" s="59"/>
      <c r="MAF749" s="59"/>
      <c r="MAG749" s="59"/>
      <c r="MAH749" s="59"/>
      <c r="MAI749" s="59"/>
      <c r="MAJ749" s="59"/>
      <c r="MAK749" s="59"/>
      <c r="MAL749" s="59"/>
      <c r="MAM749" s="59"/>
      <c r="MAN749" s="59"/>
      <c r="MAO749" s="59"/>
      <c r="MAP749" s="59"/>
      <c r="MAQ749" s="59"/>
      <c r="MAR749" s="59"/>
      <c r="MAS749" s="59"/>
      <c r="MAT749" s="59"/>
      <c r="MAU749" s="59"/>
      <c r="MAV749" s="59"/>
      <c r="MAW749" s="59"/>
      <c r="MAX749" s="59"/>
      <c r="MAY749" s="59"/>
      <c r="MAZ749" s="59"/>
      <c r="MBA749" s="59"/>
      <c r="MBB749" s="59"/>
      <c r="MBC749" s="59"/>
      <c r="MBD749" s="59"/>
      <c r="MBE749" s="59"/>
      <c r="MBF749" s="59"/>
      <c r="MBG749" s="59"/>
      <c r="MBH749" s="59"/>
      <c r="MBI749" s="59"/>
      <c r="MBJ749" s="59"/>
      <c r="MBK749" s="59"/>
      <c r="MBL749" s="59"/>
      <c r="MBM749" s="59"/>
      <c r="MBN749" s="59"/>
      <c r="MBO749" s="59"/>
      <c r="MBP749" s="59"/>
      <c r="MBQ749" s="59"/>
      <c r="MBR749" s="59"/>
      <c r="MBS749" s="59"/>
      <c r="MBT749" s="59"/>
      <c r="MBU749" s="59"/>
      <c r="MBV749" s="59"/>
      <c r="MBW749" s="59"/>
      <c r="MBX749" s="59"/>
      <c r="MBY749" s="59"/>
      <c r="MBZ749" s="59"/>
      <c r="MCA749" s="59"/>
      <c r="MCB749" s="59"/>
      <c r="MCC749" s="59"/>
      <c r="MCD749" s="59"/>
      <c r="MCE749" s="59"/>
      <c r="MCF749" s="59"/>
      <c r="MCG749" s="59"/>
      <c r="MCH749" s="59"/>
      <c r="MCI749" s="59"/>
      <c r="MCJ749" s="59"/>
      <c r="MCK749" s="59"/>
      <c r="MCL749" s="59"/>
      <c r="MCM749" s="59"/>
      <c r="MCN749" s="59"/>
      <c r="MCO749" s="59"/>
      <c r="MCP749" s="59"/>
      <c r="MCQ749" s="59"/>
      <c r="MCR749" s="59"/>
      <c r="MCS749" s="59"/>
      <c r="MCT749" s="59"/>
      <c r="MCU749" s="59"/>
      <c r="MCV749" s="59"/>
      <c r="MCW749" s="59"/>
      <c r="MCX749" s="59"/>
      <c r="MCY749" s="59"/>
      <c r="MCZ749" s="59"/>
      <c r="MDA749" s="59"/>
      <c r="MDB749" s="59"/>
      <c r="MDC749" s="59"/>
      <c r="MDD749" s="59"/>
      <c r="MDE749" s="59"/>
      <c r="MDF749" s="59"/>
      <c r="MDG749" s="59"/>
      <c r="MDH749" s="59"/>
      <c r="MDI749" s="59"/>
      <c r="MDJ749" s="59"/>
      <c r="MDK749" s="59"/>
      <c r="MDL749" s="59"/>
      <c r="MDM749" s="59"/>
      <c r="MDN749" s="59"/>
      <c r="MDO749" s="59"/>
      <c r="MDP749" s="59"/>
      <c r="MDQ749" s="59"/>
      <c r="MDR749" s="59"/>
      <c r="MDS749" s="59"/>
      <c r="MDT749" s="59"/>
      <c r="MDU749" s="59"/>
      <c r="MDV749" s="59"/>
      <c r="MDW749" s="59"/>
      <c r="MDX749" s="59"/>
      <c r="MDY749" s="59"/>
      <c r="MDZ749" s="59"/>
      <c r="MEA749" s="59"/>
      <c r="MEB749" s="59"/>
      <c r="MEC749" s="59"/>
      <c r="MED749" s="59"/>
      <c r="MEE749" s="59"/>
      <c r="MEF749" s="59"/>
      <c r="MEG749" s="59"/>
      <c r="MEH749" s="59"/>
      <c r="MEI749" s="59"/>
      <c r="MEJ749" s="59"/>
      <c r="MEK749" s="59"/>
      <c r="MEL749" s="59"/>
      <c r="MEM749" s="59"/>
      <c r="MEN749" s="59"/>
      <c r="MEO749" s="59"/>
      <c r="MEP749" s="59"/>
      <c r="MEQ749" s="59"/>
      <c r="MER749" s="59"/>
      <c r="MES749" s="59"/>
      <c r="MET749" s="59"/>
      <c r="MEU749" s="59"/>
      <c r="MEV749" s="59"/>
      <c r="MEW749" s="59"/>
      <c r="MEX749" s="59"/>
      <c r="MEY749" s="59"/>
      <c r="MEZ749" s="59"/>
      <c r="MFA749" s="59"/>
      <c r="MFB749" s="59"/>
      <c r="MFC749" s="59"/>
      <c r="MFD749" s="59"/>
      <c r="MFE749" s="59"/>
      <c r="MFF749" s="59"/>
      <c r="MFG749" s="59"/>
      <c r="MFH749" s="59"/>
      <c r="MFI749" s="59"/>
      <c r="MFJ749" s="59"/>
      <c r="MFK749" s="59"/>
      <c r="MFL749" s="59"/>
      <c r="MFM749" s="59"/>
      <c r="MFN749" s="59"/>
      <c r="MFO749" s="59"/>
      <c r="MFP749" s="59"/>
      <c r="MFQ749" s="59"/>
      <c r="MFR749" s="59"/>
      <c r="MFS749" s="59"/>
      <c r="MFT749" s="59"/>
      <c r="MFU749" s="59"/>
      <c r="MFV749" s="59"/>
      <c r="MFW749" s="59"/>
      <c r="MFX749" s="59"/>
      <c r="MFY749" s="59"/>
      <c r="MFZ749" s="59"/>
      <c r="MGA749" s="59"/>
      <c r="MGB749" s="59"/>
      <c r="MGC749" s="59"/>
      <c r="MGD749" s="59"/>
      <c r="MGE749" s="59"/>
      <c r="MGF749" s="59"/>
      <c r="MGG749" s="59"/>
      <c r="MGH749" s="59"/>
      <c r="MGI749" s="59"/>
      <c r="MGJ749" s="59"/>
      <c r="MGK749" s="59"/>
      <c r="MGL749" s="59"/>
      <c r="MGM749" s="59"/>
      <c r="MGN749" s="59"/>
      <c r="MGO749" s="59"/>
      <c r="MGP749" s="59"/>
      <c r="MGQ749" s="59"/>
      <c r="MGR749" s="59"/>
      <c r="MGS749" s="59"/>
      <c r="MGT749" s="59"/>
      <c r="MGU749" s="59"/>
      <c r="MGV749" s="59"/>
      <c r="MGW749" s="59"/>
      <c r="MGX749" s="59"/>
      <c r="MGY749" s="59"/>
      <c r="MGZ749" s="59"/>
      <c r="MHA749" s="59"/>
      <c r="MHB749" s="59"/>
      <c r="MHC749" s="59"/>
      <c r="MHD749" s="59"/>
      <c r="MHE749" s="59"/>
      <c r="MHF749" s="59"/>
      <c r="MHG749" s="59"/>
      <c r="MHH749" s="59"/>
      <c r="MHI749" s="59"/>
      <c r="MHJ749" s="59"/>
      <c r="MHK749" s="59"/>
      <c r="MHL749" s="59"/>
      <c r="MHM749" s="59"/>
      <c r="MHN749" s="59"/>
      <c r="MHO749" s="59"/>
      <c r="MHP749" s="59"/>
      <c r="MHQ749" s="59"/>
      <c r="MHR749" s="59"/>
      <c r="MHS749" s="59"/>
      <c r="MHT749" s="59"/>
      <c r="MHU749" s="59"/>
      <c r="MHV749" s="59"/>
      <c r="MHW749" s="59"/>
      <c r="MHX749" s="59"/>
      <c r="MHY749" s="59"/>
      <c r="MHZ749" s="59"/>
      <c r="MIA749" s="59"/>
      <c r="MIB749" s="59"/>
      <c r="MIC749" s="59"/>
      <c r="MID749" s="59"/>
      <c r="MIE749" s="59"/>
      <c r="MIF749" s="59"/>
      <c r="MIG749" s="59"/>
      <c r="MIH749" s="59"/>
      <c r="MII749" s="59"/>
      <c r="MIJ749" s="59"/>
      <c r="MIK749" s="59"/>
      <c r="MIL749" s="59"/>
      <c r="MIM749" s="59"/>
      <c r="MIN749" s="59"/>
      <c r="MIO749" s="59"/>
      <c r="MIP749" s="59"/>
      <c r="MIQ749" s="59"/>
      <c r="MIR749" s="59"/>
      <c r="MIS749" s="59"/>
      <c r="MIT749" s="59"/>
      <c r="MIU749" s="59"/>
      <c r="MIV749" s="59"/>
      <c r="MIW749" s="59"/>
      <c r="MIX749" s="59"/>
      <c r="MIY749" s="59"/>
      <c r="MIZ749" s="59"/>
      <c r="MJA749" s="59"/>
      <c r="MJB749" s="59"/>
      <c r="MJC749" s="59"/>
      <c r="MJD749" s="59"/>
      <c r="MJE749" s="59"/>
      <c r="MJF749" s="59"/>
      <c r="MJG749" s="59"/>
      <c r="MJH749" s="59"/>
      <c r="MJI749" s="59"/>
      <c r="MJJ749" s="59"/>
      <c r="MJK749" s="59"/>
      <c r="MJL749" s="59"/>
      <c r="MJM749" s="59"/>
      <c r="MJN749" s="59"/>
      <c r="MJO749" s="59"/>
      <c r="MJP749" s="59"/>
      <c r="MJQ749" s="59"/>
      <c r="MJR749" s="59"/>
      <c r="MJS749" s="59"/>
      <c r="MJT749" s="59"/>
      <c r="MJU749" s="59"/>
      <c r="MJV749" s="59"/>
      <c r="MJW749" s="59"/>
      <c r="MJX749" s="59"/>
      <c r="MJY749" s="59"/>
      <c r="MJZ749" s="59"/>
      <c r="MKA749" s="59"/>
      <c r="MKB749" s="59"/>
      <c r="MKC749" s="59"/>
      <c r="MKD749" s="59"/>
      <c r="MKE749" s="59"/>
      <c r="MKF749" s="59"/>
      <c r="MKG749" s="59"/>
      <c r="MKH749" s="59"/>
      <c r="MKI749" s="59"/>
      <c r="MKJ749" s="59"/>
      <c r="MKK749" s="59"/>
      <c r="MKL749" s="59"/>
      <c r="MKM749" s="59"/>
      <c r="MKN749" s="59"/>
      <c r="MKO749" s="59"/>
      <c r="MKP749" s="59"/>
      <c r="MKQ749" s="59"/>
      <c r="MKR749" s="59"/>
      <c r="MKS749" s="59"/>
      <c r="MKT749" s="59"/>
      <c r="MKU749" s="59"/>
      <c r="MKV749" s="59"/>
      <c r="MKW749" s="59"/>
      <c r="MKX749" s="59"/>
      <c r="MKY749" s="59"/>
      <c r="MKZ749" s="59"/>
      <c r="MLA749" s="59"/>
      <c r="MLB749" s="59"/>
      <c r="MLC749" s="59"/>
      <c r="MLD749" s="59"/>
      <c r="MLE749" s="59"/>
      <c r="MLF749" s="59"/>
      <c r="MLG749" s="59"/>
      <c r="MLH749" s="59"/>
      <c r="MLI749" s="59"/>
      <c r="MLJ749" s="59"/>
      <c r="MLK749" s="59"/>
      <c r="MLL749" s="59"/>
      <c r="MLM749" s="59"/>
      <c r="MLN749" s="59"/>
      <c r="MLO749" s="59"/>
      <c r="MLP749" s="59"/>
      <c r="MLQ749" s="59"/>
      <c r="MLR749" s="59"/>
      <c r="MLS749" s="59"/>
      <c r="MLT749" s="59"/>
      <c r="MLU749" s="59"/>
      <c r="MLV749" s="59"/>
      <c r="MLW749" s="59"/>
      <c r="MLX749" s="59"/>
      <c r="MLY749" s="59"/>
      <c r="MLZ749" s="59"/>
      <c r="MMA749" s="59"/>
      <c r="MMB749" s="59"/>
      <c r="MMC749" s="59"/>
      <c r="MMD749" s="59"/>
      <c r="MME749" s="59"/>
      <c r="MMF749" s="59"/>
      <c r="MMG749" s="59"/>
      <c r="MMH749" s="59"/>
      <c r="MMI749" s="59"/>
      <c r="MMJ749" s="59"/>
      <c r="MMK749" s="59"/>
      <c r="MML749" s="59"/>
      <c r="MMM749" s="59"/>
      <c r="MMN749" s="59"/>
      <c r="MMO749" s="59"/>
      <c r="MMP749" s="59"/>
      <c r="MMQ749" s="59"/>
      <c r="MMR749" s="59"/>
      <c r="MMS749" s="59"/>
      <c r="MMT749" s="59"/>
      <c r="MMU749" s="59"/>
      <c r="MMV749" s="59"/>
      <c r="MMW749" s="59"/>
      <c r="MMX749" s="59"/>
      <c r="MMY749" s="59"/>
      <c r="MMZ749" s="59"/>
      <c r="MNA749" s="59"/>
      <c r="MNB749" s="59"/>
      <c r="MNC749" s="59"/>
      <c r="MND749" s="59"/>
      <c r="MNE749" s="59"/>
      <c r="MNF749" s="59"/>
      <c r="MNG749" s="59"/>
      <c r="MNH749" s="59"/>
      <c r="MNI749" s="59"/>
      <c r="MNJ749" s="59"/>
      <c r="MNK749" s="59"/>
      <c r="MNL749" s="59"/>
      <c r="MNM749" s="59"/>
      <c r="MNN749" s="59"/>
      <c r="MNO749" s="59"/>
      <c r="MNP749" s="59"/>
      <c r="MNQ749" s="59"/>
      <c r="MNR749" s="59"/>
      <c r="MNS749" s="59"/>
      <c r="MNT749" s="59"/>
      <c r="MNU749" s="59"/>
      <c r="MNV749" s="59"/>
      <c r="MNW749" s="59"/>
      <c r="MNX749" s="59"/>
      <c r="MNY749" s="59"/>
      <c r="MNZ749" s="59"/>
      <c r="MOA749" s="59"/>
      <c r="MOB749" s="59"/>
      <c r="MOC749" s="59"/>
      <c r="MOD749" s="59"/>
      <c r="MOE749" s="59"/>
      <c r="MOF749" s="59"/>
      <c r="MOG749" s="59"/>
      <c r="MOH749" s="59"/>
      <c r="MOI749" s="59"/>
      <c r="MOJ749" s="59"/>
      <c r="MOK749" s="59"/>
      <c r="MOL749" s="59"/>
      <c r="MOM749" s="59"/>
      <c r="MON749" s="59"/>
      <c r="MOO749" s="59"/>
      <c r="MOP749" s="59"/>
      <c r="MOQ749" s="59"/>
      <c r="MOR749" s="59"/>
      <c r="MOS749" s="59"/>
      <c r="MOT749" s="59"/>
      <c r="MOU749" s="59"/>
      <c r="MOV749" s="59"/>
      <c r="MOW749" s="59"/>
      <c r="MOX749" s="59"/>
      <c r="MOY749" s="59"/>
      <c r="MOZ749" s="59"/>
      <c r="MPA749" s="59"/>
      <c r="MPB749" s="59"/>
      <c r="MPC749" s="59"/>
      <c r="MPD749" s="59"/>
      <c r="MPE749" s="59"/>
      <c r="MPF749" s="59"/>
      <c r="MPG749" s="59"/>
      <c r="MPH749" s="59"/>
      <c r="MPI749" s="59"/>
      <c r="MPJ749" s="59"/>
      <c r="MPK749" s="59"/>
      <c r="MPL749" s="59"/>
      <c r="MPM749" s="59"/>
      <c r="MPN749" s="59"/>
      <c r="MPO749" s="59"/>
      <c r="MPP749" s="59"/>
      <c r="MPQ749" s="59"/>
      <c r="MPR749" s="59"/>
      <c r="MPS749" s="59"/>
      <c r="MPT749" s="59"/>
      <c r="MPU749" s="59"/>
      <c r="MPV749" s="59"/>
      <c r="MPW749" s="59"/>
      <c r="MPX749" s="59"/>
      <c r="MPY749" s="59"/>
      <c r="MPZ749" s="59"/>
      <c r="MQA749" s="59"/>
      <c r="MQB749" s="59"/>
      <c r="MQC749" s="59"/>
      <c r="MQD749" s="59"/>
      <c r="MQE749" s="59"/>
      <c r="MQF749" s="59"/>
      <c r="MQG749" s="59"/>
      <c r="MQH749" s="59"/>
      <c r="MQI749" s="59"/>
      <c r="MQJ749" s="59"/>
      <c r="MQK749" s="59"/>
      <c r="MQL749" s="59"/>
      <c r="MQM749" s="59"/>
      <c r="MQN749" s="59"/>
      <c r="MQO749" s="59"/>
      <c r="MQP749" s="59"/>
      <c r="MQQ749" s="59"/>
      <c r="MQR749" s="59"/>
      <c r="MQS749" s="59"/>
      <c r="MQT749" s="59"/>
      <c r="MQU749" s="59"/>
      <c r="MQV749" s="59"/>
      <c r="MQW749" s="59"/>
      <c r="MQX749" s="59"/>
      <c r="MQY749" s="59"/>
      <c r="MQZ749" s="59"/>
      <c r="MRA749" s="59"/>
      <c r="MRB749" s="59"/>
      <c r="MRC749" s="59"/>
      <c r="MRD749" s="59"/>
      <c r="MRE749" s="59"/>
      <c r="MRF749" s="59"/>
      <c r="MRG749" s="59"/>
      <c r="MRH749" s="59"/>
      <c r="MRI749" s="59"/>
      <c r="MRJ749" s="59"/>
      <c r="MRK749" s="59"/>
      <c r="MRL749" s="59"/>
      <c r="MRM749" s="59"/>
      <c r="MRN749" s="59"/>
      <c r="MRO749" s="59"/>
      <c r="MRP749" s="59"/>
      <c r="MRQ749" s="59"/>
      <c r="MRR749" s="59"/>
      <c r="MRS749" s="59"/>
      <c r="MRT749" s="59"/>
      <c r="MRU749" s="59"/>
      <c r="MRV749" s="59"/>
      <c r="MRW749" s="59"/>
      <c r="MRX749" s="59"/>
      <c r="MRY749" s="59"/>
      <c r="MRZ749" s="59"/>
      <c r="MSA749" s="59"/>
      <c r="MSB749" s="59"/>
      <c r="MSC749" s="59"/>
      <c r="MSD749" s="59"/>
      <c r="MSE749" s="59"/>
      <c r="MSF749" s="59"/>
      <c r="MSG749" s="59"/>
      <c r="MSH749" s="59"/>
      <c r="MSI749" s="59"/>
      <c r="MSJ749" s="59"/>
      <c r="MSK749" s="59"/>
      <c r="MSL749" s="59"/>
      <c r="MSM749" s="59"/>
      <c r="MSN749" s="59"/>
      <c r="MSO749" s="59"/>
      <c r="MSP749" s="59"/>
      <c r="MSQ749" s="59"/>
      <c r="MSR749" s="59"/>
      <c r="MSS749" s="59"/>
      <c r="MST749" s="59"/>
      <c r="MSU749" s="59"/>
      <c r="MSV749" s="59"/>
      <c r="MSW749" s="59"/>
      <c r="MSX749" s="59"/>
      <c r="MSY749" s="59"/>
      <c r="MSZ749" s="59"/>
      <c r="MTA749" s="59"/>
      <c r="MTB749" s="59"/>
      <c r="MTC749" s="59"/>
      <c r="MTD749" s="59"/>
      <c r="MTE749" s="59"/>
      <c r="MTF749" s="59"/>
      <c r="MTG749" s="59"/>
      <c r="MTH749" s="59"/>
      <c r="MTI749" s="59"/>
      <c r="MTJ749" s="59"/>
      <c r="MTK749" s="59"/>
      <c r="MTL749" s="59"/>
      <c r="MTM749" s="59"/>
      <c r="MTN749" s="59"/>
      <c r="MTO749" s="59"/>
      <c r="MTP749" s="59"/>
      <c r="MTQ749" s="59"/>
      <c r="MTR749" s="59"/>
      <c r="MTS749" s="59"/>
      <c r="MTT749" s="59"/>
      <c r="MTU749" s="59"/>
      <c r="MTV749" s="59"/>
      <c r="MTW749" s="59"/>
      <c r="MTX749" s="59"/>
      <c r="MTY749" s="59"/>
      <c r="MTZ749" s="59"/>
      <c r="MUA749" s="59"/>
      <c r="MUB749" s="59"/>
      <c r="MUC749" s="59"/>
      <c r="MUD749" s="59"/>
      <c r="MUE749" s="59"/>
      <c r="MUF749" s="59"/>
      <c r="MUG749" s="59"/>
      <c r="MUH749" s="59"/>
      <c r="MUI749" s="59"/>
      <c r="MUJ749" s="59"/>
      <c r="MUK749" s="59"/>
      <c r="MUL749" s="59"/>
      <c r="MUM749" s="59"/>
      <c r="MUN749" s="59"/>
      <c r="MUO749" s="59"/>
      <c r="MUP749" s="59"/>
      <c r="MUQ749" s="59"/>
      <c r="MUR749" s="59"/>
      <c r="MUS749" s="59"/>
      <c r="MUT749" s="59"/>
      <c r="MUU749" s="59"/>
      <c r="MUV749" s="59"/>
      <c r="MUW749" s="59"/>
      <c r="MUX749" s="59"/>
      <c r="MUY749" s="59"/>
      <c r="MUZ749" s="59"/>
      <c r="MVA749" s="59"/>
      <c r="MVB749" s="59"/>
      <c r="MVC749" s="59"/>
      <c r="MVD749" s="59"/>
      <c r="MVE749" s="59"/>
      <c r="MVF749" s="59"/>
      <c r="MVG749" s="59"/>
      <c r="MVH749" s="59"/>
      <c r="MVI749" s="59"/>
      <c r="MVJ749" s="59"/>
      <c r="MVK749" s="59"/>
      <c r="MVL749" s="59"/>
      <c r="MVM749" s="59"/>
      <c r="MVN749" s="59"/>
      <c r="MVO749" s="59"/>
      <c r="MVP749" s="59"/>
      <c r="MVQ749" s="59"/>
      <c r="MVR749" s="59"/>
      <c r="MVS749" s="59"/>
      <c r="MVT749" s="59"/>
      <c r="MVU749" s="59"/>
      <c r="MVV749" s="59"/>
      <c r="MVW749" s="59"/>
      <c r="MVX749" s="59"/>
      <c r="MVY749" s="59"/>
      <c r="MVZ749" s="59"/>
      <c r="MWA749" s="59"/>
      <c r="MWB749" s="59"/>
      <c r="MWC749" s="59"/>
      <c r="MWD749" s="59"/>
      <c r="MWE749" s="59"/>
      <c r="MWF749" s="59"/>
      <c r="MWG749" s="59"/>
      <c r="MWH749" s="59"/>
      <c r="MWI749" s="59"/>
      <c r="MWJ749" s="59"/>
      <c r="MWK749" s="59"/>
      <c r="MWL749" s="59"/>
      <c r="MWM749" s="59"/>
      <c r="MWN749" s="59"/>
      <c r="MWO749" s="59"/>
      <c r="MWP749" s="59"/>
      <c r="MWQ749" s="59"/>
      <c r="MWR749" s="59"/>
      <c r="MWS749" s="59"/>
      <c r="MWT749" s="59"/>
      <c r="MWU749" s="59"/>
      <c r="MWV749" s="59"/>
      <c r="MWW749" s="59"/>
      <c r="MWX749" s="59"/>
      <c r="MWY749" s="59"/>
      <c r="MWZ749" s="59"/>
      <c r="MXA749" s="59"/>
      <c r="MXB749" s="59"/>
      <c r="MXC749" s="59"/>
      <c r="MXD749" s="59"/>
      <c r="MXE749" s="59"/>
      <c r="MXF749" s="59"/>
      <c r="MXG749" s="59"/>
      <c r="MXH749" s="59"/>
      <c r="MXI749" s="59"/>
      <c r="MXJ749" s="59"/>
      <c r="MXK749" s="59"/>
      <c r="MXL749" s="59"/>
      <c r="MXM749" s="59"/>
      <c r="MXN749" s="59"/>
      <c r="MXO749" s="59"/>
      <c r="MXP749" s="59"/>
      <c r="MXQ749" s="59"/>
      <c r="MXR749" s="59"/>
      <c r="MXS749" s="59"/>
      <c r="MXT749" s="59"/>
      <c r="MXU749" s="59"/>
      <c r="MXV749" s="59"/>
      <c r="MXW749" s="59"/>
      <c r="MXX749" s="59"/>
      <c r="MXY749" s="59"/>
      <c r="MXZ749" s="59"/>
      <c r="MYA749" s="59"/>
      <c r="MYB749" s="59"/>
      <c r="MYC749" s="59"/>
      <c r="MYD749" s="59"/>
      <c r="MYE749" s="59"/>
      <c r="MYF749" s="59"/>
      <c r="MYG749" s="59"/>
      <c r="MYH749" s="59"/>
      <c r="MYI749" s="59"/>
      <c r="MYJ749" s="59"/>
      <c r="MYK749" s="59"/>
      <c r="MYL749" s="59"/>
      <c r="MYM749" s="59"/>
      <c r="MYN749" s="59"/>
      <c r="MYO749" s="59"/>
      <c r="MYP749" s="59"/>
      <c r="MYQ749" s="59"/>
      <c r="MYR749" s="59"/>
      <c r="MYS749" s="59"/>
      <c r="MYT749" s="59"/>
      <c r="MYU749" s="59"/>
      <c r="MYV749" s="59"/>
      <c r="MYW749" s="59"/>
      <c r="MYX749" s="59"/>
      <c r="MYY749" s="59"/>
      <c r="MYZ749" s="59"/>
      <c r="MZA749" s="59"/>
      <c r="MZB749" s="59"/>
      <c r="MZC749" s="59"/>
      <c r="MZD749" s="59"/>
      <c r="MZE749" s="59"/>
      <c r="MZF749" s="59"/>
      <c r="MZG749" s="59"/>
      <c r="MZH749" s="59"/>
      <c r="MZI749" s="59"/>
      <c r="MZJ749" s="59"/>
      <c r="MZK749" s="59"/>
      <c r="MZL749" s="59"/>
      <c r="MZM749" s="59"/>
      <c r="MZN749" s="59"/>
      <c r="MZO749" s="59"/>
      <c r="MZP749" s="59"/>
      <c r="MZQ749" s="59"/>
      <c r="MZR749" s="59"/>
      <c r="MZS749" s="59"/>
      <c r="MZT749" s="59"/>
      <c r="MZU749" s="59"/>
      <c r="MZV749" s="59"/>
      <c r="MZW749" s="59"/>
      <c r="MZX749" s="59"/>
      <c r="MZY749" s="59"/>
      <c r="MZZ749" s="59"/>
      <c r="NAA749" s="59"/>
      <c r="NAB749" s="59"/>
      <c r="NAC749" s="59"/>
      <c r="NAD749" s="59"/>
      <c r="NAE749" s="59"/>
      <c r="NAF749" s="59"/>
      <c r="NAG749" s="59"/>
      <c r="NAH749" s="59"/>
      <c r="NAI749" s="59"/>
      <c r="NAJ749" s="59"/>
      <c r="NAK749" s="59"/>
      <c r="NAL749" s="59"/>
      <c r="NAM749" s="59"/>
      <c r="NAN749" s="59"/>
      <c r="NAO749" s="59"/>
      <c r="NAP749" s="59"/>
      <c r="NAQ749" s="59"/>
      <c r="NAR749" s="59"/>
      <c r="NAS749" s="59"/>
      <c r="NAT749" s="59"/>
      <c r="NAU749" s="59"/>
      <c r="NAV749" s="59"/>
      <c r="NAW749" s="59"/>
      <c r="NAX749" s="59"/>
      <c r="NAY749" s="59"/>
      <c r="NAZ749" s="59"/>
      <c r="NBA749" s="59"/>
      <c r="NBB749" s="59"/>
      <c r="NBC749" s="59"/>
      <c r="NBD749" s="59"/>
      <c r="NBE749" s="59"/>
      <c r="NBF749" s="59"/>
      <c r="NBG749" s="59"/>
      <c r="NBH749" s="59"/>
      <c r="NBI749" s="59"/>
      <c r="NBJ749" s="59"/>
      <c r="NBK749" s="59"/>
      <c r="NBL749" s="59"/>
      <c r="NBM749" s="59"/>
      <c r="NBN749" s="59"/>
      <c r="NBO749" s="59"/>
      <c r="NBP749" s="59"/>
      <c r="NBQ749" s="59"/>
      <c r="NBR749" s="59"/>
      <c r="NBS749" s="59"/>
      <c r="NBT749" s="59"/>
      <c r="NBU749" s="59"/>
      <c r="NBV749" s="59"/>
      <c r="NBW749" s="59"/>
      <c r="NBX749" s="59"/>
      <c r="NBY749" s="59"/>
      <c r="NBZ749" s="59"/>
      <c r="NCA749" s="59"/>
      <c r="NCB749" s="59"/>
      <c r="NCC749" s="59"/>
      <c r="NCD749" s="59"/>
      <c r="NCE749" s="59"/>
      <c r="NCF749" s="59"/>
      <c r="NCG749" s="59"/>
      <c r="NCH749" s="59"/>
      <c r="NCI749" s="59"/>
      <c r="NCJ749" s="59"/>
      <c r="NCK749" s="59"/>
      <c r="NCL749" s="59"/>
      <c r="NCM749" s="59"/>
      <c r="NCN749" s="59"/>
      <c r="NCO749" s="59"/>
      <c r="NCP749" s="59"/>
      <c r="NCQ749" s="59"/>
      <c r="NCR749" s="59"/>
      <c r="NCS749" s="59"/>
      <c r="NCT749" s="59"/>
      <c r="NCU749" s="59"/>
      <c r="NCV749" s="59"/>
      <c r="NCW749" s="59"/>
      <c r="NCX749" s="59"/>
      <c r="NCY749" s="59"/>
      <c r="NCZ749" s="59"/>
      <c r="NDA749" s="59"/>
      <c r="NDB749" s="59"/>
      <c r="NDC749" s="59"/>
      <c r="NDD749" s="59"/>
      <c r="NDE749" s="59"/>
      <c r="NDF749" s="59"/>
      <c r="NDG749" s="59"/>
      <c r="NDH749" s="59"/>
      <c r="NDI749" s="59"/>
      <c r="NDJ749" s="59"/>
      <c r="NDK749" s="59"/>
      <c r="NDL749" s="59"/>
      <c r="NDM749" s="59"/>
      <c r="NDN749" s="59"/>
      <c r="NDO749" s="59"/>
      <c r="NDP749" s="59"/>
      <c r="NDQ749" s="59"/>
      <c r="NDR749" s="59"/>
      <c r="NDS749" s="59"/>
      <c r="NDT749" s="59"/>
      <c r="NDU749" s="59"/>
      <c r="NDV749" s="59"/>
      <c r="NDW749" s="59"/>
      <c r="NDX749" s="59"/>
      <c r="NDY749" s="59"/>
      <c r="NDZ749" s="59"/>
      <c r="NEA749" s="59"/>
      <c r="NEB749" s="59"/>
      <c r="NEC749" s="59"/>
      <c r="NED749" s="59"/>
      <c r="NEE749" s="59"/>
      <c r="NEF749" s="59"/>
      <c r="NEG749" s="59"/>
      <c r="NEH749" s="59"/>
      <c r="NEI749" s="59"/>
      <c r="NEJ749" s="59"/>
      <c r="NEK749" s="59"/>
      <c r="NEL749" s="59"/>
      <c r="NEM749" s="59"/>
      <c r="NEN749" s="59"/>
      <c r="NEO749" s="59"/>
      <c r="NEP749" s="59"/>
      <c r="NEQ749" s="59"/>
      <c r="NER749" s="59"/>
      <c r="NES749" s="59"/>
      <c r="NET749" s="59"/>
      <c r="NEU749" s="59"/>
      <c r="NEV749" s="59"/>
      <c r="NEW749" s="59"/>
      <c r="NEX749" s="59"/>
      <c r="NEY749" s="59"/>
      <c r="NEZ749" s="59"/>
      <c r="NFA749" s="59"/>
      <c r="NFB749" s="59"/>
      <c r="NFC749" s="59"/>
      <c r="NFD749" s="59"/>
      <c r="NFE749" s="59"/>
      <c r="NFF749" s="59"/>
      <c r="NFG749" s="59"/>
      <c r="NFH749" s="59"/>
      <c r="NFI749" s="59"/>
      <c r="NFJ749" s="59"/>
      <c r="NFK749" s="59"/>
      <c r="NFL749" s="59"/>
      <c r="NFM749" s="59"/>
      <c r="NFN749" s="59"/>
      <c r="NFO749" s="59"/>
      <c r="NFP749" s="59"/>
      <c r="NFQ749" s="59"/>
      <c r="NFR749" s="59"/>
      <c r="NFS749" s="59"/>
      <c r="NFT749" s="59"/>
      <c r="NFU749" s="59"/>
      <c r="NFV749" s="59"/>
      <c r="NFW749" s="59"/>
      <c r="NFX749" s="59"/>
      <c r="NFY749" s="59"/>
      <c r="NFZ749" s="59"/>
      <c r="NGA749" s="59"/>
      <c r="NGB749" s="59"/>
      <c r="NGC749" s="59"/>
      <c r="NGD749" s="59"/>
      <c r="NGE749" s="59"/>
      <c r="NGF749" s="59"/>
      <c r="NGG749" s="59"/>
      <c r="NGH749" s="59"/>
      <c r="NGI749" s="59"/>
      <c r="NGJ749" s="59"/>
      <c r="NGK749" s="59"/>
      <c r="NGL749" s="59"/>
      <c r="NGM749" s="59"/>
      <c r="NGN749" s="59"/>
      <c r="NGO749" s="59"/>
      <c r="NGP749" s="59"/>
      <c r="NGQ749" s="59"/>
      <c r="NGR749" s="59"/>
      <c r="NGS749" s="59"/>
      <c r="NGT749" s="59"/>
      <c r="NGU749" s="59"/>
      <c r="NGV749" s="59"/>
      <c r="NGW749" s="59"/>
      <c r="NGX749" s="59"/>
      <c r="NGY749" s="59"/>
      <c r="NGZ749" s="59"/>
      <c r="NHA749" s="59"/>
      <c r="NHB749" s="59"/>
      <c r="NHC749" s="59"/>
      <c r="NHD749" s="59"/>
      <c r="NHE749" s="59"/>
      <c r="NHF749" s="59"/>
      <c r="NHG749" s="59"/>
      <c r="NHH749" s="59"/>
      <c r="NHI749" s="59"/>
      <c r="NHJ749" s="59"/>
      <c r="NHK749" s="59"/>
      <c r="NHL749" s="59"/>
      <c r="NHM749" s="59"/>
      <c r="NHN749" s="59"/>
      <c r="NHO749" s="59"/>
      <c r="NHP749" s="59"/>
      <c r="NHQ749" s="59"/>
      <c r="NHR749" s="59"/>
      <c r="NHS749" s="59"/>
      <c r="NHT749" s="59"/>
      <c r="NHU749" s="59"/>
      <c r="NHV749" s="59"/>
      <c r="NHW749" s="59"/>
      <c r="NHX749" s="59"/>
      <c r="NHY749" s="59"/>
      <c r="NHZ749" s="59"/>
      <c r="NIA749" s="59"/>
      <c r="NIB749" s="59"/>
      <c r="NIC749" s="59"/>
      <c r="NID749" s="59"/>
      <c r="NIE749" s="59"/>
      <c r="NIF749" s="59"/>
      <c r="NIG749" s="59"/>
      <c r="NIH749" s="59"/>
      <c r="NII749" s="59"/>
      <c r="NIJ749" s="59"/>
      <c r="NIK749" s="59"/>
      <c r="NIL749" s="59"/>
      <c r="NIM749" s="59"/>
      <c r="NIN749" s="59"/>
      <c r="NIO749" s="59"/>
      <c r="NIP749" s="59"/>
      <c r="NIQ749" s="59"/>
      <c r="NIR749" s="59"/>
      <c r="NIS749" s="59"/>
      <c r="NIT749" s="59"/>
      <c r="NIU749" s="59"/>
      <c r="NIV749" s="59"/>
      <c r="NIW749" s="59"/>
      <c r="NIX749" s="59"/>
      <c r="NIY749" s="59"/>
      <c r="NIZ749" s="59"/>
      <c r="NJA749" s="59"/>
      <c r="NJB749" s="59"/>
      <c r="NJC749" s="59"/>
      <c r="NJD749" s="59"/>
      <c r="NJE749" s="59"/>
      <c r="NJF749" s="59"/>
      <c r="NJG749" s="59"/>
      <c r="NJH749" s="59"/>
      <c r="NJI749" s="59"/>
      <c r="NJJ749" s="59"/>
      <c r="NJK749" s="59"/>
      <c r="NJL749" s="59"/>
      <c r="NJM749" s="59"/>
      <c r="NJN749" s="59"/>
      <c r="NJO749" s="59"/>
      <c r="NJP749" s="59"/>
      <c r="NJQ749" s="59"/>
      <c r="NJR749" s="59"/>
      <c r="NJS749" s="59"/>
      <c r="NJT749" s="59"/>
      <c r="NJU749" s="59"/>
      <c r="NJV749" s="59"/>
      <c r="NJW749" s="59"/>
      <c r="NJX749" s="59"/>
      <c r="NJY749" s="59"/>
      <c r="NJZ749" s="59"/>
      <c r="NKA749" s="59"/>
      <c r="NKB749" s="59"/>
      <c r="NKC749" s="59"/>
      <c r="NKD749" s="59"/>
      <c r="NKE749" s="59"/>
      <c r="NKF749" s="59"/>
      <c r="NKG749" s="59"/>
      <c r="NKH749" s="59"/>
      <c r="NKI749" s="59"/>
      <c r="NKJ749" s="59"/>
      <c r="NKK749" s="59"/>
      <c r="NKL749" s="59"/>
      <c r="NKM749" s="59"/>
      <c r="NKN749" s="59"/>
      <c r="NKO749" s="59"/>
      <c r="NKP749" s="59"/>
      <c r="NKQ749" s="59"/>
      <c r="NKR749" s="59"/>
      <c r="NKS749" s="59"/>
      <c r="NKT749" s="59"/>
      <c r="NKU749" s="59"/>
      <c r="NKV749" s="59"/>
      <c r="NKW749" s="59"/>
      <c r="NKX749" s="59"/>
      <c r="NKY749" s="59"/>
      <c r="NKZ749" s="59"/>
      <c r="NLA749" s="59"/>
      <c r="NLB749" s="59"/>
      <c r="NLC749" s="59"/>
      <c r="NLD749" s="59"/>
      <c r="NLE749" s="59"/>
      <c r="NLF749" s="59"/>
      <c r="NLG749" s="59"/>
      <c r="NLH749" s="59"/>
      <c r="NLI749" s="59"/>
      <c r="NLJ749" s="59"/>
      <c r="NLK749" s="59"/>
      <c r="NLL749" s="59"/>
      <c r="NLM749" s="59"/>
      <c r="NLN749" s="59"/>
      <c r="NLO749" s="59"/>
      <c r="NLP749" s="59"/>
      <c r="NLQ749" s="59"/>
      <c r="NLR749" s="59"/>
      <c r="NLS749" s="59"/>
      <c r="NLT749" s="59"/>
      <c r="NLU749" s="59"/>
      <c r="NLV749" s="59"/>
      <c r="NLW749" s="59"/>
      <c r="NLX749" s="59"/>
      <c r="NLY749" s="59"/>
      <c r="NLZ749" s="59"/>
      <c r="NMA749" s="59"/>
      <c r="NMB749" s="59"/>
      <c r="NMC749" s="59"/>
      <c r="NMD749" s="59"/>
      <c r="NME749" s="59"/>
      <c r="NMF749" s="59"/>
      <c r="NMG749" s="59"/>
      <c r="NMH749" s="59"/>
      <c r="NMI749" s="59"/>
      <c r="NMJ749" s="59"/>
      <c r="NMK749" s="59"/>
      <c r="NML749" s="59"/>
      <c r="NMM749" s="59"/>
      <c r="NMN749" s="59"/>
      <c r="NMO749" s="59"/>
      <c r="NMP749" s="59"/>
      <c r="NMQ749" s="59"/>
      <c r="NMR749" s="59"/>
      <c r="NMS749" s="59"/>
      <c r="NMT749" s="59"/>
      <c r="NMU749" s="59"/>
      <c r="NMV749" s="59"/>
      <c r="NMW749" s="59"/>
      <c r="NMX749" s="59"/>
      <c r="NMY749" s="59"/>
      <c r="NMZ749" s="59"/>
      <c r="NNA749" s="59"/>
      <c r="NNB749" s="59"/>
      <c r="NNC749" s="59"/>
      <c r="NND749" s="59"/>
      <c r="NNE749" s="59"/>
      <c r="NNF749" s="59"/>
      <c r="NNG749" s="59"/>
      <c r="NNH749" s="59"/>
      <c r="NNI749" s="59"/>
      <c r="NNJ749" s="59"/>
      <c r="NNK749" s="59"/>
      <c r="NNL749" s="59"/>
      <c r="NNM749" s="59"/>
      <c r="NNN749" s="59"/>
      <c r="NNO749" s="59"/>
      <c r="NNP749" s="59"/>
      <c r="NNQ749" s="59"/>
      <c r="NNR749" s="59"/>
      <c r="NNS749" s="59"/>
      <c r="NNT749" s="59"/>
      <c r="NNU749" s="59"/>
      <c r="NNV749" s="59"/>
      <c r="NNW749" s="59"/>
      <c r="NNX749" s="59"/>
      <c r="NNY749" s="59"/>
      <c r="NNZ749" s="59"/>
      <c r="NOA749" s="59"/>
      <c r="NOB749" s="59"/>
      <c r="NOC749" s="59"/>
      <c r="NOD749" s="59"/>
      <c r="NOE749" s="59"/>
      <c r="NOF749" s="59"/>
      <c r="NOG749" s="59"/>
      <c r="NOH749" s="59"/>
      <c r="NOI749" s="59"/>
      <c r="NOJ749" s="59"/>
      <c r="NOK749" s="59"/>
      <c r="NOL749" s="59"/>
      <c r="NOM749" s="59"/>
      <c r="NON749" s="59"/>
      <c r="NOO749" s="59"/>
      <c r="NOP749" s="59"/>
      <c r="NOQ749" s="59"/>
      <c r="NOR749" s="59"/>
      <c r="NOS749" s="59"/>
      <c r="NOT749" s="59"/>
      <c r="NOU749" s="59"/>
      <c r="NOV749" s="59"/>
      <c r="NOW749" s="59"/>
      <c r="NOX749" s="59"/>
      <c r="NOY749" s="59"/>
      <c r="NOZ749" s="59"/>
      <c r="NPA749" s="59"/>
      <c r="NPB749" s="59"/>
      <c r="NPC749" s="59"/>
      <c r="NPD749" s="59"/>
      <c r="NPE749" s="59"/>
      <c r="NPF749" s="59"/>
      <c r="NPG749" s="59"/>
      <c r="NPH749" s="59"/>
      <c r="NPI749" s="59"/>
      <c r="NPJ749" s="59"/>
      <c r="NPK749" s="59"/>
      <c r="NPL749" s="59"/>
      <c r="NPM749" s="59"/>
      <c r="NPN749" s="59"/>
      <c r="NPO749" s="59"/>
      <c r="NPP749" s="59"/>
      <c r="NPQ749" s="59"/>
      <c r="NPR749" s="59"/>
      <c r="NPS749" s="59"/>
      <c r="NPT749" s="59"/>
      <c r="NPU749" s="59"/>
      <c r="NPV749" s="59"/>
      <c r="NPW749" s="59"/>
      <c r="NPX749" s="59"/>
      <c r="NPY749" s="59"/>
      <c r="NPZ749" s="59"/>
      <c r="NQA749" s="59"/>
      <c r="NQB749" s="59"/>
      <c r="NQC749" s="59"/>
      <c r="NQD749" s="59"/>
      <c r="NQE749" s="59"/>
      <c r="NQF749" s="59"/>
      <c r="NQG749" s="59"/>
      <c r="NQH749" s="59"/>
      <c r="NQI749" s="59"/>
      <c r="NQJ749" s="59"/>
      <c r="NQK749" s="59"/>
      <c r="NQL749" s="59"/>
      <c r="NQM749" s="59"/>
      <c r="NQN749" s="59"/>
      <c r="NQO749" s="59"/>
      <c r="NQP749" s="59"/>
      <c r="NQQ749" s="59"/>
      <c r="NQR749" s="59"/>
      <c r="NQS749" s="59"/>
      <c r="NQT749" s="59"/>
      <c r="NQU749" s="59"/>
      <c r="NQV749" s="59"/>
      <c r="NQW749" s="59"/>
      <c r="NQX749" s="59"/>
      <c r="NQY749" s="59"/>
      <c r="NQZ749" s="59"/>
      <c r="NRA749" s="59"/>
      <c r="NRB749" s="59"/>
      <c r="NRC749" s="59"/>
      <c r="NRD749" s="59"/>
      <c r="NRE749" s="59"/>
      <c r="NRF749" s="59"/>
      <c r="NRG749" s="59"/>
      <c r="NRH749" s="59"/>
      <c r="NRI749" s="59"/>
      <c r="NRJ749" s="59"/>
      <c r="NRK749" s="59"/>
      <c r="NRL749" s="59"/>
      <c r="NRM749" s="59"/>
      <c r="NRN749" s="59"/>
      <c r="NRO749" s="59"/>
      <c r="NRP749" s="59"/>
      <c r="NRQ749" s="59"/>
      <c r="NRR749" s="59"/>
      <c r="NRS749" s="59"/>
      <c r="NRT749" s="59"/>
      <c r="NRU749" s="59"/>
      <c r="NRV749" s="59"/>
      <c r="NRW749" s="59"/>
      <c r="NRX749" s="59"/>
      <c r="NRY749" s="59"/>
      <c r="NRZ749" s="59"/>
      <c r="NSA749" s="59"/>
      <c r="NSB749" s="59"/>
      <c r="NSC749" s="59"/>
      <c r="NSD749" s="59"/>
      <c r="NSE749" s="59"/>
      <c r="NSF749" s="59"/>
      <c r="NSG749" s="59"/>
      <c r="NSH749" s="59"/>
      <c r="NSI749" s="59"/>
      <c r="NSJ749" s="59"/>
      <c r="NSK749" s="59"/>
      <c r="NSL749" s="59"/>
      <c r="NSM749" s="59"/>
      <c r="NSN749" s="59"/>
      <c r="NSO749" s="59"/>
      <c r="NSP749" s="59"/>
      <c r="NSQ749" s="59"/>
      <c r="NSR749" s="59"/>
      <c r="NSS749" s="59"/>
      <c r="NST749" s="59"/>
      <c r="NSU749" s="59"/>
      <c r="NSV749" s="59"/>
      <c r="NSW749" s="59"/>
      <c r="NSX749" s="59"/>
      <c r="NSY749" s="59"/>
      <c r="NSZ749" s="59"/>
      <c r="NTA749" s="59"/>
      <c r="NTB749" s="59"/>
      <c r="NTC749" s="59"/>
      <c r="NTD749" s="59"/>
      <c r="NTE749" s="59"/>
      <c r="NTF749" s="59"/>
      <c r="NTG749" s="59"/>
      <c r="NTH749" s="59"/>
      <c r="NTI749" s="59"/>
      <c r="NTJ749" s="59"/>
      <c r="NTK749" s="59"/>
      <c r="NTL749" s="59"/>
      <c r="NTM749" s="59"/>
      <c r="NTN749" s="59"/>
      <c r="NTO749" s="59"/>
      <c r="NTP749" s="59"/>
      <c r="NTQ749" s="59"/>
      <c r="NTR749" s="59"/>
      <c r="NTS749" s="59"/>
      <c r="NTT749" s="59"/>
      <c r="NTU749" s="59"/>
      <c r="NTV749" s="59"/>
      <c r="NTW749" s="59"/>
      <c r="NTX749" s="59"/>
      <c r="NTY749" s="59"/>
      <c r="NTZ749" s="59"/>
      <c r="NUA749" s="59"/>
      <c r="NUB749" s="59"/>
      <c r="NUC749" s="59"/>
      <c r="NUD749" s="59"/>
      <c r="NUE749" s="59"/>
      <c r="NUF749" s="59"/>
      <c r="NUG749" s="59"/>
      <c r="NUH749" s="59"/>
      <c r="NUI749" s="59"/>
      <c r="NUJ749" s="59"/>
      <c r="NUK749" s="59"/>
      <c r="NUL749" s="59"/>
      <c r="NUM749" s="59"/>
      <c r="NUN749" s="59"/>
      <c r="NUO749" s="59"/>
      <c r="NUP749" s="59"/>
      <c r="NUQ749" s="59"/>
      <c r="NUR749" s="59"/>
      <c r="NUS749" s="59"/>
      <c r="NUT749" s="59"/>
      <c r="NUU749" s="59"/>
      <c r="NUV749" s="59"/>
      <c r="NUW749" s="59"/>
      <c r="NUX749" s="59"/>
      <c r="NUY749" s="59"/>
      <c r="NUZ749" s="59"/>
      <c r="NVA749" s="59"/>
      <c r="NVB749" s="59"/>
      <c r="NVC749" s="59"/>
      <c r="NVD749" s="59"/>
      <c r="NVE749" s="59"/>
      <c r="NVF749" s="59"/>
      <c r="NVG749" s="59"/>
      <c r="NVH749" s="59"/>
      <c r="NVI749" s="59"/>
      <c r="NVJ749" s="59"/>
      <c r="NVK749" s="59"/>
      <c r="NVL749" s="59"/>
      <c r="NVM749" s="59"/>
      <c r="NVN749" s="59"/>
      <c r="NVO749" s="59"/>
      <c r="NVP749" s="59"/>
      <c r="NVQ749" s="59"/>
      <c r="NVR749" s="59"/>
      <c r="NVS749" s="59"/>
      <c r="NVT749" s="59"/>
      <c r="NVU749" s="59"/>
      <c r="NVV749" s="59"/>
      <c r="NVW749" s="59"/>
      <c r="NVX749" s="59"/>
      <c r="NVY749" s="59"/>
      <c r="NVZ749" s="59"/>
      <c r="NWA749" s="59"/>
      <c r="NWB749" s="59"/>
      <c r="NWC749" s="59"/>
      <c r="NWD749" s="59"/>
      <c r="NWE749" s="59"/>
      <c r="NWF749" s="59"/>
      <c r="NWG749" s="59"/>
      <c r="NWH749" s="59"/>
      <c r="NWI749" s="59"/>
      <c r="NWJ749" s="59"/>
      <c r="NWK749" s="59"/>
      <c r="NWL749" s="59"/>
      <c r="NWM749" s="59"/>
      <c r="NWN749" s="59"/>
      <c r="NWO749" s="59"/>
      <c r="NWP749" s="59"/>
      <c r="NWQ749" s="59"/>
      <c r="NWR749" s="59"/>
      <c r="NWS749" s="59"/>
      <c r="NWT749" s="59"/>
      <c r="NWU749" s="59"/>
      <c r="NWV749" s="59"/>
      <c r="NWW749" s="59"/>
      <c r="NWX749" s="59"/>
      <c r="NWY749" s="59"/>
      <c r="NWZ749" s="59"/>
      <c r="NXA749" s="59"/>
      <c r="NXB749" s="59"/>
      <c r="NXC749" s="59"/>
      <c r="NXD749" s="59"/>
      <c r="NXE749" s="59"/>
      <c r="NXF749" s="59"/>
      <c r="NXG749" s="59"/>
      <c r="NXH749" s="59"/>
      <c r="NXI749" s="59"/>
      <c r="NXJ749" s="59"/>
      <c r="NXK749" s="59"/>
      <c r="NXL749" s="59"/>
      <c r="NXM749" s="59"/>
      <c r="NXN749" s="59"/>
      <c r="NXO749" s="59"/>
      <c r="NXP749" s="59"/>
      <c r="NXQ749" s="59"/>
      <c r="NXR749" s="59"/>
      <c r="NXS749" s="59"/>
      <c r="NXT749" s="59"/>
      <c r="NXU749" s="59"/>
      <c r="NXV749" s="59"/>
      <c r="NXW749" s="59"/>
      <c r="NXX749" s="59"/>
      <c r="NXY749" s="59"/>
      <c r="NXZ749" s="59"/>
      <c r="NYA749" s="59"/>
      <c r="NYB749" s="59"/>
      <c r="NYC749" s="59"/>
      <c r="NYD749" s="59"/>
      <c r="NYE749" s="59"/>
      <c r="NYF749" s="59"/>
      <c r="NYG749" s="59"/>
      <c r="NYH749" s="59"/>
      <c r="NYI749" s="59"/>
      <c r="NYJ749" s="59"/>
      <c r="NYK749" s="59"/>
      <c r="NYL749" s="59"/>
      <c r="NYM749" s="59"/>
      <c r="NYN749" s="59"/>
      <c r="NYO749" s="59"/>
      <c r="NYP749" s="59"/>
      <c r="NYQ749" s="59"/>
      <c r="NYR749" s="59"/>
      <c r="NYS749" s="59"/>
      <c r="NYT749" s="59"/>
      <c r="NYU749" s="59"/>
      <c r="NYV749" s="59"/>
      <c r="NYW749" s="59"/>
      <c r="NYX749" s="59"/>
      <c r="NYY749" s="59"/>
      <c r="NYZ749" s="59"/>
      <c r="NZA749" s="59"/>
      <c r="NZB749" s="59"/>
      <c r="NZC749" s="59"/>
      <c r="NZD749" s="59"/>
      <c r="NZE749" s="59"/>
      <c r="NZF749" s="59"/>
      <c r="NZG749" s="59"/>
      <c r="NZH749" s="59"/>
      <c r="NZI749" s="59"/>
      <c r="NZJ749" s="59"/>
      <c r="NZK749" s="59"/>
      <c r="NZL749" s="59"/>
      <c r="NZM749" s="59"/>
      <c r="NZN749" s="59"/>
      <c r="NZO749" s="59"/>
      <c r="NZP749" s="59"/>
      <c r="NZQ749" s="59"/>
      <c r="NZR749" s="59"/>
      <c r="NZS749" s="59"/>
      <c r="NZT749" s="59"/>
      <c r="NZU749" s="59"/>
      <c r="NZV749" s="59"/>
      <c r="NZW749" s="59"/>
      <c r="NZX749" s="59"/>
      <c r="NZY749" s="59"/>
      <c r="NZZ749" s="59"/>
      <c r="OAA749" s="59"/>
      <c r="OAB749" s="59"/>
      <c r="OAC749" s="59"/>
      <c r="OAD749" s="59"/>
      <c r="OAE749" s="59"/>
      <c r="OAF749" s="59"/>
      <c r="OAG749" s="59"/>
      <c r="OAH749" s="59"/>
      <c r="OAI749" s="59"/>
      <c r="OAJ749" s="59"/>
      <c r="OAK749" s="59"/>
      <c r="OAL749" s="59"/>
      <c r="OAM749" s="59"/>
      <c r="OAN749" s="59"/>
      <c r="OAO749" s="59"/>
      <c r="OAP749" s="59"/>
      <c r="OAQ749" s="59"/>
      <c r="OAR749" s="59"/>
      <c r="OAS749" s="59"/>
      <c r="OAT749" s="59"/>
      <c r="OAU749" s="59"/>
      <c r="OAV749" s="59"/>
      <c r="OAW749" s="59"/>
      <c r="OAX749" s="59"/>
      <c r="OAY749" s="59"/>
      <c r="OAZ749" s="59"/>
      <c r="OBA749" s="59"/>
      <c r="OBB749" s="59"/>
      <c r="OBC749" s="59"/>
      <c r="OBD749" s="59"/>
      <c r="OBE749" s="59"/>
      <c r="OBF749" s="59"/>
      <c r="OBG749" s="59"/>
      <c r="OBH749" s="59"/>
      <c r="OBI749" s="59"/>
      <c r="OBJ749" s="59"/>
      <c r="OBK749" s="59"/>
      <c r="OBL749" s="59"/>
      <c r="OBM749" s="59"/>
      <c r="OBN749" s="59"/>
      <c r="OBO749" s="59"/>
      <c r="OBP749" s="59"/>
      <c r="OBQ749" s="59"/>
      <c r="OBR749" s="59"/>
      <c r="OBS749" s="59"/>
      <c r="OBT749" s="59"/>
      <c r="OBU749" s="59"/>
      <c r="OBV749" s="59"/>
      <c r="OBW749" s="59"/>
      <c r="OBX749" s="59"/>
      <c r="OBY749" s="59"/>
      <c r="OBZ749" s="59"/>
      <c r="OCA749" s="59"/>
      <c r="OCB749" s="59"/>
      <c r="OCC749" s="59"/>
      <c r="OCD749" s="59"/>
      <c r="OCE749" s="59"/>
      <c r="OCF749" s="59"/>
      <c r="OCG749" s="59"/>
      <c r="OCH749" s="59"/>
      <c r="OCI749" s="59"/>
      <c r="OCJ749" s="59"/>
      <c r="OCK749" s="59"/>
      <c r="OCL749" s="59"/>
      <c r="OCM749" s="59"/>
      <c r="OCN749" s="59"/>
      <c r="OCO749" s="59"/>
      <c r="OCP749" s="59"/>
      <c r="OCQ749" s="59"/>
      <c r="OCR749" s="59"/>
      <c r="OCS749" s="59"/>
      <c r="OCT749" s="59"/>
      <c r="OCU749" s="59"/>
      <c r="OCV749" s="59"/>
      <c r="OCW749" s="59"/>
      <c r="OCX749" s="59"/>
      <c r="OCY749" s="59"/>
      <c r="OCZ749" s="59"/>
      <c r="ODA749" s="59"/>
      <c r="ODB749" s="59"/>
      <c r="ODC749" s="59"/>
      <c r="ODD749" s="59"/>
      <c r="ODE749" s="59"/>
      <c r="ODF749" s="59"/>
      <c r="ODG749" s="59"/>
      <c r="ODH749" s="59"/>
      <c r="ODI749" s="59"/>
      <c r="ODJ749" s="59"/>
      <c r="ODK749" s="59"/>
      <c r="ODL749" s="59"/>
      <c r="ODM749" s="59"/>
      <c r="ODN749" s="59"/>
      <c r="ODO749" s="59"/>
      <c r="ODP749" s="59"/>
      <c r="ODQ749" s="59"/>
      <c r="ODR749" s="59"/>
      <c r="ODS749" s="59"/>
      <c r="ODT749" s="59"/>
      <c r="ODU749" s="59"/>
      <c r="ODV749" s="59"/>
      <c r="ODW749" s="59"/>
      <c r="ODX749" s="59"/>
      <c r="ODY749" s="59"/>
      <c r="ODZ749" s="59"/>
      <c r="OEA749" s="59"/>
      <c r="OEB749" s="59"/>
      <c r="OEC749" s="59"/>
      <c r="OED749" s="59"/>
      <c r="OEE749" s="59"/>
      <c r="OEF749" s="59"/>
      <c r="OEG749" s="59"/>
      <c r="OEH749" s="59"/>
      <c r="OEI749" s="59"/>
      <c r="OEJ749" s="59"/>
      <c r="OEK749" s="59"/>
      <c r="OEL749" s="59"/>
      <c r="OEM749" s="59"/>
      <c r="OEN749" s="59"/>
      <c r="OEO749" s="59"/>
      <c r="OEP749" s="59"/>
      <c r="OEQ749" s="59"/>
      <c r="OER749" s="59"/>
      <c r="OES749" s="59"/>
      <c r="OET749" s="59"/>
      <c r="OEU749" s="59"/>
      <c r="OEV749" s="59"/>
      <c r="OEW749" s="59"/>
      <c r="OEX749" s="59"/>
      <c r="OEY749" s="59"/>
      <c r="OEZ749" s="59"/>
      <c r="OFA749" s="59"/>
      <c r="OFB749" s="59"/>
      <c r="OFC749" s="59"/>
      <c r="OFD749" s="59"/>
      <c r="OFE749" s="59"/>
      <c r="OFF749" s="59"/>
      <c r="OFG749" s="59"/>
      <c r="OFH749" s="59"/>
      <c r="OFI749" s="59"/>
      <c r="OFJ749" s="59"/>
      <c r="OFK749" s="59"/>
      <c r="OFL749" s="59"/>
      <c r="OFM749" s="59"/>
      <c r="OFN749" s="59"/>
      <c r="OFO749" s="59"/>
      <c r="OFP749" s="59"/>
      <c r="OFQ749" s="59"/>
      <c r="OFR749" s="59"/>
      <c r="OFS749" s="59"/>
      <c r="OFT749" s="59"/>
      <c r="OFU749" s="59"/>
      <c r="OFV749" s="59"/>
      <c r="OFW749" s="59"/>
      <c r="OFX749" s="59"/>
      <c r="OFY749" s="59"/>
      <c r="OFZ749" s="59"/>
      <c r="OGA749" s="59"/>
      <c r="OGB749" s="59"/>
      <c r="OGC749" s="59"/>
      <c r="OGD749" s="59"/>
      <c r="OGE749" s="59"/>
      <c r="OGF749" s="59"/>
      <c r="OGG749" s="59"/>
      <c r="OGH749" s="59"/>
      <c r="OGI749" s="59"/>
      <c r="OGJ749" s="59"/>
      <c r="OGK749" s="59"/>
      <c r="OGL749" s="59"/>
      <c r="OGM749" s="59"/>
      <c r="OGN749" s="59"/>
      <c r="OGO749" s="59"/>
      <c r="OGP749" s="59"/>
      <c r="OGQ749" s="59"/>
      <c r="OGR749" s="59"/>
      <c r="OGS749" s="59"/>
      <c r="OGT749" s="59"/>
      <c r="OGU749" s="59"/>
      <c r="OGV749" s="59"/>
      <c r="OGW749" s="59"/>
      <c r="OGX749" s="59"/>
      <c r="OGY749" s="59"/>
      <c r="OGZ749" s="59"/>
      <c r="OHA749" s="59"/>
      <c r="OHB749" s="59"/>
      <c r="OHC749" s="59"/>
      <c r="OHD749" s="59"/>
      <c r="OHE749" s="59"/>
      <c r="OHF749" s="59"/>
      <c r="OHG749" s="59"/>
      <c r="OHH749" s="59"/>
      <c r="OHI749" s="59"/>
      <c r="OHJ749" s="59"/>
      <c r="OHK749" s="59"/>
      <c r="OHL749" s="59"/>
      <c r="OHM749" s="59"/>
      <c r="OHN749" s="59"/>
      <c r="OHO749" s="59"/>
      <c r="OHP749" s="59"/>
      <c r="OHQ749" s="59"/>
      <c r="OHR749" s="59"/>
      <c r="OHS749" s="59"/>
      <c r="OHT749" s="59"/>
      <c r="OHU749" s="59"/>
      <c r="OHV749" s="59"/>
      <c r="OHW749" s="59"/>
      <c r="OHX749" s="59"/>
      <c r="OHY749" s="59"/>
      <c r="OHZ749" s="59"/>
      <c r="OIA749" s="59"/>
      <c r="OIB749" s="59"/>
      <c r="OIC749" s="59"/>
      <c r="OID749" s="59"/>
      <c r="OIE749" s="59"/>
      <c r="OIF749" s="59"/>
      <c r="OIG749" s="59"/>
      <c r="OIH749" s="59"/>
      <c r="OII749" s="59"/>
      <c r="OIJ749" s="59"/>
      <c r="OIK749" s="59"/>
      <c r="OIL749" s="59"/>
      <c r="OIM749" s="59"/>
      <c r="OIN749" s="59"/>
      <c r="OIO749" s="59"/>
      <c r="OIP749" s="59"/>
      <c r="OIQ749" s="59"/>
      <c r="OIR749" s="59"/>
      <c r="OIS749" s="59"/>
      <c r="OIT749" s="59"/>
      <c r="OIU749" s="59"/>
      <c r="OIV749" s="59"/>
      <c r="OIW749" s="59"/>
      <c r="OIX749" s="59"/>
      <c r="OIY749" s="59"/>
      <c r="OIZ749" s="59"/>
      <c r="OJA749" s="59"/>
      <c r="OJB749" s="59"/>
      <c r="OJC749" s="59"/>
      <c r="OJD749" s="59"/>
      <c r="OJE749" s="59"/>
      <c r="OJF749" s="59"/>
      <c r="OJG749" s="59"/>
      <c r="OJH749" s="59"/>
      <c r="OJI749" s="59"/>
      <c r="OJJ749" s="59"/>
      <c r="OJK749" s="59"/>
      <c r="OJL749" s="59"/>
      <c r="OJM749" s="59"/>
      <c r="OJN749" s="59"/>
      <c r="OJO749" s="59"/>
      <c r="OJP749" s="59"/>
      <c r="OJQ749" s="59"/>
      <c r="OJR749" s="59"/>
      <c r="OJS749" s="59"/>
      <c r="OJT749" s="59"/>
      <c r="OJU749" s="59"/>
      <c r="OJV749" s="59"/>
      <c r="OJW749" s="59"/>
      <c r="OJX749" s="59"/>
      <c r="OJY749" s="59"/>
      <c r="OJZ749" s="59"/>
      <c r="OKA749" s="59"/>
      <c r="OKB749" s="59"/>
      <c r="OKC749" s="59"/>
      <c r="OKD749" s="59"/>
      <c r="OKE749" s="59"/>
      <c r="OKF749" s="59"/>
      <c r="OKG749" s="59"/>
      <c r="OKH749" s="59"/>
      <c r="OKI749" s="59"/>
      <c r="OKJ749" s="59"/>
      <c r="OKK749" s="59"/>
      <c r="OKL749" s="59"/>
      <c r="OKM749" s="59"/>
      <c r="OKN749" s="59"/>
      <c r="OKO749" s="59"/>
      <c r="OKP749" s="59"/>
      <c r="OKQ749" s="59"/>
      <c r="OKR749" s="59"/>
      <c r="OKS749" s="59"/>
      <c r="OKT749" s="59"/>
      <c r="OKU749" s="59"/>
      <c r="OKV749" s="59"/>
      <c r="OKW749" s="59"/>
      <c r="OKX749" s="59"/>
      <c r="OKY749" s="59"/>
      <c r="OKZ749" s="59"/>
      <c r="OLA749" s="59"/>
      <c r="OLB749" s="59"/>
      <c r="OLC749" s="59"/>
      <c r="OLD749" s="59"/>
      <c r="OLE749" s="59"/>
      <c r="OLF749" s="59"/>
      <c r="OLG749" s="59"/>
      <c r="OLH749" s="59"/>
      <c r="OLI749" s="59"/>
      <c r="OLJ749" s="59"/>
      <c r="OLK749" s="59"/>
      <c r="OLL749" s="59"/>
      <c r="OLM749" s="59"/>
      <c r="OLN749" s="59"/>
      <c r="OLO749" s="59"/>
      <c r="OLP749" s="59"/>
      <c r="OLQ749" s="59"/>
      <c r="OLR749" s="59"/>
      <c r="OLS749" s="59"/>
      <c r="OLT749" s="59"/>
      <c r="OLU749" s="59"/>
      <c r="OLV749" s="59"/>
      <c r="OLW749" s="59"/>
      <c r="OLX749" s="59"/>
      <c r="OLY749" s="59"/>
      <c r="OLZ749" s="59"/>
      <c r="OMA749" s="59"/>
      <c r="OMB749" s="59"/>
      <c r="OMC749" s="59"/>
      <c r="OMD749" s="59"/>
      <c r="OME749" s="59"/>
      <c r="OMF749" s="59"/>
      <c r="OMG749" s="59"/>
      <c r="OMH749" s="59"/>
      <c r="OMI749" s="59"/>
      <c r="OMJ749" s="59"/>
      <c r="OMK749" s="59"/>
      <c r="OML749" s="59"/>
      <c r="OMM749" s="59"/>
      <c r="OMN749" s="59"/>
      <c r="OMO749" s="59"/>
      <c r="OMP749" s="59"/>
      <c r="OMQ749" s="59"/>
      <c r="OMR749" s="59"/>
      <c r="OMS749" s="59"/>
      <c r="OMT749" s="59"/>
      <c r="OMU749" s="59"/>
      <c r="OMV749" s="59"/>
      <c r="OMW749" s="59"/>
      <c r="OMX749" s="59"/>
      <c r="OMY749" s="59"/>
      <c r="OMZ749" s="59"/>
      <c r="ONA749" s="59"/>
      <c r="ONB749" s="59"/>
      <c r="ONC749" s="59"/>
      <c r="OND749" s="59"/>
      <c r="ONE749" s="59"/>
      <c r="ONF749" s="59"/>
      <c r="ONG749" s="59"/>
      <c r="ONH749" s="59"/>
      <c r="ONI749" s="59"/>
      <c r="ONJ749" s="59"/>
      <c r="ONK749" s="59"/>
      <c r="ONL749" s="59"/>
      <c r="ONM749" s="59"/>
      <c r="ONN749" s="59"/>
      <c r="ONO749" s="59"/>
      <c r="ONP749" s="59"/>
      <c r="ONQ749" s="59"/>
      <c r="ONR749" s="59"/>
      <c r="ONS749" s="59"/>
      <c r="ONT749" s="59"/>
      <c r="ONU749" s="59"/>
      <c r="ONV749" s="59"/>
      <c r="ONW749" s="59"/>
      <c r="ONX749" s="59"/>
      <c r="ONY749" s="59"/>
      <c r="ONZ749" s="59"/>
      <c r="OOA749" s="59"/>
      <c r="OOB749" s="59"/>
      <c r="OOC749" s="59"/>
      <c r="OOD749" s="59"/>
      <c r="OOE749" s="59"/>
      <c r="OOF749" s="59"/>
      <c r="OOG749" s="59"/>
      <c r="OOH749" s="59"/>
      <c r="OOI749" s="59"/>
      <c r="OOJ749" s="59"/>
      <c r="OOK749" s="59"/>
      <c r="OOL749" s="59"/>
      <c r="OOM749" s="59"/>
      <c r="OON749" s="59"/>
      <c r="OOO749" s="59"/>
      <c r="OOP749" s="59"/>
      <c r="OOQ749" s="59"/>
      <c r="OOR749" s="59"/>
      <c r="OOS749" s="59"/>
      <c r="OOT749" s="59"/>
      <c r="OOU749" s="59"/>
      <c r="OOV749" s="59"/>
      <c r="OOW749" s="59"/>
      <c r="OOX749" s="59"/>
      <c r="OOY749" s="59"/>
      <c r="OOZ749" s="59"/>
      <c r="OPA749" s="59"/>
      <c r="OPB749" s="59"/>
      <c r="OPC749" s="59"/>
      <c r="OPD749" s="59"/>
      <c r="OPE749" s="59"/>
      <c r="OPF749" s="59"/>
      <c r="OPG749" s="59"/>
      <c r="OPH749" s="59"/>
      <c r="OPI749" s="59"/>
      <c r="OPJ749" s="59"/>
      <c r="OPK749" s="59"/>
      <c r="OPL749" s="59"/>
      <c r="OPM749" s="59"/>
      <c r="OPN749" s="59"/>
      <c r="OPO749" s="59"/>
      <c r="OPP749" s="59"/>
      <c r="OPQ749" s="59"/>
      <c r="OPR749" s="59"/>
      <c r="OPS749" s="59"/>
      <c r="OPT749" s="59"/>
      <c r="OPU749" s="59"/>
      <c r="OPV749" s="59"/>
      <c r="OPW749" s="59"/>
      <c r="OPX749" s="59"/>
      <c r="OPY749" s="59"/>
      <c r="OPZ749" s="59"/>
      <c r="OQA749" s="59"/>
      <c r="OQB749" s="59"/>
      <c r="OQC749" s="59"/>
      <c r="OQD749" s="59"/>
      <c r="OQE749" s="59"/>
      <c r="OQF749" s="59"/>
      <c r="OQG749" s="59"/>
      <c r="OQH749" s="59"/>
      <c r="OQI749" s="59"/>
      <c r="OQJ749" s="59"/>
      <c r="OQK749" s="59"/>
      <c r="OQL749" s="59"/>
      <c r="OQM749" s="59"/>
      <c r="OQN749" s="59"/>
      <c r="OQO749" s="59"/>
      <c r="OQP749" s="59"/>
      <c r="OQQ749" s="59"/>
      <c r="OQR749" s="59"/>
      <c r="OQS749" s="59"/>
      <c r="OQT749" s="59"/>
      <c r="OQU749" s="59"/>
      <c r="OQV749" s="59"/>
      <c r="OQW749" s="59"/>
      <c r="OQX749" s="59"/>
      <c r="OQY749" s="59"/>
      <c r="OQZ749" s="59"/>
      <c r="ORA749" s="59"/>
      <c r="ORB749" s="59"/>
      <c r="ORC749" s="59"/>
      <c r="ORD749" s="59"/>
      <c r="ORE749" s="59"/>
      <c r="ORF749" s="59"/>
      <c r="ORG749" s="59"/>
      <c r="ORH749" s="59"/>
      <c r="ORI749" s="59"/>
      <c r="ORJ749" s="59"/>
      <c r="ORK749" s="59"/>
      <c r="ORL749" s="59"/>
      <c r="ORM749" s="59"/>
      <c r="ORN749" s="59"/>
      <c r="ORO749" s="59"/>
      <c r="ORP749" s="59"/>
      <c r="ORQ749" s="59"/>
      <c r="ORR749" s="59"/>
      <c r="ORS749" s="59"/>
      <c r="ORT749" s="59"/>
      <c r="ORU749" s="59"/>
      <c r="ORV749" s="59"/>
      <c r="ORW749" s="59"/>
      <c r="ORX749" s="59"/>
      <c r="ORY749" s="59"/>
      <c r="ORZ749" s="59"/>
      <c r="OSA749" s="59"/>
      <c r="OSB749" s="59"/>
      <c r="OSC749" s="59"/>
      <c r="OSD749" s="59"/>
      <c r="OSE749" s="59"/>
      <c r="OSF749" s="59"/>
      <c r="OSG749" s="59"/>
      <c r="OSH749" s="59"/>
      <c r="OSI749" s="59"/>
      <c r="OSJ749" s="59"/>
      <c r="OSK749" s="59"/>
      <c r="OSL749" s="59"/>
      <c r="OSM749" s="59"/>
      <c r="OSN749" s="59"/>
      <c r="OSO749" s="59"/>
      <c r="OSP749" s="59"/>
      <c r="OSQ749" s="59"/>
      <c r="OSR749" s="59"/>
      <c r="OSS749" s="59"/>
      <c r="OST749" s="59"/>
      <c r="OSU749" s="59"/>
      <c r="OSV749" s="59"/>
      <c r="OSW749" s="59"/>
      <c r="OSX749" s="59"/>
      <c r="OSY749" s="59"/>
      <c r="OSZ749" s="59"/>
      <c r="OTA749" s="59"/>
      <c r="OTB749" s="59"/>
      <c r="OTC749" s="59"/>
      <c r="OTD749" s="59"/>
      <c r="OTE749" s="59"/>
      <c r="OTF749" s="59"/>
      <c r="OTG749" s="59"/>
      <c r="OTH749" s="59"/>
      <c r="OTI749" s="59"/>
      <c r="OTJ749" s="59"/>
      <c r="OTK749" s="59"/>
      <c r="OTL749" s="59"/>
      <c r="OTM749" s="59"/>
      <c r="OTN749" s="59"/>
      <c r="OTO749" s="59"/>
      <c r="OTP749" s="59"/>
      <c r="OTQ749" s="59"/>
      <c r="OTR749" s="59"/>
      <c r="OTS749" s="59"/>
      <c r="OTT749" s="59"/>
      <c r="OTU749" s="59"/>
      <c r="OTV749" s="59"/>
      <c r="OTW749" s="59"/>
      <c r="OTX749" s="59"/>
      <c r="OTY749" s="59"/>
      <c r="OTZ749" s="59"/>
      <c r="OUA749" s="59"/>
      <c r="OUB749" s="59"/>
      <c r="OUC749" s="59"/>
      <c r="OUD749" s="59"/>
      <c r="OUE749" s="59"/>
      <c r="OUF749" s="59"/>
      <c r="OUG749" s="59"/>
      <c r="OUH749" s="59"/>
      <c r="OUI749" s="59"/>
      <c r="OUJ749" s="59"/>
      <c r="OUK749" s="59"/>
      <c r="OUL749" s="59"/>
      <c r="OUM749" s="59"/>
      <c r="OUN749" s="59"/>
      <c r="OUO749" s="59"/>
      <c r="OUP749" s="59"/>
      <c r="OUQ749" s="59"/>
      <c r="OUR749" s="59"/>
      <c r="OUS749" s="59"/>
      <c r="OUT749" s="59"/>
      <c r="OUU749" s="59"/>
      <c r="OUV749" s="59"/>
      <c r="OUW749" s="59"/>
      <c r="OUX749" s="59"/>
      <c r="OUY749" s="59"/>
      <c r="OUZ749" s="59"/>
      <c r="OVA749" s="59"/>
      <c r="OVB749" s="59"/>
      <c r="OVC749" s="59"/>
      <c r="OVD749" s="59"/>
      <c r="OVE749" s="59"/>
      <c r="OVF749" s="59"/>
      <c r="OVG749" s="59"/>
      <c r="OVH749" s="59"/>
      <c r="OVI749" s="59"/>
      <c r="OVJ749" s="59"/>
      <c r="OVK749" s="59"/>
      <c r="OVL749" s="59"/>
      <c r="OVM749" s="59"/>
      <c r="OVN749" s="59"/>
      <c r="OVO749" s="59"/>
      <c r="OVP749" s="59"/>
      <c r="OVQ749" s="59"/>
      <c r="OVR749" s="59"/>
      <c r="OVS749" s="59"/>
      <c r="OVT749" s="59"/>
      <c r="OVU749" s="59"/>
      <c r="OVV749" s="59"/>
      <c r="OVW749" s="59"/>
      <c r="OVX749" s="59"/>
      <c r="OVY749" s="59"/>
      <c r="OVZ749" s="59"/>
      <c r="OWA749" s="59"/>
      <c r="OWB749" s="59"/>
      <c r="OWC749" s="59"/>
      <c r="OWD749" s="59"/>
      <c r="OWE749" s="59"/>
      <c r="OWF749" s="59"/>
      <c r="OWG749" s="59"/>
      <c r="OWH749" s="59"/>
      <c r="OWI749" s="59"/>
      <c r="OWJ749" s="59"/>
      <c r="OWK749" s="59"/>
      <c r="OWL749" s="59"/>
      <c r="OWM749" s="59"/>
      <c r="OWN749" s="59"/>
      <c r="OWO749" s="59"/>
      <c r="OWP749" s="59"/>
      <c r="OWQ749" s="59"/>
      <c r="OWR749" s="59"/>
      <c r="OWS749" s="59"/>
      <c r="OWT749" s="59"/>
      <c r="OWU749" s="59"/>
      <c r="OWV749" s="59"/>
      <c r="OWW749" s="59"/>
      <c r="OWX749" s="59"/>
      <c r="OWY749" s="59"/>
      <c r="OWZ749" s="59"/>
      <c r="OXA749" s="59"/>
      <c r="OXB749" s="59"/>
      <c r="OXC749" s="59"/>
      <c r="OXD749" s="59"/>
      <c r="OXE749" s="59"/>
      <c r="OXF749" s="59"/>
      <c r="OXG749" s="59"/>
      <c r="OXH749" s="59"/>
      <c r="OXI749" s="59"/>
      <c r="OXJ749" s="59"/>
      <c r="OXK749" s="59"/>
      <c r="OXL749" s="59"/>
      <c r="OXM749" s="59"/>
      <c r="OXN749" s="59"/>
      <c r="OXO749" s="59"/>
      <c r="OXP749" s="59"/>
      <c r="OXQ749" s="59"/>
      <c r="OXR749" s="59"/>
      <c r="OXS749" s="59"/>
      <c r="OXT749" s="59"/>
      <c r="OXU749" s="59"/>
      <c r="OXV749" s="59"/>
      <c r="OXW749" s="59"/>
      <c r="OXX749" s="59"/>
      <c r="OXY749" s="59"/>
      <c r="OXZ749" s="59"/>
      <c r="OYA749" s="59"/>
      <c r="OYB749" s="59"/>
      <c r="OYC749" s="59"/>
      <c r="OYD749" s="59"/>
      <c r="OYE749" s="59"/>
      <c r="OYF749" s="59"/>
      <c r="OYG749" s="59"/>
      <c r="OYH749" s="59"/>
      <c r="OYI749" s="59"/>
      <c r="OYJ749" s="59"/>
      <c r="OYK749" s="59"/>
      <c r="OYL749" s="59"/>
      <c r="OYM749" s="59"/>
      <c r="OYN749" s="59"/>
      <c r="OYO749" s="59"/>
      <c r="OYP749" s="59"/>
      <c r="OYQ749" s="59"/>
      <c r="OYR749" s="59"/>
      <c r="OYS749" s="59"/>
      <c r="OYT749" s="59"/>
      <c r="OYU749" s="59"/>
      <c r="OYV749" s="59"/>
      <c r="OYW749" s="59"/>
      <c r="OYX749" s="59"/>
      <c r="OYY749" s="59"/>
      <c r="OYZ749" s="59"/>
      <c r="OZA749" s="59"/>
      <c r="OZB749" s="59"/>
      <c r="OZC749" s="59"/>
      <c r="OZD749" s="59"/>
      <c r="OZE749" s="59"/>
      <c r="OZF749" s="59"/>
      <c r="OZG749" s="59"/>
      <c r="OZH749" s="59"/>
      <c r="OZI749" s="59"/>
      <c r="OZJ749" s="59"/>
      <c r="OZK749" s="59"/>
      <c r="OZL749" s="59"/>
      <c r="OZM749" s="59"/>
      <c r="OZN749" s="59"/>
      <c r="OZO749" s="59"/>
      <c r="OZP749" s="59"/>
      <c r="OZQ749" s="59"/>
      <c r="OZR749" s="59"/>
      <c r="OZS749" s="59"/>
      <c r="OZT749" s="59"/>
      <c r="OZU749" s="59"/>
      <c r="OZV749" s="59"/>
      <c r="OZW749" s="59"/>
      <c r="OZX749" s="59"/>
      <c r="OZY749" s="59"/>
      <c r="OZZ749" s="59"/>
      <c r="PAA749" s="59"/>
      <c r="PAB749" s="59"/>
      <c r="PAC749" s="59"/>
      <c r="PAD749" s="59"/>
      <c r="PAE749" s="59"/>
      <c r="PAF749" s="59"/>
      <c r="PAG749" s="59"/>
      <c r="PAH749" s="59"/>
      <c r="PAI749" s="59"/>
      <c r="PAJ749" s="59"/>
      <c r="PAK749" s="59"/>
      <c r="PAL749" s="59"/>
      <c r="PAM749" s="59"/>
      <c r="PAN749" s="59"/>
      <c r="PAO749" s="59"/>
      <c r="PAP749" s="59"/>
      <c r="PAQ749" s="59"/>
      <c r="PAR749" s="59"/>
      <c r="PAS749" s="59"/>
      <c r="PAT749" s="59"/>
      <c r="PAU749" s="59"/>
      <c r="PAV749" s="59"/>
      <c r="PAW749" s="59"/>
      <c r="PAX749" s="59"/>
      <c r="PAY749" s="59"/>
      <c r="PAZ749" s="59"/>
      <c r="PBA749" s="59"/>
      <c r="PBB749" s="59"/>
      <c r="PBC749" s="59"/>
      <c r="PBD749" s="59"/>
      <c r="PBE749" s="59"/>
      <c r="PBF749" s="59"/>
      <c r="PBG749" s="59"/>
      <c r="PBH749" s="59"/>
      <c r="PBI749" s="59"/>
      <c r="PBJ749" s="59"/>
      <c r="PBK749" s="59"/>
      <c r="PBL749" s="59"/>
      <c r="PBM749" s="59"/>
      <c r="PBN749" s="59"/>
      <c r="PBO749" s="59"/>
      <c r="PBP749" s="59"/>
      <c r="PBQ749" s="59"/>
      <c r="PBR749" s="59"/>
      <c r="PBS749" s="59"/>
      <c r="PBT749" s="59"/>
      <c r="PBU749" s="59"/>
      <c r="PBV749" s="59"/>
      <c r="PBW749" s="59"/>
      <c r="PBX749" s="59"/>
      <c r="PBY749" s="59"/>
      <c r="PBZ749" s="59"/>
      <c r="PCA749" s="59"/>
      <c r="PCB749" s="59"/>
      <c r="PCC749" s="59"/>
      <c r="PCD749" s="59"/>
      <c r="PCE749" s="59"/>
      <c r="PCF749" s="59"/>
      <c r="PCG749" s="59"/>
      <c r="PCH749" s="59"/>
      <c r="PCI749" s="59"/>
      <c r="PCJ749" s="59"/>
      <c r="PCK749" s="59"/>
      <c r="PCL749" s="59"/>
      <c r="PCM749" s="59"/>
      <c r="PCN749" s="59"/>
      <c r="PCO749" s="59"/>
      <c r="PCP749" s="59"/>
      <c r="PCQ749" s="59"/>
      <c r="PCR749" s="59"/>
      <c r="PCS749" s="59"/>
      <c r="PCT749" s="59"/>
      <c r="PCU749" s="59"/>
      <c r="PCV749" s="59"/>
      <c r="PCW749" s="59"/>
      <c r="PCX749" s="59"/>
      <c r="PCY749" s="59"/>
      <c r="PCZ749" s="59"/>
      <c r="PDA749" s="59"/>
      <c r="PDB749" s="59"/>
      <c r="PDC749" s="59"/>
      <c r="PDD749" s="59"/>
      <c r="PDE749" s="59"/>
      <c r="PDF749" s="59"/>
      <c r="PDG749" s="59"/>
      <c r="PDH749" s="59"/>
      <c r="PDI749" s="59"/>
      <c r="PDJ749" s="59"/>
      <c r="PDK749" s="59"/>
      <c r="PDL749" s="59"/>
      <c r="PDM749" s="59"/>
      <c r="PDN749" s="59"/>
      <c r="PDO749" s="59"/>
      <c r="PDP749" s="59"/>
      <c r="PDQ749" s="59"/>
      <c r="PDR749" s="59"/>
      <c r="PDS749" s="59"/>
      <c r="PDT749" s="59"/>
      <c r="PDU749" s="59"/>
      <c r="PDV749" s="59"/>
      <c r="PDW749" s="59"/>
      <c r="PDX749" s="59"/>
      <c r="PDY749" s="59"/>
      <c r="PDZ749" s="59"/>
      <c r="PEA749" s="59"/>
      <c r="PEB749" s="59"/>
      <c r="PEC749" s="59"/>
      <c r="PED749" s="59"/>
      <c r="PEE749" s="59"/>
      <c r="PEF749" s="59"/>
      <c r="PEG749" s="59"/>
      <c r="PEH749" s="59"/>
      <c r="PEI749" s="59"/>
      <c r="PEJ749" s="59"/>
      <c r="PEK749" s="59"/>
      <c r="PEL749" s="59"/>
      <c r="PEM749" s="59"/>
      <c r="PEN749" s="59"/>
      <c r="PEO749" s="59"/>
      <c r="PEP749" s="59"/>
      <c r="PEQ749" s="59"/>
      <c r="PER749" s="59"/>
      <c r="PES749" s="59"/>
      <c r="PET749" s="59"/>
      <c r="PEU749" s="59"/>
      <c r="PEV749" s="59"/>
      <c r="PEW749" s="59"/>
      <c r="PEX749" s="59"/>
      <c r="PEY749" s="59"/>
      <c r="PEZ749" s="59"/>
      <c r="PFA749" s="59"/>
      <c r="PFB749" s="59"/>
      <c r="PFC749" s="59"/>
      <c r="PFD749" s="59"/>
      <c r="PFE749" s="59"/>
      <c r="PFF749" s="59"/>
      <c r="PFG749" s="59"/>
      <c r="PFH749" s="59"/>
      <c r="PFI749" s="59"/>
      <c r="PFJ749" s="59"/>
      <c r="PFK749" s="59"/>
      <c r="PFL749" s="59"/>
      <c r="PFM749" s="59"/>
      <c r="PFN749" s="59"/>
      <c r="PFO749" s="59"/>
      <c r="PFP749" s="59"/>
      <c r="PFQ749" s="59"/>
      <c r="PFR749" s="59"/>
      <c r="PFS749" s="59"/>
      <c r="PFT749" s="59"/>
      <c r="PFU749" s="59"/>
      <c r="PFV749" s="59"/>
      <c r="PFW749" s="59"/>
      <c r="PFX749" s="59"/>
      <c r="PFY749" s="59"/>
      <c r="PFZ749" s="59"/>
      <c r="PGA749" s="59"/>
      <c r="PGB749" s="59"/>
      <c r="PGC749" s="59"/>
      <c r="PGD749" s="59"/>
      <c r="PGE749" s="59"/>
      <c r="PGF749" s="59"/>
      <c r="PGG749" s="59"/>
      <c r="PGH749" s="59"/>
      <c r="PGI749" s="59"/>
      <c r="PGJ749" s="59"/>
      <c r="PGK749" s="59"/>
      <c r="PGL749" s="59"/>
      <c r="PGM749" s="59"/>
      <c r="PGN749" s="59"/>
      <c r="PGO749" s="59"/>
      <c r="PGP749" s="59"/>
      <c r="PGQ749" s="59"/>
      <c r="PGR749" s="59"/>
      <c r="PGS749" s="59"/>
      <c r="PGT749" s="59"/>
      <c r="PGU749" s="59"/>
      <c r="PGV749" s="59"/>
      <c r="PGW749" s="59"/>
      <c r="PGX749" s="59"/>
      <c r="PGY749" s="59"/>
      <c r="PGZ749" s="59"/>
      <c r="PHA749" s="59"/>
      <c r="PHB749" s="59"/>
      <c r="PHC749" s="59"/>
      <c r="PHD749" s="59"/>
      <c r="PHE749" s="59"/>
      <c r="PHF749" s="59"/>
      <c r="PHG749" s="59"/>
      <c r="PHH749" s="59"/>
      <c r="PHI749" s="59"/>
      <c r="PHJ749" s="59"/>
      <c r="PHK749" s="59"/>
      <c r="PHL749" s="59"/>
      <c r="PHM749" s="59"/>
      <c r="PHN749" s="59"/>
      <c r="PHO749" s="59"/>
      <c r="PHP749" s="59"/>
      <c r="PHQ749" s="59"/>
      <c r="PHR749" s="59"/>
      <c r="PHS749" s="59"/>
      <c r="PHT749" s="59"/>
      <c r="PHU749" s="59"/>
      <c r="PHV749" s="59"/>
      <c r="PHW749" s="59"/>
      <c r="PHX749" s="59"/>
      <c r="PHY749" s="59"/>
      <c r="PHZ749" s="59"/>
      <c r="PIA749" s="59"/>
      <c r="PIB749" s="59"/>
      <c r="PIC749" s="59"/>
      <c r="PID749" s="59"/>
      <c r="PIE749" s="59"/>
      <c r="PIF749" s="59"/>
      <c r="PIG749" s="59"/>
      <c r="PIH749" s="59"/>
      <c r="PII749" s="59"/>
      <c r="PIJ749" s="59"/>
      <c r="PIK749" s="59"/>
      <c r="PIL749" s="59"/>
      <c r="PIM749" s="59"/>
      <c r="PIN749" s="59"/>
      <c r="PIO749" s="59"/>
      <c r="PIP749" s="59"/>
      <c r="PIQ749" s="59"/>
      <c r="PIR749" s="59"/>
      <c r="PIS749" s="59"/>
      <c r="PIT749" s="59"/>
      <c r="PIU749" s="59"/>
      <c r="PIV749" s="59"/>
      <c r="PIW749" s="59"/>
      <c r="PIX749" s="59"/>
      <c r="PIY749" s="59"/>
      <c r="PIZ749" s="59"/>
      <c r="PJA749" s="59"/>
      <c r="PJB749" s="59"/>
      <c r="PJC749" s="59"/>
      <c r="PJD749" s="59"/>
      <c r="PJE749" s="59"/>
      <c r="PJF749" s="59"/>
      <c r="PJG749" s="59"/>
      <c r="PJH749" s="59"/>
      <c r="PJI749" s="59"/>
      <c r="PJJ749" s="59"/>
      <c r="PJK749" s="59"/>
      <c r="PJL749" s="59"/>
      <c r="PJM749" s="59"/>
      <c r="PJN749" s="59"/>
      <c r="PJO749" s="59"/>
      <c r="PJP749" s="59"/>
      <c r="PJQ749" s="59"/>
      <c r="PJR749" s="59"/>
      <c r="PJS749" s="59"/>
      <c r="PJT749" s="59"/>
      <c r="PJU749" s="59"/>
      <c r="PJV749" s="59"/>
      <c r="PJW749" s="59"/>
      <c r="PJX749" s="59"/>
      <c r="PJY749" s="59"/>
      <c r="PJZ749" s="59"/>
      <c r="PKA749" s="59"/>
      <c r="PKB749" s="59"/>
      <c r="PKC749" s="59"/>
      <c r="PKD749" s="59"/>
      <c r="PKE749" s="59"/>
      <c r="PKF749" s="59"/>
      <c r="PKG749" s="59"/>
      <c r="PKH749" s="59"/>
      <c r="PKI749" s="59"/>
      <c r="PKJ749" s="59"/>
      <c r="PKK749" s="59"/>
      <c r="PKL749" s="59"/>
      <c r="PKM749" s="59"/>
      <c r="PKN749" s="59"/>
      <c r="PKO749" s="59"/>
      <c r="PKP749" s="59"/>
      <c r="PKQ749" s="59"/>
      <c r="PKR749" s="59"/>
      <c r="PKS749" s="59"/>
      <c r="PKT749" s="59"/>
      <c r="PKU749" s="59"/>
      <c r="PKV749" s="59"/>
      <c r="PKW749" s="59"/>
      <c r="PKX749" s="59"/>
      <c r="PKY749" s="59"/>
      <c r="PKZ749" s="59"/>
      <c r="PLA749" s="59"/>
      <c r="PLB749" s="59"/>
      <c r="PLC749" s="59"/>
      <c r="PLD749" s="59"/>
      <c r="PLE749" s="59"/>
      <c r="PLF749" s="59"/>
      <c r="PLG749" s="59"/>
      <c r="PLH749" s="59"/>
      <c r="PLI749" s="59"/>
      <c r="PLJ749" s="59"/>
      <c r="PLK749" s="59"/>
      <c r="PLL749" s="59"/>
      <c r="PLM749" s="59"/>
      <c r="PLN749" s="59"/>
      <c r="PLO749" s="59"/>
      <c r="PLP749" s="59"/>
      <c r="PLQ749" s="59"/>
      <c r="PLR749" s="59"/>
      <c r="PLS749" s="59"/>
      <c r="PLT749" s="59"/>
      <c r="PLU749" s="59"/>
      <c r="PLV749" s="59"/>
      <c r="PLW749" s="59"/>
      <c r="PLX749" s="59"/>
      <c r="PLY749" s="59"/>
      <c r="PLZ749" s="59"/>
      <c r="PMA749" s="59"/>
      <c r="PMB749" s="59"/>
      <c r="PMC749" s="59"/>
      <c r="PMD749" s="59"/>
      <c r="PME749" s="59"/>
      <c r="PMF749" s="59"/>
      <c r="PMG749" s="59"/>
      <c r="PMH749" s="59"/>
      <c r="PMI749" s="59"/>
      <c r="PMJ749" s="59"/>
      <c r="PMK749" s="59"/>
      <c r="PML749" s="59"/>
      <c r="PMM749" s="59"/>
      <c r="PMN749" s="59"/>
      <c r="PMO749" s="59"/>
      <c r="PMP749" s="59"/>
      <c r="PMQ749" s="59"/>
      <c r="PMR749" s="59"/>
      <c r="PMS749" s="59"/>
      <c r="PMT749" s="59"/>
      <c r="PMU749" s="59"/>
      <c r="PMV749" s="59"/>
      <c r="PMW749" s="59"/>
      <c r="PMX749" s="59"/>
      <c r="PMY749" s="59"/>
      <c r="PMZ749" s="59"/>
      <c r="PNA749" s="59"/>
      <c r="PNB749" s="59"/>
      <c r="PNC749" s="59"/>
      <c r="PND749" s="59"/>
      <c r="PNE749" s="59"/>
      <c r="PNF749" s="59"/>
      <c r="PNG749" s="59"/>
      <c r="PNH749" s="59"/>
      <c r="PNI749" s="59"/>
      <c r="PNJ749" s="59"/>
      <c r="PNK749" s="59"/>
      <c r="PNL749" s="59"/>
      <c r="PNM749" s="59"/>
      <c r="PNN749" s="59"/>
      <c r="PNO749" s="59"/>
      <c r="PNP749" s="59"/>
      <c r="PNQ749" s="59"/>
      <c r="PNR749" s="59"/>
      <c r="PNS749" s="59"/>
      <c r="PNT749" s="59"/>
      <c r="PNU749" s="59"/>
      <c r="PNV749" s="59"/>
      <c r="PNW749" s="59"/>
      <c r="PNX749" s="59"/>
      <c r="PNY749" s="59"/>
      <c r="PNZ749" s="59"/>
      <c r="POA749" s="59"/>
      <c r="POB749" s="59"/>
      <c r="POC749" s="59"/>
      <c r="POD749" s="59"/>
      <c r="POE749" s="59"/>
      <c r="POF749" s="59"/>
      <c r="POG749" s="59"/>
      <c r="POH749" s="59"/>
      <c r="POI749" s="59"/>
      <c r="POJ749" s="59"/>
      <c r="POK749" s="59"/>
      <c r="POL749" s="59"/>
      <c r="POM749" s="59"/>
      <c r="PON749" s="59"/>
      <c r="POO749" s="59"/>
      <c r="POP749" s="59"/>
      <c r="POQ749" s="59"/>
      <c r="POR749" s="59"/>
      <c r="POS749" s="59"/>
      <c r="POT749" s="59"/>
      <c r="POU749" s="59"/>
      <c r="POV749" s="59"/>
      <c r="POW749" s="59"/>
      <c r="POX749" s="59"/>
      <c r="POY749" s="59"/>
      <c r="POZ749" s="59"/>
      <c r="PPA749" s="59"/>
      <c r="PPB749" s="59"/>
      <c r="PPC749" s="59"/>
      <c r="PPD749" s="59"/>
      <c r="PPE749" s="59"/>
      <c r="PPF749" s="59"/>
      <c r="PPG749" s="59"/>
      <c r="PPH749" s="59"/>
      <c r="PPI749" s="59"/>
      <c r="PPJ749" s="59"/>
      <c r="PPK749" s="59"/>
      <c r="PPL749" s="59"/>
      <c r="PPM749" s="59"/>
      <c r="PPN749" s="59"/>
      <c r="PPO749" s="59"/>
      <c r="PPP749" s="59"/>
      <c r="PPQ749" s="59"/>
      <c r="PPR749" s="59"/>
      <c r="PPS749" s="59"/>
      <c r="PPT749" s="59"/>
      <c r="PPU749" s="59"/>
      <c r="PPV749" s="59"/>
      <c r="PPW749" s="59"/>
      <c r="PPX749" s="59"/>
      <c r="PPY749" s="59"/>
      <c r="PPZ749" s="59"/>
      <c r="PQA749" s="59"/>
      <c r="PQB749" s="59"/>
      <c r="PQC749" s="59"/>
      <c r="PQD749" s="59"/>
      <c r="PQE749" s="59"/>
      <c r="PQF749" s="59"/>
      <c r="PQG749" s="59"/>
      <c r="PQH749" s="59"/>
      <c r="PQI749" s="59"/>
      <c r="PQJ749" s="59"/>
      <c r="PQK749" s="59"/>
      <c r="PQL749" s="59"/>
      <c r="PQM749" s="59"/>
      <c r="PQN749" s="59"/>
      <c r="PQO749" s="59"/>
      <c r="PQP749" s="59"/>
      <c r="PQQ749" s="59"/>
      <c r="PQR749" s="59"/>
      <c r="PQS749" s="59"/>
      <c r="PQT749" s="59"/>
      <c r="PQU749" s="59"/>
      <c r="PQV749" s="59"/>
      <c r="PQW749" s="59"/>
      <c r="PQX749" s="59"/>
      <c r="PQY749" s="59"/>
      <c r="PQZ749" s="59"/>
      <c r="PRA749" s="59"/>
      <c r="PRB749" s="59"/>
      <c r="PRC749" s="59"/>
      <c r="PRD749" s="59"/>
      <c r="PRE749" s="59"/>
      <c r="PRF749" s="59"/>
      <c r="PRG749" s="59"/>
      <c r="PRH749" s="59"/>
      <c r="PRI749" s="59"/>
      <c r="PRJ749" s="59"/>
      <c r="PRK749" s="59"/>
      <c r="PRL749" s="59"/>
      <c r="PRM749" s="59"/>
      <c r="PRN749" s="59"/>
      <c r="PRO749" s="59"/>
      <c r="PRP749" s="59"/>
      <c r="PRQ749" s="59"/>
      <c r="PRR749" s="59"/>
      <c r="PRS749" s="59"/>
      <c r="PRT749" s="59"/>
      <c r="PRU749" s="59"/>
      <c r="PRV749" s="59"/>
      <c r="PRW749" s="59"/>
      <c r="PRX749" s="59"/>
      <c r="PRY749" s="59"/>
      <c r="PRZ749" s="59"/>
      <c r="PSA749" s="59"/>
      <c r="PSB749" s="59"/>
      <c r="PSC749" s="59"/>
      <c r="PSD749" s="59"/>
      <c r="PSE749" s="59"/>
      <c r="PSF749" s="59"/>
      <c r="PSG749" s="59"/>
      <c r="PSH749" s="59"/>
      <c r="PSI749" s="59"/>
      <c r="PSJ749" s="59"/>
      <c r="PSK749" s="59"/>
      <c r="PSL749" s="59"/>
      <c r="PSM749" s="59"/>
      <c r="PSN749" s="59"/>
      <c r="PSO749" s="59"/>
      <c r="PSP749" s="59"/>
      <c r="PSQ749" s="59"/>
      <c r="PSR749" s="59"/>
      <c r="PSS749" s="59"/>
      <c r="PST749" s="59"/>
      <c r="PSU749" s="59"/>
      <c r="PSV749" s="59"/>
      <c r="PSW749" s="59"/>
      <c r="PSX749" s="59"/>
      <c r="PSY749" s="59"/>
      <c r="PSZ749" s="59"/>
      <c r="PTA749" s="59"/>
      <c r="PTB749" s="59"/>
      <c r="PTC749" s="59"/>
      <c r="PTD749" s="59"/>
      <c r="PTE749" s="59"/>
      <c r="PTF749" s="59"/>
      <c r="PTG749" s="59"/>
      <c r="PTH749" s="59"/>
      <c r="PTI749" s="59"/>
      <c r="PTJ749" s="59"/>
      <c r="PTK749" s="59"/>
      <c r="PTL749" s="59"/>
      <c r="PTM749" s="59"/>
      <c r="PTN749" s="59"/>
      <c r="PTO749" s="59"/>
      <c r="PTP749" s="59"/>
      <c r="PTQ749" s="59"/>
      <c r="PTR749" s="59"/>
      <c r="PTS749" s="59"/>
      <c r="PTT749" s="59"/>
      <c r="PTU749" s="59"/>
      <c r="PTV749" s="59"/>
      <c r="PTW749" s="59"/>
      <c r="PTX749" s="59"/>
      <c r="PTY749" s="59"/>
      <c r="PTZ749" s="59"/>
      <c r="PUA749" s="59"/>
      <c r="PUB749" s="59"/>
      <c r="PUC749" s="59"/>
      <c r="PUD749" s="59"/>
      <c r="PUE749" s="59"/>
      <c r="PUF749" s="59"/>
      <c r="PUG749" s="59"/>
      <c r="PUH749" s="59"/>
      <c r="PUI749" s="59"/>
      <c r="PUJ749" s="59"/>
      <c r="PUK749" s="59"/>
      <c r="PUL749" s="59"/>
      <c r="PUM749" s="59"/>
      <c r="PUN749" s="59"/>
      <c r="PUO749" s="59"/>
      <c r="PUP749" s="59"/>
      <c r="PUQ749" s="59"/>
      <c r="PUR749" s="59"/>
      <c r="PUS749" s="59"/>
      <c r="PUT749" s="59"/>
      <c r="PUU749" s="59"/>
      <c r="PUV749" s="59"/>
      <c r="PUW749" s="59"/>
      <c r="PUX749" s="59"/>
      <c r="PUY749" s="59"/>
      <c r="PUZ749" s="59"/>
      <c r="PVA749" s="59"/>
      <c r="PVB749" s="59"/>
      <c r="PVC749" s="59"/>
      <c r="PVD749" s="59"/>
      <c r="PVE749" s="59"/>
      <c r="PVF749" s="59"/>
      <c r="PVG749" s="59"/>
      <c r="PVH749" s="59"/>
      <c r="PVI749" s="59"/>
      <c r="PVJ749" s="59"/>
      <c r="PVK749" s="59"/>
      <c r="PVL749" s="59"/>
      <c r="PVM749" s="59"/>
      <c r="PVN749" s="59"/>
      <c r="PVO749" s="59"/>
      <c r="PVP749" s="59"/>
      <c r="PVQ749" s="59"/>
      <c r="PVR749" s="59"/>
      <c r="PVS749" s="59"/>
      <c r="PVT749" s="59"/>
      <c r="PVU749" s="59"/>
      <c r="PVV749" s="59"/>
      <c r="PVW749" s="59"/>
      <c r="PVX749" s="59"/>
      <c r="PVY749" s="59"/>
      <c r="PVZ749" s="59"/>
      <c r="PWA749" s="59"/>
      <c r="PWB749" s="59"/>
      <c r="PWC749" s="59"/>
      <c r="PWD749" s="59"/>
      <c r="PWE749" s="59"/>
      <c r="PWF749" s="59"/>
      <c r="PWG749" s="59"/>
      <c r="PWH749" s="59"/>
      <c r="PWI749" s="59"/>
      <c r="PWJ749" s="59"/>
      <c r="PWK749" s="59"/>
      <c r="PWL749" s="59"/>
      <c r="PWM749" s="59"/>
      <c r="PWN749" s="59"/>
      <c r="PWO749" s="59"/>
      <c r="PWP749" s="59"/>
      <c r="PWQ749" s="59"/>
      <c r="PWR749" s="59"/>
      <c r="PWS749" s="59"/>
      <c r="PWT749" s="59"/>
      <c r="PWU749" s="59"/>
      <c r="PWV749" s="59"/>
      <c r="PWW749" s="59"/>
      <c r="PWX749" s="59"/>
      <c r="PWY749" s="59"/>
      <c r="PWZ749" s="59"/>
      <c r="PXA749" s="59"/>
      <c r="PXB749" s="59"/>
      <c r="PXC749" s="59"/>
      <c r="PXD749" s="59"/>
      <c r="PXE749" s="59"/>
      <c r="PXF749" s="59"/>
      <c r="PXG749" s="59"/>
      <c r="PXH749" s="59"/>
      <c r="PXI749" s="59"/>
      <c r="PXJ749" s="59"/>
      <c r="PXK749" s="59"/>
      <c r="PXL749" s="59"/>
      <c r="PXM749" s="59"/>
      <c r="PXN749" s="59"/>
      <c r="PXO749" s="59"/>
      <c r="PXP749" s="59"/>
      <c r="PXQ749" s="59"/>
      <c r="PXR749" s="59"/>
      <c r="PXS749" s="59"/>
      <c r="PXT749" s="59"/>
      <c r="PXU749" s="59"/>
      <c r="PXV749" s="59"/>
      <c r="PXW749" s="59"/>
      <c r="PXX749" s="59"/>
      <c r="PXY749" s="59"/>
      <c r="PXZ749" s="59"/>
      <c r="PYA749" s="59"/>
      <c r="PYB749" s="59"/>
      <c r="PYC749" s="59"/>
      <c r="PYD749" s="59"/>
      <c r="PYE749" s="59"/>
      <c r="PYF749" s="59"/>
      <c r="PYG749" s="59"/>
      <c r="PYH749" s="59"/>
      <c r="PYI749" s="59"/>
      <c r="PYJ749" s="59"/>
      <c r="PYK749" s="59"/>
      <c r="PYL749" s="59"/>
      <c r="PYM749" s="59"/>
      <c r="PYN749" s="59"/>
      <c r="PYO749" s="59"/>
      <c r="PYP749" s="59"/>
      <c r="PYQ749" s="59"/>
      <c r="PYR749" s="59"/>
      <c r="PYS749" s="59"/>
      <c r="PYT749" s="59"/>
      <c r="PYU749" s="59"/>
      <c r="PYV749" s="59"/>
      <c r="PYW749" s="59"/>
      <c r="PYX749" s="59"/>
      <c r="PYY749" s="59"/>
      <c r="PYZ749" s="59"/>
      <c r="PZA749" s="59"/>
      <c r="PZB749" s="59"/>
      <c r="PZC749" s="59"/>
      <c r="PZD749" s="59"/>
      <c r="PZE749" s="59"/>
      <c r="PZF749" s="59"/>
      <c r="PZG749" s="59"/>
      <c r="PZH749" s="59"/>
      <c r="PZI749" s="59"/>
      <c r="PZJ749" s="59"/>
      <c r="PZK749" s="59"/>
      <c r="PZL749" s="59"/>
      <c r="PZM749" s="59"/>
      <c r="PZN749" s="59"/>
      <c r="PZO749" s="59"/>
      <c r="PZP749" s="59"/>
      <c r="PZQ749" s="59"/>
      <c r="PZR749" s="59"/>
      <c r="PZS749" s="59"/>
      <c r="PZT749" s="59"/>
      <c r="PZU749" s="59"/>
      <c r="PZV749" s="59"/>
      <c r="PZW749" s="59"/>
      <c r="PZX749" s="59"/>
      <c r="PZY749" s="59"/>
      <c r="PZZ749" s="59"/>
      <c r="QAA749" s="59"/>
      <c r="QAB749" s="59"/>
      <c r="QAC749" s="59"/>
      <c r="QAD749" s="59"/>
      <c r="QAE749" s="59"/>
      <c r="QAF749" s="59"/>
      <c r="QAG749" s="59"/>
      <c r="QAH749" s="59"/>
      <c r="QAI749" s="59"/>
      <c r="QAJ749" s="59"/>
      <c r="QAK749" s="59"/>
      <c r="QAL749" s="59"/>
      <c r="QAM749" s="59"/>
      <c r="QAN749" s="59"/>
      <c r="QAO749" s="59"/>
      <c r="QAP749" s="59"/>
      <c r="QAQ749" s="59"/>
      <c r="QAR749" s="59"/>
      <c r="QAS749" s="59"/>
      <c r="QAT749" s="59"/>
      <c r="QAU749" s="59"/>
      <c r="QAV749" s="59"/>
      <c r="QAW749" s="59"/>
      <c r="QAX749" s="59"/>
      <c r="QAY749" s="59"/>
      <c r="QAZ749" s="59"/>
      <c r="QBA749" s="59"/>
      <c r="QBB749" s="59"/>
      <c r="QBC749" s="59"/>
      <c r="QBD749" s="59"/>
      <c r="QBE749" s="59"/>
      <c r="QBF749" s="59"/>
      <c r="QBG749" s="59"/>
      <c r="QBH749" s="59"/>
      <c r="QBI749" s="59"/>
      <c r="QBJ749" s="59"/>
      <c r="QBK749" s="59"/>
      <c r="QBL749" s="59"/>
      <c r="QBM749" s="59"/>
      <c r="QBN749" s="59"/>
      <c r="QBO749" s="59"/>
      <c r="QBP749" s="59"/>
      <c r="QBQ749" s="59"/>
      <c r="QBR749" s="59"/>
      <c r="QBS749" s="59"/>
      <c r="QBT749" s="59"/>
      <c r="QBU749" s="59"/>
      <c r="QBV749" s="59"/>
      <c r="QBW749" s="59"/>
      <c r="QBX749" s="59"/>
      <c r="QBY749" s="59"/>
      <c r="QBZ749" s="59"/>
      <c r="QCA749" s="59"/>
      <c r="QCB749" s="59"/>
      <c r="QCC749" s="59"/>
      <c r="QCD749" s="59"/>
      <c r="QCE749" s="59"/>
      <c r="QCF749" s="59"/>
      <c r="QCG749" s="59"/>
      <c r="QCH749" s="59"/>
      <c r="QCI749" s="59"/>
      <c r="QCJ749" s="59"/>
      <c r="QCK749" s="59"/>
      <c r="QCL749" s="59"/>
      <c r="QCM749" s="59"/>
      <c r="QCN749" s="59"/>
      <c r="QCO749" s="59"/>
      <c r="QCP749" s="59"/>
      <c r="QCQ749" s="59"/>
      <c r="QCR749" s="59"/>
      <c r="QCS749" s="59"/>
      <c r="QCT749" s="59"/>
      <c r="QCU749" s="59"/>
      <c r="QCV749" s="59"/>
      <c r="QCW749" s="59"/>
      <c r="QCX749" s="59"/>
      <c r="QCY749" s="59"/>
      <c r="QCZ749" s="59"/>
      <c r="QDA749" s="59"/>
      <c r="QDB749" s="59"/>
      <c r="QDC749" s="59"/>
      <c r="QDD749" s="59"/>
      <c r="QDE749" s="59"/>
      <c r="QDF749" s="59"/>
      <c r="QDG749" s="59"/>
      <c r="QDH749" s="59"/>
      <c r="QDI749" s="59"/>
      <c r="QDJ749" s="59"/>
      <c r="QDK749" s="59"/>
      <c r="QDL749" s="59"/>
      <c r="QDM749" s="59"/>
      <c r="QDN749" s="59"/>
      <c r="QDO749" s="59"/>
      <c r="QDP749" s="59"/>
      <c r="QDQ749" s="59"/>
      <c r="QDR749" s="59"/>
      <c r="QDS749" s="59"/>
      <c r="QDT749" s="59"/>
      <c r="QDU749" s="59"/>
      <c r="QDV749" s="59"/>
      <c r="QDW749" s="59"/>
      <c r="QDX749" s="59"/>
      <c r="QDY749" s="59"/>
      <c r="QDZ749" s="59"/>
      <c r="QEA749" s="59"/>
      <c r="QEB749" s="59"/>
      <c r="QEC749" s="59"/>
      <c r="QED749" s="59"/>
      <c r="QEE749" s="59"/>
      <c r="QEF749" s="59"/>
      <c r="QEG749" s="59"/>
      <c r="QEH749" s="59"/>
      <c r="QEI749" s="59"/>
      <c r="QEJ749" s="59"/>
      <c r="QEK749" s="59"/>
      <c r="QEL749" s="59"/>
      <c r="QEM749" s="59"/>
      <c r="QEN749" s="59"/>
      <c r="QEO749" s="59"/>
      <c r="QEP749" s="59"/>
      <c r="QEQ749" s="59"/>
      <c r="QER749" s="59"/>
      <c r="QES749" s="59"/>
      <c r="QET749" s="59"/>
      <c r="QEU749" s="59"/>
      <c r="QEV749" s="59"/>
      <c r="QEW749" s="59"/>
      <c r="QEX749" s="59"/>
      <c r="QEY749" s="59"/>
      <c r="QEZ749" s="59"/>
      <c r="QFA749" s="59"/>
      <c r="QFB749" s="59"/>
      <c r="QFC749" s="59"/>
      <c r="QFD749" s="59"/>
      <c r="QFE749" s="59"/>
      <c r="QFF749" s="59"/>
      <c r="QFG749" s="59"/>
      <c r="QFH749" s="59"/>
      <c r="QFI749" s="59"/>
      <c r="QFJ749" s="59"/>
      <c r="QFK749" s="59"/>
      <c r="QFL749" s="59"/>
      <c r="QFM749" s="59"/>
      <c r="QFN749" s="59"/>
      <c r="QFO749" s="59"/>
      <c r="QFP749" s="59"/>
      <c r="QFQ749" s="59"/>
      <c r="QFR749" s="59"/>
      <c r="QFS749" s="59"/>
      <c r="QFT749" s="59"/>
      <c r="QFU749" s="59"/>
      <c r="QFV749" s="59"/>
      <c r="QFW749" s="59"/>
      <c r="QFX749" s="59"/>
      <c r="QFY749" s="59"/>
      <c r="QFZ749" s="59"/>
      <c r="QGA749" s="59"/>
      <c r="QGB749" s="59"/>
      <c r="QGC749" s="59"/>
      <c r="QGD749" s="59"/>
      <c r="QGE749" s="59"/>
      <c r="QGF749" s="59"/>
      <c r="QGG749" s="59"/>
      <c r="QGH749" s="59"/>
      <c r="QGI749" s="59"/>
      <c r="QGJ749" s="59"/>
      <c r="QGK749" s="59"/>
      <c r="QGL749" s="59"/>
      <c r="QGM749" s="59"/>
      <c r="QGN749" s="59"/>
      <c r="QGO749" s="59"/>
      <c r="QGP749" s="59"/>
      <c r="QGQ749" s="59"/>
      <c r="QGR749" s="59"/>
      <c r="QGS749" s="59"/>
      <c r="QGT749" s="59"/>
      <c r="QGU749" s="59"/>
      <c r="QGV749" s="59"/>
      <c r="QGW749" s="59"/>
      <c r="QGX749" s="59"/>
      <c r="QGY749" s="59"/>
      <c r="QGZ749" s="59"/>
      <c r="QHA749" s="59"/>
      <c r="QHB749" s="59"/>
      <c r="QHC749" s="59"/>
      <c r="QHD749" s="59"/>
      <c r="QHE749" s="59"/>
      <c r="QHF749" s="59"/>
      <c r="QHG749" s="59"/>
      <c r="QHH749" s="59"/>
      <c r="QHI749" s="59"/>
      <c r="QHJ749" s="59"/>
      <c r="QHK749" s="59"/>
      <c r="QHL749" s="59"/>
      <c r="QHM749" s="59"/>
      <c r="QHN749" s="59"/>
      <c r="QHO749" s="59"/>
      <c r="QHP749" s="59"/>
      <c r="QHQ749" s="59"/>
      <c r="QHR749" s="59"/>
      <c r="QHS749" s="59"/>
      <c r="QHT749" s="59"/>
      <c r="QHU749" s="59"/>
      <c r="QHV749" s="59"/>
      <c r="QHW749" s="59"/>
      <c r="QHX749" s="59"/>
      <c r="QHY749" s="59"/>
      <c r="QHZ749" s="59"/>
      <c r="QIA749" s="59"/>
      <c r="QIB749" s="59"/>
      <c r="QIC749" s="59"/>
      <c r="QID749" s="59"/>
      <c r="QIE749" s="59"/>
      <c r="QIF749" s="59"/>
      <c r="QIG749" s="59"/>
      <c r="QIH749" s="59"/>
      <c r="QII749" s="59"/>
      <c r="QIJ749" s="59"/>
      <c r="QIK749" s="59"/>
      <c r="QIL749" s="59"/>
      <c r="QIM749" s="59"/>
      <c r="QIN749" s="59"/>
      <c r="QIO749" s="59"/>
      <c r="QIP749" s="59"/>
      <c r="QIQ749" s="59"/>
      <c r="QIR749" s="59"/>
      <c r="QIS749" s="59"/>
      <c r="QIT749" s="59"/>
      <c r="QIU749" s="59"/>
      <c r="QIV749" s="59"/>
      <c r="QIW749" s="59"/>
      <c r="QIX749" s="59"/>
      <c r="QIY749" s="59"/>
      <c r="QIZ749" s="59"/>
      <c r="QJA749" s="59"/>
      <c r="QJB749" s="59"/>
      <c r="QJC749" s="59"/>
      <c r="QJD749" s="59"/>
      <c r="QJE749" s="59"/>
      <c r="QJF749" s="59"/>
      <c r="QJG749" s="59"/>
      <c r="QJH749" s="59"/>
      <c r="QJI749" s="59"/>
      <c r="QJJ749" s="59"/>
      <c r="QJK749" s="59"/>
      <c r="QJL749" s="59"/>
      <c r="QJM749" s="59"/>
      <c r="QJN749" s="59"/>
      <c r="QJO749" s="59"/>
      <c r="QJP749" s="59"/>
      <c r="QJQ749" s="59"/>
      <c r="QJR749" s="59"/>
      <c r="QJS749" s="59"/>
      <c r="QJT749" s="59"/>
      <c r="QJU749" s="59"/>
      <c r="QJV749" s="59"/>
      <c r="QJW749" s="59"/>
      <c r="QJX749" s="59"/>
      <c r="QJY749" s="59"/>
      <c r="QJZ749" s="59"/>
      <c r="QKA749" s="59"/>
      <c r="QKB749" s="59"/>
      <c r="QKC749" s="59"/>
      <c r="QKD749" s="59"/>
      <c r="QKE749" s="59"/>
      <c r="QKF749" s="59"/>
      <c r="QKG749" s="59"/>
      <c r="QKH749" s="59"/>
      <c r="QKI749" s="59"/>
      <c r="QKJ749" s="59"/>
      <c r="QKK749" s="59"/>
      <c r="QKL749" s="59"/>
      <c r="QKM749" s="59"/>
      <c r="QKN749" s="59"/>
      <c r="QKO749" s="59"/>
      <c r="QKP749" s="59"/>
      <c r="QKQ749" s="59"/>
      <c r="QKR749" s="59"/>
      <c r="QKS749" s="59"/>
      <c r="QKT749" s="59"/>
      <c r="QKU749" s="59"/>
      <c r="QKV749" s="59"/>
      <c r="QKW749" s="59"/>
      <c r="QKX749" s="59"/>
      <c r="QKY749" s="59"/>
      <c r="QKZ749" s="59"/>
      <c r="QLA749" s="59"/>
      <c r="QLB749" s="59"/>
      <c r="QLC749" s="59"/>
      <c r="QLD749" s="59"/>
      <c r="QLE749" s="59"/>
      <c r="QLF749" s="59"/>
      <c r="QLG749" s="59"/>
      <c r="QLH749" s="59"/>
      <c r="QLI749" s="59"/>
      <c r="QLJ749" s="59"/>
      <c r="QLK749" s="59"/>
      <c r="QLL749" s="59"/>
      <c r="QLM749" s="59"/>
      <c r="QLN749" s="59"/>
      <c r="QLO749" s="59"/>
      <c r="QLP749" s="59"/>
      <c r="QLQ749" s="59"/>
      <c r="QLR749" s="59"/>
      <c r="QLS749" s="59"/>
      <c r="QLT749" s="59"/>
      <c r="QLU749" s="59"/>
      <c r="QLV749" s="59"/>
      <c r="QLW749" s="59"/>
      <c r="QLX749" s="59"/>
      <c r="QLY749" s="59"/>
      <c r="QLZ749" s="59"/>
      <c r="QMA749" s="59"/>
      <c r="QMB749" s="59"/>
      <c r="QMC749" s="59"/>
      <c r="QMD749" s="59"/>
      <c r="QME749" s="59"/>
      <c r="QMF749" s="59"/>
      <c r="QMG749" s="59"/>
      <c r="QMH749" s="59"/>
      <c r="QMI749" s="59"/>
      <c r="QMJ749" s="59"/>
      <c r="QMK749" s="59"/>
      <c r="QML749" s="59"/>
      <c r="QMM749" s="59"/>
      <c r="QMN749" s="59"/>
      <c r="QMO749" s="59"/>
      <c r="QMP749" s="59"/>
      <c r="QMQ749" s="59"/>
      <c r="QMR749" s="59"/>
      <c r="QMS749" s="59"/>
      <c r="QMT749" s="59"/>
      <c r="QMU749" s="59"/>
      <c r="QMV749" s="59"/>
      <c r="QMW749" s="59"/>
      <c r="QMX749" s="59"/>
      <c r="QMY749" s="59"/>
      <c r="QMZ749" s="59"/>
      <c r="QNA749" s="59"/>
      <c r="QNB749" s="59"/>
      <c r="QNC749" s="59"/>
      <c r="QND749" s="59"/>
      <c r="QNE749" s="59"/>
      <c r="QNF749" s="59"/>
      <c r="QNG749" s="59"/>
      <c r="QNH749" s="59"/>
      <c r="QNI749" s="59"/>
      <c r="QNJ749" s="59"/>
      <c r="QNK749" s="59"/>
      <c r="QNL749" s="59"/>
      <c r="QNM749" s="59"/>
      <c r="QNN749" s="59"/>
      <c r="QNO749" s="59"/>
      <c r="QNP749" s="59"/>
      <c r="QNQ749" s="59"/>
      <c r="QNR749" s="59"/>
      <c r="QNS749" s="59"/>
      <c r="QNT749" s="59"/>
      <c r="QNU749" s="59"/>
      <c r="QNV749" s="59"/>
      <c r="QNW749" s="59"/>
      <c r="QNX749" s="59"/>
      <c r="QNY749" s="59"/>
      <c r="QNZ749" s="59"/>
      <c r="QOA749" s="59"/>
      <c r="QOB749" s="59"/>
      <c r="QOC749" s="59"/>
      <c r="QOD749" s="59"/>
      <c r="QOE749" s="59"/>
      <c r="QOF749" s="59"/>
      <c r="QOG749" s="59"/>
      <c r="QOH749" s="59"/>
      <c r="QOI749" s="59"/>
      <c r="QOJ749" s="59"/>
      <c r="QOK749" s="59"/>
      <c r="QOL749" s="59"/>
      <c r="QOM749" s="59"/>
      <c r="QON749" s="59"/>
      <c r="QOO749" s="59"/>
      <c r="QOP749" s="59"/>
      <c r="QOQ749" s="59"/>
      <c r="QOR749" s="59"/>
      <c r="QOS749" s="59"/>
      <c r="QOT749" s="59"/>
      <c r="QOU749" s="59"/>
      <c r="QOV749" s="59"/>
      <c r="QOW749" s="59"/>
      <c r="QOX749" s="59"/>
      <c r="QOY749" s="59"/>
      <c r="QOZ749" s="59"/>
      <c r="QPA749" s="59"/>
      <c r="QPB749" s="59"/>
      <c r="QPC749" s="59"/>
      <c r="QPD749" s="59"/>
      <c r="QPE749" s="59"/>
      <c r="QPF749" s="59"/>
      <c r="QPG749" s="59"/>
      <c r="QPH749" s="59"/>
      <c r="QPI749" s="59"/>
      <c r="QPJ749" s="59"/>
      <c r="QPK749" s="59"/>
      <c r="QPL749" s="59"/>
      <c r="QPM749" s="59"/>
      <c r="QPN749" s="59"/>
      <c r="QPO749" s="59"/>
      <c r="QPP749" s="59"/>
      <c r="QPQ749" s="59"/>
      <c r="QPR749" s="59"/>
      <c r="QPS749" s="59"/>
      <c r="QPT749" s="59"/>
      <c r="QPU749" s="59"/>
      <c r="QPV749" s="59"/>
      <c r="QPW749" s="59"/>
      <c r="QPX749" s="59"/>
      <c r="QPY749" s="59"/>
      <c r="QPZ749" s="59"/>
      <c r="QQA749" s="59"/>
      <c r="QQB749" s="59"/>
      <c r="QQC749" s="59"/>
      <c r="QQD749" s="59"/>
      <c r="QQE749" s="59"/>
      <c r="QQF749" s="59"/>
      <c r="QQG749" s="59"/>
      <c r="QQH749" s="59"/>
      <c r="QQI749" s="59"/>
      <c r="QQJ749" s="59"/>
      <c r="QQK749" s="59"/>
      <c r="QQL749" s="59"/>
      <c r="QQM749" s="59"/>
      <c r="QQN749" s="59"/>
      <c r="QQO749" s="59"/>
      <c r="QQP749" s="59"/>
      <c r="QQQ749" s="59"/>
      <c r="QQR749" s="59"/>
      <c r="QQS749" s="59"/>
      <c r="QQT749" s="59"/>
      <c r="QQU749" s="59"/>
      <c r="QQV749" s="59"/>
      <c r="QQW749" s="59"/>
      <c r="QQX749" s="59"/>
      <c r="QQY749" s="59"/>
      <c r="QQZ749" s="59"/>
      <c r="QRA749" s="59"/>
      <c r="QRB749" s="59"/>
      <c r="QRC749" s="59"/>
      <c r="QRD749" s="59"/>
      <c r="QRE749" s="59"/>
      <c r="QRF749" s="59"/>
      <c r="QRG749" s="59"/>
      <c r="QRH749" s="59"/>
      <c r="QRI749" s="59"/>
      <c r="QRJ749" s="59"/>
      <c r="QRK749" s="59"/>
      <c r="QRL749" s="59"/>
      <c r="QRM749" s="59"/>
      <c r="QRN749" s="59"/>
      <c r="QRO749" s="59"/>
      <c r="QRP749" s="59"/>
      <c r="QRQ749" s="59"/>
      <c r="QRR749" s="59"/>
      <c r="QRS749" s="59"/>
      <c r="QRT749" s="59"/>
      <c r="QRU749" s="59"/>
      <c r="QRV749" s="59"/>
      <c r="QRW749" s="59"/>
      <c r="QRX749" s="59"/>
      <c r="QRY749" s="59"/>
      <c r="QRZ749" s="59"/>
      <c r="QSA749" s="59"/>
      <c r="QSB749" s="59"/>
      <c r="QSC749" s="59"/>
      <c r="QSD749" s="59"/>
      <c r="QSE749" s="59"/>
      <c r="QSF749" s="59"/>
      <c r="QSG749" s="59"/>
      <c r="QSH749" s="59"/>
      <c r="QSI749" s="59"/>
      <c r="QSJ749" s="59"/>
      <c r="QSK749" s="59"/>
      <c r="QSL749" s="59"/>
      <c r="QSM749" s="59"/>
      <c r="QSN749" s="59"/>
      <c r="QSO749" s="59"/>
      <c r="QSP749" s="59"/>
      <c r="QSQ749" s="59"/>
      <c r="QSR749" s="59"/>
      <c r="QSS749" s="59"/>
      <c r="QST749" s="59"/>
      <c r="QSU749" s="59"/>
      <c r="QSV749" s="59"/>
      <c r="QSW749" s="59"/>
      <c r="QSX749" s="59"/>
      <c r="QSY749" s="59"/>
      <c r="QSZ749" s="59"/>
      <c r="QTA749" s="59"/>
      <c r="QTB749" s="59"/>
      <c r="QTC749" s="59"/>
      <c r="QTD749" s="59"/>
      <c r="QTE749" s="59"/>
      <c r="QTF749" s="59"/>
      <c r="QTG749" s="59"/>
      <c r="QTH749" s="59"/>
      <c r="QTI749" s="59"/>
      <c r="QTJ749" s="59"/>
      <c r="QTK749" s="59"/>
      <c r="QTL749" s="59"/>
      <c r="QTM749" s="59"/>
      <c r="QTN749" s="59"/>
      <c r="QTO749" s="59"/>
      <c r="QTP749" s="59"/>
      <c r="QTQ749" s="59"/>
      <c r="QTR749" s="59"/>
      <c r="QTS749" s="59"/>
      <c r="QTT749" s="59"/>
      <c r="QTU749" s="59"/>
      <c r="QTV749" s="59"/>
      <c r="QTW749" s="59"/>
      <c r="QTX749" s="59"/>
      <c r="QTY749" s="59"/>
      <c r="QTZ749" s="59"/>
      <c r="QUA749" s="59"/>
      <c r="QUB749" s="59"/>
      <c r="QUC749" s="59"/>
      <c r="QUD749" s="59"/>
      <c r="QUE749" s="59"/>
      <c r="QUF749" s="59"/>
      <c r="QUG749" s="59"/>
      <c r="QUH749" s="59"/>
      <c r="QUI749" s="59"/>
      <c r="QUJ749" s="59"/>
      <c r="QUK749" s="59"/>
      <c r="QUL749" s="59"/>
      <c r="QUM749" s="59"/>
      <c r="QUN749" s="59"/>
      <c r="QUO749" s="59"/>
      <c r="QUP749" s="59"/>
      <c r="QUQ749" s="59"/>
      <c r="QUR749" s="59"/>
      <c r="QUS749" s="59"/>
      <c r="QUT749" s="59"/>
      <c r="QUU749" s="59"/>
      <c r="QUV749" s="59"/>
      <c r="QUW749" s="59"/>
      <c r="QUX749" s="59"/>
      <c r="QUY749" s="59"/>
      <c r="QUZ749" s="59"/>
      <c r="QVA749" s="59"/>
      <c r="QVB749" s="59"/>
      <c r="QVC749" s="59"/>
      <c r="QVD749" s="59"/>
      <c r="QVE749" s="59"/>
      <c r="QVF749" s="59"/>
      <c r="QVG749" s="59"/>
      <c r="QVH749" s="59"/>
      <c r="QVI749" s="59"/>
      <c r="QVJ749" s="59"/>
      <c r="QVK749" s="59"/>
      <c r="QVL749" s="59"/>
      <c r="QVM749" s="59"/>
      <c r="QVN749" s="59"/>
      <c r="QVO749" s="59"/>
      <c r="QVP749" s="59"/>
      <c r="QVQ749" s="59"/>
      <c r="QVR749" s="59"/>
      <c r="QVS749" s="59"/>
      <c r="QVT749" s="59"/>
      <c r="QVU749" s="59"/>
      <c r="QVV749" s="59"/>
      <c r="QVW749" s="59"/>
      <c r="QVX749" s="59"/>
      <c r="QVY749" s="59"/>
      <c r="QVZ749" s="59"/>
      <c r="QWA749" s="59"/>
      <c r="QWB749" s="59"/>
      <c r="QWC749" s="59"/>
      <c r="QWD749" s="59"/>
      <c r="QWE749" s="59"/>
      <c r="QWF749" s="59"/>
      <c r="QWG749" s="59"/>
      <c r="QWH749" s="59"/>
      <c r="QWI749" s="59"/>
      <c r="QWJ749" s="59"/>
      <c r="QWK749" s="59"/>
      <c r="QWL749" s="59"/>
      <c r="QWM749" s="59"/>
      <c r="QWN749" s="59"/>
      <c r="QWO749" s="59"/>
      <c r="QWP749" s="59"/>
      <c r="QWQ749" s="59"/>
      <c r="QWR749" s="59"/>
      <c r="QWS749" s="59"/>
      <c r="QWT749" s="59"/>
      <c r="QWU749" s="59"/>
      <c r="QWV749" s="59"/>
      <c r="QWW749" s="59"/>
      <c r="QWX749" s="59"/>
      <c r="QWY749" s="59"/>
      <c r="QWZ749" s="59"/>
      <c r="QXA749" s="59"/>
      <c r="QXB749" s="59"/>
      <c r="QXC749" s="59"/>
      <c r="QXD749" s="59"/>
      <c r="QXE749" s="59"/>
      <c r="QXF749" s="59"/>
      <c r="QXG749" s="59"/>
      <c r="QXH749" s="59"/>
      <c r="QXI749" s="59"/>
      <c r="QXJ749" s="59"/>
      <c r="QXK749" s="59"/>
      <c r="QXL749" s="59"/>
      <c r="QXM749" s="59"/>
      <c r="QXN749" s="59"/>
      <c r="QXO749" s="59"/>
      <c r="QXP749" s="59"/>
      <c r="QXQ749" s="59"/>
      <c r="QXR749" s="59"/>
      <c r="QXS749" s="59"/>
      <c r="QXT749" s="59"/>
      <c r="QXU749" s="59"/>
      <c r="QXV749" s="59"/>
      <c r="QXW749" s="59"/>
      <c r="QXX749" s="59"/>
      <c r="QXY749" s="59"/>
      <c r="QXZ749" s="59"/>
      <c r="QYA749" s="59"/>
      <c r="QYB749" s="59"/>
      <c r="QYC749" s="59"/>
      <c r="QYD749" s="59"/>
      <c r="QYE749" s="59"/>
      <c r="QYF749" s="59"/>
      <c r="QYG749" s="59"/>
      <c r="QYH749" s="59"/>
      <c r="QYI749" s="59"/>
      <c r="QYJ749" s="59"/>
      <c r="QYK749" s="59"/>
      <c r="QYL749" s="59"/>
      <c r="QYM749" s="59"/>
      <c r="QYN749" s="59"/>
      <c r="QYO749" s="59"/>
      <c r="QYP749" s="59"/>
      <c r="QYQ749" s="59"/>
      <c r="QYR749" s="59"/>
      <c r="QYS749" s="59"/>
      <c r="QYT749" s="59"/>
      <c r="QYU749" s="59"/>
      <c r="QYV749" s="59"/>
      <c r="QYW749" s="59"/>
      <c r="QYX749" s="59"/>
      <c r="QYY749" s="59"/>
      <c r="QYZ749" s="59"/>
      <c r="QZA749" s="59"/>
      <c r="QZB749" s="59"/>
      <c r="QZC749" s="59"/>
      <c r="QZD749" s="59"/>
      <c r="QZE749" s="59"/>
      <c r="QZF749" s="59"/>
      <c r="QZG749" s="59"/>
      <c r="QZH749" s="59"/>
      <c r="QZI749" s="59"/>
      <c r="QZJ749" s="59"/>
      <c r="QZK749" s="59"/>
      <c r="QZL749" s="59"/>
      <c r="QZM749" s="59"/>
      <c r="QZN749" s="59"/>
      <c r="QZO749" s="59"/>
      <c r="QZP749" s="59"/>
      <c r="QZQ749" s="59"/>
      <c r="QZR749" s="59"/>
      <c r="QZS749" s="59"/>
      <c r="QZT749" s="59"/>
      <c r="QZU749" s="59"/>
      <c r="QZV749" s="59"/>
      <c r="QZW749" s="59"/>
      <c r="QZX749" s="59"/>
      <c r="QZY749" s="59"/>
      <c r="QZZ749" s="59"/>
      <c r="RAA749" s="59"/>
      <c r="RAB749" s="59"/>
      <c r="RAC749" s="59"/>
      <c r="RAD749" s="59"/>
      <c r="RAE749" s="59"/>
      <c r="RAF749" s="59"/>
      <c r="RAG749" s="59"/>
      <c r="RAH749" s="59"/>
      <c r="RAI749" s="59"/>
      <c r="RAJ749" s="59"/>
      <c r="RAK749" s="59"/>
      <c r="RAL749" s="59"/>
      <c r="RAM749" s="59"/>
      <c r="RAN749" s="59"/>
      <c r="RAO749" s="59"/>
      <c r="RAP749" s="59"/>
      <c r="RAQ749" s="59"/>
      <c r="RAR749" s="59"/>
      <c r="RAS749" s="59"/>
      <c r="RAT749" s="59"/>
      <c r="RAU749" s="59"/>
      <c r="RAV749" s="59"/>
      <c r="RAW749" s="59"/>
      <c r="RAX749" s="59"/>
      <c r="RAY749" s="59"/>
      <c r="RAZ749" s="59"/>
      <c r="RBA749" s="59"/>
      <c r="RBB749" s="59"/>
      <c r="RBC749" s="59"/>
      <c r="RBD749" s="59"/>
      <c r="RBE749" s="59"/>
      <c r="RBF749" s="59"/>
      <c r="RBG749" s="59"/>
      <c r="RBH749" s="59"/>
      <c r="RBI749" s="59"/>
      <c r="RBJ749" s="59"/>
      <c r="RBK749" s="59"/>
      <c r="RBL749" s="59"/>
      <c r="RBM749" s="59"/>
      <c r="RBN749" s="59"/>
      <c r="RBO749" s="59"/>
      <c r="RBP749" s="59"/>
      <c r="RBQ749" s="59"/>
      <c r="RBR749" s="59"/>
      <c r="RBS749" s="59"/>
      <c r="RBT749" s="59"/>
      <c r="RBU749" s="59"/>
      <c r="RBV749" s="59"/>
      <c r="RBW749" s="59"/>
      <c r="RBX749" s="59"/>
      <c r="RBY749" s="59"/>
      <c r="RBZ749" s="59"/>
      <c r="RCA749" s="59"/>
      <c r="RCB749" s="59"/>
      <c r="RCC749" s="59"/>
      <c r="RCD749" s="59"/>
      <c r="RCE749" s="59"/>
      <c r="RCF749" s="59"/>
      <c r="RCG749" s="59"/>
      <c r="RCH749" s="59"/>
      <c r="RCI749" s="59"/>
      <c r="RCJ749" s="59"/>
      <c r="RCK749" s="59"/>
      <c r="RCL749" s="59"/>
      <c r="RCM749" s="59"/>
      <c r="RCN749" s="59"/>
      <c r="RCO749" s="59"/>
      <c r="RCP749" s="59"/>
      <c r="RCQ749" s="59"/>
      <c r="RCR749" s="59"/>
      <c r="RCS749" s="59"/>
      <c r="RCT749" s="59"/>
      <c r="RCU749" s="59"/>
      <c r="RCV749" s="59"/>
      <c r="RCW749" s="59"/>
      <c r="RCX749" s="59"/>
      <c r="RCY749" s="59"/>
      <c r="RCZ749" s="59"/>
      <c r="RDA749" s="59"/>
      <c r="RDB749" s="59"/>
      <c r="RDC749" s="59"/>
      <c r="RDD749" s="59"/>
      <c r="RDE749" s="59"/>
      <c r="RDF749" s="59"/>
      <c r="RDG749" s="59"/>
      <c r="RDH749" s="59"/>
      <c r="RDI749" s="59"/>
      <c r="RDJ749" s="59"/>
      <c r="RDK749" s="59"/>
      <c r="RDL749" s="59"/>
      <c r="RDM749" s="59"/>
      <c r="RDN749" s="59"/>
      <c r="RDO749" s="59"/>
      <c r="RDP749" s="59"/>
      <c r="RDQ749" s="59"/>
      <c r="RDR749" s="59"/>
      <c r="RDS749" s="59"/>
      <c r="RDT749" s="59"/>
      <c r="RDU749" s="59"/>
      <c r="RDV749" s="59"/>
      <c r="RDW749" s="59"/>
      <c r="RDX749" s="59"/>
      <c r="RDY749" s="59"/>
      <c r="RDZ749" s="59"/>
      <c r="REA749" s="59"/>
      <c r="REB749" s="59"/>
      <c r="REC749" s="59"/>
      <c r="RED749" s="59"/>
      <c r="REE749" s="59"/>
      <c r="REF749" s="59"/>
      <c r="REG749" s="59"/>
      <c r="REH749" s="59"/>
      <c r="REI749" s="59"/>
      <c r="REJ749" s="59"/>
      <c r="REK749" s="59"/>
      <c r="REL749" s="59"/>
      <c r="REM749" s="59"/>
      <c r="REN749" s="59"/>
      <c r="REO749" s="59"/>
      <c r="REP749" s="59"/>
      <c r="REQ749" s="59"/>
      <c r="RER749" s="59"/>
      <c r="RES749" s="59"/>
      <c r="RET749" s="59"/>
      <c r="REU749" s="59"/>
      <c r="REV749" s="59"/>
      <c r="REW749" s="59"/>
      <c r="REX749" s="59"/>
      <c r="REY749" s="59"/>
      <c r="REZ749" s="59"/>
      <c r="RFA749" s="59"/>
      <c r="RFB749" s="59"/>
      <c r="RFC749" s="59"/>
      <c r="RFD749" s="59"/>
      <c r="RFE749" s="59"/>
      <c r="RFF749" s="59"/>
      <c r="RFG749" s="59"/>
      <c r="RFH749" s="59"/>
      <c r="RFI749" s="59"/>
      <c r="RFJ749" s="59"/>
      <c r="RFK749" s="59"/>
      <c r="RFL749" s="59"/>
      <c r="RFM749" s="59"/>
      <c r="RFN749" s="59"/>
      <c r="RFO749" s="59"/>
      <c r="RFP749" s="59"/>
      <c r="RFQ749" s="59"/>
      <c r="RFR749" s="59"/>
      <c r="RFS749" s="59"/>
      <c r="RFT749" s="59"/>
      <c r="RFU749" s="59"/>
      <c r="RFV749" s="59"/>
      <c r="RFW749" s="59"/>
      <c r="RFX749" s="59"/>
      <c r="RFY749" s="59"/>
      <c r="RFZ749" s="59"/>
      <c r="RGA749" s="59"/>
      <c r="RGB749" s="59"/>
      <c r="RGC749" s="59"/>
      <c r="RGD749" s="59"/>
      <c r="RGE749" s="59"/>
      <c r="RGF749" s="59"/>
      <c r="RGG749" s="59"/>
      <c r="RGH749" s="59"/>
      <c r="RGI749" s="59"/>
      <c r="RGJ749" s="59"/>
      <c r="RGK749" s="59"/>
      <c r="RGL749" s="59"/>
      <c r="RGM749" s="59"/>
      <c r="RGN749" s="59"/>
      <c r="RGO749" s="59"/>
      <c r="RGP749" s="59"/>
      <c r="RGQ749" s="59"/>
      <c r="RGR749" s="59"/>
      <c r="RGS749" s="59"/>
      <c r="RGT749" s="59"/>
      <c r="RGU749" s="59"/>
      <c r="RGV749" s="59"/>
      <c r="RGW749" s="59"/>
      <c r="RGX749" s="59"/>
      <c r="RGY749" s="59"/>
      <c r="RGZ749" s="59"/>
      <c r="RHA749" s="59"/>
      <c r="RHB749" s="59"/>
      <c r="RHC749" s="59"/>
      <c r="RHD749" s="59"/>
      <c r="RHE749" s="59"/>
      <c r="RHF749" s="59"/>
      <c r="RHG749" s="59"/>
      <c r="RHH749" s="59"/>
      <c r="RHI749" s="59"/>
      <c r="RHJ749" s="59"/>
      <c r="RHK749" s="59"/>
      <c r="RHL749" s="59"/>
      <c r="RHM749" s="59"/>
      <c r="RHN749" s="59"/>
      <c r="RHO749" s="59"/>
      <c r="RHP749" s="59"/>
      <c r="RHQ749" s="59"/>
      <c r="RHR749" s="59"/>
      <c r="RHS749" s="59"/>
      <c r="RHT749" s="59"/>
      <c r="RHU749" s="59"/>
      <c r="RHV749" s="59"/>
      <c r="RHW749" s="59"/>
      <c r="RHX749" s="59"/>
      <c r="RHY749" s="59"/>
      <c r="RHZ749" s="59"/>
      <c r="RIA749" s="59"/>
      <c r="RIB749" s="59"/>
      <c r="RIC749" s="59"/>
      <c r="RID749" s="59"/>
      <c r="RIE749" s="59"/>
      <c r="RIF749" s="59"/>
      <c r="RIG749" s="59"/>
      <c r="RIH749" s="59"/>
      <c r="RII749" s="59"/>
      <c r="RIJ749" s="59"/>
      <c r="RIK749" s="59"/>
      <c r="RIL749" s="59"/>
      <c r="RIM749" s="59"/>
      <c r="RIN749" s="59"/>
      <c r="RIO749" s="59"/>
      <c r="RIP749" s="59"/>
      <c r="RIQ749" s="59"/>
      <c r="RIR749" s="59"/>
      <c r="RIS749" s="59"/>
      <c r="RIT749" s="59"/>
      <c r="RIU749" s="59"/>
      <c r="RIV749" s="59"/>
      <c r="RIW749" s="59"/>
      <c r="RIX749" s="59"/>
      <c r="RIY749" s="59"/>
      <c r="RIZ749" s="59"/>
      <c r="RJA749" s="59"/>
      <c r="RJB749" s="59"/>
      <c r="RJC749" s="59"/>
      <c r="RJD749" s="59"/>
      <c r="RJE749" s="59"/>
      <c r="RJF749" s="59"/>
      <c r="RJG749" s="59"/>
      <c r="RJH749" s="59"/>
      <c r="RJI749" s="59"/>
      <c r="RJJ749" s="59"/>
      <c r="RJK749" s="59"/>
      <c r="RJL749" s="59"/>
      <c r="RJM749" s="59"/>
      <c r="RJN749" s="59"/>
      <c r="RJO749" s="59"/>
      <c r="RJP749" s="59"/>
      <c r="RJQ749" s="59"/>
      <c r="RJR749" s="59"/>
      <c r="RJS749" s="59"/>
      <c r="RJT749" s="59"/>
      <c r="RJU749" s="59"/>
      <c r="RJV749" s="59"/>
      <c r="RJW749" s="59"/>
      <c r="RJX749" s="59"/>
      <c r="RJY749" s="59"/>
      <c r="RJZ749" s="59"/>
      <c r="RKA749" s="59"/>
      <c r="RKB749" s="59"/>
      <c r="RKC749" s="59"/>
      <c r="RKD749" s="59"/>
      <c r="RKE749" s="59"/>
      <c r="RKF749" s="59"/>
      <c r="RKG749" s="59"/>
      <c r="RKH749" s="59"/>
      <c r="RKI749" s="59"/>
      <c r="RKJ749" s="59"/>
      <c r="RKK749" s="59"/>
      <c r="RKL749" s="59"/>
      <c r="RKM749" s="59"/>
      <c r="RKN749" s="59"/>
      <c r="RKO749" s="59"/>
      <c r="RKP749" s="59"/>
      <c r="RKQ749" s="59"/>
      <c r="RKR749" s="59"/>
      <c r="RKS749" s="59"/>
      <c r="RKT749" s="59"/>
      <c r="RKU749" s="59"/>
      <c r="RKV749" s="59"/>
      <c r="RKW749" s="59"/>
      <c r="RKX749" s="59"/>
      <c r="RKY749" s="59"/>
      <c r="RKZ749" s="59"/>
      <c r="RLA749" s="59"/>
      <c r="RLB749" s="59"/>
      <c r="RLC749" s="59"/>
      <c r="RLD749" s="59"/>
      <c r="RLE749" s="59"/>
      <c r="RLF749" s="59"/>
      <c r="RLG749" s="59"/>
      <c r="RLH749" s="59"/>
      <c r="RLI749" s="59"/>
      <c r="RLJ749" s="59"/>
      <c r="RLK749" s="59"/>
      <c r="RLL749" s="59"/>
      <c r="RLM749" s="59"/>
      <c r="RLN749" s="59"/>
      <c r="RLO749" s="59"/>
      <c r="RLP749" s="59"/>
      <c r="RLQ749" s="59"/>
      <c r="RLR749" s="59"/>
      <c r="RLS749" s="59"/>
      <c r="RLT749" s="59"/>
      <c r="RLU749" s="59"/>
      <c r="RLV749" s="59"/>
      <c r="RLW749" s="59"/>
      <c r="RLX749" s="59"/>
      <c r="RLY749" s="59"/>
      <c r="RLZ749" s="59"/>
      <c r="RMA749" s="59"/>
      <c r="RMB749" s="59"/>
      <c r="RMC749" s="59"/>
      <c r="RMD749" s="59"/>
      <c r="RME749" s="59"/>
      <c r="RMF749" s="59"/>
      <c r="RMG749" s="59"/>
      <c r="RMH749" s="59"/>
      <c r="RMI749" s="59"/>
      <c r="RMJ749" s="59"/>
      <c r="RMK749" s="59"/>
      <c r="RML749" s="59"/>
      <c r="RMM749" s="59"/>
      <c r="RMN749" s="59"/>
      <c r="RMO749" s="59"/>
      <c r="RMP749" s="59"/>
      <c r="RMQ749" s="59"/>
      <c r="RMR749" s="59"/>
      <c r="RMS749" s="59"/>
      <c r="RMT749" s="59"/>
      <c r="RMU749" s="59"/>
      <c r="RMV749" s="59"/>
      <c r="RMW749" s="59"/>
      <c r="RMX749" s="59"/>
      <c r="RMY749" s="59"/>
      <c r="RMZ749" s="59"/>
      <c r="RNA749" s="59"/>
      <c r="RNB749" s="59"/>
      <c r="RNC749" s="59"/>
      <c r="RND749" s="59"/>
      <c r="RNE749" s="59"/>
      <c r="RNF749" s="59"/>
      <c r="RNG749" s="59"/>
      <c r="RNH749" s="59"/>
      <c r="RNI749" s="59"/>
      <c r="RNJ749" s="59"/>
      <c r="RNK749" s="59"/>
      <c r="RNL749" s="59"/>
      <c r="RNM749" s="59"/>
      <c r="RNN749" s="59"/>
      <c r="RNO749" s="59"/>
      <c r="RNP749" s="59"/>
      <c r="RNQ749" s="59"/>
      <c r="RNR749" s="59"/>
      <c r="RNS749" s="59"/>
      <c r="RNT749" s="59"/>
      <c r="RNU749" s="59"/>
      <c r="RNV749" s="59"/>
      <c r="RNW749" s="59"/>
      <c r="RNX749" s="59"/>
      <c r="RNY749" s="59"/>
      <c r="RNZ749" s="59"/>
      <c r="ROA749" s="59"/>
      <c r="ROB749" s="59"/>
      <c r="ROC749" s="59"/>
      <c r="ROD749" s="59"/>
      <c r="ROE749" s="59"/>
      <c r="ROF749" s="59"/>
      <c r="ROG749" s="59"/>
      <c r="ROH749" s="59"/>
      <c r="ROI749" s="59"/>
      <c r="ROJ749" s="59"/>
      <c r="ROK749" s="59"/>
      <c r="ROL749" s="59"/>
      <c r="ROM749" s="59"/>
      <c r="RON749" s="59"/>
      <c r="ROO749" s="59"/>
      <c r="ROP749" s="59"/>
      <c r="ROQ749" s="59"/>
      <c r="ROR749" s="59"/>
      <c r="ROS749" s="59"/>
      <c r="ROT749" s="59"/>
      <c r="ROU749" s="59"/>
      <c r="ROV749" s="59"/>
      <c r="ROW749" s="59"/>
      <c r="ROX749" s="59"/>
      <c r="ROY749" s="59"/>
      <c r="ROZ749" s="59"/>
      <c r="RPA749" s="59"/>
      <c r="RPB749" s="59"/>
      <c r="RPC749" s="59"/>
      <c r="RPD749" s="59"/>
      <c r="RPE749" s="59"/>
      <c r="RPF749" s="59"/>
      <c r="RPG749" s="59"/>
      <c r="RPH749" s="59"/>
      <c r="RPI749" s="59"/>
      <c r="RPJ749" s="59"/>
      <c r="RPK749" s="59"/>
      <c r="RPL749" s="59"/>
      <c r="RPM749" s="59"/>
      <c r="RPN749" s="59"/>
      <c r="RPO749" s="59"/>
      <c r="RPP749" s="59"/>
      <c r="RPQ749" s="59"/>
      <c r="RPR749" s="59"/>
      <c r="RPS749" s="59"/>
      <c r="RPT749" s="59"/>
      <c r="RPU749" s="59"/>
      <c r="RPV749" s="59"/>
      <c r="RPW749" s="59"/>
      <c r="RPX749" s="59"/>
      <c r="RPY749" s="59"/>
      <c r="RPZ749" s="59"/>
      <c r="RQA749" s="59"/>
      <c r="RQB749" s="59"/>
      <c r="RQC749" s="59"/>
      <c r="RQD749" s="59"/>
      <c r="RQE749" s="59"/>
      <c r="RQF749" s="59"/>
      <c r="RQG749" s="59"/>
      <c r="RQH749" s="59"/>
      <c r="RQI749" s="59"/>
      <c r="RQJ749" s="59"/>
      <c r="RQK749" s="59"/>
      <c r="RQL749" s="59"/>
      <c r="RQM749" s="59"/>
      <c r="RQN749" s="59"/>
      <c r="RQO749" s="59"/>
      <c r="RQP749" s="59"/>
      <c r="RQQ749" s="59"/>
      <c r="RQR749" s="59"/>
      <c r="RQS749" s="59"/>
      <c r="RQT749" s="59"/>
      <c r="RQU749" s="59"/>
      <c r="RQV749" s="59"/>
      <c r="RQW749" s="59"/>
      <c r="RQX749" s="59"/>
      <c r="RQY749" s="59"/>
      <c r="RQZ749" s="59"/>
      <c r="RRA749" s="59"/>
      <c r="RRB749" s="59"/>
      <c r="RRC749" s="59"/>
      <c r="RRD749" s="59"/>
      <c r="RRE749" s="59"/>
      <c r="RRF749" s="59"/>
      <c r="RRG749" s="59"/>
      <c r="RRH749" s="59"/>
      <c r="RRI749" s="59"/>
      <c r="RRJ749" s="59"/>
      <c r="RRK749" s="59"/>
      <c r="RRL749" s="59"/>
      <c r="RRM749" s="59"/>
      <c r="RRN749" s="59"/>
      <c r="RRO749" s="59"/>
      <c r="RRP749" s="59"/>
      <c r="RRQ749" s="59"/>
      <c r="RRR749" s="59"/>
      <c r="RRS749" s="59"/>
      <c r="RRT749" s="59"/>
      <c r="RRU749" s="59"/>
      <c r="RRV749" s="59"/>
      <c r="RRW749" s="59"/>
      <c r="RRX749" s="59"/>
      <c r="RRY749" s="59"/>
      <c r="RRZ749" s="59"/>
      <c r="RSA749" s="59"/>
      <c r="RSB749" s="59"/>
      <c r="RSC749" s="59"/>
      <c r="RSD749" s="59"/>
      <c r="RSE749" s="59"/>
      <c r="RSF749" s="59"/>
      <c r="RSG749" s="59"/>
      <c r="RSH749" s="59"/>
      <c r="RSI749" s="59"/>
      <c r="RSJ749" s="59"/>
      <c r="RSK749" s="59"/>
      <c r="RSL749" s="59"/>
      <c r="RSM749" s="59"/>
      <c r="RSN749" s="59"/>
      <c r="RSO749" s="59"/>
      <c r="RSP749" s="59"/>
      <c r="RSQ749" s="59"/>
      <c r="RSR749" s="59"/>
      <c r="RSS749" s="59"/>
      <c r="RST749" s="59"/>
      <c r="RSU749" s="59"/>
      <c r="RSV749" s="59"/>
      <c r="RSW749" s="59"/>
      <c r="RSX749" s="59"/>
      <c r="RSY749" s="59"/>
      <c r="RSZ749" s="59"/>
      <c r="RTA749" s="59"/>
      <c r="RTB749" s="59"/>
      <c r="RTC749" s="59"/>
      <c r="RTD749" s="59"/>
      <c r="RTE749" s="59"/>
      <c r="RTF749" s="59"/>
      <c r="RTG749" s="59"/>
      <c r="RTH749" s="59"/>
      <c r="RTI749" s="59"/>
      <c r="RTJ749" s="59"/>
      <c r="RTK749" s="59"/>
      <c r="RTL749" s="59"/>
      <c r="RTM749" s="59"/>
      <c r="RTN749" s="59"/>
      <c r="RTO749" s="59"/>
      <c r="RTP749" s="59"/>
      <c r="RTQ749" s="59"/>
      <c r="RTR749" s="59"/>
      <c r="RTS749" s="59"/>
      <c r="RTT749" s="59"/>
      <c r="RTU749" s="59"/>
      <c r="RTV749" s="59"/>
      <c r="RTW749" s="59"/>
      <c r="RTX749" s="59"/>
      <c r="RTY749" s="59"/>
      <c r="RTZ749" s="59"/>
      <c r="RUA749" s="59"/>
      <c r="RUB749" s="59"/>
      <c r="RUC749" s="59"/>
      <c r="RUD749" s="59"/>
      <c r="RUE749" s="59"/>
      <c r="RUF749" s="59"/>
      <c r="RUG749" s="59"/>
      <c r="RUH749" s="59"/>
      <c r="RUI749" s="59"/>
      <c r="RUJ749" s="59"/>
      <c r="RUK749" s="59"/>
      <c r="RUL749" s="59"/>
      <c r="RUM749" s="59"/>
      <c r="RUN749" s="59"/>
      <c r="RUO749" s="59"/>
      <c r="RUP749" s="59"/>
      <c r="RUQ749" s="59"/>
      <c r="RUR749" s="59"/>
      <c r="RUS749" s="59"/>
      <c r="RUT749" s="59"/>
      <c r="RUU749" s="59"/>
      <c r="RUV749" s="59"/>
      <c r="RUW749" s="59"/>
      <c r="RUX749" s="59"/>
      <c r="RUY749" s="59"/>
      <c r="RUZ749" s="59"/>
      <c r="RVA749" s="59"/>
      <c r="RVB749" s="59"/>
      <c r="RVC749" s="59"/>
      <c r="RVD749" s="59"/>
      <c r="RVE749" s="59"/>
      <c r="RVF749" s="59"/>
      <c r="RVG749" s="59"/>
      <c r="RVH749" s="59"/>
      <c r="RVI749" s="59"/>
      <c r="RVJ749" s="59"/>
      <c r="RVK749" s="59"/>
      <c r="RVL749" s="59"/>
      <c r="RVM749" s="59"/>
      <c r="RVN749" s="59"/>
      <c r="RVO749" s="59"/>
      <c r="RVP749" s="59"/>
      <c r="RVQ749" s="59"/>
      <c r="RVR749" s="59"/>
      <c r="RVS749" s="59"/>
      <c r="RVT749" s="59"/>
      <c r="RVU749" s="59"/>
      <c r="RVV749" s="59"/>
      <c r="RVW749" s="59"/>
      <c r="RVX749" s="59"/>
      <c r="RVY749" s="59"/>
      <c r="RVZ749" s="59"/>
      <c r="RWA749" s="59"/>
      <c r="RWB749" s="59"/>
      <c r="RWC749" s="59"/>
      <c r="RWD749" s="59"/>
      <c r="RWE749" s="59"/>
      <c r="RWF749" s="59"/>
      <c r="RWG749" s="59"/>
      <c r="RWH749" s="59"/>
      <c r="RWI749" s="59"/>
      <c r="RWJ749" s="59"/>
      <c r="RWK749" s="59"/>
      <c r="RWL749" s="59"/>
      <c r="RWM749" s="59"/>
      <c r="RWN749" s="59"/>
      <c r="RWO749" s="59"/>
      <c r="RWP749" s="59"/>
      <c r="RWQ749" s="59"/>
      <c r="RWR749" s="59"/>
      <c r="RWS749" s="59"/>
      <c r="RWT749" s="59"/>
      <c r="RWU749" s="59"/>
      <c r="RWV749" s="59"/>
      <c r="RWW749" s="59"/>
      <c r="RWX749" s="59"/>
      <c r="RWY749" s="59"/>
      <c r="RWZ749" s="59"/>
      <c r="RXA749" s="59"/>
      <c r="RXB749" s="59"/>
      <c r="RXC749" s="59"/>
      <c r="RXD749" s="59"/>
      <c r="RXE749" s="59"/>
      <c r="RXF749" s="59"/>
      <c r="RXG749" s="59"/>
      <c r="RXH749" s="59"/>
      <c r="RXI749" s="59"/>
      <c r="RXJ749" s="59"/>
      <c r="RXK749" s="59"/>
      <c r="RXL749" s="59"/>
      <c r="RXM749" s="59"/>
      <c r="RXN749" s="59"/>
      <c r="RXO749" s="59"/>
      <c r="RXP749" s="59"/>
      <c r="RXQ749" s="59"/>
      <c r="RXR749" s="59"/>
      <c r="RXS749" s="59"/>
      <c r="RXT749" s="59"/>
      <c r="RXU749" s="59"/>
      <c r="RXV749" s="59"/>
      <c r="RXW749" s="59"/>
      <c r="RXX749" s="59"/>
      <c r="RXY749" s="59"/>
      <c r="RXZ749" s="59"/>
      <c r="RYA749" s="59"/>
      <c r="RYB749" s="59"/>
      <c r="RYC749" s="59"/>
      <c r="RYD749" s="59"/>
      <c r="RYE749" s="59"/>
      <c r="RYF749" s="59"/>
      <c r="RYG749" s="59"/>
      <c r="RYH749" s="59"/>
      <c r="RYI749" s="59"/>
      <c r="RYJ749" s="59"/>
      <c r="RYK749" s="59"/>
      <c r="RYL749" s="59"/>
      <c r="RYM749" s="59"/>
      <c r="RYN749" s="59"/>
      <c r="RYO749" s="59"/>
      <c r="RYP749" s="59"/>
      <c r="RYQ749" s="59"/>
      <c r="RYR749" s="59"/>
      <c r="RYS749" s="59"/>
      <c r="RYT749" s="59"/>
      <c r="RYU749" s="59"/>
      <c r="RYV749" s="59"/>
      <c r="RYW749" s="59"/>
      <c r="RYX749" s="59"/>
      <c r="RYY749" s="59"/>
      <c r="RYZ749" s="59"/>
      <c r="RZA749" s="59"/>
      <c r="RZB749" s="59"/>
      <c r="RZC749" s="59"/>
      <c r="RZD749" s="59"/>
      <c r="RZE749" s="59"/>
      <c r="RZF749" s="59"/>
      <c r="RZG749" s="59"/>
      <c r="RZH749" s="59"/>
      <c r="RZI749" s="59"/>
      <c r="RZJ749" s="59"/>
      <c r="RZK749" s="59"/>
      <c r="RZL749" s="59"/>
      <c r="RZM749" s="59"/>
      <c r="RZN749" s="59"/>
      <c r="RZO749" s="59"/>
      <c r="RZP749" s="59"/>
      <c r="RZQ749" s="59"/>
      <c r="RZR749" s="59"/>
      <c r="RZS749" s="59"/>
      <c r="RZT749" s="59"/>
      <c r="RZU749" s="59"/>
      <c r="RZV749" s="59"/>
      <c r="RZW749" s="59"/>
      <c r="RZX749" s="59"/>
      <c r="RZY749" s="59"/>
      <c r="RZZ749" s="59"/>
      <c r="SAA749" s="59"/>
      <c r="SAB749" s="59"/>
      <c r="SAC749" s="59"/>
      <c r="SAD749" s="59"/>
      <c r="SAE749" s="59"/>
      <c r="SAF749" s="59"/>
      <c r="SAG749" s="59"/>
      <c r="SAH749" s="59"/>
      <c r="SAI749" s="59"/>
      <c r="SAJ749" s="59"/>
      <c r="SAK749" s="59"/>
      <c r="SAL749" s="59"/>
      <c r="SAM749" s="59"/>
      <c r="SAN749" s="59"/>
      <c r="SAO749" s="59"/>
      <c r="SAP749" s="59"/>
      <c r="SAQ749" s="59"/>
      <c r="SAR749" s="59"/>
      <c r="SAS749" s="59"/>
      <c r="SAT749" s="59"/>
      <c r="SAU749" s="59"/>
      <c r="SAV749" s="59"/>
      <c r="SAW749" s="59"/>
      <c r="SAX749" s="59"/>
      <c r="SAY749" s="59"/>
      <c r="SAZ749" s="59"/>
      <c r="SBA749" s="59"/>
      <c r="SBB749" s="59"/>
      <c r="SBC749" s="59"/>
      <c r="SBD749" s="59"/>
      <c r="SBE749" s="59"/>
      <c r="SBF749" s="59"/>
      <c r="SBG749" s="59"/>
      <c r="SBH749" s="59"/>
      <c r="SBI749" s="59"/>
      <c r="SBJ749" s="59"/>
      <c r="SBK749" s="59"/>
      <c r="SBL749" s="59"/>
      <c r="SBM749" s="59"/>
      <c r="SBN749" s="59"/>
      <c r="SBO749" s="59"/>
      <c r="SBP749" s="59"/>
      <c r="SBQ749" s="59"/>
      <c r="SBR749" s="59"/>
      <c r="SBS749" s="59"/>
      <c r="SBT749" s="59"/>
      <c r="SBU749" s="59"/>
      <c r="SBV749" s="59"/>
      <c r="SBW749" s="59"/>
      <c r="SBX749" s="59"/>
      <c r="SBY749" s="59"/>
      <c r="SBZ749" s="59"/>
      <c r="SCA749" s="59"/>
      <c r="SCB749" s="59"/>
      <c r="SCC749" s="59"/>
      <c r="SCD749" s="59"/>
      <c r="SCE749" s="59"/>
      <c r="SCF749" s="59"/>
      <c r="SCG749" s="59"/>
      <c r="SCH749" s="59"/>
      <c r="SCI749" s="59"/>
      <c r="SCJ749" s="59"/>
      <c r="SCK749" s="59"/>
      <c r="SCL749" s="59"/>
      <c r="SCM749" s="59"/>
      <c r="SCN749" s="59"/>
      <c r="SCO749" s="59"/>
      <c r="SCP749" s="59"/>
      <c r="SCQ749" s="59"/>
      <c r="SCR749" s="59"/>
      <c r="SCS749" s="59"/>
      <c r="SCT749" s="59"/>
      <c r="SCU749" s="59"/>
      <c r="SCV749" s="59"/>
      <c r="SCW749" s="59"/>
      <c r="SCX749" s="59"/>
      <c r="SCY749" s="59"/>
      <c r="SCZ749" s="59"/>
      <c r="SDA749" s="59"/>
      <c r="SDB749" s="59"/>
      <c r="SDC749" s="59"/>
      <c r="SDD749" s="59"/>
      <c r="SDE749" s="59"/>
      <c r="SDF749" s="59"/>
      <c r="SDG749" s="59"/>
      <c r="SDH749" s="59"/>
      <c r="SDI749" s="59"/>
      <c r="SDJ749" s="59"/>
      <c r="SDK749" s="59"/>
      <c r="SDL749" s="59"/>
      <c r="SDM749" s="59"/>
      <c r="SDN749" s="59"/>
      <c r="SDO749" s="59"/>
      <c r="SDP749" s="59"/>
      <c r="SDQ749" s="59"/>
      <c r="SDR749" s="59"/>
      <c r="SDS749" s="59"/>
      <c r="SDT749" s="59"/>
      <c r="SDU749" s="59"/>
      <c r="SDV749" s="59"/>
      <c r="SDW749" s="59"/>
      <c r="SDX749" s="59"/>
      <c r="SDY749" s="59"/>
      <c r="SDZ749" s="59"/>
      <c r="SEA749" s="59"/>
      <c r="SEB749" s="59"/>
      <c r="SEC749" s="59"/>
      <c r="SED749" s="59"/>
      <c r="SEE749" s="59"/>
      <c r="SEF749" s="59"/>
      <c r="SEG749" s="59"/>
      <c r="SEH749" s="59"/>
      <c r="SEI749" s="59"/>
      <c r="SEJ749" s="59"/>
      <c r="SEK749" s="59"/>
      <c r="SEL749" s="59"/>
      <c r="SEM749" s="59"/>
      <c r="SEN749" s="59"/>
      <c r="SEO749" s="59"/>
      <c r="SEP749" s="59"/>
      <c r="SEQ749" s="59"/>
      <c r="SER749" s="59"/>
      <c r="SES749" s="59"/>
      <c r="SET749" s="59"/>
      <c r="SEU749" s="59"/>
      <c r="SEV749" s="59"/>
      <c r="SEW749" s="59"/>
      <c r="SEX749" s="59"/>
      <c r="SEY749" s="59"/>
      <c r="SEZ749" s="59"/>
      <c r="SFA749" s="59"/>
      <c r="SFB749" s="59"/>
      <c r="SFC749" s="59"/>
      <c r="SFD749" s="59"/>
      <c r="SFE749" s="59"/>
      <c r="SFF749" s="59"/>
      <c r="SFG749" s="59"/>
      <c r="SFH749" s="59"/>
      <c r="SFI749" s="59"/>
      <c r="SFJ749" s="59"/>
      <c r="SFK749" s="59"/>
      <c r="SFL749" s="59"/>
      <c r="SFM749" s="59"/>
      <c r="SFN749" s="59"/>
      <c r="SFO749" s="59"/>
      <c r="SFP749" s="59"/>
      <c r="SFQ749" s="59"/>
      <c r="SFR749" s="59"/>
      <c r="SFS749" s="59"/>
      <c r="SFT749" s="59"/>
      <c r="SFU749" s="59"/>
      <c r="SFV749" s="59"/>
      <c r="SFW749" s="59"/>
      <c r="SFX749" s="59"/>
      <c r="SFY749" s="59"/>
      <c r="SFZ749" s="59"/>
      <c r="SGA749" s="59"/>
      <c r="SGB749" s="59"/>
      <c r="SGC749" s="59"/>
      <c r="SGD749" s="59"/>
      <c r="SGE749" s="59"/>
      <c r="SGF749" s="59"/>
      <c r="SGG749" s="59"/>
      <c r="SGH749" s="59"/>
      <c r="SGI749" s="59"/>
      <c r="SGJ749" s="59"/>
      <c r="SGK749" s="59"/>
      <c r="SGL749" s="59"/>
      <c r="SGM749" s="59"/>
      <c r="SGN749" s="59"/>
      <c r="SGO749" s="59"/>
      <c r="SGP749" s="59"/>
      <c r="SGQ749" s="59"/>
      <c r="SGR749" s="59"/>
      <c r="SGS749" s="59"/>
      <c r="SGT749" s="59"/>
      <c r="SGU749" s="59"/>
      <c r="SGV749" s="59"/>
      <c r="SGW749" s="59"/>
      <c r="SGX749" s="59"/>
      <c r="SGY749" s="59"/>
      <c r="SGZ749" s="59"/>
      <c r="SHA749" s="59"/>
      <c r="SHB749" s="59"/>
      <c r="SHC749" s="59"/>
      <c r="SHD749" s="59"/>
      <c r="SHE749" s="59"/>
      <c r="SHF749" s="59"/>
      <c r="SHG749" s="59"/>
      <c r="SHH749" s="59"/>
      <c r="SHI749" s="59"/>
      <c r="SHJ749" s="59"/>
      <c r="SHK749" s="59"/>
      <c r="SHL749" s="59"/>
      <c r="SHM749" s="59"/>
      <c r="SHN749" s="59"/>
      <c r="SHO749" s="59"/>
      <c r="SHP749" s="59"/>
      <c r="SHQ749" s="59"/>
      <c r="SHR749" s="59"/>
      <c r="SHS749" s="59"/>
      <c r="SHT749" s="59"/>
      <c r="SHU749" s="59"/>
      <c r="SHV749" s="59"/>
      <c r="SHW749" s="59"/>
      <c r="SHX749" s="59"/>
      <c r="SHY749" s="59"/>
      <c r="SHZ749" s="59"/>
      <c r="SIA749" s="59"/>
      <c r="SIB749" s="59"/>
      <c r="SIC749" s="59"/>
      <c r="SID749" s="59"/>
      <c r="SIE749" s="59"/>
      <c r="SIF749" s="59"/>
      <c r="SIG749" s="59"/>
      <c r="SIH749" s="59"/>
      <c r="SII749" s="59"/>
      <c r="SIJ749" s="59"/>
      <c r="SIK749" s="59"/>
      <c r="SIL749" s="59"/>
      <c r="SIM749" s="59"/>
      <c r="SIN749" s="59"/>
      <c r="SIO749" s="59"/>
      <c r="SIP749" s="59"/>
      <c r="SIQ749" s="59"/>
      <c r="SIR749" s="59"/>
      <c r="SIS749" s="59"/>
      <c r="SIT749" s="59"/>
      <c r="SIU749" s="59"/>
      <c r="SIV749" s="59"/>
      <c r="SIW749" s="59"/>
      <c r="SIX749" s="59"/>
      <c r="SIY749" s="59"/>
      <c r="SIZ749" s="59"/>
      <c r="SJA749" s="59"/>
      <c r="SJB749" s="59"/>
      <c r="SJC749" s="59"/>
      <c r="SJD749" s="59"/>
      <c r="SJE749" s="59"/>
      <c r="SJF749" s="59"/>
      <c r="SJG749" s="59"/>
      <c r="SJH749" s="59"/>
      <c r="SJI749" s="59"/>
      <c r="SJJ749" s="59"/>
      <c r="SJK749" s="59"/>
      <c r="SJL749" s="59"/>
      <c r="SJM749" s="59"/>
      <c r="SJN749" s="59"/>
      <c r="SJO749" s="59"/>
      <c r="SJP749" s="59"/>
      <c r="SJQ749" s="59"/>
      <c r="SJR749" s="59"/>
      <c r="SJS749" s="59"/>
      <c r="SJT749" s="59"/>
      <c r="SJU749" s="59"/>
      <c r="SJV749" s="59"/>
      <c r="SJW749" s="59"/>
      <c r="SJX749" s="59"/>
      <c r="SJY749" s="59"/>
      <c r="SJZ749" s="59"/>
      <c r="SKA749" s="59"/>
      <c r="SKB749" s="59"/>
      <c r="SKC749" s="59"/>
      <c r="SKD749" s="59"/>
      <c r="SKE749" s="59"/>
      <c r="SKF749" s="59"/>
      <c r="SKG749" s="59"/>
      <c r="SKH749" s="59"/>
      <c r="SKI749" s="59"/>
      <c r="SKJ749" s="59"/>
      <c r="SKK749" s="59"/>
      <c r="SKL749" s="59"/>
      <c r="SKM749" s="59"/>
      <c r="SKN749" s="59"/>
      <c r="SKO749" s="59"/>
      <c r="SKP749" s="59"/>
      <c r="SKQ749" s="59"/>
      <c r="SKR749" s="59"/>
      <c r="SKS749" s="59"/>
      <c r="SKT749" s="59"/>
      <c r="SKU749" s="59"/>
      <c r="SKV749" s="59"/>
      <c r="SKW749" s="59"/>
      <c r="SKX749" s="59"/>
      <c r="SKY749" s="59"/>
      <c r="SKZ749" s="59"/>
      <c r="SLA749" s="59"/>
      <c r="SLB749" s="59"/>
      <c r="SLC749" s="59"/>
      <c r="SLD749" s="59"/>
      <c r="SLE749" s="59"/>
      <c r="SLF749" s="59"/>
      <c r="SLG749" s="59"/>
      <c r="SLH749" s="59"/>
      <c r="SLI749" s="59"/>
      <c r="SLJ749" s="59"/>
      <c r="SLK749" s="59"/>
      <c r="SLL749" s="59"/>
      <c r="SLM749" s="59"/>
      <c r="SLN749" s="59"/>
      <c r="SLO749" s="59"/>
      <c r="SLP749" s="59"/>
      <c r="SLQ749" s="59"/>
      <c r="SLR749" s="59"/>
      <c r="SLS749" s="59"/>
      <c r="SLT749" s="59"/>
      <c r="SLU749" s="59"/>
      <c r="SLV749" s="59"/>
      <c r="SLW749" s="59"/>
      <c r="SLX749" s="59"/>
      <c r="SLY749" s="59"/>
      <c r="SLZ749" s="59"/>
      <c r="SMA749" s="59"/>
      <c r="SMB749" s="59"/>
      <c r="SMC749" s="59"/>
      <c r="SMD749" s="59"/>
      <c r="SME749" s="59"/>
      <c r="SMF749" s="59"/>
      <c r="SMG749" s="59"/>
      <c r="SMH749" s="59"/>
      <c r="SMI749" s="59"/>
      <c r="SMJ749" s="59"/>
      <c r="SMK749" s="59"/>
      <c r="SML749" s="59"/>
      <c r="SMM749" s="59"/>
      <c r="SMN749" s="59"/>
      <c r="SMO749" s="59"/>
      <c r="SMP749" s="59"/>
      <c r="SMQ749" s="59"/>
      <c r="SMR749" s="59"/>
      <c r="SMS749" s="59"/>
      <c r="SMT749" s="59"/>
      <c r="SMU749" s="59"/>
      <c r="SMV749" s="59"/>
      <c r="SMW749" s="59"/>
      <c r="SMX749" s="59"/>
      <c r="SMY749" s="59"/>
      <c r="SMZ749" s="59"/>
      <c r="SNA749" s="59"/>
      <c r="SNB749" s="59"/>
      <c r="SNC749" s="59"/>
      <c r="SND749" s="59"/>
      <c r="SNE749" s="59"/>
      <c r="SNF749" s="59"/>
      <c r="SNG749" s="59"/>
      <c r="SNH749" s="59"/>
      <c r="SNI749" s="59"/>
      <c r="SNJ749" s="59"/>
      <c r="SNK749" s="59"/>
      <c r="SNL749" s="59"/>
      <c r="SNM749" s="59"/>
      <c r="SNN749" s="59"/>
      <c r="SNO749" s="59"/>
      <c r="SNP749" s="59"/>
      <c r="SNQ749" s="59"/>
      <c r="SNR749" s="59"/>
      <c r="SNS749" s="59"/>
      <c r="SNT749" s="59"/>
      <c r="SNU749" s="59"/>
      <c r="SNV749" s="59"/>
      <c r="SNW749" s="59"/>
      <c r="SNX749" s="59"/>
      <c r="SNY749" s="59"/>
      <c r="SNZ749" s="59"/>
      <c r="SOA749" s="59"/>
      <c r="SOB749" s="59"/>
      <c r="SOC749" s="59"/>
      <c r="SOD749" s="59"/>
      <c r="SOE749" s="59"/>
      <c r="SOF749" s="59"/>
      <c r="SOG749" s="59"/>
      <c r="SOH749" s="59"/>
      <c r="SOI749" s="59"/>
      <c r="SOJ749" s="59"/>
      <c r="SOK749" s="59"/>
      <c r="SOL749" s="59"/>
      <c r="SOM749" s="59"/>
      <c r="SON749" s="59"/>
      <c r="SOO749" s="59"/>
      <c r="SOP749" s="59"/>
      <c r="SOQ749" s="59"/>
      <c r="SOR749" s="59"/>
      <c r="SOS749" s="59"/>
      <c r="SOT749" s="59"/>
      <c r="SOU749" s="59"/>
      <c r="SOV749" s="59"/>
      <c r="SOW749" s="59"/>
      <c r="SOX749" s="59"/>
      <c r="SOY749" s="59"/>
      <c r="SOZ749" s="59"/>
      <c r="SPA749" s="59"/>
      <c r="SPB749" s="59"/>
      <c r="SPC749" s="59"/>
      <c r="SPD749" s="59"/>
      <c r="SPE749" s="59"/>
      <c r="SPF749" s="59"/>
      <c r="SPG749" s="59"/>
      <c r="SPH749" s="59"/>
      <c r="SPI749" s="59"/>
      <c r="SPJ749" s="59"/>
      <c r="SPK749" s="59"/>
      <c r="SPL749" s="59"/>
      <c r="SPM749" s="59"/>
      <c r="SPN749" s="59"/>
      <c r="SPO749" s="59"/>
      <c r="SPP749" s="59"/>
      <c r="SPQ749" s="59"/>
      <c r="SPR749" s="59"/>
      <c r="SPS749" s="59"/>
      <c r="SPT749" s="59"/>
      <c r="SPU749" s="59"/>
      <c r="SPV749" s="59"/>
      <c r="SPW749" s="59"/>
      <c r="SPX749" s="59"/>
      <c r="SPY749" s="59"/>
      <c r="SPZ749" s="59"/>
      <c r="SQA749" s="59"/>
      <c r="SQB749" s="59"/>
      <c r="SQC749" s="59"/>
      <c r="SQD749" s="59"/>
      <c r="SQE749" s="59"/>
      <c r="SQF749" s="59"/>
      <c r="SQG749" s="59"/>
      <c r="SQH749" s="59"/>
      <c r="SQI749" s="59"/>
      <c r="SQJ749" s="59"/>
      <c r="SQK749" s="59"/>
      <c r="SQL749" s="59"/>
      <c r="SQM749" s="59"/>
      <c r="SQN749" s="59"/>
      <c r="SQO749" s="59"/>
      <c r="SQP749" s="59"/>
      <c r="SQQ749" s="59"/>
      <c r="SQR749" s="59"/>
      <c r="SQS749" s="59"/>
      <c r="SQT749" s="59"/>
      <c r="SQU749" s="59"/>
      <c r="SQV749" s="59"/>
      <c r="SQW749" s="59"/>
      <c r="SQX749" s="59"/>
      <c r="SQY749" s="59"/>
      <c r="SQZ749" s="59"/>
      <c r="SRA749" s="59"/>
      <c r="SRB749" s="59"/>
      <c r="SRC749" s="59"/>
      <c r="SRD749" s="59"/>
      <c r="SRE749" s="59"/>
      <c r="SRF749" s="59"/>
      <c r="SRG749" s="59"/>
      <c r="SRH749" s="59"/>
      <c r="SRI749" s="59"/>
      <c r="SRJ749" s="59"/>
      <c r="SRK749" s="59"/>
      <c r="SRL749" s="59"/>
      <c r="SRM749" s="59"/>
      <c r="SRN749" s="59"/>
      <c r="SRO749" s="59"/>
      <c r="SRP749" s="59"/>
      <c r="SRQ749" s="59"/>
      <c r="SRR749" s="59"/>
      <c r="SRS749" s="59"/>
      <c r="SRT749" s="59"/>
      <c r="SRU749" s="59"/>
      <c r="SRV749" s="59"/>
      <c r="SRW749" s="59"/>
      <c r="SRX749" s="59"/>
      <c r="SRY749" s="59"/>
      <c r="SRZ749" s="59"/>
      <c r="SSA749" s="59"/>
      <c r="SSB749" s="59"/>
      <c r="SSC749" s="59"/>
      <c r="SSD749" s="59"/>
      <c r="SSE749" s="59"/>
      <c r="SSF749" s="59"/>
      <c r="SSG749" s="59"/>
      <c r="SSH749" s="59"/>
      <c r="SSI749" s="59"/>
      <c r="SSJ749" s="59"/>
      <c r="SSK749" s="59"/>
      <c r="SSL749" s="59"/>
      <c r="SSM749" s="59"/>
      <c r="SSN749" s="59"/>
      <c r="SSO749" s="59"/>
      <c r="SSP749" s="59"/>
      <c r="SSQ749" s="59"/>
      <c r="SSR749" s="59"/>
      <c r="SSS749" s="59"/>
      <c r="SST749" s="59"/>
      <c r="SSU749" s="59"/>
      <c r="SSV749" s="59"/>
      <c r="SSW749" s="59"/>
      <c r="SSX749" s="59"/>
      <c r="SSY749" s="59"/>
      <c r="SSZ749" s="59"/>
      <c r="STA749" s="59"/>
      <c r="STB749" s="59"/>
      <c r="STC749" s="59"/>
      <c r="STD749" s="59"/>
      <c r="STE749" s="59"/>
      <c r="STF749" s="59"/>
      <c r="STG749" s="59"/>
      <c r="STH749" s="59"/>
      <c r="STI749" s="59"/>
      <c r="STJ749" s="59"/>
      <c r="STK749" s="59"/>
      <c r="STL749" s="59"/>
      <c r="STM749" s="59"/>
      <c r="STN749" s="59"/>
      <c r="STO749" s="59"/>
      <c r="STP749" s="59"/>
      <c r="STQ749" s="59"/>
      <c r="STR749" s="59"/>
      <c r="STS749" s="59"/>
      <c r="STT749" s="59"/>
      <c r="STU749" s="59"/>
      <c r="STV749" s="59"/>
      <c r="STW749" s="59"/>
      <c r="STX749" s="59"/>
      <c r="STY749" s="59"/>
      <c r="STZ749" s="59"/>
      <c r="SUA749" s="59"/>
      <c r="SUB749" s="59"/>
      <c r="SUC749" s="59"/>
      <c r="SUD749" s="59"/>
      <c r="SUE749" s="59"/>
      <c r="SUF749" s="59"/>
      <c r="SUG749" s="59"/>
      <c r="SUH749" s="59"/>
      <c r="SUI749" s="59"/>
      <c r="SUJ749" s="59"/>
      <c r="SUK749" s="59"/>
      <c r="SUL749" s="59"/>
      <c r="SUM749" s="59"/>
      <c r="SUN749" s="59"/>
      <c r="SUO749" s="59"/>
      <c r="SUP749" s="59"/>
      <c r="SUQ749" s="59"/>
      <c r="SUR749" s="59"/>
      <c r="SUS749" s="59"/>
      <c r="SUT749" s="59"/>
      <c r="SUU749" s="59"/>
      <c r="SUV749" s="59"/>
      <c r="SUW749" s="59"/>
      <c r="SUX749" s="59"/>
      <c r="SUY749" s="59"/>
      <c r="SUZ749" s="59"/>
      <c r="SVA749" s="59"/>
      <c r="SVB749" s="59"/>
      <c r="SVC749" s="59"/>
      <c r="SVD749" s="59"/>
      <c r="SVE749" s="59"/>
      <c r="SVF749" s="59"/>
      <c r="SVG749" s="59"/>
      <c r="SVH749" s="59"/>
      <c r="SVI749" s="59"/>
      <c r="SVJ749" s="59"/>
      <c r="SVK749" s="59"/>
      <c r="SVL749" s="59"/>
      <c r="SVM749" s="59"/>
      <c r="SVN749" s="59"/>
      <c r="SVO749" s="59"/>
      <c r="SVP749" s="59"/>
      <c r="SVQ749" s="59"/>
      <c r="SVR749" s="59"/>
      <c r="SVS749" s="59"/>
      <c r="SVT749" s="59"/>
      <c r="SVU749" s="59"/>
      <c r="SVV749" s="59"/>
      <c r="SVW749" s="59"/>
      <c r="SVX749" s="59"/>
      <c r="SVY749" s="59"/>
      <c r="SVZ749" s="59"/>
      <c r="SWA749" s="59"/>
      <c r="SWB749" s="59"/>
      <c r="SWC749" s="59"/>
      <c r="SWD749" s="59"/>
      <c r="SWE749" s="59"/>
      <c r="SWF749" s="59"/>
      <c r="SWG749" s="59"/>
      <c r="SWH749" s="59"/>
      <c r="SWI749" s="59"/>
      <c r="SWJ749" s="59"/>
      <c r="SWK749" s="59"/>
      <c r="SWL749" s="59"/>
      <c r="SWM749" s="59"/>
      <c r="SWN749" s="59"/>
      <c r="SWO749" s="59"/>
      <c r="SWP749" s="59"/>
      <c r="SWQ749" s="59"/>
      <c r="SWR749" s="59"/>
      <c r="SWS749" s="59"/>
      <c r="SWT749" s="59"/>
      <c r="SWU749" s="59"/>
      <c r="SWV749" s="59"/>
      <c r="SWW749" s="59"/>
      <c r="SWX749" s="59"/>
      <c r="SWY749" s="59"/>
      <c r="SWZ749" s="59"/>
      <c r="SXA749" s="59"/>
      <c r="SXB749" s="59"/>
      <c r="SXC749" s="59"/>
      <c r="SXD749" s="59"/>
      <c r="SXE749" s="59"/>
      <c r="SXF749" s="59"/>
      <c r="SXG749" s="59"/>
      <c r="SXH749" s="59"/>
      <c r="SXI749" s="59"/>
      <c r="SXJ749" s="59"/>
      <c r="SXK749" s="59"/>
      <c r="SXL749" s="59"/>
      <c r="SXM749" s="59"/>
      <c r="SXN749" s="59"/>
      <c r="SXO749" s="59"/>
      <c r="SXP749" s="59"/>
      <c r="SXQ749" s="59"/>
      <c r="SXR749" s="59"/>
      <c r="SXS749" s="59"/>
      <c r="SXT749" s="59"/>
      <c r="SXU749" s="59"/>
      <c r="SXV749" s="59"/>
      <c r="SXW749" s="59"/>
      <c r="SXX749" s="59"/>
      <c r="SXY749" s="59"/>
      <c r="SXZ749" s="59"/>
      <c r="SYA749" s="59"/>
      <c r="SYB749" s="59"/>
      <c r="SYC749" s="59"/>
      <c r="SYD749" s="59"/>
      <c r="SYE749" s="59"/>
      <c r="SYF749" s="59"/>
      <c r="SYG749" s="59"/>
      <c r="SYH749" s="59"/>
      <c r="SYI749" s="59"/>
      <c r="SYJ749" s="59"/>
      <c r="SYK749" s="59"/>
      <c r="SYL749" s="59"/>
      <c r="SYM749" s="59"/>
      <c r="SYN749" s="59"/>
      <c r="SYO749" s="59"/>
      <c r="SYP749" s="59"/>
      <c r="SYQ749" s="59"/>
      <c r="SYR749" s="59"/>
      <c r="SYS749" s="59"/>
      <c r="SYT749" s="59"/>
      <c r="SYU749" s="59"/>
      <c r="SYV749" s="59"/>
      <c r="SYW749" s="59"/>
      <c r="SYX749" s="59"/>
      <c r="SYY749" s="59"/>
      <c r="SYZ749" s="59"/>
      <c r="SZA749" s="59"/>
      <c r="SZB749" s="59"/>
      <c r="SZC749" s="59"/>
      <c r="SZD749" s="59"/>
      <c r="SZE749" s="59"/>
      <c r="SZF749" s="59"/>
      <c r="SZG749" s="59"/>
      <c r="SZH749" s="59"/>
      <c r="SZI749" s="59"/>
      <c r="SZJ749" s="59"/>
      <c r="SZK749" s="59"/>
      <c r="SZL749" s="59"/>
      <c r="SZM749" s="59"/>
      <c r="SZN749" s="59"/>
      <c r="SZO749" s="59"/>
      <c r="SZP749" s="59"/>
      <c r="SZQ749" s="59"/>
      <c r="SZR749" s="59"/>
      <c r="SZS749" s="59"/>
      <c r="SZT749" s="59"/>
      <c r="SZU749" s="59"/>
      <c r="SZV749" s="59"/>
      <c r="SZW749" s="59"/>
      <c r="SZX749" s="59"/>
      <c r="SZY749" s="59"/>
      <c r="SZZ749" s="59"/>
      <c r="TAA749" s="59"/>
      <c r="TAB749" s="59"/>
      <c r="TAC749" s="59"/>
      <c r="TAD749" s="59"/>
      <c r="TAE749" s="59"/>
      <c r="TAF749" s="59"/>
      <c r="TAG749" s="59"/>
      <c r="TAH749" s="59"/>
      <c r="TAI749" s="59"/>
      <c r="TAJ749" s="59"/>
      <c r="TAK749" s="59"/>
      <c r="TAL749" s="59"/>
      <c r="TAM749" s="59"/>
      <c r="TAN749" s="59"/>
      <c r="TAO749" s="59"/>
      <c r="TAP749" s="59"/>
      <c r="TAQ749" s="59"/>
      <c r="TAR749" s="59"/>
      <c r="TAS749" s="59"/>
      <c r="TAT749" s="59"/>
      <c r="TAU749" s="59"/>
      <c r="TAV749" s="59"/>
      <c r="TAW749" s="59"/>
      <c r="TAX749" s="59"/>
      <c r="TAY749" s="59"/>
      <c r="TAZ749" s="59"/>
      <c r="TBA749" s="59"/>
      <c r="TBB749" s="59"/>
      <c r="TBC749" s="59"/>
      <c r="TBD749" s="59"/>
      <c r="TBE749" s="59"/>
      <c r="TBF749" s="59"/>
      <c r="TBG749" s="59"/>
      <c r="TBH749" s="59"/>
      <c r="TBI749" s="59"/>
      <c r="TBJ749" s="59"/>
      <c r="TBK749" s="59"/>
      <c r="TBL749" s="59"/>
      <c r="TBM749" s="59"/>
      <c r="TBN749" s="59"/>
      <c r="TBO749" s="59"/>
      <c r="TBP749" s="59"/>
      <c r="TBQ749" s="59"/>
      <c r="TBR749" s="59"/>
      <c r="TBS749" s="59"/>
      <c r="TBT749" s="59"/>
      <c r="TBU749" s="59"/>
      <c r="TBV749" s="59"/>
      <c r="TBW749" s="59"/>
      <c r="TBX749" s="59"/>
      <c r="TBY749" s="59"/>
      <c r="TBZ749" s="59"/>
      <c r="TCA749" s="59"/>
      <c r="TCB749" s="59"/>
      <c r="TCC749" s="59"/>
      <c r="TCD749" s="59"/>
      <c r="TCE749" s="59"/>
      <c r="TCF749" s="59"/>
      <c r="TCG749" s="59"/>
      <c r="TCH749" s="59"/>
      <c r="TCI749" s="59"/>
      <c r="TCJ749" s="59"/>
      <c r="TCK749" s="59"/>
      <c r="TCL749" s="59"/>
      <c r="TCM749" s="59"/>
      <c r="TCN749" s="59"/>
      <c r="TCO749" s="59"/>
      <c r="TCP749" s="59"/>
      <c r="TCQ749" s="59"/>
      <c r="TCR749" s="59"/>
      <c r="TCS749" s="59"/>
      <c r="TCT749" s="59"/>
      <c r="TCU749" s="59"/>
      <c r="TCV749" s="59"/>
      <c r="TCW749" s="59"/>
      <c r="TCX749" s="59"/>
      <c r="TCY749" s="59"/>
      <c r="TCZ749" s="59"/>
      <c r="TDA749" s="59"/>
      <c r="TDB749" s="59"/>
      <c r="TDC749" s="59"/>
      <c r="TDD749" s="59"/>
      <c r="TDE749" s="59"/>
      <c r="TDF749" s="59"/>
      <c r="TDG749" s="59"/>
      <c r="TDH749" s="59"/>
      <c r="TDI749" s="59"/>
      <c r="TDJ749" s="59"/>
      <c r="TDK749" s="59"/>
      <c r="TDL749" s="59"/>
      <c r="TDM749" s="59"/>
      <c r="TDN749" s="59"/>
      <c r="TDO749" s="59"/>
      <c r="TDP749" s="59"/>
      <c r="TDQ749" s="59"/>
      <c r="TDR749" s="59"/>
      <c r="TDS749" s="59"/>
      <c r="TDT749" s="59"/>
      <c r="TDU749" s="59"/>
      <c r="TDV749" s="59"/>
      <c r="TDW749" s="59"/>
      <c r="TDX749" s="59"/>
      <c r="TDY749" s="59"/>
      <c r="TDZ749" s="59"/>
      <c r="TEA749" s="59"/>
      <c r="TEB749" s="59"/>
      <c r="TEC749" s="59"/>
      <c r="TED749" s="59"/>
      <c r="TEE749" s="59"/>
      <c r="TEF749" s="59"/>
      <c r="TEG749" s="59"/>
      <c r="TEH749" s="59"/>
      <c r="TEI749" s="59"/>
      <c r="TEJ749" s="59"/>
      <c r="TEK749" s="59"/>
      <c r="TEL749" s="59"/>
      <c r="TEM749" s="59"/>
      <c r="TEN749" s="59"/>
      <c r="TEO749" s="59"/>
      <c r="TEP749" s="59"/>
      <c r="TEQ749" s="59"/>
      <c r="TER749" s="59"/>
      <c r="TES749" s="59"/>
      <c r="TET749" s="59"/>
      <c r="TEU749" s="59"/>
      <c r="TEV749" s="59"/>
      <c r="TEW749" s="59"/>
      <c r="TEX749" s="59"/>
      <c r="TEY749" s="59"/>
      <c r="TEZ749" s="59"/>
      <c r="TFA749" s="59"/>
      <c r="TFB749" s="59"/>
      <c r="TFC749" s="59"/>
      <c r="TFD749" s="59"/>
      <c r="TFE749" s="59"/>
      <c r="TFF749" s="59"/>
      <c r="TFG749" s="59"/>
      <c r="TFH749" s="59"/>
      <c r="TFI749" s="59"/>
      <c r="TFJ749" s="59"/>
      <c r="TFK749" s="59"/>
      <c r="TFL749" s="59"/>
      <c r="TFM749" s="59"/>
      <c r="TFN749" s="59"/>
      <c r="TFO749" s="59"/>
      <c r="TFP749" s="59"/>
      <c r="TFQ749" s="59"/>
      <c r="TFR749" s="59"/>
      <c r="TFS749" s="59"/>
      <c r="TFT749" s="59"/>
      <c r="TFU749" s="59"/>
      <c r="TFV749" s="59"/>
      <c r="TFW749" s="59"/>
      <c r="TFX749" s="59"/>
      <c r="TFY749" s="59"/>
      <c r="TFZ749" s="59"/>
      <c r="TGA749" s="59"/>
      <c r="TGB749" s="59"/>
      <c r="TGC749" s="59"/>
      <c r="TGD749" s="59"/>
      <c r="TGE749" s="59"/>
      <c r="TGF749" s="59"/>
      <c r="TGG749" s="59"/>
      <c r="TGH749" s="59"/>
      <c r="TGI749" s="59"/>
      <c r="TGJ749" s="59"/>
      <c r="TGK749" s="59"/>
      <c r="TGL749" s="59"/>
      <c r="TGM749" s="59"/>
      <c r="TGN749" s="59"/>
      <c r="TGO749" s="59"/>
      <c r="TGP749" s="59"/>
      <c r="TGQ749" s="59"/>
      <c r="TGR749" s="59"/>
      <c r="TGS749" s="59"/>
      <c r="TGT749" s="59"/>
      <c r="TGU749" s="59"/>
      <c r="TGV749" s="59"/>
      <c r="TGW749" s="59"/>
      <c r="TGX749" s="59"/>
      <c r="TGY749" s="59"/>
      <c r="TGZ749" s="59"/>
      <c r="THA749" s="59"/>
      <c r="THB749" s="59"/>
      <c r="THC749" s="59"/>
      <c r="THD749" s="59"/>
      <c r="THE749" s="59"/>
      <c r="THF749" s="59"/>
      <c r="THG749" s="59"/>
      <c r="THH749" s="59"/>
      <c r="THI749" s="59"/>
      <c r="THJ749" s="59"/>
      <c r="THK749" s="59"/>
      <c r="THL749" s="59"/>
      <c r="THM749" s="59"/>
      <c r="THN749" s="59"/>
      <c r="THO749" s="59"/>
      <c r="THP749" s="59"/>
      <c r="THQ749" s="59"/>
      <c r="THR749" s="59"/>
      <c r="THS749" s="59"/>
      <c r="THT749" s="59"/>
      <c r="THU749" s="59"/>
      <c r="THV749" s="59"/>
      <c r="THW749" s="59"/>
      <c r="THX749" s="59"/>
      <c r="THY749" s="59"/>
      <c r="THZ749" s="59"/>
      <c r="TIA749" s="59"/>
      <c r="TIB749" s="59"/>
      <c r="TIC749" s="59"/>
      <c r="TID749" s="59"/>
      <c r="TIE749" s="59"/>
      <c r="TIF749" s="59"/>
      <c r="TIG749" s="59"/>
      <c r="TIH749" s="59"/>
      <c r="TII749" s="59"/>
      <c r="TIJ749" s="59"/>
      <c r="TIK749" s="59"/>
      <c r="TIL749" s="59"/>
      <c r="TIM749" s="59"/>
      <c r="TIN749" s="59"/>
      <c r="TIO749" s="59"/>
      <c r="TIP749" s="59"/>
      <c r="TIQ749" s="59"/>
      <c r="TIR749" s="59"/>
      <c r="TIS749" s="59"/>
      <c r="TIT749" s="59"/>
      <c r="TIU749" s="59"/>
      <c r="TIV749" s="59"/>
      <c r="TIW749" s="59"/>
      <c r="TIX749" s="59"/>
      <c r="TIY749" s="59"/>
      <c r="TIZ749" s="59"/>
      <c r="TJA749" s="59"/>
      <c r="TJB749" s="59"/>
      <c r="TJC749" s="59"/>
      <c r="TJD749" s="59"/>
      <c r="TJE749" s="59"/>
      <c r="TJF749" s="59"/>
      <c r="TJG749" s="59"/>
      <c r="TJH749" s="59"/>
      <c r="TJI749" s="59"/>
      <c r="TJJ749" s="59"/>
      <c r="TJK749" s="59"/>
      <c r="TJL749" s="59"/>
      <c r="TJM749" s="59"/>
      <c r="TJN749" s="59"/>
      <c r="TJO749" s="59"/>
      <c r="TJP749" s="59"/>
      <c r="TJQ749" s="59"/>
      <c r="TJR749" s="59"/>
      <c r="TJS749" s="59"/>
      <c r="TJT749" s="59"/>
      <c r="TJU749" s="59"/>
      <c r="TJV749" s="59"/>
      <c r="TJW749" s="59"/>
      <c r="TJX749" s="59"/>
      <c r="TJY749" s="59"/>
      <c r="TJZ749" s="59"/>
      <c r="TKA749" s="59"/>
      <c r="TKB749" s="59"/>
      <c r="TKC749" s="59"/>
      <c r="TKD749" s="59"/>
      <c r="TKE749" s="59"/>
      <c r="TKF749" s="59"/>
      <c r="TKG749" s="59"/>
      <c r="TKH749" s="59"/>
      <c r="TKI749" s="59"/>
      <c r="TKJ749" s="59"/>
      <c r="TKK749" s="59"/>
      <c r="TKL749" s="59"/>
      <c r="TKM749" s="59"/>
      <c r="TKN749" s="59"/>
      <c r="TKO749" s="59"/>
      <c r="TKP749" s="59"/>
      <c r="TKQ749" s="59"/>
      <c r="TKR749" s="59"/>
      <c r="TKS749" s="59"/>
      <c r="TKT749" s="59"/>
      <c r="TKU749" s="59"/>
      <c r="TKV749" s="59"/>
      <c r="TKW749" s="59"/>
      <c r="TKX749" s="59"/>
      <c r="TKY749" s="59"/>
      <c r="TKZ749" s="59"/>
      <c r="TLA749" s="59"/>
      <c r="TLB749" s="59"/>
      <c r="TLC749" s="59"/>
      <c r="TLD749" s="59"/>
      <c r="TLE749" s="59"/>
      <c r="TLF749" s="59"/>
      <c r="TLG749" s="59"/>
      <c r="TLH749" s="59"/>
      <c r="TLI749" s="59"/>
      <c r="TLJ749" s="59"/>
      <c r="TLK749" s="59"/>
      <c r="TLL749" s="59"/>
      <c r="TLM749" s="59"/>
      <c r="TLN749" s="59"/>
      <c r="TLO749" s="59"/>
      <c r="TLP749" s="59"/>
      <c r="TLQ749" s="59"/>
      <c r="TLR749" s="59"/>
      <c r="TLS749" s="59"/>
      <c r="TLT749" s="59"/>
      <c r="TLU749" s="59"/>
      <c r="TLV749" s="59"/>
      <c r="TLW749" s="59"/>
      <c r="TLX749" s="59"/>
      <c r="TLY749" s="59"/>
      <c r="TLZ749" s="59"/>
      <c r="TMA749" s="59"/>
      <c r="TMB749" s="59"/>
      <c r="TMC749" s="59"/>
      <c r="TMD749" s="59"/>
      <c r="TME749" s="59"/>
      <c r="TMF749" s="59"/>
      <c r="TMG749" s="59"/>
      <c r="TMH749" s="59"/>
      <c r="TMI749" s="59"/>
      <c r="TMJ749" s="59"/>
      <c r="TMK749" s="59"/>
      <c r="TML749" s="59"/>
      <c r="TMM749" s="59"/>
      <c r="TMN749" s="59"/>
      <c r="TMO749" s="59"/>
      <c r="TMP749" s="59"/>
      <c r="TMQ749" s="59"/>
      <c r="TMR749" s="59"/>
      <c r="TMS749" s="59"/>
      <c r="TMT749" s="59"/>
      <c r="TMU749" s="59"/>
      <c r="TMV749" s="59"/>
      <c r="TMW749" s="59"/>
      <c r="TMX749" s="59"/>
      <c r="TMY749" s="59"/>
      <c r="TMZ749" s="59"/>
      <c r="TNA749" s="59"/>
      <c r="TNB749" s="59"/>
      <c r="TNC749" s="59"/>
      <c r="TND749" s="59"/>
      <c r="TNE749" s="59"/>
      <c r="TNF749" s="59"/>
      <c r="TNG749" s="59"/>
      <c r="TNH749" s="59"/>
      <c r="TNI749" s="59"/>
      <c r="TNJ749" s="59"/>
      <c r="TNK749" s="59"/>
      <c r="TNL749" s="59"/>
      <c r="TNM749" s="59"/>
      <c r="TNN749" s="59"/>
      <c r="TNO749" s="59"/>
      <c r="TNP749" s="59"/>
      <c r="TNQ749" s="59"/>
      <c r="TNR749" s="59"/>
      <c r="TNS749" s="59"/>
      <c r="TNT749" s="59"/>
      <c r="TNU749" s="59"/>
      <c r="TNV749" s="59"/>
      <c r="TNW749" s="59"/>
      <c r="TNX749" s="59"/>
      <c r="TNY749" s="59"/>
      <c r="TNZ749" s="59"/>
      <c r="TOA749" s="59"/>
      <c r="TOB749" s="59"/>
      <c r="TOC749" s="59"/>
      <c r="TOD749" s="59"/>
      <c r="TOE749" s="59"/>
      <c r="TOF749" s="59"/>
      <c r="TOG749" s="59"/>
      <c r="TOH749" s="59"/>
      <c r="TOI749" s="59"/>
      <c r="TOJ749" s="59"/>
      <c r="TOK749" s="59"/>
      <c r="TOL749" s="59"/>
      <c r="TOM749" s="59"/>
      <c r="TON749" s="59"/>
      <c r="TOO749" s="59"/>
      <c r="TOP749" s="59"/>
      <c r="TOQ749" s="59"/>
      <c r="TOR749" s="59"/>
      <c r="TOS749" s="59"/>
      <c r="TOT749" s="59"/>
      <c r="TOU749" s="59"/>
      <c r="TOV749" s="59"/>
      <c r="TOW749" s="59"/>
      <c r="TOX749" s="59"/>
      <c r="TOY749" s="59"/>
      <c r="TOZ749" s="59"/>
      <c r="TPA749" s="59"/>
      <c r="TPB749" s="59"/>
      <c r="TPC749" s="59"/>
      <c r="TPD749" s="59"/>
      <c r="TPE749" s="59"/>
      <c r="TPF749" s="59"/>
      <c r="TPG749" s="59"/>
      <c r="TPH749" s="59"/>
      <c r="TPI749" s="59"/>
      <c r="TPJ749" s="59"/>
      <c r="TPK749" s="59"/>
      <c r="TPL749" s="59"/>
      <c r="TPM749" s="59"/>
      <c r="TPN749" s="59"/>
      <c r="TPO749" s="59"/>
      <c r="TPP749" s="59"/>
      <c r="TPQ749" s="59"/>
      <c r="TPR749" s="59"/>
      <c r="TPS749" s="59"/>
      <c r="TPT749" s="59"/>
      <c r="TPU749" s="59"/>
      <c r="TPV749" s="59"/>
      <c r="TPW749" s="59"/>
      <c r="TPX749" s="59"/>
      <c r="TPY749" s="59"/>
      <c r="TPZ749" s="59"/>
      <c r="TQA749" s="59"/>
      <c r="TQB749" s="59"/>
      <c r="TQC749" s="59"/>
      <c r="TQD749" s="59"/>
      <c r="TQE749" s="59"/>
      <c r="TQF749" s="59"/>
      <c r="TQG749" s="59"/>
      <c r="TQH749" s="59"/>
      <c r="TQI749" s="59"/>
      <c r="TQJ749" s="59"/>
      <c r="TQK749" s="59"/>
      <c r="TQL749" s="59"/>
      <c r="TQM749" s="59"/>
      <c r="TQN749" s="59"/>
      <c r="TQO749" s="59"/>
      <c r="TQP749" s="59"/>
      <c r="TQQ749" s="59"/>
      <c r="TQR749" s="59"/>
      <c r="TQS749" s="59"/>
      <c r="TQT749" s="59"/>
      <c r="TQU749" s="59"/>
      <c r="TQV749" s="59"/>
      <c r="TQW749" s="59"/>
      <c r="TQX749" s="59"/>
      <c r="TQY749" s="59"/>
      <c r="TQZ749" s="59"/>
      <c r="TRA749" s="59"/>
      <c r="TRB749" s="59"/>
      <c r="TRC749" s="59"/>
      <c r="TRD749" s="59"/>
      <c r="TRE749" s="59"/>
      <c r="TRF749" s="59"/>
      <c r="TRG749" s="59"/>
      <c r="TRH749" s="59"/>
      <c r="TRI749" s="59"/>
      <c r="TRJ749" s="59"/>
      <c r="TRK749" s="59"/>
      <c r="TRL749" s="59"/>
      <c r="TRM749" s="59"/>
      <c r="TRN749" s="59"/>
      <c r="TRO749" s="59"/>
      <c r="TRP749" s="59"/>
      <c r="TRQ749" s="59"/>
      <c r="TRR749" s="59"/>
      <c r="TRS749" s="59"/>
      <c r="TRT749" s="59"/>
      <c r="TRU749" s="59"/>
      <c r="TRV749" s="59"/>
      <c r="TRW749" s="59"/>
      <c r="TRX749" s="59"/>
      <c r="TRY749" s="59"/>
      <c r="TRZ749" s="59"/>
      <c r="TSA749" s="59"/>
      <c r="TSB749" s="59"/>
      <c r="TSC749" s="59"/>
      <c r="TSD749" s="59"/>
      <c r="TSE749" s="59"/>
      <c r="TSF749" s="59"/>
      <c r="TSG749" s="59"/>
      <c r="TSH749" s="59"/>
      <c r="TSI749" s="59"/>
      <c r="TSJ749" s="59"/>
      <c r="TSK749" s="59"/>
      <c r="TSL749" s="59"/>
      <c r="TSM749" s="59"/>
      <c r="TSN749" s="59"/>
      <c r="TSO749" s="59"/>
      <c r="TSP749" s="59"/>
      <c r="TSQ749" s="59"/>
      <c r="TSR749" s="59"/>
      <c r="TSS749" s="59"/>
      <c r="TST749" s="59"/>
      <c r="TSU749" s="59"/>
      <c r="TSV749" s="59"/>
      <c r="TSW749" s="59"/>
      <c r="TSX749" s="59"/>
      <c r="TSY749" s="59"/>
      <c r="TSZ749" s="59"/>
      <c r="TTA749" s="59"/>
      <c r="TTB749" s="59"/>
      <c r="TTC749" s="59"/>
      <c r="TTD749" s="59"/>
      <c r="TTE749" s="59"/>
      <c r="TTF749" s="59"/>
      <c r="TTG749" s="59"/>
      <c r="TTH749" s="59"/>
      <c r="TTI749" s="59"/>
      <c r="TTJ749" s="59"/>
      <c r="TTK749" s="59"/>
      <c r="TTL749" s="59"/>
      <c r="TTM749" s="59"/>
      <c r="TTN749" s="59"/>
      <c r="TTO749" s="59"/>
      <c r="TTP749" s="59"/>
      <c r="TTQ749" s="59"/>
      <c r="TTR749" s="59"/>
      <c r="TTS749" s="59"/>
      <c r="TTT749" s="59"/>
      <c r="TTU749" s="59"/>
      <c r="TTV749" s="59"/>
      <c r="TTW749" s="59"/>
      <c r="TTX749" s="59"/>
      <c r="TTY749" s="59"/>
      <c r="TTZ749" s="59"/>
      <c r="TUA749" s="59"/>
      <c r="TUB749" s="59"/>
      <c r="TUC749" s="59"/>
      <c r="TUD749" s="59"/>
      <c r="TUE749" s="59"/>
      <c r="TUF749" s="59"/>
      <c r="TUG749" s="59"/>
      <c r="TUH749" s="59"/>
      <c r="TUI749" s="59"/>
      <c r="TUJ749" s="59"/>
      <c r="TUK749" s="59"/>
      <c r="TUL749" s="59"/>
      <c r="TUM749" s="59"/>
      <c r="TUN749" s="59"/>
      <c r="TUO749" s="59"/>
      <c r="TUP749" s="59"/>
      <c r="TUQ749" s="59"/>
      <c r="TUR749" s="59"/>
      <c r="TUS749" s="59"/>
      <c r="TUT749" s="59"/>
      <c r="TUU749" s="59"/>
      <c r="TUV749" s="59"/>
      <c r="TUW749" s="59"/>
      <c r="TUX749" s="59"/>
      <c r="TUY749" s="59"/>
      <c r="TUZ749" s="59"/>
      <c r="TVA749" s="59"/>
      <c r="TVB749" s="59"/>
      <c r="TVC749" s="59"/>
      <c r="TVD749" s="59"/>
      <c r="TVE749" s="59"/>
      <c r="TVF749" s="59"/>
      <c r="TVG749" s="59"/>
      <c r="TVH749" s="59"/>
      <c r="TVI749" s="59"/>
      <c r="TVJ749" s="59"/>
      <c r="TVK749" s="59"/>
      <c r="TVL749" s="59"/>
      <c r="TVM749" s="59"/>
      <c r="TVN749" s="59"/>
      <c r="TVO749" s="59"/>
      <c r="TVP749" s="59"/>
      <c r="TVQ749" s="59"/>
      <c r="TVR749" s="59"/>
      <c r="TVS749" s="59"/>
      <c r="TVT749" s="59"/>
      <c r="TVU749" s="59"/>
      <c r="TVV749" s="59"/>
      <c r="TVW749" s="59"/>
      <c r="TVX749" s="59"/>
      <c r="TVY749" s="59"/>
      <c r="TVZ749" s="59"/>
      <c r="TWA749" s="59"/>
      <c r="TWB749" s="59"/>
      <c r="TWC749" s="59"/>
      <c r="TWD749" s="59"/>
      <c r="TWE749" s="59"/>
      <c r="TWF749" s="59"/>
      <c r="TWG749" s="59"/>
      <c r="TWH749" s="59"/>
      <c r="TWI749" s="59"/>
      <c r="TWJ749" s="59"/>
      <c r="TWK749" s="59"/>
      <c r="TWL749" s="59"/>
      <c r="TWM749" s="59"/>
      <c r="TWN749" s="59"/>
      <c r="TWO749" s="59"/>
      <c r="TWP749" s="59"/>
      <c r="TWQ749" s="59"/>
      <c r="TWR749" s="59"/>
      <c r="TWS749" s="59"/>
      <c r="TWT749" s="59"/>
      <c r="TWU749" s="59"/>
      <c r="TWV749" s="59"/>
      <c r="TWW749" s="59"/>
      <c r="TWX749" s="59"/>
      <c r="TWY749" s="59"/>
      <c r="TWZ749" s="59"/>
      <c r="TXA749" s="59"/>
      <c r="TXB749" s="59"/>
      <c r="TXC749" s="59"/>
      <c r="TXD749" s="59"/>
      <c r="TXE749" s="59"/>
      <c r="TXF749" s="59"/>
      <c r="TXG749" s="59"/>
      <c r="TXH749" s="59"/>
      <c r="TXI749" s="59"/>
      <c r="TXJ749" s="59"/>
      <c r="TXK749" s="59"/>
      <c r="TXL749" s="59"/>
      <c r="TXM749" s="59"/>
      <c r="TXN749" s="59"/>
      <c r="TXO749" s="59"/>
      <c r="TXP749" s="59"/>
      <c r="TXQ749" s="59"/>
      <c r="TXR749" s="59"/>
      <c r="TXS749" s="59"/>
      <c r="TXT749" s="59"/>
      <c r="TXU749" s="59"/>
      <c r="TXV749" s="59"/>
      <c r="TXW749" s="59"/>
      <c r="TXX749" s="59"/>
      <c r="TXY749" s="59"/>
      <c r="TXZ749" s="59"/>
      <c r="TYA749" s="59"/>
      <c r="TYB749" s="59"/>
      <c r="TYC749" s="59"/>
      <c r="TYD749" s="59"/>
      <c r="TYE749" s="59"/>
      <c r="TYF749" s="59"/>
      <c r="TYG749" s="59"/>
      <c r="TYH749" s="59"/>
      <c r="TYI749" s="59"/>
      <c r="TYJ749" s="59"/>
      <c r="TYK749" s="59"/>
      <c r="TYL749" s="59"/>
      <c r="TYM749" s="59"/>
      <c r="TYN749" s="59"/>
      <c r="TYO749" s="59"/>
      <c r="TYP749" s="59"/>
      <c r="TYQ749" s="59"/>
      <c r="TYR749" s="59"/>
      <c r="TYS749" s="59"/>
      <c r="TYT749" s="59"/>
      <c r="TYU749" s="59"/>
      <c r="TYV749" s="59"/>
      <c r="TYW749" s="59"/>
      <c r="TYX749" s="59"/>
      <c r="TYY749" s="59"/>
      <c r="TYZ749" s="59"/>
      <c r="TZA749" s="59"/>
      <c r="TZB749" s="59"/>
      <c r="TZC749" s="59"/>
      <c r="TZD749" s="59"/>
      <c r="TZE749" s="59"/>
      <c r="TZF749" s="59"/>
      <c r="TZG749" s="59"/>
      <c r="TZH749" s="59"/>
      <c r="TZI749" s="59"/>
      <c r="TZJ749" s="59"/>
      <c r="TZK749" s="59"/>
      <c r="TZL749" s="59"/>
      <c r="TZM749" s="59"/>
      <c r="TZN749" s="59"/>
      <c r="TZO749" s="59"/>
      <c r="TZP749" s="59"/>
      <c r="TZQ749" s="59"/>
      <c r="TZR749" s="59"/>
      <c r="TZS749" s="59"/>
      <c r="TZT749" s="59"/>
      <c r="TZU749" s="59"/>
      <c r="TZV749" s="59"/>
      <c r="TZW749" s="59"/>
      <c r="TZX749" s="59"/>
      <c r="TZY749" s="59"/>
      <c r="TZZ749" s="59"/>
      <c r="UAA749" s="59"/>
      <c r="UAB749" s="59"/>
      <c r="UAC749" s="59"/>
      <c r="UAD749" s="59"/>
      <c r="UAE749" s="59"/>
      <c r="UAF749" s="59"/>
      <c r="UAG749" s="59"/>
      <c r="UAH749" s="59"/>
      <c r="UAI749" s="59"/>
      <c r="UAJ749" s="59"/>
      <c r="UAK749" s="59"/>
      <c r="UAL749" s="59"/>
      <c r="UAM749" s="59"/>
      <c r="UAN749" s="59"/>
      <c r="UAO749" s="59"/>
      <c r="UAP749" s="59"/>
      <c r="UAQ749" s="59"/>
      <c r="UAR749" s="59"/>
      <c r="UAS749" s="59"/>
      <c r="UAT749" s="59"/>
      <c r="UAU749" s="59"/>
      <c r="UAV749" s="59"/>
      <c r="UAW749" s="59"/>
      <c r="UAX749" s="59"/>
      <c r="UAY749" s="59"/>
      <c r="UAZ749" s="59"/>
      <c r="UBA749" s="59"/>
      <c r="UBB749" s="59"/>
      <c r="UBC749" s="59"/>
      <c r="UBD749" s="59"/>
      <c r="UBE749" s="59"/>
      <c r="UBF749" s="59"/>
      <c r="UBG749" s="59"/>
      <c r="UBH749" s="59"/>
      <c r="UBI749" s="59"/>
      <c r="UBJ749" s="59"/>
      <c r="UBK749" s="59"/>
      <c r="UBL749" s="59"/>
      <c r="UBM749" s="59"/>
      <c r="UBN749" s="59"/>
      <c r="UBO749" s="59"/>
      <c r="UBP749" s="59"/>
      <c r="UBQ749" s="59"/>
      <c r="UBR749" s="59"/>
      <c r="UBS749" s="59"/>
      <c r="UBT749" s="59"/>
      <c r="UBU749" s="59"/>
      <c r="UBV749" s="59"/>
      <c r="UBW749" s="59"/>
      <c r="UBX749" s="59"/>
      <c r="UBY749" s="59"/>
      <c r="UBZ749" s="59"/>
      <c r="UCA749" s="59"/>
      <c r="UCB749" s="59"/>
      <c r="UCC749" s="59"/>
      <c r="UCD749" s="59"/>
      <c r="UCE749" s="59"/>
      <c r="UCF749" s="59"/>
      <c r="UCG749" s="59"/>
      <c r="UCH749" s="59"/>
      <c r="UCI749" s="59"/>
      <c r="UCJ749" s="59"/>
      <c r="UCK749" s="59"/>
      <c r="UCL749" s="59"/>
      <c r="UCM749" s="59"/>
      <c r="UCN749" s="59"/>
      <c r="UCO749" s="59"/>
      <c r="UCP749" s="59"/>
      <c r="UCQ749" s="59"/>
      <c r="UCR749" s="59"/>
      <c r="UCS749" s="59"/>
      <c r="UCT749" s="59"/>
      <c r="UCU749" s="59"/>
      <c r="UCV749" s="59"/>
      <c r="UCW749" s="59"/>
      <c r="UCX749" s="59"/>
      <c r="UCY749" s="59"/>
      <c r="UCZ749" s="59"/>
      <c r="UDA749" s="59"/>
      <c r="UDB749" s="59"/>
      <c r="UDC749" s="59"/>
      <c r="UDD749" s="59"/>
      <c r="UDE749" s="59"/>
      <c r="UDF749" s="59"/>
      <c r="UDG749" s="59"/>
      <c r="UDH749" s="59"/>
      <c r="UDI749" s="59"/>
      <c r="UDJ749" s="59"/>
      <c r="UDK749" s="59"/>
      <c r="UDL749" s="59"/>
      <c r="UDM749" s="59"/>
      <c r="UDN749" s="59"/>
      <c r="UDO749" s="59"/>
      <c r="UDP749" s="59"/>
      <c r="UDQ749" s="59"/>
      <c r="UDR749" s="59"/>
      <c r="UDS749" s="59"/>
      <c r="UDT749" s="59"/>
      <c r="UDU749" s="59"/>
      <c r="UDV749" s="59"/>
      <c r="UDW749" s="59"/>
      <c r="UDX749" s="59"/>
      <c r="UDY749" s="59"/>
      <c r="UDZ749" s="59"/>
      <c r="UEA749" s="59"/>
      <c r="UEB749" s="59"/>
      <c r="UEC749" s="59"/>
      <c r="UED749" s="59"/>
      <c r="UEE749" s="59"/>
      <c r="UEF749" s="59"/>
      <c r="UEG749" s="59"/>
      <c r="UEH749" s="59"/>
      <c r="UEI749" s="59"/>
      <c r="UEJ749" s="59"/>
      <c r="UEK749" s="59"/>
      <c r="UEL749" s="59"/>
      <c r="UEM749" s="59"/>
      <c r="UEN749" s="59"/>
      <c r="UEO749" s="59"/>
      <c r="UEP749" s="59"/>
      <c r="UEQ749" s="59"/>
      <c r="UER749" s="59"/>
      <c r="UES749" s="59"/>
      <c r="UET749" s="59"/>
      <c r="UEU749" s="59"/>
      <c r="UEV749" s="59"/>
      <c r="UEW749" s="59"/>
      <c r="UEX749" s="59"/>
      <c r="UEY749" s="59"/>
      <c r="UEZ749" s="59"/>
      <c r="UFA749" s="59"/>
      <c r="UFB749" s="59"/>
      <c r="UFC749" s="59"/>
      <c r="UFD749" s="59"/>
      <c r="UFE749" s="59"/>
      <c r="UFF749" s="59"/>
      <c r="UFG749" s="59"/>
      <c r="UFH749" s="59"/>
      <c r="UFI749" s="59"/>
      <c r="UFJ749" s="59"/>
      <c r="UFK749" s="59"/>
      <c r="UFL749" s="59"/>
      <c r="UFM749" s="59"/>
      <c r="UFN749" s="59"/>
      <c r="UFO749" s="59"/>
      <c r="UFP749" s="59"/>
      <c r="UFQ749" s="59"/>
      <c r="UFR749" s="59"/>
      <c r="UFS749" s="59"/>
      <c r="UFT749" s="59"/>
      <c r="UFU749" s="59"/>
      <c r="UFV749" s="59"/>
      <c r="UFW749" s="59"/>
      <c r="UFX749" s="59"/>
      <c r="UFY749" s="59"/>
      <c r="UFZ749" s="59"/>
      <c r="UGA749" s="59"/>
      <c r="UGB749" s="59"/>
      <c r="UGC749" s="59"/>
      <c r="UGD749" s="59"/>
      <c r="UGE749" s="59"/>
      <c r="UGF749" s="59"/>
      <c r="UGG749" s="59"/>
      <c r="UGH749" s="59"/>
      <c r="UGI749" s="59"/>
      <c r="UGJ749" s="59"/>
      <c r="UGK749" s="59"/>
      <c r="UGL749" s="59"/>
      <c r="UGM749" s="59"/>
      <c r="UGN749" s="59"/>
      <c r="UGO749" s="59"/>
      <c r="UGP749" s="59"/>
      <c r="UGQ749" s="59"/>
      <c r="UGR749" s="59"/>
      <c r="UGS749" s="59"/>
      <c r="UGT749" s="59"/>
      <c r="UGU749" s="59"/>
      <c r="UGV749" s="59"/>
      <c r="UGW749" s="59"/>
      <c r="UGX749" s="59"/>
      <c r="UGY749" s="59"/>
      <c r="UGZ749" s="59"/>
      <c r="UHA749" s="59"/>
      <c r="UHB749" s="59"/>
      <c r="UHC749" s="59"/>
      <c r="UHD749" s="59"/>
      <c r="UHE749" s="59"/>
      <c r="UHF749" s="59"/>
      <c r="UHG749" s="59"/>
      <c r="UHH749" s="59"/>
      <c r="UHI749" s="59"/>
      <c r="UHJ749" s="59"/>
      <c r="UHK749" s="59"/>
      <c r="UHL749" s="59"/>
      <c r="UHM749" s="59"/>
      <c r="UHN749" s="59"/>
      <c r="UHO749" s="59"/>
      <c r="UHP749" s="59"/>
      <c r="UHQ749" s="59"/>
      <c r="UHR749" s="59"/>
      <c r="UHS749" s="59"/>
      <c r="UHT749" s="59"/>
      <c r="UHU749" s="59"/>
      <c r="UHV749" s="59"/>
      <c r="UHW749" s="59"/>
      <c r="UHX749" s="59"/>
      <c r="UHY749" s="59"/>
      <c r="UHZ749" s="59"/>
      <c r="UIA749" s="59"/>
      <c r="UIB749" s="59"/>
      <c r="UIC749" s="59"/>
      <c r="UID749" s="59"/>
      <c r="UIE749" s="59"/>
      <c r="UIF749" s="59"/>
      <c r="UIG749" s="59"/>
      <c r="UIH749" s="59"/>
      <c r="UII749" s="59"/>
      <c r="UIJ749" s="59"/>
      <c r="UIK749" s="59"/>
      <c r="UIL749" s="59"/>
      <c r="UIM749" s="59"/>
      <c r="UIN749" s="59"/>
      <c r="UIO749" s="59"/>
      <c r="UIP749" s="59"/>
      <c r="UIQ749" s="59"/>
      <c r="UIR749" s="59"/>
      <c r="UIS749" s="59"/>
      <c r="UIT749" s="59"/>
      <c r="UIU749" s="59"/>
      <c r="UIV749" s="59"/>
      <c r="UIW749" s="59"/>
      <c r="UIX749" s="59"/>
      <c r="UIY749" s="59"/>
      <c r="UIZ749" s="59"/>
      <c r="UJA749" s="59"/>
      <c r="UJB749" s="59"/>
      <c r="UJC749" s="59"/>
      <c r="UJD749" s="59"/>
      <c r="UJE749" s="59"/>
      <c r="UJF749" s="59"/>
      <c r="UJG749" s="59"/>
      <c r="UJH749" s="59"/>
      <c r="UJI749" s="59"/>
      <c r="UJJ749" s="59"/>
      <c r="UJK749" s="59"/>
      <c r="UJL749" s="59"/>
      <c r="UJM749" s="59"/>
      <c r="UJN749" s="59"/>
      <c r="UJO749" s="59"/>
      <c r="UJP749" s="59"/>
      <c r="UJQ749" s="59"/>
      <c r="UJR749" s="59"/>
      <c r="UJS749" s="59"/>
      <c r="UJT749" s="59"/>
      <c r="UJU749" s="59"/>
      <c r="UJV749" s="59"/>
      <c r="UJW749" s="59"/>
      <c r="UJX749" s="59"/>
      <c r="UJY749" s="59"/>
      <c r="UJZ749" s="59"/>
      <c r="UKA749" s="59"/>
      <c r="UKB749" s="59"/>
      <c r="UKC749" s="59"/>
      <c r="UKD749" s="59"/>
      <c r="UKE749" s="59"/>
      <c r="UKF749" s="59"/>
      <c r="UKG749" s="59"/>
      <c r="UKH749" s="59"/>
      <c r="UKI749" s="59"/>
      <c r="UKJ749" s="59"/>
      <c r="UKK749" s="59"/>
      <c r="UKL749" s="59"/>
      <c r="UKM749" s="59"/>
      <c r="UKN749" s="59"/>
      <c r="UKO749" s="59"/>
      <c r="UKP749" s="59"/>
      <c r="UKQ749" s="59"/>
      <c r="UKR749" s="59"/>
      <c r="UKS749" s="59"/>
      <c r="UKT749" s="59"/>
      <c r="UKU749" s="59"/>
      <c r="UKV749" s="59"/>
      <c r="UKW749" s="59"/>
      <c r="UKX749" s="59"/>
      <c r="UKY749" s="59"/>
      <c r="UKZ749" s="59"/>
      <c r="ULA749" s="59"/>
      <c r="ULB749" s="59"/>
      <c r="ULC749" s="59"/>
      <c r="ULD749" s="59"/>
      <c r="ULE749" s="59"/>
      <c r="ULF749" s="59"/>
      <c r="ULG749" s="59"/>
      <c r="ULH749" s="59"/>
      <c r="ULI749" s="59"/>
      <c r="ULJ749" s="59"/>
      <c r="ULK749" s="59"/>
      <c r="ULL749" s="59"/>
      <c r="ULM749" s="59"/>
      <c r="ULN749" s="59"/>
      <c r="ULO749" s="59"/>
      <c r="ULP749" s="59"/>
      <c r="ULQ749" s="59"/>
      <c r="ULR749" s="59"/>
      <c r="ULS749" s="59"/>
      <c r="ULT749" s="59"/>
      <c r="ULU749" s="59"/>
      <c r="ULV749" s="59"/>
      <c r="ULW749" s="59"/>
      <c r="ULX749" s="59"/>
      <c r="ULY749" s="59"/>
      <c r="ULZ749" s="59"/>
      <c r="UMA749" s="59"/>
      <c r="UMB749" s="59"/>
      <c r="UMC749" s="59"/>
      <c r="UMD749" s="59"/>
      <c r="UME749" s="59"/>
      <c r="UMF749" s="59"/>
      <c r="UMG749" s="59"/>
      <c r="UMH749" s="59"/>
      <c r="UMI749" s="59"/>
      <c r="UMJ749" s="59"/>
      <c r="UMK749" s="59"/>
      <c r="UML749" s="59"/>
      <c r="UMM749" s="59"/>
      <c r="UMN749" s="59"/>
      <c r="UMO749" s="59"/>
      <c r="UMP749" s="59"/>
      <c r="UMQ749" s="59"/>
      <c r="UMR749" s="59"/>
      <c r="UMS749" s="59"/>
      <c r="UMT749" s="59"/>
      <c r="UMU749" s="59"/>
      <c r="UMV749" s="59"/>
      <c r="UMW749" s="59"/>
      <c r="UMX749" s="59"/>
      <c r="UMY749" s="59"/>
      <c r="UMZ749" s="59"/>
      <c r="UNA749" s="59"/>
      <c r="UNB749" s="59"/>
      <c r="UNC749" s="59"/>
      <c r="UND749" s="59"/>
      <c r="UNE749" s="59"/>
      <c r="UNF749" s="59"/>
      <c r="UNG749" s="59"/>
      <c r="UNH749" s="59"/>
      <c r="UNI749" s="59"/>
      <c r="UNJ749" s="59"/>
      <c r="UNK749" s="59"/>
      <c r="UNL749" s="59"/>
      <c r="UNM749" s="59"/>
      <c r="UNN749" s="59"/>
      <c r="UNO749" s="59"/>
      <c r="UNP749" s="59"/>
      <c r="UNQ749" s="59"/>
      <c r="UNR749" s="59"/>
      <c r="UNS749" s="59"/>
      <c r="UNT749" s="59"/>
      <c r="UNU749" s="59"/>
      <c r="UNV749" s="59"/>
      <c r="UNW749" s="59"/>
      <c r="UNX749" s="59"/>
      <c r="UNY749" s="59"/>
      <c r="UNZ749" s="59"/>
      <c r="UOA749" s="59"/>
      <c r="UOB749" s="59"/>
      <c r="UOC749" s="59"/>
      <c r="UOD749" s="59"/>
      <c r="UOE749" s="59"/>
      <c r="UOF749" s="59"/>
      <c r="UOG749" s="59"/>
      <c r="UOH749" s="59"/>
      <c r="UOI749" s="59"/>
      <c r="UOJ749" s="59"/>
      <c r="UOK749" s="59"/>
      <c r="UOL749" s="59"/>
      <c r="UOM749" s="59"/>
      <c r="UON749" s="59"/>
      <c r="UOO749" s="59"/>
      <c r="UOP749" s="59"/>
      <c r="UOQ749" s="59"/>
      <c r="UOR749" s="59"/>
      <c r="UOS749" s="59"/>
      <c r="UOT749" s="59"/>
      <c r="UOU749" s="59"/>
      <c r="UOV749" s="59"/>
      <c r="UOW749" s="59"/>
      <c r="UOX749" s="59"/>
      <c r="UOY749" s="59"/>
      <c r="UOZ749" s="59"/>
      <c r="UPA749" s="59"/>
      <c r="UPB749" s="59"/>
      <c r="UPC749" s="59"/>
      <c r="UPD749" s="59"/>
      <c r="UPE749" s="59"/>
      <c r="UPF749" s="59"/>
      <c r="UPG749" s="59"/>
      <c r="UPH749" s="59"/>
      <c r="UPI749" s="59"/>
      <c r="UPJ749" s="59"/>
      <c r="UPK749" s="59"/>
      <c r="UPL749" s="59"/>
      <c r="UPM749" s="59"/>
      <c r="UPN749" s="59"/>
      <c r="UPO749" s="59"/>
      <c r="UPP749" s="59"/>
      <c r="UPQ749" s="59"/>
      <c r="UPR749" s="59"/>
      <c r="UPS749" s="59"/>
      <c r="UPT749" s="59"/>
      <c r="UPU749" s="59"/>
      <c r="UPV749" s="59"/>
      <c r="UPW749" s="59"/>
      <c r="UPX749" s="59"/>
      <c r="UPY749" s="59"/>
      <c r="UPZ749" s="59"/>
      <c r="UQA749" s="59"/>
      <c r="UQB749" s="59"/>
      <c r="UQC749" s="59"/>
      <c r="UQD749" s="59"/>
      <c r="UQE749" s="59"/>
      <c r="UQF749" s="59"/>
      <c r="UQG749" s="59"/>
      <c r="UQH749" s="59"/>
      <c r="UQI749" s="59"/>
      <c r="UQJ749" s="59"/>
      <c r="UQK749" s="59"/>
      <c r="UQL749" s="59"/>
      <c r="UQM749" s="59"/>
      <c r="UQN749" s="59"/>
      <c r="UQO749" s="59"/>
      <c r="UQP749" s="59"/>
      <c r="UQQ749" s="59"/>
      <c r="UQR749" s="59"/>
      <c r="UQS749" s="59"/>
      <c r="UQT749" s="59"/>
      <c r="UQU749" s="59"/>
      <c r="UQV749" s="59"/>
      <c r="UQW749" s="59"/>
      <c r="UQX749" s="59"/>
      <c r="UQY749" s="59"/>
      <c r="UQZ749" s="59"/>
      <c r="URA749" s="59"/>
      <c r="URB749" s="59"/>
      <c r="URC749" s="59"/>
      <c r="URD749" s="59"/>
      <c r="URE749" s="59"/>
      <c r="URF749" s="59"/>
      <c r="URG749" s="59"/>
      <c r="URH749" s="59"/>
      <c r="URI749" s="59"/>
      <c r="URJ749" s="59"/>
      <c r="URK749" s="59"/>
      <c r="URL749" s="59"/>
      <c r="URM749" s="59"/>
      <c r="URN749" s="59"/>
      <c r="URO749" s="59"/>
      <c r="URP749" s="59"/>
      <c r="URQ749" s="59"/>
      <c r="URR749" s="59"/>
      <c r="URS749" s="59"/>
      <c r="URT749" s="59"/>
      <c r="URU749" s="59"/>
      <c r="URV749" s="59"/>
      <c r="URW749" s="59"/>
      <c r="URX749" s="59"/>
      <c r="URY749" s="59"/>
      <c r="URZ749" s="59"/>
      <c r="USA749" s="59"/>
      <c r="USB749" s="59"/>
      <c r="USC749" s="59"/>
      <c r="USD749" s="59"/>
      <c r="USE749" s="59"/>
      <c r="USF749" s="59"/>
      <c r="USG749" s="59"/>
      <c r="USH749" s="59"/>
      <c r="USI749" s="59"/>
      <c r="USJ749" s="59"/>
      <c r="USK749" s="59"/>
      <c r="USL749" s="59"/>
      <c r="USM749" s="59"/>
      <c r="USN749" s="59"/>
      <c r="USO749" s="59"/>
      <c r="USP749" s="59"/>
      <c r="USQ749" s="59"/>
      <c r="USR749" s="59"/>
      <c r="USS749" s="59"/>
      <c r="UST749" s="59"/>
      <c r="USU749" s="59"/>
      <c r="USV749" s="59"/>
      <c r="USW749" s="59"/>
      <c r="USX749" s="59"/>
      <c r="USY749" s="59"/>
      <c r="USZ749" s="59"/>
      <c r="UTA749" s="59"/>
      <c r="UTB749" s="59"/>
      <c r="UTC749" s="59"/>
      <c r="UTD749" s="59"/>
      <c r="UTE749" s="59"/>
      <c r="UTF749" s="59"/>
      <c r="UTG749" s="59"/>
      <c r="UTH749" s="59"/>
      <c r="UTI749" s="59"/>
      <c r="UTJ749" s="59"/>
      <c r="UTK749" s="59"/>
      <c r="UTL749" s="59"/>
      <c r="UTM749" s="59"/>
      <c r="UTN749" s="59"/>
      <c r="UTO749" s="59"/>
      <c r="UTP749" s="59"/>
      <c r="UTQ749" s="59"/>
      <c r="UTR749" s="59"/>
      <c r="UTS749" s="59"/>
      <c r="UTT749" s="59"/>
      <c r="UTU749" s="59"/>
      <c r="UTV749" s="59"/>
      <c r="UTW749" s="59"/>
      <c r="UTX749" s="59"/>
      <c r="UTY749" s="59"/>
      <c r="UTZ749" s="59"/>
      <c r="UUA749" s="59"/>
      <c r="UUB749" s="59"/>
      <c r="UUC749" s="59"/>
      <c r="UUD749" s="59"/>
      <c r="UUE749" s="59"/>
      <c r="UUF749" s="59"/>
      <c r="UUG749" s="59"/>
      <c r="UUH749" s="59"/>
      <c r="UUI749" s="59"/>
      <c r="UUJ749" s="59"/>
      <c r="UUK749" s="59"/>
      <c r="UUL749" s="59"/>
      <c r="UUM749" s="59"/>
      <c r="UUN749" s="59"/>
      <c r="UUO749" s="59"/>
      <c r="UUP749" s="59"/>
      <c r="UUQ749" s="59"/>
      <c r="UUR749" s="59"/>
      <c r="UUS749" s="59"/>
      <c r="UUT749" s="59"/>
      <c r="UUU749" s="59"/>
      <c r="UUV749" s="59"/>
      <c r="UUW749" s="59"/>
      <c r="UUX749" s="59"/>
      <c r="UUY749" s="59"/>
      <c r="UUZ749" s="59"/>
      <c r="UVA749" s="59"/>
      <c r="UVB749" s="59"/>
      <c r="UVC749" s="59"/>
      <c r="UVD749" s="59"/>
      <c r="UVE749" s="59"/>
      <c r="UVF749" s="59"/>
      <c r="UVG749" s="59"/>
      <c r="UVH749" s="59"/>
      <c r="UVI749" s="59"/>
      <c r="UVJ749" s="59"/>
      <c r="UVK749" s="59"/>
      <c r="UVL749" s="59"/>
      <c r="UVM749" s="59"/>
      <c r="UVN749" s="59"/>
      <c r="UVO749" s="59"/>
      <c r="UVP749" s="59"/>
      <c r="UVQ749" s="59"/>
      <c r="UVR749" s="59"/>
      <c r="UVS749" s="59"/>
      <c r="UVT749" s="59"/>
      <c r="UVU749" s="59"/>
      <c r="UVV749" s="59"/>
      <c r="UVW749" s="59"/>
      <c r="UVX749" s="59"/>
      <c r="UVY749" s="59"/>
      <c r="UVZ749" s="59"/>
      <c r="UWA749" s="59"/>
      <c r="UWB749" s="59"/>
      <c r="UWC749" s="59"/>
      <c r="UWD749" s="59"/>
      <c r="UWE749" s="59"/>
      <c r="UWF749" s="59"/>
      <c r="UWG749" s="59"/>
      <c r="UWH749" s="59"/>
      <c r="UWI749" s="59"/>
      <c r="UWJ749" s="59"/>
      <c r="UWK749" s="59"/>
      <c r="UWL749" s="59"/>
      <c r="UWM749" s="59"/>
      <c r="UWN749" s="59"/>
      <c r="UWO749" s="59"/>
      <c r="UWP749" s="59"/>
      <c r="UWQ749" s="59"/>
      <c r="UWR749" s="59"/>
      <c r="UWS749" s="59"/>
      <c r="UWT749" s="59"/>
      <c r="UWU749" s="59"/>
      <c r="UWV749" s="59"/>
      <c r="UWW749" s="59"/>
      <c r="UWX749" s="59"/>
      <c r="UWY749" s="59"/>
      <c r="UWZ749" s="59"/>
      <c r="UXA749" s="59"/>
      <c r="UXB749" s="59"/>
      <c r="UXC749" s="59"/>
      <c r="UXD749" s="59"/>
      <c r="UXE749" s="59"/>
      <c r="UXF749" s="59"/>
      <c r="UXG749" s="59"/>
      <c r="UXH749" s="59"/>
      <c r="UXI749" s="59"/>
      <c r="UXJ749" s="59"/>
      <c r="UXK749" s="59"/>
      <c r="UXL749" s="59"/>
      <c r="UXM749" s="59"/>
      <c r="UXN749" s="59"/>
      <c r="UXO749" s="59"/>
      <c r="UXP749" s="59"/>
      <c r="UXQ749" s="59"/>
      <c r="UXR749" s="59"/>
      <c r="UXS749" s="59"/>
      <c r="UXT749" s="59"/>
      <c r="UXU749" s="59"/>
      <c r="UXV749" s="59"/>
      <c r="UXW749" s="59"/>
      <c r="UXX749" s="59"/>
      <c r="UXY749" s="59"/>
      <c r="UXZ749" s="59"/>
      <c r="UYA749" s="59"/>
      <c r="UYB749" s="59"/>
      <c r="UYC749" s="59"/>
      <c r="UYD749" s="59"/>
      <c r="UYE749" s="59"/>
      <c r="UYF749" s="59"/>
      <c r="UYG749" s="59"/>
      <c r="UYH749" s="59"/>
      <c r="UYI749" s="59"/>
      <c r="UYJ749" s="59"/>
      <c r="UYK749" s="59"/>
      <c r="UYL749" s="59"/>
      <c r="UYM749" s="59"/>
      <c r="UYN749" s="59"/>
      <c r="UYO749" s="59"/>
      <c r="UYP749" s="59"/>
      <c r="UYQ749" s="59"/>
      <c r="UYR749" s="59"/>
      <c r="UYS749" s="59"/>
      <c r="UYT749" s="59"/>
      <c r="UYU749" s="59"/>
      <c r="UYV749" s="59"/>
      <c r="UYW749" s="59"/>
      <c r="UYX749" s="59"/>
      <c r="UYY749" s="59"/>
      <c r="UYZ749" s="59"/>
      <c r="UZA749" s="59"/>
      <c r="UZB749" s="59"/>
      <c r="UZC749" s="59"/>
      <c r="UZD749" s="59"/>
      <c r="UZE749" s="59"/>
      <c r="UZF749" s="59"/>
      <c r="UZG749" s="59"/>
      <c r="UZH749" s="59"/>
      <c r="UZI749" s="59"/>
      <c r="UZJ749" s="59"/>
      <c r="UZK749" s="59"/>
      <c r="UZL749" s="59"/>
      <c r="UZM749" s="59"/>
      <c r="UZN749" s="59"/>
      <c r="UZO749" s="59"/>
      <c r="UZP749" s="59"/>
      <c r="UZQ749" s="59"/>
      <c r="UZR749" s="59"/>
      <c r="UZS749" s="59"/>
      <c r="UZT749" s="59"/>
      <c r="UZU749" s="59"/>
      <c r="UZV749" s="59"/>
      <c r="UZW749" s="59"/>
      <c r="UZX749" s="59"/>
      <c r="UZY749" s="59"/>
      <c r="UZZ749" s="59"/>
      <c r="VAA749" s="59"/>
      <c r="VAB749" s="59"/>
      <c r="VAC749" s="59"/>
      <c r="VAD749" s="59"/>
      <c r="VAE749" s="59"/>
      <c r="VAF749" s="59"/>
      <c r="VAG749" s="59"/>
      <c r="VAH749" s="59"/>
      <c r="VAI749" s="59"/>
      <c r="VAJ749" s="59"/>
      <c r="VAK749" s="59"/>
      <c r="VAL749" s="59"/>
      <c r="VAM749" s="59"/>
      <c r="VAN749" s="59"/>
      <c r="VAO749" s="59"/>
      <c r="VAP749" s="59"/>
      <c r="VAQ749" s="59"/>
      <c r="VAR749" s="59"/>
      <c r="VAS749" s="59"/>
      <c r="VAT749" s="59"/>
      <c r="VAU749" s="59"/>
      <c r="VAV749" s="59"/>
      <c r="VAW749" s="59"/>
      <c r="VAX749" s="59"/>
      <c r="VAY749" s="59"/>
      <c r="VAZ749" s="59"/>
      <c r="VBA749" s="59"/>
      <c r="VBB749" s="59"/>
      <c r="VBC749" s="59"/>
      <c r="VBD749" s="59"/>
      <c r="VBE749" s="59"/>
      <c r="VBF749" s="59"/>
      <c r="VBG749" s="59"/>
      <c r="VBH749" s="59"/>
      <c r="VBI749" s="59"/>
      <c r="VBJ749" s="59"/>
      <c r="VBK749" s="59"/>
      <c r="VBL749" s="59"/>
      <c r="VBM749" s="59"/>
      <c r="VBN749" s="59"/>
      <c r="VBO749" s="59"/>
      <c r="VBP749" s="59"/>
      <c r="VBQ749" s="59"/>
      <c r="VBR749" s="59"/>
      <c r="VBS749" s="59"/>
      <c r="VBT749" s="59"/>
      <c r="VBU749" s="59"/>
      <c r="VBV749" s="59"/>
      <c r="VBW749" s="59"/>
      <c r="VBX749" s="59"/>
      <c r="VBY749" s="59"/>
      <c r="VBZ749" s="59"/>
      <c r="VCA749" s="59"/>
      <c r="VCB749" s="59"/>
      <c r="VCC749" s="59"/>
      <c r="VCD749" s="59"/>
      <c r="VCE749" s="59"/>
      <c r="VCF749" s="59"/>
      <c r="VCG749" s="59"/>
      <c r="VCH749" s="59"/>
      <c r="VCI749" s="59"/>
      <c r="VCJ749" s="59"/>
      <c r="VCK749" s="59"/>
      <c r="VCL749" s="59"/>
      <c r="VCM749" s="59"/>
      <c r="VCN749" s="59"/>
      <c r="VCO749" s="59"/>
      <c r="VCP749" s="59"/>
      <c r="VCQ749" s="59"/>
      <c r="VCR749" s="59"/>
      <c r="VCS749" s="59"/>
      <c r="VCT749" s="59"/>
      <c r="VCU749" s="59"/>
      <c r="VCV749" s="59"/>
      <c r="VCW749" s="59"/>
      <c r="VCX749" s="59"/>
      <c r="VCY749" s="59"/>
      <c r="VCZ749" s="59"/>
      <c r="VDA749" s="59"/>
      <c r="VDB749" s="59"/>
      <c r="VDC749" s="59"/>
      <c r="VDD749" s="59"/>
      <c r="VDE749" s="59"/>
      <c r="VDF749" s="59"/>
      <c r="VDG749" s="59"/>
      <c r="VDH749" s="59"/>
      <c r="VDI749" s="59"/>
      <c r="VDJ749" s="59"/>
      <c r="VDK749" s="59"/>
      <c r="VDL749" s="59"/>
      <c r="VDM749" s="59"/>
      <c r="VDN749" s="59"/>
      <c r="VDO749" s="59"/>
      <c r="VDP749" s="59"/>
      <c r="VDQ749" s="59"/>
      <c r="VDR749" s="59"/>
      <c r="VDS749" s="59"/>
      <c r="VDT749" s="59"/>
      <c r="VDU749" s="59"/>
      <c r="VDV749" s="59"/>
      <c r="VDW749" s="59"/>
      <c r="VDX749" s="59"/>
      <c r="VDY749" s="59"/>
      <c r="VDZ749" s="59"/>
      <c r="VEA749" s="59"/>
      <c r="VEB749" s="59"/>
      <c r="VEC749" s="59"/>
      <c r="VED749" s="59"/>
      <c r="VEE749" s="59"/>
      <c r="VEF749" s="59"/>
      <c r="VEG749" s="59"/>
      <c r="VEH749" s="59"/>
      <c r="VEI749" s="59"/>
      <c r="VEJ749" s="59"/>
      <c r="VEK749" s="59"/>
      <c r="VEL749" s="59"/>
      <c r="VEM749" s="59"/>
      <c r="VEN749" s="59"/>
      <c r="VEO749" s="59"/>
      <c r="VEP749" s="59"/>
      <c r="VEQ749" s="59"/>
      <c r="VER749" s="59"/>
      <c r="VES749" s="59"/>
      <c r="VET749" s="59"/>
      <c r="VEU749" s="59"/>
      <c r="VEV749" s="59"/>
      <c r="VEW749" s="59"/>
      <c r="VEX749" s="59"/>
      <c r="VEY749" s="59"/>
      <c r="VEZ749" s="59"/>
      <c r="VFA749" s="59"/>
      <c r="VFB749" s="59"/>
      <c r="VFC749" s="59"/>
      <c r="VFD749" s="59"/>
      <c r="VFE749" s="59"/>
      <c r="VFF749" s="59"/>
      <c r="VFG749" s="59"/>
      <c r="VFH749" s="59"/>
      <c r="VFI749" s="59"/>
      <c r="VFJ749" s="59"/>
      <c r="VFK749" s="59"/>
      <c r="VFL749" s="59"/>
      <c r="VFM749" s="59"/>
      <c r="VFN749" s="59"/>
      <c r="VFO749" s="59"/>
      <c r="VFP749" s="59"/>
      <c r="VFQ749" s="59"/>
      <c r="VFR749" s="59"/>
      <c r="VFS749" s="59"/>
      <c r="VFT749" s="59"/>
      <c r="VFU749" s="59"/>
      <c r="VFV749" s="59"/>
      <c r="VFW749" s="59"/>
      <c r="VFX749" s="59"/>
      <c r="VFY749" s="59"/>
      <c r="VFZ749" s="59"/>
      <c r="VGA749" s="59"/>
      <c r="VGB749" s="59"/>
      <c r="VGC749" s="59"/>
      <c r="VGD749" s="59"/>
      <c r="VGE749" s="59"/>
      <c r="VGF749" s="59"/>
      <c r="VGG749" s="59"/>
      <c r="VGH749" s="59"/>
      <c r="VGI749" s="59"/>
      <c r="VGJ749" s="59"/>
      <c r="VGK749" s="59"/>
      <c r="VGL749" s="59"/>
      <c r="VGM749" s="59"/>
      <c r="VGN749" s="59"/>
      <c r="VGO749" s="59"/>
      <c r="VGP749" s="59"/>
      <c r="VGQ749" s="59"/>
      <c r="VGR749" s="59"/>
      <c r="VGS749" s="59"/>
      <c r="VGT749" s="59"/>
      <c r="VGU749" s="59"/>
      <c r="VGV749" s="59"/>
      <c r="VGW749" s="59"/>
      <c r="VGX749" s="59"/>
      <c r="VGY749" s="59"/>
      <c r="VGZ749" s="59"/>
      <c r="VHA749" s="59"/>
      <c r="VHB749" s="59"/>
      <c r="VHC749" s="59"/>
      <c r="VHD749" s="59"/>
      <c r="VHE749" s="59"/>
      <c r="VHF749" s="59"/>
      <c r="VHG749" s="59"/>
      <c r="VHH749" s="59"/>
      <c r="VHI749" s="59"/>
      <c r="VHJ749" s="59"/>
      <c r="VHK749" s="59"/>
      <c r="VHL749" s="59"/>
      <c r="VHM749" s="59"/>
      <c r="VHN749" s="59"/>
      <c r="VHO749" s="59"/>
      <c r="VHP749" s="59"/>
      <c r="VHQ749" s="59"/>
      <c r="VHR749" s="59"/>
      <c r="VHS749" s="59"/>
      <c r="VHT749" s="59"/>
      <c r="VHU749" s="59"/>
      <c r="VHV749" s="59"/>
      <c r="VHW749" s="59"/>
      <c r="VHX749" s="59"/>
      <c r="VHY749" s="59"/>
      <c r="VHZ749" s="59"/>
      <c r="VIA749" s="59"/>
      <c r="VIB749" s="59"/>
      <c r="VIC749" s="59"/>
      <c r="VID749" s="59"/>
      <c r="VIE749" s="59"/>
      <c r="VIF749" s="59"/>
      <c r="VIG749" s="59"/>
      <c r="VIH749" s="59"/>
      <c r="VII749" s="59"/>
      <c r="VIJ749" s="59"/>
      <c r="VIK749" s="59"/>
      <c r="VIL749" s="59"/>
      <c r="VIM749" s="59"/>
      <c r="VIN749" s="59"/>
      <c r="VIO749" s="59"/>
      <c r="VIP749" s="59"/>
      <c r="VIQ749" s="59"/>
      <c r="VIR749" s="59"/>
      <c r="VIS749" s="59"/>
      <c r="VIT749" s="59"/>
      <c r="VIU749" s="59"/>
      <c r="VIV749" s="59"/>
      <c r="VIW749" s="59"/>
      <c r="VIX749" s="59"/>
      <c r="VIY749" s="59"/>
      <c r="VIZ749" s="59"/>
      <c r="VJA749" s="59"/>
      <c r="VJB749" s="59"/>
      <c r="VJC749" s="59"/>
      <c r="VJD749" s="59"/>
      <c r="VJE749" s="59"/>
      <c r="VJF749" s="59"/>
      <c r="VJG749" s="59"/>
      <c r="VJH749" s="59"/>
      <c r="VJI749" s="59"/>
      <c r="VJJ749" s="59"/>
      <c r="VJK749" s="59"/>
      <c r="VJL749" s="59"/>
      <c r="VJM749" s="59"/>
      <c r="VJN749" s="59"/>
      <c r="VJO749" s="59"/>
      <c r="VJP749" s="59"/>
      <c r="VJQ749" s="59"/>
      <c r="VJR749" s="59"/>
      <c r="VJS749" s="59"/>
      <c r="VJT749" s="59"/>
      <c r="VJU749" s="59"/>
      <c r="VJV749" s="59"/>
      <c r="VJW749" s="59"/>
      <c r="VJX749" s="59"/>
      <c r="VJY749" s="59"/>
      <c r="VJZ749" s="59"/>
      <c r="VKA749" s="59"/>
      <c r="VKB749" s="59"/>
      <c r="VKC749" s="59"/>
      <c r="VKD749" s="59"/>
      <c r="VKE749" s="59"/>
      <c r="VKF749" s="59"/>
      <c r="VKG749" s="59"/>
      <c r="VKH749" s="59"/>
      <c r="VKI749" s="59"/>
      <c r="VKJ749" s="59"/>
      <c r="VKK749" s="59"/>
      <c r="VKL749" s="59"/>
      <c r="VKM749" s="59"/>
      <c r="VKN749" s="59"/>
      <c r="VKO749" s="59"/>
      <c r="VKP749" s="59"/>
      <c r="VKQ749" s="59"/>
      <c r="VKR749" s="59"/>
      <c r="VKS749" s="59"/>
      <c r="VKT749" s="59"/>
      <c r="VKU749" s="59"/>
      <c r="VKV749" s="59"/>
      <c r="VKW749" s="59"/>
      <c r="VKX749" s="59"/>
      <c r="VKY749" s="59"/>
      <c r="VKZ749" s="59"/>
      <c r="VLA749" s="59"/>
      <c r="VLB749" s="59"/>
      <c r="VLC749" s="59"/>
      <c r="VLD749" s="59"/>
      <c r="VLE749" s="59"/>
      <c r="VLF749" s="59"/>
      <c r="VLG749" s="59"/>
      <c r="VLH749" s="59"/>
      <c r="VLI749" s="59"/>
      <c r="VLJ749" s="59"/>
      <c r="VLK749" s="59"/>
      <c r="VLL749" s="59"/>
      <c r="VLM749" s="59"/>
      <c r="VLN749" s="59"/>
      <c r="VLO749" s="59"/>
      <c r="VLP749" s="59"/>
      <c r="VLQ749" s="59"/>
      <c r="VLR749" s="59"/>
      <c r="VLS749" s="59"/>
      <c r="VLT749" s="59"/>
      <c r="VLU749" s="59"/>
      <c r="VLV749" s="59"/>
      <c r="VLW749" s="59"/>
      <c r="VLX749" s="59"/>
      <c r="VLY749" s="59"/>
      <c r="VLZ749" s="59"/>
      <c r="VMA749" s="59"/>
      <c r="VMB749" s="59"/>
      <c r="VMC749" s="59"/>
      <c r="VMD749" s="59"/>
      <c r="VME749" s="59"/>
      <c r="VMF749" s="59"/>
      <c r="VMG749" s="59"/>
      <c r="VMH749" s="59"/>
      <c r="VMI749" s="59"/>
      <c r="VMJ749" s="59"/>
      <c r="VMK749" s="59"/>
      <c r="VML749" s="59"/>
      <c r="VMM749" s="59"/>
      <c r="VMN749" s="59"/>
      <c r="VMO749" s="59"/>
      <c r="VMP749" s="59"/>
      <c r="VMQ749" s="59"/>
      <c r="VMR749" s="59"/>
      <c r="VMS749" s="59"/>
      <c r="VMT749" s="59"/>
      <c r="VMU749" s="59"/>
      <c r="VMV749" s="59"/>
      <c r="VMW749" s="59"/>
      <c r="VMX749" s="59"/>
      <c r="VMY749" s="59"/>
      <c r="VMZ749" s="59"/>
      <c r="VNA749" s="59"/>
      <c r="VNB749" s="59"/>
      <c r="VNC749" s="59"/>
      <c r="VND749" s="59"/>
      <c r="VNE749" s="59"/>
      <c r="VNF749" s="59"/>
      <c r="VNG749" s="59"/>
      <c r="VNH749" s="59"/>
      <c r="VNI749" s="59"/>
      <c r="VNJ749" s="59"/>
      <c r="VNK749" s="59"/>
      <c r="VNL749" s="59"/>
      <c r="VNM749" s="59"/>
      <c r="VNN749" s="59"/>
      <c r="VNO749" s="59"/>
      <c r="VNP749" s="59"/>
      <c r="VNQ749" s="59"/>
      <c r="VNR749" s="59"/>
      <c r="VNS749" s="59"/>
      <c r="VNT749" s="59"/>
      <c r="VNU749" s="59"/>
      <c r="VNV749" s="59"/>
      <c r="VNW749" s="59"/>
      <c r="VNX749" s="59"/>
      <c r="VNY749" s="59"/>
      <c r="VNZ749" s="59"/>
      <c r="VOA749" s="59"/>
      <c r="VOB749" s="59"/>
      <c r="VOC749" s="59"/>
      <c r="VOD749" s="59"/>
      <c r="VOE749" s="59"/>
      <c r="VOF749" s="59"/>
      <c r="VOG749" s="59"/>
      <c r="VOH749" s="59"/>
      <c r="VOI749" s="59"/>
      <c r="VOJ749" s="59"/>
      <c r="VOK749" s="59"/>
      <c r="VOL749" s="59"/>
      <c r="VOM749" s="59"/>
      <c r="VON749" s="59"/>
      <c r="VOO749" s="59"/>
      <c r="VOP749" s="59"/>
      <c r="VOQ749" s="59"/>
      <c r="VOR749" s="59"/>
      <c r="VOS749" s="59"/>
      <c r="VOT749" s="59"/>
      <c r="VOU749" s="59"/>
      <c r="VOV749" s="59"/>
      <c r="VOW749" s="59"/>
      <c r="VOX749" s="59"/>
      <c r="VOY749" s="59"/>
      <c r="VOZ749" s="59"/>
      <c r="VPA749" s="59"/>
      <c r="VPB749" s="59"/>
      <c r="VPC749" s="59"/>
      <c r="VPD749" s="59"/>
      <c r="VPE749" s="59"/>
      <c r="VPF749" s="59"/>
      <c r="VPG749" s="59"/>
      <c r="VPH749" s="59"/>
      <c r="VPI749" s="59"/>
      <c r="VPJ749" s="59"/>
      <c r="VPK749" s="59"/>
      <c r="VPL749" s="59"/>
      <c r="VPM749" s="59"/>
      <c r="VPN749" s="59"/>
      <c r="VPO749" s="59"/>
      <c r="VPP749" s="59"/>
      <c r="VPQ749" s="59"/>
      <c r="VPR749" s="59"/>
      <c r="VPS749" s="59"/>
      <c r="VPT749" s="59"/>
      <c r="VPU749" s="59"/>
      <c r="VPV749" s="59"/>
      <c r="VPW749" s="59"/>
      <c r="VPX749" s="59"/>
      <c r="VPY749" s="59"/>
      <c r="VPZ749" s="59"/>
      <c r="VQA749" s="59"/>
      <c r="VQB749" s="59"/>
      <c r="VQC749" s="59"/>
      <c r="VQD749" s="59"/>
      <c r="VQE749" s="59"/>
      <c r="VQF749" s="59"/>
      <c r="VQG749" s="59"/>
      <c r="VQH749" s="59"/>
      <c r="VQI749" s="59"/>
      <c r="VQJ749" s="59"/>
      <c r="VQK749" s="59"/>
      <c r="VQL749" s="59"/>
      <c r="VQM749" s="59"/>
      <c r="VQN749" s="59"/>
      <c r="VQO749" s="59"/>
      <c r="VQP749" s="59"/>
      <c r="VQQ749" s="59"/>
      <c r="VQR749" s="59"/>
      <c r="VQS749" s="59"/>
      <c r="VQT749" s="59"/>
      <c r="VQU749" s="59"/>
      <c r="VQV749" s="59"/>
      <c r="VQW749" s="59"/>
      <c r="VQX749" s="59"/>
      <c r="VQY749" s="59"/>
      <c r="VQZ749" s="59"/>
      <c r="VRA749" s="59"/>
      <c r="VRB749" s="59"/>
      <c r="VRC749" s="59"/>
      <c r="VRD749" s="59"/>
      <c r="VRE749" s="59"/>
      <c r="VRF749" s="59"/>
      <c r="VRG749" s="59"/>
      <c r="VRH749" s="59"/>
      <c r="VRI749" s="59"/>
      <c r="VRJ749" s="59"/>
      <c r="VRK749" s="59"/>
      <c r="VRL749" s="59"/>
      <c r="VRM749" s="59"/>
      <c r="VRN749" s="59"/>
      <c r="VRO749" s="59"/>
      <c r="VRP749" s="59"/>
      <c r="VRQ749" s="59"/>
      <c r="VRR749" s="59"/>
      <c r="VRS749" s="59"/>
      <c r="VRT749" s="59"/>
      <c r="VRU749" s="59"/>
      <c r="VRV749" s="59"/>
      <c r="VRW749" s="59"/>
      <c r="VRX749" s="59"/>
      <c r="VRY749" s="59"/>
      <c r="VRZ749" s="59"/>
      <c r="VSA749" s="59"/>
      <c r="VSB749" s="59"/>
      <c r="VSC749" s="59"/>
      <c r="VSD749" s="59"/>
      <c r="VSE749" s="59"/>
      <c r="VSF749" s="59"/>
      <c r="VSG749" s="59"/>
      <c r="VSH749" s="59"/>
      <c r="VSI749" s="59"/>
      <c r="VSJ749" s="59"/>
      <c r="VSK749" s="59"/>
      <c r="VSL749" s="59"/>
      <c r="VSM749" s="59"/>
      <c r="VSN749" s="59"/>
      <c r="VSO749" s="59"/>
      <c r="VSP749" s="59"/>
      <c r="VSQ749" s="59"/>
      <c r="VSR749" s="59"/>
      <c r="VSS749" s="59"/>
      <c r="VST749" s="59"/>
      <c r="VSU749" s="59"/>
      <c r="VSV749" s="59"/>
      <c r="VSW749" s="59"/>
      <c r="VSX749" s="59"/>
      <c r="VSY749" s="59"/>
      <c r="VSZ749" s="59"/>
      <c r="VTA749" s="59"/>
      <c r="VTB749" s="59"/>
      <c r="VTC749" s="59"/>
      <c r="VTD749" s="59"/>
      <c r="VTE749" s="59"/>
      <c r="VTF749" s="59"/>
      <c r="VTG749" s="59"/>
      <c r="VTH749" s="59"/>
      <c r="VTI749" s="59"/>
      <c r="VTJ749" s="59"/>
      <c r="VTK749" s="59"/>
      <c r="VTL749" s="59"/>
      <c r="VTM749" s="59"/>
      <c r="VTN749" s="59"/>
      <c r="VTO749" s="59"/>
      <c r="VTP749" s="59"/>
      <c r="VTQ749" s="59"/>
      <c r="VTR749" s="59"/>
      <c r="VTS749" s="59"/>
      <c r="VTT749" s="59"/>
      <c r="VTU749" s="59"/>
      <c r="VTV749" s="59"/>
      <c r="VTW749" s="59"/>
      <c r="VTX749" s="59"/>
      <c r="VTY749" s="59"/>
      <c r="VTZ749" s="59"/>
      <c r="VUA749" s="59"/>
      <c r="VUB749" s="59"/>
      <c r="VUC749" s="59"/>
      <c r="VUD749" s="59"/>
      <c r="VUE749" s="59"/>
      <c r="VUF749" s="59"/>
      <c r="VUG749" s="59"/>
      <c r="VUH749" s="59"/>
      <c r="VUI749" s="59"/>
      <c r="VUJ749" s="59"/>
      <c r="VUK749" s="59"/>
      <c r="VUL749" s="59"/>
      <c r="VUM749" s="59"/>
      <c r="VUN749" s="59"/>
      <c r="VUO749" s="59"/>
      <c r="VUP749" s="59"/>
      <c r="VUQ749" s="59"/>
      <c r="VUR749" s="59"/>
      <c r="VUS749" s="59"/>
      <c r="VUT749" s="59"/>
      <c r="VUU749" s="59"/>
      <c r="VUV749" s="59"/>
      <c r="VUW749" s="59"/>
      <c r="VUX749" s="59"/>
      <c r="VUY749" s="59"/>
      <c r="VUZ749" s="59"/>
      <c r="VVA749" s="59"/>
      <c r="VVB749" s="59"/>
      <c r="VVC749" s="59"/>
      <c r="VVD749" s="59"/>
      <c r="VVE749" s="59"/>
      <c r="VVF749" s="59"/>
      <c r="VVG749" s="59"/>
      <c r="VVH749" s="59"/>
      <c r="VVI749" s="59"/>
      <c r="VVJ749" s="59"/>
      <c r="VVK749" s="59"/>
      <c r="VVL749" s="59"/>
      <c r="VVM749" s="59"/>
      <c r="VVN749" s="59"/>
      <c r="VVO749" s="59"/>
      <c r="VVP749" s="59"/>
      <c r="VVQ749" s="59"/>
      <c r="VVR749" s="59"/>
      <c r="VVS749" s="59"/>
      <c r="VVT749" s="59"/>
      <c r="VVU749" s="59"/>
      <c r="VVV749" s="59"/>
      <c r="VVW749" s="59"/>
      <c r="VVX749" s="59"/>
      <c r="VVY749" s="59"/>
      <c r="VVZ749" s="59"/>
      <c r="VWA749" s="59"/>
      <c r="VWB749" s="59"/>
      <c r="VWC749" s="59"/>
      <c r="VWD749" s="59"/>
      <c r="VWE749" s="59"/>
      <c r="VWF749" s="59"/>
      <c r="VWG749" s="59"/>
      <c r="VWH749" s="59"/>
      <c r="VWI749" s="59"/>
      <c r="VWJ749" s="59"/>
      <c r="VWK749" s="59"/>
      <c r="VWL749" s="59"/>
      <c r="VWM749" s="59"/>
      <c r="VWN749" s="59"/>
      <c r="VWO749" s="59"/>
      <c r="VWP749" s="59"/>
      <c r="VWQ749" s="59"/>
      <c r="VWR749" s="59"/>
      <c r="VWS749" s="59"/>
      <c r="VWT749" s="59"/>
      <c r="VWU749" s="59"/>
      <c r="VWV749" s="59"/>
      <c r="VWW749" s="59"/>
      <c r="VWX749" s="59"/>
      <c r="VWY749" s="59"/>
      <c r="VWZ749" s="59"/>
      <c r="VXA749" s="59"/>
      <c r="VXB749" s="59"/>
      <c r="VXC749" s="59"/>
      <c r="VXD749" s="59"/>
      <c r="VXE749" s="59"/>
      <c r="VXF749" s="59"/>
      <c r="VXG749" s="59"/>
      <c r="VXH749" s="59"/>
      <c r="VXI749" s="59"/>
      <c r="VXJ749" s="59"/>
      <c r="VXK749" s="59"/>
      <c r="VXL749" s="59"/>
      <c r="VXM749" s="59"/>
      <c r="VXN749" s="59"/>
      <c r="VXO749" s="59"/>
      <c r="VXP749" s="59"/>
      <c r="VXQ749" s="59"/>
      <c r="VXR749" s="59"/>
      <c r="VXS749" s="59"/>
      <c r="VXT749" s="59"/>
      <c r="VXU749" s="59"/>
      <c r="VXV749" s="59"/>
      <c r="VXW749" s="59"/>
      <c r="VXX749" s="59"/>
      <c r="VXY749" s="59"/>
      <c r="VXZ749" s="59"/>
      <c r="VYA749" s="59"/>
      <c r="VYB749" s="59"/>
      <c r="VYC749" s="59"/>
      <c r="VYD749" s="59"/>
      <c r="VYE749" s="59"/>
      <c r="VYF749" s="59"/>
      <c r="VYG749" s="59"/>
      <c r="VYH749" s="59"/>
      <c r="VYI749" s="59"/>
      <c r="VYJ749" s="59"/>
      <c r="VYK749" s="59"/>
      <c r="VYL749" s="59"/>
      <c r="VYM749" s="59"/>
      <c r="VYN749" s="59"/>
      <c r="VYO749" s="59"/>
      <c r="VYP749" s="59"/>
      <c r="VYQ749" s="59"/>
      <c r="VYR749" s="59"/>
      <c r="VYS749" s="59"/>
      <c r="VYT749" s="59"/>
      <c r="VYU749" s="59"/>
      <c r="VYV749" s="59"/>
      <c r="VYW749" s="59"/>
      <c r="VYX749" s="59"/>
      <c r="VYY749" s="59"/>
      <c r="VYZ749" s="59"/>
      <c r="VZA749" s="59"/>
      <c r="VZB749" s="59"/>
      <c r="VZC749" s="59"/>
      <c r="VZD749" s="59"/>
      <c r="VZE749" s="59"/>
      <c r="VZF749" s="59"/>
      <c r="VZG749" s="59"/>
      <c r="VZH749" s="59"/>
      <c r="VZI749" s="59"/>
      <c r="VZJ749" s="59"/>
      <c r="VZK749" s="59"/>
      <c r="VZL749" s="59"/>
      <c r="VZM749" s="59"/>
      <c r="VZN749" s="59"/>
      <c r="VZO749" s="59"/>
      <c r="VZP749" s="59"/>
      <c r="VZQ749" s="59"/>
      <c r="VZR749" s="59"/>
      <c r="VZS749" s="59"/>
      <c r="VZT749" s="59"/>
      <c r="VZU749" s="59"/>
      <c r="VZV749" s="59"/>
      <c r="VZW749" s="59"/>
      <c r="VZX749" s="59"/>
      <c r="VZY749" s="59"/>
      <c r="VZZ749" s="59"/>
      <c r="WAA749" s="59"/>
      <c r="WAB749" s="59"/>
      <c r="WAC749" s="59"/>
      <c r="WAD749" s="59"/>
      <c r="WAE749" s="59"/>
      <c r="WAF749" s="59"/>
      <c r="WAG749" s="59"/>
      <c r="WAH749" s="59"/>
      <c r="WAI749" s="59"/>
      <c r="WAJ749" s="59"/>
      <c r="WAK749" s="59"/>
      <c r="WAL749" s="59"/>
      <c r="WAM749" s="59"/>
      <c r="WAN749" s="59"/>
      <c r="WAO749" s="59"/>
      <c r="WAP749" s="59"/>
      <c r="WAQ749" s="59"/>
      <c r="WAR749" s="59"/>
      <c r="WAS749" s="59"/>
      <c r="WAT749" s="59"/>
      <c r="WAU749" s="59"/>
      <c r="WAV749" s="59"/>
      <c r="WAW749" s="59"/>
      <c r="WAX749" s="59"/>
      <c r="WAY749" s="59"/>
      <c r="WAZ749" s="59"/>
      <c r="WBA749" s="59"/>
      <c r="WBB749" s="59"/>
      <c r="WBC749" s="59"/>
      <c r="WBD749" s="59"/>
      <c r="WBE749" s="59"/>
      <c r="WBF749" s="59"/>
      <c r="WBG749" s="59"/>
      <c r="WBH749" s="59"/>
      <c r="WBI749" s="59"/>
      <c r="WBJ749" s="59"/>
      <c r="WBK749" s="59"/>
      <c r="WBL749" s="59"/>
      <c r="WBM749" s="59"/>
      <c r="WBN749" s="59"/>
      <c r="WBO749" s="59"/>
      <c r="WBP749" s="59"/>
      <c r="WBQ749" s="59"/>
      <c r="WBR749" s="59"/>
      <c r="WBS749" s="59"/>
      <c r="WBT749" s="59"/>
      <c r="WBU749" s="59"/>
      <c r="WBV749" s="59"/>
      <c r="WBW749" s="59"/>
      <c r="WBX749" s="59"/>
      <c r="WBY749" s="59"/>
      <c r="WBZ749" s="59"/>
      <c r="WCA749" s="59"/>
      <c r="WCB749" s="59"/>
      <c r="WCC749" s="59"/>
      <c r="WCD749" s="59"/>
      <c r="WCE749" s="59"/>
      <c r="WCF749" s="59"/>
      <c r="WCG749" s="59"/>
      <c r="WCH749" s="59"/>
      <c r="WCI749" s="59"/>
      <c r="WCJ749" s="59"/>
      <c r="WCK749" s="59"/>
      <c r="WCL749" s="59"/>
      <c r="WCM749" s="59"/>
      <c r="WCN749" s="59"/>
      <c r="WCO749" s="59"/>
      <c r="WCP749" s="59"/>
      <c r="WCQ749" s="59"/>
      <c r="WCR749" s="59"/>
      <c r="WCS749" s="59"/>
      <c r="WCT749" s="59"/>
      <c r="WCU749" s="59"/>
      <c r="WCV749" s="59"/>
      <c r="WCW749" s="59"/>
      <c r="WCX749" s="59"/>
      <c r="WCY749" s="59"/>
      <c r="WCZ749" s="59"/>
      <c r="WDA749" s="59"/>
      <c r="WDB749" s="59"/>
      <c r="WDC749" s="59"/>
      <c r="WDD749" s="59"/>
      <c r="WDE749" s="59"/>
      <c r="WDF749" s="59"/>
      <c r="WDG749" s="59"/>
      <c r="WDH749" s="59"/>
      <c r="WDI749" s="59"/>
      <c r="WDJ749" s="59"/>
      <c r="WDK749" s="59"/>
      <c r="WDL749" s="59"/>
      <c r="WDM749" s="59"/>
      <c r="WDN749" s="59"/>
      <c r="WDO749" s="59"/>
      <c r="WDP749" s="59"/>
      <c r="WDQ749" s="59"/>
      <c r="WDR749" s="59"/>
      <c r="WDS749" s="59"/>
      <c r="WDT749" s="59"/>
      <c r="WDU749" s="59"/>
      <c r="WDV749" s="59"/>
      <c r="WDW749" s="59"/>
      <c r="WDX749" s="59"/>
      <c r="WDY749" s="59"/>
      <c r="WDZ749" s="59"/>
      <c r="WEA749" s="59"/>
      <c r="WEB749" s="59"/>
      <c r="WEC749" s="59"/>
      <c r="WED749" s="59"/>
      <c r="WEE749" s="59"/>
      <c r="WEF749" s="59"/>
      <c r="WEG749" s="59"/>
      <c r="WEH749" s="59"/>
      <c r="WEI749" s="59"/>
      <c r="WEJ749" s="59"/>
      <c r="WEK749" s="59"/>
      <c r="WEL749" s="59"/>
      <c r="WEM749" s="59"/>
      <c r="WEN749" s="59"/>
      <c r="WEO749" s="59"/>
      <c r="WEP749" s="59"/>
      <c r="WEQ749" s="59"/>
      <c r="WER749" s="59"/>
      <c r="WES749" s="59"/>
      <c r="WET749" s="59"/>
      <c r="WEU749" s="59"/>
      <c r="WEV749" s="59"/>
      <c r="WEW749" s="59"/>
      <c r="WEX749" s="59"/>
      <c r="WEY749" s="59"/>
      <c r="WEZ749" s="59"/>
      <c r="WFA749" s="59"/>
      <c r="WFB749" s="59"/>
      <c r="WFC749" s="59"/>
      <c r="WFD749" s="59"/>
      <c r="WFE749" s="59"/>
      <c r="WFF749" s="59"/>
      <c r="WFG749" s="59"/>
      <c r="WFH749" s="59"/>
      <c r="WFI749" s="59"/>
      <c r="WFJ749" s="59"/>
      <c r="WFK749" s="59"/>
      <c r="WFL749" s="59"/>
      <c r="WFM749" s="59"/>
      <c r="WFN749" s="59"/>
      <c r="WFO749" s="59"/>
      <c r="WFP749" s="59"/>
      <c r="WFQ749" s="59"/>
      <c r="WFR749" s="59"/>
      <c r="WFS749" s="59"/>
      <c r="WFT749" s="59"/>
      <c r="WFU749" s="59"/>
      <c r="WFV749" s="59"/>
      <c r="WFW749" s="59"/>
      <c r="WFX749" s="59"/>
      <c r="WFY749" s="59"/>
      <c r="WFZ749" s="59"/>
      <c r="WGA749" s="59"/>
      <c r="WGB749" s="59"/>
      <c r="WGC749" s="59"/>
      <c r="WGD749" s="59"/>
      <c r="WGE749" s="59"/>
      <c r="WGF749" s="59"/>
      <c r="WGG749" s="59"/>
      <c r="WGH749" s="59"/>
      <c r="WGI749" s="59"/>
      <c r="WGJ749" s="59"/>
      <c r="WGK749" s="59"/>
      <c r="WGL749" s="59"/>
      <c r="WGM749" s="59"/>
      <c r="WGN749" s="59"/>
      <c r="WGO749" s="59"/>
      <c r="WGP749" s="59"/>
      <c r="WGQ749" s="59"/>
      <c r="WGR749" s="59"/>
      <c r="WGS749" s="59"/>
      <c r="WGT749" s="59"/>
      <c r="WGU749" s="59"/>
      <c r="WGV749" s="59"/>
      <c r="WGW749" s="59"/>
      <c r="WGX749" s="59"/>
      <c r="WGY749" s="59"/>
      <c r="WGZ749" s="59"/>
      <c r="WHA749" s="59"/>
      <c r="WHB749" s="59"/>
      <c r="WHC749" s="59"/>
      <c r="WHD749" s="59"/>
      <c r="WHE749" s="59"/>
      <c r="WHF749" s="59"/>
      <c r="WHG749" s="59"/>
      <c r="WHH749" s="59"/>
      <c r="WHI749" s="59"/>
      <c r="WHJ749" s="59"/>
      <c r="WHK749" s="59"/>
      <c r="WHL749" s="59"/>
      <c r="WHM749" s="59"/>
      <c r="WHN749" s="59"/>
      <c r="WHO749" s="59"/>
      <c r="WHP749" s="59"/>
      <c r="WHQ749" s="59"/>
      <c r="WHR749" s="59"/>
      <c r="WHS749" s="59"/>
      <c r="WHT749" s="59"/>
      <c r="WHU749" s="59"/>
      <c r="WHV749" s="59"/>
      <c r="WHW749" s="59"/>
      <c r="WHX749" s="59"/>
      <c r="WHY749" s="59"/>
      <c r="WHZ749" s="59"/>
      <c r="WIA749" s="59"/>
      <c r="WIB749" s="59"/>
      <c r="WIC749" s="59"/>
      <c r="WID749" s="59"/>
      <c r="WIE749" s="59"/>
      <c r="WIF749" s="59"/>
      <c r="WIG749" s="59"/>
      <c r="WIH749" s="59"/>
      <c r="WII749" s="59"/>
      <c r="WIJ749" s="59"/>
      <c r="WIK749" s="59"/>
      <c r="WIL749" s="59"/>
      <c r="WIM749" s="59"/>
      <c r="WIN749" s="59"/>
      <c r="WIO749" s="59"/>
      <c r="WIP749" s="59"/>
      <c r="WIQ749" s="59"/>
      <c r="WIR749" s="59"/>
      <c r="WIS749" s="59"/>
      <c r="WIT749" s="59"/>
      <c r="WIU749" s="59"/>
      <c r="WIV749" s="59"/>
      <c r="WIW749" s="59"/>
      <c r="WIX749" s="59"/>
      <c r="WIY749" s="59"/>
      <c r="WIZ749" s="59"/>
      <c r="WJA749" s="59"/>
      <c r="WJB749" s="59"/>
      <c r="WJC749" s="59"/>
      <c r="WJD749" s="59"/>
      <c r="WJE749" s="59"/>
      <c r="WJF749" s="59"/>
      <c r="WJG749" s="59"/>
      <c r="WJH749" s="59"/>
      <c r="WJI749" s="59"/>
      <c r="WJJ749" s="59"/>
      <c r="WJK749" s="59"/>
      <c r="WJL749" s="59"/>
      <c r="WJM749" s="59"/>
      <c r="WJN749" s="59"/>
      <c r="WJO749" s="59"/>
      <c r="WJP749" s="59"/>
      <c r="WJQ749" s="59"/>
      <c r="WJR749" s="59"/>
      <c r="WJS749" s="59"/>
      <c r="WJT749" s="59"/>
      <c r="WJU749" s="59"/>
      <c r="WJV749" s="59"/>
      <c r="WJW749" s="59"/>
      <c r="WJX749" s="59"/>
      <c r="WJY749" s="59"/>
      <c r="WJZ749" s="59"/>
      <c r="WKA749" s="59"/>
      <c r="WKB749" s="59"/>
      <c r="WKC749" s="59"/>
      <c r="WKD749" s="59"/>
      <c r="WKE749" s="59"/>
      <c r="WKF749" s="59"/>
      <c r="WKG749" s="59"/>
      <c r="WKH749" s="59"/>
      <c r="WKI749" s="59"/>
      <c r="WKJ749" s="59"/>
      <c r="WKK749" s="59"/>
      <c r="WKL749" s="59"/>
      <c r="WKM749" s="59"/>
      <c r="WKN749" s="59"/>
      <c r="WKO749" s="59"/>
      <c r="WKP749" s="59"/>
      <c r="WKQ749" s="59"/>
      <c r="WKR749" s="59"/>
      <c r="WKS749" s="59"/>
      <c r="WKT749" s="59"/>
      <c r="WKU749" s="59"/>
      <c r="WKV749" s="59"/>
      <c r="WKW749" s="59"/>
      <c r="WKX749" s="59"/>
      <c r="WKY749" s="59"/>
      <c r="WKZ749" s="59"/>
      <c r="WLA749" s="59"/>
      <c r="WLB749" s="59"/>
      <c r="WLC749" s="59"/>
      <c r="WLD749" s="59"/>
      <c r="WLE749" s="59"/>
      <c r="WLF749" s="59"/>
      <c r="WLG749" s="59"/>
      <c r="WLH749" s="59"/>
      <c r="WLI749" s="59"/>
      <c r="WLJ749" s="59"/>
      <c r="WLK749" s="59"/>
      <c r="WLL749" s="59"/>
      <c r="WLM749" s="59"/>
      <c r="WLN749" s="59"/>
      <c r="WLO749" s="59"/>
      <c r="WLP749" s="59"/>
      <c r="WLQ749" s="59"/>
      <c r="WLR749" s="59"/>
      <c r="WLS749" s="59"/>
      <c r="WLT749" s="59"/>
      <c r="WLU749" s="59"/>
      <c r="WLV749" s="59"/>
      <c r="WLW749" s="59"/>
      <c r="WLX749" s="59"/>
      <c r="WLY749" s="59"/>
      <c r="WLZ749" s="59"/>
      <c r="WMA749" s="59"/>
      <c r="WMB749" s="59"/>
      <c r="WMC749" s="59"/>
      <c r="WMD749" s="59"/>
      <c r="WME749" s="59"/>
      <c r="WMF749" s="59"/>
      <c r="WMG749" s="59"/>
      <c r="WMH749" s="59"/>
      <c r="WMI749" s="59"/>
      <c r="WMJ749" s="59"/>
      <c r="WMK749" s="59"/>
      <c r="WML749" s="59"/>
      <c r="WMM749" s="59"/>
      <c r="WMN749" s="59"/>
      <c r="WMO749" s="59"/>
      <c r="WMP749" s="59"/>
      <c r="WMQ749" s="59"/>
      <c r="WMR749" s="59"/>
      <c r="WMS749" s="59"/>
      <c r="WMT749" s="59"/>
      <c r="WMU749" s="59"/>
      <c r="WMV749" s="59"/>
      <c r="WMW749" s="59"/>
      <c r="WMX749" s="59"/>
      <c r="WMY749" s="59"/>
      <c r="WMZ749" s="59"/>
      <c r="WNA749" s="59"/>
      <c r="WNB749" s="59"/>
      <c r="WNC749" s="59"/>
      <c r="WND749" s="59"/>
      <c r="WNE749" s="59"/>
      <c r="WNF749" s="59"/>
      <c r="WNG749" s="59"/>
      <c r="WNH749" s="59"/>
      <c r="WNI749" s="59"/>
      <c r="WNJ749" s="59"/>
      <c r="WNK749" s="59"/>
      <c r="WNL749" s="59"/>
      <c r="WNM749" s="59"/>
      <c r="WNN749" s="59"/>
      <c r="WNO749" s="59"/>
      <c r="WNP749" s="59"/>
      <c r="WNQ749" s="59"/>
      <c r="WNR749" s="59"/>
      <c r="WNS749" s="59"/>
      <c r="WNT749" s="59"/>
      <c r="WNU749" s="59"/>
      <c r="WNV749" s="59"/>
      <c r="WNW749" s="59"/>
      <c r="WNX749" s="59"/>
      <c r="WNY749" s="59"/>
      <c r="WNZ749" s="59"/>
      <c r="WOA749" s="59"/>
      <c r="WOB749" s="59"/>
      <c r="WOC749" s="59"/>
      <c r="WOD749" s="59"/>
      <c r="WOE749" s="59"/>
      <c r="WOF749" s="59"/>
      <c r="WOG749" s="59"/>
      <c r="WOH749" s="59"/>
      <c r="WOI749" s="59"/>
      <c r="WOJ749" s="59"/>
      <c r="WOK749" s="59"/>
      <c r="WOL749" s="59"/>
      <c r="WOM749" s="59"/>
      <c r="WON749" s="59"/>
      <c r="WOO749" s="59"/>
      <c r="WOP749" s="59"/>
      <c r="WOQ749" s="59"/>
      <c r="WOR749" s="59"/>
      <c r="WOS749" s="59"/>
      <c r="WOT749" s="59"/>
      <c r="WOU749" s="59"/>
      <c r="WOV749" s="59"/>
      <c r="WOW749" s="59"/>
      <c r="WOX749" s="59"/>
      <c r="WOY749" s="59"/>
      <c r="WOZ749" s="59"/>
      <c r="WPA749" s="59"/>
      <c r="WPB749" s="59"/>
      <c r="WPC749" s="59"/>
      <c r="WPD749" s="59"/>
      <c r="WPE749" s="59"/>
      <c r="WPF749" s="59"/>
      <c r="WPG749" s="59"/>
      <c r="WPH749" s="59"/>
      <c r="WPI749" s="59"/>
      <c r="WPJ749" s="59"/>
      <c r="WPK749" s="59"/>
      <c r="WPL749" s="59"/>
      <c r="WPM749" s="59"/>
      <c r="WPN749" s="59"/>
      <c r="WPO749" s="59"/>
      <c r="WPP749" s="59"/>
      <c r="WPQ749" s="59"/>
      <c r="WPR749" s="59"/>
      <c r="WPS749" s="59"/>
      <c r="WPT749" s="59"/>
      <c r="WPU749" s="59"/>
      <c r="WPV749" s="59"/>
      <c r="WPW749" s="59"/>
      <c r="WPX749" s="59"/>
      <c r="WPY749" s="59"/>
      <c r="WPZ749" s="59"/>
      <c r="WQA749" s="59"/>
      <c r="WQB749" s="59"/>
      <c r="WQC749" s="59"/>
      <c r="WQD749" s="59"/>
      <c r="WQE749" s="59"/>
      <c r="WQF749" s="59"/>
      <c r="WQG749" s="59"/>
      <c r="WQH749" s="59"/>
      <c r="WQI749" s="59"/>
      <c r="WQJ749" s="59"/>
      <c r="WQK749" s="59"/>
      <c r="WQL749" s="59"/>
      <c r="WQM749" s="59"/>
      <c r="WQN749" s="59"/>
      <c r="WQO749" s="59"/>
      <c r="WQP749" s="59"/>
      <c r="WQQ749" s="59"/>
      <c r="WQR749" s="59"/>
      <c r="WQS749" s="59"/>
      <c r="WQT749" s="59"/>
      <c r="WQU749" s="59"/>
      <c r="WQV749" s="59"/>
      <c r="WQW749" s="59"/>
      <c r="WQX749" s="59"/>
      <c r="WQY749" s="59"/>
      <c r="WQZ749" s="59"/>
      <c r="WRA749" s="59"/>
      <c r="WRB749" s="59"/>
      <c r="WRC749" s="59"/>
      <c r="WRD749" s="59"/>
      <c r="WRE749" s="59"/>
      <c r="WRF749" s="59"/>
      <c r="WRG749" s="59"/>
      <c r="WRH749" s="59"/>
      <c r="WRI749" s="59"/>
      <c r="WRJ749" s="59"/>
      <c r="WRK749" s="59"/>
      <c r="WRL749" s="59"/>
      <c r="WRM749" s="59"/>
      <c r="WRN749" s="59"/>
      <c r="WRO749" s="59"/>
      <c r="WRP749" s="59"/>
      <c r="WRQ749" s="59"/>
      <c r="WRR749" s="59"/>
      <c r="WRS749" s="59"/>
      <c r="WRT749" s="59"/>
      <c r="WRU749" s="59"/>
      <c r="WRV749" s="59"/>
      <c r="WRW749" s="59"/>
      <c r="WRX749" s="59"/>
      <c r="WRY749" s="59"/>
      <c r="WRZ749" s="59"/>
      <c r="WSA749" s="59"/>
      <c r="WSB749" s="59"/>
      <c r="WSC749" s="59"/>
      <c r="WSD749" s="59"/>
      <c r="WSE749" s="59"/>
      <c r="WSF749" s="59"/>
      <c r="WSG749" s="59"/>
      <c r="WSH749" s="59"/>
      <c r="WSI749" s="59"/>
      <c r="WSJ749" s="59"/>
      <c r="WSK749" s="59"/>
      <c r="WSL749" s="59"/>
      <c r="WSM749" s="59"/>
      <c r="WSN749" s="59"/>
      <c r="WSO749" s="59"/>
      <c r="WSP749" s="59"/>
      <c r="WSQ749" s="59"/>
      <c r="WSR749" s="59"/>
      <c r="WSS749" s="59"/>
      <c r="WST749" s="59"/>
      <c r="WSU749" s="59"/>
      <c r="WSV749" s="59"/>
      <c r="WSW749" s="59"/>
      <c r="WSX749" s="59"/>
      <c r="WSY749" s="59"/>
      <c r="WSZ749" s="59"/>
      <c r="WTA749" s="59"/>
      <c r="WTB749" s="59"/>
      <c r="WTC749" s="59"/>
      <c r="WTD749" s="59"/>
      <c r="WTE749" s="59"/>
      <c r="WTF749" s="59"/>
      <c r="WTG749" s="59"/>
      <c r="WTH749" s="59"/>
      <c r="WTI749" s="59"/>
      <c r="WTJ749" s="59"/>
      <c r="WTK749" s="59"/>
      <c r="WTL749" s="59"/>
      <c r="WTM749" s="59"/>
      <c r="WTN749" s="59"/>
      <c r="WTO749" s="59"/>
      <c r="WTP749" s="59"/>
      <c r="WTQ749" s="59"/>
      <c r="WTR749" s="59"/>
      <c r="WTS749" s="59"/>
      <c r="WTT749" s="59"/>
      <c r="WTU749" s="59"/>
      <c r="WTV749" s="59"/>
      <c r="WTW749" s="59"/>
      <c r="WTX749" s="59"/>
      <c r="WTY749" s="59"/>
      <c r="WTZ749" s="59"/>
      <c r="WUA749" s="59"/>
      <c r="WUB749" s="59"/>
      <c r="WUC749" s="59"/>
      <c r="WUD749" s="59"/>
      <c r="WUE749" s="59"/>
      <c r="WUF749" s="59"/>
      <c r="WUG749" s="59"/>
      <c r="WUH749" s="59"/>
      <c r="WUI749" s="59"/>
      <c r="WUJ749" s="59"/>
      <c r="WUK749" s="59"/>
      <c r="WUL749" s="59"/>
      <c r="WUM749" s="59"/>
      <c r="WUN749" s="59"/>
      <c r="WUO749" s="59"/>
      <c r="WUP749" s="59"/>
      <c r="WUQ749" s="59"/>
      <c r="WUR749" s="59"/>
      <c r="WUS749" s="59"/>
      <c r="WUT749" s="59"/>
      <c r="WUU749" s="59"/>
      <c r="WUV749" s="59"/>
      <c r="WUW749" s="59"/>
      <c r="WUX749" s="59"/>
      <c r="WUY749" s="59"/>
      <c r="WUZ749" s="59"/>
      <c r="WVA749" s="59"/>
      <c r="WVB749" s="59"/>
      <c r="WVC749" s="59"/>
      <c r="WVD749" s="59"/>
      <c r="WVE749" s="59"/>
      <c r="WVF749" s="59"/>
      <c r="WVG749" s="59"/>
      <c r="WVH749" s="59"/>
      <c r="WVI749" s="59"/>
      <c r="WVJ749" s="59"/>
      <c r="WVK749" s="59"/>
      <c r="WVL749" s="59"/>
      <c r="WVM749" s="59"/>
      <c r="WVN749" s="59"/>
      <c r="WVO749" s="59"/>
      <c r="WVP749" s="59"/>
      <c r="WVQ749" s="59"/>
      <c r="WVR749" s="59"/>
      <c r="WVS749" s="59"/>
      <c r="WVT749" s="59"/>
      <c r="WVU749" s="59"/>
      <c r="WVV749" s="59"/>
      <c r="WVW749" s="59"/>
      <c r="WVX749" s="59"/>
      <c r="WVY749" s="59"/>
      <c r="WVZ749" s="59"/>
      <c r="WWA749" s="59"/>
      <c r="WWB749" s="59"/>
      <c r="WWC749" s="59"/>
      <c r="WWD749" s="59"/>
      <c r="WWE749" s="59"/>
      <c r="WWF749" s="59"/>
      <c r="WWG749" s="59"/>
      <c r="WWH749" s="59"/>
      <c r="WWI749" s="59"/>
      <c r="WWJ749" s="59"/>
      <c r="WWK749" s="59"/>
      <c r="WWL749" s="59"/>
      <c r="WWM749" s="59"/>
      <c r="WWN749" s="59"/>
      <c r="WWO749" s="59"/>
      <c r="WWP749" s="59"/>
      <c r="WWQ749" s="59"/>
      <c r="WWR749" s="59"/>
      <c r="WWS749" s="59"/>
      <c r="WWT749" s="59"/>
      <c r="WWU749" s="59"/>
      <c r="WWV749" s="59"/>
      <c r="WWW749" s="59"/>
      <c r="WWX749" s="59"/>
      <c r="WWY749" s="59"/>
      <c r="WWZ749" s="59"/>
      <c r="WXA749" s="59"/>
      <c r="WXB749" s="59"/>
      <c r="WXC749" s="59"/>
      <c r="WXD749" s="59"/>
      <c r="WXE749" s="59"/>
      <c r="WXF749" s="59"/>
      <c r="WXG749" s="59"/>
      <c r="WXH749" s="59"/>
      <c r="WXI749" s="59"/>
      <c r="WXJ749" s="59"/>
      <c r="WXK749" s="59"/>
      <c r="WXL749" s="59"/>
      <c r="WXM749" s="59"/>
      <c r="WXN749" s="59"/>
      <c r="WXO749" s="59"/>
      <c r="WXP749" s="59"/>
      <c r="WXQ749" s="59"/>
      <c r="WXR749" s="59"/>
      <c r="WXS749" s="59"/>
      <c r="WXT749" s="59"/>
      <c r="WXU749" s="59"/>
      <c r="WXV749" s="59"/>
      <c r="WXW749" s="59"/>
      <c r="WXX749" s="59"/>
      <c r="WXY749" s="59"/>
      <c r="WXZ749" s="59"/>
      <c r="WYA749" s="59"/>
      <c r="WYB749" s="59"/>
      <c r="WYC749" s="59"/>
      <c r="WYD749" s="59"/>
      <c r="WYE749" s="59"/>
      <c r="WYF749" s="59"/>
      <c r="WYG749" s="59"/>
      <c r="WYH749" s="59"/>
      <c r="WYI749" s="59"/>
      <c r="WYJ749" s="59"/>
      <c r="WYK749" s="59"/>
      <c r="WYL749" s="59"/>
      <c r="WYM749" s="59"/>
      <c r="WYN749" s="59"/>
      <c r="WYO749" s="59"/>
      <c r="WYP749" s="59"/>
      <c r="WYQ749" s="59"/>
      <c r="WYR749" s="59"/>
      <c r="WYS749" s="59"/>
      <c r="WYT749" s="59"/>
      <c r="WYU749" s="59"/>
      <c r="WYV749" s="59"/>
      <c r="WYW749" s="59"/>
      <c r="WYX749" s="59"/>
      <c r="WYY749" s="59"/>
      <c r="WYZ749" s="59"/>
      <c r="WZA749" s="59"/>
      <c r="WZB749" s="59"/>
      <c r="WZC749" s="59"/>
      <c r="WZD749" s="59"/>
      <c r="WZE749" s="59"/>
      <c r="WZF749" s="59"/>
      <c r="WZG749" s="59"/>
      <c r="WZH749" s="59"/>
      <c r="WZI749" s="59"/>
      <c r="WZJ749" s="59"/>
      <c r="WZK749" s="59"/>
      <c r="WZL749" s="59"/>
      <c r="WZM749" s="59"/>
      <c r="WZN749" s="59"/>
      <c r="WZO749" s="59"/>
      <c r="WZP749" s="59"/>
      <c r="WZQ749" s="59"/>
      <c r="WZR749" s="59"/>
      <c r="WZS749" s="59"/>
      <c r="WZT749" s="59"/>
      <c r="WZU749" s="59"/>
      <c r="WZV749" s="59"/>
      <c r="WZW749" s="59"/>
      <c r="WZX749" s="59"/>
      <c r="WZY749" s="59"/>
      <c r="WZZ749" s="59"/>
      <c r="XAA749" s="59"/>
      <c r="XAB749" s="59"/>
      <c r="XAC749" s="59"/>
      <c r="XAD749" s="59"/>
      <c r="XAE749" s="59"/>
      <c r="XAF749" s="59"/>
      <c r="XAG749" s="59"/>
      <c r="XAH749" s="59"/>
      <c r="XAI749" s="59"/>
      <c r="XAJ749" s="59"/>
      <c r="XAK749" s="59"/>
      <c r="XAL749" s="59"/>
      <c r="XAM749" s="59"/>
      <c r="XAN749" s="59"/>
      <c r="XAO749" s="59"/>
      <c r="XAP749" s="59"/>
      <c r="XAQ749" s="59"/>
      <c r="XAR749" s="59"/>
      <c r="XAS749" s="59"/>
      <c r="XAT749" s="59"/>
      <c r="XAU749" s="59"/>
      <c r="XAV749" s="59"/>
      <c r="XAW749" s="59"/>
      <c r="XAX749" s="59"/>
      <c r="XAY749" s="59"/>
      <c r="XAZ749" s="59"/>
      <c r="XBA749" s="59"/>
      <c r="XBB749" s="59"/>
      <c r="XBC749" s="59"/>
      <c r="XBD749" s="59"/>
      <c r="XBE749" s="59"/>
      <c r="XBF749" s="59"/>
      <c r="XBG749" s="59"/>
      <c r="XBH749" s="59"/>
      <c r="XBI749" s="59"/>
      <c r="XBJ749" s="59"/>
      <c r="XBK749" s="59"/>
      <c r="XBL749" s="59"/>
      <c r="XBM749" s="59"/>
      <c r="XBN749" s="59"/>
      <c r="XBO749" s="59"/>
      <c r="XBP749" s="59"/>
      <c r="XBQ749" s="59"/>
      <c r="XBR749" s="59"/>
      <c r="XBS749" s="59"/>
      <c r="XBT749" s="59"/>
      <c r="XBU749" s="59"/>
      <c r="XBV749" s="59"/>
      <c r="XBW749" s="59"/>
      <c r="XBX749" s="59"/>
      <c r="XBY749" s="59"/>
      <c r="XBZ749" s="59"/>
      <c r="XCA749" s="59"/>
      <c r="XCB749" s="59"/>
      <c r="XCC749" s="59"/>
      <c r="XCD749" s="59"/>
      <c r="XCE749" s="59"/>
      <c r="XCF749" s="59"/>
      <c r="XCG749" s="59"/>
      <c r="XCH749" s="59"/>
      <c r="XCI749" s="59"/>
      <c r="XCJ749" s="59"/>
      <c r="XCK749" s="59"/>
      <c r="XCL749" s="59"/>
      <c r="XCM749" s="59"/>
      <c r="XCN749" s="59"/>
      <c r="XCO749" s="59"/>
      <c r="XCP749" s="59"/>
      <c r="XCQ749" s="59"/>
      <c r="XCR749" s="59"/>
      <c r="XCS749" s="59"/>
      <c r="XCT749" s="59"/>
      <c r="XCU749" s="59"/>
      <c r="XCV749" s="59"/>
      <c r="XCW749" s="59"/>
      <c r="XCX749" s="59"/>
      <c r="XCY749" s="59"/>
      <c r="XCZ749" s="59"/>
      <c r="XDA749" s="59"/>
      <c r="XDB749" s="59"/>
      <c r="XDC749" s="59"/>
      <c r="XDD749" s="59"/>
      <c r="XDE749" s="59"/>
      <c r="XDF749" s="59"/>
      <c r="XDG749" s="59"/>
      <c r="XDH749" s="59"/>
      <c r="XDI749" s="59"/>
      <c r="XDJ749" s="59"/>
      <c r="XDK749" s="59"/>
      <c r="XDL749" s="59"/>
      <c r="XDM749" s="59"/>
      <c r="XDN749" s="59"/>
      <c r="XDO749" s="59"/>
      <c r="XDP749" s="59"/>
      <c r="XDQ749" s="59"/>
      <c r="XDR749" s="59"/>
      <c r="XDS749" s="59"/>
      <c r="XDT749" s="59"/>
      <c r="XDU749" s="59"/>
      <c r="XDV749" s="59"/>
      <c r="XDW749" s="59"/>
      <c r="XDX749" s="59"/>
      <c r="XDY749" s="59"/>
      <c r="XDZ749" s="59"/>
      <c r="XEA749" s="59"/>
      <c r="XEB749" s="59"/>
      <c r="XEC749" s="59"/>
      <c r="XED749" s="59"/>
      <c r="XEE749" s="59"/>
      <c r="XEF749" s="59"/>
      <c r="XEG749" s="59"/>
      <c r="XEH749" s="59"/>
      <c r="XEI749" s="59"/>
      <c r="XEJ749" s="59"/>
      <c r="XEK749" s="59"/>
      <c r="XEL749" s="59"/>
      <c r="XEM749" s="59"/>
    </row>
    <row r="750" spans="1:16367" x14ac:dyDescent="0.25">
      <c r="A750" s="2" t="s">
        <v>226</v>
      </c>
      <c r="B750" s="67">
        <v>44181</v>
      </c>
      <c r="C750" s="68" t="s">
        <v>6</v>
      </c>
      <c r="D750" s="68"/>
      <c r="E750" s="68"/>
      <c r="F750" s="68"/>
      <c r="G750" s="68" t="s">
        <v>3</v>
      </c>
      <c r="H750" s="68" t="s">
        <v>2341</v>
      </c>
      <c r="I750" s="69"/>
      <c r="J750" s="69"/>
      <c r="K750" s="69"/>
      <c r="L750" s="69"/>
      <c r="M750" s="69">
        <v>0</v>
      </c>
      <c r="N750" s="68"/>
      <c r="O750" s="68" t="s">
        <v>2339</v>
      </c>
      <c r="P750" s="68" t="s">
        <v>422</v>
      </c>
      <c r="Q750" s="69">
        <v>0</v>
      </c>
      <c r="R750" s="69">
        <v>0</v>
      </c>
      <c r="S750" s="69">
        <v>0</v>
      </c>
      <c r="T750" s="69">
        <v>0</v>
      </c>
      <c r="U750" s="68" t="s">
        <v>366</v>
      </c>
      <c r="V750" s="69">
        <v>0</v>
      </c>
      <c r="W750" s="69">
        <v>0</v>
      </c>
      <c r="X750" s="68" t="s">
        <v>366</v>
      </c>
      <c r="Y750" s="69">
        <v>0</v>
      </c>
      <c r="Z750" s="69">
        <v>0</v>
      </c>
      <c r="AA750" s="68" t="s">
        <v>0</v>
      </c>
      <c r="AB750" s="69">
        <v>0</v>
      </c>
      <c r="AC750" s="69">
        <v>0</v>
      </c>
      <c r="AD750" s="68"/>
      <c r="AE750" s="69">
        <v>0</v>
      </c>
      <c r="AF750" s="72"/>
      <c r="AG750" s="68"/>
      <c r="AH750" s="154"/>
      <c r="AI750" s="3"/>
      <c r="AJ750" s="3"/>
      <c r="AK750" s="154"/>
      <c r="AL750" s="154"/>
      <c r="AM750" s="154"/>
      <c r="AN750" s="154"/>
      <c r="AO750" s="154"/>
      <c r="AP750" s="154"/>
      <c r="AQ750" s="59"/>
      <c r="AR750" s="59"/>
      <c r="AS750" s="59"/>
      <c r="AT750" s="59"/>
      <c r="AU750" s="59"/>
      <c r="AV750" s="59"/>
      <c r="AW750" s="59"/>
      <c r="AX750" s="59"/>
      <c r="AY750" s="59"/>
      <c r="AZ750" s="59"/>
      <c r="BA750" s="59"/>
      <c r="BB750" s="59"/>
      <c r="BC750" s="59"/>
      <c r="BD750" s="59"/>
      <c r="BE750" s="59"/>
      <c r="BF750" s="59"/>
      <c r="BG750" s="59"/>
      <c r="BH750" s="59"/>
      <c r="BI750" s="59"/>
      <c r="BJ750" s="59"/>
      <c r="BK750" s="59"/>
      <c r="BL750" s="59"/>
      <c r="BM750" s="59"/>
      <c r="BN750" s="59"/>
      <c r="BO750" s="59"/>
      <c r="BP750" s="59"/>
      <c r="BQ750" s="59"/>
      <c r="BR750" s="59"/>
      <c r="BS750" s="59"/>
      <c r="BT750" s="59"/>
      <c r="BU750" s="59"/>
      <c r="BV750" s="59"/>
      <c r="BW750" s="59"/>
      <c r="BX750" s="59"/>
      <c r="BY750" s="59"/>
      <c r="BZ750" s="59"/>
      <c r="CA750" s="59"/>
      <c r="CB750" s="59"/>
      <c r="CC750" s="59"/>
      <c r="CD750" s="59"/>
      <c r="CE750" s="59"/>
      <c r="CF750" s="59"/>
      <c r="CG750" s="59"/>
      <c r="CH750" s="59"/>
      <c r="CI750" s="59"/>
      <c r="CJ750" s="59"/>
      <c r="CK750" s="59"/>
      <c r="CL750" s="59"/>
      <c r="CM750" s="59"/>
      <c r="CN750" s="59"/>
      <c r="CO750" s="59"/>
      <c r="CP750" s="59"/>
      <c r="CQ750" s="59"/>
      <c r="CR750" s="59"/>
      <c r="CS750" s="59"/>
      <c r="CT750" s="59"/>
      <c r="CU750" s="59"/>
      <c r="CV750" s="59"/>
      <c r="CW750" s="59"/>
      <c r="CX750" s="59"/>
      <c r="CY750" s="59"/>
      <c r="CZ750" s="59"/>
      <c r="DA750" s="59"/>
      <c r="DB750" s="59"/>
      <c r="DC750" s="59"/>
      <c r="DD750" s="59"/>
      <c r="DE750" s="59"/>
      <c r="DF750" s="59"/>
      <c r="DG750" s="59"/>
      <c r="DH750" s="59"/>
      <c r="DI750" s="59"/>
      <c r="DJ750" s="59"/>
      <c r="DK750" s="59"/>
      <c r="DL750" s="59"/>
      <c r="DM750" s="59"/>
      <c r="DN750" s="59"/>
      <c r="DO750" s="59"/>
      <c r="DP750" s="59"/>
      <c r="DQ750" s="59"/>
      <c r="DR750" s="59"/>
      <c r="DS750" s="59"/>
      <c r="DT750" s="59"/>
      <c r="DU750" s="59"/>
      <c r="DV750" s="59"/>
      <c r="DW750" s="59"/>
      <c r="DX750" s="59"/>
      <c r="DY750" s="59"/>
      <c r="DZ750" s="59"/>
      <c r="EA750" s="59"/>
      <c r="EB750" s="59"/>
      <c r="EC750" s="59"/>
      <c r="ED750" s="59"/>
      <c r="EE750" s="59"/>
      <c r="EF750" s="59"/>
      <c r="EG750" s="59"/>
      <c r="EH750" s="59"/>
      <c r="EI750" s="59"/>
      <c r="EJ750" s="59"/>
      <c r="EK750" s="59"/>
      <c r="EL750" s="59"/>
      <c r="EM750" s="59"/>
      <c r="EN750" s="59"/>
      <c r="EO750" s="59"/>
      <c r="EP750" s="59"/>
      <c r="EQ750" s="59"/>
      <c r="ER750" s="59"/>
      <c r="ES750" s="59"/>
      <c r="ET750" s="59"/>
      <c r="EU750" s="59"/>
      <c r="EV750" s="59"/>
      <c r="EW750" s="59"/>
      <c r="EX750" s="59"/>
      <c r="EY750" s="59"/>
      <c r="EZ750" s="59"/>
      <c r="FA750" s="59"/>
      <c r="FB750" s="59"/>
      <c r="FC750" s="59"/>
      <c r="FD750" s="59"/>
      <c r="FE750" s="59"/>
      <c r="FF750" s="59"/>
      <c r="FG750" s="59"/>
      <c r="FH750" s="59"/>
      <c r="FI750" s="59"/>
      <c r="FJ750" s="59"/>
      <c r="FK750" s="59"/>
      <c r="FL750" s="59"/>
      <c r="FM750" s="59"/>
      <c r="FN750" s="59"/>
      <c r="FO750" s="59"/>
      <c r="FP750" s="59"/>
      <c r="FQ750" s="59"/>
      <c r="FR750" s="59"/>
      <c r="FS750" s="59"/>
      <c r="FT750" s="59"/>
      <c r="FU750" s="59"/>
      <c r="FV750" s="59"/>
      <c r="FW750" s="59"/>
      <c r="FX750" s="59"/>
      <c r="FY750" s="59"/>
      <c r="FZ750" s="59"/>
      <c r="GA750" s="59"/>
      <c r="GB750" s="59"/>
      <c r="GC750" s="59"/>
      <c r="GD750" s="59"/>
      <c r="GE750" s="59"/>
      <c r="GF750" s="59"/>
      <c r="GG750" s="59"/>
      <c r="GH750" s="59"/>
      <c r="GI750" s="59"/>
      <c r="GJ750" s="59"/>
      <c r="GK750" s="59"/>
      <c r="GL750" s="59"/>
      <c r="GM750" s="59"/>
      <c r="GN750" s="59"/>
      <c r="GO750" s="59"/>
      <c r="GP750" s="59"/>
      <c r="GQ750" s="59"/>
      <c r="GR750" s="59"/>
      <c r="GS750" s="59"/>
      <c r="GT750" s="59"/>
      <c r="GU750" s="59"/>
      <c r="GV750" s="59"/>
      <c r="GW750" s="59"/>
      <c r="GX750" s="59"/>
      <c r="GY750" s="59"/>
      <c r="GZ750" s="59"/>
      <c r="HA750" s="59"/>
      <c r="HB750" s="59"/>
      <c r="HC750" s="59"/>
      <c r="HD750" s="59"/>
      <c r="HE750" s="59"/>
      <c r="HF750" s="59"/>
      <c r="HG750" s="59"/>
      <c r="HH750" s="59"/>
      <c r="HI750" s="59"/>
      <c r="HJ750" s="59"/>
      <c r="HK750" s="59"/>
      <c r="HL750" s="59"/>
      <c r="HM750" s="59"/>
      <c r="HN750" s="59"/>
      <c r="HO750" s="59"/>
      <c r="HP750" s="59"/>
      <c r="HQ750" s="59"/>
      <c r="HR750" s="59"/>
      <c r="HS750" s="59"/>
      <c r="HT750" s="59"/>
      <c r="HU750" s="59"/>
      <c r="HV750" s="59"/>
      <c r="HW750" s="59"/>
      <c r="HX750" s="59"/>
      <c r="HY750" s="59"/>
      <c r="HZ750" s="59"/>
      <c r="IA750" s="59"/>
      <c r="IB750" s="59"/>
      <c r="IC750" s="59"/>
      <c r="ID750" s="59"/>
      <c r="IE750" s="59"/>
      <c r="IF750" s="59"/>
      <c r="IG750" s="59"/>
      <c r="IH750" s="59"/>
      <c r="II750" s="59"/>
      <c r="IJ750" s="59"/>
      <c r="IK750" s="59"/>
      <c r="IL750" s="59"/>
      <c r="IM750" s="59"/>
      <c r="IN750" s="59"/>
      <c r="IO750" s="59"/>
      <c r="IP750" s="59"/>
      <c r="IQ750" s="59"/>
      <c r="IR750" s="59"/>
      <c r="IS750" s="59"/>
      <c r="IT750" s="59"/>
      <c r="IU750" s="59"/>
      <c r="IV750" s="59"/>
      <c r="IW750" s="59"/>
      <c r="IX750" s="59"/>
      <c r="IY750" s="59"/>
      <c r="IZ750" s="59"/>
      <c r="JA750" s="59"/>
      <c r="JB750" s="59"/>
      <c r="JC750" s="59"/>
      <c r="JD750" s="59"/>
      <c r="JE750" s="59"/>
      <c r="JF750" s="59"/>
      <c r="JG750" s="59"/>
      <c r="JH750" s="59"/>
      <c r="JI750" s="59"/>
      <c r="JJ750" s="59"/>
      <c r="JK750" s="59"/>
      <c r="JL750" s="59"/>
      <c r="JM750" s="59"/>
      <c r="JN750" s="59"/>
      <c r="JO750" s="59"/>
      <c r="JP750" s="59"/>
      <c r="JQ750" s="59"/>
      <c r="JR750" s="59"/>
      <c r="JS750" s="59"/>
      <c r="JT750" s="59"/>
      <c r="JU750" s="59"/>
      <c r="JV750" s="59"/>
      <c r="JW750" s="59"/>
      <c r="JX750" s="59"/>
      <c r="JY750" s="59"/>
      <c r="JZ750" s="59"/>
      <c r="KA750" s="59"/>
      <c r="KB750" s="59"/>
      <c r="KC750" s="59"/>
      <c r="KD750" s="59"/>
      <c r="KE750" s="59"/>
      <c r="KF750" s="59"/>
      <c r="KG750" s="59"/>
      <c r="KH750" s="59"/>
      <c r="KI750" s="59"/>
      <c r="KJ750" s="59"/>
      <c r="KK750" s="59"/>
      <c r="KL750" s="59"/>
      <c r="KM750" s="59"/>
      <c r="KN750" s="59"/>
      <c r="KO750" s="59"/>
      <c r="KP750" s="59"/>
      <c r="KQ750" s="59"/>
      <c r="KR750" s="59"/>
      <c r="KS750" s="59"/>
      <c r="KT750" s="59"/>
      <c r="KU750" s="59"/>
      <c r="KV750" s="59"/>
      <c r="KW750" s="59"/>
      <c r="KX750" s="59"/>
      <c r="KY750" s="59"/>
      <c r="KZ750" s="59"/>
      <c r="LA750" s="59"/>
      <c r="LB750" s="59"/>
      <c r="LC750" s="59"/>
      <c r="LD750" s="59"/>
      <c r="LE750" s="59"/>
      <c r="LF750" s="59"/>
      <c r="LG750" s="59"/>
      <c r="LH750" s="59"/>
      <c r="LI750" s="59"/>
      <c r="LJ750" s="59"/>
      <c r="LK750" s="59"/>
      <c r="LL750" s="59"/>
      <c r="LM750" s="59"/>
      <c r="LN750" s="59"/>
      <c r="LO750" s="59"/>
      <c r="LP750" s="59"/>
      <c r="LQ750" s="59"/>
      <c r="LR750" s="59"/>
      <c r="LS750" s="59"/>
      <c r="LT750" s="59"/>
      <c r="LU750" s="59"/>
      <c r="LV750" s="59"/>
      <c r="LW750" s="59"/>
      <c r="LX750" s="59"/>
      <c r="LY750" s="59"/>
      <c r="LZ750" s="59"/>
      <c r="MA750" s="59"/>
      <c r="MB750" s="59"/>
      <c r="MC750" s="59"/>
      <c r="MD750" s="59"/>
      <c r="ME750" s="59"/>
      <c r="MF750" s="59"/>
      <c r="MG750" s="59"/>
      <c r="MH750" s="59"/>
      <c r="MI750" s="59"/>
      <c r="MJ750" s="59"/>
      <c r="MK750" s="59"/>
      <c r="ML750" s="59"/>
      <c r="MM750" s="59"/>
      <c r="MN750" s="59"/>
      <c r="MO750" s="59"/>
      <c r="MP750" s="59"/>
      <c r="MQ750" s="59"/>
      <c r="MR750" s="59"/>
      <c r="MS750" s="59"/>
      <c r="MT750" s="59"/>
      <c r="MU750" s="59"/>
      <c r="MV750" s="59"/>
      <c r="MW750" s="59"/>
      <c r="MX750" s="59"/>
      <c r="MY750" s="59"/>
      <c r="MZ750" s="59"/>
      <c r="NA750" s="59"/>
      <c r="NB750" s="59"/>
      <c r="NC750" s="59"/>
      <c r="ND750" s="59"/>
      <c r="NE750" s="59"/>
      <c r="NF750" s="59"/>
      <c r="NG750" s="59"/>
      <c r="NH750" s="59"/>
      <c r="NI750" s="59"/>
      <c r="NJ750" s="59"/>
      <c r="NK750" s="59"/>
      <c r="NL750" s="59"/>
      <c r="NM750" s="59"/>
      <c r="NN750" s="59"/>
      <c r="NO750" s="59"/>
      <c r="NP750" s="59"/>
      <c r="NQ750" s="59"/>
      <c r="NR750" s="59"/>
      <c r="NS750" s="59"/>
      <c r="NT750" s="59"/>
      <c r="NU750" s="59"/>
      <c r="NV750" s="59"/>
      <c r="NW750" s="59"/>
      <c r="NX750" s="59"/>
      <c r="NY750" s="59"/>
      <c r="NZ750" s="59"/>
      <c r="OA750" s="59"/>
      <c r="OB750" s="59"/>
      <c r="OC750" s="59"/>
      <c r="OD750" s="59"/>
      <c r="OE750" s="59"/>
      <c r="OF750" s="59"/>
      <c r="OG750" s="59"/>
      <c r="OH750" s="59"/>
      <c r="OI750" s="59"/>
      <c r="OJ750" s="59"/>
      <c r="OK750" s="59"/>
      <c r="OL750" s="59"/>
      <c r="OM750" s="59"/>
      <c r="ON750" s="59"/>
      <c r="OO750" s="59"/>
      <c r="OP750" s="59"/>
      <c r="OQ750" s="59"/>
      <c r="OR750" s="59"/>
      <c r="OS750" s="59"/>
      <c r="OT750" s="59"/>
      <c r="OU750" s="59"/>
      <c r="OV750" s="59"/>
      <c r="OW750" s="59"/>
      <c r="OX750" s="59"/>
      <c r="OY750" s="59"/>
      <c r="OZ750" s="59"/>
      <c r="PA750" s="59"/>
      <c r="PB750" s="59"/>
      <c r="PC750" s="59"/>
      <c r="PD750" s="59"/>
      <c r="PE750" s="59"/>
      <c r="PF750" s="59"/>
      <c r="PG750" s="59"/>
      <c r="PH750" s="59"/>
      <c r="PI750" s="59"/>
      <c r="PJ750" s="59"/>
      <c r="PK750" s="59"/>
      <c r="PL750" s="59"/>
      <c r="PM750" s="59"/>
      <c r="PN750" s="59"/>
      <c r="PO750" s="59"/>
      <c r="PP750" s="59"/>
      <c r="PQ750" s="59"/>
      <c r="PR750" s="59"/>
      <c r="PS750" s="59"/>
      <c r="PT750" s="59"/>
      <c r="PU750" s="59"/>
      <c r="PV750" s="59"/>
      <c r="PW750" s="59"/>
      <c r="PX750" s="59"/>
      <c r="PY750" s="59"/>
      <c r="PZ750" s="59"/>
      <c r="QA750" s="59"/>
      <c r="QB750" s="59"/>
      <c r="QC750" s="59"/>
      <c r="QD750" s="59"/>
      <c r="QE750" s="59"/>
      <c r="QF750" s="59"/>
      <c r="QG750" s="59"/>
      <c r="QH750" s="59"/>
      <c r="QI750" s="59"/>
      <c r="QJ750" s="59"/>
      <c r="QK750" s="59"/>
      <c r="QL750" s="59"/>
      <c r="QM750" s="59"/>
      <c r="QN750" s="59"/>
      <c r="QO750" s="59"/>
      <c r="QP750" s="59"/>
      <c r="QQ750" s="59"/>
      <c r="QR750" s="59"/>
      <c r="QS750" s="59"/>
      <c r="QT750" s="59"/>
      <c r="QU750" s="59"/>
      <c r="QV750" s="59"/>
      <c r="QW750" s="59"/>
      <c r="QX750" s="59"/>
      <c r="QY750" s="59"/>
      <c r="QZ750" s="59"/>
      <c r="RA750" s="59"/>
      <c r="RB750" s="59"/>
      <c r="RC750" s="59"/>
      <c r="RD750" s="59"/>
      <c r="RE750" s="59"/>
      <c r="RF750" s="59"/>
      <c r="RG750" s="59"/>
      <c r="RH750" s="59"/>
      <c r="RI750" s="59"/>
      <c r="RJ750" s="59"/>
      <c r="RK750" s="59"/>
      <c r="RL750" s="59"/>
      <c r="RM750" s="59"/>
      <c r="RN750" s="59"/>
      <c r="RO750" s="59"/>
      <c r="RP750" s="59"/>
      <c r="RQ750" s="59"/>
      <c r="RR750" s="59"/>
      <c r="RS750" s="59"/>
      <c r="RT750" s="59"/>
      <c r="RU750" s="59"/>
      <c r="RV750" s="59"/>
      <c r="RW750" s="59"/>
      <c r="RX750" s="59"/>
      <c r="RY750" s="59"/>
      <c r="RZ750" s="59"/>
      <c r="SA750" s="59"/>
      <c r="SB750" s="59"/>
      <c r="SC750" s="59"/>
      <c r="SD750" s="59"/>
      <c r="SE750" s="59"/>
      <c r="SF750" s="59"/>
      <c r="SG750" s="59"/>
      <c r="SH750" s="59"/>
      <c r="SI750" s="59"/>
      <c r="SJ750" s="59"/>
      <c r="SK750" s="59"/>
      <c r="SL750" s="59"/>
      <c r="SM750" s="59"/>
      <c r="SN750" s="59"/>
      <c r="SO750" s="59"/>
      <c r="SP750" s="59"/>
      <c r="SQ750" s="59"/>
      <c r="SR750" s="59"/>
      <c r="SS750" s="59"/>
      <c r="ST750" s="59"/>
      <c r="SU750" s="59"/>
      <c r="SV750" s="59"/>
      <c r="SW750" s="59"/>
      <c r="SX750" s="59"/>
      <c r="SY750" s="59"/>
      <c r="SZ750" s="59"/>
      <c r="TA750" s="59"/>
      <c r="TB750" s="59"/>
      <c r="TC750" s="59"/>
      <c r="TD750" s="59"/>
      <c r="TE750" s="59"/>
      <c r="TF750" s="59"/>
      <c r="TG750" s="59"/>
      <c r="TH750" s="59"/>
      <c r="TI750" s="59"/>
      <c r="TJ750" s="59"/>
      <c r="TK750" s="59"/>
      <c r="TL750" s="59"/>
      <c r="TM750" s="59"/>
      <c r="TN750" s="59"/>
      <c r="TO750" s="59"/>
      <c r="TP750" s="59"/>
      <c r="TQ750" s="59"/>
      <c r="TR750" s="59"/>
      <c r="TS750" s="59"/>
      <c r="TT750" s="59"/>
      <c r="TU750" s="59"/>
      <c r="TV750" s="59"/>
      <c r="TW750" s="59"/>
      <c r="TX750" s="59"/>
      <c r="TY750" s="59"/>
      <c r="TZ750" s="59"/>
      <c r="UA750" s="59"/>
      <c r="UB750" s="59"/>
      <c r="UC750" s="59"/>
      <c r="UD750" s="59"/>
      <c r="UE750" s="59"/>
      <c r="UF750" s="59"/>
      <c r="UG750" s="59"/>
      <c r="UH750" s="59"/>
      <c r="UI750" s="59"/>
      <c r="UJ750" s="59"/>
      <c r="UK750" s="59"/>
      <c r="UL750" s="59"/>
      <c r="UM750" s="59"/>
      <c r="UN750" s="59"/>
      <c r="UO750" s="59"/>
      <c r="UP750" s="59"/>
      <c r="UQ750" s="59"/>
      <c r="UR750" s="59"/>
      <c r="US750" s="59"/>
      <c r="UT750" s="59"/>
      <c r="UU750" s="59"/>
      <c r="UV750" s="59"/>
      <c r="UW750" s="59"/>
      <c r="UX750" s="59"/>
      <c r="UY750" s="59"/>
      <c r="UZ750" s="59"/>
      <c r="VA750" s="59"/>
      <c r="VB750" s="59"/>
      <c r="VC750" s="59"/>
      <c r="VD750" s="59"/>
      <c r="VE750" s="59"/>
      <c r="VF750" s="59"/>
      <c r="VG750" s="59"/>
      <c r="VH750" s="59"/>
      <c r="VI750" s="59"/>
      <c r="VJ750" s="59"/>
      <c r="VK750" s="59"/>
      <c r="VL750" s="59"/>
      <c r="VM750" s="59"/>
      <c r="VN750" s="59"/>
      <c r="VO750" s="59"/>
      <c r="VP750" s="59"/>
      <c r="VQ750" s="59"/>
      <c r="VR750" s="59"/>
      <c r="VS750" s="59"/>
      <c r="VT750" s="59"/>
      <c r="VU750" s="59"/>
      <c r="VV750" s="59"/>
      <c r="VW750" s="59"/>
      <c r="VX750" s="59"/>
      <c r="VY750" s="59"/>
      <c r="VZ750" s="59"/>
      <c r="WA750" s="59"/>
      <c r="WB750" s="59"/>
      <c r="WC750" s="59"/>
      <c r="WD750" s="59"/>
      <c r="WE750" s="59"/>
      <c r="WF750" s="59"/>
      <c r="WG750" s="59"/>
      <c r="WH750" s="59"/>
      <c r="WI750" s="59"/>
      <c r="WJ750" s="59"/>
      <c r="WK750" s="59"/>
      <c r="WL750" s="59"/>
      <c r="WM750" s="59"/>
      <c r="WN750" s="59"/>
      <c r="WO750" s="59"/>
      <c r="WP750" s="59"/>
      <c r="WQ750" s="59"/>
      <c r="WR750" s="59"/>
      <c r="WS750" s="59"/>
      <c r="WT750" s="59"/>
      <c r="WU750" s="59"/>
      <c r="WV750" s="59"/>
      <c r="WW750" s="59"/>
      <c r="WX750" s="59"/>
      <c r="WY750" s="59"/>
      <c r="WZ750" s="59"/>
      <c r="XA750" s="59"/>
      <c r="XB750" s="59"/>
      <c r="XC750" s="59"/>
      <c r="XD750" s="59"/>
      <c r="XE750" s="59"/>
      <c r="XF750" s="59"/>
      <c r="XG750" s="59"/>
      <c r="XH750" s="59"/>
      <c r="XI750" s="59"/>
      <c r="XJ750" s="59"/>
      <c r="XK750" s="59"/>
      <c r="XL750" s="59"/>
      <c r="XM750" s="59"/>
      <c r="XN750" s="59"/>
      <c r="XO750" s="59"/>
      <c r="XP750" s="59"/>
      <c r="XQ750" s="59"/>
      <c r="XR750" s="59"/>
      <c r="XS750" s="59"/>
      <c r="XT750" s="59"/>
      <c r="XU750" s="59"/>
      <c r="XV750" s="59"/>
      <c r="XW750" s="59"/>
      <c r="XX750" s="59"/>
      <c r="XY750" s="59"/>
      <c r="XZ750" s="59"/>
      <c r="YA750" s="59"/>
      <c r="YB750" s="59"/>
      <c r="YC750" s="59"/>
      <c r="YD750" s="59"/>
      <c r="YE750" s="59"/>
      <c r="YF750" s="59"/>
      <c r="YG750" s="59"/>
      <c r="YH750" s="59"/>
      <c r="YI750" s="59"/>
      <c r="YJ750" s="59"/>
      <c r="YK750" s="59"/>
      <c r="YL750" s="59"/>
      <c r="YM750" s="59"/>
      <c r="YN750" s="59"/>
      <c r="YO750" s="59"/>
      <c r="YP750" s="59"/>
      <c r="YQ750" s="59"/>
      <c r="YR750" s="59"/>
      <c r="YS750" s="59"/>
      <c r="YT750" s="59"/>
      <c r="YU750" s="59"/>
      <c r="YV750" s="59"/>
      <c r="YW750" s="59"/>
      <c r="YX750" s="59"/>
      <c r="YY750" s="59"/>
      <c r="YZ750" s="59"/>
      <c r="ZA750" s="59"/>
      <c r="ZB750" s="59"/>
      <c r="ZC750" s="59"/>
      <c r="ZD750" s="59"/>
      <c r="ZE750" s="59"/>
      <c r="ZF750" s="59"/>
      <c r="ZG750" s="59"/>
      <c r="ZH750" s="59"/>
      <c r="ZI750" s="59"/>
      <c r="ZJ750" s="59"/>
      <c r="ZK750" s="59"/>
      <c r="ZL750" s="59"/>
      <c r="ZM750" s="59"/>
      <c r="ZN750" s="59"/>
      <c r="ZO750" s="59"/>
      <c r="ZP750" s="59"/>
      <c r="ZQ750" s="59"/>
      <c r="ZR750" s="59"/>
      <c r="ZS750" s="59"/>
      <c r="ZT750" s="59"/>
      <c r="ZU750" s="59"/>
      <c r="ZV750" s="59"/>
      <c r="ZW750" s="59"/>
      <c r="ZX750" s="59"/>
      <c r="ZY750" s="59"/>
      <c r="ZZ750" s="59"/>
      <c r="AAA750" s="59"/>
      <c r="AAB750" s="59"/>
      <c r="AAC750" s="59"/>
      <c r="AAD750" s="59"/>
      <c r="AAE750" s="59"/>
      <c r="AAF750" s="59"/>
      <c r="AAG750" s="59"/>
      <c r="AAH750" s="59"/>
      <c r="AAI750" s="59"/>
      <c r="AAJ750" s="59"/>
      <c r="AAK750" s="59"/>
      <c r="AAL750" s="59"/>
      <c r="AAM750" s="59"/>
      <c r="AAN750" s="59"/>
      <c r="AAO750" s="59"/>
      <c r="AAP750" s="59"/>
      <c r="AAQ750" s="59"/>
      <c r="AAR750" s="59"/>
      <c r="AAS750" s="59"/>
      <c r="AAT750" s="59"/>
      <c r="AAU750" s="59"/>
      <c r="AAV750" s="59"/>
      <c r="AAW750" s="59"/>
      <c r="AAX750" s="59"/>
      <c r="AAY750" s="59"/>
      <c r="AAZ750" s="59"/>
      <c r="ABA750" s="59"/>
      <c r="ABB750" s="59"/>
      <c r="ABC750" s="59"/>
      <c r="ABD750" s="59"/>
      <c r="ABE750" s="59"/>
      <c r="ABF750" s="59"/>
      <c r="ABG750" s="59"/>
      <c r="ABH750" s="59"/>
      <c r="ABI750" s="59"/>
      <c r="ABJ750" s="59"/>
      <c r="ABK750" s="59"/>
      <c r="ABL750" s="59"/>
      <c r="ABM750" s="59"/>
      <c r="ABN750" s="59"/>
      <c r="ABO750" s="59"/>
      <c r="ABP750" s="59"/>
      <c r="ABQ750" s="59"/>
      <c r="ABR750" s="59"/>
      <c r="ABS750" s="59"/>
      <c r="ABT750" s="59"/>
      <c r="ABU750" s="59"/>
      <c r="ABV750" s="59"/>
      <c r="ABW750" s="59"/>
      <c r="ABX750" s="59"/>
      <c r="ABY750" s="59"/>
      <c r="ABZ750" s="59"/>
      <c r="ACA750" s="59"/>
      <c r="ACB750" s="59"/>
      <c r="ACC750" s="59"/>
      <c r="ACD750" s="59"/>
      <c r="ACE750" s="59"/>
      <c r="ACF750" s="59"/>
      <c r="ACG750" s="59"/>
      <c r="ACH750" s="59"/>
      <c r="ACI750" s="59"/>
      <c r="ACJ750" s="59"/>
      <c r="ACK750" s="59"/>
      <c r="ACL750" s="59"/>
      <c r="ACM750" s="59"/>
      <c r="ACN750" s="59"/>
      <c r="ACO750" s="59"/>
      <c r="ACP750" s="59"/>
      <c r="ACQ750" s="59"/>
      <c r="ACR750" s="59"/>
      <c r="ACS750" s="59"/>
      <c r="ACT750" s="59"/>
      <c r="ACU750" s="59"/>
      <c r="ACV750" s="59"/>
      <c r="ACW750" s="59"/>
      <c r="ACX750" s="59"/>
      <c r="ACY750" s="59"/>
      <c r="ACZ750" s="59"/>
      <c r="ADA750" s="59"/>
      <c r="ADB750" s="59"/>
      <c r="ADC750" s="59"/>
      <c r="ADD750" s="59"/>
      <c r="ADE750" s="59"/>
      <c r="ADF750" s="59"/>
      <c r="ADG750" s="59"/>
      <c r="ADH750" s="59"/>
      <c r="ADI750" s="59"/>
      <c r="ADJ750" s="59"/>
      <c r="ADK750" s="59"/>
      <c r="ADL750" s="59"/>
      <c r="ADM750" s="59"/>
      <c r="ADN750" s="59"/>
      <c r="ADO750" s="59"/>
      <c r="ADP750" s="59"/>
      <c r="ADQ750" s="59"/>
      <c r="ADR750" s="59"/>
      <c r="ADS750" s="59"/>
      <c r="ADT750" s="59"/>
      <c r="ADU750" s="59"/>
      <c r="ADV750" s="59"/>
      <c r="ADW750" s="59"/>
      <c r="ADX750" s="59"/>
      <c r="ADY750" s="59"/>
      <c r="ADZ750" s="59"/>
      <c r="AEA750" s="59"/>
      <c r="AEB750" s="59"/>
      <c r="AEC750" s="59"/>
      <c r="AED750" s="59"/>
      <c r="AEE750" s="59"/>
      <c r="AEF750" s="59"/>
      <c r="AEG750" s="59"/>
      <c r="AEH750" s="59"/>
      <c r="AEI750" s="59"/>
      <c r="AEJ750" s="59"/>
      <c r="AEK750" s="59"/>
      <c r="AEL750" s="59"/>
      <c r="AEM750" s="59"/>
      <c r="AEN750" s="59"/>
      <c r="AEO750" s="59"/>
      <c r="AEP750" s="59"/>
      <c r="AEQ750" s="59"/>
      <c r="AER750" s="59"/>
      <c r="AES750" s="59"/>
      <c r="AET750" s="59"/>
      <c r="AEU750" s="59"/>
      <c r="AEV750" s="59"/>
      <c r="AEW750" s="59"/>
      <c r="AEX750" s="59"/>
      <c r="AEY750" s="59"/>
      <c r="AEZ750" s="59"/>
      <c r="AFA750" s="59"/>
      <c r="AFB750" s="59"/>
      <c r="AFC750" s="59"/>
      <c r="AFD750" s="59"/>
      <c r="AFE750" s="59"/>
      <c r="AFF750" s="59"/>
      <c r="AFG750" s="59"/>
      <c r="AFH750" s="59"/>
      <c r="AFI750" s="59"/>
      <c r="AFJ750" s="59"/>
      <c r="AFK750" s="59"/>
      <c r="AFL750" s="59"/>
      <c r="AFM750" s="59"/>
      <c r="AFN750" s="59"/>
      <c r="AFO750" s="59"/>
      <c r="AFP750" s="59"/>
      <c r="AFQ750" s="59"/>
      <c r="AFR750" s="59"/>
      <c r="AFS750" s="59"/>
      <c r="AFT750" s="59"/>
      <c r="AFU750" s="59"/>
      <c r="AFV750" s="59"/>
      <c r="AFW750" s="59"/>
      <c r="AFX750" s="59"/>
      <c r="AFY750" s="59"/>
      <c r="AFZ750" s="59"/>
      <c r="AGA750" s="59"/>
      <c r="AGB750" s="59"/>
      <c r="AGC750" s="59"/>
      <c r="AGD750" s="59"/>
      <c r="AGE750" s="59"/>
      <c r="AGF750" s="59"/>
      <c r="AGG750" s="59"/>
      <c r="AGH750" s="59"/>
      <c r="AGI750" s="59"/>
      <c r="AGJ750" s="59"/>
      <c r="AGK750" s="59"/>
      <c r="AGL750" s="59"/>
      <c r="AGM750" s="59"/>
      <c r="AGN750" s="59"/>
      <c r="AGO750" s="59"/>
      <c r="AGP750" s="59"/>
      <c r="AGQ750" s="59"/>
      <c r="AGR750" s="59"/>
      <c r="AGS750" s="59"/>
      <c r="AGT750" s="59"/>
      <c r="AGU750" s="59"/>
      <c r="AGV750" s="59"/>
      <c r="AGW750" s="59"/>
      <c r="AGX750" s="59"/>
      <c r="AGY750" s="59"/>
      <c r="AGZ750" s="59"/>
      <c r="AHA750" s="59"/>
      <c r="AHB750" s="59"/>
      <c r="AHC750" s="59"/>
      <c r="AHD750" s="59"/>
      <c r="AHE750" s="59"/>
      <c r="AHF750" s="59"/>
      <c r="AHG750" s="59"/>
      <c r="AHH750" s="59"/>
      <c r="AHI750" s="59"/>
      <c r="AHJ750" s="59"/>
      <c r="AHK750" s="59"/>
      <c r="AHL750" s="59"/>
      <c r="AHM750" s="59"/>
      <c r="AHN750" s="59"/>
      <c r="AHO750" s="59"/>
      <c r="AHP750" s="59"/>
      <c r="AHQ750" s="59"/>
      <c r="AHR750" s="59"/>
      <c r="AHS750" s="59"/>
      <c r="AHT750" s="59"/>
      <c r="AHU750" s="59"/>
      <c r="AHV750" s="59"/>
      <c r="AHW750" s="59"/>
      <c r="AHX750" s="59"/>
      <c r="AHY750" s="59"/>
      <c r="AHZ750" s="59"/>
      <c r="AIA750" s="59"/>
      <c r="AIB750" s="59"/>
      <c r="AIC750" s="59"/>
      <c r="AID750" s="59"/>
      <c r="AIE750" s="59"/>
      <c r="AIF750" s="59"/>
      <c r="AIG750" s="59"/>
      <c r="AIH750" s="59"/>
      <c r="AII750" s="59"/>
      <c r="AIJ750" s="59"/>
      <c r="AIK750" s="59"/>
      <c r="AIL750" s="59"/>
      <c r="AIM750" s="59"/>
      <c r="AIN750" s="59"/>
      <c r="AIO750" s="59"/>
      <c r="AIP750" s="59"/>
      <c r="AIQ750" s="59"/>
      <c r="AIR750" s="59"/>
      <c r="AIS750" s="59"/>
      <c r="AIT750" s="59"/>
      <c r="AIU750" s="59"/>
      <c r="AIV750" s="59"/>
      <c r="AIW750" s="59"/>
      <c r="AIX750" s="59"/>
      <c r="AIY750" s="59"/>
      <c r="AIZ750" s="59"/>
      <c r="AJA750" s="59"/>
      <c r="AJB750" s="59"/>
      <c r="AJC750" s="59"/>
      <c r="AJD750" s="59"/>
      <c r="AJE750" s="59"/>
      <c r="AJF750" s="59"/>
      <c r="AJG750" s="59"/>
      <c r="AJH750" s="59"/>
      <c r="AJI750" s="59"/>
      <c r="AJJ750" s="59"/>
      <c r="AJK750" s="59"/>
      <c r="AJL750" s="59"/>
      <c r="AJM750" s="59"/>
      <c r="AJN750" s="59"/>
      <c r="AJO750" s="59"/>
      <c r="AJP750" s="59"/>
      <c r="AJQ750" s="59"/>
      <c r="AJR750" s="59"/>
      <c r="AJS750" s="59"/>
      <c r="AJT750" s="59"/>
      <c r="AJU750" s="59"/>
      <c r="AJV750" s="59"/>
      <c r="AJW750" s="59"/>
      <c r="AJX750" s="59"/>
      <c r="AJY750" s="59"/>
      <c r="AJZ750" s="59"/>
      <c r="AKA750" s="59"/>
      <c r="AKB750" s="59"/>
      <c r="AKC750" s="59"/>
      <c r="AKD750" s="59"/>
      <c r="AKE750" s="59"/>
      <c r="AKF750" s="59"/>
      <c r="AKG750" s="59"/>
      <c r="AKH750" s="59"/>
      <c r="AKI750" s="59"/>
      <c r="AKJ750" s="59"/>
      <c r="AKK750" s="59"/>
      <c r="AKL750" s="59"/>
      <c r="AKM750" s="59"/>
      <c r="AKN750" s="59"/>
      <c r="AKO750" s="59"/>
      <c r="AKP750" s="59"/>
      <c r="AKQ750" s="59"/>
      <c r="AKR750" s="59"/>
      <c r="AKS750" s="59"/>
      <c r="AKT750" s="59"/>
      <c r="AKU750" s="59"/>
      <c r="AKV750" s="59"/>
      <c r="AKW750" s="59"/>
      <c r="AKX750" s="59"/>
      <c r="AKY750" s="59"/>
      <c r="AKZ750" s="59"/>
      <c r="ALA750" s="59"/>
      <c r="ALB750" s="59"/>
      <c r="ALC750" s="59"/>
      <c r="ALD750" s="59"/>
      <c r="ALE750" s="59"/>
      <c r="ALF750" s="59"/>
      <c r="ALG750" s="59"/>
      <c r="ALH750" s="59"/>
      <c r="ALI750" s="59"/>
      <c r="ALJ750" s="59"/>
      <c r="ALK750" s="59"/>
      <c r="ALL750" s="59"/>
      <c r="ALM750" s="59"/>
      <c r="ALN750" s="59"/>
      <c r="ALO750" s="59"/>
      <c r="ALP750" s="59"/>
      <c r="ALQ750" s="59"/>
      <c r="ALR750" s="59"/>
      <c r="ALS750" s="59"/>
      <c r="ALT750" s="59"/>
      <c r="ALU750" s="59"/>
      <c r="ALV750" s="59"/>
      <c r="ALW750" s="59"/>
      <c r="ALX750" s="59"/>
      <c r="ALY750" s="59"/>
      <c r="ALZ750" s="59"/>
      <c r="AMA750" s="59"/>
      <c r="AMB750" s="59"/>
      <c r="AMC750" s="59"/>
      <c r="AMD750" s="59"/>
      <c r="AME750" s="59"/>
      <c r="AMF750" s="59"/>
      <c r="AMG750" s="59"/>
      <c r="AMH750" s="59"/>
      <c r="AMI750" s="59"/>
      <c r="AMJ750" s="59"/>
      <c r="AMK750" s="59"/>
      <c r="AML750" s="59"/>
      <c r="AMM750" s="59"/>
      <c r="AMN750" s="59"/>
      <c r="AMO750" s="59"/>
      <c r="AMP750" s="59"/>
      <c r="AMQ750" s="59"/>
      <c r="AMR750" s="59"/>
      <c r="AMS750" s="59"/>
      <c r="AMT750" s="59"/>
      <c r="AMU750" s="59"/>
      <c r="AMV750" s="59"/>
      <c r="AMW750" s="59"/>
      <c r="AMX750" s="59"/>
      <c r="AMY750" s="59"/>
      <c r="AMZ750" s="59"/>
      <c r="ANA750" s="59"/>
      <c r="ANB750" s="59"/>
      <c r="ANC750" s="59"/>
      <c r="AND750" s="59"/>
      <c r="ANE750" s="59"/>
      <c r="ANF750" s="59"/>
      <c r="ANG750" s="59"/>
      <c r="ANH750" s="59"/>
      <c r="ANI750" s="59"/>
      <c r="ANJ750" s="59"/>
      <c r="ANK750" s="59"/>
      <c r="ANL750" s="59"/>
      <c r="ANM750" s="59"/>
      <c r="ANN750" s="59"/>
      <c r="ANO750" s="59"/>
      <c r="ANP750" s="59"/>
      <c r="ANQ750" s="59"/>
      <c r="ANR750" s="59"/>
      <c r="ANS750" s="59"/>
      <c r="ANT750" s="59"/>
      <c r="ANU750" s="59"/>
      <c r="ANV750" s="59"/>
      <c r="ANW750" s="59"/>
      <c r="ANX750" s="59"/>
      <c r="ANY750" s="59"/>
      <c r="ANZ750" s="59"/>
      <c r="AOA750" s="59"/>
      <c r="AOB750" s="59"/>
      <c r="AOC750" s="59"/>
      <c r="AOD750" s="59"/>
      <c r="AOE750" s="59"/>
      <c r="AOF750" s="59"/>
      <c r="AOG750" s="59"/>
      <c r="AOH750" s="59"/>
      <c r="AOI750" s="59"/>
      <c r="AOJ750" s="59"/>
      <c r="AOK750" s="59"/>
      <c r="AOL750" s="59"/>
      <c r="AOM750" s="59"/>
      <c r="AON750" s="59"/>
      <c r="AOO750" s="59"/>
      <c r="AOP750" s="59"/>
      <c r="AOQ750" s="59"/>
      <c r="AOR750" s="59"/>
      <c r="AOS750" s="59"/>
      <c r="AOT750" s="59"/>
      <c r="AOU750" s="59"/>
      <c r="AOV750" s="59"/>
      <c r="AOW750" s="59"/>
      <c r="AOX750" s="59"/>
      <c r="AOY750" s="59"/>
      <c r="AOZ750" s="59"/>
      <c r="APA750" s="59"/>
      <c r="APB750" s="59"/>
      <c r="APC750" s="59"/>
      <c r="APD750" s="59"/>
      <c r="APE750" s="59"/>
      <c r="APF750" s="59"/>
      <c r="APG750" s="59"/>
      <c r="APH750" s="59"/>
      <c r="API750" s="59"/>
      <c r="APJ750" s="59"/>
      <c r="APK750" s="59"/>
      <c r="APL750" s="59"/>
      <c r="APM750" s="59"/>
      <c r="APN750" s="59"/>
      <c r="APO750" s="59"/>
      <c r="APP750" s="59"/>
      <c r="APQ750" s="59"/>
      <c r="APR750" s="59"/>
      <c r="APS750" s="59"/>
      <c r="APT750" s="59"/>
      <c r="APU750" s="59"/>
      <c r="APV750" s="59"/>
      <c r="APW750" s="59"/>
      <c r="APX750" s="59"/>
      <c r="APY750" s="59"/>
      <c r="APZ750" s="59"/>
      <c r="AQA750" s="59"/>
      <c r="AQB750" s="59"/>
      <c r="AQC750" s="59"/>
      <c r="AQD750" s="59"/>
      <c r="AQE750" s="59"/>
      <c r="AQF750" s="59"/>
      <c r="AQG750" s="59"/>
      <c r="AQH750" s="59"/>
      <c r="AQI750" s="59"/>
      <c r="AQJ750" s="59"/>
      <c r="AQK750" s="59"/>
      <c r="AQL750" s="59"/>
      <c r="AQM750" s="59"/>
      <c r="AQN750" s="59"/>
      <c r="AQO750" s="59"/>
      <c r="AQP750" s="59"/>
      <c r="AQQ750" s="59"/>
      <c r="AQR750" s="59"/>
      <c r="AQS750" s="59"/>
      <c r="AQT750" s="59"/>
      <c r="AQU750" s="59"/>
      <c r="AQV750" s="59"/>
      <c r="AQW750" s="59"/>
      <c r="AQX750" s="59"/>
      <c r="AQY750" s="59"/>
      <c r="AQZ750" s="59"/>
      <c r="ARA750" s="59"/>
      <c r="ARB750" s="59"/>
      <c r="ARC750" s="59"/>
      <c r="ARD750" s="59"/>
      <c r="ARE750" s="59"/>
      <c r="ARF750" s="59"/>
      <c r="ARG750" s="59"/>
      <c r="ARH750" s="59"/>
      <c r="ARI750" s="59"/>
      <c r="ARJ750" s="59"/>
      <c r="ARK750" s="59"/>
      <c r="ARL750" s="59"/>
      <c r="ARM750" s="59"/>
      <c r="ARN750" s="59"/>
      <c r="ARO750" s="59"/>
      <c r="ARP750" s="59"/>
      <c r="ARQ750" s="59"/>
      <c r="ARR750" s="59"/>
      <c r="ARS750" s="59"/>
      <c r="ART750" s="59"/>
      <c r="ARU750" s="59"/>
      <c r="ARV750" s="59"/>
      <c r="ARW750" s="59"/>
      <c r="ARX750" s="59"/>
      <c r="ARY750" s="59"/>
      <c r="ARZ750" s="59"/>
      <c r="ASA750" s="59"/>
      <c r="ASB750" s="59"/>
      <c r="ASC750" s="59"/>
      <c r="ASD750" s="59"/>
      <c r="ASE750" s="59"/>
      <c r="ASF750" s="59"/>
      <c r="ASG750" s="59"/>
      <c r="ASH750" s="59"/>
      <c r="ASI750" s="59"/>
      <c r="ASJ750" s="59"/>
      <c r="ASK750" s="59"/>
      <c r="ASL750" s="59"/>
      <c r="ASM750" s="59"/>
      <c r="ASN750" s="59"/>
      <c r="ASO750" s="59"/>
      <c r="ASP750" s="59"/>
      <c r="ASQ750" s="59"/>
      <c r="ASR750" s="59"/>
      <c r="ASS750" s="59"/>
      <c r="AST750" s="59"/>
      <c r="ASU750" s="59"/>
      <c r="ASV750" s="59"/>
      <c r="ASW750" s="59"/>
      <c r="ASX750" s="59"/>
      <c r="ASY750" s="59"/>
      <c r="ASZ750" s="59"/>
      <c r="ATA750" s="59"/>
      <c r="ATB750" s="59"/>
      <c r="ATC750" s="59"/>
      <c r="ATD750" s="59"/>
      <c r="ATE750" s="59"/>
      <c r="ATF750" s="59"/>
      <c r="ATG750" s="59"/>
      <c r="ATH750" s="59"/>
      <c r="ATI750" s="59"/>
      <c r="ATJ750" s="59"/>
      <c r="ATK750" s="59"/>
      <c r="ATL750" s="59"/>
      <c r="ATM750" s="59"/>
      <c r="ATN750" s="59"/>
      <c r="ATO750" s="59"/>
      <c r="ATP750" s="59"/>
      <c r="ATQ750" s="59"/>
      <c r="ATR750" s="59"/>
      <c r="ATS750" s="59"/>
      <c r="ATT750" s="59"/>
      <c r="ATU750" s="59"/>
      <c r="ATV750" s="59"/>
      <c r="ATW750" s="59"/>
      <c r="ATX750" s="59"/>
      <c r="ATY750" s="59"/>
      <c r="ATZ750" s="59"/>
      <c r="AUA750" s="59"/>
      <c r="AUB750" s="59"/>
      <c r="AUC750" s="59"/>
      <c r="AUD750" s="59"/>
      <c r="AUE750" s="59"/>
      <c r="AUF750" s="59"/>
      <c r="AUG750" s="59"/>
      <c r="AUH750" s="59"/>
      <c r="AUI750" s="59"/>
      <c r="AUJ750" s="59"/>
      <c r="AUK750" s="59"/>
      <c r="AUL750" s="59"/>
      <c r="AUM750" s="59"/>
      <c r="AUN750" s="59"/>
      <c r="AUO750" s="59"/>
      <c r="AUP750" s="59"/>
      <c r="AUQ750" s="59"/>
      <c r="AUR750" s="59"/>
      <c r="AUS750" s="59"/>
      <c r="AUT750" s="59"/>
      <c r="AUU750" s="59"/>
      <c r="AUV750" s="59"/>
      <c r="AUW750" s="59"/>
      <c r="AUX750" s="59"/>
      <c r="AUY750" s="59"/>
      <c r="AUZ750" s="59"/>
      <c r="AVA750" s="59"/>
      <c r="AVB750" s="59"/>
      <c r="AVC750" s="59"/>
      <c r="AVD750" s="59"/>
      <c r="AVE750" s="59"/>
      <c r="AVF750" s="59"/>
      <c r="AVG750" s="59"/>
      <c r="AVH750" s="59"/>
      <c r="AVI750" s="59"/>
      <c r="AVJ750" s="59"/>
      <c r="AVK750" s="59"/>
      <c r="AVL750" s="59"/>
      <c r="AVM750" s="59"/>
      <c r="AVN750" s="59"/>
      <c r="AVO750" s="59"/>
      <c r="AVP750" s="59"/>
      <c r="AVQ750" s="59"/>
      <c r="AVR750" s="59"/>
      <c r="AVS750" s="59"/>
      <c r="AVT750" s="59"/>
      <c r="AVU750" s="59"/>
      <c r="AVV750" s="59"/>
      <c r="AVW750" s="59"/>
      <c r="AVX750" s="59"/>
      <c r="AVY750" s="59"/>
      <c r="AVZ750" s="59"/>
      <c r="AWA750" s="59"/>
      <c r="AWB750" s="59"/>
      <c r="AWC750" s="59"/>
      <c r="AWD750" s="59"/>
      <c r="AWE750" s="59"/>
      <c r="AWF750" s="59"/>
      <c r="AWG750" s="59"/>
      <c r="AWH750" s="59"/>
      <c r="AWI750" s="59"/>
      <c r="AWJ750" s="59"/>
      <c r="AWK750" s="59"/>
      <c r="AWL750" s="59"/>
      <c r="AWM750" s="59"/>
      <c r="AWN750" s="59"/>
      <c r="AWO750" s="59"/>
      <c r="AWP750" s="59"/>
      <c r="AWQ750" s="59"/>
      <c r="AWR750" s="59"/>
      <c r="AWS750" s="59"/>
      <c r="AWT750" s="59"/>
      <c r="AWU750" s="59"/>
      <c r="AWV750" s="59"/>
      <c r="AWW750" s="59"/>
      <c r="AWX750" s="59"/>
      <c r="AWY750" s="59"/>
      <c r="AWZ750" s="59"/>
      <c r="AXA750" s="59"/>
      <c r="AXB750" s="59"/>
      <c r="AXC750" s="59"/>
      <c r="AXD750" s="59"/>
      <c r="AXE750" s="59"/>
      <c r="AXF750" s="59"/>
      <c r="AXG750" s="59"/>
      <c r="AXH750" s="59"/>
      <c r="AXI750" s="59"/>
      <c r="AXJ750" s="59"/>
      <c r="AXK750" s="59"/>
      <c r="AXL750" s="59"/>
      <c r="AXM750" s="59"/>
      <c r="AXN750" s="59"/>
      <c r="AXO750" s="59"/>
      <c r="AXP750" s="59"/>
      <c r="AXQ750" s="59"/>
      <c r="AXR750" s="59"/>
      <c r="AXS750" s="59"/>
      <c r="AXT750" s="59"/>
      <c r="AXU750" s="59"/>
      <c r="AXV750" s="59"/>
      <c r="AXW750" s="59"/>
      <c r="AXX750" s="59"/>
      <c r="AXY750" s="59"/>
      <c r="AXZ750" s="59"/>
      <c r="AYA750" s="59"/>
      <c r="AYB750" s="59"/>
      <c r="AYC750" s="59"/>
      <c r="AYD750" s="59"/>
      <c r="AYE750" s="59"/>
      <c r="AYF750" s="59"/>
      <c r="AYG750" s="59"/>
      <c r="AYH750" s="59"/>
      <c r="AYI750" s="59"/>
      <c r="AYJ750" s="59"/>
      <c r="AYK750" s="59"/>
      <c r="AYL750" s="59"/>
      <c r="AYM750" s="59"/>
      <c r="AYN750" s="59"/>
      <c r="AYO750" s="59"/>
      <c r="AYP750" s="59"/>
      <c r="AYQ750" s="59"/>
      <c r="AYR750" s="59"/>
      <c r="AYS750" s="59"/>
      <c r="AYT750" s="59"/>
      <c r="AYU750" s="59"/>
      <c r="AYV750" s="59"/>
      <c r="AYW750" s="59"/>
      <c r="AYX750" s="59"/>
      <c r="AYY750" s="59"/>
      <c r="AYZ750" s="59"/>
      <c r="AZA750" s="59"/>
      <c r="AZB750" s="59"/>
      <c r="AZC750" s="59"/>
      <c r="AZD750" s="59"/>
      <c r="AZE750" s="59"/>
      <c r="AZF750" s="59"/>
      <c r="AZG750" s="59"/>
      <c r="AZH750" s="59"/>
      <c r="AZI750" s="59"/>
      <c r="AZJ750" s="59"/>
      <c r="AZK750" s="59"/>
      <c r="AZL750" s="59"/>
      <c r="AZM750" s="59"/>
      <c r="AZN750" s="59"/>
      <c r="AZO750" s="59"/>
      <c r="AZP750" s="59"/>
      <c r="AZQ750" s="59"/>
      <c r="AZR750" s="59"/>
      <c r="AZS750" s="59"/>
      <c r="AZT750" s="59"/>
      <c r="AZU750" s="59"/>
      <c r="AZV750" s="59"/>
      <c r="AZW750" s="59"/>
      <c r="AZX750" s="59"/>
      <c r="AZY750" s="59"/>
      <c r="AZZ750" s="59"/>
      <c r="BAA750" s="59"/>
      <c r="BAB750" s="59"/>
      <c r="BAC750" s="59"/>
      <c r="BAD750" s="59"/>
      <c r="BAE750" s="59"/>
      <c r="BAF750" s="59"/>
      <c r="BAG750" s="59"/>
      <c r="BAH750" s="59"/>
      <c r="BAI750" s="59"/>
      <c r="BAJ750" s="59"/>
      <c r="BAK750" s="59"/>
      <c r="BAL750" s="59"/>
      <c r="BAM750" s="59"/>
      <c r="BAN750" s="59"/>
      <c r="BAO750" s="59"/>
      <c r="BAP750" s="59"/>
      <c r="BAQ750" s="59"/>
      <c r="BAR750" s="59"/>
      <c r="BAS750" s="59"/>
      <c r="BAT750" s="59"/>
      <c r="BAU750" s="59"/>
      <c r="BAV750" s="59"/>
      <c r="BAW750" s="59"/>
      <c r="BAX750" s="59"/>
      <c r="BAY750" s="59"/>
      <c r="BAZ750" s="59"/>
      <c r="BBA750" s="59"/>
      <c r="BBB750" s="59"/>
      <c r="BBC750" s="59"/>
      <c r="BBD750" s="59"/>
      <c r="BBE750" s="59"/>
      <c r="BBF750" s="59"/>
      <c r="BBG750" s="59"/>
      <c r="BBH750" s="59"/>
      <c r="BBI750" s="59"/>
      <c r="BBJ750" s="59"/>
      <c r="BBK750" s="59"/>
      <c r="BBL750" s="59"/>
      <c r="BBM750" s="59"/>
      <c r="BBN750" s="59"/>
      <c r="BBO750" s="59"/>
      <c r="BBP750" s="59"/>
      <c r="BBQ750" s="59"/>
      <c r="BBR750" s="59"/>
      <c r="BBS750" s="59"/>
      <c r="BBT750" s="59"/>
      <c r="BBU750" s="59"/>
      <c r="BBV750" s="59"/>
      <c r="BBW750" s="59"/>
      <c r="BBX750" s="59"/>
      <c r="BBY750" s="59"/>
      <c r="BBZ750" s="59"/>
      <c r="BCA750" s="59"/>
      <c r="BCB750" s="59"/>
      <c r="BCC750" s="59"/>
      <c r="BCD750" s="59"/>
      <c r="BCE750" s="59"/>
      <c r="BCF750" s="59"/>
      <c r="BCG750" s="59"/>
      <c r="BCH750" s="59"/>
      <c r="BCI750" s="59"/>
      <c r="BCJ750" s="59"/>
      <c r="BCK750" s="59"/>
      <c r="BCL750" s="59"/>
      <c r="BCM750" s="59"/>
      <c r="BCN750" s="59"/>
      <c r="BCO750" s="59"/>
      <c r="BCP750" s="59"/>
      <c r="BCQ750" s="59"/>
      <c r="BCR750" s="59"/>
      <c r="BCS750" s="59"/>
      <c r="BCT750" s="59"/>
      <c r="BCU750" s="59"/>
      <c r="BCV750" s="59"/>
      <c r="BCW750" s="59"/>
      <c r="BCX750" s="59"/>
      <c r="BCY750" s="59"/>
      <c r="BCZ750" s="59"/>
      <c r="BDA750" s="59"/>
      <c r="BDB750" s="59"/>
      <c r="BDC750" s="59"/>
      <c r="BDD750" s="59"/>
      <c r="BDE750" s="59"/>
      <c r="BDF750" s="59"/>
      <c r="BDG750" s="59"/>
      <c r="BDH750" s="59"/>
      <c r="BDI750" s="59"/>
      <c r="BDJ750" s="59"/>
      <c r="BDK750" s="59"/>
      <c r="BDL750" s="59"/>
      <c r="BDM750" s="59"/>
      <c r="BDN750" s="59"/>
      <c r="BDO750" s="59"/>
      <c r="BDP750" s="59"/>
      <c r="BDQ750" s="59"/>
      <c r="BDR750" s="59"/>
      <c r="BDS750" s="59"/>
      <c r="BDT750" s="59"/>
      <c r="BDU750" s="59"/>
      <c r="BDV750" s="59"/>
      <c r="BDW750" s="59"/>
      <c r="BDX750" s="59"/>
      <c r="BDY750" s="59"/>
      <c r="BDZ750" s="59"/>
      <c r="BEA750" s="59"/>
      <c r="BEB750" s="59"/>
      <c r="BEC750" s="59"/>
      <c r="BED750" s="59"/>
      <c r="BEE750" s="59"/>
      <c r="BEF750" s="59"/>
      <c r="BEG750" s="59"/>
      <c r="BEH750" s="59"/>
      <c r="BEI750" s="59"/>
      <c r="BEJ750" s="59"/>
      <c r="BEK750" s="59"/>
      <c r="BEL750" s="59"/>
      <c r="BEM750" s="59"/>
      <c r="BEN750" s="59"/>
      <c r="BEO750" s="59"/>
      <c r="BEP750" s="59"/>
      <c r="BEQ750" s="59"/>
      <c r="BER750" s="59"/>
      <c r="BES750" s="59"/>
      <c r="BET750" s="59"/>
      <c r="BEU750" s="59"/>
      <c r="BEV750" s="59"/>
      <c r="BEW750" s="59"/>
      <c r="BEX750" s="59"/>
      <c r="BEY750" s="59"/>
      <c r="BEZ750" s="59"/>
      <c r="BFA750" s="59"/>
      <c r="BFB750" s="59"/>
      <c r="BFC750" s="59"/>
      <c r="BFD750" s="59"/>
      <c r="BFE750" s="59"/>
      <c r="BFF750" s="59"/>
      <c r="BFG750" s="59"/>
      <c r="BFH750" s="59"/>
      <c r="BFI750" s="59"/>
      <c r="BFJ750" s="59"/>
      <c r="BFK750" s="59"/>
      <c r="BFL750" s="59"/>
      <c r="BFM750" s="59"/>
      <c r="BFN750" s="59"/>
      <c r="BFO750" s="59"/>
      <c r="BFP750" s="59"/>
      <c r="BFQ750" s="59"/>
      <c r="BFR750" s="59"/>
      <c r="BFS750" s="59"/>
      <c r="BFT750" s="59"/>
      <c r="BFU750" s="59"/>
      <c r="BFV750" s="59"/>
      <c r="BFW750" s="59"/>
      <c r="BFX750" s="59"/>
      <c r="BFY750" s="59"/>
      <c r="BFZ750" s="59"/>
      <c r="BGA750" s="59"/>
      <c r="BGB750" s="59"/>
      <c r="BGC750" s="59"/>
      <c r="BGD750" s="59"/>
      <c r="BGE750" s="59"/>
      <c r="BGF750" s="59"/>
      <c r="BGG750" s="59"/>
      <c r="BGH750" s="59"/>
      <c r="BGI750" s="59"/>
      <c r="BGJ750" s="59"/>
      <c r="BGK750" s="59"/>
      <c r="BGL750" s="59"/>
      <c r="BGM750" s="59"/>
      <c r="BGN750" s="59"/>
      <c r="BGO750" s="59"/>
      <c r="BGP750" s="59"/>
      <c r="BGQ750" s="59"/>
      <c r="BGR750" s="59"/>
      <c r="BGS750" s="59"/>
      <c r="BGT750" s="59"/>
      <c r="BGU750" s="59"/>
      <c r="BGV750" s="59"/>
      <c r="BGW750" s="59"/>
      <c r="BGX750" s="59"/>
      <c r="BGY750" s="59"/>
      <c r="BGZ750" s="59"/>
      <c r="BHA750" s="59"/>
      <c r="BHB750" s="59"/>
      <c r="BHC750" s="59"/>
      <c r="BHD750" s="59"/>
      <c r="BHE750" s="59"/>
      <c r="BHF750" s="59"/>
      <c r="BHG750" s="59"/>
      <c r="BHH750" s="59"/>
      <c r="BHI750" s="59"/>
      <c r="BHJ750" s="59"/>
      <c r="BHK750" s="59"/>
      <c r="BHL750" s="59"/>
      <c r="BHM750" s="59"/>
      <c r="BHN750" s="59"/>
      <c r="BHO750" s="59"/>
      <c r="BHP750" s="59"/>
      <c r="BHQ750" s="59"/>
      <c r="BHR750" s="59"/>
      <c r="BHS750" s="59"/>
      <c r="BHT750" s="59"/>
      <c r="BHU750" s="59"/>
      <c r="BHV750" s="59"/>
      <c r="BHW750" s="59"/>
      <c r="BHX750" s="59"/>
      <c r="BHY750" s="59"/>
      <c r="BHZ750" s="59"/>
      <c r="BIA750" s="59"/>
      <c r="BIB750" s="59"/>
      <c r="BIC750" s="59"/>
      <c r="BID750" s="59"/>
      <c r="BIE750" s="59"/>
      <c r="BIF750" s="59"/>
      <c r="BIG750" s="59"/>
      <c r="BIH750" s="59"/>
      <c r="BII750" s="59"/>
      <c r="BIJ750" s="59"/>
      <c r="BIK750" s="59"/>
      <c r="BIL750" s="59"/>
      <c r="BIM750" s="59"/>
      <c r="BIN750" s="59"/>
      <c r="BIO750" s="59"/>
      <c r="BIP750" s="59"/>
      <c r="BIQ750" s="59"/>
      <c r="BIR750" s="59"/>
      <c r="BIS750" s="59"/>
      <c r="BIT750" s="59"/>
      <c r="BIU750" s="59"/>
      <c r="BIV750" s="59"/>
      <c r="BIW750" s="59"/>
      <c r="BIX750" s="59"/>
      <c r="BIY750" s="59"/>
      <c r="BIZ750" s="59"/>
      <c r="BJA750" s="59"/>
      <c r="BJB750" s="59"/>
      <c r="BJC750" s="59"/>
      <c r="BJD750" s="59"/>
      <c r="BJE750" s="59"/>
      <c r="BJF750" s="59"/>
      <c r="BJG750" s="59"/>
      <c r="BJH750" s="59"/>
      <c r="BJI750" s="59"/>
      <c r="BJJ750" s="59"/>
      <c r="BJK750" s="59"/>
      <c r="BJL750" s="59"/>
      <c r="BJM750" s="59"/>
      <c r="BJN750" s="59"/>
      <c r="BJO750" s="59"/>
      <c r="BJP750" s="59"/>
      <c r="BJQ750" s="59"/>
      <c r="BJR750" s="59"/>
      <c r="BJS750" s="59"/>
      <c r="BJT750" s="59"/>
      <c r="BJU750" s="59"/>
      <c r="BJV750" s="59"/>
      <c r="BJW750" s="59"/>
      <c r="BJX750" s="59"/>
      <c r="BJY750" s="59"/>
      <c r="BJZ750" s="59"/>
      <c r="BKA750" s="59"/>
      <c r="BKB750" s="59"/>
      <c r="BKC750" s="59"/>
      <c r="BKD750" s="59"/>
      <c r="BKE750" s="59"/>
      <c r="BKF750" s="59"/>
      <c r="BKG750" s="59"/>
      <c r="BKH750" s="59"/>
      <c r="BKI750" s="59"/>
      <c r="BKJ750" s="59"/>
      <c r="BKK750" s="59"/>
      <c r="BKL750" s="59"/>
      <c r="BKM750" s="59"/>
      <c r="BKN750" s="59"/>
      <c r="BKO750" s="59"/>
      <c r="BKP750" s="59"/>
      <c r="BKQ750" s="59"/>
      <c r="BKR750" s="59"/>
      <c r="BKS750" s="59"/>
      <c r="BKT750" s="59"/>
      <c r="BKU750" s="59"/>
      <c r="BKV750" s="59"/>
      <c r="BKW750" s="59"/>
      <c r="BKX750" s="59"/>
      <c r="BKY750" s="59"/>
      <c r="BKZ750" s="59"/>
      <c r="BLA750" s="59"/>
      <c r="BLB750" s="59"/>
      <c r="BLC750" s="59"/>
      <c r="BLD750" s="59"/>
      <c r="BLE750" s="59"/>
      <c r="BLF750" s="59"/>
      <c r="BLG750" s="59"/>
      <c r="BLH750" s="59"/>
      <c r="BLI750" s="59"/>
      <c r="BLJ750" s="59"/>
      <c r="BLK750" s="59"/>
      <c r="BLL750" s="59"/>
      <c r="BLM750" s="59"/>
      <c r="BLN750" s="59"/>
      <c r="BLO750" s="59"/>
      <c r="BLP750" s="59"/>
      <c r="BLQ750" s="59"/>
      <c r="BLR750" s="59"/>
      <c r="BLS750" s="59"/>
      <c r="BLT750" s="59"/>
      <c r="BLU750" s="59"/>
      <c r="BLV750" s="59"/>
      <c r="BLW750" s="59"/>
      <c r="BLX750" s="59"/>
      <c r="BLY750" s="59"/>
      <c r="BLZ750" s="59"/>
      <c r="BMA750" s="59"/>
      <c r="BMB750" s="59"/>
      <c r="BMC750" s="59"/>
      <c r="BMD750" s="59"/>
      <c r="BME750" s="59"/>
      <c r="BMF750" s="59"/>
      <c r="BMG750" s="59"/>
      <c r="BMH750" s="59"/>
      <c r="BMI750" s="59"/>
      <c r="BMJ750" s="59"/>
      <c r="BMK750" s="59"/>
      <c r="BML750" s="59"/>
      <c r="BMM750" s="59"/>
      <c r="BMN750" s="59"/>
      <c r="BMO750" s="59"/>
      <c r="BMP750" s="59"/>
      <c r="BMQ750" s="59"/>
      <c r="BMR750" s="59"/>
      <c r="BMS750" s="59"/>
      <c r="BMT750" s="59"/>
      <c r="BMU750" s="59"/>
      <c r="BMV750" s="59"/>
      <c r="BMW750" s="59"/>
      <c r="BMX750" s="59"/>
      <c r="BMY750" s="59"/>
      <c r="BMZ750" s="59"/>
      <c r="BNA750" s="59"/>
      <c r="BNB750" s="59"/>
      <c r="BNC750" s="59"/>
      <c r="BND750" s="59"/>
      <c r="BNE750" s="59"/>
      <c r="BNF750" s="59"/>
      <c r="BNG750" s="59"/>
      <c r="BNH750" s="59"/>
      <c r="BNI750" s="59"/>
      <c r="BNJ750" s="59"/>
      <c r="BNK750" s="59"/>
      <c r="BNL750" s="59"/>
      <c r="BNM750" s="59"/>
      <c r="BNN750" s="59"/>
      <c r="BNO750" s="59"/>
      <c r="BNP750" s="59"/>
      <c r="BNQ750" s="59"/>
      <c r="BNR750" s="59"/>
      <c r="BNS750" s="59"/>
      <c r="BNT750" s="59"/>
      <c r="BNU750" s="59"/>
      <c r="BNV750" s="59"/>
      <c r="BNW750" s="59"/>
      <c r="BNX750" s="59"/>
      <c r="BNY750" s="59"/>
      <c r="BNZ750" s="59"/>
      <c r="BOA750" s="59"/>
      <c r="BOB750" s="59"/>
      <c r="BOC750" s="59"/>
      <c r="BOD750" s="59"/>
      <c r="BOE750" s="59"/>
      <c r="BOF750" s="59"/>
      <c r="BOG750" s="59"/>
      <c r="BOH750" s="59"/>
      <c r="BOI750" s="59"/>
      <c r="BOJ750" s="59"/>
      <c r="BOK750" s="59"/>
      <c r="BOL750" s="59"/>
      <c r="BOM750" s="59"/>
      <c r="BON750" s="59"/>
      <c r="BOO750" s="59"/>
      <c r="BOP750" s="59"/>
      <c r="BOQ750" s="59"/>
      <c r="BOR750" s="59"/>
      <c r="BOS750" s="59"/>
      <c r="BOT750" s="59"/>
      <c r="BOU750" s="59"/>
      <c r="BOV750" s="59"/>
      <c r="BOW750" s="59"/>
      <c r="BOX750" s="59"/>
      <c r="BOY750" s="59"/>
      <c r="BOZ750" s="59"/>
      <c r="BPA750" s="59"/>
      <c r="BPB750" s="59"/>
      <c r="BPC750" s="59"/>
      <c r="BPD750" s="59"/>
      <c r="BPE750" s="59"/>
      <c r="BPF750" s="59"/>
      <c r="BPG750" s="59"/>
      <c r="BPH750" s="59"/>
      <c r="BPI750" s="59"/>
      <c r="BPJ750" s="59"/>
      <c r="BPK750" s="59"/>
      <c r="BPL750" s="59"/>
      <c r="BPM750" s="59"/>
      <c r="BPN750" s="59"/>
      <c r="BPO750" s="59"/>
      <c r="BPP750" s="59"/>
      <c r="BPQ750" s="59"/>
      <c r="BPR750" s="59"/>
      <c r="BPS750" s="59"/>
      <c r="BPT750" s="59"/>
      <c r="BPU750" s="59"/>
      <c r="BPV750" s="59"/>
      <c r="BPW750" s="59"/>
      <c r="BPX750" s="59"/>
      <c r="BPY750" s="59"/>
      <c r="BPZ750" s="59"/>
      <c r="BQA750" s="59"/>
      <c r="BQB750" s="59"/>
      <c r="BQC750" s="59"/>
      <c r="BQD750" s="59"/>
      <c r="BQE750" s="59"/>
      <c r="BQF750" s="59"/>
      <c r="BQG750" s="59"/>
      <c r="BQH750" s="59"/>
      <c r="BQI750" s="59"/>
      <c r="BQJ750" s="59"/>
      <c r="BQK750" s="59"/>
      <c r="BQL750" s="59"/>
      <c r="BQM750" s="59"/>
      <c r="BQN750" s="59"/>
      <c r="BQO750" s="59"/>
      <c r="BQP750" s="59"/>
      <c r="BQQ750" s="59"/>
      <c r="BQR750" s="59"/>
      <c r="BQS750" s="59"/>
      <c r="BQT750" s="59"/>
      <c r="BQU750" s="59"/>
      <c r="BQV750" s="59"/>
      <c r="BQW750" s="59"/>
      <c r="BQX750" s="59"/>
      <c r="BQY750" s="59"/>
      <c r="BQZ750" s="59"/>
      <c r="BRA750" s="59"/>
      <c r="BRB750" s="59"/>
      <c r="BRC750" s="59"/>
      <c r="BRD750" s="59"/>
      <c r="BRE750" s="59"/>
      <c r="BRF750" s="59"/>
      <c r="BRG750" s="59"/>
      <c r="BRH750" s="59"/>
      <c r="BRI750" s="59"/>
      <c r="BRJ750" s="59"/>
      <c r="BRK750" s="59"/>
      <c r="BRL750" s="59"/>
      <c r="BRM750" s="59"/>
      <c r="BRN750" s="59"/>
      <c r="BRO750" s="59"/>
      <c r="BRP750" s="59"/>
      <c r="BRQ750" s="59"/>
      <c r="BRR750" s="59"/>
      <c r="BRS750" s="59"/>
      <c r="BRT750" s="59"/>
      <c r="BRU750" s="59"/>
      <c r="BRV750" s="59"/>
      <c r="BRW750" s="59"/>
      <c r="BRX750" s="59"/>
      <c r="BRY750" s="59"/>
      <c r="BRZ750" s="59"/>
      <c r="BSA750" s="59"/>
      <c r="BSB750" s="59"/>
      <c r="BSC750" s="59"/>
      <c r="BSD750" s="59"/>
      <c r="BSE750" s="59"/>
      <c r="BSF750" s="59"/>
      <c r="BSG750" s="59"/>
      <c r="BSH750" s="59"/>
      <c r="BSI750" s="59"/>
      <c r="BSJ750" s="59"/>
      <c r="BSK750" s="59"/>
      <c r="BSL750" s="59"/>
      <c r="BSM750" s="59"/>
      <c r="BSN750" s="59"/>
      <c r="BSO750" s="59"/>
      <c r="BSP750" s="59"/>
      <c r="BSQ750" s="59"/>
      <c r="BSR750" s="59"/>
      <c r="BSS750" s="59"/>
      <c r="BST750" s="59"/>
      <c r="BSU750" s="59"/>
      <c r="BSV750" s="59"/>
      <c r="BSW750" s="59"/>
      <c r="BSX750" s="59"/>
      <c r="BSY750" s="59"/>
      <c r="BSZ750" s="59"/>
      <c r="BTA750" s="59"/>
      <c r="BTB750" s="59"/>
      <c r="BTC750" s="59"/>
      <c r="BTD750" s="59"/>
      <c r="BTE750" s="59"/>
      <c r="BTF750" s="59"/>
      <c r="BTG750" s="59"/>
      <c r="BTH750" s="59"/>
      <c r="BTI750" s="59"/>
      <c r="BTJ750" s="59"/>
      <c r="BTK750" s="59"/>
      <c r="BTL750" s="59"/>
      <c r="BTM750" s="59"/>
      <c r="BTN750" s="59"/>
      <c r="BTO750" s="59"/>
      <c r="BTP750" s="59"/>
      <c r="BTQ750" s="59"/>
      <c r="BTR750" s="59"/>
      <c r="BTS750" s="59"/>
      <c r="BTT750" s="59"/>
      <c r="BTU750" s="59"/>
      <c r="BTV750" s="59"/>
      <c r="BTW750" s="59"/>
      <c r="BTX750" s="59"/>
      <c r="BTY750" s="59"/>
      <c r="BTZ750" s="59"/>
      <c r="BUA750" s="59"/>
      <c r="BUB750" s="59"/>
      <c r="BUC750" s="59"/>
      <c r="BUD750" s="59"/>
      <c r="BUE750" s="59"/>
      <c r="BUF750" s="59"/>
      <c r="BUG750" s="59"/>
      <c r="BUH750" s="59"/>
      <c r="BUI750" s="59"/>
      <c r="BUJ750" s="59"/>
      <c r="BUK750" s="59"/>
      <c r="BUL750" s="59"/>
      <c r="BUM750" s="59"/>
      <c r="BUN750" s="59"/>
      <c r="BUO750" s="59"/>
      <c r="BUP750" s="59"/>
      <c r="BUQ750" s="59"/>
      <c r="BUR750" s="59"/>
      <c r="BUS750" s="59"/>
      <c r="BUT750" s="59"/>
      <c r="BUU750" s="59"/>
      <c r="BUV750" s="59"/>
      <c r="BUW750" s="59"/>
      <c r="BUX750" s="59"/>
      <c r="BUY750" s="59"/>
      <c r="BUZ750" s="59"/>
      <c r="BVA750" s="59"/>
      <c r="BVB750" s="59"/>
      <c r="BVC750" s="59"/>
      <c r="BVD750" s="59"/>
      <c r="BVE750" s="59"/>
      <c r="BVF750" s="59"/>
      <c r="BVG750" s="59"/>
      <c r="BVH750" s="59"/>
      <c r="BVI750" s="59"/>
      <c r="BVJ750" s="59"/>
      <c r="BVK750" s="59"/>
      <c r="BVL750" s="59"/>
      <c r="BVM750" s="59"/>
      <c r="BVN750" s="59"/>
      <c r="BVO750" s="59"/>
      <c r="BVP750" s="59"/>
      <c r="BVQ750" s="59"/>
      <c r="BVR750" s="59"/>
      <c r="BVS750" s="59"/>
      <c r="BVT750" s="59"/>
      <c r="BVU750" s="59"/>
      <c r="BVV750" s="59"/>
      <c r="BVW750" s="59"/>
      <c r="BVX750" s="59"/>
      <c r="BVY750" s="59"/>
      <c r="BVZ750" s="59"/>
      <c r="BWA750" s="59"/>
      <c r="BWB750" s="59"/>
      <c r="BWC750" s="59"/>
      <c r="BWD750" s="59"/>
      <c r="BWE750" s="59"/>
      <c r="BWF750" s="59"/>
      <c r="BWG750" s="59"/>
      <c r="BWH750" s="59"/>
      <c r="BWI750" s="59"/>
      <c r="BWJ750" s="59"/>
      <c r="BWK750" s="59"/>
      <c r="BWL750" s="59"/>
      <c r="BWM750" s="59"/>
      <c r="BWN750" s="59"/>
      <c r="BWO750" s="59"/>
      <c r="BWP750" s="59"/>
      <c r="BWQ750" s="59"/>
      <c r="BWR750" s="59"/>
      <c r="BWS750" s="59"/>
      <c r="BWT750" s="59"/>
      <c r="BWU750" s="59"/>
      <c r="BWV750" s="59"/>
      <c r="BWW750" s="59"/>
      <c r="BWX750" s="59"/>
      <c r="BWY750" s="59"/>
      <c r="BWZ750" s="59"/>
      <c r="BXA750" s="59"/>
      <c r="BXB750" s="59"/>
      <c r="BXC750" s="59"/>
      <c r="BXD750" s="59"/>
      <c r="BXE750" s="59"/>
      <c r="BXF750" s="59"/>
      <c r="BXG750" s="59"/>
      <c r="BXH750" s="59"/>
      <c r="BXI750" s="59"/>
      <c r="BXJ750" s="59"/>
      <c r="BXK750" s="59"/>
      <c r="BXL750" s="59"/>
      <c r="BXM750" s="59"/>
      <c r="BXN750" s="59"/>
      <c r="BXO750" s="59"/>
      <c r="BXP750" s="59"/>
      <c r="BXQ750" s="59"/>
      <c r="BXR750" s="59"/>
      <c r="BXS750" s="59"/>
      <c r="BXT750" s="59"/>
      <c r="BXU750" s="59"/>
      <c r="BXV750" s="59"/>
      <c r="BXW750" s="59"/>
      <c r="BXX750" s="59"/>
      <c r="BXY750" s="59"/>
      <c r="BXZ750" s="59"/>
      <c r="BYA750" s="59"/>
      <c r="BYB750" s="59"/>
      <c r="BYC750" s="59"/>
      <c r="BYD750" s="59"/>
      <c r="BYE750" s="59"/>
      <c r="BYF750" s="59"/>
      <c r="BYG750" s="59"/>
      <c r="BYH750" s="59"/>
      <c r="BYI750" s="59"/>
      <c r="BYJ750" s="59"/>
      <c r="BYK750" s="59"/>
      <c r="BYL750" s="59"/>
      <c r="BYM750" s="59"/>
      <c r="BYN750" s="59"/>
      <c r="BYO750" s="59"/>
      <c r="BYP750" s="59"/>
      <c r="BYQ750" s="59"/>
      <c r="BYR750" s="59"/>
      <c r="BYS750" s="59"/>
      <c r="BYT750" s="59"/>
      <c r="BYU750" s="59"/>
      <c r="BYV750" s="59"/>
      <c r="BYW750" s="59"/>
      <c r="BYX750" s="59"/>
      <c r="BYY750" s="59"/>
      <c r="BYZ750" s="59"/>
      <c r="BZA750" s="59"/>
      <c r="BZB750" s="59"/>
      <c r="BZC750" s="59"/>
      <c r="BZD750" s="59"/>
      <c r="BZE750" s="59"/>
      <c r="BZF750" s="59"/>
      <c r="BZG750" s="59"/>
      <c r="BZH750" s="59"/>
      <c r="BZI750" s="59"/>
      <c r="BZJ750" s="59"/>
      <c r="BZK750" s="59"/>
      <c r="BZL750" s="59"/>
      <c r="BZM750" s="59"/>
      <c r="BZN750" s="59"/>
      <c r="BZO750" s="59"/>
      <c r="BZP750" s="59"/>
      <c r="BZQ750" s="59"/>
      <c r="BZR750" s="59"/>
      <c r="BZS750" s="59"/>
      <c r="BZT750" s="59"/>
      <c r="BZU750" s="59"/>
      <c r="BZV750" s="59"/>
      <c r="BZW750" s="59"/>
      <c r="BZX750" s="59"/>
      <c r="BZY750" s="59"/>
      <c r="BZZ750" s="59"/>
      <c r="CAA750" s="59"/>
      <c r="CAB750" s="59"/>
      <c r="CAC750" s="59"/>
      <c r="CAD750" s="59"/>
      <c r="CAE750" s="59"/>
      <c r="CAF750" s="59"/>
      <c r="CAG750" s="59"/>
      <c r="CAH750" s="59"/>
      <c r="CAI750" s="59"/>
      <c r="CAJ750" s="59"/>
      <c r="CAK750" s="59"/>
      <c r="CAL750" s="59"/>
      <c r="CAM750" s="59"/>
      <c r="CAN750" s="59"/>
      <c r="CAO750" s="59"/>
      <c r="CAP750" s="59"/>
      <c r="CAQ750" s="59"/>
      <c r="CAR750" s="59"/>
      <c r="CAS750" s="59"/>
      <c r="CAT750" s="59"/>
      <c r="CAU750" s="59"/>
      <c r="CAV750" s="59"/>
      <c r="CAW750" s="59"/>
      <c r="CAX750" s="59"/>
      <c r="CAY750" s="59"/>
      <c r="CAZ750" s="59"/>
      <c r="CBA750" s="59"/>
      <c r="CBB750" s="59"/>
      <c r="CBC750" s="59"/>
      <c r="CBD750" s="59"/>
      <c r="CBE750" s="59"/>
      <c r="CBF750" s="59"/>
      <c r="CBG750" s="59"/>
      <c r="CBH750" s="59"/>
      <c r="CBI750" s="59"/>
      <c r="CBJ750" s="59"/>
      <c r="CBK750" s="59"/>
      <c r="CBL750" s="59"/>
      <c r="CBM750" s="59"/>
      <c r="CBN750" s="59"/>
      <c r="CBO750" s="59"/>
      <c r="CBP750" s="59"/>
      <c r="CBQ750" s="59"/>
      <c r="CBR750" s="59"/>
      <c r="CBS750" s="59"/>
      <c r="CBT750" s="59"/>
      <c r="CBU750" s="59"/>
      <c r="CBV750" s="59"/>
      <c r="CBW750" s="59"/>
      <c r="CBX750" s="59"/>
      <c r="CBY750" s="59"/>
      <c r="CBZ750" s="59"/>
      <c r="CCA750" s="59"/>
      <c r="CCB750" s="59"/>
      <c r="CCC750" s="59"/>
      <c r="CCD750" s="59"/>
      <c r="CCE750" s="59"/>
      <c r="CCF750" s="59"/>
      <c r="CCG750" s="59"/>
      <c r="CCH750" s="59"/>
      <c r="CCI750" s="59"/>
      <c r="CCJ750" s="59"/>
      <c r="CCK750" s="59"/>
      <c r="CCL750" s="59"/>
      <c r="CCM750" s="59"/>
      <c r="CCN750" s="59"/>
      <c r="CCO750" s="59"/>
      <c r="CCP750" s="59"/>
      <c r="CCQ750" s="59"/>
      <c r="CCR750" s="59"/>
      <c r="CCS750" s="59"/>
      <c r="CCT750" s="59"/>
      <c r="CCU750" s="59"/>
      <c r="CCV750" s="59"/>
      <c r="CCW750" s="59"/>
      <c r="CCX750" s="59"/>
      <c r="CCY750" s="59"/>
      <c r="CCZ750" s="59"/>
      <c r="CDA750" s="59"/>
      <c r="CDB750" s="59"/>
      <c r="CDC750" s="59"/>
      <c r="CDD750" s="59"/>
      <c r="CDE750" s="59"/>
      <c r="CDF750" s="59"/>
      <c r="CDG750" s="59"/>
      <c r="CDH750" s="59"/>
      <c r="CDI750" s="59"/>
      <c r="CDJ750" s="59"/>
      <c r="CDK750" s="59"/>
      <c r="CDL750" s="59"/>
      <c r="CDM750" s="59"/>
      <c r="CDN750" s="59"/>
      <c r="CDO750" s="59"/>
      <c r="CDP750" s="59"/>
      <c r="CDQ750" s="59"/>
      <c r="CDR750" s="59"/>
      <c r="CDS750" s="59"/>
      <c r="CDT750" s="59"/>
      <c r="CDU750" s="59"/>
      <c r="CDV750" s="59"/>
      <c r="CDW750" s="59"/>
      <c r="CDX750" s="59"/>
      <c r="CDY750" s="59"/>
      <c r="CDZ750" s="59"/>
      <c r="CEA750" s="59"/>
      <c r="CEB750" s="59"/>
      <c r="CEC750" s="59"/>
      <c r="CED750" s="59"/>
      <c r="CEE750" s="59"/>
      <c r="CEF750" s="59"/>
      <c r="CEG750" s="59"/>
      <c r="CEH750" s="59"/>
      <c r="CEI750" s="59"/>
      <c r="CEJ750" s="59"/>
      <c r="CEK750" s="59"/>
      <c r="CEL750" s="59"/>
      <c r="CEM750" s="59"/>
      <c r="CEN750" s="59"/>
      <c r="CEO750" s="59"/>
      <c r="CEP750" s="59"/>
      <c r="CEQ750" s="59"/>
      <c r="CER750" s="59"/>
      <c r="CES750" s="59"/>
      <c r="CET750" s="59"/>
      <c r="CEU750" s="59"/>
      <c r="CEV750" s="59"/>
      <c r="CEW750" s="59"/>
      <c r="CEX750" s="59"/>
      <c r="CEY750" s="59"/>
      <c r="CEZ750" s="59"/>
      <c r="CFA750" s="59"/>
      <c r="CFB750" s="59"/>
      <c r="CFC750" s="59"/>
      <c r="CFD750" s="59"/>
      <c r="CFE750" s="59"/>
      <c r="CFF750" s="59"/>
      <c r="CFG750" s="59"/>
      <c r="CFH750" s="59"/>
      <c r="CFI750" s="59"/>
      <c r="CFJ750" s="59"/>
      <c r="CFK750" s="59"/>
      <c r="CFL750" s="59"/>
      <c r="CFM750" s="59"/>
      <c r="CFN750" s="59"/>
      <c r="CFO750" s="59"/>
      <c r="CFP750" s="59"/>
      <c r="CFQ750" s="59"/>
      <c r="CFR750" s="59"/>
      <c r="CFS750" s="59"/>
      <c r="CFT750" s="59"/>
      <c r="CFU750" s="59"/>
      <c r="CFV750" s="59"/>
      <c r="CFW750" s="59"/>
      <c r="CFX750" s="59"/>
      <c r="CFY750" s="59"/>
      <c r="CFZ750" s="59"/>
      <c r="CGA750" s="59"/>
      <c r="CGB750" s="59"/>
      <c r="CGC750" s="59"/>
      <c r="CGD750" s="59"/>
      <c r="CGE750" s="59"/>
      <c r="CGF750" s="59"/>
      <c r="CGG750" s="59"/>
      <c r="CGH750" s="59"/>
      <c r="CGI750" s="59"/>
      <c r="CGJ750" s="59"/>
      <c r="CGK750" s="59"/>
      <c r="CGL750" s="59"/>
      <c r="CGM750" s="59"/>
      <c r="CGN750" s="59"/>
      <c r="CGO750" s="59"/>
      <c r="CGP750" s="59"/>
      <c r="CGQ750" s="59"/>
      <c r="CGR750" s="59"/>
      <c r="CGS750" s="59"/>
      <c r="CGT750" s="59"/>
      <c r="CGU750" s="59"/>
      <c r="CGV750" s="59"/>
      <c r="CGW750" s="59"/>
      <c r="CGX750" s="59"/>
      <c r="CGY750" s="59"/>
      <c r="CGZ750" s="59"/>
      <c r="CHA750" s="59"/>
      <c r="CHB750" s="59"/>
      <c r="CHC750" s="59"/>
      <c r="CHD750" s="59"/>
      <c r="CHE750" s="59"/>
      <c r="CHF750" s="59"/>
      <c r="CHG750" s="59"/>
      <c r="CHH750" s="59"/>
      <c r="CHI750" s="59"/>
      <c r="CHJ750" s="59"/>
      <c r="CHK750" s="59"/>
      <c r="CHL750" s="59"/>
      <c r="CHM750" s="59"/>
      <c r="CHN750" s="59"/>
      <c r="CHO750" s="59"/>
      <c r="CHP750" s="59"/>
      <c r="CHQ750" s="59"/>
      <c r="CHR750" s="59"/>
      <c r="CHS750" s="59"/>
      <c r="CHT750" s="59"/>
      <c r="CHU750" s="59"/>
      <c r="CHV750" s="59"/>
      <c r="CHW750" s="59"/>
      <c r="CHX750" s="59"/>
      <c r="CHY750" s="59"/>
      <c r="CHZ750" s="59"/>
      <c r="CIA750" s="59"/>
      <c r="CIB750" s="59"/>
      <c r="CIC750" s="59"/>
      <c r="CID750" s="59"/>
      <c r="CIE750" s="59"/>
      <c r="CIF750" s="59"/>
      <c r="CIG750" s="59"/>
      <c r="CIH750" s="59"/>
      <c r="CII750" s="59"/>
      <c r="CIJ750" s="59"/>
      <c r="CIK750" s="59"/>
      <c r="CIL750" s="59"/>
      <c r="CIM750" s="59"/>
      <c r="CIN750" s="59"/>
      <c r="CIO750" s="59"/>
      <c r="CIP750" s="59"/>
      <c r="CIQ750" s="59"/>
      <c r="CIR750" s="59"/>
      <c r="CIS750" s="59"/>
      <c r="CIT750" s="59"/>
      <c r="CIU750" s="59"/>
      <c r="CIV750" s="59"/>
      <c r="CIW750" s="59"/>
      <c r="CIX750" s="59"/>
      <c r="CIY750" s="59"/>
      <c r="CIZ750" s="59"/>
      <c r="CJA750" s="59"/>
      <c r="CJB750" s="59"/>
      <c r="CJC750" s="59"/>
      <c r="CJD750" s="59"/>
      <c r="CJE750" s="59"/>
      <c r="CJF750" s="59"/>
      <c r="CJG750" s="59"/>
      <c r="CJH750" s="59"/>
      <c r="CJI750" s="59"/>
      <c r="CJJ750" s="59"/>
      <c r="CJK750" s="59"/>
      <c r="CJL750" s="59"/>
      <c r="CJM750" s="59"/>
      <c r="CJN750" s="59"/>
      <c r="CJO750" s="59"/>
      <c r="CJP750" s="59"/>
      <c r="CJQ750" s="59"/>
      <c r="CJR750" s="59"/>
      <c r="CJS750" s="59"/>
      <c r="CJT750" s="59"/>
      <c r="CJU750" s="59"/>
      <c r="CJV750" s="59"/>
      <c r="CJW750" s="59"/>
      <c r="CJX750" s="59"/>
      <c r="CJY750" s="59"/>
      <c r="CJZ750" s="59"/>
      <c r="CKA750" s="59"/>
      <c r="CKB750" s="59"/>
      <c r="CKC750" s="59"/>
      <c r="CKD750" s="59"/>
      <c r="CKE750" s="59"/>
      <c r="CKF750" s="59"/>
      <c r="CKG750" s="59"/>
      <c r="CKH750" s="59"/>
      <c r="CKI750" s="59"/>
      <c r="CKJ750" s="59"/>
      <c r="CKK750" s="59"/>
      <c r="CKL750" s="59"/>
      <c r="CKM750" s="59"/>
      <c r="CKN750" s="59"/>
      <c r="CKO750" s="59"/>
      <c r="CKP750" s="59"/>
      <c r="CKQ750" s="59"/>
      <c r="CKR750" s="59"/>
      <c r="CKS750" s="59"/>
      <c r="CKT750" s="59"/>
      <c r="CKU750" s="59"/>
      <c r="CKV750" s="59"/>
      <c r="CKW750" s="59"/>
      <c r="CKX750" s="59"/>
      <c r="CKY750" s="59"/>
      <c r="CKZ750" s="59"/>
      <c r="CLA750" s="59"/>
      <c r="CLB750" s="59"/>
      <c r="CLC750" s="59"/>
      <c r="CLD750" s="59"/>
      <c r="CLE750" s="59"/>
      <c r="CLF750" s="59"/>
      <c r="CLG750" s="59"/>
      <c r="CLH750" s="59"/>
      <c r="CLI750" s="59"/>
      <c r="CLJ750" s="59"/>
      <c r="CLK750" s="59"/>
      <c r="CLL750" s="59"/>
      <c r="CLM750" s="59"/>
      <c r="CLN750" s="59"/>
      <c r="CLO750" s="59"/>
      <c r="CLP750" s="59"/>
      <c r="CLQ750" s="59"/>
      <c r="CLR750" s="59"/>
      <c r="CLS750" s="59"/>
      <c r="CLT750" s="59"/>
      <c r="CLU750" s="59"/>
      <c r="CLV750" s="59"/>
      <c r="CLW750" s="59"/>
      <c r="CLX750" s="59"/>
      <c r="CLY750" s="59"/>
      <c r="CLZ750" s="59"/>
      <c r="CMA750" s="59"/>
      <c r="CMB750" s="59"/>
      <c r="CMC750" s="59"/>
      <c r="CMD750" s="59"/>
      <c r="CME750" s="59"/>
      <c r="CMF750" s="59"/>
      <c r="CMG750" s="59"/>
      <c r="CMH750" s="59"/>
      <c r="CMI750" s="59"/>
      <c r="CMJ750" s="59"/>
      <c r="CMK750" s="59"/>
      <c r="CML750" s="59"/>
      <c r="CMM750" s="59"/>
      <c r="CMN750" s="59"/>
      <c r="CMO750" s="59"/>
      <c r="CMP750" s="59"/>
      <c r="CMQ750" s="59"/>
      <c r="CMR750" s="59"/>
      <c r="CMS750" s="59"/>
      <c r="CMT750" s="59"/>
      <c r="CMU750" s="59"/>
      <c r="CMV750" s="59"/>
      <c r="CMW750" s="59"/>
      <c r="CMX750" s="59"/>
      <c r="CMY750" s="59"/>
      <c r="CMZ750" s="59"/>
      <c r="CNA750" s="59"/>
      <c r="CNB750" s="59"/>
      <c r="CNC750" s="59"/>
      <c r="CND750" s="59"/>
      <c r="CNE750" s="59"/>
      <c r="CNF750" s="59"/>
      <c r="CNG750" s="59"/>
      <c r="CNH750" s="59"/>
      <c r="CNI750" s="59"/>
      <c r="CNJ750" s="59"/>
      <c r="CNK750" s="59"/>
      <c r="CNL750" s="59"/>
      <c r="CNM750" s="59"/>
      <c r="CNN750" s="59"/>
      <c r="CNO750" s="59"/>
      <c r="CNP750" s="59"/>
      <c r="CNQ750" s="59"/>
      <c r="CNR750" s="59"/>
      <c r="CNS750" s="59"/>
      <c r="CNT750" s="59"/>
      <c r="CNU750" s="59"/>
      <c r="CNV750" s="59"/>
      <c r="CNW750" s="59"/>
      <c r="CNX750" s="59"/>
      <c r="CNY750" s="59"/>
      <c r="CNZ750" s="59"/>
      <c r="COA750" s="59"/>
      <c r="COB750" s="59"/>
      <c r="COC750" s="59"/>
      <c r="COD750" s="59"/>
      <c r="COE750" s="59"/>
      <c r="COF750" s="59"/>
      <c r="COG750" s="59"/>
      <c r="COH750" s="59"/>
      <c r="COI750" s="59"/>
      <c r="COJ750" s="59"/>
      <c r="COK750" s="59"/>
      <c r="COL750" s="59"/>
      <c r="COM750" s="59"/>
      <c r="CON750" s="59"/>
      <c r="COO750" s="59"/>
      <c r="COP750" s="59"/>
      <c r="COQ750" s="59"/>
      <c r="COR750" s="59"/>
      <c r="COS750" s="59"/>
      <c r="COT750" s="59"/>
      <c r="COU750" s="59"/>
      <c r="COV750" s="59"/>
      <c r="COW750" s="59"/>
      <c r="COX750" s="59"/>
      <c r="COY750" s="59"/>
      <c r="COZ750" s="59"/>
      <c r="CPA750" s="59"/>
      <c r="CPB750" s="59"/>
      <c r="CPC750" s="59"/>
      <c r="CPD750" s="59"/>
      <c r="CPE750" s="59"/>
      <c r="CPF750" s="59"/>
      <c r="CPG750" s="59"/>
      <c r="CPH750" s="59"/>
      <c r="CPI750" s="59"/>
      <c r="CPJ750" s="59"/>
      <c r="CPK750" s="59"/>
      <c r="CPL750" s="59"/>
      <c r="CPM750" s="59"/>
      <c r="CPN750" s="59"/>
      <c r="CPO750" s="59"/>
      <c r="CPP750" s="59"/>
      <c r="CPQ750" s="59"/>
      <c r="CPR750" s="59"/>
      <c r="CPS750" s="59"/>
      <c r="CPT750" s="59"/>
      <c r="CPU750" s="59"/>
      <c r="CPV750" s="59"/>
      <c r="CPW750" s="59"/>
      <c r="CPX750" s="59"/>
      <c r="CPY750" s="59"/>
      <c r="CPZ750" s="59"/>
      <c r="CQA750" s="59"/>
      <c r="CQB750" s="59"/>
      <c r="CQC750" s="59"/>
      <c r="CQD750" s="59"/>
      <c r="CQE750" s="59"/>
      <c r="CQF750" s="59"/>
      <c r="CQG750" s="59"/>
      <c r="CQH750" s="59"/>
      <c r="CQI750" s="59"/>
      <c r="CQJ750" s="59"/>
      <c r="CQK750" s="59"/>
      <c r="CQL750" s="59"/>
      <c r="CQM750" s="59"/>
      <c r="CQN750" s="59"/>
      <c r="CQO750" s="59"/>
      <c r="CQP750" s="59"/>
      <c r="CQQ750" s="59"/>
      <c r="CQR750" s="59"/>
      <c r="CQS750" s="59"/>
      <c r="CQT750" s="59"/>
      <c r="CQU750" s="59"/>
      <c r="CQV750" s="59"/>
      <c r="CQW750" s="59"/>
      <c r="CQX750" s="59"/>
      <c r="CQY750" s="59"/>
      <c r="CQZ750" s="59"/>
      <c r="CRA750" s="59"/>
      <c r="CRB750" s="59"/>
      <c r="CRC750" s="59"/>
      <c r="CRD750" s="59"/>
      <c r="CRE750" s="59"/>
      <c r="CRF750" s="59"/>
      <c r="CRG750" s="59"/>
      <c r="CRH750" s="59"/>
      <c r="CRI750" s="59"/>
      <c r="CRJ750" s="59"/>
      <c r="CRK750" s="59"/>
      <c r="CRL750" s="59"/>
      <c r="CRM750" s="59"/>
      <c r="CRN750" s="59"/>
      <c r="CRO750" s="59"/>
      <c r="CRP750" s="59"/>
      <c r="CRQ750" s="59"/>
      <c r="CRR750" s="59"/>
      <c r="CRS750" s="59"/>
      <c r="CRT750" s="59"/>
      <c r="CRU750" s="59"/>
      <c r="CRV750" s="59"/>
      <c r="CRW750" s="59"/>
      <c r="CRX750" s="59"/>
      <c r="CRY750" s="59"/>
      <c r="CRZ750" s="59"/>
      <c r="CSA750" s="59"/>
      <c r="CSB750" s="59"/>
      <c r="CSC750" s="59"/>
      <c r="CSD750" s="59"/>
      <c r="CSE750" s="59"/>
      <c r="CSF750" s="59"/>
      <c r="CSG750" s="59"/>
      <c r="CSH750" s="59"/>
      <c r="CSI750" s="59"/>
      <c r="CSJ750" s="59"/>
      <c r="CSK750" s="59"/>
      <c r="CSL750" s="59"/>
      <c r="CSM750" s="59"/>
      <c r="CSN750" s="59"/>
      <c r="CSO750" s="59"/>
      <c r="CSP750" s="59"/>
      <c r="CSQ750" s="59"/>
      <c r="CSR750" s="59"/>
      <c r="CSS750" s="59"/>
      <c r="CST750" s="59"/>
      <c r="CSU750" s="59"/>
      <c r="CSV750" s="59"/>
      <c r="CSW750" s="59"/>
      <c r="CSX750" s="59"/>
      <c r="CSY750" s="59"/>
      <c r="CSZ750" s="59"/>
      <c r="CTA750" s="59"/>
      <c r="CTB750" s="59"/>
      <c r="CTC750" s="59"/>
      <c r="CTD750" s="59"/>
      <c r="CTE750" s="59"/>
      <c r="CTF750" s="59"/>
      <c r="CTG750" s="59"/>
      <c r="CTH750" s="59"/>
      <c r="CTI750" s="59"/>
      <c r="CTJ750" s="59"/>
      <c r="CTK750" s="59"/>
      <c r="CTL750" s="59"/>
      <c r="CTM750" s="59"/>
      <c r="CTN750" s="59"/>
      <c r="CTO750" s="59"/>
      <c r="CTP750" s="59"/>
      <c r="CTQ750" s="59"/>
      <c r="CTR750" s="59"/>
      <c r="CTS750" s="59"/>
      <c r="CTT750" s="59"/>
      <c r="CTU750" s="59"/>
      <c r="CTV750" s="59"/>
      <c r="CTW750" s="59"/>
      <c r="CTX750" s="59"/>
      <c r="CTY750" s="59"/>
      <c r="CTZ750" s="59"/>
      <c r="CUA750" s="59"/>
      <c r="CUB750" s="59"/>
      <c r="CUC750" s="59"/>
      <c r="CUD750" s="59"/>
      <c r="CUE750" s="59"/>
      <c r="CUF750" s="59"/>
      <c r="CUG750" s="59"/>
      <c r="CUH750" s="59"/>
      <c r="CUI750" s="59"/>
      <c r="CUJ750" s="59"/>
      <c r="CUK750" s="59"/>
      <c r="CUL750" s="59"/>
      <c r="CUM750" s="59"/>
      <c r="CUN750" s="59"/>
      <c r="CUO750" s="59"/>
      <c r="CUP750" s="59"/>
      <c r="CUQ750" s="59"/>
      <c r="CUR750" s="59"/>
      <c r="CUS750" s="59"/>
      <c r="CUT750" s="59"/>
      <c r="CUU750" s="59"/>
      <c r="CUV750" s="59"/>
      <c r="CUW750" s="59"/>
      <c r="CUX750" s="59"/>
      <c r="CUY750" s="59"/>
      <c r="CUZ750" s="59"/>
      <c r="CVA750" s="59"/>
      <c r="CVB750" s="59"/>
      <c r="CVC750" s="59"/>
      <c r="CVD750" s="59"/>
      <c r="CVE750" s="59"/>
      <c r="CVF750" s="59"/>
      <c r="CVG750" s="59"/>
      <c r="CVH750" s="59"/>
      <c r="CVI750" s="59"/>
      <c r="CVJ750" s="59"/>
      <c r="CVK750" s="59"/>
      <c r="CVL750" s="59"/>
      <c r="CVM750" s="59"/>
      <c r="CVN750" s="59"/>
      <c r="CVO750" s="59"/>
      <c r="CVP750" s="59"/>
      <c r="CVQ750" s="59"/>
      <c r="CVR750" s="59"/>
      <c r="CVS750" s="59"/>
      <c r="CVT750" s="59"/>
      <c r="CVU750" s="59"/>
      <c r="CVV750" s="59"/>
      <c r="CVW750" s="59"/>
      <c r="CVX750" s="59"/>
      <c r="CVY750" s="59"/>
      <c r="CVZ750" s="59"/>
      <c r="CWA750" s="59"/>
      <c r="CWB750" s="59"/>
      <c r="CWC750" s="59"/>
      <c r="CWD750" s="59"/>
      <c r="CWE750" s="59"/>
      <c r="CWF750" s="59"/>
      <c r="CWG750" s="59"/>
      <c r="CWH750" s="59"/>
      <c r="CWI750" s="59"/>
      <c r="CWJ750" s="59"/>
      <c r="CWK750" s="59"/>
      <c r="CWL750" s="59"/>
      <c r="CWM750" s="59"/>
      <c r="CWN750" s="59"/>
      <c r="CWO750" s="59"/>
      <c r="CWP750" s="59"/>
      <c r="CWQ750" s="59"/>
      <c r="CWR750" s="59"/>
      <c r="CWS750" s="59"/>
      <c r="CWT750" s="59"/>
      <c r="CWU750" s="59"/>
      <c r="CWV750" s="59"/>
      <c r="CWW750" s="59"/>
      <c r="CWX750" s="59"/>
      <c r="CWY750" s="59"/>
      <c r="CWZ750" s="59"/>
      <c r="CXA750" s="59"/>
      <c r="CXB750" s="59"/>
      <c r="CXC750" s="59"/>
      <c r="CXD750" s="59"/>
      <c r="CXE750" s="59"/>
      <c r="CXF750" s="59"/>
      <c r="CXG750" s="59"/>
      <c r="CXH750" s="59"/>
      <c r="CXI750" s="59"/>
      <c r="CXJ750" s="59"/>
      <c r="CXK750" s="59"/>
      <c r="CXL750" s="59"/>
      <c r="CXM750" s="59"/>
      <c r="CXN750" s="59"/>
      <c r="CXO750" s="59"/>
      <c r="CXP750" s="59"/>
      <c r="CXQ750" s="59"/>
      <c r="CXR750" s="59"/>
      <c r="CXS750" s="59"/>
      <c r="CXT750" s="59"/>
      <c r="CXU750" s="59"/>
      <c r="CXV750" s="59"/>
      <c r="CXW750" s="59"/>
      <c r="CXX750" s="59"/>
      <c r="CXY750" s="59"/>
      <c r="CXZ750" s="59"/>
      <c r="CYA750" s="59"/>
      <c r="CYB750" s="59"/>
      <c r="CYC750" s="59"/>
      <c r="CYD750" s="59"/>
      <c r="CYE750" s="59"/>
      <c r="CYF750" s="59"/>
      <c r="CYG750" s="59"/>
      <c r="CYH750" s="59"/>
      <c r="CYI750" s="59"/>
      <c r="CYJ750" s="59"/>
      <c r="CYK750" s="59"/>
      <c r="CYL750" s="59"/>
      <c r="CYM750" s="59"/>
      <c r="CYN750" s="59"/>
      <c r="CYO750" s="59"/>
      <c r="CYP750" s="59"/>
      <c r="CYQ750" s="59"/>
      <c r="CYR750" s="59"/>
      <c r="CYS750" s="59"/>
      <c r="CYT750" s="59"/>
      <c r="CYU750" s="59"/>
      <c r="CYV750" s="59"/>
      <c r="CYW750" s="59"/>
      <c r="CYX750" s="59"/>
      <c r="CYY750" s="59"/>
      <c r="CYZ750" s="59"/>
      <c r="CZA750" s="59"/>
      <c r="CZB750" s="59"/>
      <c r="CZC750" s="59"/>
      <c r="CZD750" s="59"/>
      <c r="CZE750" s="59"/>
      <c r="CZF750" s="59"/>
      <c r="CZG750" s="59"/>
      <c r="CZH750" s="59"/>
      <c r="CZI750" s="59"/>
      <c r="CZJ750" s="59"/>
      <c r="CZK750" s="59"/>
      <c r="CZL750" s="59"/>
      <c r="CZM750" s="59"/>
      <c r="CZN750" s="59"/>
      <c r="CZO750" s="59"/>
      <c r="CZP750" s="59"/>
      <c r="CZQ750" s="59"/>
      <c r="CZR750" s="59"/>
      <c r="CZS750" s="59"/>
      <c r="CZT750" s="59"/>
      <c r="CZU750" s="59"/>
      <c r="CZV750" s="59"/>
      <c r="CZW750" s="59"/>
      <c r="CZX750" s="59"/>
      <c r="CZY750" s="59"/>
      <c r="CZZ750" s="59"/>
      <c r="DAA750" s="59"/>
      <c r="DAB750" s="59"/>
      <c r="DAC750" s="59"/>
      <c r="DAD750" s="59"/>
      <c r="DAE750" s="59"/>
      <c r="DAF750" s="59"/>
      <c r="DAG750" s="59"/>
      <c r="DAH750" s="59"/>
      <c r="DAI750" s="59"/>
      <c r="DAJ750" s="59"/>
      <c r="DAK750" s="59"/>
      <c r="DAL750" s="59"/>
      <c r="DAM750" s="59"/>
      <c r="DAN750" s="59"/>
      <c r="DAO750" s="59"/>
      <c r="DAP750" s="59"/>
      <c r="DAQ750" s="59"/>
      <c r="DAR750" s="59"/>
      <c r="DAS750" s="59"/>
      <c r="DAT750" s="59"/>
      <c r="DAU750" s="59"/>
      <c r="DAV750" s="59"/>
      <c r="DAW750" s="59"/>
      <c r="DAX750" s="59"/>
      <c r="DAY750" s="59"/>
      <c r="DAZ750" s="59"/>
      <c r="DBA750" s="59"/>
      <c r="DBB750" s="59"/>
      <c r="DBC750" s="59"/>
      <c r="DBD750" s="59"/>
      <c r="DBE750" s="59"/>
      <c r="DBF750" s="59"/>
      <c r="DBG750" s="59"/>
      <c r="DBH750" s="59"/>
      <c r="DBI750" s="59"/>
      <c r="DBJ750" s="59"/>
      <c r="DBK750" s="59"/>
      <c r="DBL750" s="59"/>
      <c r="DBM750" s="59"/>
      <c r="DBN750" s="59"/>
      <c r="DBO750" s="59"/>
      <c r="DBP750" s="59"/>
      <c r="DBQ750" s="59"/>
      <c r="DBR750" s="59"/>
      <c r="DBS750" s="59"/>
      <c r="DBT750" s="59"/>
      <c r="DBU750" s="59"/>
      <c r="DBV750" s="59"/>
      <c r="DBW750" s="59"/>
      <c r="DBX750" s="59"/>
      <c r="DBY750" s="59"/>
      <c r="DBZ750" s="59"/>
      <c r="DCA750" s="59"/>
      <c r="DCB750" s="59"/>
      <c r="DCC750" s="59"/>
      <c r="DCD750" s="59"/>
      <c r="DCE750" s="59"/>
      <c r="DCF750" s="59"/>
      <c r="DCG750" s="59"/>
      <c r="DCH750" s="59"/>
      <c r="DCI750" s="59"/>
      <c r="DCJ750" s="59"/>
      <c r="DCK750" s="59"/>
      <c r="DCL750" s="59"/>
      <c r="DCM750" s="59"/>
      <c r="DCN750" s="59"/>
      <c r="DCO750" s="59"/>
      <c r="DCP750" s="59"/>
      <c r="DCQ750" s="59"/>
      <c r="DCR750" s="59"/>
      <c r="DCS750" s="59"/>
      <c r="DCT750" s="59"/>
      <c r="DCU750" s="59"/>
      <c r="DCV750" s="59"/>
      <c r="DCW750" s="59"/>
      <c r="DCX750" s="59"/>
      <c r="DCY750" s="59"/>
      <c r="DCZ750" s="59"/>
      <c r="DDA750" s="59"/>
      <c r="DDB750" s="59"/>
      <c r="DDC750" s="59"/>
      <c r="DDD750" s="59"/>
      <c r="DDE750" s="59"/>
      <c r="DDF750" s="59"/>
      <c r="DDG750" s="59"/>
      <c r="DDH750" s="59"/>
      <c r="DDI750" s="59"/>
      <c r="DDJ750" s="59"/>
      <c r="DDK750" s="59"/>
      <c r="DDL750" s="59"/>
      <c r="DDM750" s="59"/>
      <c r="DDN750" s="59"/>
      <c r="DDO750" s="59"/>
      <c r="DDP750" s="59"/>
      <c r="DDQ750" s="59"/>
      <c r="DDR750" s="59"/>
      <c r="DDS750" s="59"/>
      <c r="DDT750" s="59"/>
      <c r="DDU750" s="59"/>
      <c r="DDV750" s="59"/>
      <c r="DDW750" s="59"/>
      <c r="DDX750" s="59"/>
      <c r="DDY750" s="59"/>
      <c r="DDZ750" s="59"/>
      <c r="DEA750" s="59"/>
      <c r="DEB750" s="59"/>
      <c r="DEC750" s="59"/>
      <c r="DED750" s="59"/>
      <c r="DEE750" s="59"/>
      <c r="DEF750" s="59"/>
      <c r="DEG750" s="59"/>
      <c r="DEH750" s="59"/>
      <c r="DEI750" s="59"/>
      <c r="DEJ750" s="59"/>
      <c r="DEK750" s="59"/>
      <c r="DEL750" s="59"/>
      <c r="DEM750" s="59"/>
      <c r="DEN750" s="59"/>
      <c r="DEO750" s="59"/>
      <c r="DEP750" s="59"/>
      <c r="DEQ750" s="59"/>
      <c r="DER750" s="59"/>
      <c r="DES750" s="59"/>
      <c r="DET750" s="59"/>
      <c r="DEU750" s="59"/>
      <c r="DEV750" s="59"/>
      <c r="DEW750" s="59"/>
      <c r="DEX750" s="59"/>
      <c r="DEY750" s="59"/>
      <c r="DEZ750" s="59"/>
      <c r="DFA750" s="59"/>
      <c r="DFB750" s="59"/>
      <c r="DFC750" s="59"/>
      <c r="DFD750" s="59"/>
      <c r="DFE750" s="59"/>
      <c r="DFF750" s="59"/>
      <c r="DFG750" s="59"/>
      <c r="DFH750" s="59"/>
      <c r="DFI750" s="59"/>
      <c r="DFJ750" s="59"/>
      <c r="DFK750" s="59"/>
      <c r="DFL750" s="59"/>
      <c r="DFM750" s="59"/>
      <c r="DFN750" s="59"/>
      <c r="DFO750" s="59"/>
      <c r="DFP750" s="59"/>
      <c r="DFQ750" s="59"/>
      <c r="DFR750" s="59"/>
      <c r="DFS750" s="59"/>
      <c r="DFT750" s="59"/>
      <c r="DFU750" s="59"/>
      <c r="DFV750" s="59"/>
      <c r="DFW750" s="59"/>
      <c r="DFX750" s="59"/>
      <c r="DFY750" s="59"/>
      <c r="DFZ750" s="59"/>
      <c r="DGA750" s="59"/>
      <c r="DGB750" s="59"/>
      <c r="DGC750" s="59"/>
      <c r="DGD750" s="59"/>
      <c r="DGE750" s="59"/>
      <c r="DGF750" s="59"/>
      <c r="DGG750" s="59"/>
      <c r="DGH750" s="59"/>
      <c r="DGI750" s="59"/>
      <c r="DGJ750" s="59"/>
      <c r="DGK750" s="59"/>
      <c r="DGL750" s="59"/>
      <c r="DGM750" s="59"/>
      <c r="DGN750" s="59"/>
      <c r="DGO750" s="59"/>
      <c r="DGP750" s="59"/>
      <c r="DGQ750" s="59"/>
      <c r="DGR750" s="59"/>
      <c r="DGS750" s="59"/>
      <c r="DGT750" s="59"/>
      <c r="DGU750" s="59"/>
      <c r="DGV750" s="59"/>
      <c r="DGW750" s="59"/>
      <c r="DGX750" s="59"/>
      <c r="DGY750" s="59"/>
      <c r="DGZ750" s="59"/>
      <c r="DHA750" s="59"/>
      <c r="DHB750" s="59"/>
      <c r="DHC750" s="59"/>
      <c r="DHD750" s="59"/>
      <c r="DHE750" s="59"/>
      <c r="DHF750" s="59"/>
      <c r="DHG750" s="59"/>
      <c r="DHH750" s="59"/>
      <c r="DHI750" s="59"/>
      <c r="DHJ750" s="59"/>
      <c r="DHK750" s="59"/>
      <c r="DHL750" s="59"/>
      <c r="DHM750" s="59"/>
      <c r="DHN750" s="59"/>
      <c r="DHO750" s="59"/>
      <c r="DHP750" s="59"/>
      <c r="DHQ750" s="59"/>
      <c r="DHR750" s="59"/>
      <c r="DHS750" s="59"/>
      <c r="DHT750" s="59"/>
      <c r="DHU750" s="59"/>
      <c r="DHV750" s="59"/>
      <c r="DHW750" s="59"/>
      <c r="DHX750" s="59"/>
      <c r="DHY750" s="59"/>
      <c r="DHZ750" s="59"/>
      <c r="DIA750" s="59"/>
      <c r="DIB750" s="59"/>
      <c r="DIC750" s="59"/>
      <c r="DID750" s="59"/>
      <c r="DIE750" s="59"/>
      <c r="DIF750" s="59"/>
      <c r="DIG750" s="59"/>
      <c r="DIH750" s="59"/>
      <c r="DII750" s="59"/>
      <c r="DIJ750" s="59"/>
      <c r="DIK750" s="59"/>
      <c r="DIL750" s="59"/>
      <c r="DIM750" s="59"/>
      <c r="DIN750" s="59"/>
      <c r="DIO750" s="59"/>
      <c r="DIP750" s="59"/>
      <c r="DIQ750" s="59"/>
      <c r="DIR750" s="59"/>
      <c r="DIS750" s="59"/>
      <c r="DIT750" s="59"/>
      <c r="DIU750" s="59"/>
      <c r="DIV750" s="59"/>
      <c r="DIW750" s="59"/>
      <c r="DIX750" s="59"/>
      <c r="DIY750" s="59"/>
      <c r="DIZ750" s="59"/>
      <c r="DJA750" s="59"/>
      <c r="DJB750" s="59"/>
      <c r="DJC750" s="59"/>
      <c r="DJD750" s="59"/>
      <c r="DJE750" s="59"/>
      <c r="DJF750" s="59"/>
      <c r="DJG750" s="59"/>
      <c r="DJH750" s="59"/>
      <c r="DJI750" s="59"/>
      <c r="DJJ750" s="59"/>
      <c r="DJK750" s="59"/>
      <c r="DJL750" s="59"/>
      <c r="DJM750" s="59"/>
      <c r="DJN750" s="59"/>
      <c r="DJO750" s="59"/>
      <c r="DJP750" s="59"/>
      <c r="DJQ750" s="59"/>
      <c r="DJR750" s="59"/>
      <c r="DJS750" s="59"/>
      <c r="DJT750" s="59"/>
      <c r="DJU750" s="59"/>
      <c r="DJV750" s="59"/>
      <c r="DJW750" s="59"/>
      <c r="DJX750" s="59"/>
      <c r="DJY750" s="59"/>
      <c r="DJZ750" s="59"/>
      <c r="DKA750" s="59"/>
      <c r="DKB750" s="59"/>
      <c r="DKC750" s="59"/>
      <c r="DKD750" s="59"/>
      <c r="DKE750" s="59"/>
      <c r="DKF750" s="59"/>
      <c r="DKG750" s="59"/>
      <c r="DKH750" s="59"/>
      <c r="DKI750" s="59"/>
      <c r="DKJ750" s="59"/>
      <c r="DKK750" s="59"/>
      <c r="DKL750" s="59"/>
      <c r="DKM750" s="59"/>
      <c r="DKN750" s="59"/>
      <c r="DKO750" s="59"/>
      <c r="DKP750" s="59"/>
      <c r="DKQ750" s="59"/>
      <c r="DKR750" s="59"/>
      <c r="DKS750" s="59"/>
      <c r="DKT750" s="59"/>
      <c r="DKU750" s="59"/>
      <c r="DKV750" s="59"/>
      <c r="DKW750" s="59"/>
      <c r="DKX750" s="59"/>
      <c r="DKY750" s="59"/>
      <c r="DKZ750" s="59"/>
      <c r="DLA750" s="59"/>
      <c r="DLB750" s="59"/>
      <c r="DLC750" s="59"/>
      <c r="DLD750" s="59"/>
      <c r="DLE750" s="59"/>
      <c r="DLF750" s="59"/>
      <c r="DLG750" s="59"/>
      <c r="DLH750" s="59"/>
      <c r="DLI750" s="59"/>
      <c r="DLJ750" s="59"/>
      <c r="DLK750" s="59"/>
      <c r="DLL750" s="59"/>
      <c r="DLM750" s="59"/>
      <c r="DLN750" s="59"/>
      <c r="DLO750" s="59"/>
      <c r="DLP750" s="59"/>
      <c r="DLQ750" s="59"/>
      <c r="DLR750" s="59"/>
      <c r="DLS750" s="59"/>
      <c r="DLT750" s="59"/>
      <c r="DLU750" s="59"/>
      <c r="DLV750" s="59"/>
      <c r="DLW750" s="59"/>
      <c r="DLX750" s="59"/>
      <c r="DLY750" s="59"/>
      <c r="DLZ750" s="59"/>
      <c r="DMA750" s="59"/>
      <c r="DMB750" s="59"/>
      <c r="DMC750" s="59"/>
      <c r="DMD750" s="59"/>
      <c r="DME750" s="59"/>
      <c r="DMF750" s="59"/>
      <c r="DMG750" s="59"/>
      <c r="DMH750" s="59"/>
      <c r="DMI750" s="59"/>
      <c r="DMJ750" s="59"/>
      <c r="DMK750" s="59"/>
      <c r="DML750" s="59"/>
      <c r="DMM750" s="59"/>
      <c r="DMN750" s="59"/>
      <c r="DMO750" s="59"/>
      <c r="DMP750" s="59"/>
      <c r="DMQ750" s="59"/>
      <c r="DMR750" s="59"/>
      <c r="DMS750" s="59"/>
      <c r="DMT750" s="59"/>
      <c r="DMU750" s="59"/>
      <c r="DMV750" s="59"/>
      <c r="DMW750" s="59"/>
      <c r="DMX750" s="59"/>
      <c r="DMY750" s="59"/>
      <c r="DMZ750" s="59"/>
      <c r="DNA750" s="59"/>
      <c r="DNB750" s="59"/>
      <c r="DNC750" s="59"/>
      <c r="DND750" s="59"/>
      <c r="DNE750" s="59"/>
      <c r="DNF750" s="59"/>
      <c r="DNG750" s="59"/>
      <c r="DNH750" s="59"/>
      <c r="DNI750" s="59"/>
      <c r="DNJ750" s="59"/>
      <c r="DNK750" s="59"/>
      <c r="DNL750" s="59"/>
      <c r="DNM750" s="59"/>
      <c r="DNN750" s="59"/>
      <c r="DNO750" s="59"/>
      <c r="DNP750" s="59"/>
      <c r="DNQ750" s="59"/>
      <c r="DNR750" s="59"/>
      <c r="DNS750" s="59"/>
      <c r="DNT750" s="59"/>
      <c r="DNU750" s="59"/>
      <c r="DNV750" s="59"/>
      <c r="DNW750" s="59"/>
      <c r="DNX750" s="59"/>
      <c r="DNY750" s="59"/>
      <c r="DNZ750" s="59"/>
      <c r="DOA750" s="59"/>
      <c r="DOB750" s="59"/>
      <c r="DOC750" s="59"/>
      <c r="DOD750" s="59"/>
      <c r="DOE750" s="59"/>
      <c r="DOF750" s="59"/>
      <c r="DOG750" s="59"/>
      <c r="DOH750" s="59"/>
      <c r="DOI750" s="59"/>
      <c r="DOJ750" s="59"/>
      <c r="DOK750" s="59"/>
      <c r="DOL750" s="59"/>
      <c r="DOM750" s="59"/>
      <c r="DON750" s="59"/>
      <c r="DOO750" s="59"/>
      <c r="DOP750" s="59"/>
      <c r="DOQ750" s="59"/>
      <c r="DOR750" s="59"/>
      <c r="DOS750" s="59"/>
      <c r="DOT750" s="59"/>
      <c r="DOU750" s="59"/>
      <c r="DOV750" s="59"/>
      <c r="DOW750" s="59"/>
      <c r="DOX750" s="59"/>
      <c r="DOY750" s="59"/>
      <c r="DOZ750" s="59"/>
      <c r="DPA750" s="59"/>
      <c r="DPB750" s="59"/>
      <c r="DPC750" s="59"/>
      <c r="DPD750" s="59"/>
      <c r="DPE750" s="59"/>
      <c r="DPF750" s="59"/>
      <c r="DPG750" s="59"/>
      <c r="DPH750" s="59"/>
      <c r="DPI750" s="59"/>
      <c r="DPJ750" s="59"/>
      <c r="DPK750" s="59"/>
      <c r="DPL750" s="59"/>
      <c r="DPM750" s="59"/>
      <c r="DPN750" s="59"/>
      <c r="DPO750" s="59"/>
      <c r="DPP750" s="59"/>
      <c r="DPQ750" s="59"/>
      <c r="DPR750" s="59"/>
      <c r="DPS750" s="59"/>
      <c r="DPT750" s="59"/>
      <c r="DPU750" s="59"/>
      <c r="DPV750" s="59"/>
      <c r="DPW750" s="59"/>
      <c r="DPX750" s="59"/>
      <c r="DPY750" s="59"/>
      <c r="DPZ750" s="59"/>
      <c r="DQA750" s="59"/>
      <c r="DQB750" s="59"/>
      <c r="DQC750" s="59"/>
      <c r="DQD750" s="59"/>
      <c r="DQE750" s="59"/>
      <c r="DQF750" s="59"/>
      <c r="DQG750" s="59"/>
      <c r="DQH750" s="59"/>
      <c r="DQI750" s="59"/>
      <c r="DQJ750" s="59"/>
      <c r="DQK750" s="59"/>
      <c r="DQL750" s="59"/>
      <c r="DQM750" s="59"/>
      <c r="DQN750" s="59"/>
      <c r="DQO750" s="59"/>
      <c r="DQP750" s="59"/>
      <c r="DQQ750" s="59"/>
      <c r="DQR750" s="59"/>
      <c r="DQS750" s="59"/>
      <c r="DQT750" s="59"/>
      <c r="DQU750" s="59"/>
      <c r="DQV750" s="59"/>
      <c r="DQW750" s="59"/>
      <c r="DQX750" s="59"/>
      <c r="DQY750" s="59"/>
      <c r="DQZ750" s="59"/>
      <c r="DRA750" s="59"/>
      <c r="DRB750" s="59"/>
      <c r="DRC750" s="59"/>
      <c r="DRD750" s="59"/>
      <c r="DRE750" s="59"/>
      <c r="DRF750" s="59"/>
      <c r="DRG750" s="59"/>
      <c r="DRH750" s="59"/>
      <c r="DRI750" s="59"/>
      <c r="DRJ750" s="59"/>
      <c r="DRK750" s="59"/>
      <c r="DRL750" s="59"/>
      <c r="DRM750" s="59"/>
      <c r="DRN750" s="59"/>
      <c r="DRO750" s="59"/>
      <c r="DRP750" s="59"/>
      <c r="DRQ750" s="59"/>
      <c r="DRR750" s="59"/>
      <c r="DRS750" s="59"/>
      <c r="DRT750" s="59"/>
      <c r="DRU750" s="59"/>
      <c r="DRV750" s="59"/>
      <c r="DRW750" s="59"/>
      <c r="DRX750" s="59"/>
      <c r="DRY750" s="59"/>
      <c r="DRZ750" s="59"/>
      <c r="DSA750" s="59"/>
      <c r="DSB750" s="59"/>
      <c r="DSC750" s="59"/>
      <c r="DSD750" s="59"/>
      <c r="DSE750" s="59"/>
      <c r="DSF750" s="59"/>
      <c r="DSG750" s="59"/>
      <c r="DSH750" s="59"/>
      <c r="DSI750" s="59"/>
      <c r="DSJ750" s="59"/>
      <c r="DSK750" s="59"/>
      <c r="DSL750" s="59"/>
      <c r="DSM750" s="59"/>
      <c r="DSN750" s="59"/>
      <c r="DSO750" s="59"/>
      <c r="DSP750" s="59"/>
      <c r="DSQ750" s="59"/>
      <c r="DSR750" s="59"/>
      <c r="DSS750" s="59"/>
      <c r="DST750" s="59"/>
      <c r="DSU750" s="59"/>
      <c r="DSV750" s="59"/>
      <c r="DSW750" s="59"/>
      <c r="DSX750" s="59"/>
      <c r="DSY750" s="59"/>
      <c r="DSZ750" s="59"/>
      <c r="DTA750" s="59"/>
      <c r="DTB750" s="59"/>
      <c r="DTC750" s="59"/>
      <c r="DTD750" s="59"/>
      <c r="DTE750" s="59"/>
      <c r="DTF750" s="59"/>
      <c r="DTG750" s="59"/>
      <c r="DTH750" s="59"/>
      <c r="DTI750" s="59"/>
      <c r="DTJ750" s="59"/>
      <c r="DTK750" s="59"/>
      <c r="DTL750" s="59"/>
      <c r="DTM750" s="59"/>
      <c r="DTN750" s="59"/>
      <c r="DTO750" s="59"/>
      <c r="DTP750" s="59"/>
      <c r="DTQ750" s="59"/>
      <c r="DTR750" s="59"/>
      <c r="DTS750" s="59"/>
      <c r="DTT750" s="59"/>
      <c r="DTU750" s="59"/>
      <c r="DTV750" s="59"/>
      <c r="DTW750" s="59"/>
      <c r="DTX750" s="59"/>
      <c r="DTY750" s="59"/>
      <c r="DTZ750" s="59"/>
      <c r="DUA750" s="59"/>
      <c r="DUB750" s="59"/>
      <c r="DUC750" s="59"/>
      <c r="DUD750" s="59"/>
      <c r="DUE750" s="59"/>
      <c r="DUF750" s="59"/>
      <c r="DUG750" s="59"/>
      <c r="DUH750" s="59"/>
      <c r="DUI750" s="59"/>
      <c r="DUJ750" s="59"/>
      <c r="DUK750" s="59"/>
      <c r="DUL750" s="59"/>
      <c r="DUM750" s="59"/>
      <c r="DUN750" s="59"/>
      <c r="DUO750" s="59"/>
      <c r="DUP750" s="59"/>
      <c r="DUQ750" s="59"/>
      <c r="DUR750" s="59"/>
      <c r="DUS750" s="59"/>
      <c r="DUT750" s="59"/>
      <c r="DUU750" s="59"/>
      <c r="DUV750" s="59"/>
      <c r="DUW750" s="59"/>
      <c r="DUX750" s="59"/>
      <c r="DUY750" s="59"/>
      <c r="DUZ750" s="59"/>
      <c r="DVA750" s="59"/>
      <c r="DVB750" s="59"/>
      <c r="DVC750" s="59"/>
      <c r="DVD750" s="59"/>
      <c r="DVE750" s="59"/>
      <c r="DVF750" s="59"/>
      <c r="DVG750" s="59"/>
      <c r="DVH750" s="59"/>
      <c r="DVI750" s="59"/>
      <c r="DVJ750" s="59"/>
      <c r="DVK750" s="59"/>
      <c r="DVL750" s="59"/>
      <c r="DVM750" s="59"/>
      <c r="DVN750" s="59"/>
      <c r="DVO750" s="59"/>
      <c r="DVP750" s="59"/>
      <c r="DVQ750" s="59"/>
      <c r="DVR750" s="59"/>
      <c r="DVS750" s="59"/>
      <c r="DVT750" s="59"/>
      <c r="DVU750" s="59"/>
      <c r="DVV750" s="59"/>
      <c r="DVW750" s="59"/>
      <c r="DVX750" s="59"/>
      <c r="DVY750" s="59"/>
      <c r="DVZ750" s="59"/>
      <c r="DWA750" s="59"/>
      <c r="DWB750" s="59"/>
      <c r="DWC750" s="59"/>
      <c r="DWD750" s="59"/>
      <c r="DWE750" s="59"/>
      <c r="DWF750" s="59"/>
      <c r="DWG750" s="59"/>
      <c r="DWH750" s="59"/>
      <c r="DWI750" s="59"/>
      <c r="DWJ750" s="59"/>
      <c r="DWK750" s="59"/>
      <c r="DWL750" s="59"/>
      <c r="DWM750" s="59"/>
      <c r="DWN750" s="59"/>
      <c r="DWO750" s="59"/>
      <c r="DWP750" s="59"/>
      <c r="DWQ750" s="59"/>
      <c r="DWR750" s="59"/>
      <c r="DWS750" s="59"/>
      <c r="DWT750" s="59"/>
      <c r="DWU750" s="59"/>
      <c r="DWV750" s="59"/>
      <c r="DWW750" s="59"/>
      <c r="DWX750" s="59"/>
      <c r="DWY750" s="59"/>
      <c r="DWZ750" s="59"/>
      <c r="DXA750" s="59"/>
      <c r="DXB750" s="59"/>
      <c r="DXC750" s="59"/>
      <c r="DXD750" s="59"/>
      <c r="DXE750" s="59"/>
      <c r="DXF750" s="59"/>
      <c r="DXG750" s="59"/>
      <c r="DXH750" s="59"/>
      <c r="DXI750" s="59"/>
      <c r="DXJ750" s="59"/>
      <c r="DXK750" s="59"/>
      <c r="DXL750" s="59"/>
      <c r="DXM750" s="59"/>
      <c r="DXN750" s="59"/>
      <c r="DXO750" s="59"/>
      <c r="DXP750" s="59"/>
      <c r="DXQ750" s="59"/>
      <c r="DXR750" s="59"/>
      <c r="DXS750" s="59"/>
      <c r="DXT750" s="59"/>
      <c r="DXU750" s="59"/>
      <c r="DXV750" s="59"/>
      <c r="DXW750" s="59"/>
      <c r="DXX750" s="59"/>
      <c r="DXY750" s="59"/>
      <c r="DXZ750" s="59"/>
      <c r="DYA750" s="59"/>
      <c r="DYB750" s="59"/>
      <c r="DYC750" s="59"/>
      <c r="DYD750" s="59"/>
      <c r="DYE750" s="59"/>
      <c r="DYF750" s="59"/>
      <c r="DYG750" s="59"/>
      <c r="DYH750" s="59"/>
      <c r="DYI750" s="59"/>
      <c r="DYJ750" s="59"/>
      <c r="DYK750" s="59"/>
      <c r="DYL750" s="59"/>
      <c r="DYM750" s="59"/>
      <c r="DYN750" s="59"/>
      <c r="DYO750" s="59"/>
      <c r="DYP750" s="59"/>
      <c r="DYQ750" s="59"/>
      <c r="DYR750" s="59"/>
      <c r="DYS750" s="59"/>
      <c r="DYT750" s="59"/>
      <c r="DYU750" s="59"/>
      <c r="DYV750" s="59"/>
      <c r="DYW750" s="59"/>
      <c r="DYX750" s="59"/>
      <c r="DYY750" s="59"/>
      <c r="DYZ750" s="59"/>
      <c r="DZA750" s="59"/>
      <c r="DZB750" s="59"/>
      <c r="DZC750" s="59"/>
      <c r="DZD750" s="59"/>
      <c r="DZE750" s="59"/>
      <c r="DZF750" s="59"/>
      <c r="DZG750" s="59"/>
      <c r="DZH750" s="59"/>
      <c r="DZI750" s="59"/>
      <c r="DZJ750" s="59"/>
      <c r="DZK750" s="59"/>
      <c r="DZL750" s="59"/>
      <c r="DZM750" s="59"/>
      <c r="DZN750" s="59"/>
      <c r="DZO750" s="59"/>
      <c r="DZP750" s="59"/>
      <c r="DZQ750" s="59"/>
      <c r="DZR750" s="59"/>
      <c r="DZS750" s="59"/>
      <c r="DZT750" s="59"/>
      <c r="DZU750" s="59"/>
      <c r="DZV750" s="59"/>
      <c r="DZW750" s="59"/>
      <c r="DZX750" s="59"/>
      <c r="DZY750" s="59"/>
      <c r="DZZ750" s="59"/>
      <c r="EAA750" s="59"/>
      <c r="EAB750" s="59"/>
      <c r="EAC750" s="59"/>
      <c r="EAD750" s="59"/>
      <c r="EAE750" s="59"/>
      <c r="EAF750" s="59"/>
      <c r="EAG750" s="59"/>
      <c r="EAH750" s="59"/>
      <c r="EAI750" s="59"/>
      <c r="EAJ750" s="59"/>
      <c r="EAK750" s="59"/>
      <c r="EAL750" s="59"/>
      <c r="EAM750" s="59"/>
      <c r="EAN750" s="59"/>
      <c r="EAO750" s="59"/>
      <c r="EAP750" s="59"/>
      <c r="EAQ750" s="59"/>
      <c r="EAR750" s="59"/>
      <c r="EAS750" s="59"/>
      <c r="EAT750" s="59"/>
      <c r="EAU750" s="59"/>
      <c r="EAV750" s="59"/>
      <c r="EAW750" s="59"/>
      <c r="EAX750" s="59"/>
      <c r="EAY750" s="59"/>
      <c r="EAZ750" s="59"/>
      <c r="EBA750" s="59"/>
      <c r="EBB750" s="59"/>
      <c r="EBC750" s="59"/>
      <c r="EBD750" s="59"/>
      <c r="EBE750" s="59"/>
      <c r="EBF750" s="59"/>
      <c r="EBG750" s="59"/>
      <c r="EBH750" s="59"/>
      <c r="EBI750" s="59"/>
      <c r="EBJ750" s="59"/>
      <c r="EBK750" s="59"/>
      <c r="EBL750" s="59"/>
      <c r="EBM750" s="59"/>
      <c r="EBN750" s="59"/>
      <c r="EBO750" s="59"/>
      <c r="EBP750" s="59"/>
      <c r="EBQ750" s="59"/>
      <c r="EBR750" s="59"/>
      <c r="EBS750" s="59"/>
      <c r="EBT750" s="59"/>
      <c r="EBU750" s="59"/>
      <c r="EBV750" s="59"/>
      <c r="EBW750" s="59"/>
      <c r="EBX750" s="59"/>
      <c r="EBY750" s="59"/>
      <c r="EBZ750" s="59"/>
      <c r="ECA750" s="59"/>
      <c r="ECB750" s="59"/>
      <c r="ECC750" s="59"/>
      <c r="ECD750" s="59"/>
      <c r="ECE750" s="59"/>
      <c r="ECF750" s="59"/>
      <c r="ECG750" s="59"/>
      <c r="ECH750" s="59"/>
      <c r="ECI750" s="59"/>
      <c r="ECJ750" s="59"/>
      <c r="ECK750" s="59"/>
      <c r="ECL750" s="59"/>
      <c r="ECM750" s="59"/>
      <c r="ECN750" s="59"/>
      <c r="ECO750" s="59"/>
      <c r="ECP750" s="59"/>
      <c r="ECQ750" s="59"/>
      <c r="ECR750" s="59"/>
      <c r="ECS750" s="59"/>
      <c r="ECT750" s="59"/>
      <c r="ECU750" s="59"/>
      <c r="ECV750" s="59"/>
      <c r="ECW750" s="59"/>
      <c r="ECX750" s="59"/>
      <c r="ECY750" s="59"/>
      <c r="ECZ750" s="59"/>
      <c r="EDA750" s="59"/>
      <c r="EDB750" s="59"/>
      <c r="EDC750" s="59"/>
      <c r="EDD750" s="59"/>
      <c r="EDE750" s="59"/>
      <c r="EDF750" s="59"/>
      <c r="EDG750" s="59"/>
      <c r="EDH750" s="59"/>
      <c r="EDI750" s="59"/>
      <c r="EDJ750" s="59"/>
      <c r="EDK750" s="59"/>
      <c r="EDL750" s="59"/>
      <c r="EDM750" s="59"/>
      <c r="EDN750" s="59"/>
      <c r="EDO750" s="59"/>
      <c r="EDP750" s="59"/>
      <c r="EDQ750" s="59"/>
      <c r="EDR750" s="59"/>
      <c r="EDS750" s="59"/>
      <c r="EDT750" s="59"/>
      <c r="EDU750" s="59"/>
      <c r="EDV750" s="59"/>
      <c r="EDW750" s="59"/>
      <c r="EDX750" s="59"/>
      <c r="EDY750" s="59"/>
      <c r="EDZ750" s="59"/>
      <c r="EEA750" s="59"/>
      <c r="EEB750" s="59"/>
      <c r="EEC750" s="59"/>
      <c r="EED750" s="59"/>
      <c r="EEE750" s="59"/>
      <c r="EEF750" s="59"/>
      <c r="EEG750" s="59"/>
      <c r="EEH750" s="59"/>
      <c r="EEI750" s="59"/>
      <c r="EEJ750" s="59"/>
      <c r="EEK750" s="59"/>
      <c r="EEL750" s="59"/>
      <c r="EEM750" s="59"/>
      <c r="EEN750" s="59"/>
      <c r="EEO750" s="59"/>
      <c r="EEP750" s="59"/>
      <c r="EEQ750" s="59"/>
      <c r="EER750" s="59"/>
      <c r="EES750" s="59"/>
      <c r="EET750" s="59"/>
      <c r="EEU750" s="59"/>
      <c r="EEV750" s="59"/>
      <c r="EEW750" s="59"/>
      <c r="EEX750" s="59"/>
      <c r="EEY750" s="59"/>
      <c r="EEZ750" s="59"/>
      <c r="EFA750" s="59"/>
      <c r="EFB750" s="59"/>
      <c r="EFC750" s="59"/>
      <c r="EFD750" s="59"/>
      <c r="EFE750" s="59"/>
      <c r="EFF750" s="59"/>
      <c r="EFG750" s="59"/>
      <c r="EFH750" s="59"/>
      <c r="EFI750" s="59"/>
      <c r="EFJ750" s="59"/>
      <c r="EFK750" s="59"/>
      <c r="EFL750" s="59"/>
      <c r="EFM750" s="59"/>
      <c r="EFN750" s="59"/>
      <c r="EFO750" s="59"/>
      <c r="EFP750" s="59"/>
      <c r="EFQ750" s="59"/>
      <c r="EFR750" s="59"/>
      <c r="EFS750" s="59"/>
      <c r="EFT750" s="59"/>
      <c r="EFU750" s="59"/>
      <c r="EFV750" s="59"/>
      <c r="EFW750" s="59"/>
      <c r="EFX750" s="59"/>
      <c r="EFY750" s="59"/>
      <c r="EFZ750" s="59"/>
      <c r="EGA750" s="59"/>
      <c r="EGB750" s="59"/>
      <c r="EGC750" s="59"/>
      <c r="EGD750" s="59"/>
      <c r="EGE750" s="59"/>
      <c r="EGF750" s="59"/>
      <c r="EGG750" s="59"/>
      <c r="EGH750" s="59"/>
      <c r="EGI750" s="59"/>
      <c r="EGJ750" s="59"/>
      <c r="EGK750" s="59"/>
      <c r="EGL750" s="59"/>
      <c r="EGM750" s="59"/>
      <c r="EGN750" s="59"/>
      <c r="EGO750" s="59"/>
      <c r="EGP750" s="59"/>
      <c r="EGQ750" s="59"/>
      <c r="EGR750" s="59"/>
      <c r="EGS750" s="59"/>
      <c r="EGT750" s="59"/>
      <c r="EGU750" s="59"/>
      <c r="EGV750" s="59"/>
      <c r="EGW750" s="59"/>
      <c r="EGX750" s="59"/>
      <c r="EGY750" s="59"/>
      <c r="EGZ750" s="59"/>
      <c r="EHA750" s="59"/>
      <c r="EHB750" s="59"/>
      <c r="EHC750" s="59"/>
      <c r="EHD750" s="59"/>
      <c r="EHE750" s="59"/>
      <c r="EHF750" s="59"/>
      <c r="EHG750" s="59"/>
      <c r="EHH750" s="59"/>
      <c r="EHI750" s="59"/>
      <c r="EHJ750" s="59"/>
      <c r="EHK750" s="59"/>
      <c r="EHL750" s="59"/>
      <c r="EHM750" s="59"/>
      <c r="EHN750" s="59"/>
      <c r="EHO750" s="59"/>
      <c r="EHP750" s="59"/>
      <c r="EHQ750" s="59"/>
      <c r="EHR750" s="59"/>
      <c r="EHS750" s="59"/>
      <c r="EHT750" s="59"/>
      <c r="EHU750" s="59"/>
      <c r="EHV750" s="59"/>
      <c r="EHW750" s="59"/>
      <c r="EHX750" s="59"/>
      <c r="EHY750" s="59"/>
      <c r="EHZ750" s="59"/>
      <c r="EIA750" s="59"/>
      <c r="EIB750" s="59"/>
      <c r="EIC750" s="59"/>
      <c r="EID750" s="59"/>
      <c r="EIE750" s="59"/>
      <c r="EIF750" s="59"/>
      <c r="EIG750" s="59"/>
      <c r="EIH750" s="59"/>
      <c r="EII750" s="59"/>
      <c r="EIJ750" s="59"/>
      <c r="EIK750" s="59"/>
      <c r="EIL750" s="59"/>
      <c r="EIM750" s="59"/>
      <c r="EIN750" s="59"/>
      <c r="EIO750" s="59"/>
      <c r="EIP750" s="59"/>
      <c r="EIQ750" s="59"/>
      <c r="EIR750" s="59"/>
      <c r="EIS750" s="59"/>
      <c r="EIT750" s="59"/>
      <c r="EIU750" s="59"/>
      <c r="EIV750" s="59"/>
      <c r="EIW750" s="59"/>
      <c r="EIX750" s="59"/>
      <c r="EIY750" s="59"/>
      <c r="EIZ750" s="59"/>
      <c r="EJA750" s="59"/>
      <c r="EJB750" s="59"/>
      <c r="EJC750" s="59"/>
      <c r="EJD750" s="59"/>
      <c r="EJE750" s="59"/>
      <c r="EJF750" s="59"/>
      <c r="EJG750" s="59"/>
      <c r="EJH750" s="59"/>
      <c r="EJI750" s="59"/>
      <c r="EJJ750" s="59"/>
      <c r="EJK750" s="59"/>
      <c r="EJL750" s="59"/>
      <c r="EJM750" s="59"/>
      <c r="EJN750" s="59"/>
      <c r="EJO750" s="59"/>
      <c r="EJP750" s="59"/>
      <c r="EJQ750" s="59"/>
      <c r="EJR750" s="59"/>
      <c r="EJS750" s="59"/>
      <c r="EJT750" s="59"/>
      <c r="EJU750" s="59"/>
      <c r="EJV750" s="59"/>
      <c r="EJW750" s="59"/>
      <c r="EJX750" s="59"/>
      <c r="EJY750" s="59"/>
      <c r="EJZ750" s="59"/>
      <c r="EKA750" s="59"/>
      <c r="EKB750" s="59"/>
      <c r="EKC750" s="59"/>
      <c r="EKD750" s="59"/>
      <c r="EKE750" s="59"/>
      <c r="EKF750" s="59"/>
      <c r="EKG750" s="59"/>
      <c r="EKH750" s="59"/>
      <c r="EKI750" s="59"/>
      <c r="EKJ750" s="59"/>
      <c r="EKK750" s="59"/>
      <c r="EKL750" s="59"/>
      <c r="EKM750" s="59"/>
      <c r="EKN750" s="59"/>
      <c r="EKO750" s="59"/>
      <c r="EKP750" s="59"/>
      <c r="EKQ750" s="59"/>
      <c r="EKR750" s="59"/>
      <c r="EKS750" s="59"/>
      <c r="EKT750" s="59"/>
      <c r="EKU750" s="59"/>
      <c r="EKV750" s="59"/>
      <c r="EKW750" s="59"/>
      <c r="EKX750" s="59"/>
      <c r="EKY750" s="59"/>
      <c r="EKZ750" s="59"/>
      <c r="ELA750" s="59"/>
      <c r="ELB750" s="59"/>
      <c r="ELC750" s="59"/>
      <c r="ELD750" s="59"/>
      <c r="ELE750" s="59"/>
      <c r="ELF750" s="59"/>
      <c r="ELG750" s="59"/>
      <c r="ELH750" s="59"/>
      <c r="ELI750" s="59"/>
      <c r="ELJ750" s="59"/>
      <c r="ELK750" s="59"/>
      <c r="ELL750" s="59"/>
      <c r="ELM750" s="59"/>
      <c r="ELN750" s="59"/>
      <c r="ELO750" s="59"/>
      <c r="ELP750" s="59"/>
      <c r="ELQ750" s="59"/>
      <c r="ELR750" s="59"/>
      <c r="ELS750" s="59"/>
      <c r="ELT750" s="59"/>
      <c r="ELU750" s="59"/>
      <c r="ELV750" s="59"/>
      <c r="ELW750" s="59"/>
      <c r="ELX750" s="59"/>
      <c r="ELY750" s="59"/>
      <c r="ELZ750" s="59"/>
      <c r="EMA750" s="59"/>
      <c r="EMB750" s="59"/>
      <c r="EMC750" s="59"/>
      <c r="EMD750" s="59"/>
      <c r="EME750" s="59"/>
      <c r="EMF750" s="59"/>
      <c r="EMG750" s="59"/>
      <c r="EMH750" s="59"/>
      <c r="EMI750" s="59"/>
      <c r="EMJ750" s="59"/>
      <c r="EMK750" s="59"/>
      <c r="EML750" s="59"/>
      <c r="EMM750" s="59"/>
      <c r="EMN750" s="59"/>
      <c r="EMO750" s="59"/>
      <c r="EMP750" s="59"/>
      <c r="EMQ750" s="59"/>
      <c r="EMR750" s="59"/>
      <c r="EMS750" s="59"/>
      <c r="EMT750" s="59"/>
      <c r="EMU750" s="59"/>
      <c r="EMV750" s="59"/>
      <c r="EMW750" s="59"/>
      <c r="EMX750" s="59"/>
      <c r="EMY750" s="59"/>
      <c r="EMZ750" s="59"/>
      <c r="ENA750" s="59"/>
      <c r="ENB750" s="59"/>
      <c r="ENC750" s="59"/>
      <c r="END750" s="59"/>
      <c r="ENE750" s="59"/>
      <c r="ENF750" s="59"/>
      <c r="ENG750" s="59"/>
      <c r="ENH750" s="59"/>
      <c r="ENI750" s="59"/>
      <c r="ENJ750" s="59"/>
      <c r="ENK750" s="59"/>
      <c r="ENL750" s="59"/>
      <c r="ENM750" s="59"/>
      <c r="ENN750" s="59"/>
      <c r="ENO750" s="59"/>
      <c r="ENP750" s="59"/>
      <c r="ENQ750" s="59"/>
      <c r="ENR750" s="59"/>
      <c r="ENS750" s="59"/>
      <c r="ENT750" s="59"/>
      <c r="ENU750" s="59"/>
      <c r="ENV750" s="59"/>
      <c r="ENW750" s="59"/>
      <c r="ENX750" s="59"/>
      <c r="ENY750" s="59"/>
      <c r="ENZ750" s="59"/>
      <c r="EOA750" s="59"/>
      <c r="EOB750" s="59"/>
      <c r="EOC750" s="59"/>
      <c r="EOD750" s="59"/>
      <c r="EOE750" s="59"/>
      <c r="EOF750" s="59"/>
      <c r="EOG750" s="59"/>
      <c r="EOH750" s="59"/>
      <c r="EOI750" s="59"/>
      <c r="EOJ750" s="59"/>
      <c r="EOK750" s="59"/>
      <c r="EOL750" s="59"/>
      <c r="EOM750" s="59"/>
      <c r="EON750" s="59"/>
      <c r="EOO750" s="59"/>
      <c r="EOP750" s="59"/>
      <c r="EOQ750" s="59"/>
      <c r="EOR750" s="59"/>
      <c r="EOS750" s="59"/>
      <c r="EOT750" s="59"/>
      <c r="EOU750" s="59"/>
      <c r="EOV750" s="59"/>
      <c r="EOW750" s="59"/>
      <c r="EOX750" s="59"/>
      <c r="EOY750" s="59"/>
      <c r="EOZ750" s="59"/>
      <c r="EPA750" s="59"/>
      <c r="EPB750" s="59"/>
      <c r="EPC750" s="59"/>
      <c r="EPD750" s="59"/>
      <c r="EPE750" s="59"/>
      <c r="EPF750" s="59"/>
      <c r="EPG750" s="59"/>
      <c r="EPH750" s="59"/>
      <c r="EPI750" s="59"/>
      <c r="EPJ750" s="59"/>
      <c r="EPK750" s="59"/>
      <c r="EPL750" s="59"/>
      <c r="EPM750" s="59"/>
      <c r="EPN750" s="59"/>
      <c r="EPO750" s="59"/>
      <c r="EPP750" s="59"/>
      <c r="EPQ750" s="59"/>
      <c r="EPR750" s="59"/>
      <c r="EPS750" s="59"/>
      <c r="EPT750" s="59"/>
      <c r="EPU750" s="59"/>
      <c r="EPV750" s="59"/>
      <c r="EPW750" s="59"/>
      <c r="EPX750" s="59"/>
      <c r="EPY750" s="59"/>
      <c r="EPZ750" s="59"/>
      <c r="EQA750" s="59"/>
      <c r="EQB750" s="59"/>
      <c r="EQC750" s="59"/>
      <c r="EQD750" s="59"/>
      <c r="EQE750" s="59"/>
      <c r="EQF750" s="59"/>
      <c r="EQG750" s="59"/>
      <c r="EQH750" s="59"/>
      <c r="EQI750" s="59"/>
      <c r="EQJ750" s="59"/>
      <c r="EQK750" s="59"/>
      <c r="EQL750" s="59"/>
      <c r="EQM750" s="59"/>
      <c r="EQN750" s="59"/>
      <c r="EQO750" s="59"/>
      <c r="EQP750" s="59"/>
      <c r="EQQ750" s="59"/>
      <c r="EQR750" s="59"/>
      <c r="EQS750" s="59"/>
      <c r="EQT750" s="59"/>
      <c r="EQU750" s="59"/>
      <c r="EQV750" s="59"/>
      <c r="EQW750" s="59"/>
      <c r="EQX750" s="59"/>
      <c r="EQY750" s="59"/>
      <c r="EQZ750" s="59"/>
      <c r="ERA750" s="59"/>
      <c r="ERB750" s="59"/>
      <c r="ERC750" s="59"/>
      <c r="ERD750" s="59"/>
      <c r="ERE750" s="59"/>
      <c r="ERF750" s="59"/>
      <c r="ERG750" s="59"/>
      <c r="ERH750" s="59"/>
      <c r="ERI750" s="59"/>
      <c r="ERJ750" s="59"/>
      <c r="ERK750" s="59"/>
      <c r="ERL750" s="59"/>
      <c r="ERM750" s="59"/>
      <c r="ERN750" s="59"/>
      <c r="ERO750" s="59"/>
      <c r="ERP750" s="59"/>
      <c r="ERQ750" s="59"/>
      <c r="ERR750" s="59"/>
      <c r="ERS750" s="59"/>
      <c r="ERT750" s="59"/>
      <c r="ERU750" s="59"/>
      <c r="ERV750" s="59"/>
      <c r="ERW750" s="59"/>
      <c r="ERX750" s="59"/>
      <c r="ERY750" s="59"/>
      <c r="ERZ750" s="59"/>
      <c r="ESA750" s="59"/>
      <c r="ESB750" s="59"/>
      <c r="ESC750" s="59"/>
      <c r="ESD750" s="59"/>
      <c r="ESE750" s="59"/>
      <c r="ESF750" s="59"/>
      <c r="ESG750" s="59"/>
      <c r="ESH750" s="59"/>
      <c r="ESI750" s="59"/>
      <c r="ESJ750" s="59"/>
      <c r="ESK750" s="59"/>
      <c r="ESL750" s="59"/>
      <c r="ESM750" s="59"/>
      <c r="ESN750" s="59"/>
      <c r="ESO750" s="59"/>
      <c r="ESP750" s="59"/>
      <c r="ESQ750" s="59"/>
      <c r="ESR750" s="59"/>
      <c r="ESS750" s="59"/>
      <c r="EST750" s="59"/>
      <c r="ESU750" s="59"/>
      <c r="ESV750" s="59"/>
      <c r="ESW750" s="59"/>
      <c r="ESX750" s="59"/>
      <c r="ESY750" s="59"/>
      <c r="ESZ750" s="59"/>
      <c r="ETA750" s="59"/>
      <c r="ETB750" s="59"/>
      <c r="ETC750" s="59"/>
      <c r="ETD750" s="59"/>
      <c r="ETE750" s="59"/>
      <c r="ETF750" s="59"/>
      <c r="ETG750" s="59"/>
      <c r="ETH750" s="59"/>
      <c r="ETI750" s="59"/>
      <c r="ETJ750" s="59"/>
      <c r="ETK750" s="59"/>
      <c r="ETL750" s="59"/>
      <c r="ETM750" s="59"/>
      <c r="ETN750" s="59"/>
      <c r="ETO750" s="59"/>
      <c r="ETP750" s="59"/>
      <c r="ETQ750" s="59"/>
      <c r="ETR750" s="59"/>
      <c r="ETS750" s="59"/>
      <c r="ETT750" s="59"/>
      <c r="ETU750" s="59"/>
      <c r="ETV750" s="59"/>
      <c r="ETW750" s="59"/>
      <c r="ETX750" s="59"/>
      <c r="ETY750" s="59"/>
      <c r="ETZ750" s="59"/>
      <c r="EUA750" s="59"/>
      <c r="EUB750" s="59"/>
      <c r="EUC750" s="59"/>
      <c r="EUD750" s="59"/>
      <c r="EUE750" s="59"/>
      <c r="EUF750" s="59"/>
      <c r="EUG750" s="59"/>
      <c r="EUH750" s="59"/>
      <c r="EUI750" s="59"/>
      <c r="EUJ750" s="59"/>
      <c r="EUK750" s="59"/>
      <c r="EUL750" s="59"/>
      <c r="EUM750" s="59"/>
      <c r="EUN750" s="59"/>
      <c r="EUO750" s="59"/>
      <c r="EUP750" s="59"/>
      <c r="EUQ750" s="59"/>
      <c r="EUR750" s="59"/>
      <c r="EUS750" s="59"/>
      <c r="EUT750" s="59"/>
      <c r="EUU750" s="59"/>
      <c r="EUV750" s="59"/>
      <c r="EUW750" s="59"/>
      <c r="EUX750" s="59"/>
      <c r="EUY750" s="59"/>
      <c r="EUZ750" s="59"/>
      <c r="EVA750" s="59"/>
      <c r="EVB750" s="59"/>
      <c r="EVC750" s="59"/>
      <c r="EVD750" s="59"/>
      <c r="EVE750" s="59"/>
      <c r="EVF750" s="59"/>
      <c r="EVG750" s="59"/>
      <c r="EVH750" s="59"/>
      <c r="EVI750" s="59"/>
      <c r="EVJ750" s="59"/>
      <c r="EVK750" s="59"/>
      <c r="EVL750" s="59"/>
      <c r="EVM750" s="59"/>
      <c r="EVN750" s="59"/>
      <c r="EVO750" s="59"/>
      <c r="EVP750" s="59"/>
      <c r="EVQ750" s="59"/>
      <c r="EVR750" s="59"/>
      <c r="EVS750" s="59"/>
      <c r="EVT750" s="59"/>
      <c r="EVU750" s="59"/>
      <c r="EVV750" s="59"/>
      <c r="EVW750" s="59"/>
      <c r="EVX750" s="59"/>
      <c r="EVY750" s="59"/>
      <c r="EVZ750" s="59"/>
      <c r="EWA750" s="59"/>
      <c r="EWB750" s="59"/>
      <c r="EWC750" s="59"/>
      <c r="EWD750" s="59"/>
      <c r="EWE750" s="59"/>
      <c r="EWF750" s="59"/>
      <c r="EWG750" s="59"/>
      <c r="EWH750" s="59"/>
      <c r="EWI750" s="59"/>
      <c r="EWJ750" s="59"/>
      <c r="EWK750" s="59"/>
      <c r="EWL750" s="59"/>
      <c r="EWM750" s="59"/>
      <c r="EWN750" s="59"/>
      <c r="EWO750" s="59"/>
      <c r="EWP750" s="59"/>
      <c r="EWQ750" s="59"/>
      <c r="EWR750" s="59"/>
      <c r="EWS750" s="59"/>
      <c r="EWT750" s="59"/>
      <c r="EWU750" s="59"/>
      <c r="EWV750" s="59"/>
      <c r="EWW750" s="59"/>
      <c r="EWX750" s="59"/>
      <c r="EWY750" s="59"/>
      <c r="EWZ750" s="59"/>
      <c r="EXA750" s="59"/>
      <c r="EXB750" s="59"/>
      <c r="EXC750" s="59"/>
      <c r="EXD750" s="59"/>
      <c r="EXE750" s="59"/>
      <c r="EXF750" s="59"/>
      <c r="EXG750" s="59"/>
      <c r="EXH750" s="59"/>
      <c r="EXI750" s="59"/>
      <c r="EXJ750" s="59"/>
      <c r="EXK750" s="59"/>
      <c r="EXL750" s="59"/>
      <c r="EXM750" s="59"/>
      <c r="EXN750" s="59"/>
      <c r="EXO750" s="59"/>
      <c r="EXP750" s="59"/>
      <c r="EXQ750" s="59"/>
      <c r="EXR750" s="59"/>
      <c r="EXS750" s="59"/>
      <c r="EXT750" s="59"/>
      <c r="EXU750" s="59"/>
      <c r="EXV750" s="59"/>
      <c r="EXW750" s="59"/>
      <c r="EXX750" s="59"/>
      <c r="EXY750" s="59"/>
      <c r="EXZ750" s="59"/>
      <c r="EYA750" s="59"/>
      <c r="EYB750" s="59"/>
      <c r="EYC750" s="59"/>
      <c r="EYD750" s="59"/>
      <c r="EYE750" s="59"/>
      <c r="EYF750" s="59"/>
      <c r="EYG750" s="59"/>
      <c r="EYH750" s="59"/>
      <c r="EYI750" s="59"/>
      <c r="EYJ750" s="59"/>
      <c r="EYK750" s="59"/>
      <c r="EYL750" s="59"/>
      <c r="EYM750" s="59"/>
      <c r="EYN750" s="59"/>
      <c r="EYO750" s="59"/>
      <c r="EYP750" s="59"/>
      <c r="EYQ750" s="59"/>
      <c r="EYR750" s="59"/>
      <c r="EYS750" s="59"/>
      <c r="EYT750" s="59"/>
      <c r="EYU750" s="59"/>
      <c r="EYV750" s="59"/>
      <c r="EYW750" s="59"/>
      <c r="EYX750" s="59"/>
      <c r="EYY750" s="59"/>
      <c r="EYZ750" s="59"/>
      <c r="EZA750" s="59"/>
      <c r="EZB750" s="59"/>
      <c r="EZC750" s="59"/>
      <c r="EZD750" s="59"/>
      <c r="EZE750" s="59"/>
      <c r="EZF750" s="59"/>
      <c r="EZG750" s="59"/>
      <c r="EZH750" s="59"/>
      <c r="EZI750" s="59"/>
      <c r="EZJ750" s="59"/>
      <c r="EZK750" s="59"/>
      <c r="EZL750" s="59"/>
      <c r="EZM750" s="59"/>
      <c r="EZN750" s="59"/>
      <c r="EZO750" s="59"/>
      <c r="EZP750" s="59"/>
      <c r="EZQ750" s="59"/>
      <c r="EZR750" s="59"/>
      <c r="EZS750" s="59"/>
      <c r="EZT750" s="59"/>
      <c r="EZU750" s="59"/>
      <c r="EZV750" s="59"/>
      <c r="EZW750" s="59"/>
      <c r="EZX750" s="59"/>
      <c r="EZY750" s="59"/>
      <c r="EZZ750" s="59"/>
      <c r="FAA750" s="59"/>
      <c r="FAB750" s="59"/>
      <c r="FAC750" s="59"/>
      <c r="FAD750" s="59"/>
      <c r="FAE750" s="59"/>
      <c r="FAF750" s="59"/>
      <c r="FAG750" s="59"/>
      <c r="FAH750" s="59"/>
      <c r="FAI750" s="59"/>
      <c r="FAJ750" s="59"/>
      <c r="FAK750" s="59"/>
      <c r="FAL750" s="59"/>
      <c r="FAM750" s="59"/>
      <c r="FAN750" s="59"/>
      <c r="FAO750" s="59"/>
      <c r="FAP750" s="59"/>
      <c r="FAQ750" s="59"/>
      <c r="FAR750" s="59"/>
      <c r="FAS750" s="59"/>
      <c r="FAT750" s="59"/>
      <c r="FAU750" s="59"/>
      <c r="FAV750" s="59"/>
      <c r="FAW750" s="59"/>
      <c r="FAX750" s="59"/>
      <c r="FAY750" s="59"/>
      <c r="FAZ750" s="59"/>
      <c r="FBA750" s="59"/>
      <c r="FBB750" s="59"/>
      <c r="FBC750" s="59"/>
      <c r="FBD750" s="59"/>
      <c r="FBE750" s="59"/>
      <c r="FBF750" s="59"/>
      <c r="FBG750" s="59"/>
      <c r="FBH750" s="59"/>
      <c r="FBI750" s="59"/>
      <c r="FBJ750" s="59"/>
      <c r="FBK750" s="59"/>
      <c r="FBL750" s="59"/>
      <c r="FBM750" s="59"/>
      <c r="FBN750" s="59"/>
      <c r="FBO750" s="59"/>
      <c r="FBP750" s="59"/>
      <c r="FBQ750" s="59"/>
      <c r="FBR750" s="59"/>
      <c r="FBS750" s="59"/>
      <c r="FBT750" s="59"/>
      <c r="FBU750" s="59"/>
      <c r="FBV750" s="59"/>
      <c r="FBW750" s="59"/>
      <c r="FBX750" s="59"/>
      <c r="FBY750" s="59"/>
      <c r="FBZ750" s="59"/>
      <c r="FCA750" s="59"/>
      <c r="FCB750" s="59"/>
      <c r="FCC750" s="59"/>
      <c r="FCD750" s="59"/>
      <c r="FCE750" s="59"/>
      <c r="FCF750" s="59"/>
      <c r="FCG750" s="59"/>
      <c r="FCH750" s="59"/>
      <c r="FCI750" s="59"/>
      <c r="FCJ750" s="59"/>
      <c r="FCK750" s="59"/>
      <c r="FCL750" s="59"/>
      <c r="FCM750" s="59"/>
      <c r="FCN750" s="59"/>
      <c r="FCO750" s="59"/>
      <c r="FCP750" s="59"/>
      <c r="FCQ750" s="59"/>
      <c r="FCR750" s="59"/>
      <c r="FCS750" s="59"/>
      <c r="FCT750" s="59"/>
      <c r="FCU750" s="59"/>
      <c r="FCV750" s="59"/>
      <c r="FCW750" s="59"/>
      <c r="FCX750" s="59"/>
      <c r="FCY750" s="59"/>
      <c r="FCZ750" s="59"/>
      <c r="FDA750" s="59"/>
      <c r="FDB750" s="59"/>
      <c r="FDC750" s="59"/>
      <c r="FDD750" s="59"/>
      <c r="FDE750" s="59"/>
      <c r="FDF750" s="59"/>
      <c r="FDG750" s="59"/>
      <c r="FDH750" s="59"/>
      <c r="FDI750" s="59"/>
      <c r="FDJ750" s="59"/>
      <c r="FDK750" s="59"/>
      <c r="FDL750" s="59"/>
      <c r="FDM750" s="59"/>
      <c r="FDN750" s="59"/>
      <c r="FDO750" s="59"/>
      <c r="FDP750" s="59"/>
      <c r="FDQ750" s="59"/>
      <c r="FDR750" s="59"/>
      <c r="FDS750" s="59"/>
      <c r="FDT750" s="59"/>
      <c r="FDU750" s="59"/>
      <c r="FDV750" s="59"/>
      <c r="FDW750" s="59"/>
      <c r="FDX750" s="59"/>
      <c r="FDY750" s="59"/>
      <c r="FDZ750" s="59"/>
      <c r="FEA750" s="59"/>
      <c r="FEB750" s="59"/>
      <c r="FEC750" s="59"/>
      <c r="FED750" s="59"/>
      <c r="FEE750" s="59"/>
      <c r="FEF750" s="59"/>
      <c r="FEG750" s="59"/>
      <c r="FEH750" s="59"/>
      <c r="FEI750" s="59"/>
      <c r="FEJ750" s="59"/>
      <c r="FEK750" s="59"/>
      <c r="FEL750" s="59"/>
      <c r="FEM750" s="59"/>
      <c r="FEN750" s="59"/>
      <c r="FEO750" s="59"/>
      <c r="FEP750" s="59"/>
      <c r="FEQ750" s="59"/>
      <c r="FER750" s="59"/>
      <c r="FES750" s="59"/>
      <c r="FET750" s="59"/>
      <c r="FEU750" s="59"/>
      <c r="FEV750" s="59"/>
      <c r="FEW750" s="59"/>
      <c r="FEX750" s="59"/>
      <c r="FEY750" s="59"/>
      <c r="FEZ750" s="59"/>
      <c r="FFA750" s="59"/>
      <c r="FFB750" s="59"/>
      <c r="FFC750" s="59"/>
      <c r="FFD750" s="59"/>
      <c r="FFE750" s="59"/>
      <c r="FFF750" s="59"/>
      <c r="FFG750" s="59"/>
      <c r="FFH750" s="59"/>
      <c r="FFI750" s="59"/>
      <c r="FFJ750" s="59"/>
      <c r="FFK750" s="59"/>
      <c r="FFL750" s="59"/>
      <c r="FFM750" s="59"/>
      <c r="FFN750" s="59"/>
      <c r="FFO750" s="59"/>
      <c r="FFP750" s="59"/>
      <c r="FFQ750" s="59"/>
      <c r="FFR750" s="59"/>
      <c r="FFS750" s="59"/>
      <c r="FFT750" s="59"/>
      <c r="FFU750" s="59"/>
      <c r="FFV750" s="59"/>
      <c r="FFW750" s="59"/>
      <c r="FFX750" s="59"/>
      <c r="FFY750" s="59"/>
      <c r="FFZ750" s="59"/>
      <c r="FGA750" s="59"/>
      <c r="FGB750" s="59"/>
      <c r="FGC750" s="59"/>
      <c r="FGD750" s="59"/>
      <c r="FGE750" s="59"/>
      <c r="FGF750" s="59"/>
      <c r="FGG750" s="59"/>
      <c r="FGH750" s="59"/>
      <c r="FGI750" s="59"/>
      <c r="FGJ750" s="59"/>
      <c r="FGK750" s="59"/>
      <c r="FGL750" s="59"/>
      <c r="FGM750" s="59"/>
      <c r="FGN750" s="59"/>
      <c r="FGO750" s="59"/>
      <c r="FGP750" s="59"/>
      <c r="FGQ750" s="59"/>
      <c r="FGR750" s="59"/>
      <c r="FGS750" s="59"/>
      <c r="FGT750" s="59"/>
      <c r="FGU750" s="59"/>
      <c r="FGV750" s="59"/>
      <c r="FGW750" s="59"/>
      <c r="FGX750" s="59"/>
      <c r="FGY750" s="59"/>
      <c r="FGZ750" s="59"/>
      <c r="FHA750" s="59"/>
      <c r="FHB750" s="59"/>
      <c r="FHC750" s="59"/>
      <c r="FHD750" s="59"/>
      <c r="FHE750" s="59"/>
      <c r="FHF750" s="59"/>
      <c r="FHG750" s="59"/>
      <c r="FHH750" s="59"/>
      <c r="FHI750" s="59"/>
      <c r="FHJ750" s="59"/>
      <c r="FHK750" s="59"/>
      <c r="FHL750" s="59"/>
      <c r="FHM750" s="59"/>
      <c r="FHN750" s="59"/>
      <c r="FHO750" s="59"/>
      <c r="FHP750" s="59"/>
      <c r="FHQ750" s="59"/>
      <c r="FHR750" s="59"/>
      <c r="FHS750" s="59"/>
      <c r="FHT750" s="59"/>
      <c r="FHU750" s="59"/>
      <c r="FHV750" s="59"/>
      <c r="FHW750" s="59"/>
      <c r="FHX750" s="59"/>
      <c r="FHY750" s="59"/>
      <c r="FHZ750" s="59"/>
      <c r="FIA750" s="59"/>
      <c r="FIB750" s="59"/>
      <c r="FIC750" s="59"/>
      <c r="FID750" s="59"/>
      <c r="FIE750" s="59"/>
      <c r="FIF750" s="59"/>
      <c r="FIG750" s="59"/>
      <c r="FIH750" s="59"/>
      <c r="FII750" s="59"/>
      <c r="FIJ750" s="59"/>
      <c r="FIK750" s="59"/>
      <c r="FIL750" s="59"/>
      <c r="FIM750" s="59"/>
      <c r="FIN750" s="59"/>
      <c r="FIO750" s="59"/>
      <c r="FIP750" s="59"/>
      <c r="FIQ750" s="59"/>
      <c r="FIR750" s="59"/>
      <c r="FIS750" s="59"/>
      <c r="FIT750" s="59"/>
      <c r="FIU750" s="59"/>
      <c r="FIV750" s="59"/>
      <c r="FIW750" s="59"/>
      <c r="FIX750" s="59"/>
      <c r="FIY750" s="59"/>
      <c r="FIZ750" s="59"/>
      <c r="FJA750" s="59"/>
      <c r="FJB750" s="59"/>
      <c r="FJC750" s="59"/>
      <c r="FJD750" s="59"/>
      <c r="FJE750" s="59"/>
      <c r="FJF750" s="59"/>
      <c r="FJG750" s="59"/>
      <c r="FJH750" s="59"/>
      <c r="FJI750" s="59"/>
      <c r="FJJ750" s="59"/>
      <c r="FJK750" s="59"/>
      <c r="FJL750" s="59"/>
      <c r="FJM750" s="59"/>
      <c r="FJN750" s="59"/>
      <c r="FJO750" s="59"/>
      <c r="FJP750" s="59"/>
      <c r="FJQ750" s="59"/>
      <c r="FJR750" s="59"/>
      <c r="FJS750" s="59"/>
      <c r="FJT750" s="59"/>
      <c r="FJU750" s="59"/>
      <c r="FJV750" s="59"/>
      <c r="FJW750" s="59"/>
      <c r="FJX750" s="59"/>
      <c r="FJY750" s="59"/>
      <c r="FJZ750" s="59"/>
      <c r="FKA750" s="59"/>
      <c r="FKB750" s="59"/>
      <c r="FKC750" s="59"/>
      <c r="FKD750" s="59"/>
      <c r="FKE750" s="59"/>
      <c r="FKF750" s="59"/>
      <c r="FKG750" s="59"/>
      <c r="FKH750" s="59"/>
      <c r="FKI750" s="59"/>
      <c r="FKJ750" s="59"/>
      <c r="FKK750" s="59"/>
      <c r="FKL750" s="59"/>
      <c r="FKM750" s="59"/>
      <c r="FKN750" s="59"/>
      <c r="FKO750" s="59"/>
      <c r="FKP750" s="59"/>
      <c r="FKQ750" s="59"/>
      <c r="FKR750" s="59"/>
      <c r="FKS750" s="59"/>
      <c r="FKT750" s="59"/>
      <c r="FKU750" s="59"/>
      <c r="FKV750" s="59"/>
      <c r="FKW750" s="59"/>
      <c r="FKX750" s="59"/>
      <c r="FKY750" s="59"/>
      <c r="FKZ750" s="59"/>
      <c r="FLA750" s="59"/>
      <c r="FLB750" s="59"/>
      <c r="FLC750" s="59"/>
      <c r="FLD750" s="59"/>
      <c r="FLE750" s="59"/>
      <c r="FLF750" s="59"/>
      <c r="FLG750" s="59"/>
      <c r="FLH750" s="59"/>
      <c r="FLI750" s="59"/>
      <c r="FLJ750" s="59"/>
      <c r="FLK750" s="59"/>
      <c r="FLL750" s="59"/>
      <c r="FLM750" s="59"/>
      <c r="FLN750" s="59"/>
      <c r="FLO750" s="59"/>
      <c r="FLP750" s="59"/>
      <c r="FLQ750" s="59"/>
      <c r="FLR750" s="59"/>
      <c r="FLS750" s="59"/>
      <c r="FLT750" s="59"/>
      <c r="FLU750" s="59"/>
      <c r="FLV750" s="59"/>
      <c r="FLW750" s="59"/>
      <c r="FLX750" s="59"/>
      <c r="FLY750" s="59"/>
      <c r="FLZ750" s="59"/>
      <c r="FMA750" s="59"/>
      <c r="FMB750" s="59"/>
      <c r="FMC750" s="59"/>
      <c r="FMD750" s="59"/>
      <c r="FME750" s="59"/>
      <c r="FMF750" s="59"/>
      <c r="FMG750" s="59"/>
      <c r="FMH750" s="59"/>
      <c r="FMI750" s="59"/>
      <c r="FMJ750" s="59"/>
      <c r="FMK750" s="59"/>
      <c r="FML750" s="59"/>
      <c r="FMM750" s="59"/>
      <c r="FMN750" s="59"/>
      <c r="FMO750" s="59"/>
      <c r="FMP750" s="59"/>
      <c r="FMQ750" s="59"/>
      <c r="FMR750" s="59"/>
      <c r="FMS750" s="59"/>
      <c r="FMT750" s="59"/>
      <c r="FMU750" s="59"/>
      <c r="FMV750" s="59"/>
      <c r="FMW750" s="59"/>
      <c r="FMX750" s="59"/>
      <c r="FMY750" s="59"/>
      <c r="FMZ750" s="59"/>
      <c r="FNA750" s="59"/>
      <c r="FNB750" s="59"/>
      <c r="FNC750" s="59"/>
      <c r="FND750" s="59"/>
      <c r="FNE750" s="59"/>
      <c r="FNF750" s="59"/>
      <c r="FNG750" s="59"/>
      <c r="FNH750" s="59"/>
      <c r="FNI750" s="59"/>
      <c r="FNJ750" s="59"/>
      <c r="FNK750" s="59"/>
      <c r="FNL750" s="59"/>
      <c r="FNM750" s="59"/>
      <c r="FNN750" s="59"/>
      <c r="FNO750" s="59"/>
      <c r="FNP750" s="59"/>
      <c r="FNQ750" s="59"/>
      <c r="FNR750" s="59"/>
      <c r="FNS750" s="59"/>
      <c r="FNT750" s="59"/>
      <c r="FNU750" s="59"/>
      <c r="FNV750" s="59"/>
      <c r="FNW750" s="59"/>
      <c r="FNX750" s="59"/>
      <c r="FNY750" s="59"/>
      <c r="FNZ750" s="59"/>
      <c r="FOA750" s="59"/>
      <c r="FOB750" s="59"/>
      <c r="FOC750" s="59"/>
      <c r="FOD750" s="59"/>
      <c r="FOE750" s="59"/>
      <c r="FOF750" s="59"/>
      <c r="FOG750" s="59"/>
      <c r="FOH750" s="59"/>
      <c r="FOI750" s="59"/>
      <c r="FOJ750" s="59"/>
      <c r="FOK750" s="59"/>
      <c r="FOL750" s="59"/>
      <c r="FOM750" s="59"/>
      <c r="FON750" s="59"/>
      <c r="FOO750" s="59"/>
      <c r="FOP750" s="59"/>
      <c r="FOQ750" s="59"/>
      <c r="FOR750" s="59"/>
      <c r="FOS750" s="59"/>
      <c r="FOT750" s="59"/>
      <c r="FOU750" s="59"/>
      <c r="FOV750" s="59"/>
      <c r="FOW750" s="59"/>
      <c r="FOX750" s="59"/>
      <c r="FOY750" s="59"/>
      <c r="FOZ750" s="59"/>
      <c r="FPA750" s="59"/>
      <c r="FPB750" s="59"/>
      <c r="FPC750" s="59"/>
      <c r="FPD750" s="59"/>
      <c r="FPE750" s="59"/>
      <c r="FPF750" s="59"/>
      <c r="FPG750" s="59"/>
      <c r="FPH750" s="59"/>
      <c r="FPI750" s="59"/>
      <c r="FPJ750" s="59"/>
      <c r="FPK750" s="59"/>
      <c r="FPL750" s="59"/>
      <c r="FPM750" s="59"/>
      <c r="FPN750" s="59"/>
      <c r="FPO750" s="59"/>
      <c r="FPP750" s="59"/>
      <c r="FPQ750" s="59"/>
      <c r="FPR750" s="59"/>
      <c r="FPS750" s="59"/>
      <c r="FPT750" s="59"/>
      <c r="FPU750" s="59"/>
      <c r="FPV750" s="59"/>
      <c r="FPW750" s="59"/>
      <c r="FPX750" s="59"/>
      <c r="FPY750" s="59"/>
      <c r="FPZ750" s="59"/>
      <c r="FQA750" s="59"/>
      <c r="FQB750" s="59"/>
      <c r="FQC750" s="59"/>
      <c r="FQD750" s="59"/>
      <c r="FQE750" s="59"/>
      <c r="FQF750" s="59"/>
      <c r="FQG750" s="59"/>
      <c r="FQH750" s="59"/>
      <c r="FQI750" s="59"/>
      <c r="FQJ750" s="59"/>
      <c r="FQK750" s="59"/>
      <c r="FQL750" s="59"/>
      <c r="FQM750" s="59"/>
      <c r="FQN750" s="59"/>
      <c r="FQO750" s="59"/>
      <c r="FQP750" s="59"/>
      <c r="FQQ750" s="59"/>
      <c r="FQR750" s="59"/>
      <c r="FQS750" s="59"/>
      <c r="FQT750" s="59"/>
      <c r="FQU750" s="59"/>
      <c r="FQV750" s="59"/>
      <c r="FQW750" s="59"/>
      <c r="FQX750" s="59"/>
      <c r="FQY750" s="59"/>
      <c r="FQZ750" s="59"/>
      <c r="FRA750" s="59"/>
      <c r="FRB750" s="59"/>
      <c r="FRC750" s="59"/>
      <c r="FRD750" s="59"/>
      <c r="FRE750" s="59"/>
      <c r="FRF750" s="59"/>
      <c r="FRG750" s="59"/>
      <c r="FRH750" s="59"/>
      <c r="FRI750" s="59"/>
      <c r="FRJ750" s="59"/>
      <c r="FRK750" s="59"/>
      <c r="FRL750" s="59"/>
      <c r="FRM750" s="59"/>
      <c r="FRN750" s="59"/>
      <c r="FRO750" s="59"/>
      <c r="FRP750" s="59"/>
      <c r="FRQ750" s="59"/>
      <c r="FRR750" s="59"/>
      <c r="FRS750" s="59"/>
      <c r="FRT750" s="59"/>
      <c r="FRU750" s="59"/>
      <c r="FRV750" s="59"/>
      <c r="FRW750" s="59"/>
      <c r="FRX750" s="59"/>
      <c r="FRY750" s="59"/>
      <c r="FRZ750" s="59"/>
      <c r="FSA750" s="59"/>
      <c r="FSB750" s="59"/>
      <c r="FSC750" s="59"/>
      <c r="FSD750" s="59"/>
      <c r="FSE750" s="59"/>
      <c r="FSF750" s="59"/>
      <c r="FSG750" s="59"/>
      <c r="FSH750" s="59"/>
      <c r="FSI750" s="59"/>
      <c r="FSJ750" s="59"/>
      <c r="FSK750" s="59"/>
      <c r="FSL750" s="59"/>
      <c r="FSM750" s="59"/>
      <c r="FSN750" s="59"/>
      <c r="FSO750" s="59"/>
      <c r="FSP750" s="59"/>
      <c r="FSQ750" s="59"/>
      <c r="FSR750" s="59"/>
      <c r="FSS750" s="59"/>
      <c r="FST750" s="59"/>
      <c r="FSU750" s="59"/>
      <c r="FSV750" s="59"/>
      <c r="FSW750" s="59"/>
      <c r="FSX750" s="59"/>
      <c r="FSY750" s="59"/>
      <c r="FSZ750" s="59"/>
      <c r="FTA750" s="59"/>
      <c r="FTB750" s="59"/>
      <c r="FTC750" s="59"/>
      <c r="FTD750" s="59"/>
      <c r="FTE750" s="59"/>
      <c r="FTF750" s="59"/>
      <c r="FTG750" s="59"/>
      <c r="FTH750" s="59"/>
      <c r="FTI750" s="59"/>
      <c r="FTJ750" s="59"/>
      <c r="FTK750" s="59"/>
      <c r="FTL750" s="59"/>
      <c r="FTM750" s="59"/>
      <c r="FTN750" s="59"/>
      <c r="FTO750" s="59"/>
      <c r="FTP750" s="59"/>
      <c r="FTQ750" s="59"/>
      <c r="FTR750" s="59"/>
      <c r="FTS750" s="59"/>
      <c r="FTT750" s="59"/>
      <c r="FTU750" s="59"/>
      <c r="FTV750" s="59"/>
      <c r="FTW750" s="59"/>
      <c r="FTX750" s="59"/>
      <c r="FTY750" s="59"/>
      <c r="FTZ750" s="59"/>
      <c r="FUA750" s="59"/>
      <c r="FUB750" s="59"/>
      <c r="FUC750" s="59"/>
      <c r="FUD750" s="59"/>
      <c r="FUE750" s="59"/>
      <c r="FUF750" s="59"/>
      <c r="FUG750" s="59"/>
      <c r="FUH750" s="59"/>
      <c r="FUI750" s="59"/>
      <c r="FUJ750" s="59"/>
      <c r="FUK750" s="59"/>
      <c r="FUL750" s="59"/>
      <c r="FUM750" s="59"/>
      <c r="FUN750" s="59"/>
      <c r="FUO750" s="59"/>
      <c r="FUP750" s="59"/>
      <c r="FUQ750" s="59"/>
      <c r="FUR750" s="59"/>
      <c r="FUS750" s="59"/>
      <c r="FUT750" s="59"/>
      <c r="FUU750" s="59"/>
      <c r="FUV750" s="59"/>
      <c r="FUW750" s="59"/>
      <c r="FUX750" s="59"/>
      <c r="FUY750" s="59"/>
      <c r="FUZ750" s="59"/>
      <c r="FVA750" s="59"/>
      <c r="FVB750" s="59"/>
      <c r="FVC750" s="59"/>
      <c r="FVD750" s="59"/>
      <c r="FVE750" s="59"/>
      <c r="FVF750" s="59"/>
      <c r="FVG750" s="59"/>
      <c r="FVH750" s="59"/>
      <c r="FVI750" s="59"/>
      <c r="FVJ750" s="59"/>
      <c r="FVK750" s="59"/>
      <c r="FVL750" s="59"/>
      <c r="FVM750" s="59"/>
      <c r="FVN750" s="59"/>
      <c r="FVO750" s="59"/>
      <c r="FVP750" s="59"/>
      <c r="FVQ750" s="59"/>
      <c r="FVR750" s="59"/>
      <c r="FVS750" s="59"/>
      <c r="FVT750" s="59"/>
      <c r="FVU750" s="59"/>
      <c r="FVV750" s="59"/>
      <c r="FVW750" s="59"/>
      <c r="FVX750" s="59"/>
      <c r="FVY750" s="59"/>
      <c r="FVZ750" s="59"/>
      <c r="FWA750" s="59"/>
      <c r="FWB750" s="59"/>
      <c r="FWC750" s="59"/>
      <c r="FWD750" s="59"/>
      <c r="FWE750" s="59"/>
      <c r="FWF750" s="59"/>
      <c r="FWG750" s="59"/>
      <c r="FWH750" s="59"/>
      <c r="FWI750" s="59"/>
      <c r="FWJ750" s="59"/>
      <c r="FWK750" s="59"/>
      <c r="FWL750" s="59"/>
      <c r="FWM750" s="59"/>
      <c r="FWN750" s="59"/>
      <c r="FWO750" s="59"/>
      <c r="FWP750" s="59"/>
      <c r="FWQ750" s="59"/>
      <c r="FWR750" s="59"/>
      <c r="FWS750" s="59"/>
      <c r="FWT750" s="59"/>
      <c r="FWU750" s="59"/>
      <c r="FWV750" s="59"/>
      <c r="FWW750" s="59"/>
      <c r="FWX750" s="59"/>
      <c r="FWY750" s="59"/>
      <c r="FWZ750" s="59"/>
      <c r="FXA750" s="59"/>
      <c r="FXB750" s="59"/>
      <c r="FXC750" s="59"/>
      <c r="FXD750" s="59"/>
      <c r="FXE750" s="59"/>
      <c r="FXF750" s="59"/>
      <c r="FXG750" s="59"/>
      <c r="FXH750" s="59"/>
      <c r="FXI750" s="59"/>
      <c r="FXJ750" s="59"/>
      <c r="FXK750" s="59"/>
      <c r="FXL750" s="59"/>
      <c r="FXM750" s="59"/>
      <c r="FXN750" s="59"/>
      <c r="FXO750" s="59"/>
      <c r="FXP750" s="59"/>
      <c r="FXQ750" s="59"/>
      <c r="FXR750" s="59"/>
      <c r="FXS750" s="59"/>
      <c r="FXT750" s="59"/>
      <c r="FXU750" s="59"/>
      <c r="FXV750" s="59"/>
      <c r="FXW750" s="59"/>
      <c r="FXX750" s="59"/>
      <c r="FXY750" s="59"/>
      <c r="FXZ750" s="59"/>
      <c r="FYA750" s="59"/>
      <c r="FYB750" s="59"/>
      <c r="FYC750" s="59"/>
      <c r="FYD750" s="59"/>
      <c r="FYE750" s="59"/>
      <c r="FYF750" s="59"/>
      <c r="FYG750" s="59"/>
      <c r="FYH750" s="59"/>
      <c r="FYI750" s="59"/>
      <c r="FYJ750" s="59"/>
      <c r="FYK750" s="59"/>
      <c r="FYL750" s="59"/>
      <c r="FYM750" s="59"/>
      <c r="FYN750" s="59"/>
      <c r="FYO750" s="59"/>
      <c r="FYP750" s="59"/>
      <c r="FYQ750" s="59"/>
      <c r="FYR750" s="59"/>
      <c r="FYS750" s="59"/>
      <c r="FYT750" s="59"/>
      <c r="FYU750" s="59"/>
      <c r="FYV750" s="59"/>
      <c r="FYW750" s="59"/>
      <c r="FYX750" s="59"/>
      <c r="FYY750" s="59"/>
      <c r="FYZ750" s="59"/>
      <c r="FZA750" s="59"/>
      <c r="FZB750" s="59"/>
      <c r="FZC750" s="59"/>
      <c r="FZD750" s="59"/>
      <c r="FZE750" s="59"/>
      <c r="FZF750" s="59"/>
      <c r="FZG750" s="59"/>
      <c r="FZH750" s="59"/>
      <c r="FZI750" s="59"/>
      <c r="FZJ750" s="59"/>
      <c r="FZK750" s="59"/>
      <c r="FZL750" s="59"/>
      <c r="FZM750" s="59"/>
      <c r="FZN750" s="59"/>
      <c r="FZO750" s="59"/>
      <c r="FZP750" s="59"/>
      <c r="FZQ750" s="59"/>
      <c r="FZR750" s="59"/>
      <c r="FZS750" s="59"/>
      <c r="FZT750" s="59"/>
      <c r="FZU750" s="59"/>
      <c r="FZV750" s="59"/>
      <c r="FZW750" s="59"/>
      <c r="FZX750" s="59"/>
      <c r="FZY750" s="59"/>
      <c r="FZZ750" s="59"/>
      <c r="GAA750" s="59"/>
      <c r="GAB750" s="59"/>
      <c r="GAC750" s="59"/>
      <c r="GAD750" s="59"/>
      <c r="GAE750" s="59"/>
      <c r="GAF750" s="59"/>
      <c r="GAG750" s="59"/>
      <c r="GAH750" s="59"/>
      <c r="GAI750" s="59"/>
      <c r="GAJ750" s="59"/>
      <c r="GAK750" s="59"/>
      <c r="GAL750" s="59"/>
      <c r="GAM750" s="59"/>
      <c r="GAN750" s="59"/>
      <c r="GAO750" s="59"/>
      <c r="GAP750" s="59"/>
      <c r="GAQ750" s="59"/>
      <c r="GAR750" s="59"/>
      <c r="GAS750" s="59"/>
      <c r="GAT750" s="59"/>
      <c r="GAU750" s="59"/>
      <c r="GAV750" s="59"/>
      <c r="GAW750" s="59"/>
      <c r="GAX750" s="59"/>
      <c r="GAY750" s="59"/>
      <c r="GAZ750" s="59"/>
      <c r="GBA750" s="59"/>
      <c r="GBB750" s="59"/>
      <c r="GBC750" s="59"/>
      <c r="GBD750" s="59"/>
      <c r="GBE750" s="59"/>
      <c r="GBF750" s="59"/>
      <c r="GBG750" s="59"/>
      <c r="GBH750" s="59"/>
      <c r="GBI750" s="59"/>
      <c r="GBJ750" s="59"/>
      <c r="GBK750" s="59"/>
      <c r="GBL750" s="59"/>
      <c r="GBM750" s="59"/>
      <c r="GBN750" s="59"/>
      <c r="GBO750" s="59"/>
      <c r="GBP750" s="59"/>
      <c r="GBQ750" s="59"/>
      <c r="GBR750" s="59"/>
      <c r="GBS750" s="59"/>
      <c r="GBT750" s="59"/>
      <c r="GBU750" s="59"/>
      <c r="GBV750" s="59"/>
      <c r="GBW750" s="59"/>
      <c r="GBX750" s="59"/>
      <c r="GBY750" s="59"/>
      <c r="GBZ750" s="59"/>
      <c r="GCA750" s="59"/>
      <c r="GCB750" s="59"/>
      <c r="GCC750" s="59"/>
      <c r="GCD750" s="59"/>
      <c r="GCE750" s="59"/>
      <c r="GCF750" s="59"/>
      <c r="GCG750" s="59"/>
      <c r="GCH750" s="59"/>
      <c r="GCI750" s="59"/>
      <c r="GCJ750" s="59"/>
      <c r="GCK750" s="59"/>
      <c r="GCL750" s="59"/>
      <c r="GCM750" s="59"/>
      <c r="GCN750" s="59"/>
      <c r="GCO750" s="59"/>
      <c r="GCP750" s="59"/>
      <c r="GCQ750" s="59"/>
      <c r="GCR750" s="59"/>
      <c r="GCS750" s="59"/>
      <c r="GCT750" s="59"/>
      <c r="GCU750" s="59"/>
      <c r="GCV750" s="59"/>
      <c r="GCW750" s="59"/>
      <c r="GCX750" s="59"/>
      <c r="GCY750" s="59"/>
      <c r="GCZ750" s="59"/>
      <c r="GDA750" s="59"/>
      <c r="GDB750" s="59"/>
      <c r="GDC750" s="59"/>
      <c r="GDD750" s="59"/>
      <c r="GDE750" s="59"/>
      <c r="GDF750" s="59"/>
      <c r="GDG750" s="59"/>
      <c r="GDH750" s="59"/>
      <c r="GDI750" s="59"/>
      <c r="GDJ750" s="59"/>
      <c r="GDK750" s="59"/>
      <c r="GDL750" s="59"/>
      <c r="GDM750" s="59"/>
      <c r="GDN750" s="59"/>
      <c r="GDO750" s="59"/>
      <c r="GDP750" s="59"/>
      <c r="GDQ750" s="59"/>
      <c r="GDR750" s="59"/>
      <c r="GDS750" s="59"/>
      <c r="GDT750" s="59"/>
      <c r="GDU750" s="59"/>
      <c r="GDV750" s="59"/>
      <c r="GDW750" s="59"/>
      <c r="GDX750" s="59"/>
      <c r="GDY750" s="59"/>
      <c r="GDZ750" s="59"/>
      <c r="GEA750" s="59"/>
      <c r="GEB750" s="59"/>
      <c r="GEC750" s="59"/>
      <c r="GED750" s="59"/>
      <c r="GEE750" s="59"/>
      <c r="GEF750" s="59"/>
      <c r="GEG750" s="59"/>
      <c r="GEH750" s="59"/>
      <c r="GEI750" s="59"/>
      <c r="GEJ750" s="59"/>
      <c r="GEK750" s="59"/>
      <c r="GEL750" s="59"/>
      <c r="GEM750" s="59"/>
      <c r="GEN750" s="59"/>
      <c r="GEO750" s="59"/>
      <c r="GEP750" s="59"/>
      <c r="GEQ750" s="59"/>
      <c r="GER750" s="59"/>
      <c r="GES750" s="59"/>
      <c r="GET750" s="59"/>
      <c r="GEU750" s="59"/>
      <c r="GEV750" s="59"/>
      <c r="GEW750" s="59"/>
      <c r="GEX750" s="59"/>
      <c r="GEY750" s="59"/>
      <c r="GEZ750" s="59"/>
      <c r="GFA750" s="59"/>
      <c r="GFB750" s="59"/>
      <c r="GFC750" s="59"/>
      <c r="GFD750" s="59"/>
      <c r="GFE750" s="59"/>
      <c r="GFF750" s="59"/>
      <c r="GFG750" s="59"/>
      <c r="GFH750" s="59"/>
      <c r="GFI750" s="59"/>
      <c r="GFJ750" s="59"/>
      <c r="GFK750" s="59"/>
      <c r="GFL750" s="59"/>
      <c r="GFM750" s="59"/>
      <c r="GFN750" s="59"/>
      <c r="GFO750" s="59"/>
      <c r="GFP750" s="59"/>
      <c r="GFQ750" s="59"/>
      <c r="GFR750" s="59"/>
      <c r="GFS750" s="59"/>
      <c r="GFT750" s="59"/>
      <c r="GFU750" s="59"/>
      <c r="GFV750" s="59"/>
      <c r="GFW750" s="59"/>
      <c r="GFX750" s="59"/>
      <c r="GFY750" s="59"/>
      <c r="GFZ750" s="59"/>
      <c r="GGA750" s="59"/>
      <c r="GGB750" s="59"/>
      <c r="GGC750" s="59"/>
      <c r="GGD750" s="59"/>
      <c r="GGE750" s="59"/>
      <c r="GGF750" s="59"/>
      <c r="GGG750" s="59"/>
      <c r="GGH750" s="59"/>
      <c r="GGI750" s="59"/>
      <c r="GGJ750" s="59"/>
      <c r="GGK750" s="59"/>
      <c r="GGL750" s="59"/>
      <c r="GGM750" s="59"/>
      <c r="GGN750" s="59"/>
      <c r="GGO750" s="59"/>
      <c r="GGP750" s="59"/>
      <c r="GGQ750" s="59"/>
      <c r="GGR750" s="59"/>
      <c r="GGS750" s="59"/>
      <c r="GGT750" s="59"/>
      <c r="GGU750" s="59"/>
      <c r="GGV750" s="59"/>
      <c r="GGW750" s="59"/>
      <c r="GGX750" s="59"/>
      <c r="GGY750" s="59"/>
      <c r="GGZ750" s="59"/>
      <c r="GHA750" s="59"/>
      <c r="GHB750" s="59"/>
      <c r="GHC750" s="59"/>
      <c r="GHD750" s="59"/>
      <c r="GHE750" s="59"/>
      <c r="GHF750" s="59"/>
      <c r="GHG750" s="59"/>
      <c r="GHH750" s="59"/>
      <c r="GHI750" s="59"/>
      <c r="GHJ750" s="59"/>
      <c r="GHK750" s="59"/>
      <c r="GHL750" s="59"/>
      <c r="GHM750" s="59"/>
      <c r="GHN750" s="59"/>
      <c r="GHO750" s="59"/>
      <c r="GHP750" s="59"/>
      <c r="GHQ750" s="59"/>
      <c r="GHR750" s="59"/>
      <c r="GHS750" s="59"/>
      <c r="GHT750" s="59"/>
      <c r="GHU750" s="59"/>
      <c r="GHV750" s="59"/>
      <c r="GHW750" s="59"/>
      <c r="GHX750" s="59"/>
      <c r="GHY750" s="59"/>
      <c r="GHZ750" s="59"/>
      <c r="GIA750" s="59"/>
      <c r="GIB750" s="59"/>
      <c r="GIC750" s="59"/>
      <c r="GID750" s="59"/>
      <c r="GIE750" s="59"/>
      <c r="GIF750" s="59"/>
      <c r="GIG750" s="59"/>
      <c r="GIH750" s="59"/>
      <c r="GII750" s="59"/>
      <c r="GIJ750" s="59"/>
      <c r="GIK750" s="59"/>
      <c r="GIL750" s="59"/>
      <c r="GIM750" s="59"/>
      <c r="GIN750" s="59"/>
      <c r="GIO750" s="59"/>
      <c r="GIP750" s="59"/>
      <c r="GIQ750" s="59"/>
      <c r="GIR750" s="59"/>
      <c r="GIS750" s="59"/>
      <c r="GIT750" s="59"/>
      <c r="GIU750" s="59"/>
      <c r="GIV750" s="59"/>
      <c r="GIW750" s="59"/>
      <c r="GIX750" s="59"/>
      <c r="GIY750" s="59"/>
      <c r="GIZ750" s="59"/>
      <c r="GJA750" s="59"/>
      <c r="GJB750" s="59"/>
      <c r="GJC750" s="59"/>
      <c r="GJD750" s="59"/>
      <c r="GJE750" s="59"/>
      <c r="GJF750" s="59"/>
      <c r="GJG750" s="59"/>
      <c r="GJH750" s="59"/>
      <c r="GJI750" s="59"/>
      <c r="GJJ750" s="59"/>
      <c r="GJK750" s="59"/>
      <c r="GJL750" s="59"/>
      <c r="GJM750" s="59"/>
      <c r="GJN750" s="59"/>
      <c r="GJO750" s="59"/>
      <c r="GJP750" s="59"/>
      <c r="GJQ750" s="59"/>
      <c r="GJR750" s="59"/>
      <c r="GJS750" s="59"/>
      <c r="GJT750" s="59"/>
      <c r="GJU750" s="59"/>
      <c r="GJV750" s="59"/>
      <c r="GJW750" s="59"/>
      <c r="GJX750" s="59"/>
      <c r="GJY750" s="59"/>
      <c r="GJZ750" s="59"/>
      <c r="GKA750" s="59"/>
      <c r="GKB750" s="59"/>
      <c r="GKC750" s="59"/>
      <c r="GKD750" s="59"/>
      <c r="GKE750" s="59"/>
      <c r="GKF750" s="59"/>
      <c r="GKG750" s="59"/>
      <c r="GKH750" s="59"/>
      <c r="GKI750" s="59"/>
      <c r="GKJ750" s="59"/>
      <c r="GKK750" s="59"/>
      <c r="GKL750" s="59"/>
      <c r="GKM750" s="59"/>
      <c r="GKN750" s="59"/>
      <c r="GKO750" s="59"/>
      <c r="GKP750" s="59"/>
      <c r="GKQ750" s="59"/>
      <c r="GKR750" s="59"/>
      <c r="GKS750" s="59"/>
      <c r="GKT750" s="59"/>
      <c r="GKU750" s="59"/>
      <c r="GKV750" s="59"/>
      <c r="GKW750" s="59"/>
      <c r="GKX750" s="59"/>
      <c r="GKY750" s="59"/>
      <c r="GKZ750" s="59"/>
      <c r="GLA750" s="59"/>
      <c r="GLB750" s="59"/>
      <c r="GLC750" s="59"/>
      <c r="GLD750" s="59"/>
      <c r="GLE750" s="59"/>
      <c r="GLF750" s="59"/>
      <c r="GLG750" s="59"/>
      <c r="GLH750" s="59"/>
      <c r="GLI750" s="59"/>
      <c r="GLJ750" s="59"/>
      <c r="GLK750" s="59"/>
      <c r="GLL750" s="59"/>
      <c r="GLM750" s="59"/>
      <c r="GLN750" s="59"/>
      <c r="GLO750" s="59"/>
      <c r="GLP750" s="59"/>
      <c r="GLQ750" s="59"/>
      <c r="GLR750" s="59"/>
      <c r="GLS750" s="59"/>
      <c r="GLT750" s="59"/>
      <c r="GLU750" s="59"/>
      <c r="GLV750" s="59"/>
      <c r="GLW750" s="59"/>
      <c r="GLX750" s="59"/>
      <c r="GLY750" s="59"/>
      <c r="GLZ750" s="59"/>
      <c r="GMA750" s="59"/>
      <c r="GMB750" s="59"/>
      <c r="GMC750" s="59"/>
      <c r="GMD750" s="59"/>
      <c r="GME750" s="59"/>
      <c r="GMF750" s="59"/>
      <c r="GMG750" s="59"/>
      <c r="GMH750" s="59"/>
      <c r="GMI750" s="59"/>
      <c r="GMJ750" s="59"/>
      <c r="GMK750" s="59"/>
      <c r="GML750" s="59"/>
      <c r="GMM750" s="59"/>
      <c r="GMN750" s="59"/>
      <c r="GMO750" s="59"/>
      <c r="GMP750" s="59"/>
      <c r="GMQ750" s="59"/>
      <c r="GMR750" s="59"/>
      <c r="GMS750" s="59"/>
      <c r="GMT750" s="59"/>
      <c r="GMU750" s="59"/>
      <c r="GMV750" s="59"/>
      <c r="GMW750" s="59"/>
      <c r="GMX750" s="59"/>
      <c r="GMY750" s="59"/>
      <c r="GMZ750" s="59"/>
      <c r="GNA750" s="59"/>
      <c r="GNB750" s="59"/>
      <c r="GNC750" s="59"/>
      <c r="GND750" s="59"/>
      <c r="GNE750" s="59"/>
      <c r="GNF750" s="59"/>
      <c r="GNG750" s="59"/>
      <c r="GNH750" s="59"/>
      <c r="GNI750" s="59"/>
      <c r="GNJ750" s="59"/>
      <c r="GNK750" s="59"/>
      <c r="GNL750" s="59"/>
      <c r="GNM750" s="59"/>
      <c r="GNN750" s="59"/>
      <c r="GNO750" s="59"/>
      <c r="GNP750" s="59"/>
      <c r="GNQ750" s="59"/>
      <c r="GNR750" s="59"/>
      <c r="GNS750" s="59"/>
      <c r="GNT750" s="59"/>
      <c r="GNU750" s="59"/>
      <c r="GNV750" s="59"/>
      <c r="GNW750" s="59"/>
      <c r="GNX750" s="59"/>
      <c r="GNY750" s="59"/>
      <c r="GNZ750" s="59"/>
      <c r="GOA750" s="59"/>
      <c r="GOB750" s="59"/>
      <c r="GOC750" s="59"/>
      <c r="GOD750" s="59"/>
      <c r="GOE750" s="59"/>
      <c r="GOF750" s="59"/>
      <c r="GOG750" s="59"/>
      <c r="GOH750" s="59"/>
      <c r="GOI750" s="59"/>
      <c r="GOJ750" s="59"/>
      <c r="GOK750" s="59"/>
      <c r="GOL750" s="59"/>
      <c r="GOM750" s="59"/>
      <c r="GON750" s="59"/>
      <c r="GOO750" s="59"/>
      <c r="GOP750" s="59"/>
      <c r="GOQ750" s="59"/>
      <c r="GOR750" s="59"/>
      <c r="GOS750" s="59"/>
      <c r="GOT750" s="59"/>
      <c r="GOU750" s="59"/>
      <c r="GOV750" s="59"/>
      <c r="GOW750" s="59"/>
      <c r="GOX750" s="59"/>
      <c r="GOY750" s="59"/>
      <c r="GOZ750" s="59"/>
      <c r="GPA750" s="59"/>
      <c r="GPB750" s="59"/>
      <c r="GPC750" s="59"/>
      <c r="GPD750" s="59"/>
      <c r="GPE750" s="59"/>
      <c r="GPF750" s="59"/>
      <c r="GPG750" s="59"/>
      <c r="GPH750" s="59"/>
      <c r="GPI750" s="59"/>
      <c r="GPJ750" s="59"/>
      <c r="GPK750" s="59"/>
      <c r="GPL750" s="59"/>
      <c r="GPM750" s="59"/>
      <c r="GPN750" s="59"/>
      <c r="GPO750" s="59"/>
      <c r="GPP750" s="59"/>
      <c r="GPQ750" s="59"/>
      <c r="GPR750" s="59"/>
      <c r="GPS750" s="59"/>
      <c r="GPT750" s="59"/>
      <c r="GPU750" s="59"/>
      <c r="GPV750" s="59"/>
      <c r="GPW750" s="59"/>
      <c r="GPX750" s="59"/>
      <c r="GPY750" s="59"/>
      <c r="GPZ750" s="59"/>
      <c r="GQA750" s="59"/>
      <c r="GQB750" s="59"/>
      <c r="GQC750" s="59"/>
      <c r="GQD750" s="59"/>
      <c r="GQE750" s="59"/>
      <c r="GQF750" s="59"/>
      <c r="GQG750" s="59"/>
      <c r="GQH750" s="59"/>
      <c r="GQI750" s="59"/>
      <c r="GQJ750" s="59"/>
      <c r="GQK750" s="59"/>
      <c r="GQL750" s="59"/>
      <c r="GQM750" s="59"/>
      <c r="GQN750" s="59"/>
      <c r="GQO750" s="59"/>
      <c r="GQP750" s="59"/>
      <c r="GQQ750" s="59"/>
      <c r="GQR750" s="59"/>
      <c r="GQS750" s="59"/>
      <c r="GQT750" s="59"/>
      <c r="GQU750" s="59"/>
      <c r="GQV750" s="59"/>
      <c r="GQW750" s="59"/>
      <c r="GQX750" s="59"/>
      <c r="GQY750" s="59"/>
      <c r="GQZ750" s="59"/>
      <c r="GRA750" s="59"/>
      <c r="GRB750" s="59"/>
      <c r="GRC750" s="59"/>
      <c r="GRD750" s="59"/>
      <c r="GRE750" s="59"/>
      <c r="GRF750" s="59"/>
      <c r="GRG750" s="59"/>
      <c r="GRH750" s="59"/>
      <c r="GRI750" s="59"/>
      <c r="GRJ750" s="59"/>
      <c r="GRK750" s="59"/>
      <c r="GRL750" s="59"/>
      <c r="GRM750" s="59"/>
      <c r="GRN750" s="59"/>
      <c r="GRO750" s="59"/>
      <c r="GRP750" s="59"/>
      <c r="GRQ750" s="59"/>
      <c r="GRR750" s="59"/>
      <c r="GRS750" s="59"/>
      <c r="GRT750" s="59"/>
      <c r="GRU750" s="59"/>
      <c r="GRV750" s="59"/>
      <c r="GRW750" s="59"/>
      <c r="GRX750" s="59"/>
      <c r="GRY750" s="59"/>
      <c r="GRZ750" s="59"/>
      <c r="GSA750" s="59"/>
      <c r="GSB750" s="59"/>
      <c r="GSC750" s="59"/>
      <c r="GSD750" s="59"/>
      <c r="GSE750" s="59"/>
      <c r="GSF750" s="59"/>
      <c r="GSG750" s="59"/>
      <c r="GSH750" s="59"/>
      <c r="GSI750" s="59"/>
      <c r="GSJ750" s="59"/>
      <c r="GSK750" s="59"/>
      <c r="GSL750" s="59"/>
      <c r="GSM750" s="59"/>
      <c r="GSN750" s="59"/>
      <c r="GSO750" s="59"/>
      <c r="GSP750" s="59"/>
      <c r="GSQ750" s="59"/>
      <c r="GSR750" s="59"/>
      <c r="GSS750" s="59"/>
      <c r="GST750" s="59"/>
      <c r="GSU750" s="59"/>
      <c r="GSV750" s="59"/>
      <c r="GSW750" s="59"/>
      <c r="GSX750" s="59"/>
      <c r="GSY750" s="59"/>
      <c r="GSZ750" s="59"/>
      <c r="GTA750" s="59"/>
      <c r="GTB750" s="59"/>
      <c r="GTC750" s="59"/>
      <c r="GTD750" s="59"/>
      <c r="GTE750" s="59"/>
      <c r="GTF750" s="59"/>
      <c r="GTG750" s="59"/>
      <c r="GTH750" s="59"/>
      <c r="GTI750" s="59"/>
      <c r="GTJ750" s="59"/>
      <c r="GTK750" s="59"/>
      <c r="GTL750" s="59"/>
      <c r="GTM750" s="59"/>
      <c r="GTN750" s="59"/>
      <c r="GTO750" s="59"/>
      <c r="GTP750" s="59"/>
      <c r="GTQ750" s="59"/>
      <c r="GTR750" s="59"/>
      <c r="GTS750" s="59"/>
      <c r="GTT750" s="59"/>
      <c r="GTU750" s="59"/>
      <c r="GTV750" s="59"/>
      <c r="GTW750" s="59"/>
      <c r="GTX750" s="59"/>
      <c r="GTY750" s="59"/>
      <c r="GTZ750" s="59"/>
      <c r="GUA750" s="59"/>
      <c r="GUB750" s="59"/>
      <c r="GUC750" s="59"/>
      <c r="GUD750" s="59"/>
      <c r="GUE750" s="59"/>
      <c r="GUF750" s="59"/>
      <c r="GUG750" s="59"/>
      <c r="GUH750" s="59"/>
      <c r="GUI750" s="59"/>
      <c r="GUJ750" s="59"/>
      <c r="GUK750" s="59"/>
      <c r="GUL750" s="59"/>
      <c r="GUM750" s="59"/>
      <c r="GUN750" s="59"/>
      <c r="GUO750" s="59"/>
      <c r="GUP750" s="59"/>
      <c r="GUQ750" s="59"/>
      <c r="GUR750" s="59"/>
      <c r="GUS750" s="59"/>
      <c r="GUT750" s="59"/>
      <c r="GUU750" s="59"/>
      <c r="GUV750" s="59"/>
      <c r="GUW750" s="59"/>
      <c r="GUX750" s="59"/>
      <c r="GUY750" s="59"/>
      <c r="GUZ750" s="59"/>
      <c r="GVA750" s="59"/>
      <c r="GVB750" s="59"/>
      <c r="GVC750" s="59"/>
      <c r="GVD750" s="59"/>
      <c r="GVE750" s="59"/>
      <c r="GVF750" s="59"/>
      <c r="GVG750" s="59"/>
      <c r="GVH750" s="59"/>
      <c r="GVI750" s="59"/>
      <c r="GVJ750" s="59"/>
      <c r="GVK750" s="59"/>
      <c r="GVL750" s="59"/>
      <c r="GVM750" s="59"/>
      <c r="GVN750" s="59"/>
      <c r="GVO750" s="59"/>
      <c r="GVP750" s="59"/>
      <c r="GVQ750" s="59"/>
      <c r="GVR750" s="59"/>
      <c r="GVS750" s="59"/>
      <c r="GVT750" s="59"/>
      <c r="GVU750" s="59"/>
      <c r="GVV750" s="59"/>
      <c r="GVW750" s="59"/>
      <c r="GVX750" s="59"/>
      <c r="GVY750" s="59"/>
      <c r="GVZ750" s="59"/>
      <c r="GWA750" s="59"/>
      <c r="GWB750" s="59"/>
      <c r="GWC750" s="59"/>
      <c r="GWD750" s="59"/>
      <c r="GWE750" s="59"/>
      <c r="GWF750" s="59"/>
      <c r="GWG750" s="59"/>
      <c r="GWH750" s="59"/>
      <c r="GWI750" s="59"/>
      <c r="GWJ750" s="59"/>
      <c r="GWK750" s="59"/>
      <c r="GWL750" s="59"/>
      <c r="GWM750" s="59"/>
      <c r="GWN750" s="59"/>
      <c r="GWO750" s="59"/>
      <c r="GWP750" s="59"/>
      <c r="GWQ750" s="59"/>
      <c r="GWR750" s="59"/>
      <c r="GWS750" s="59"/>
      <c r="GWT750" s="59"/>
      <c r="GWU750" s="59"/>
      <c r="GWV750" s="59"/>
      <c r="GWW750" s="59"/>
      <c r="GWX750" s="59"/>
      <c r="GWY750" s="59"/>
      <c r="GWZ750" s="59"/>
      <c r="GXA750" s="59"/>
      <c r="GXB750" s="59"/>
      <c r="GXC750" s="59"/>
      <c r="GXD750" s="59"/>
      <c r="GXE750" s="59"/>
      <c r="GXF750" s="59"/>
      <c r="GXG750" s="59"/>
      <c r="GXH750" s="59"/>
      <c r="GXI750" s="59"/>
      <c r="GXJ750" s="59"/>
      <c r="GXK750" s="59"/>
      <c r="GXL750" s="59"/>
      <c r="GXM750" s="59"/>
      <c r="GXN750" s="59"/>
      <c r="GXO750" s="59"/>
      <c r="GXP750" s="59"/>
      <c r="GXQ750" s="59"/>
      <c r="GXR750" s="59"/>
      <c r="GXS750" s="59"/>
      <c r="GXT750" s="59"/>
      <c r="GXU750" s="59"/>
      <c r="GXV750" s="59"/>
      <c r="GXW750" s="59"/>
      <c r="GXX750" s="59"/>
      <c r="GXY750" s="59"/>
      <c r="GXZ750" s="59"/>
      <c r="GYA750" s="59"/>
      <c r="GYB750" s="59"/>
      <c r="GYC750" s="59"/>
      <c r="GYD750" s="59"/>
      <c r="GYE750" s="59"/>
      <c r="GYF750" s="59"/>
      <c r="GYG750" s="59"/>
      <c r="GYH750" s="59"/>
      <c r="GYI750" s="59"/>
      <c r="GYJ750" s="59"/>
      <c r="GYK750" s="59"/>
      <c r="GYL750" s="59"/>
      <c r="GYM750" s="59"/>
      <c r="GYN750" s="59"/>
      <c r="GYO750" s="59"/>
      <c r="GYP750" s="59"/>
      <c r="GYQ750" s="59"/>
      <c r="GYR750" s="59"/>
      <c r="GYS750" s="59"/>
      <c r="GYT750" s="59"/>
      <c r="GYU750" s="59"/>
      <c r="GYV750" s="59"/>
      <c r="GYW750" s="59"/>
      <c r="GYX750" s="59"/>
      <c r="GYY750" s="59"/>
      <c r="GYZ750" s="59"/>
      <c r="GZA750" s="59"/>
      <c r="GZB750" s="59"/>
      <c r="GZC750" s="59"/>
      <c r="GZD750" s="59"/>
      <c r="GZE750" s="59"/>
      <c r="GZF750" s="59"/>
      <c r="GZG750" s="59"/>
      <c r="GZH750" s="59"/>
      <c r="GZI750" s="59"/>
      <c r="GZJ750" s="59"/>
      <c r="GZK750" s="59"/>
      <c r="GZL750" s="59"/>
      <c r="GZM750" s="59"/>
      <c r="GZN750" s="59"/>
      <c r="GZO750" s="59"/>
      <c r="GZP750" s="59"/>
      <c r="GZQ750" s="59"/>
      <c r="GZR750" s="59"/>
      <c r="GZS750" s="59"/>
      <c r="GZT750" s="59"/>
      <c r="GZU750" s="59"/>
      <c r="GZV750" s="59"/>
      <c r="GZW750" s="59"/>
      <c r="GZX750" s="59"/>
      <c r="GZY750" s="59"/>
      <c r="GZZ750" s="59"/>
      <c r="HAA750" s="59"/>
      <c r="HAB750" s="59"/>
      <c r="HAC750" s="59"/>
      <c r="HAD750" s="59"/>
      <c r="HAE750" s="59"/>
      <c r="HAF750" s="59"/>
      <c r="HAG750" s="59"/>
      <c r="HAH750" s="59"/>
      <c r="HAI750" s="59"/>
      <c r="HAJ750" s="59"/>
      <c r="HAK750" s="59"/>
      <c r="HAL750" s="59"/>
      <c r="HAM750" s="59"/>
      <c r="HAN750" s="59"/>
      <c r="HAO750" s="59"/>
      <c r="HAP750" s="59"/>
      <c r="HAQ750" s="59"/>
      <c r="HAR750" s="59"/>
      <c r="HAS750" s="59"/>
      <c r="HAT750" s="59"/>
      <c r="HAU750" s="59"/>
      <c r="HAV750" s="59"/>
      <c r="HAW750" s="59"/>
      <c r="HAX750" s="59"/>
      <c r="HAY750" s="59"/>
      <c r="HAZ750" s="59"/>
      <c r="HBA750" s="59"/>
      <c r="HBB750" s="59"/>
      <c r="HBC750" s="59"/>
      <c r="HBD750" s="59"/>
      <c r="HBE750" s="59"/>
      <c r="HBF750" s="59"/>
      <c r="HBG750" s="59"/>
      <c r="HBH750" s="59"/>
      <c r="HBI750" s="59"/>
      <c r="HBJ750" s="59"/>
      <c r="HBK750" s="59"/>
      <c r="HBL750" s="59"/>
      <c r="HBM750" s="59"/>
      <c r="HBN750" s="59"/>
      <c r="HBO750" s="59"/>
      <c r="HBP750" s="59"/>
      <c r="HBQ750" s="59"/>
      <c r="HBR750" s="59"/>
      <c r="HBS750" s="59"/>
      <c r="HBT750" s="59"/>
      <c r="HBU750" s="59"/>
      <c r="HBV750" s="59"/>
      <c r="HBW750" s="59"/>
      <c r="HBX750" s="59"/>
      <c r="HBY750" s="59"/>
      <c r="HBZ750" s="59"/>
      <c r="HCA750" s="59"/>
      <c r="HCB750" s="59"/>
      <c r="HCC750" s="59"/>
      <c r="HCD750" s="59"/>
      <c r="HCE750" s="59"/>
      <c r="HCF750" s="59"/>
      <c r="HCG750" s="59"/>
      <c r="HCH750" s="59"/>
      <c r="HCI750" s="59"/>
      <c r="HCJ750" s="59"/>
      <c r="HCK750" s="59"/>
      <c r="HCL750" s="59"/>
      <c r="HCM750" s="59"/>
      <c r="HCN750" s="59"/>
      <c r="HCO750" s="59"/>
      <c r="HCP750" s="59"/>
      <c r="HCQ750" s="59"/>
      <c r="HCR750" s="59"/>
      <c r="HCS750" s="59"/>
      <c r="HCT750" s="59"/>
      <c r="HCU750" s="59"/>
      <c r="HCV750" s="59"/>
      <c r="HCW750" s="59"/>
      <c r="HCX750" s="59"/>
      <c r="HCY750" s="59"/>
      <c r="HCZ750" s="59"/>
      <c r="HDA750" s="59"/>
      <c r="HDB750" s="59"/>
      <c r="HDC750" s="59"/>
      <c r="HDD750" s="59"/>
      <c r="HDE750" s="59"/>
      <c r="HDF750" s="59"/>
      <c r="HDG750" s="59"/>
      <c r="HDH750" s="59"/>
      <c r="HDI750" s="59"/>
      <c r="HDJ750" s="59"/>
      <c r="HDK750" s="59"/>
      <c r="HDL750" s="59"/>
      <c r="HDM750" s="59"/>
      <c r="HDN750" s="59"/>
      <c r="HDO750" s="59"/>
      <c r="HDP750" s="59"/>
      <c r="HDQ750" s="59"/>
      <c r="HDR750" s="59"/>
      <c r="HDS750" s="59"/>
      <c r="HDT750" s="59"/>
      <c r="HDU750" s="59"/>
      <c r="HDV750" s="59"/>
      <c r="HDW750" s="59"/>
      <c r="HDX750" s="59"/>
      <c r="HDY750" s="59"/>
      <c r="HDZ750" s="59"/>
      <c r="HEA750" s="59"/>
      <c r="HEB750" s="59"/>
      <c r="HEC750" s="59"/>
      <c r="HED750" s="59"/>
      <c r="HEE750" s="59"/>
      <c r="HEF750" s="59"/>
      <c r="HEG750" s="59"/>
      <c r="HEH750" s="59"/>
      <c r="HEI750" s="59"/>
      <c r="HEJ750" s="59"/>
      <c r="HEK750" s="59"/>
      <c r="HEL750" s="59"/>
      <c r="HEM750" s="59"/>
      <c r="HEN750" s="59"/>
      <c r="HEO750" s="59"/>
      <c r="HEP750" s="59"/>
      <c r="HEQ750" s="59"/>
      <c r="HER750" s="59"/>
      <c r="HES750" s="59"/>
      <c r="HET750" s="59"/>
      <c r="HEU750" s="59"/>
      <c r="HEV750" s="59"/>
      <c r="HEW750" s="59"/>
      <c r="HEX750" s="59"/>
      <c r="HEY750" s="59"/>
      <c r="HEZ750" s="59"/>
      <c r="HFA750" s="59"/>
      <c r="HFB750" s="59"/>
      <c r="HFC750" s="59"/>
      <c r="HFD750" s="59"/>
      <c r="HFE750" s="59"/>
      <c r="HFF750" s="59"/>
      <c r="HFG750" s="59"/>
      <c r="HFH750" s="59"/>
      <c r="HFI750" s="59"/>
      <c r="HFJ750" s="59"/>
      <c r="HFK750" s="59"/>
      <c r="HFL750" s="59"/>
      <c r="HFM750" s="59"/>
      <c r="HFN750" s="59"/>
      <c r="HFO750" s="59"/>
      <c r="HFP750" s="59"/>
      <c r="HFQ750" s="59"/>
      <c r="HFR750" s="59"/>
      <c r="HFS750" s="59"/>
      <c r="HFT750" s="59"/>
      <c r="HFU750" s="59"/>
      <c r="HFV750" s="59"/>
      <c r="HFW750" s="59"/>
      <c r="HFX750" s="59"/>
      <c r="HFY750" s="59"/>
      <c r="HFZ750" s="59"/>
      <c r="HGA750" s="59"/>
      <c r="HGB750" s="59"/>
      <c r="HGC750" s="59"/>
      <c r="HGD750" s="59"/>
      <c r="HGE750" s="59"/>
      <c r="HGF750" s="59"/>
      <c r="HGG750" s="59"/>
      <c r="HGH750" s="59"/>
      <c r="HGI750" s="59"/>
      <c r="HGJ750" s="59"/>
      <c r="HGK750" s="59"/>
      <c r="HGL750" s="59"/>
      <c r="HGM750" s="59"/>
      <c r="HGN750" s="59"/>
      <c r="HGO750" s="59"/>
      <c r="HGP750" s="59"/>
      <c r="HGQ750" s="59"/>
      <c r="HGR750" s="59"/>
      <c r="HGS750" s="59"/>
      <c r="HGT750" s="59"/>
      <c r="HGU750" s="59"/>
      <c r="HGV750" s="59"/>
      <c r="HGW750" s="59"/>
      <c r="HGX750" s="59"/>
      <c r="HGY750" s="59"/>
      <c r="HGZ750" s="59"/>
      <c r="HHA750" s="59"/>
      <c r="HHB750" s="59"/>
      <c r="HHC750" s="59"/>
      <c r="HHD750" s="59"/>
      <c r="HHE750" s="59"/>
      <c r="HHF750" s="59"/>
      <c r="HHG750" s="59"/>
      <c r="HHH750" s="59"/>
      <c r="HHI750" s="59"/>
      <c r="HHJ750" s="59"/>
      <c r="HHK750" s="59"/>
      <c r="HHL750" s="59"/>
      <c r="HHM750" s="59"/>
      <c r="HHN750" s="59"/>
      <c r="HHO750" s="59"/>
      <c r="HHP750" s="59"/>
      <c r="HHQ750" s="59"/>
      <c r="HHR750" s="59"/>
      <c r="HHS750" s="59"/>
      <c r="HHT750" s="59"/>
      <c r="HHU750" s="59"/>
      <c r="HHV750" s="59"/>
      <c r="HHW750" s="59"/>
      <c r="HHX750" s="59"/>
      <c r="HHY750" s="59"/>
      <c r="HHZ750" s="59"/>
      <c r="HIA750" s="59"/>
      <c r="HIB750" s="59"/>
      <c r="HIC750" s="59"/>
      <c r="HID750" s="59"/>
      <c r="HIE750" s="59"/>
      <c r="HIF750" s="59"/>
      <c r="HIG750" s="59"/>
      <c r="HIH750" s="59"/>
      <c r="HII750" s="59"/>
      <c r="HIJ750" s="59"/>
      <c r="HIK750" s="59"/>
      <c r="HIL750" s="59"/>
      <c r="HIM750" s="59"/>
      <c r="HIN750" s="59"/>
      <c r="HIO750" s="59"/>
      <c r="HIP750" s="59"/>
      <c r="HIQ750" s="59"/>
      <c r="HIR750" s="59"/>
      <c r="HIS750" s="59"/>
      <c r="HIT750" s="59"/>
      <c r="HIU750" s="59"/>
      <c r="HIV750" s="59"/>
      <c r="HIW750" s="59"/>
      <c r="HIX750" s="59"/>
      <c r="HIY750" s="59"/>
      <c r="HIZ750" s="59"/>
      <c r="HJA750" s="59"/>
      <c r="HJB750" s="59"/>
      <c r="HJC750" s="59"/>
      <c r="HJD750" s="59"/>
      <c r="HJE750" s="59"/>
      <c r="HJF750" s="59"/>
      <c r="HJG750" s="59"/>
      <c r="HJH750" s="59"/>
      <c r="HJI750" s="59"/>
      <c r="HJJ750" s="59"/>
      <c r="HJK750" s="59"/>
      <c r="HJL750" s="59"/>
      <c r="HJM750" s="59"/>
      <c r="HJN750" s="59"/>
      <c r="HJO750" s="59"/>
      <c r="HJP750" s="59"/>
      <c r="HJQ750" s="59"/>
      <c r="HJR750" s="59"/>
      <c r="HJS750" s="59"/>
      <c r="HJT750" s="59"/>
      <c r="HJU750" s="59"/>
      <c r="HJV750" s="59"/>
      <c r="HJW750" s="59"/>
      <c r="HJX750" s="59"/>
      <c r="HJY750" s="59"/>
      <c r="HJZ750" s="59"/>
      <c r="HKA750" s="59"/>
      <c r="HKB750" s="59"/>
      <c r="HKC750" s="59"/>
      <c r="HKD750" s="59"/>
      <c r="HKE750" s="59"/>
      <c r="HKF750" s="59"/>
      <c r="HKG750" s="59"/>
      <c r="HKH750" s="59"/>
      <c r="HKI750" s="59"/>
      <c r="HKJ750" s="59"/>
      <c r="HKK750" s="59"/>
      <c r="HKL750" s="59"/>
      <c r="HKM750" s="59"/>
      <c r="HKN750" s="59"/>
      <c r="HKO750" s="59"/>
      <c r="HKP750" s="59"/>
      <c r="HKQ750" s="59"/>
      <c r="HKR750" s="59"/>
      <c r="HKS750" s="59"/>
      <c r="HKT750" s="59"/>
      <c r="HKU750" s="59"/>
      <c r="HKV750" s="59"/>
      <c r="HKW750" s="59"/>
      <c r="HKX750" s="59"/>
      <c r="HKY750" s="59"/>
      <c r="HKZ750" s="59"/>
      <c r="HLA750" s="59"/>
      <c r="HLB750" s="59"/>
      <c r="HLC750" s="59"/>
      <c r="HLD750" s="59"/>
      <c r="HLE750" s="59"/>
      <c r="HLF750" s="59"/>
      <c r="HLG750" s="59"/>
      <c r="HLH750" s="59"/>
      <c r="HLI750" s="59"/>
      <c r="HLJ750" s="59"/>
      <c r="HLK750" s="59"/>
      <c r="HLL750" s="59"/>
      <c r="HLM750" s="59"/>
      <c r="HLN750" s="59"/>
      <c r="HLO750" s="59"/>
      <c r="HLP750" s="59"/>
      <c r="HLQ750" s="59"/>
      <c r="HLR750" s="59"/>
      <c r="HLS750" s="59"/>
      <c r="HLT750" s="59"/>
      <c r="HLU750" s="59"/>
      <c r="HLV750" s="59"/>
      <c r="HLW750" s="59"/>
      <c r="HLX750" s="59"/>
      <c r="HLY750" s="59"/>
      <c r="HLZ750" s="59"/>
      <c r="HMA750" s="59"/>
      <c r="HMB750" s="59"/>
      <c r="HMC750" s="59"/>
      <c r="HMD750" s="59"/>
      <c r="HME750" s="59"/>
      <c r="HMF750" s="59"/>
      <c r="HMG750" s="59"/>
      <c r="HMH750" s="59"/>
      <c r="HMI750" s="59"/>
      <c r="HMJ750" s="59"/>
      <c r="HMK750" s="59"/>
      <c r="HML750" s="59"/>
      <c r="HMM750" s="59"/>
      <c r="HMN750" s="59"/>
      <c r="HMO750" s="59"/>
      <c r="HMP750" s="59"/>
      <c r="HMQ750" s="59"/>
      <c r="HMR750" s="59"/>
      <c r="HMS750" s="59"/>
      <c r="HMT750" s="59"/>
      <c r="HMU750" s="59"/>
      <c r="HMV750" s="59"/>
      <c r="HMW750" s="59"/>
      <c r="HMX750" s="59"/>
      <c r="HMY750" s="59"/>
      <c r="HMZ750" s="59"/>
      <c r="HNA750" s="59"/>
      <c r="HNB750" s="59"/>
      <c r="HNC750" s="59"/>
      <c r="HND750" s="59"/>
      <c r="HNE750" s="59"/>
      <c r="HNF750" s="59"/>
      <c r="HNG750" s="59"/>
      <c r="HNH750" s="59"/>
      <c r="HNI750" s="59"/>
      <c r="HNJ750" s="59"/>
      <c r="HNK750" s="59"/>
      <c r="HNL750" s="59"/>
      <c r="HNM750" s="59"/>
      <c r="HNN750" s="59"/>
      <c r="HNO750" s="59"/>
      <c r="HNP750" s="59"/>
      <c r="HNQ750" s="59"/>
      <c r="HNR750" s="59"/>
      <c r="HNS750" s="59"/>
      <c r="HNT750" s="59"/>
      <c r="HNU750" s="59"/>
      <c r="HNV750" s="59"/>
      <c r="HNW750" s="59"/>
      <c r="HNX750" s="59"/>
      <c r="HNY750" s="59"/>
      <c r="HNZ750" s="59"/>
      <c r="HOA750" s="59"/>
      <c r="HOB750" s="59"/>
      <c r="HOC750" s="59"/>
      <c r="HOD750" s="59"/>
      <c r="HOE750" s="59"/>
      <c r="HOF750" s="59"/>
      <c r="HOG750" s="59"/>
      <c r="HOH750" s="59"/>
      <c r="HOI750" s="59"/>
      <c r="HOJ750" s="59"/>
      <c r="HOK750" s="59"/>
      <c r="HOL750" s="59"/>
      <c r="HOM750" s="59"/>
      <c r="HON750" s="59"/>
      <c r="HOO750" s="59"/>
      <c r="HOP750" s="59"/>
      <c r="HOQ750" s="59"/>
      <c r="HOR750" s="59"/>
      <c r="HOS750" s="59"/>
      <c r="HOT750" s="59"/>
      <c r="HOU750" s="59"/>
      <c r="HOV750" s="59"/>
      <c r="HOW750" s="59"/>
      <c r="HOX750" s="59"/>
      <c r="HOY750" s="59"/>
      <c r="HOZ750" s="59"/>
      <c r="HPA750" s="59"/>
      <c r="HPB750" s="59"/>
      <c r="HPC750" s="59"/>
      <c r="HPD750" s="59"/>
      <c r="HPE750" s="59"/>
      <c r="HPF750" s="59"/>
      <c r="HPG750" s="59"/>
      <c r="HPH750" s="59"/>
      <c r="HPI750" s="59"/>
      <c r="HPJ750" s="59"/>
      <c r="HPK750" s="59"/>
      <c r="HPL750" s="59"/>
      <c r="HPM750" s="59"/>
      <c r="HPN750" s="59"/>
      <c r="HPO750" s="59"/>
      <c r="HPP750" s="59"/>
      <c r="HPQ750" s="59"/>
      <c r="HPR750" s="59"/>
      <c r="HPS750" s="59"/>
      <c r="HPT750" s="59"/>
      <c r="HPU750" s="59"/>
      <c r="HPV750" s="59"/>
      <c r="HPW750" s="59"/>
      <c r="HPX750" s="59"/>
      <c r="HPY750" s="59"/>
      <c r="HPZ750" s="59"/>
      <c r="HQA750" s="59"/>
      <c r="HQB750" s="59"/>
      <c r="HQC750" s="59"/>
      <c r="HQD750" s="59"/>
      <c r="HQE750" s="59"/>
      <c r="HQF750" s="59"/>
      <c r="HQG750" s="59"/>
      <c r="HQH750" s="59"/>
      <c r="HQI750" s="59"/>
      <c r="HQJ750" s="59"/>
      <c r="HQK750" s="59"/>
      <c r="HQL750" s="59"/>
      <c r="HQM750" s="59"/>
      <c r="HQN750" s="59"/>
      <c r="HQO750" s="59"/>
      <c r="HQP750" s="59"/>
      <c r="HQQ750" s="59"/>
      <c r="HQR750" s="59"/>
      <c r="HQS750" s="59"/>
      <c r="HQT750" s="59"/>
      <c r="HQU750" s="59"/>
      <c r="HQV750" s="59"/>
      <c r="HQW750" s="59"/>
      <c r="HQX750" s="59"/>
      <c r="HQY750" s="59"/>
      <c r="HQZ750" s="59"/>
      <c r="HRA750" s="59"/>
      <c r="HRB750" s="59"/>
      <c r="HRC750" s="59"/>
      <c r="HRD750" s="59"/>
      <c r="HRE750" s="59"/>
      <c r="HRF750" s="59"/>
      <c r="HRG750" s="59"/>
      <c r="HRH750" s="59"/>
      <c r="HRI750" s="59"/>
      <c r="HRJ750" s="59"/>
      <c r="HRK750" s="59"/>
      <c r="HRL750" s="59"/>
      <c r="HRM750" s="59"/>
      <c r="HRN750" s="59"/>
      <c r="HRO750" s="59"/>
      <c r="HRP750" s="59"/>
      <c r="HRQ750" s="59"/>
      <c r="HRR750" s="59"/>
      <c r="HRS750" s="59"/>
      <c r="HRT750" s="59"/>
      <c r="HRU750" s="59"/>
      <c r="HRV750" s="59"/>
      <c r="HRW750" s="59"/>
      <c r="HRX750" s="59"/>
      <c r="HRY750" s="59"/>
      <c r="HRZ750" s="59"/>
      <c r="HSA750" s="59"/>
      <c r="HSB750" s="59"/>
      <c r="HSC750" s="59"/>
      <c r="HSD750" s="59"/>
      <c r="HSE750" s="59"/>
      <c r="HSF750" s="59"/>
      <c r="HSG750" s="59"/>
      <c r="HSH750" s="59"/>
      <c r="HSI750" s="59"/>
      <c r="HSJ750" s="59"/>
      <c r="HSK750" s="59"/>
      <c r="HSL750" s="59"/>
      <c r="HSM750" s="59"/>
      <c r="HSN750" s="59"/>
      <c r="HSO750" s="59"/>
      <c r="HSP750" s="59"/>
      <c r="HSQ750" s="59"/>
      <c r="HSR750" s="59"/>
      <c r="HSS750" s="59"/>
      <c r="HST750" s="59"/>
      <c r="HSU750" s="59"/>
      <c r="HSV750" s="59"/>
      <c r="HSW750" s="59"/>
      <c r="HSX750" s="59"/>
      <c r="HSY750" s="59"/>
      <c r="HSZ750" s="59"/>
      <c r="HTA750" s="59"/>
      <c r="HTB750" s="59"/>
      <c r="HTC750" s="59"/>
      <c r="HTD750" s="59"/>
      <c r="HTE750" s="59"/>
      <c r="HTF750" s="59"/>
      <c r="HTG750" s="59"/>
      <c r="HTH750" s="59"/>
      <c r="HTI750" s="59"/>
      <c r="HTJ750" s="59"/>
      <c r="HTK750" s="59"/>
      <c r="HTL750" s="59"/>
      <c r="HTM750" s="59"/>
      <c r="HTN750" s="59"/>
      <c r="HTO750" s="59"/>
      <c r="HTP750" s="59"/>
      <c r="HTQ750" s="59"/>
      <c r="HTR750" s="59"/>
      <c r="HTS750" s="59"/>
      <c r="HTT750" s="59"/>
      <c r="HTU750" s="59"/>
      <c r="HTV750" s="59"/>
      <c r="HTW750" s="59"/>
      <c r="HTX750" s="59"/>
      <c r="HTY750" s="59"/>
      <c r="HTZ750" s="59"/>
      <c r="HUA750" s="59"/>
      <c r="HUB750" s="59"/>
      <c r="HUC750" s="59"/>
      <c r="HUD750" s="59"/>
      <c r="HUE750" s="59"/>
      <c r="HUF750" s="59"/>
      <c r="HUG750" s="59"/>
      <c r="HUH750" s="59"/>
      <c r="HUI750" s="59"/>
      <c r="HUJ750" s="59"/>
      <c r="HUK750" s="59"/>
      <c r="HUL750" s="59"/>
      <c r="HUM750" s="59"/>
      <c r="HUN750" s="59"/>
      <c r="HUO750" s="59"/>
      <c r="HUP750" s="59"/>
      <c r="HUQ750" s="59"/>
      <c r="HUR750" s="59"/>
      <c r="HUS750" s="59"/>
      <c r="HUT750" s="59"/>
      <c r="HUU750" s="59"/>
      <c r="HUV750" s="59"/>
      <c r="HUW750" s="59"/>
      <c r="HUX750" s="59"/>
      <c r="HUY750" s="59"/>
      <c r="HUZ750" s="59"/>
      <c r="HVA750" s="59"/>
      <c r="HVB750" s="59"/>
      <c r="HVC750" s="59"/>
      <c r="HVD750" s="59"/>
      <c r="HVE750" s="59"/>
      <c r="HVF750" s="59"/>
      <c r="HVG750" s="59"/>
      <c r="HVH750" s="59"/>
      <c r="HVI750" s="59"/>
      <c r="HVJ750" s="59"/>
      <c r="HVK750" s="59"/>
      <c r="HVL750" s="59"/>
      <c r="HVM750" s="59"/>
      <c r="HVN750" s="59"/>
      <c r="HVO750" s="59"/>
      <c r="HVP750" s="59"/>
      <c r="HVQ750" s="59"/>
      <c r="HVR750" s="59"/>
      <c r="HVS750" s="59"/>
      <c r="HVT750" s="59"/>
      <c r="HVU750" s="59"/>
      <c r="HVV750" s="59"/>
      <c r="HVW750" s="59"/>
      <c r="HVX750" s="59"/>
      <c r="HVY750" s="59"/>
      <c r="HVZ750" s="59"/>
      <c r="HWA750" s="59"/>
      <c r="HWB750" s="59"/>
      <c r="HWC750" s="59"/>
      <c r="HWD750" s="59"/>
      <c r="HWE750" s="59"/>
      <c r="HWF750" s="59"/>
      <c r="HWG750" s="59"/>
      <c r="HWH750" s="59"/>
      <c r="HWI750" s="59"/>
      <c r="HWJ750" s="59"/>
      <c r="HWK750" s="59"/>
      <c r="HWL750" s="59"/>
      <c r="HWM750" s="59"/>
      <c r="HWN750" s="59"/>
      <c r="HWO750" s="59"/>
      <c r="HWP750" s="59"/>
      <c r="HWQ750" s="59"/>
      <c r="HWR750" s="59"/>
      <c r="HWS750" s="59"/>
      <c r="HWT750" s="59"/>
      <c r="HWU750" s="59"/>
      <c r="HWV750" s="59"/>
      <c r="HWW750" s="59"/>
      <c r="HWX750" s="59"/>
      <c r="HWY750" s="59"/>
      <c r="HWZ750" s="59"/>
      <c r="HXA750" s="59"/>
      <c r="HXB750" s="59"/>
      <c r="HXC750" s="59"/>
      <c r="HXD750" s="59"/>
      <c r="HXE750" s="59"/>
      <c r="HXF750" s="59"/>
      <c r="HXG750" s="59"/>
      <c r="HXH750" s="59"/>
      <c r="HXI750" s="59"/>
      <c r="HXJ750" s="59"/>
      <c r="HXK750" s="59"/>
      <c r="HXL750" s="59"/>
      <c r="HXM750" s="59"/>
      <c r="HXN750" s="59"/>
      <c r="HXO750" s="59"/>
      <c r="HXP750" s="59"/>
      <c r="HXQ750" s="59"/>
      <c r="HXR750" s="59"/>
      <c r="HXS750" s="59"/>
      <c r="HXT750" s="59"/>
      <c r="HXU750" s="59"/>
      <c r="HXV750" s="59"/>
      <c r="HXW750" s="59"/>
      <c r="HXX750" s="59"/>
      <c r="HXY750" s="59"/>
      <c r="HXZ750" s="59"/>
      <c r="HYA750" s="59"/>
      <c r="HYB750" s="59"/>
      <c r="HYC750" s="59"/>
      <c r="HYD750" s="59"/>
      <c r="HYE750" s="59"/>
      <c r="HYF750" s="59"/>
      <c r="HYG750" s="59"/>
      <c r="HYH750" s="59"/>
      <c r="HYI750" s="59"/>
      <c r="HYJ750" s="59"/>
      <c r="HYK750" s="59"/>
      <c r="HYL750" s="59"/>
      <c r="HYM750" s="59"/>
      <c r="HYN750" s="59"/>
      <c r="HYO750" s="59"/>
      <c r="HYP750" s="59"/>
      <c r="HYQ750" s="59"/>
      <c r="HYR750" s="59"/>
      <c r="HYS750" s="59"/>
      <c r="HYT750" s="59"/>
      <c r="HYU750" s="59"/>
      <c r="HYV750" s="59"/>
      <c r="HYW750" s="59"/>
      <c r="HYX750" s="59"/>
      <c r="HYY750" s="59"/>
      <c r="HYZ750" s="59"/>
      <c r="HZA750" s="59"/>
      <c r="HZB750" s="59"/>
      <c r="HZC750" s="59"/>
      <c r="HZD750" s="59"/>
      <c r="HZE750" s="59"/>
      <c r="HZF750" s="59"/>
      <c r="HZG750" s="59"/>
      <c r="HZH750" s="59"/>
      <c r="HZI750" s="59"/>
      <c r="HZJ750" s="59"/>
      <c r="HZK750" s="59"/>
      <c r="HZL750" s="59"/>
      <c r="HZM750" s="59"/>
      <c r="HZN750" s="59"/>
      <c r="HZO750" s="59"/>
      <c r="HZP750" s="59"/>
      <c r="HZQ750" s="59"/>
      <c r="HZR750" s="59"/>
      <c r="HZS750" s="59"/>
      <c r="HZT750" s="59"/>
      <c r="HZU750" s="59"/>
      <c r="HZV750" s="59"/>
      <c r="HZW750" s="59"/>
      <c r="HZX750" s="59"/>
      <c r="HZY750" s="59"/>
      <c r="HZZ750" s="59"/>
      <c r="IAA750" s="59"/>
      <c r="IAB750" s="59"/>
      <c r="IAC750" s="59"/>
      <c r="IAD750" s="59"/>
      <c r="IAE750" s="59"/>
      <c r="IAF750" s="59"/>
      <c r="IAG750" s="59"/>
      <c r="IAH750" s="59"/>
      <c r="IAI750" s="59"/>
      <c r="IAJ750" s="59"/>
      <c r="IAK750" s="59"/>
      <c r="IAL750" s="59"/>
      <c r="IAM750" s="59"/>
      <c r="IAN750" s="59"/>
      <c r="IAO750" s="59"/>
      <c r="IAP750" s="59"/>
      <c r="IAQ750" s="59"/>
      <c r="IAR750" s="59"/>
      <c r="IAS750" s="59"/>
      <c r="IAT750" s="59"/>
      <c r="IAU750" s="59"/>
      <c r="IAV750" s="59"/>
      <c r="IAW750" s="59"/>
      <c r="IAX750" s="59"/>
      <c r="IAY750" s="59"/>
      <c r="IAZ750" s="59"/>
      <c r="IBA750" s="59"/>
      <c r="IBB750" s="59"/>
      <c r="IBC750" s="59"/>
      <c r="IBD750" s="59"/>
      <c r="IBE750" s="59"/>
      <c r="IBF750" s="59"/>
      <c r="IBG750" s="59"/>
      <c r="IBH750" s="59"/>
      <c r="IBI750" s="59"/>
      <c r="IBJ750" s="59"/>
      <c r="IBK750" s="59"/>
      <c r="IBL750" s="59"/>
      <c r="IBM750" s="59"/>
      <c r="IBN750" s="59"/>
      <c r="IBO750" s="59"/>
      <c r="IBP750" s="59"/>
      <c r="IBQ750" s="59"/>
      <c r="IBR750" s="59"/>
      <c r="IBS750" s="59"/>
      <c r="IBT750" s="59"/>
      <c r="IBU750" s="59"/>
      <c r="IBV750" s="59"/>
      <c r="IBW750" s="59"/>
      <c r="IBX750" s="59"/>
      <c r="IBY750" s="59"/>
      <c r="IBZ750" s="59"/>
      <c r="ICA750" s="59"/>
      <c r="ICB750" s="59"/>
      <c r="ICC750" s="59"/>
      <c r="ICD750" s="59"/>
      <c r="ICE750" s="59"/>
      <c r="ICF750" s="59"/>
      <c r="ICG750" s="59"/>
      <c r="ICH750" s="59"/>
      <c r="ICI750" s="59"/>
      <c r="ICJ750" s="59"/>
      <c r="ICK750" s="59"/>
      <c r="ICL750" s="59"/>
      <c r="ICM750" s="59"/>
      <c r="ICN750" s="59"/>
      <c r="ICO750" s="59"/>
      <c r="ICP750" s="59"/>
      <c r="ICQ750" s="59"/>
      <c r="ICR750" s="59"/>
      <c r="ICS750" s="59"/>
      <c r="ICT750" s="59"/>
      <c r="ICU750" s="59"/>
      <c r="ICV750" s="59"/>
      <c r="ICW750" s="59"/>
      <c r="ICX750" s="59"/>
      <c r="ICY750" s="59"/>
      <c r="ICZ750" s="59"/>
      <c r="IDA750" s="59"/>
      <c r="IDB750" s="59"/>
      <c r="IDC750" s="59"/>
      <c r="IDD750" s="59"/>
      <c r="IDE750" s="59"/>
      <c r="IDF750" s="59"/>
      <c r="IDG750" s="59"/>
      <c r="IDH750" s="59"/>
      <c r="IDI750" s="59"/>
      <c r="IDJ750" s="59"/>
      <c r="IDK750" s="59"/>
      <c r="IDL750" s="59"/>
      <c r="IDM750" s="59"/>
      <c r="IDN750" s="59"/>
      <c r="IDO750" s="59"/>
      <c r="IDP750" s="59"/>
      <c r="IDQ750" s="59"/>
      <c r="IDR750" s="59"/>
      <c r="IDS750" s="59"/>
      <c r="IDT750" s="59"/>
      <c r="IDU750" s="59"/>
      <c r="IDV750" s="59"/>
      <c r="IDW750" s="59"/>
      <c r="IDX750" s="59"/>
      <c r="IDY750" s="59"/>
      <c r="IDZ750" s="59"/>
      <c r="IEA750" s="59"/>
      <c r="IEB750" s="59"/>
      <c r="IEC750" s="59"/>
      <c r="IED750" s="59"/>
      <c r="IEE750" s="59"/>
      <c r="IEF750" s="59"/>
      <c r="IEG750" s="59"/>
      <c r="IEH750" s="59"/>
      <c r="IEI750" s="59"/>
      <c r="IEJ750" s="59"/>
      <c r="IEK750" s="59"/>
      <c r="IEL750" s="59"/>
      <c r="IEM750" s="59"/>
      <c r="IEN750" s="59"/>
      <c r="IEO750" s="59"/>
      <c r="IEP750" s="59"/>
      <c r="IEQ750" s="59"/>
      <c r="IER750" s="59"/>
      <c r="IES750" s="59"/>
      <c r="IET750" s="59"/>
      <c r="IEU750" s="59"/>
      <c r="IEV750" s="59"/>
      <c r="IEW750" s="59"/>
      <c r="IEX750" s="59"/>
      <c r="IEY750" s="59"/>
      <c r="IEZ750" s="59"/>
      <c r="IFA750" s="59"/>
      <c r="IFB750" s="59"/>
      <c r="IFC750" s="59"/>
      <c r="IFD750" s="59"/>
      <c r="IFE750" s="59"/>
      <c r="IFF750" s="59"/>
      <c r="IFG750" s="59"/>
      <c r="IFH750" s="59"/>
      <c r="IFI750" s="59"/>
      <c r="IFJ750" s="59"/>
      <c r="IFK750" s="59"/>
      <c r="IFL750" s="59"/>
      <c r="IFM750" s="59"/>
      <c r="IFN750" s="59"/>
      <c r="IFO750" s="59"/>
      <c r="IFP750" s="59"/>
      <c r="IFQ750" s="59"/>
      <c r="IFR750" s="59"/>
      <c r="IFS750" s="59"/>
      <c r="IFT750" s="59"/>
      <c r="IFU750" s="59"/>
      <c r="IFV750" s="59"/>
      <c r="IFW750" s="59"/>
      <c r="IFX750" s="59"/>
      <c r="IFY750" s="59"/>
      <c r="IFZ750" s="59"/>
      <c r="IGA750" s="59"/>
      <c r="IGB750" s="59"/>
      <c r="IGC750" s="59"/>
      <c r="IGD750" s="59"/>
      <c r="IGE750" s="59"/>
      <c r="IGF750" s="59"/>
      <c r="IGG750" s="59"/>
      <c r="IGH750" s="59"/>
      <c r="IGI750" s="59"/>
      <c r="IGJ750" s="59"/>
      <c r="IGK750" s="59"/>
      <c r="IGL750" s="59"/>
      <c r="IGM750" s="59"/>
      <c r="IGN750" s="59"/>
      <c r="IGO750" s="59"/>
      <c r="IGP750" s="59"/>
      <c r="IGQ750" s="59"/>
      <c r="IGR750" s="59"/>
      <c r="IGS750" s="59"/>
      <c r="IGT750" s="59"/>
      <c r="IGU750" s="59"/>
      <c r="IGV750" s="59"/>
      <c r="IGW750" s="59"/>
      <c r="IGX750" s="59"/>
      <c r="IGY750" s="59"/>
      <c r="IGZ750" s="59"/>
      <c r="IHA750" s="59"/>
      <c r="IHB750" s="59"/>
      <c r="IHC750" s="59"/>
      <c r="IHD750" s="59"/>
      <c r="IHE750" s="59"/>
      <c r="IHF750" s="59"/>
      <c r="IHG750" s="59"/>
      <c r="IHH750" s="59"/>
      <c r="IHI750" s="59"/>
      <c r="IHJ750" s="59"/>
      <c r="IHK750" s="59"/>
      <c r="IHL750" s="59"/>
      <c r="IHM750" s="59"/>
      <c r="IHN750" s="59"/>
      <c r="IHO750" s="59"/>
      <c r="IHP750" s="59"/>
      <c r="IHQ750" s="59"/>
      <c r="IHR750" s="59"/>
      <c r="IHS750" s="59"/>
      <c r="IHT750" s="59"/>
      <c r="IHU750" s="59"/>
      <c r="IHV750" s="59"/>
      <c r="IHW750" s="59"/>
      <c r="IHX750" s="59"/>
      <c r="IHY750" s="59"/>
      <c r="IHZ750" s="59"/>
      <c r="IIA750" s="59"/>
      <c r="IIB750" s="59"/>
      <c r="IIC750" s="59"/>
      <c r="IID750" s="59"/>
      <c r="IIE750" s="59"/>
      <c r="IIF750" s="59"/>
      <c r="IIG750" s="59"/>
      <c r="IIH750" s="59"/>
      <c r="III750" s="59"/>
      <c r="IIJ750" s="59"/>
      <c r="IIK750" s="59"/>
      <c r="IIL750" s="59"/>
      <c r="IIM750" s="59"/>
      <c r="IIN750" s="59"/>
      <c r="IIO750" s="59"/>
      <c r="IIP750" s="59"/>
      <c r="IIQ750" s="59"/>
      <c r="IIR750" s="59"/>
      <c r="IIS750" s="59"/>
      <c r="IIT750" s="59"/>
      <c r="IIU750" s="59"/>
      <c r="IIV750" s="59"/>
      <c r="IIW750" s="59"/>
      <c r="IIX750" s="59"/>
      <c r="IIY750" s="59"/>
      <c r="IIZ750" s="59"/>
      <c r="IJA750" s="59"/>
      <c r="IJB750" s="59"/>
      <c r="IJC750" s="59"/>
      <c r="IJD750" s="59"/>
      <c r="IJE750" s="59"/>
      <c r="IJF750" s="59"/>
      <c r="IJG750" s="59"/>
      <c r="IJH750" s="59"/>
      <c r="IJI750" s="59"/>
      <c r="IJJ750" s="59"/>
      <c r="IJK750" s="59"/>
      <c r="IJL750" s="59"/>
      <c r="IJM750" s="59"/>
      <c r="IJN750" s="59"/>
      <c r="IJO750" s="59"/>
      <c r="IJP750" s="59"/>
      <c r="IJQ750" s="59"/>
      <c r="IJR750" s="59"/>
      <c r="IJS750" s="59"/>
      <c r="IJT750" s="59"/>
      <c r="IJU750" s="59"/>
      <c r="IJV750" s="59"/>
      <c r="IJW750" s="59"/>
      <c r="IJX750" s="59"/>
      <c r="IJY750" s="59"/>
      <c r="IJZ750" s="59"/>
      <c r="IKA750" s="59"/>
      <c r="IKB750" s="59"/>
      <c r="IKC750" s="59"/>
      <c r="IKD750" s="59"/>
      <c r="IKE750" s="59"/>
      <c r="IKF750" s="59"/>
      <c r="IKG750" s="59"/>
      <c r="IKH750" s="59"/>
      <c r="IKI750" s="59"/>
      <c r="IKJ750" s="59"/>
      <c r="IKK750" s="59"/>
      <c r="IKL750" s="59"/>
      <c r="IKM750" s="59"/>
      <c r="IKN750" s="59"/>
      <c r="IKO750" s="59"/>
      <c r="IKP750" s="59"/>
      <c r="IKQ750" s="59"/>
      <c r="IKR750" s="59"/>
      <c r="IKS750" s="59"/>
      <c r="IKT750" s="59"/>
      <c r="IKU750" s="59"/>
      <c r="IKV750" s="59"/>
      <c r="IKW750" s="59"/>
      <c r="IKX750" s="59"/>
      <c r="IKY750" s="59"/>
      <c r="IKZ750" s="59"/>
      <c r="ILA750" s="59"/>
      <c r="ILB750" s="59"/>
      <c r="ILC750" s="59"/>
      <c r="ILD750" s="59"/>
      <c r="ILE750" s="59"/>
      <c r="ILF750" s="59"/>
      <c r="ILG750" s="59"/>
      <c r="ILH750" s="59"/>
      <c r="ILI750" s="59"/>
      <c r="ILJ750" s="59"/>
      <c r="ILK750" s="59"/>
      <c r="ILL750" s="59"/>
      <c r="ILM750" s="59"/>
      <c r="ILN750" s="59"/>
      <c r="ILO750" s="59"/>
      <c r="ILP750" s="59"/>
      <c r="ILQ750" s="59"/>
      <c r="ILR750" s="59"/>
      <c r="ILS750" s="59"/>
      <c r="ILT750" s="59"/>
      <c r="ILU750" s="59"/>
      <c r="ILV750" s="59"/>
      <c r="ILW750" s="59"/>
      <c r="ILX750" s="59"/>
      <c r="ILY750" s="59"/>
      <c r="ILZ750" s="59"/>
      <c r="IMA750" s="59"/>
      <c r="IMB750" s="59"/>
      <c r="IMC750" s="59"/>
      <c r="IMD750" s="59"/>
      <c r="IME750" s="59"/>
      <c r="IMF750" s="59"/>
      <c r="IMG750" s="59"/>
      <c r="IMH750" s="59"/>
      <c r="IMI750" s="59"/>
      <c r="IMJ750" s="59"/>
      <c r="IMK750" s="59"/>
      <c r="IML750" s="59"/>
      <c r="IMM750" s="59"/>
      <c r="IMN750" s="59"/>
      <c r="IMO750" s="59"/>
      <c r="IMP750" s="59"/>
      <c r="IMQ750" s="59"/>
      <c r="IMR750" s="59"/>
      <c r="IMS750" s="59"/>
      <c r="IMT750" s="59"/>
      <c r="IMU750" s="59"/>
      <c r="IMV750" s="59"/>
      <c r="IMW750" s="59"/>
      <c r="IMX750" s="59"/>
      <c r="IMY750" s="59"/>
      <c r="IMZ750" s="59"/>
      <c r="INA750" s="59"/>
      <c r="INB750" s="59"/>
      <c r="INC750" s="59"/>
      <c r="IND750" s="59"/>
      <c r="INE750" s="59"/>
      <c r="INF750" s="59"/>
      <c r="ING750" s="59"/>
      <c r="INH750" s="59"/>
      <c r="INI750" s="59"/>
      <c r="INJ750" s="59"/>
      <c r="INK750" s="59"/>
      <c r="INL750" s="59"/>
      <c r="INM750" s="59"/>
      <c r="INN750" s="59"/>
      <c r="INO750" s="59"/>
      <c r="INP750" s="59"/>
      <c r="INQ750" s="59"/>
      <c r="INR750" s="59"/>
      <c r="INS750" s="59"/>
      <c r="INT750" s="59"/>
      <c r="INU750" s="59"/>
      <c r="INV750" s="59"/>
      <c r="INW750" s="59"/>
      <c r="INX750" s="59"/>
      <c r="INY750" s="59"/>
      <c r="INZ750" s="59"/>
      <c r="IOA750" s="59"/>
      <c r="IOB750" s="59"/>
      <c r="IOC750" s="59"/>
      <c r="IOD750" s="59"/>
      <c r="IOE750" s="59"/>
      <c r="IOF750" s="59"/>
      <c r="IOG750" s="59"/>
      <c r="IOH750" s="59"/>
      <c r="IOI750" s="59"/>
      <c r="IOJ750" s="59"/>
      <c r="IOK750" s="59"/>
      <c r="IOL750" s="59"/>
      <c r="IOM750" s="59"/>
      <c r="ION750" s="59"/>
      <c r="IOO750" s="59"/>
      <c r="IOP750" s="59"/>
      <c r="IOQ750" s="59"/>
      <c r="IOR750" s="59"/>
      <c r="IOS750" s="59"/>
      <c r="IOT750" s="59"/>
      <c r="IOU750" s="59"/>
      <c r="IOV750" s="59"/>
      <c r="IOW750" s="59"/>
      <c r="IOX750" s="59"/>
      <c r="IOY750" s="59"/>
      <c r="IOZ750" s="59"/>
      <c r="IPA750" s="59"/>
      <c r="IPB750" s="59"/>
      <c r="IPC750" s="59"/>
      <c r="IPD750" s="59"/>
      <c r="IPE750" s="59"/>
      <c r="IPF750" s="59"/>
      <c r="IPG750" s="59"/>
      <c r="IPH750" s="59"/>
      <c r="IPI750" s="59"/>
      <c r="IPJ750" s="59"/>
      <c r="IPK750" s="59"/>
      <c r="IPL750" s="59"/>
      <c r="IPM750" s="59"/>
      <c r="IPN750" s="59"/>
      <c r="IPO750" s="59"/>
      <c r="IPP750" s="59"/>
      <c r="IPQ750" s="59"/>
      <c r="IPR750" s="59"/>
      <c r="IPS750" s="59"/>
      <c r="IPT750" s="59"/>
      <c r="IPU750" s="59"/>
      <c r="IPV750" s="59"/>
      <c r="IPW750" s="59"/>
      <c r="IPX750" s="59"/>
      <c r="IPY750" s="59"/>
      <c r="IPZ750" s="59"/>
      <c r="IQA750" s="59"/>
      <c r="IQB750" s="59"/>
      <c r="IQC750" s="59"/>
      <c r="IQD750" s="59"/>
      <c r="IQE750" s="59"/>
      <c r="IQF750" s="59"/>
      <c r="IQG750" s="59"/>
      <c r="IQH750" s="59"/>
      <c r="IQI750" s="59"/>
      <c r="IQJ750" s="59"/>
      <c r="IQK750" s="59"/>
      <c r="IQL750" s="59"/>
      <c r="IQM750" s="59"/>
      <c r="IQN750" s="59"/>
      <c r="IQO750" s="59"/>
      <c r="IQP750" s="59"/>
      <c r="IQQ750" s="59"/>
      <c r="IQR750" s="59"/>
      <c r="IQS750" s="59"/>
      <c r="IQT750" s="59"/>
      <c r="IQU750" s="59"/>
      <c r="IQV750" s="59"/>
      <c r="IQW750" s="59"/>
      <c r="IQX750" s="59"/>
      <c r="IQY750" s="59"/>
      <c r="IQZ750" s="59"/>
      <c r="IRA750" s="59"/>
      <c r="IRB750" s="59"/>
      <c r="IRC750" s="59"/>
      <c r="IRD750" s="59"/>
      <c r="IRE750" s="59"/>
      <c r="IRF750" s="59"/>
      <c r="IRG750" s="59"/>
      <c r="IRH750" s="59"/>
      <c r="IRI750" s="59"/>
      <c r="IRJ750" s="59"/>
      <c r="IRK750" s="59"/>
      <c r="IRL750" s="59"/>
      <c r="IRM750" s="59"/>
      <c r="IRN750" s="59"/>
      <c r="IRO750" s="59"/>
      <c r="IRP750" s="59"/>
      <c r="IRQ750" s="59"/>
      <c r="IRR750" s="59"/>
      <c r="IRS750" s="59"/>
      <c r="IRT750" s="59"/>
      <c r="IRU750" s="59"/>
      <c r="IRV750" s="59"/>
      <c r="IRW750" s="59"/>
      <c r="IRX750" s="59"/>
      <c r="IRY750" s="59"/>
      <c r="IRZ750" s="59"/>
      <c r="ISA750" s="59"/>
      <c r="ISB750" s="59"/>
      <c r="ISC750" s="59"/>
      <c r="ISD750" s="59"/>
      <c r="ISE750" s="59"/>
      <c r="ISF750" s="59"/>
      <c r="ISG750" s="59"/>
      <c r="ISH750" s="59"/>
      <c r="ISI750" s="59"/>
      <c r="ISJ750" s="59"/>
      <c r="ISK750" s="59"/>
      <c r="ISL750" s="59"/>
      <c r="ISM750" s="59"/>
      <c r="ISN750" s="59"/>
      <c r="ISO750" s="59"/>
      <c r="ISP750" s="59"/>
      <c r="ISQ750" s="59"/>
      <c r="ISR750" s="59"/>
      <c r="ISS750" s="59"/>
      <c r="IST750" s="59"/>
      <c r="ISU750" s="59"/>
      <c r="ISV750" s="59"/>
      <c r="ISW750" s="59"/>
      <c r="ISX750" s="59"/>
      <c r="ISY750" s="59"/>
      <c r="ISZ750" s="59"/>
      <c r="ITA750" s="59"/>
      <c r="ITB750" s="59"/>
      <c r="ITC750" s="59"/>
      <c r="ITD750" s="59"/>
      <c r="ITE750" s="59"/>
      <c r="ITF750" s="59"/>
      <c r="ITG750" s="59"/>
      <c r="ITH750" s="59"/>
      <c r="ITI750" s="59"/>
      <c r="ITJ750" s="59"/>
      <c r="ITK750" s="59"/>
      <c r="ITL750" s="59"/>
      <c r="ITM750" s="59"/>
      <c r="ITN750" s="59"/>
      <c r="ITO750" s="59"/>
      <c r="ITP750" s="59"/>
      <c r="ITQ750" s="59"/>
      <c r="ITR750" s="59"/>
      <c r="ITS750" s="59"/>
      <c r="ITT750" s="59"/>
      <c r="ITU750" s="59"/>
      <c r="ITV750" s="59"/>
      <c r="ITW750" s="59"/>
      <c r="ITX750" s="59"/>
      <c r="ITY750" s="59"/>
      <c r="ITZ750" s="59"/>
      <c r="IUA750" s="59"/>
      <c r="IUB750" s="59"/>
      <c r="IUC750" s="59"/>
      <c r="IUD750" s="59"/>
      <c r="IUE750" s="59"/>
      <c r="IUF750" s="59"/>
      <c r="IUG750" s="59"/>
      <c r="IUH750" s="59"/>
      <c r="IUI750" s="59"/>
      <c r="IUJ750" s="59"/>
      <c r="IUK750" s="59"/>
      <c r="IUL750" s="59"/>
      <c r="IUM750" s="59"/>
      <c r="IUN750" s="59"/>
      <c r="IUO750" s="59"/>
      <c r="IUP750" s="59"/>
      <c r="IUQ750" s="59"/>
      <c r="IUR750" s="59"/>
      <c r="IUS750" s="59"/>
      <c r="IUT750" s="59"/>
      <c r="IUU750" s="59"/>
      <c r="IUV750" s="59"/>
      <c r="IUW750" s="59"/>
      <c r="IUX750" s="59"/>
      <c r="IUY750" s="59"/>
      <c r="IUZ750" s="59"/>
      <c r="IVA750" s="59"/>
      <c r="IVB750" s="59"/>
      <c r="IVC750" s="59"/>
      <c r="IVD750" s="59"/>
      <c r="IVE750" s="59"/>
      <c r="IVF750" s="59"/>
      <c r="IVG750" s="59"/>
      <c r="IVH750" s="59"/>
      <c r="IVI750" s="59"/>
      <c r="IVJ750" s="59"/>
      <c r="IVK750" s="59"/>
      <c r="IVL750" s="59"/>
      <c r="IVM750" s="59"/>
      <c r="IVN750" s="59"/>
      <c r="IVO750" s="59"/>
      <c r="IVP750" s="59"/>
      <c r="IVQ750" s="59"/>
      <c r="IVR750" s="59"/>
      <c r="IVS750" s="59"/>
      <c r="IVT750" s="59"/>
      <c r="IVU750" s="59"/>
      <c r="IVV750" s="59"/>
      <c r="IVW750" s="59"/>
      <c r="IVX750" s="59"/>
      <c r="IVY750" s="59"/>
      <c r="IVZ750" s="59"/>
      <c r="IWA750" s="59"/>
      <c r="IWB750" s="59"/>
      <c r="IWC750" s="59"/>
      <c r="IWD750" s="59"/>
      <c r="IWE750" s="59"/>
      <c r="IWF750" s="59"/>
      <c r="IWG750" s="59"/>
      <c r="IWH750" s="59"/>
      <c r="IWI750" s="59"/>
      <c r="IWJ750" s="59"/>
      <c r="IWK750" s="59"/>
      <c r="IWL750" s="59"/>
      <c r="IWM750" s="59"/>
      <c r="IWN750" s="59"/>
      <c r="IWO750" s="59"/>
      <c r="IWP750" s="59"/>
      <c r="IWQ750" s="59"/>
      <c r="IWR750" s="59"/>
      <c r="IWS750" s="59"/>
      <c r="IWT750" s="59"/>
      <c r="IWU750" s="59"/>
      <c r="IWV750" s="59"/>
      <c r="IWW750" s="59"/>
      <c r="IWX750" s="59"/>
      <c r="IWY750" s="59"/>
      <c r="IWZ750" s="59"/>
      <c r="IXA750" s="59"/>
      <c r="IXB750" s="59"/>
      <c r="IXC750" s="59"/>
      <c r="IXD750" s="59"/>
      <c r="IXE750" s="59"/>
      <c r="IXF750" s="59"/>
      <c r="IXG750" s="59"/>
      <c r="IXH750" s="59"/>
      <c r="IXI750" s="59"/>
      <c r="IXJ750" s="59"/>
      <c r="IXK750" s="59"/>
      <c r="IXL750" s="59"/>
      <c r="IXM750" s="59"/>
      <c r="IXN750" s="59"/>
      <c r="IXO750" s="59"/>
      <c r="IXP750" s="59"/>
      <c r="IXQ750" s="59"/>
      <c r="IXR750" s="59"/>
      <c r="IXS750" s="59"/>
      <c r="IXT750" s="59"/>
      <c r="IXU750" s="59"/>
      <c r="IXV750" s="59"/>
      <c r="IXW750" s="59"/>
      <c r="IXX750" s="59"/>
      <c r="IXY750" s="59"/>
      <c r="IXZ750" s="59"/>
      <c r="IYA750" s="59"/>
      <c r="IYB750" s="59"/>
      <c r="IYC750" s="59"/>
      <c r="IYD750" s="59"/>
      <c r="IYE750" s="59"/>
      <c r="IYF750" s="59"/>
      <c r="IYG750" s="59"/>
      <c r="IYH750" s="59"/>
      <c r="IYI750" s="59"/>
      <c r="IYJ750" s="59"/>
      <c r="IYK750" s="59"/>
      <c r="IYL750" s="59"/>
      <c r="IYM750" s="59"/>
      <c r="IYN750" s="59"/>
      <c r="IYO750" s="59"/>
      <c r="IYP750" s="59"/>
      <c r="IYQ750" s="59"/>
      <c r="IYR750" s="59"/>
      <c r="IYS750" s="59"/>
      <c r="IYT750" s="59"/>
      <c r="IYU750" s="59"/>
      <c r="IYV750" s="59"/>
      <c r="IYW750" s="59"/>
      <c r="IYX750" s="59"/>
      <c r="IYY750" s="59"/>
      <c r="IYZ750" s="59"/>
      <c r="IZA750" s="59"/>
      <c r="IZB750" s="59"/>
      <c r="IZC750" s="59"/>
      <c r="IZD750" s="59"/>
      <c r="IZE750" s="59"/>
      <c r="IZF750" s="59"/>
      <c r="IZG750" s="59"/>
      <c r="IZH750" s="59"/>
      <c r="IZI750" s="59"/>
      <c r="IZJ750" s="59"/>
      <c r="IZK750" s="59"/>
      <c r="IZL750" s="59"/>
      <c r="IZM750" s="59"/>
      <c r="IZN750" s="59"/>
      <c r="IZO750" s="59"/>
      <c r="IZP750" s="59"/>
      <c r="IZQ750" s="59"/>
      <c r="IZR750" s="59"/>
      <c r="IZS750" s="59"/>
      <c r="IZT750" s="59"/>
      <c r="IZU750" s="59"/>
      <c r="IZV750" s="59"/>
      <c r="IZW750" s="59"/>
      <c r="IZX750" s="59"/>
      <c r="IZY750" s="59"/>
      <c r="IZZ750" s="59"/>
      <c r="JAA750" s="59"/>
      <c r="JAB750" s="59"/>
      <c r="JAC750" s="59"/>
      <c r="JAD750" s="59"/>
      <c r="JAE750" s="59"/>
      <c r="JAF750" s="59"/>
      <c r="JAG750" s="59"/>
      <c r="JAH750" s="59"/>
      <c r="JAI750" s="59"/>
      <c r="JAJ750" s="59"/>
      <c r="JAK750" s="59"/>
      <c r="JAL750" s="59"/>
      <c r="JAM750" s="59"/>
      <c r="JAN750" s="59"/>
      <c r="JAO750" s="59"/>
      <c r="JAP750" s="59"/>
      <c r="JAQ750" s="59"/>
      <c r="JAR750" s="59"/>
      <c r="JAS750" s="59"/>
      <c r="JAT750" s="59"/>
      <c r="JAU750" s="59"/>
      <c r="JAV750" s="59"/>
      <c r="JAW750" s="59"/>
      <c r="JAX750" s="59"/>
      <c r="JAY750" s="59"/>
      <c r="JAZ750" s="59"/>
      <c r="JBA750" s="59"/>
      <c r="JBB750" s="59"/>
      <c r="JBC750" s="59"/>
      <c r="JBD750" s="59"/>
      <c r="JBE750" s="59"/>
      <c r="JBF750" s="59"/>
      <c r="JBG750" s="59"/>
      <c r="JBH750" s="59"/>
      <c r="JBI750" s="59"/>
      <c r="JBJ750" s="59"/>
      <c r="JBK750" s="59"/>
      <c r="JBL750" s="59"/>
      <c r="JBM750" s="59"/>
      <c r="JBN750" s="59"/>
      <c r="JBO750" s="59"/>
      <c r="JBP750" s="59"/>
      <c r="JBQ750" s="59"/>
      <c r="JBR750" s="59"/>
      <c r="JBS750" s="59"/>
      <c r="JBT750" s="59"/>
      <c r="JBU750" s="59"/>
      <c r="JBV750" s="59"/>
      <c r="JBW750" s="59"/>
      <c r="JBX750" s="59"/>
      <c r="JBY750" s="59"/>
      <c r="JBZ750" s="59"/>
      <c r="JCA750" s="59"/>
      <c r="JCB750" s="59"/>
      <c r="JCC750" s="59"/>
      <c r="JCD750" s="59"/>
      <c r="JCE750" s="59"/>
      <c r="JCF750" s="59"/>
      <c r="JCG750" s="59"/>
      <c r="JCH750" s="59"/>
      <c r="JCI750" s="59"/>
      <c r="JCJ750" s="59"/>
      <c r="JCK750" s="59"/>
      <c r="JCL750" s="59"/>
      <c r="JCM750" s="59"/>
      <c r="JCN750" s="59"/>
      <c r="JCO750" s="59"/>
      <c r="JCP750" s="59"/>
      <c r="JCQ750" s="59"/>
      <c r="JCR750" s="59"/>
      <c r="JCS750" s="59"/>
      <c r="JCT750" s="59"/>
      <c r="JCU750" s="59"/>
      <c r="JCV750" s="59"/>
      <c r="JCW750" s="59"/>
      <c r="JCX750" s="59"/>
      <c r="JCY750" s="59"/>
      <c r="JCZ750" s="59"/>
      <c r="JDA750" s="59"/>
      <c r="JDB750" s="59"/>
      <c r="JDC750" s="59"/>
      <c r="JDD750" s="59"/>
      <c r="JDE750" s="59"/>
      <c r="JDF750" s="59"/>
      <c r="JDG750" s="59"/>
      <c r="JDH750" s="59"/>
      <c r="JDI750" s="59"/>
      <c r="JDJ750" s="59"/>
      <c r="JDK750" s="59"/>
      <c r="JDL750" s="59"/>
      <c r="JDM750" s="59"/>
      <c r="JDN750" s="59"/>
      <c r="JDO750" s="59"/>
      <c r="JDP750" s="59"/>
      <c r="JDQ750" s="59"/>
      <c r="JDR750" s="59"/>
      <c r="JDS750" s="59"/>
      <c r="JDT750" s="59"/>
      <c r="JDU750" s="59"/>
      <c r="JDV750" s="59"/>
      <c r="JDW750" s="59"/>
      <c r="JDX750" s="59"/>
      <c r="JDY750" s="59"/>
      <c r="JDZ750" s="59"/>
      <c r="JEA750" s="59"/>
      <c r="JEB750" s="59"/>
      <c r="JEC750" s="59"/>
      <c r="JED750" s="59"/>
      <c r="JEE750" s="59"/>
      <c r="JEF750" s="59"/>
      <c r="JEG750" s="59"/>
      <c r="JEH750" s="59"/>
      <c r="JEI750" s="59"/>
      <c r="JEJ750" s="59"/>
      <c r="JEK750" s="59"/>
      <c r="JEL750" s="59"/>
      <c r="JEM750" s="59"/>
      <c r="JEN750" s="59"/>
      <c r="JEO750" s="59"/>
      <c r="JEP750" s="59"/>
      <c r="JEQ750" s="59"/>
      <c r="JER750" s="59"/>
      <c r="JES750" s="59"/>
      <c r="JET750" s="59"/>
      <c r="JEU750" s="59"/>
      <c r="JEV750" s="59"/>
      <c r="JEW750" s="59"/>
      <c r="JEX750" s="59"/>
      <c r="JEY750" s="59"/>
      <c r="JEZ750" s="59"/>
      <c r="JFA750" s="59"/>
      <c r="JFB750" s="59"/>
      <c r="JFC750" s="59"/>
      <c r="JFD750" s="59"/>
      <c r="JFE750" s="59"/>
      <c r="JFF750" s="59"/>
      <c r="JFG750" s="59"/>
      <c r="JFH750" s="59"/>
      <c r="JFI750" s="59"/>
      <c r="JFJ750" s="59"/>
      <c r="JFK750" s="59"/>
      <c r="JFL750" s="59"/>
      <c r="JFM750" s="59"/>
      <c r="JFN750" s="59"/>
      <c r="JFO750" s="59"/>
      <c r="JFP750" s="59"/>
      <c r="JFQ750" s="59"/>
      <c r="JFR750" s="59"/>
      <c r="JFS750" s="59"/>
      <c r="JFT750" s="59"/>
      <c r="JFU750" s="59"/>
      <c r="JFV750" s="59"/>
      <c r="JFW750" s="59"/>
      <c r="JFX750" s="59"/>
      <c r="JFY750" s="59"/>
      <c r="JFZ750" s="59"/>
      <c r="JGA750" s="59"/>
      <c r="JGB750" s="59"/>
      <c r="JGC750" s="59"/>
      <c r="JGD750" s="59"/>
      <c r="JGE750" s="59"/>
      <c r="JGF750" s="59"/>
      <c r="JGG750" s="59"/>
      <c r="JGH750" s="59"/>
      <c r="JGI750" s="59"/>
      <c r="JGJ750" s="59"/>
      <c r="JGK750" s="59"/>
      <c r="JGL750" s="59"/>
      <c r="JGM750" s="59"/>
      <c r="JGN750" s="59"/>
      <c r="JGO750" s="59"/>
      <c r="JGP750" s="59"/>
      <c r="JGQ750" s="59"/>
      <c r="JGR750" s="59"/>
      <c r="JGS750" s="59"/>
      <c r="JGT750" s="59"/>
      <c r="JGU750" s="59"/>
      <c r="JGV750" s="59"/>
      <c r="JGW750" s="59"/>
      <c r="JGX750" s="59"/>
      <c r="JGY750" s="59"/>
      <c r="JGZ750" s="59"/>
      <c r="JHA750" s="59"/>
      <c r="JHB750" s="59"/>
      <c r="JHC750" s="59"/>
      <c r="JHD750" s="59"/>
      <c r="JHE750" s="59"/>
      <c r="JHF750" s="59"/>
      <c r="JHG750" s="59"/>
      <c r="JHH750" s="59"/>
      <c r="JHI750" s="59"/>
      <c r="JHJ750" s="59"/>
      <c r="JHK750" s="59"/>
      <c r="JHL750" s="59"/>
      <c r="JHM750" s="59"/>
      <c r="JHN750" s="59"/>
      <c r="JHO750" s="59"/>
      <c r="JHP750" s="59"/>
      <c r="JHQ750" s="59"/>
      <c r="JHR750" s="59"/>
      <c r="JHS750" s="59"/>
      <c r="JHT750" s="59"/>
      <c r="JHU750" s="59"/>
      <c r="JHV750" s="59"/>
      <c r="JHW750" s="59"/>
      <c r="JHX750" s="59"/>
      <c r="JHY750" s="59"/>
      <c r="JHZ750" s="59"/>
      <c r="JIA750" s="59"/>
      <c r="JIB750" s="59"/>
      <c r="JIC750" s="59"/>
      <c r="JID750" s="59"/>
      <c r="JIE750" s="59"/>
      <c r="JIF750" s="59"/>
      <c r="JIG750" s="59"/>
      <c r="JIH750" s="59"/>
      <c r="JII750" s="59"/>
      <c r="JIJ750" s="59"/>
      <c r="JIK750" s="59"/>
      <c r="JIL750" s="59"/>
      <c r="JIM750" s="59"/>
      <c r="JIN750" s="59"/>
      <c r="JIO750" s="59"/>
      <c r="JIP750" s="59"/>
      <c r="JIQ750" s="59"/>
      <c r="JIR750" s="59"/>
      <c r="JIS750" s="59"/>
      <c r="JIT750" s="59"/>
      <c r="JIU750" s="59"/>
      <c r="JIV750" s="59"/>
      <c r="JIW750" s="59"/>
      <c r="JIX750" s="59"/>
      <c r="JIY750" s="59"/>
      <c r="JIZ750" s="59"/>
      <c r="JJA750" s="59"/>
      <c r="JJB750" s="59"/>
      <c r="JJC750" s="59"/>
      <c r="JJD750" s="59"/>
      <c r="JJE750" s="59"/>
      <c r="JJF750" s="59"/>
      <c r="JJG750" s="59"/>
      <c r="JJH750" s="59"/>
      <c r="JJI750" s="59"/>
      <c r="JJJ750" s="59"/>
      <c r="JJK750" s="59"/>
      <c r="JJL750" s="59"/>
      <c r="JJM750" s="59"/>
      <c r="JJN750" s="59"/>
      <c r="JJO750" s="59"/>
      <c r="JJP750" s="59"/>
      <c r="JJQ750" s="59"/>
      <c r="JJR750" s="59"/>
      <c r="JJS750" s="59"/>
      <c r="JJT750" s="59"/>
      <c r="JJU750" s="59"/>
      <c r="JJV750" s="59"/>
      <c r="JJW750" s="59"/>
      <c r="JJX750" s="59"/>
      <c r="JJY750" s="59"/>
      <c r="JJZ750" s="59"/>
      <c r="JKA750" s="59"/>
      <c r="JKB750" s="59"/>
      <c r="JKC750" s="59"/>
      <c r="JKD750" s="59"/>
      <c r="JKE750" s="59"/>
      <c r="JKF750" s="59"/>
      <c r="JKG750" s="59"/>
      <c r="JKH750" s="59"/>
      <c r="JKI750" s="59"/>
      <c r="JKJ750" s="59"/>
      <c r="JKK750" s="59"/>
      <c r="JKL750" s="59"/>
      <c r="JKM750" s="59"/>
      <c r="JKN750" s="59"/>
      <c r="JKO750" s="59"/>
      <c r="JKP750" s="59"/>
      <c r="JKQ750" s="59"/>
      <c r="JKR750" s="59"/>
      <c r="JKS750" s="59"/>
      <c r="JKT750" s="59"/>
      <c r="JKU750" s="59"/>
      <c r="JKV750" s="59"/>
      <c r="JKW750" s="59"/>
      <c r="JKX750" s="59"/>
      <c r="JKY750" s="59"/>
      <c r="JKZ750" s="59"/>
      <c r="JLA750" s="59"/>
      <c r="JLB750" s="59"/>
      <c r="JLC750" s="59"/>
      <c r="JLD750" s="59"/>
      <c r="JLE750" s="59"/>
      <c r="JLF750" s="59"/>
      <c r="JLG750" s="59"/>
      <c r="JLH750" s="59"/>
      <c r="JLI750" s="59"/>
      <c r="JLJ750" s="59"/>
      <c r="JLK750" s="59"/>
      <c r="JLL750" s="59"/>
      <c r="JLM750" s="59"/>
      <c r="JLN750" s="59"/>
      <c r="JLO750" s="59"/>
      <c r="JLP750" s="59"/>
      <c r="JLQ750" s="59"/>
      <c r="JLR750" s="59"/>
      <c r="JLS750" s="59"/>
      <c r="JLT750" s="59"/>
      <c r="JLU750" s="59"/>
      <c r="JLV750" s="59"/>
      <c r="JLW750" s="59"/>
      <c r="JLX750" s="59"/>
      <c r="JLY750" s="59"/>
      <c r="JLZ750" s="59"/>
      <c r="JMA750" s="59"/>
      <c r="JMB750" s="59"/>
      <c r="JMC750" s="59"/>
      <c r="JMD750" s="59"/>
      <c r="JME750" s="59"/>
      <c r="JMF750" s="59"/>
      <c r="JMG750" s="59"/>
      <c r="JMH750" s="59"/>
      <c r="JMI750" s="59"/>
      <c r="JMJ750" s="59"/>
      <c r="JMK750" s="59"/>
      <c r="JML750" s="59"/>
      <c r="JMM750" s="59"/>
      <c r="JMN750" s="59"/>
      <c r="JMO750" s="59"/>
      <c r="JMP750" s="59"/>
      <c r="JMQ750" s="59"/>
      <c r="JMR750" s="59"/>
      <c r="JMS750" s="59"/>
      <c r="JMT750" s="59"/>
      <c r="JMU750" s="59"/>
      <c r="JMV750" s="59"/>
      <c r="JMW750" s="59"/>
      <c r="JMX750" s="59"/>
      <c r="JMY750" s="59"/>
      <c r="JMZ750" s="59"/>
      <c r="JNA750" s="59"/>
      <c r="JNB750" s="59"/>
      <c r="JNC750" s="59"/>
      <c r="JND750" s="59"/>
      <c r="JNE750" s="59"/>
      <c r="JNF750" s="59"/>
      <c r="JNG750" s="59"/>
      <c r="JNH750" s="59"/>
      <c r="JNI750" s="59"/>
      <c r="JNJ750" s="59"/>
      <c r="JNK750" s="59"/>
      <c r="JNL750" s="59"/>
      <c r="JNM750" s="59"/>
      <c r="JNN750" s="59"/>
      <c r="JNO750" s="59"/>
      <c r="JNP750" s="59"/>
      <c r="JNQ750" s="59"/>
      <c r="JNR750" s="59"/>
      <c r="JNS750" s="59"/>
      <c r="JNT750" s="59"/>
      <c r="JNU750" s="59"/>
      <c r="JNV750" s="59"/>
      <c r="JNW750" s="59"/>
      <c r="JNX750" s="59"/>
      <c r="JNY750" s="59"/>
      <c r="JNZ750" s="59"/>
      <c r="JOA750" s="59"/>
      <c r="JOB750" s="59"/>
      <c r="JOC750" s="59"/>
      <c r="JOD750" s="59"/>
      <c r="JOE750" s="59"/>
      <c r="JOF750" s="59"/>
      <c r="JOG750" s="59"/>
      <c r="JOH750" s="59"/>
      <c r="JOI750" s="59"/>
      <c r="JOJ750" s="59"/>
      <c r="JOK750" s="59"/>
      <c r="JOL750" s="59"/>
      <c r="JOM750" s="59"/>
      <c r="JON750" s="59"/>
      <c r="JOO750" s="59"/>
      <c r="JOP750" s="59"/>
      <c r="JOQ750" s="59"/>
      <c r="JOR750" s="59"/>
      <c r="JOS750" s="59"/>
      <c r="JOT750" s="59"/>
      <c r="JOU750" s="59"/>
      <c r="JOV750" s="59"/>
      <c r="JOW750" s="59"/>
      <c r="JOX750" s="59"/>
      <c r="JOY750" s="59"/>
      <c r="JOZ750" s="59"/>
      <c r="JPA750" s="59"/>
      <c r="JPB750" s="59"/>
      <c r="JPC750" s="59"/>
      <c r="JPD750" s="59"/>
      <c r="JPE750" s="59"/>
      <c r="JPF750" s="59"/>
      <c r="JPG750" s="59"/>
      <c r="JPH750" s="59"/>
      <c r="JPI750" s="59"/>
      <c r="JPJ750" s="59"/>
      <c r="JPK750" s="59"/>
      <c r="JPL750" s="59"/>
      <c r="JPM750" s="59"/>
      <c r="JPN750" s="59"/>
      <c r="JPO750" s="59"/>
      <c r="JPP750" s="59"/>
      <c r="JPQ750" s="59"/>
      <c r="JPR750" s="59"/>
      <c r="JPS750" s="59"/>
      <c r="JPT750" s="59"/>
      <c r="JPU750" s="59"/>
      <c r="JPV750" s="59"/>
      <c r="JPW750" s="59"/>
      <c r="JPX750" s="59"/>
      <c r="JPY750" s="59"/>
      <c r="JPZ750" s="59"/>
      <c r="JQA750" s="59"/>
      <c r="JQB750" s="59"/>
      <c r="JQC750" s="59"/>
      <c r="JQD750" s="59"/>
      <c r="JQE750" s="59"/>
      <c r="JQF750" s="59"/>
      <c r="JQG750" s="59"/>
      <c r="JQH750" s="59"/>
      <c r="JQI750" s="59"/>
      <c r="JQJ750" s="59"/>
      <c r="JQK750" s="59"/>
      <c r="JQL750" s="59"/>
      <c r="JQM750" s="59"/>
      <c r="JQN750" s="59"/>
      <c r="JQO750" s="59"/>
      <c r="JQP750" s="59"/>
      <c r="JQQ750" s="59"/>
      <c r="JQR750" s="59"/>
      <c r="JQS750" s="59"/>
      <c r="JQT750" s="59"/>
      <c r="JQU750" s="59"/>
      <c r="JQV750" s="59"/>
      <c r="JQW750" s="59"/>
      <c r="JQX750" s="59"/>
      <c r="JQY750" s="59"/>
      <c r="JQZ750" s="59"/>
      <c r="JRA750" s="59"/>
      <c r="JRB750" s="59"/>
      <c r="JRC750" s="59"/>
      <c r="JRD750" s="59"/>
      <c r="JRE750" s="59"/>
      <c r="JRF750" s="59"/>
      <c r="JRG750" s="59"/>
      <c r="JRH750" s="59"/>
      <c r="JRI750" s="59"/>
      <c r="JRJ750" s="59"/>
      <c r="JRK750" s="59"/>
      <c r="JRL750" s="59"/>
      <c r="JRM750" s="59"/>
      <c r="JRN750" s="59"/>
      <c r="JRO750" s="59"/>
      <c r="JRP750" s="59"/>
      <c r="JRQ750" s="59"/>
      <c r="JRR750" s="59"/>
      <c r="JRS750" s="59"/>
      <c r="JRT750" s="59"/>
      <c r="JRU750" s="59"/>
      <c r="JRV750" s="59"/>
      <c r="JRW750" s="59"/>
      <c r="JRX750" s="59"/>
      <c r="JRY750" s="59"/>
      <c r="JRZ750" s="59"/>
      <c r="JSA750" s="59"/>
      <c r="JSB750" s="59"/>
      <c r="JSC750" s="59"/>
      <c r="JSD750" s="59"/>
      <c r="JSE750" s="59"/>
      <c r="JSF750" s="59"/>
      <c r="JSG750" s="59"/>
      <c r="JSH750" s="59"/>
      <c r="JSI750" s="59"/>
      <c r="JSJ750" s="59"/>
      <c r="JSK750" s="59"/>
      <c r="JSL750" s="59"/>
      <c r="JSM750" s="59"/>
      <c r="JSN750" s="59"/>
      <c r="JSO750" s="59"/>
      <c r="JSP750" s="59"/>
      <c r="JSQ750" s="59"/>
      <c r="JSR750" s="59"/>
      <c r="JSS750" s="59"/>
      <c r="JST750" s="59"/>
      <c r="JSU750" s="59"/>
      <c r="JSV750" s="59"/>
      <c r="JSW750" s="59"/>
      <c r="JSX750" s="59"/>
      <c r="JSY750" s="59"/>
      <c r="JSZ750" s="59"/>
      <c r="JTA750" s="59"/>
      <c r="JTB750" s="59"/>
      <c r="JTC750" s="59"/>
      <c r="JTD750" s="59"/>
      <c r="JTE750" s="59"/>
      <c r="JTF750" s="59"/>
      <c r="JTG750" s="59"/>
      <c r="JTH750" s="59"/>
      <c r="JTI750" s="59"/>
      <c r="JTJ750" s="59"/>
      <c r="JTK750" s="59"/>
      <c r="JTL750" s="59"/>
      <c r="JTM750" s="59"/>
      <c r="JTN750" s="59"/>
      <c r="JTO750" s="59"/>
      <c r="JTP750" s="59"/>
      <c r="JTQ750" s="59"/>
      <c r="JTR750" s="59"/>
      <c r="JTS750" s="59"/>
      <c r="JTT750" s="59"/>
      <c r="JTU750" s="59"/>
      <c r="JTV750" s="59"/>
      <c r="JTW750" s="59"/>
      <c r="JTX750" s="59"/>
      <c r="JTY750" s="59"/>
      <c r="JTZ750" s="59"/>
      <c r="JUA750" s="59"/>
      <c r="JUB750" s="59"/>
      <c r="JUC750" s="59"/>
      <c r="JUD750" s="59"/>
      <c r="JUE750" s="59"/>
      <c r="JUF750" s="59"/>
      <c r="JUG750" s="59"/>
      <c r="JUH750" s="59"/>
      <c r="JUI750" s="59"/>
      <c r="JUJ750" s="59"/>
      <c r="JUK750" s="59"/>
      <c r="JUL750" s="59"/>
      <c r="JUM750" s="59"/>
      <c r="JUN750" s="59"/>
      <c r="JUO750" s="59"/>
      <c r="JUP750" s="59"/>
      <c r="JUQ750" s="59"/>
      <c r="JUR750" s="59"/>
      <c r="JUS750" s="59"/>
      <c r="JUT750" s="59"/>
      <c r="JUU750" s="59"/>
      <c r="JUV750" s="59"/>
      <c r="JUW750" s="59"/>
      <c r="JUX750" s="59"/>
      <c r="JUY750" s="59"/>
      <c r="JUZ750" s="59"/>
      <c r="JVA750" s="59"/>
      <c r="JVB750" s="59"/>
      <c r="JVC750" s="59"/>
      <c r="JVD750" s="59"/>
      <c r="JVE750" s="59"/>
      <c r="JVF750" s="59"/>
      <c r="JVG750" s="59"/>
      <c r="JVH750" s="59"/>
      <c r="JVI750" s="59"/>
      <c r="JVJ750" s="59"/>
      <c r="JVK750" s="59"/>
      <c r="JVL750" s="59"/>
      <c r="JVM750" s="59"/>
      <c r="JVN750" s="59"/>
      <c r="JVO750" s="59"/>
      <c r="JVP750" s="59"/>
      <c r="JVQ750" s="59"/>
      <c r="JVR750" s="59"/>
      <c r="JVS750" s="59"/>
      <c r="JVT750" s="59"/>
      <c r="JVU750" s="59"/>
      <c r="JVV750" s="59"/>
      <c r="JVW750" s="59"/>
      <c r="JVX750" s="59"/>
      <c r="JVY750" s="59"/>
      <c r="JVZ750" s="59"/>
      <c r="JWA750" s="59"/>
      <c r="JWB750" s="59"/>
      <c r="JWC750" s="59"/>
      <c r="JWD750" s="59"/>
      <c r="JWE750" s="59"/>
      <c r="JWF750" s="59"/>
      <c r="JWG750" s="59"/>
      <c r="JWH750" s="59"/>
      <c r="JWI750" s="59"/>
      <c r="JWJ750" s="59"/>
      <c r="JWK750" s="59"/>
      <c r="JWL750" s="59"/>
      <c r="JWM750" s="59"/>
      <c r="JWN750" s="59"/>
      <c r="JWO750" s="59"/>
      <c r="JWP750" s="59"/>
      <c r="JWQ750" s="59"/>
      <c r="JWR750" s="59"/>
      <c r="JWS750" s="59"/>
      <c r="JWT750" s="59"/>
      <c r="JWU750" s="59"/>
      <c r="JWV750" s="59"/>
      <c r="JWW750" s="59"/>
      <c r="JWX750" s="59"/>
      <c r="JWY750" s="59"/>
      <c r="JWZ750" s="59"/>
      <c r="JXA750" s="59"/>
      <c r="JXB750" s="59"/>
      <c r="JXC750" s="59"/>
      <c r="JXD750" s="59"/>
      <c r="JXE750" s="59"/>
      <c r="JXF750" s="59"/>
      <c r="JXG750" s="59"/>
      <c r="JXH750" s="59"/>
      <c r="JXI750" s="59"/>
      <c r="JXJ750" s="59"/>
      <c r="JXK750" s="59"/>
      <c r="JXL750" s="59"/>
      <c r="JXM750" s="59"/>
      <c r="JXN750" s="59"/>
      <c r="JXO750" s="59"/>
      <c r="JXP750" s="59"/>
      <c r="JXQ750" s="59"/>
      <c r="JXR750" s="59"/>
      <c r="JXS750" s="59"/>
      <c r="JXT750" s="59"/>
      <c r="JXU750" s="59"/>
      <c r="JXV750" s="59"/>
      <c r="JXW750" s="59"/>
      <c r="JXX750" s="59"/>
      <c r="JXY750" s="59"/>
      <c r="JXZ750" s="59"/>
      <c r="JYA750" s="59"/>
      <c r="JYB750" s="59"/>
      <c r="JYC750" s="59"/>
      <c r="JYD750" s="59"/>
      <c r="JYE750" s="59"/>
      <c r="JYF750" s="59"/>
      <c r="JYG750" s="59"/>
      <c r="JYH750" s="59"/>
      <c r="JYI750" s="59"/>
      <c r="JYJ750" s="59"/>
      <c r="JYK750" s="59"/>
      <c r="JYL750" s="59"/>
      <c r="JYM750" s="59"/>
      <c r="JYN750" s="59"/>
      <c r="JYO750" s="59"/>
      <c r="JYP750" s="59"/>
      <c r="JYQ750" s="59"/>
      <c r="JYR750" s="59"/>
      <c r="JYS750" s="59"/>
      <c r="JYT750" s="59"/>
      <c r="JYU750" s="59"/>
      <c r="JYV750" s="59"/>
      <c r="JYW750" s="59"/>
      <c r="JYX750" s="59"/>
      <c r="JYY750" s="59"/>
      <c r="JYZ750" s="59"/>
      <c r="JZA750" s="59"/>
      <c r="JZB750" s="59"/>
      <c r="JZC750" s="59"/>
      <c r="JZD750" s="59"/>
      <c r="JZE750" s="59"/>
      <c r="JZF750" s="59"/>
      <c r="JZG750" s="59"/>
      <c r="JZH750" s="59"/>
      <c r="JZI750" s="59"/>
      <c r="JZJ750" s="59"/>
      <c r="JZK750" s="59"/>
      <c r="JZL750" s="59"/>
      <c r="JZM750" s="59"/>
      <c r="JZN750" s="59"/>
      <c r="JZO750" s="59"/>
      <c r="JZP750" s="59"/>
      <c r="JZQ750" s="59"/>
      <c r="JZR750" s="59"/>
      <c r="JZS750" s="59"/>
      <c r="JZT750" s="59"/>
      <c r="JZU750" s="59"/>
      <c r="JZV750" s="59"/>
      <c r="JZW750" s="59"/>
      <c r="JZX750" s="59"/>
      <c r="JZY750" s="59"/>
      <c r="JZZ750" s="59"/>
      <c r="KAA750" s="59"/>
      <c r="KAB750" s="59"/>
      <c r="KAC750" s="59"/>
      <c r="KAD750" s="59"/>
      <c r="KAE750" s="59"/>
      <c r="KAF750" s="59"/>
      <c r="KAG750" s="59"/>
      <c r="KAH750" s="59"/>
      <c r="KAI750" s="59"/>
      <c r="KAJ750" s="59"/>
      <c r="KAK750" s="59"/>
      <c r="KAL750" s="59"/>
      <c r="KAM750" s="59"/>
      <c r="KAN750" s="59"/>
      <c r="KAO750" s="59"/>
      <c r="KAP750" s="59"/>
      <c r="KAQ750" s="59"/>
      <c r="KAR750" s="59"/>
      <c r="KAS750" s="59"/>
      <c r="KAT750" s="59"/>
      <c r="KAU750" s="59"/>
      <c r="KAV750" s="59"/>
      <c r="KAW750" s="59"/>
      <c r="KAX750" s="59"/>
      <c r="KAY750" s="59"/>
      <c r="KAZ750" s="59"/>
      <c r="KBA750" s="59"/>
      <c r="KBB750" s="59"/>
      <c r="KBC750" s="59"/>
      <c r="KBD750" s="59"/>
      <c r="KBE750" s="59"/>
      <c r="KBF750" s="59"/>
      <c r="KBG750" s="59"/>
      <c r="KBH750" s="59"/>
      <c r="KBI750" s="59"/>
      <c r="KBJ750" s="59"/>
      <c r="KBK750" s="59"/>
      <c r="KBL750" s="59"/>
      <c r="KBM750" s="59"/>
      <c r="KBN750" s="59"/>
      <c r="KBO750" s="59"/>
      <c r="KBP750" s="59"/>
      <c r="KBQ750" s="59"/>
      <c r="KBR750" s="59"/>
      <c r="KBS750" s="59"/>
      <c r="KBT750" s="59"/>
      <c r="KBU750" s="59"/>
      <c r="KBV750" s="59"/>
      <c r="KBW750" s="59"/>
      <c r="KBX750" s="59"/>
      <c r="KBY750" s="59"/>
      <c r="KBZ750" s="59"/>
      <c r="KCA750" s="59"/>
      <c r="KCB750" s="59"/>
      <c r="KCC750" s="59"/>
      <c r="KCD750" s="59"/>
      <c r="KCE750" s="59"/>
      <c r="KCF750" s="59"/>
      <c r="KCG750" s="59"/>
      <c r="KCH750" s="59"/>
      <c r="KCI750" s="59"/>
      <c r="KCJ750" s="59"/>
      <c r="KCK750" s="59"/>
      <c r="KCL750" s="59"/>
      <c r="KCM750" s="59"/>
      <c r="KCN750" s="59"/>
      <c r="KCO750" s="59"/>
      <c r="KCP750" s="59"/>
      <c r="KCQ750" s="59"/>
      <c r="KCR750" s="59"/>
      <c r="KCS750" s="59"/>
      <c r="KCT750" s="59"/>
      <c r="KCU750" s="59"/>
      <c r="KCV750" s="59"/>
      <c r="KCW750" s="59"/>
      <c r="KCX750" s="59"/>
      <c r="KCY750" s="59"/>
      <c r="KCZ750" s="59"/>
      <c r="KDA750" s="59"/>
      <c r="KDB750" s="59"/>
      <c r="KDC750" s="59"/>
      <c r="KDD750" s="59"/>
      <c r="KDE750" s="59"/>
      <c r="KDF750" s="59"/>
      <c r="KDG750" s="59"/>
      <c r="KDH750" s="59"/>
      <c r="KDI750" s="59"/>
      <c r="KDJ750" s="59"/>
      <c r="KDK750" s="59"/>
      <c r="KDL750" s="59"/>
      <c r="KDM750" s="59"/>
      <c r="KDN750" s="59"/>
      <c r="KDO750" s="59"/>
      <c r="KDP750" s="59"/>
      <c r="KDQ750" s="59"/>
      <c r="KDR750" s="59"/>
      <c r="KDS750" s="59"/>
      <c r="KDT750" s="59"/>
      <c r="KDU750" s="59"/>
      <c r="KDV750" s="59"/>
      <c r="KDW750" s="59"/>
      <c r="KDX750" s="59"/>
      <c r="KDY750" s="59"/>
      <c r="KDZ750" s="59"/>
      <c r="KEA750" s="59"/>
      <c r="KEB750" s="59"/>
      <c r="KEC750" s="59"/>
      <c r="KED750" s="59"/>
      <c r="KEE750" s="59"/>
      <c r="KEF750" s="59"/>
      <c r="KEG750" s="59"/>
      <c r="KEH750" s="59"/>
      <c r="KEI750" s="59"/>
      <c r="KEJ750" s="59"/>
      <c r="KEK750" s="59"/>
      <c r="KEL750" s="59"/>
      <c r="KEM750" s="59"/>
      <c r="KEN750" s="59"/>
      <c r="KEO750" s="59"/>
      <c r="KEP750" s="59"/>
      <c r="KEQ750" s="59"/>
      <c r="KER750" s="59"/>
      <c r="KES750" s="59"/>
      <c r="KET750" s="59"/>
      <c r="KEU750" s="59"/>
      <c r="KEV750" s="59"/>
      <c r="KEW750" s="59"/>
      <c r="KEX750" s="59"/>
      <c r="KEY750" s="59"/>
      <c r="KEZ750" s="59"/>
      <c r="KFA750" s="59"/>
      <c r="KFB750" s="59"/>
      <c r="KFC750" s="59"/>
      <c r="KFD750" s="59"/>
      <c r="KFE750" s="59"/>
      <c r="KFF750" s="59"/>
      <c r="KFG750" s="59"/>
      <c r="KFH750" s="59"/>
      <c r="KFI750" s="59"/>
      <c r="KFJ750" s="59"/>
      <c r="KFK750" s="59"/>
      <c r="KFL750" s="59"/>
      <c r="KFM750" s="59"/>
      <c r="KFN750" s="59"/>
      <c r="KFO750" s="59"/>
      <c r="KFP750" s="59"/>
      <c r="KFQ750" s="59"/>
      <c r="KFR750" s="59"/>
      <c r="KFS750" s="59"/>
      <c r="KFT750" s="59"/>
      <c r="KFU750" s="59"/>
      <c r="KFV750" s="59"/>
      <c r="KFW750" s="59"/>
      <c r="KFX750" s="59"/>
      <c r="KFY750" s="59"/>
      <c r="KFZ750" s="59"/>
      <c r="KGA750" s="59"/>
      <c r="KGB750" s="59"/>
      <c r="KGC750" s="59"/>
      <c r="KGD750" s="59"/>
      <c r="KGE750" s="59"/>
      <c r="KGF750" s="59"/>
      <c r="KGG750" s="59"/>
      <c r="KGH750" s="59"/>
      <c r="KGI750" s="59"/>
      <c r="KGJ750" s="59"/>
      <c r="KGK750" s="59"/>
      <c r="KGL750" s="59"/>
      <c r="KGM750" s="59"/>
      <c r="KGN750" s="59"/>
      <c r="KGO750" s="59"/>
      <c r="KGP750" s="59"/>
      <c r="KGQ750" s="59"/>
      <c r="KGR750" s="59"/>
      <c r="KGS750" s="59"/>
      <c r="KGT750" s="59"/>
      <c r="KGU750" s="59"/>
      <c r="KGV750" s="59"/>
      <c r="KGW750" s="59"/>
      <c r="KGX750" s="59"/>
      <c r="KGY750" s="59"/>
      <c r="KGZ750" s="59"/>
      <c r="KHA750" s="59"/>
      <c r="KHB750" s="59"/>
      <c r="KHC750" s="59"/>
      <c r="KHD750" s="59"/>
      <c r="KHE750" s="59"/>
      <c r="KHF750" s="59"/>
      <c r="KHG750" s="59"/>
      <c r="KHH750" s="59"/>
      <c r="KHI750" s="59"/>
      <c r="KHJ750" s="59"/>
      <c r="KHK750" s="59"/>
      <c r="KHL750" s="59"/>
      <c r="KHM750" s="59"/>
      <c r="KHN750" s="59"/>
      <c r="KHO750" s="59"/>
      <c r="KHP750" s="59"/>
      <c r="KHQ750" s="59"/>
      <c r="KHR750" s="59"/>
      <c r="KHS750" s="59"/>
      <c r="KHT750" s="59"/>
      <c r="KHU750" s="59"/>
      <c r="KHV750" s="59"/>
      <c r="KHW750" s="59"/>
      <c r="KHX750" s="59"/>
      <c r="KHY750" s="59"/>
      <c r="KHZ750" s="59"/>
      <c r="KIA750" s="59"/>
      <c r="KIB750" s="59"/>
      <c r="KIC750" s="59"/>
      <c r="KID750" s="59"/>
      <c r="KIE750" s="59"/>
      <c r="KIF750" s="59"/>
      <c r="KIG750" s="59"/>
      <c r="KIH750" s="59"/>
      <c r="KII750" s="59"/>
      <c r="KIJ750" s="59"/>
      <c r="KIK750" s="59"/>
      <c r="KIL750" s="59"/>
      <c r="KIM750" s="59"/>
      <c r="KIN750" s="59"/>
      <c r="KIO750" s="59"/>
      <c r="KIP750" s="59"/>
      <c r="KIQ750" s="59"/>
      <c r="KIR750" s="59"/>
      <c r="KIS750" s="59"/>
      <c r="KIT750" s="59"/>
      <c r="KIU750" s="59"/>
      <c r="KIV750" s="59"/>
      <c r="KIW750" s="59"/>
      <c r="KIX750" s="59"/>
      <c r="KIY750" s="59"/>
      <c r="KIZ750" s="59"/>
      <c r="KJA750" s="59"/>
      <c r="KJB750" s="59"/>
      <c r="KJC750" s="59"/>
      <c r="KJD750" s="59"/>
      <c r="KJE750" s="59"/>
      <c r="KJF750" s="59"/>
      <c r="KJG750" s="59"/>
      <c r="KJH750" s="59"/>
      <c r="KJI750" s="59"/>
      <c r="KJJ750" s="59"/>
      <c r="KJK750" s="59"/>
      <c r="KJL750" s="59"/>
      <c r="KJM750" s="59"/>
      <c r="KJN750" s="59"/>
      <c r="KJO750" s="59"/>
      <c r="KJP750" s="59"/>
      <c r="KJQ750" s="59"/>
      <c r="KJR750" s="59"/>
      <c r="KJS750" s="59"/>
      <c r="KJT750" s="59"/>
      <c r="KJU750" s="59"/>
      <c r="KJV750" s="59"/>
      <c r="KJW750" s="59"/>
      <c r="KJX750" s="59"/>
      <c r="KJY750" s="59"/>
      <c r="KJZ750" s="59"/>
      <c r="KKA750" s="59"/>
      <c r="KKB750" s="59"/>
      <c r="KKC750" s="59"/>
      <c r="KKD750" s="59"/>
      <c r="KKE750" s="59"/>
      <c r="KKF750" s="59"/>
      <c r="KKG750" s="59"/>
      <c r="KKH750" s="59"/>
      <c r="KKI750" s="59"/>
      <c r="KKJ750" s="59"/>
      <c r="KKK750" s="59"/>
      <c r="KKL750" s="59"/>
      <c r="KKM750" s="59"/>
      <c r="KKN750" s="59"/>
      <c r="KKO750" s="59"/>
      <c r="KKP750" s="59"/>
      <c r="KKQ750" s="59"/>
      <c r="KKR750" s="59"/>
      <c r="KKS750" s="59"/>
      <c r="KKT750" s="59"/>
      <c r="KKU750" s="59"/>
      <c r="KKV750" s="59"/>
      <c r="KKW750" s="59"/>
      <c r="KKX750" s="59"/>
      <c r="KKY750" s="59"/>
      <c r="KKZ750" s="59"/>
      <c r="KLA750" s="59"/>
      <c r="KLB750" s="59"/>
      <c r="KLC750" s="59"/>
      <c r="KLD750" s="59"/>
      <c r="KLE750" s="59"/>
      <c r="KLF750" s="59"/>
      <c r="KLG750" s="59"/>
      <c r="KLH750" s="59"/>
      <c r="KLI750" s="59"/>
      <c r="KLJ750" s="59"/>
      <c r="KLK750" s="59"/>
      <c r="KLL750" s="59"/>
      <c r="KLM750" s="59"/>
      <c r="KLN750" s="59"/>
      <c r="KLO750" s="59"/>
      <c r="KLP750" s="59"/>
      <c r="KLQ750" s="59"/>
      <c r="KLR750" s="59"/>
      <c r="KLS750" s="59"/>
      <c r="KLT750" s="59"/>
      <c r="KLU750" s="59"/>
      <c r="KLV750" s="59"/>
      <c r="KLW750" s="59"/>
      <c r="KLX750" s="59"/>
      <c r="KLY750" s="59"/>
      <c r="KLZ750" s="59"/>
      <c r="KMA750" s="59"/>
      <c r="KMB750" s="59"/>
      <c r="KMC750" s="59"/>
      <c r="KMD750" s="59"/>
      <c r="KME750" s="59"/>
      <c r="KMF750" s="59"/>
      <c r="KMG750" s="59"/>
      <c r="KMH750" s="59"/>
      <c r="KMI750" s="59"/>
      <c r="KMJ750" s="59"/>
      <c r="KMK750" s="59"/>
      <c r="KML750" s="59"/>
      <c r="KMM750" s="59"/>
      <c r="KMN750" s="59"/>
      <c r="KMO750" s="59"/>
      <c r="KMP750" s="59"/>
      <c r="KMQ750" s="59"/>
      <c r="KMR750" s="59"/>
      <c r="KMS750" s="59"/>
      <c r="KMT750" s="59"/>
      <c r="KMU750" s="59"/>
      <c r="KMV750" s="59"/>
      <c r="KMW750" s="59"/>
      <c r="KMX750" s="59"/>
      <c r="KMY750" s="59"/>
      <c r="KMZ750" s="59"/>
      <c r="KNA750" s="59"/>
      <c r="KNB750" s="59"/>
      <c r="KNC750" s="59"/>
      <c r="KND750" s="59"/>
      <c r="KNE750" s="59"/>
      <c r="KNF750" s="59"/>
      <c r="KNG750" s="59"/>
      <c r="KNH750" s="59"/>
      <c r="KNI750" s="59"/>
      <c r="KNJ750" s="59"/>
      <c r="KNK750" s="59"/>
      <c r="KNL750" s="59"/>
      <c r="KNM750" s="59"/>
      <c r="KNN750" s="59"/>
      <c r="KNO750" s="59"/>
      <c r="KNP750" s="59"/>
      <c r="KNQ750" s="59"/>
      <c r="KNR750" s="59"/>
      <c r="KNS750" s="59"/>
      <c r="KNT750" s="59"/>
      <c r="KNU750" s="59"/>
      <c r="KNV750" s="59"/>
      <c r="KNW750" s="59"/>
      <c r="KNX750" s="59"/>
      <c r="KNY750" s="59"/>
      <c r="KNZ750" s="59"/>
      <c r="KOA750" s="59"/>
      <c r="KOB750" s="59"/>
      <c r="KOC750" s="59"/>
      <c r="KOD750" s="59"/>
      <c r="KOE750" s="59"/>
      <c r="KOF750" s="59"/>
      <c r="KOG750" s="59"/>
      <c r="KOH750" s="59"/>
      <c r="KOI750" s="59"/>
      <c r="KOJ750" s="59"/>
      <c r="KOK750" s="59"/>
      <c r="KOL750" s="59"/>
      <c r="KOM750" s="59"/>
      <c r="KON750" s="59"/>
      <c r="KOO750" s="59"/>
      <c r="KOP750" s="59"/>
      <c r="KOQ750" s="59"/>
      <c r="KOR750" s="59"/>
      <c r="KOS750" s="59"/>
      <c r="KOT750" s="59"/>
      <c r="KOU750" s="59"/>
      <c r="KOV750" s="59"/>
      <c r="KOW750" s="59"/>
      <c r="KOX750" s="59"/>
      <c r="KOY750" s="59"/>
      <c r="KOZ750" s="59"/>
      <c r="KPA750" s="59"/>
      <c r="KPB750" s="59"/>
      <c r="KPC750" s="59"/>
      <c r="KPD750" s="59"/>
      <c r="KPE750" s="59"/>
      <c r="KPF750" s="59"/>
      <c r="KPG750" s="59"/>
      <c r="KPH750" s="59"/>
      <c r="KPI750" s="59"/>
      <c r="KPJ750" s="59"/>
      <c r="KPK750" s="59"/>
      <c r="KPL750" s="59"/>
      <c r="KPM750" s="59"/>
      <c r="KPN750" s="59"/>
      <c r="KPO750" s="59"/>
      <c r="KPP750" s="59"/>
      <c r="KPQ750" s="59"/>
      <c r="KPR750" s="59"/>
      <c r="KPS750" s="59"/>
      <c r="KPT750" s="59"/>
      <c r="KPU750" s="59"/>
      <c r="KPV750" s="59"/>
      <c r="KPW750" s="59"/>
      <c r="KPX750" s="59"/>
      <c r="KPY750" s="59"/>
      <c r="KPZ750" s="59"/>
      <c r="KQA750" s="59"/>
      <c r="KQB750" s="59"/>
      <c r="KQC750" s="59"/>
      <c r="KQD750" s="59"/>
      <c r="KQE750" s="59"/>
      <c r="KQF750" s="59"/>
      <c r="KQG750" s="59"/>
      <c r="KQH750" s="59"/>
      <c r="KQI750" s="59"/>
      <c r="KQJ750" s="59"/>
      <c r="KQK750" s="59"/>
      <c r="KQL750" s="59"/>
      <c r="KQM750" s="59"/>
      <c r="KQN750" s="59"/>
      <c r="KQO750" s="59"/>
      <c r="KQP750" s="59"/>
      <c r="KQQ750" s="59"/>
      <c r="KQR750" s="59"/>
      <c r="KQS750" s="59"/>
      <c r="KQT750" s="59"/>
      <c r="KQU750" s="59"/>
      <c r="KQV750" s="59"/>
      <c r="KQW750" s="59"/>
      <c r="KQX750" s="59"/>
      <c r="KQY750" s="59"/>
      <c r="KQZ750" s="59"/>
      <c r="KRA750" s="59"/>
      <c r="KRB750" s="59"/>
      <c r="KRC750" s="59"/>
      <c r="KRD750" s="59"/>
      <c r="KRE750" s="59"/>
      <c r="KRF750" s="59"/>
      <c r="KRG750" s="59"/>
      <c r="KRH750" s="59"/>
      <c r="KRI750" s="59"/>
      <c r="KRJ750" s="59"/>
      <c r="KRK750" s="59"/>
      <c r="KRL750" s="59"/>
      <c r="KRM750" s="59"/>
      <c r="KRN750" s="59"/>
      <c r="KRO750" s="59"/>
      <c r="KRP750" s="59"/>
      <c r="KRQ750" s="59"/>
      <c r="KRR750" s="59"/>
      <c r="KRS750" s="59"/>
      <c r="KRT750" s="59"/>
      <c r="KRU750" s="59"/>
      <c r="KRV750" s="59"/>
      <c r="KRW750" s="59"/>
      <c r="KRX750" s="59"/>
      <c r="KRY750" s="59"/>
      <c r="KRZ750" s="59"/>
      <c r="KSA750" s="59"/>
      <c r="KSB750" s="59"/>
      <c r="KSC750" s="59"/>
      <c r="KSD750" s="59"/>
      <c r="KSE750" s="59"/>
      <c r="KSF750" s="59"/>
      <c r="KSG750" s="59"/>
      <c r="KSH750" s="59"/>
      <c r="KSI750" s="59"/>
      <c r="KSJ750" s="59"/>
      <c r="KSK750" s="59"/>
      <c r="KSL750" s="59"/>
      <c r="KSM750" s="59"/>
      <c r="KSN750" s="59"/>
      <c r="KSO750" s="59"/>
      <c r="KSP750" s="59"/>
      <c r="KSQ750" s="59"/>
      <c r="KSR750" s="59"/>
      <c r="KSS750" s="59"/>
      <c r="KST750" s="59"/>
      <c r="KSU750" s="59"/>
      <c r="KSV750" s="59"/>
      <c r="KSW750" s="59"/>
      <c r="KSX750" s="59"/>
      <c r="KSY750" s="59"/>
      <c r="KSZ750" s="59"/>
      <c r="KTA750" s="59"/>
      <c r="KTB750" s="59"/>
      <c r="KTC750" s="59"/>
      <c r="KTD750" s="59"/>
      <c r="KTE750" s="59"/>
      <c r="KTF750" s="59"/>
      <c r="KTG750" s="59"/>
      <c r="KTH750" s="59"/>
      <c r="KTI750" s="59"/>
      <c r="KTJ750" s="59"/>
      <c r="KTK750" s="59"/>
      <c r="KTL750" s="59"/>
      <c r="KTM750" s="59"/>
      <c r="KTN750" s="59"/>
      <c r="KTO750" s="59"/>
      <c r="KTP750" s="59"/>
      <c r="KTQ750" s="59"/>
      <c r="KTR750" s="59"/>
      <c r="KTS750" s="59"/>
      <c r="KTT750" s="59"/>
      <c r="KTU750" s="59"/>
      <c r="KTV750" s="59"/>
      <c r="KTW750" s="59"/>
      <c r="KTX750" s="59"/>
      <c r="KTY750" s="59"/>
      <c r="KTZ750" s="59"/>
      <c r="KUA750" s="59"/>
      <c r="KUB750" s="59"/>
      <c r="KUC750" s="59"/>
      <c r="KUD750" s="59"/>
      <c r="KUE750" s="59"/>
      <c r="KUF750" s="59"/>
      <c r="KUG750" s="59"/>
      <c r="KUH750" s="59"/>
      <c r="KUI750" s="59"/>
      <c r="KUJ750" s="59"/>
      <c r="KUK750" s="59"/>
      <c r="KUL750" s="59"/>
      <c r="KUM750" s="59"/>
      <c r="KUN750" s="59"/>
      <c r="KUO750" s="59"/>
      <c r="KUP750" s="59"/>
      <c r="KUQ750" s="59"/>
      <c r="KUR750" s="59"/>
      <c r="KUS750" s="59"/>
      <c r="KUT750" s="59"/>
      <c r="KUU750" s="59"/>
      <c r="KUV750" s="59"/>
      <c r="KUW750" s="59"/>
      <c r="KUX750" s="59"/>
      <c r="KUY750" s="59"/>
      <c r="KUZ750" s="59"/>
      <c r="KVA750" s="59"/>
      <c r="KVB750" s="59"/>
      <c r="KVC750" s="59"/>
      <c r="KVD750" s="59"/>
      <c r="KVE750" s="59"/>
      <c r="KVF750" s="59"/>
      <c r="KVG750" s="59"/>
      <c r="KVH750" s="59"/>
      <c r="KVI750" s="59"/>
      <c r="KVJ750" s="59"/>
      <c r="KVK750" s="59"/>
      <c r="KVL750" s="59"/>
      <c r="KVM750" s="59"/>
      <c r="KVN750" s="59"/>
      <c r="KVO750" s="59"/>
      <c r="KVP750" s="59"/>
      <c r="KVQ750" s="59"/>
      <c r="KVR750" s="59"/>
      <c r="KVS750" s="59"/>
      <c r="KVT750" s="59"/>
      <c r="KVU750" s="59"/>
      <c r="KVV750" s="59"/>
      <c r="KVW750" s="59"/>
      <c r="KVX750" s="59"/>
      <c r="KVY750" s="59"/>
      <c r="KVZ750" s="59"/>
      <c r="KWA750" s="59"/>
      <c r="KWB750" s="59"/>
      <c r="KWC750" s="59"/>
      <c r="KWD750" s="59"/>
      <c r="KWE750" s="59"/>
      <c r="KWF750" s="59"/>
      <c r="KWG750" s="59"/>
      <c r="KWH750" s="59"/>
      <c r="KWI750" s="59"/>
      <c r="KWJ750" s="59"/>
      <c r="KWK750" s="59"/>
      <c r="KWL750" s="59"/>
      <c r="KWM750" s="59"/>
      <c r="KWN750" s="59"/>
      <c r="KWO750" s="59"/>
      <c r="KWP750" s="59"/>
      <c r="KWQ750" s="59"/>
      <c r="KWR750" s="59"/>
      <c r="KWS750" s="59"/>
      <c r="KWT750" s="59"/>
      <c r="KWU750" s="59"/>
      <c r="KWV750" s="59"/>
      <c r="KWW750" s="59"/>
      <c r="KWX750" s="59"/>
      <c r="KWY750" s="59"/>
      <c r="KWZ750" s="59"/>
      <c r="KXA750" s="59"/>
      <c r="KXB750" s="59"/>
      <c r="KXC750" s="59"/>
      <c r="KXD750" s="59"/>
      <c r="KXE750" s="59"/>
      <c r="KXF750" s="59"/>
      <c r="KXG750" s="59"/>
      <c r="KXH750" s="59"/>
      <c r="KXI750" s="59"/>
      <c r="KXJ750" s="59"/>
      <c r="KXK750" s="59"/>
      <c r="KXL750" s="59"/>
      <c r="KXM750" s="59"/>
      <c r="KXN750" s="59"/>
      <c r="KXO750" s="59"/>
      <c r="KXP750" s="59"/>
      <c r="KXQ750" s="59"/>
      <c r="KXR750" s="59"/>
      <c r="KXS750" s="59"/>
      <c r="KXT750" s="59"/>
      <c r="KXU750" s="59"/>
      <c r="KXV750" s="59"/>
      <c r="KXW750" s="59"/>
      <c r="KXX750" s="59"/>
      <c r="KXY750" s="59"/>
      <c r="KXZ750" s="59"/>
      <c r="KYA750" s="59"/>
      <c r="KYB750" s="59"/>
      <c r="KYC750" s="59"/>
      <c r="KYD750" s="59"/>
      <c r="KYE750" s="59"/>
      <c r="KYF750" s="59"/>
      <c r="KYG750" s="59"/>
      <c r="KYH750" s="59"/>
      <c r="KYI750" s="59"/>
      <c r="KYJ750" s="59"/>
      <c r="KYK750" s="59"/>
      <c r="KYL750" s="59"/>
      <c r="KYM750" s="59"/>
      <c r="KYN750" s="59"/>
      <c r="KYO750" s="59"/>
      <c r="KYP750" s="59"/>
      <c r="KYQ750" s="59"/>
      <c r="KYR750" s="59"/>
      <c r="KYS750" s="59"/>
      <c r="KYT750" s="59"/>
      <c r="KYU750" s="59"/>
      <c r="KYV750" s="59"/>
      <c r="KYW750" s="59"/>
      <c r="KYX750" s="59"/>
      <c r="KYY750" s="59"/>
      <c r="KYZ750" s="59"/>
      <c r="KZA750" s="59"/>
      <c r="KZB750" s="59"/>
      <c r="KZC750" s="59"/>
      <c r="KZD750" s="59"/>
      <c r="KZE750" s="59"/>
      <c r="KZF750" s="59"/>
      <c r="KZG750" s="59"/>
      <c r="KZH750" s="59"/>
      <c r="KZI750" s="59"/>
      <c r="KZJ750" s="59"/>
      <c r="KZK750" s="59"/>
      <c r="KZL750" s="59"/>
      <c r="KZM750" s="59"/>
      <c r="KZN750" s="59"/>
      <c r="KZO750" s="59"/>
      <c r="KZP750" s="59"/>
      <c r="KZQ750" s="59"/>
      <c r="KZR750" s="59"/>
      <c r="KZS750" s="59"/>
      <c r="KZT750" s="59"/>
      <c r="KZU750" s="59"/>
      <c r="KZV750" s="59"/>
      <c r="KZW750" s="59"/>
      <c r="KZX750" s="59"/>
      <c r="KZY750" s="59"/>
      <c r="KZZ750" s="59"/>
      <c r="LAA750" s="59"/>
      <c r="LAB750" s="59"/>
      <c r="LAC750" s="59"/>
      <c r="LAD750" s="59"/>
      <c r="LAE750" s="59"/>
      <c r="LAF750" s="59"/>
      <c r="LAG750" s="59"/>
      <c r="LAH750" s="59"/>
      <c r="LAI750" s="59"/>
      <c r="LAJ750" s="59"/>
      <c r="LAK750" s="59"/>
      <c r="LAL750" s="59"/>
      <c r="LAM750" s="59"/>
      <c r="LAN750" s="59"/>
      <c r="LAO750" s="59"/>
      <c r="LAP750" s="59"/>
      <c r="LAQ750" s="59"/>
      <c r="LAR750" s="59"/>
      <c r="LAS750" s="59"/>
      <c r="LAT750" s="59"/>
      <c r="LAU750" s="59"/>
      <c r="LAV750" s="59"/>
      <c r="LAW750" s="59"/>
      <c r="LAX750" s="59"/>
      <c r="LAY750" s="59"/>
      <c r="LAZ750" s="59"/>
      <c r="LBA750" s="59"/>
      <c r="LBB750" s="59"/>
      <c r="LBC750" s="59"/>
      <c r="LBD750" s="59"/>
      <c r="LBE750" s="59"/>
      <c r="LBF750" s="59"/>
      <c r="LBG750" s="59"/>
      <c r="LBH750" s="59"/>
      <c r="LBI750" s="59"/>
      <c r="LBJ750" s="59"/>
      <c r="LBK750" s="59"/>
      <c r="LBL750" s="59"/>
      <c r="LBM750" s="59"/>
      <c r="LBN750" s="59"/>
      <c r="LBO750" s="59"/>
      <c r="LBP750" s="59"/>
      <c r="LBQ750" s="59"/>
      <c r="LBR750" s="59"/>
      <c r="LBS750" s="59"/>
      <c r="LBT750" s="59"/>
      <c r="LBU750" s="59"/>
      <c r="LBV750" s="59"/>
      <c r="LBW750" s="59"/>
      <c r="LBX750" s="59"/>
      <c r="LBY750" s="59"/>
      <c r="LBZ750" s="59"/>
      <c r="LCA750" s="59"/>
      <c r="LCB750" s="59"/>
      <c r="LCC750" s="59"/>
      <c r="LCD750" s="59"/>
      <c r="LCE750" s="59"/>
      <c r="LCF750" s="59"/>
      <c r="LCG750" s="59"/>
      <c r="LCH750" s="59"/>
      <c r="LCI750" s="59"/>
      <c r="LCJ750" s="59"/>
      <c r="LCK750" s="59"/>
      <c r="LCL750" s="59"/>
      <c r="LCM750" s="59"/>
      <c r="LCN750" s="59"/>
      <c r="LCO750" s="59"/>
      <c r="LCP750" s="59"/>
      <c r="LCQ750" s="59"/>
      <c r="LCR750" s="59"/>
      <c r="LCS750" s="59"/>
      <c r="LCT750" s="59"/>
      <c r="LCU750" s="59"/>
      <c r="LCV750" s="59"/>
      <c r="LCW750" s="59"/>
      <c r="LCX750" s="59"/>
      <c r="LCY750" s="59"/>
      <c r="LCZ750" s="59"/>
      <c r="LDA750" s="59"/>
      <c r="LDB750" s="59"/>
      <c r="LDC750" s="59"/>
      <c r="LDD750" s="59"/>
      <c r="LDE750" s="59"/>
      <c r="LDF750" s="59"/>
      <c r="LDG750" s="59"/>
      <c r="LDH750" s="59"/>
      <c r="LDI750" s="59"/>
      <c r="LDJ750" s="59"/>
      <c r="LDK750" s="59"/>
      <c r="LDL750" s="59"/>
      <c r="LDM750" s="59"/>
      <c r="LDN750" s="59"/>
      <c r="LDO750" s="59"/>
      <c r="LDP750" s="59"/>
      <c r="LDQ750" s="59"/>
      <c r="LDR750" s="59"/>
      <c r="LDS750" s="59"/>
      <c r="LDT750" s="59"/>
      <c r="LDU750" s="59"/>
      <c r="LDV750" s="59"/>
      <c r="LDW750" s="59"/>
      <c r="LDX750" s="59"/>
      <c r="LDY750" s="59"/>
      <c r="LDZ750" s="59"/>
      <c r="LEA750" s="59"/>
      <c r="LEB750" s="59"/>
      <c r="LEC750" s="59"/>
      <c r="LED750" s="59"/>
      <c r="LEE750" s="59"/>
      <c r="LEF750" s="59"/>
      <c r="LEG750" s="59"/>
      <c r="LEH750" s="59"/>
      <c r="LEI750" s="59"/>
      <c r="LEJ750" s="59"/>
      <c r="LEK750" s="59"/>
      <c r="LEL750" s="59"/>
      <c r="LEM750" s="59"/>
      <c r="LEN750" s="59"/>
      <c r="LEO750" s="59"/>
      <c r="LEP750" s="59"/>
      <c r="LEQ750" s="59"/>
      <c r="LER750" s="59"/>
      <c r="LES750" s="59"/>
      <c r="LET750" s="59"/>
      <c r="LEU750" s="59"/>
      <c r="LEV750" s="59"/>
      <c r="LEW750" s="59"/>
      <c r="LEX750" s="59"/>
      <c r="LEY750" s="59"/>
      <c r="LEZ750" s="59"/>
      <c r="LFA750" s="59"/>
      <c r="LFB750" s="59"/>
      <c r="LFC750" s="59"/>
      <c r="LFD750" s="59"/>
      <c r="LFE750" s="59"/>
      <c r="LFF750" s="59"/>
      <c r="LFG750" s="59"/>
      <c r="LFH750" s="59"/>
      <c r="LFI750" s="59"/>
      <c r="LFJ750" s="59"/>
      <c r="LFK750" s="59"/>
      <c r="LFL750" s="59"/>
      <c r="LFM750" s="59"/>
      <c r="LFN750" s="59"/>
      <c r="LFO750" s="59"/>
      <c r="LFP750" s="59"/>
      <c r="LFQ750" s="59"/>
      <c r="LFR750" s="59"/>
      <c r="LFS750" s="59"/>
      <c r="LFT750" s="59"/>
      <c r="LFU750" s="59"/>
      <c r="LFV750" s="59"/>
      <c r="LFW750" s="59"/>
      <c r="LFX750" s="59"/>
      <c r="LFY750" s="59"/>
      <c r="LFZ750" s="59"/>
      <c r="LGA750" s="59"/>
      <c r="LGB750" s="59"/>
      <c r="LGC750" s="59"/>
      <c r="LGD750" s="59"/>
      <c r="LGE750" s="59"/>
      <c r="LGF750" s="59"/>
      <c r="LGG750" s="59"/>
      <c r="LGH750" s="59"/>
      <c r="LGI750" s="59"/>
      <c r="LGJ750" s="59"/>
      <c r="LGK750" s="59"/>
      <c r="LGL750" s="59"/>
      <c r="LGM750" s="59"/>
      <c r="LGN750" s="59"/>
      <c r="LGO750" s="59"/>
      <c r="LGP750" s="59"/>
      <c r="LGQ750" s="59"/>
      <c r="LGR750" s="59"/>
      <c r="LGS750" s="59"/>
      <c r="LGT750" s="59"/>
      <c r="LGU750" s="59"/>
      <c r="LGV750" s="59"/>
      <c r="LGW750" s="59"/>
      <c r="LGX750" s="59"/>
      <c r="LGY750" s="59"/>
      <c r="LGZ750" s="59"/>
      <c r="LHA750" s="59"/>
      <c r="LHB750" s="59"/>
      <c r="LHC750" s="59"/>
      <c r="LHD750" s="59"/>
      <c r="LHE750" s="59"/>
      <c r="LHF750" s="59"/>
      <c r="LHG750" s="59"/>
      <c r="LHH750" s="59"/>
      <c r="LHI750" s="59"/>
      <c r="LHJ750" s="59"/>
      <c r="LHK750" s="59"/>
      <c r="LHL750" s="59"/>
      <c r="LHM750" s="59"/>
      <c r="LHN750" s="59"/>
      <c r="LHO750" s="59"/>
      <c r="LHP750" s="59"/>
      <c r="LHQ750" s="59"/>
      <c r="LHR750" s="59"/>
      <c r="LHS750" s="59"/>
      <c r="LHT750" s="59"/>
      <c r="LHU750" s="59"/>
      <c r="LHV750" s="59"/>
      <c r="LHW750" s="59"/>
      <c r="LHX750" s="59"/>
      <c r="LHY750" s="59"/>
      <c r="LHZ750" s="59"/>
      <c r="LIA750" s="59"/>
      <c r="LIB750" s="59"/>
      <c r="LIC750" s="59"/>
      <c r="LID750" s="59"/>
      <c r="LIE750" s="59"/>
      <c r="LIF750" s="59"/>
      <c r="LIG750" s="59"/>
      <c r="LIH750" s="59"/>
      <c r="LII750" s="59"/>
      <c r="LIJ750" s="59"/>
      <c r="LIK750" s="59"/>
      <c r="LIL750" s="59"/>
      <c r="LIM750" s="59"/>
      <c r="LIN750" s="59"/>
      <c r="LIO750" s="59"/>
      <c r="LIP750" s="59"/>
      <c r="LIQ750" s="59"/>
      <c r="LIR750" s="59"/>
      <c r="LIS750" s="59"/>
      <c r="LIT750" s="59"/>
      <c r="LIU750" s="59"/>
      <c r="LIV750" s="59"/>
      <c r="LIW750" s="59"/>
      <c r="LIX750" s="59"/>
      <c r="LIY750" s="59"/>
      <c r="LIZ750" s="59"/>
      <c r="LJA750" s="59"/>
      <c r="LJB750" s="59"/>
      <c r="LJC750" s="59"/>
      <c r="LJD750" s="59"/>
      <c r="LJE750" s="59"/>
      <c r="LJF750" s="59"/>
      <c r="LJG750" s="59"/>
      <c r="LJH750" s="59"/>
      <c r="LJI750" s="59"/>
      <c r="LJJ750" s="59"/>
      <c r="LJK750" s="59"/>
      <c r="LJL750" s="59"/>
      <c r="LJM750" s="59"/>
      <c r="LJN750" s="59"/>
      <c r="LJO750" s="59"/>
      <c r="LJP750" s="59"/>
      <c r="LJQ750" s="59"/>
      <c r="LJR750" s="59"/>
      <c r="LJS750" s="59"/>
      <c r="LJT750" s="59"/>
      <c r="LJU750" s="59"/>
      <c r="LJV750" s="59"/>
      <c r="LJW750" s="59"/>
      <c r="LJX750" s="59"/>
      <c r="LJY750" s="59"/>
      <c r="LJZ750" s="59"/>
      <c r="LKA750" s="59"/>
      <c r="LKB750" s="59"/>
      <c r="LKC750" s="59"/>
      <c r="LKD750" s="59"/>
      <c r="LKE750" s="59"/>
      <c r="LKF750" s="59"/>
      <c r="LKG750" s="59"/>
      <c r="LKH750" s="59"/>
      <c r="LKI750" s="59"/>
      <c r="LKJ750" s="59"/>
      <c r="LKK750" s="59"/>
      <c r="LKL750" s="59"/>
      <c r="LKM750" s="59"/>
      <c r="LKN750" s="59"/>
      <c r="LKO750" s="59"/>
      <c r="LKP750" s="59"/>
      <c r="LKQ750" s="59"/>
      <c r="LKR750" s="59"/>
      <c r="LKS750" s="59"/>
      <c r="LKT750" s="59"/>
      <c r="LKU750" s="59"/>
      <c r="LKV750" s="59"/>
      <c r="LKW750" s="59"/>
      <c r="LKX750" s="59"/>
      <c r="LKY750" s="59"/>
      <c r="LKZ750" s="59"/>
      <c r="LLA750" s="59"/>
      <c r="LLB750" s="59"/>
      <c r="LLC750" s="59"/>
      <c r="LLD750" s="59"/>
      <c r="LLE750" s="59"/>
      <c r="LLF750" s="59"/>
      <c r="LLG750" s="59"/>
      <c r="LLH750" s="59"/>
      <c r="LLI750" s="59"/>
      <c r="LLJ750" s="59"/>
      <c r="LLK750" s="59"/>
      <c r="LLL750" s="59"/>
      <c r="LLM750" s="59"/>
      <c r="LLN750" s="59"/>
      <c r="LLO750" s="59"/>
      <c r="LLP750" s="59"/>
      <c r="LLQ750" s="59"/>
      <c r="LLR750" s="59"/>
      <c r="LLS750" s="59"/>
      <c r="LLT750" s="59"/>
      <c r="LLU750" s="59"/>
      <c r="LLV750" s="59"/>
      <c r="LLW750" s="59"/>
      <c r="LLX750" s="59"/>
      <c r="LLY750" s="59"/>
      <c r="LLZ750" s="59"/>
      <c r="LMA750" s="59"/>
      <c r="LMB750" s="59"/>
      <c r="LMC750" s="59"/>
      <c r="LMD750" s="59"/>
      <c r="LME750" s="59"/>
      <c r="LMF750" s="59"/>
      <c r="LMG750" s="59"/>
      <c r="LMH750" s="59"/>
      <c r="LMI750" s="59"/>
      <c r="LMJ750" s="59"/>
      <c r="LMK750" s="59"/>
      <c r="LML750" s="59"/>
      <c r="LMM750" s="59"/>
      <c r="LMN750" s="59"/>
      <c r="LMO750" s="59"/>
      <c r="LMP750" s="59"/>
      <c r="LMQ750" s="59"/>
      <c r="LMR750" s="59"/>
      <c r="LMS750" s="59"/>
      <c r="LMT750" s="59"/>
      <c r="LMU750" s="59"/>
      <c r="LMV750" s="59"/>
      <c r="LMW750" s="59"/>
      <c r="LMX750" s="59"/>
      <c r="LMY750" s="59"/>
      <c r="LMZ750" s="59"/>
      <c r="LNA750" s="59"/>
      <c r="LNB750" s="59"/>
      <c r="LNC750" s="59"/>
      <c r="LND750" s="59"/>
      <c r="LNE750" s="59"/>
      <c r="LNF750" s="59"/>
      <c r="LNG750" s="59"/>
      <c r="LNH750" s="59"/>
      <c r="LNI750" s="59"/>
      <c r="LNJ750" s="59"/>
      <c r="LNK750" s="59"/>
      <c r="LNL750" s="59"/>
      <c r="LNM750" s="59"/>
      <c r="LNN750" s="59"/>
      <c r="LNO750" s="59"/>
      <c r="LNP750" s="59"/>
      <c r="LNQ750" s="59"/>
      <c r="LNR750" s="59"/>
      <c r="LNS750" s="59"/>
      <c r="LNT750" s="59"/>
      <c r="LNU750" s="59"/>
      <c r="LNV750" s="59"/>
      <c r="LNW750" s="59"/>
      <c r="LNX750" s="59"/>
      <c r="LNY750" s="59"/>
      <c r="LNZ750" s="59"/>
      <c r="LOA750" s="59"/>
      <c r="LOB750" s="59"/>
      <c r="LOC750" s="59"/>
      <c r="LOD750" s="59"/>
      <c r="LOE750" s="59"/>
      <c r="LOF750" s="59"/>
      <c r="LOG750" s="59"/>
      <c r="LOH750" s="59"/>
      <c r="LOI750" s="59"/>
      <c r="LOJ750" s="59"/>
      <c r="LOK750" s="59"/>
      <c r="LOL750" s="59"/>
      <c r="LOM750" s="59"/>
      <c r="LON750" s="59"/>
      <c r="LOO750" s="59"/>
      <c r="LOP750" s="59"/>
      <c r="LOQ750" s="59"/>
      <c r="LOR750" s="59"/>
      <c r="LOS750" s="59"/>
      <c r="LOT750" s="59"/>
      <c r="LOU750" s="59"/>
      <c r="LOV750" s="59"/>
      <c r="LOW750" s="59"/>
      <c r="LOX750" s="59"/>
      <c r="LOY750" s="59"/>
      <c r="LOZ750" s="59"/>
      <c r="LPA750" s="59"/>
      <c r="LPB750" s="59"/>
      <c r="LPC750" s="59"/>
      <c r="LPD750" s="59"/>
      <c r="LPE750" s="59"/>
      <c r="LPF750" s="59"/>
      <c r="LPG750" s="59"/>
      <c r="LPH750" s="59"/>
      <c r="LPI750" s="59"/>
      <c r="LPJ750" s="59"/>
      <c r="LPK750" s="59"/>
      <c r="LPL750" s="59"/>
      <c r="LPM750" s="59"/>
      <c r="LPN750" s="59"/>
      <c r="LPO750" s="59"/>
      <c r="LPP750" s="59"/>
      <c r="LPQ750" s="59"/>
      <c r="LPR750" s="59"/>
      <c r="LPS750" s="59"/>
      <c r="LPT750" s="59"/>
      <c r="LPU750" s="59"/>
      <c r="LPV750" s="59"/>
      <c r="LPW750" s="59"/>
      <c r="LPX750" s="59"/>
      <c r="LPY750" s="59"/>
      <c r="LPZ750" s="59"/>
      <c r="LQA750" s="59"/>
      <c r="LQB750" s="59"/>
      <c r="LQC750" s="59"/>
      <c r="LQD750" s="59"/>
      <c r="LQE750" s="59"/>
      <c r="LQF750" s="59"/>
      <c r="LQG750" s="59"/>
      <c r="LQH750" s="59"/>
      <c r="LQI750" s="59"/>
      <c r="LQJ750" s="59"/>
      <c r="LQK750" s="59"/>
      <c r="LQL750" s="59"/>
      <c r="LQM750" s="59"/>
      <c r="LQN750" s="59"/>
      <c r="LQO750" s="59"/>
      <c r="LQP750" s="59"/>
      <c r="LQQ750" s="59"/>
      <c r="LQR750" s="59"/>
      <c r="LQS750" s="59"/>
      <c r="LQT750" s="59"/>
      <c r="LQU750" s="59"/>
      <c r="LQV750" s="59"/>
      <c r="LQW750" s="59"/>
      <c r="LQX750" s="59"/>
      <c r="LQY750" s="59"/>
      <c r="LQZ750" s="59"/>
      <c r="LRA750" s="59"/>
      <c r="LRB750" s="59"/>
      <c r="LRC750" s="59"/>
      <c r="LRD750" s="59"/>
      <c r="LRE750" s="59"/>
      <c r="LRF750" s="59"/>
      <c r="LRG750" s="59"/>
      <c r="LRH750" s="59"/>
      <c r="LRI750" s="59"/>
      <c r="LRJ750" s="59"/>
      <c r="LRK750" s="59"/>
      <c r="LRL750" s="59"/>
      <c r="LRM750" s="59"/>
      <c r="LRN750" s="59"/>
      <c r="LRO750" s="59"/>
      <c r="LRP750" s="59"/>
      <c r="LRQ750" s="59"/>
      <c r="LRR750" s="59"/>
      <c r="LRS750" s="59"/>
      <c r="LRT750" s="59"/>
      <c r="LRU750" s="59"/>
      <c r="LRV750" s="59"/>
      <c r="LRW750" s="59"/>
      <c r="LRX750" s="59"/>
      <c r="LRY750" s="59"/>
      <c r="LRZ750" s="59"/>
      <c r="LSA750" s="59"/>
      <c r="LSB750" s="59"/>
      <c r="LSC750" s="59"/>
      <c r="LSD750" s="59"/>
      <c r="LSE750" s="59"/>
      <c r="LSF750" s="59"/>
      <c r="LSG750" s="59"/>
      <c r="LSH750" s="59"/>
      <c r="LSI750" s="59"/>
      <c r="LSJ750" s="59"/>
      <c r="LSK750" s="59"/>
      <c r="LSL750" s="59"/>
      <c r="LSM750" s="59"/>
      <c r="LSN750" s="59"/>
      <c r="LSO750" s="59"/>
      <c r="LSP750" s="59"/>
      <c r="LSQ750" s="59"/>
      <c r="LSR750" s="59"/>
      <c r="LSS750" s="59"/>
      <c r="LST750" s="59"/>
      <c r="LSU750" s="59"/>
      <c r="LSV750" s="59"/>
      <c r="LSW750" s="59"/>
      <c r="LSX750" s="59"/>
      <c r="LSY750" s="59"/>
      <c r="LSZ750" s="59"/>
      <c r="LTA750" s="59"/>
      <c r="LTB750" s="59"/>
      <c r="LTC750" s="59"/>
      <c r="LTD750" s="59"/>
      <c r="LTE750" s="59"/>
      <c r="LTF750" s="59"/>
      <c r="LTG750" s="59"/>
      <c r="LTH750" s="59"/>
      <c r="LTI750" s="59"/>
      <c r="LTJ750" s="59"/>
      <c r="LTK750" s="59"/>
      <c r="LTL750" s="59"/>
      <c r="LTM750" s="59"/>
      <c r="LTN750" s="59"/>
      <c r="LTO750" s="59"/>
      <c r="LTP750" s="59"/>
      <c r="LTQ750" s="59"/>
      <c r="LTR750" s="59"/>
      <c r="LTS750" s="59"/>
      <c r="LTT750" s="59"/>
      <c r="LTU750" s="59"/>
      <c r="LTV750" s="59"/>
      <c r="LTW750" s="59"/>
      <c r="LTX750" s="59"/>
      <c r="LTY750" s="59"/>
      <c r="LTZ750" s="59"/>
      <c r="LUA750" s="59"/>
      <c r="LUB750" s="59"/>
      <c r="LUC750" s="59"/>
      <c r="LUD750" s="59"/>
      <c r="LUE750" s="59"/>
      <c r="LUF750" s="59"/>
      <c r="LUG750" s="59"/>
      <c r="LUH750" s="59"/>
      <c r="LUI750" s="59"/>
      <c r="LUJ750" s="59"/>
      <c r="LUK750" s="59"/>
      <c r="LUL750" s="59"/>
      <c r="LUM750" s="59"/>
      <c r="LUN750" s="59"/>
      <c r="LUO750" s="59"/>
      <c r="LUP750" s="59"/>
      <c r="LUQ750" s="59"/>
      <c r="LUR750" s="59"/>
      <c r="LUS750" s="59"/>
      <c r="LUT750" s="59"/>
      <c r="LUU750" s="59"/>
      <c r="LUV750" s="59"/>
      <c r="LUW750" s="59"/>
      <c r="LUX750" s="59"/>
      <c r="LUY750" s="59"/>
      <c r="LUZ750" s="59"/>
      <c r="LVA750" s="59"/>
      <c r="LVB750" s="59"/>
      <c r="LVC750" s="59"/>
      <c r="LVD750" s="59"/>
      <c r="LVE750" s="59"/>
      <c r="LVF750" s="59"/>
      <c r="LVG750" s="59"/>
      <c r="LVH750" s="59"/>
      <c r="LVI750" s="59"/>
      <c r="LVJ750" s="59"/>
      <c r="LVK750" s="59"/>
      <c r="LVL750" s="59"/>
      <c r="LVM750" s="59"/>
      <c r="LVN750" s="59"/>
      <c r="LVO750" s="59"/>
      <c r="LVP750" s="59"/>
      <c r="LVQ750" s="59"/>
      <c r="LVR750" s="59"/>
      <c r="LVS750" s="59"/>
      <c r="LVT750" s="59"/>
      <c r="LVU750" s="59"/>
      <c r="LVV750" s="59"/>
      <c r="LVW750" s="59"/>
      <c r="LVX750" s="59"/>
      <c r="LVY750" s="59"/>
      <c r="LVZ750" s="59"/>
      <c r="LWA750" s="59"/>
      <c r="LWB750" s="59"/>
      <c r="LWC750" s="59"/>
      <c r="LWD750" s="59"/>
      <c r="LWE750" s="59"/>
      <c r="LWF750" s="59"/>
      <c r="LWG750" s="59"/>
      <c r="LWH750" s="59"/>
      <c r="LWI750" s="59"/>
      <c r="LWJ750" s="59"/>
      <c r="LWK750" s="59"/>
      <c r="LWL750" s="59"/>
      <c r="LWM750" s="59"/>
      <c r="LWN750" s="59"/>
      <c r="LWO750" s="59"/>
      <c r="LWP750" s="59"/>
      <c r="LWQ750" s="59"/>
      <c r="LWR750" s="59"/>
      <c r="LWS750" s="59"/>
      <c r="LWT750" s="59"/>
      <c r="LWU750" s="59"/>
      <c r="LWV750" s="59"/>
      <c r="LWW750" s="59"/>
      <c r="LWX750" s="59"/>
      <c r="LWY750" s="59"/>
      <c r="LWZ750" s="59"/>
      <c r="LXA750" s="59"/>
      <c r="LXB750" s="59"/>
      <c r="LXC750" s="59"/>
      <c r="LXD750" s="59"/>
      <c r="LXE750" s="59"/>
      <c r="LXF750" s="59"/>
      <c r="LXG750" s="59"/>
      <c r="LXH750" s="59"/>
      <c r="LXI750" s="59"/>
      <c r="LXJ750" s="59"/>
      <c r="LXK750" s="59"/>
      <c r="LXL750" s="59"/>
      <c r="LXM750" s="59"/>
      <c r="LXN750" s="59"/>
      <c r="LXO750" s="59"/>
      <c r="LXP750" s="59"/>
      <c r="LXQ750" s="59"/>
      <c r="LXR750" s="59"/>
      <c r="LXS750" s="59"/>
      <c r="LXT750" s="59"/>
      <c r="LXU750" s="59"/>
      <c r="LXV750" s="59"/>
      <c r="LXW750" s="59"/>
      <c r="LXX750" s="59"/>
      <c r="LXY750" s="59"/>
      <c r="LXZ750" s="59"/>
      <c r="LYA750" s="59"/>
      <c r="LYB750" s="59"/>
      <c r="LYC750" s="59"/>
      <c r="LYD750" s="59"/>
      <c r="LYE750" s="59"/>
      <c r="LYF750" s="59"/>
      <c r="LYG750" s="59"/>
      <c r="LYH750" s="59"/>
      <c r="LYI750" s="59"/>
      <c r="LYJ750" s="59"/>
      <c r="LYK750" s="59"/>
      <c r="LYL750" s="59"/>
      <c r="LYM750" s="59"/>
      <c r="LYN750" s="59"/>
      <c r="LYO750" s="59"/>
      <c r="LYP750" s="59"/>
      <c r="LYQ750" s="59"/>
      <c r="LYR750" s="59"/>
      <c r="LYS750" s="59"/>
      <c r="LYT750" s="59"/>
      <c r="LYU750" s="59"/>
      <c r="LYV750" s="59"/>
      <c r="LYW750" s="59"/>
      <c r="LYX750" s="59"/>
      <c r="LYY750" s="59"/>
      <c r="LYZ750" s="59"/>
      <c r="LZA750" s="59"/>
      <c r="LZB750" s="59"/>
      <c r="LZC750" s="59"/>
      <c r="LZD750" s="59"/>
      <c r="LZE750" s="59"/>
      <c r="LZF750" s="59"/>
      <c r="LZG750" s="59"/>
      <c r="LZH750" s="59"/>
      <c r="LZI750" s="59"/>
      <c r="LZJ750" s="59"/>
      <c r="LZK750" s="59"/>
      <c r="LZL750" s="59"/>
      <c r="LZM750" s="59"/>
      <c r="LZN750" s="59"/>
      <c r="LZO750" s="59"/>
      <c r="LZP750" s="59"/>
      <c r="LZQ750" s="59"/>
      <c r="LZR750" s="59"/>
      <c r="LZS750" s="59"/>
      <c r="LZT750" s="59"/>
      <c r="LZU750" s="59"/>
      <c r="LZV750" s="59"/>
      <c r="LZW750" s="59"/>
      <c r="LZX750" s="59"/>
      <c r="LZY750" s="59"/>
      <c r="LZZ750" s="59"/>
      <c r="MAA750" s="59"/>
      <c r="MAB750" s="59"/>
      <c r="MAC750" s="59"/>
      <c r="MAD750" s="59"/>
      <c r="MAE750" s="59"/>
      <c r="MAF750" s="59"/>
      <c r="MAG750" s="59"/>
      <c r="MAH750" s="59"/>
      <c r="MAI750" s="59"/>
      <c r="MAJ750" s="59"/>
      <c r="MAK750" s="59"/>
      <c r="MAL750" s="59"/>
      <c r="MAM750" s="59"/>
      <c r="MAN750" s="59"/>
      <c r="MAO750" s="59"/>
      <c r="MAP750" s="59"/>
      <c r="MAQ750" s="59"/>
      <c r="MAR750" s="59"/>
      <c r="MAS750" s="59"/>
      <c r="MAT750" s="59"/>
      <c r="MAU750" s="59"/>
      <c r="MAV750" s="59"/>
      <c r="MAW750" s="59"/>
      <c r="MAX750" s="59"/>
      <c r="MAY750" s="59"/>
      <c r="MAZ750" s="59"/>
      <c r="MBA750" s="59"/>
      <c r="MBB750" s="59"/>
      <c r="MBC750" s="59"/>
      <c r="MBD750" s="59"/>
      <c r="MBE750" s="59"/>
      <c r="MBF750" s="59"/>
      <c r="MBG750" s="59"/>
      <c r="MBH750" s="59"/>
      <c r="MBI750" s="59"/>
      <c r="MBJ750" s="59"/>
      <c r="MBK750" s="59"/>
      <c r="MBL750" s="59"/>
      <c r="MBM750" s="59"/>
      <c r="MBN750" s="59"/>
      <c r="MBO750" s="59"/>
      <c r="MBP750" s="59"/>
      <c r="MBQ750" s="59"/>
      <c r="MBR750" s="59"/>
      <c r="MBS750" s="59"/>
      <c r="MBT750" s="59"/>
      <c r="MBU750" s="59"/>
      <c r="MBV750" s="59"/>
      <c r="MBW750" s="59"/>
      <c r="MBX750" s="59"/>
      <c r="MBY750" s="59"/>
      <c r="MBZ750" s="59"/>
      <c r="MCA750" s="59"/>
      <c r="MCB750" s="59"/>
      <c r="MCC750" s="59"/>
      <c r="MCD750" s="59"/>
      <c r="MCE750" s="59"/>
      <c r="MCF750" s="59"/>
      <c r="MCG750" s="59"/>
      <c r="MCH750" s="59"/>
      <c r="MCI750" s="59"/>
      <c r="MCJ750" s="59"/>
      <c r="MCK750" s="59"/>
      <c r="MCL750" s="59"/>
      <c r="MCM750" s="59"/>
      <c r="MCN750" s="59"/>
      <c r="MCO750" s="59"/>
      <c r="MCP750" s="59"/>
      <c r="MCQ750" s="59"/>
      <c r="MCR750" s="59"/>
      <c r="MCS750" s="59"/>
      <c r="MCT750" s="59"/>
      <c r="MCU750" s="59"/>
      <c r="MCV750" s="59"/>
      <c r="MCW750" s="59"/>
      <c r="MCX750" s="59"/>
      <c r="MCY750" s="59"/>
      <c r="MCZ750" s="59"/>
      <c r="MDA750" s="59"/>
      <c r="MDB750" s="59"/>
      <c r="MDC750" s="59"/>
      <c r="MDD750" s="59"/>
      <c r="MDE750" s="59"/>
      <c r="MDF750" s="59"/>
      <c r="MDG750" s="59"/>
      <c r="MDH750" s="59"/>
      <c r="MDI750" s="59"/>
      <c r="MDJ750" s="59"/>
      <c r="MDK750" s="59"/>
      <c r="MDL750" s="59"/>
      <c r="MDM750" s="59"/>
      <c r="MDN750" s="59"/>
      <c r="MDO750" s="59"/>
      <c r="MDP750" s="59"/>
      <c r="MDQ750" s="59"/>
      <c r="MDR750" s="59"/>
      <c r="MDS750" s="59"/>
      <c r="MDT750" s="59"/>
      <c r="MDU750" s="59"/>
      <c r="MDV750" s="59"/>
      <c r="MDW750" s="59"/>
      <c r="MDX750" s="59"/>
      <c r="MDY750" s="59"/>
      <c r="MDZ750" s="59"/>
      <c r="MEA750" s="59"/>
      <c r="MEB750" s="59"/>
      <c r="MEC750" s="59"/>
      <c r="MED750" s="59"/>
      <c r="MEE750" s="59"/>
      <c r="MEF750" s="59"/>
      <c r="MEG750" s="59"/>
      <c r="MEH750" s="59"/>
      <c r="MEI750" s="59"/>
      <c r="MEJ750" s="59"/>
      <c r="MEK750" s="59"/>
      <c r="MEL750" s="59"/>
      <c r="MEM750" s="59"/>
      <c r="MEN750" s="59"/>
      <c r="MEO750" s="59"/>
      <c r="MEP750" s="59"/>
      <c r="MEQ750" s="59"/>
      <c r="MER750" s="59"/>
      <c r="MES750" s="59"/>
      <c r="MET750" s="59"/>
      <c r="MEU750" s="59"/>
      <c r="MEV750" s="59"/>
      <c r="MEW750" s="59"/>
      <c r="MEX750" s="59"/>
      <c r="MEY750" s="59"/>
      <c r="MEZ750" s="59"/>
      <c r="MFA750" s="59"/>
      <c r="MFB750" s="59"/>
      <c r="MFC750" s="59"/>
      <c r="MFD750" s="59"/>
      <c r="MFE750" s="59"/>
      <c r="MFF750" s="59"/>
      <c r="MFG750" s="59"/>
      <c r="MFH750" s="59"/>
      <c r="MFI750" s="59"/>
      <c r="MFJ750" s="59"/>
      <c r="MFK750" s="59"/>
      <c r="MFL750" s="59"/>
      <c r="MFM750" s="59"/>
      <c r="MFN750" s="59"/>
      <c r="MFO750" s="59"/>
      <c r="MFP750" s="59"/>
      <c r="MFQ750" s="59"/>
      <c r="MFR750" s="59"/>
      <c r="MFS750" s="59"/>
      <c r="MFT750" s="59"/>
      <c r="MFU750" s="59"/>
      <c r="MFV750" s="59"/>
      <c r="MFW750" s="59"/>
      <c r="MFX750" s="59"/>
      <c r="MFY750" s="59"/>
      <c r="MFZ750" s="59"/>
      <c r="MGA750" s="59"/>
      <c r="MGB750" s="59"/>
      <c r="MGC750" s="59"/>
      <c r="MGD750" s="59"/>
      <c r="MGE750" s="59"/>
      <c r="MGF750" s="59"/>
      <c r="MGG750" s="59"/>
      <c r="MGH750" s="59"/>
      <c r="MGI750" s="59"/>
      <c r="MGJ750" s="59"/>
      <c r="MGK750" s="59"/>
      <c r="MGL750" s="59"/>
      <c r="MGM750" s="59"/>
      <c r="MGN750" s="59"/>
      <c r="MGO750" s="59"/>
      <c r="MGP750" s="59"/>
      <c r="MGQ750" s="59"/>
      <c r="MGR750" s="59"/>
      <c r="MGS750" s="59"/>
      <c r="MGT750" s="59"/>
      <c r="MGU750" s="59"/>
      <c r="MGV750" s="59"/>
      <c r="MGW750" s="59"/>
      <c r="MGX750" s="59"/>
      <c r="MGY750" s="59"/>
      <c r="MGZ750" s="59"/>
      <c r="MHA750" s="59"/>
      <c r="MHB750" s="59"/>
      <c r="MHC750" s="59"/>
      <c r="MHD750" s="59"/>
      <c r="MHE750" s="59"/>
      <c r="MHF750" s="59"/>
      <c r="MHG750" s="59"/>
      <c r="MHH750" s="59"/>
      <c r="MHI750" s="59"/>
      <c r="MHJ750" s="59"/>
      <c r="MHK750" s="59"/>
      <c r="MHL750" s="59"/>
      <c r="MHM750" s="59"/>
      <c r="MHN750" s="59"/>
      <c r="MHO750" s="59"/>
      <c r="MHP750" s="59"/>
      <c r="MHQ750" s="59"/>
      <c r="MHR750" s="59"/>
      <c r="MHS750" s="59"/>
      <c r="MHT750" s="59"/>
      <c r="MHU750" s="59"/>
      <c r="MHV750" s="59"/>
      <c r="MHW750" s="59"/>
      <c r="MHX750" s="59"/>
      <c r="MHY750" s="59"/>
      <c r="MHZ750" s="59"/>
      <c r="MIA750" s="59"/>
      <c r="MIB750" s="59"/>
      <c r="MIC750" s="59"/>
      <c r="MID750" s="59"/>
      <c r="MIE750" s="59"/>
      <c r="MIF750" s="59"/>
      <c r="MIG750" s="59"/>
      <c r="MIH750" s="59"/>
      <c r="MII750" s="59"/>
      <c r="MIJ750" s="59"/>
      <c r="MIK750" s="59"/>
      <c r="MIL750" s="59"/>
      <c r="MIM750" s="59"/>
      <c r="MIN750" s="59"/>
      <c r="MIO750" s="59"/>
      <c r="MIP750" s="59"/>
      <c r="MIQ750" s="59"/>
      <c r="MIR750" s="59"/>
      <c r="MIS750" s="59"/>
      <c r="MIT750" s="59"/>
      <c r="MIU750" s="59"/>
      <c r="MIV750" s="59"/>
      <c r="MIW750" s="59"/>
      <c r="MIX750" s="59"/>
      <c r="MIY750" s="59"/>
      <c r="MIZ750" s="59"/>
      <c r="MJA750" s="59"/>
      <c r="MJB750" s="59"/>
      <c r="MJC750" s="59"/>
      <c r="MJD750" s="59"/>
      <c r="MJE750" s="59"/>
      <c r="MJF750" s="59"/>
      <c r="MJG750" s="59"/>
      <c r="MJH750" s="59"/>
      <c r="MJI750" s="59"/>
      <c r="MJJ750" s="59"/>
      <c r="MJK750" s="59"/>
      <c r="MJL750" s="59"/>
      <c r="MJM750" s="59"/>
      <c r="MJN750" s="59"/>
      <c r="MJO750" s="59"/>
      <c r="MJP750" s="59"/>
      <c r="MJQ750" s="59"/>
      <c r="MJR750" s="59"/>
      <c r="MJS750" s="59"/>
      <c r="MJT750" s="59"/>
      <c r="MJU750" s="59"/>
      <c r="MJV750" s="59"/>
      <c r="MJW750" s="59"/>
      <c r="MJX750" s="59"/>
      <c r="MJY750" s="59"/>
      <c r="MJZ750" s="59"/>
      <c r="MKA750" s="59"/>
      <c r="MKB750" s="59"/>
      <c r="MKC750" s="59"/>
      <c r="MKD750" s="59"/>
      <c r="MKE750" s="59"/>
      <c r="MKF750" s="59"/>
      <c r="MKG750" s="59"/>
      <c r="MKH750" s="59"/>
      <c r="MKI750" s="59"/>
      <c r="MKJ750" s="59"/>
      <c r="MKK750" s="59"/>
      <c r="MKL750" s="59"/>
      <c r="MKM750" s="59"/>
      <c r="MKN750" s="59"/>
      <c r="MKO750" s="59"/>
      <c r="MKP750" s="59"/>
      <c r="MKQ750" s="59"/>
      <c r="MKR750" s="59"/>
      <c r="MKS750" s="59"/>
      <c r="MKT750" s="59"/>
      <c r="MKU750" s="59"/>
      <c r="MKV750" s="59"/>
      <c r="MKW750" s="59"/>
      <c r="MKX750" s="59"/>
      <c r="MKY750" s="59"/>
      <c r="MKZ750" s="59"/>
      <c r="MLA750" s="59"/>
      <c r="MLB750" s="59"/>
      <c r="MLC750" s="59"/>
      <c r="MLD750" s="59"/>
      <c r="MLE750" s="59"/>
      <c r="MLF750" s="59"/>
      <c r="MLG750" s="59"/>
      <c r="MLH750" s="59"/>
      <c r="MLI750" s="59"/>
      <c r="MLJ750" s="59"/>
      <c r="MLK750" s="59"/>
      <c r="MLL750" s="59"/>
      <c r="MLM750" s="59"/>
      <c r="MLN750" s="59"/>
      <c r="MLO750" s="59"/>
      <c r="MLP750" s="59"/>
      <c r="MLQ750" s="59"/>
      <c r="MLR750" s="59"/>
      <c r="MLS750" s="59"/>
      <c r="MLT750" s="59"/>
      <c r="MLU750" s="59"/>
      <c r="MLV750" s="59"/>
      <c r="MLW750" s="59"/>
      <c r="MLX750" s="59"/>
      <c r="MLY750" s="59"/>
      <c r="MLZ750" s="59"/>
      <c r="MMA750" s="59"/>
      <c r="MMB750" s="59"/>
      <c r="MMC750" s="59"/>
      <c r="MMD750" s="59"/>
      <c r="MME750" s="59"/>
      <c r="MMF750" s="59"/>
      <c r="MMG750" s="59"/>
      <c r="MMH750" s="59"/>
      <c r="MMI750" s="59"/>
      <c r="MMJ750" s="59"/>
      <c r="MMK750" s="59"/>
      <c r="MML750" s="59"/>
      <c r="MMM750" s="59"/>
      <c r="MMN750" s="59"/>
      <c r="MMO750" s="59"/>
      <c r="MMP750" s="59"/>
      <c r="MMQ750" s="59"/>
      <c r="MMR750" s="59"/>
      <c r="MMS750" s="59"/>
      <c r="MMT750" s="59"/>
      <c r="MMU750" s="59"/>
      <c r="MMV750" s="59"/>
      <c r="MMW750" s="59"/>
      <c r="MMX750" s="59"/>
      <c r="MMY750" s="59"/>
      <c r="MMZ750" s="59"/>
      <c r="MNA750" s="59"/>
      <c r="MNB750" s="59"/>
      <c r="MNC750" s="59"/>
      <c r="MND750" s="59"/>
      <c r="MNE750" s="59"/>
      <c r="MNF750" s="59"/>
      <c r="MNG750" s="59"/>
      <c r="MNH750" s="59"/>
      <c r="MNI750" s="59"/>
      <c r="MNJ750" s="59"/>
      <c r="MNK750" s="59"/>
      <c r="MNL750" s="59"/>
      <c r="MNM750" s="59"/>
      <c r="MNN750" s="59"/>
      <c r="MNO750" s="59"/>
      <c r="MNP750" s="59"/>
      <c r="MNQ750" s="59"/>
      <c r="MNR750" s="59"/>
      <c r="MNS750" s="59"/>
      <c r="MNT750" s="59"/>
      <c r="MNU750" s="59"/>
      <c r="MNV750" s="59"/>
      <c r="MNW750" s="59"/>
      <c r="MNX750" s="59"/>
      <c r="MNY750" s="59"/>
      <c r="MNZ750" s="59"/>
      <c r="MOA750" s="59"/>
      <c r="MOB750" s="59"/>
      <c r="MOC750" s="59"/>
      <c r="MOD750" s="59"/>
      <c r="MOE750" s="59"/>
      <c r="MOF750" s="59"/>
      <c r="MOG750" s="59"/>
      <c r="MOH750" s="59"/>
      <c r="MOI750" s="59"/>
      <c r="MOJ750" s="59"/>
      <c r="MOK750" s="59"/>
      <c r="MOL750" s="59"/>
      <c r="MOM750" s="59"/>
      <c r="MON750" s="59"/>
      <c r="MOO750" s="59"/>
      <c r="MOP750" s="59"/>
      <c r="MOQ750" s="59"/>
      <c r="MOR750" s="59"/>
      <c r="MOS750" s="59"/>
      <c r="MOT750" s="59"/>
      <c r="MOU750" s="59"/>
      <c r="MOV750" s="59"/>
      <c r="MOW750" s="59"/>
      <c r="MOX750" s="59"/>
      <c r="MOY750" s="59"/>
      <c r="MOZ750" s="59"/>
      <c r="MPA750" s="59"/>
      <c r="MPB750" s="59"/>
      <c r="MPC750" s="59"/>
      <c r="MPD750" s="59"/>
      <c r="MPE750" s="59"/>
      <c r="MPF750" s="59"/>
      <c r="MPG750" s="59"/>
      <c r="MPH750" s="59"/>
      <c r="MPI750" s="59"/>
      <c r="MPJ750" s="59"/>
      <c r="MPK750" s="59"/>
      <c r="MPL750" s="59"/>
      <c r="MPM750" s="59"/>
      <c r="MPN750" s="59"/>
      <c r="MPO750" s="59"/>
      <c r="MPP750" s="59"/>
      <c r="MPQ750" s="59"/>
      <c r="MPR750" s="59"/>
      <c r="MPS750" s="59"/>
      <c r="MPT750" s="59"/>
      <c r="MPU750" s="59"/>
      <c r="MPV750" s="59"/>
      <c r="MPW750" s="59"/>
      <c r="MPX750" s="59"/>
      <c r="MPY750" s="59"/>
      <c r="MPZ750" s="59"/>
      <c r="MQA750" s="59"/>
      <c r="MQB750" s="59"/>
      <c r="MQC750" s="59"/>
      <c r="MQD750" s="59"/>
      <c r="MQE750" s="59"/>
      <c r="MQF750" s="59"/>
      <c r="MQG750" s="59"/>
      <c r="MQH750" s="59"/>
      <c r="MQI750" s="59"/>
      <c r="MQJ750" s="59"/>
      <c r="MQK750" s="59"/>
      <c r="MQL750" s="59"/>
      <c r="MQM750" s="59"/>
      <c r="MQN750" s="59"/>
      <c r="MQO750" s="59"/>
      <c r="MQP750" s="59"/>
      <c r="MQQ750" s="59"/>
      <c r="MQR750" s="59"/>
      <c r="MQS750" s="59"/>
      <c r="MQT750" s="59"/>
      <c r="MQU750" s="59"/>
      <c r="MQV750" s="59"/>
      <c r="MQW750" s="59"/>
      <c r="MQX750" s="59"/>
      <c r="MQY750" s="59"/>
      <c r="MQZ750" s="59"/>
      <c r="MRA750" s="59"/>
      <c r="MRB750" s="59"/>
      <c r="MRC750" s="59"/>
      <c r="MRD750" s="59"/>
      <c r="MRE750" s="59"/>
      <c r="MRF750" s="59"/>
      <c r="MRG750" s="59"/>
      <c r="MRH750" s="59"/>
      <c r="MRI750" s="59"/>
      <c r="MRJ750" s="59"/>
      <c r="MRK750" s="59"/>
      <c r="MRL750" s="59"/>
      <c r="MRM750" s="59"/>
      <c r="MRN750" s="59"/>
      <c r="MRO750" s="59"/>
      <c r="MRP750" s="59"/>
      <c r="MRQ750" s="59"/>
      <c r="MRR750" s="59"/>
      <c r="MRS750" s="59"/>
      <c r="MRT750" s="59"/>
      <c r="MRU750" s="59"/>
      <c r="MRV750" s="59"/>
      <c r="MRW750" s="59"/>
      <c r="MRX750" s="59"/>
      <c r="MRY750" s="59"/>
      <c r="MRZ750" s="59"/>
      <c r="MSA750" s="59"/>
      <c r="MSB750" s="59"/>
      <c r="MSC750" s="59"/>
      <c r="MSD750" s="59"/>
      <c r="MSE750" s="59"/>
      <c r="MSF750" s="59"/>
      <c r="MSG750" s="59"/>
      <c r="MSH750" s="59"/>
      <c r="MSI750" s="59"/>
      <c r="MSJ750" s="59"/>
      <c r="MSK750" s="59"/>
      <c r="MSL750" s="59"/>
      <c r="MSM750" s="59"/>
      <c r="MSN750" s="59"/>
      <c r="MSO750" s="59"/>
      <c r="MSP750" s="59"/>
      <c r="MSQ750" s="59"/>
      <c r="MSR750" s="59"/>
      <c r="MSS750" s="59"/>
      <c r="MST750" s="59"/>
      <c r="MSU750" s="59"/>
      <c r="MSV750" s="59"/>
      <c r="MSW750" s="59"/>
      <c r="MSX750" s="59"/>
      <c r="MSY750" s="59"/>
      <c r="MSZ750" s="59"/>
      <c r="MTA750" s="59"/>
      <c r="MTB750" s="59"/>
      <c r="MTC750" s="59"/>
      <c r="MTD750" s="59"/>
      <c r="MTE750" s="59"/>
      <c r="MTF750" s="59"/>
      <c r="MTG750" s="59"/>
      <c r="MTH750" s="59"/>
      <c r="MTI750" s="59"/>
      <c r="MTJ750" s="59"/>
      <c r="MTK750" s="59"/>
      <c r="MTL750" s="59"/>
      <c r="MTM750" s="59"/>
      <c r="MTN750" s="59"/>
      <c r="MTO750" s="59"/>
      <c r="MTP750" s="59"/>
      <c r="MTQ750" s="59"/>
      <c r="MTR750" s="59"/>
      <c r="MTS750" s="59"/>
      <c r="MTT750" s="59"/>
      <c r="MTU750" s="59"/>
      <c r="MTV750" s="59"/>
      <c r="MTW750" s="59"/>
      <c r="MTX750" s="59"/>
      <c r="MTY750" s="59"/>
      <c r="MTZ750" s="59"/>
      <c r="MUA750" s="59"/>
      <c r="MUB750" s="59"/>
      <c r="MUC750" s="59"/>
      <c r="MUD750" s="59"/>
      <c r="MUE750" s="59"/>
      <c r="MUF750" s="59"/>
      <c r="MUG750" s="59"/>
      <c r="MUH750" s="59"/>
      <c r="MUI750" s="59"/>
      <c r="MUJ750" s="59"/>
      <c r="MUK750" s="59"/>
      <c r="MUL750" s="59"/>
      <c r="MUM750" s="59"/>
      <c r="MUN750" s="59"/>
      <c r="MUO750" s="59"/>
      <c r="MUP750" s="59"/>
      <c r="MUQ750" s="59"/>
      <c r="MUR750" s="59"/>
      <c r="MUS750" s="59"/>
      <c r="MUT750" s="59"/>
      <c r="MUU750" s="59"/>
      <c r="MUV750" s="59"/>
      <c r="MUW750" s="59"/>
      <c r="MUX750" s="59"/>
      <c r="MUY750" s="59"/>
      <c r="MUZ750" s="59"/>
      <c r="MVA750" s="59"/>
      <c r="MVB750" s="59"/>
      <c r="MVC750" s="59"/>
      <c r="MVD750" s="59"/>
      <c r="MVE750" s="59"/>
      <c r="MVF750" s="59"/>
      <c r="MVG750" s="59"/>
      <c r="MVH750" s="59"/>
      <c r="MVI750" s="59"/>
      <c r="MVJ750" s="59"/>
      <c r="MVK750" s="59"/>
      <c r="MVL750" s="59"/>
      <c r="MVM750" s="59"/>
      <c r="MVN750" s="59"/>
      <c r="MVO750" s="59"/>
      <c r="MVP750" s="59"/>
      <c r="MVQ750" s="59"/>
      <c r="MVR750" s="59"/>
      <c r="MVS750" s="59"/>
      <c r="MVT750" s="59"/>
      <c r="MVU750" s="59"/>
      <c r="MVV750" s="59"/>
      <c r="MVW750" s="59"/>
      <c r="MVX750" s="59"/>
      <c r="MVY750" s="59"/>
      <c r="MVZ750" s="59"/>
      <c r="MWA750" s="59"/>
      <c r="MWB750" s="59"/>
      <c r="MWC750" s="59"/>
      <c r="MWD750" s="59"/>
      <c r="MWE750" s="59"/>
      <c r="MWF750" s="59"/>
      <c r="MWG750" s="59"/>
      <c r="MWH750" s="59"/>
      <c r="MWI750" s="59"/>
      <c r="MWJ750" s="59"/>
      <c r="MWK750" s="59"/>
      <c r="MWL750" s="59"/>
      <c r="MWM750" s="59"/>
      <c r="MWN750" s="59"/>
      <c r="MWO750" s="59"/>
      <c r="MWP750" s="59"/>
      <c r="MWQ750" s="59"/>
      <c r="MWR750" s="59"/>
      <c r="MWS750" s="59"/>
      <c r="MWT750" s="59"/>
      <c r="MWU750" s="59"/>
      <c r="MWV750" s="59"/>
      <c r="MWW750" s="59"/>
      <c r="MWX750" s="59"/>
      <c r="MWY750" s="59"/>
      <c r="MWZ750" s="59"/>
      <c r="MXA750" s="59"/>
      <c r="MXB750" s="59"/>
      <c r="MXC750" s="59"/>
      <c r="MXD750" s="59"/>
      <c r="MXE750" s="59"/>
      <c r="MXF750" s="59"/>
      <c r="MXG750" s="59"/>
      <c r="MXH750" s="59"/>
      <c r="MXI750" s="59"/>
      <c r="MXJ750" s="59"/>
      <c r="MXK750" s="59"/>
      <c r="MXL750" s="59"/>
      <c r="MXM750" s="59"/>
      <c r="MXN750" s="59"/>
      <c r="MXO750" s="59"/>
      <c r="MXP750" s="59"/>
      <c r="MXQ750" s="59"/>
      <c r="MXR750" s="59"/>
      <c r="MXS750" s="59"/>
      <c r="MXT750" s="59"/>
      <c r="MXU750" s="59"/>
      <c r="MXV750" s="59"/>
      <c r="MXW750" s="59"/>
      <c r="MXX750" s="59"/>
      <c r="MXY750" s="59"/>
      <c r="MXZ750" s="59"/>
      <c r="MYA750" s="59"/>
      <c r="MYB750" s="59"/>
      <c r="MYC750" s="59"/>
      <c r="MYD750" s="59"/>
      <c r="MYE750" s="59"/>
      <c r="MYF750" s="59"/>
      <c r="MYG750" s="59"/>
      <c r="MYH750" s="59"/>
      <c r="MYI750" s="59"/>
      <c r="MYJ750" s="59"/>
      <c r="MYK750" s="59"/>
      <c r="MYL750" s="59"/>
      <c r="MYM750" s="59"/>
      <c r="MYN750" s="59"/>
      <c r="MYO750" s="59"/>
      <c r="MYP750" s="59"/>
      <c r="MYQ750" s="59"/>
      <c r="MYR750" s="59"/>
      <c r="MYS750" s="59"/>
      <c r="MYT750" s="59"/>
      <c r="MYU750" s="59"/>
      <c r="MYV750" s="59"/>
      <c r="MYW750" s="59"/>
      <c r="MYX750" s="59"/>
      <c r="MYY750" s="59"/>
      <c r="MYZ750" s="59"/>
      <c r="MZA750" s="59"/>
      <c r="MZB750" s="59"/>
      <c r="MZC750" s="59"/>
      <c r="MZD750" s="59"/>
      <c r="MZE750" s="59"/>
      <c r="MZF750" s="59"/>
      <c r="MZG750" s="59"/>
      <c r="MZH750" s="59"/>
      <c r="MZI750" s="59"/>
      <c r="MZJ750" s="59"/>
      <c r="MZK750" s="59"/>
      <c r="MZL750" s="59"/>
      <c r="MZM750" s="59"/>
      <c r="MZN750" s="59"/>
      <c r="MZO750" s="59"/>
      <c r="MZP750" s="59"/>
      <c r="MZQ750" s="59"/>
      <c r="MZR750" s="59"/>
      <c r="MZS750" s="59"/>
      <c r="MZT750" s="59"/>
      <c r="MZU750" s="59"/>
      <c r="MZV750" s="59"/>
      <c r="MZW750" s="59"/>
      <c r="MZX750" s="59"/>
      <c r="MZY750" s="59"/>
      <c r="MZZ750" s="59"/>
      <c r="NAA750" s="59"/>
      <c r="NAB750" s="59"/>
      <c r="NAC750" s="59"/>
      <c r="NAD750" s="59"/>
      <c r="NAE750" s="59"/>
      <c r="NAF750" s="59"/>
      <c r="NAG750" s="59"/>
      <c r="NAH750" s="59"/>
      <c r="NAI750" s="59"/>
      <c r="NAJ750" s="59"/>
      <c r="NAK750" s="59"/>
      <c r="NAL750" s="59"/>
      <c r="NAM750" s="59"/>
      <c r="NAN750" s="59"/>
      <c r="NAO750" s="59"/>
      <c r="NAP750" s="59"/>
      <c r="NAQ750" s="59"/>
      <c r="NAR750" s="59"/>
      <c r="NAS750" s="59"/>
      <c r="NAT750" s="59"/>
      <c r="NAU750" s="59"/>
      <c r="NAV750" s="59"/>
      <c r="NAW750" s="59"/>
      <c r="NAX750" s="59"/>
      <c r="NAY750" s="59"/>
      <c r="NAZ750" s="59"/>
      <c r="NBA750" s="59"/>
      <c r="NBB750" s="59"/>
      <c r="NBC750" s="59"/>
      <c r="NBD750" s="59"/>
      <c r="NBE750" s="59"/>
      <c r="NBF750" s="59"/>
      <c r="NBG750" s="59"/>
      <c r="NBH750" s="59"/>
      <c r="NBI750" s="59"/>
      <c r="NBJ750" s="59"/>
      <c r="NBK750" s="59"/>
      <c r="NBL750" s="59"/>
      <c r="NBM750" s="59"/>
      <c r="NBN750" s="59"/>
      <c r="NBO750" s="59"/>
      <c r="NBP750" s="59"/>
      <c r="NBQ750" s="59"/>
      <c r="NBR750" s="59"/>
      <c r="NBS750" s="59"/>
      <c r="NBT750" s="59"/>
      <c r="NBU750" s="59"/>
      <c r="NBV750" s="59"/>
      <c r="NBW750" s="59"/>
      <c r="NBX750" s="59"/>
      <c r="NBY750" s="59"/>
      <c r="NBZ750" s="59"/>
      <c r="NCA750" s="59"/>
      <c r="NCB750" s="59"/>
      <c r="NCC750" s="59"/>
      <c r="NCD750" s="59"/>
      <c r="NCE750" s="59"/>
      <c r="NCF750" s="59"/>
      <c r="NCG750" s="59"/>
      <c r="NCH750" s="59"/>
      <c r="NCI750" s="59"/>
      <c r="NCJ750" s="59"/>
      <c r="NCK750" s="59"/>
      <c r="NCL750" s="59"/>
      <c r="NCM750" s="59"/>
      <c r="NCN750" s="59"/>
      <c r="NCO750" s="59"/>
      <c r="NCP750" s="59"/>
      <c r="NCQ750" s="59"/>
      <c r="NCR750" s="59"/>
      <c r="NCS750" s="59"/>
      <c r="NCT750" s="59"/>
      <c r="NCU750" s="59"/>
      <c r="NCV750" s="59"/>
      <c r="NCW750" s="59"/>
      <c r="NCX750" s="59"/>
      <c r="NCY750" s="59"/>
      <c r="NCZ750" s="59"/>
      <c r="NDA750" s="59"/>
      <c r="NDB750" s="59"/>
      <c r="NDC750" s="59"/>
      <c r="NDD750" s="59"/>
      <c r="NDE750" s="59"/>
      <c r="NDF750" s="59"/>
      <c r="NDG750" s="59"/>
      <c r="NDH750" s="59"/>
      <c r="NDI750" s="59"/>
      <c r="NDJ750" s="59"/>
      <c r="NDK750" s="59"/>
      <c r="NDL750" s="59"/>
      <c r="NDM750" s="59"/>
      <c r="NDN750" s="59"/>
      <c r="NDO750" s="59"/>
      <c r="NDP750" s="59"/>
      <c r="NDQ750" s="59"/>
      <c r="NDR750" s="59"/>
      <c r="NDS750" s="59"/>
      <c r="NDT750" s="59"/>
      <c r="NDU750" s="59"/>
      <c r="NDV750" s="59"/>
      <c r="NDW750" s="59"/>
      <c r="NDX750" s="59"/>
      <c r="NDY750" s="59"/>
      <c r="NDZ750" s="59"/>
      <c r="NEA750" s="59"/>
      <c r="NEB750" s="59"/>
      <c r="NEC750" s="59"/>
      <c r="NED750" s="59"/>
      <c r="NEE750" s="59"/>
      <c r="NEF750" s="59"/>
      <c r="NEG750" s="59"/>
      <c r="NEH750" s="59"/>
      <c r="NEI750" s="59"/>
      <c r="NEJ750" s="59"/>
      <c r="NEK750" s="59"/>
      <c r="NEL750" s="59"/>
      <c r="NEM750" s="59"/>
      <c r="NEN750" s="59"/>
      <c r="NEO750" s="59"/>
      <c r="NEP750" s="59"/>
      <c r="NEQ750" s="59"/>
      <c r="NER750" s="59"/>
      <c r="NES750" s="59"/>
      <c r="NET750" s="59"/>
      <c r="NEU750" s="59"/>
      <c r="NEV750" s="59"/>
      <c r="NEW750" s="59"/>
      <c r="NEX750" s="59"/>
      <c r="NEY750" s="59"/>
      <c r="NEZ750" s="59"/>
      <c r="NFA750" s="59"/>
      <c r="NFB750" s="59"/>
      <c r="NFC750" s="59"/>
      <c r="NFD750" s="59"/>
      <c r="NFE750" s="59"/>
      <c r="NFF750" s="59"/>
      <c r="NFG750" s="59"/>
      <c r="NFH750" s="59"/>
      <c r="NFI750" s="59"/>
      <c r="NFJ750" s="59"/>
      <c r="NFK750" s="59"/>
      <c r="NFL750" s="59"/>
      <c r="NFM750" s="59"/>
      <c r="NFN750" s="59"/>
      <c r="NFO750" s="59"/>
      <c r="NFP750" s="59"/>
      <c r="NFQ750" s="59"/>
      <c r="NFR750" s="59"/>
      <c r="NFS750" s="59"/>
      <c r="NFT750" s="59"/>
      <c r="NFU750" s="59"/>
      <c r="NFV750" s="59"/>
      <c r="NFW750" s="59"/>
      <c r="NFX750" s="59"/>
      <c r="NFY750" s="59"/>
      <c r="NFZ750" s="59"/>
      <c r="NGA750" s="59"/>
      <c r="NGB750" s="59"/>
      <c r="NGC750" s="59"/>
      <c r="NGD750" s="59"/>
      <c r="NGE750" s="59"/>
      <c r="NGF750" s="59"/>
      <c r="NGG750" s="59"/>
      <c r="NGH750" s="59"/>
      <c r="NGI750" s="59"/>
      <c r="NGJ750" s="59"/>
      <c r="NGK750" s="59"/>
      <c r="NGL750" s="59"/>
      <c r="NGM750" s="59"/>
      <c r="NGN750" s="59"/>
      <c r="NGO750" s="59"/>
      <c r="NGP750" s="59"/>
      <c r="NGQ750" s="59"/>
      <c r="NGR750" s="59"/>
      <c r="NGS750" s="59"/>
      <c r="NGT750" s="59"/>
      <c r="NGU750" s="59"/>
      <c r="NGV750" s="59"/>
      <c r="NGW750" s="59"/>
      <c r="NGX750" s="59"/>
      <c r="NGY750" s="59"/>
      <c r="NGZ750" s="59"/>
      <c r="NHA750" s="59"/>
      <c r="NHB750" s="59"/>
      <c r="NHC750" s="59"/>
      <c r="NHD750" s="59"/>
      <c r="NHE750" s="59"/>
      <c r="NHF750" s="59"/>
      <c r="NHG750" s="59"/>
      <c r="NHH750" s="59"/>
      <c r="NHI750" s="59"/>
      <c r="NHJ750" s="59"/>
      <c r="NHK750" s="59"/>
      <c r="NHL750" s="59"/>
      <c r="NHM750" s="59"/>
      <c r="NHN750" s="59"/>
      <c r="NHO750" s="59"/>
      <c r="NHP750" s="59"/>
      <c r="NHQ750" s="59"/>
      <c r="NHR750" s="59"/>
      <c r="NHS750" s="59"/>
      <c r="NHT750" s="59"/>
      <c r="NHU750" s="59"/>
      <c r="NHV750" s="59"/>
      <c r="NHW750" s="59"/>
      <c r="NHX750" s="59"/>
      <c r="NHY750" s="59"/>
      <c r="NHZ750" s="59"/>
      <c r="NIA750" s="59"/>
      <c r="NIB750" s="59"/>
      <c r="NIC750" s="59"/>
      <c r="NID750" s="59"/>
      <c r="NIE750" s="59"/>
      <c r="NIF750" s="59"/>
      <c r="NIG750" s="59"/>
      <c r="NIH750" s="59"/>
      <c r="NII750" s="59"/>
      <c r="NIJ750" s="59"/>
      <c r="NIK750" s="59"/>
      <c r="NIL750" s="59"/>
      <c r="NIM750" s="59"/>
      <c r="NIN750" s="59"/>
      <c r="NIO750" s="59"/>
      <c r="NIP750" s="59"/>
      <c r="NIQ750" s="59"/>
      <c r="NIR750" s="59"/>
      <c r="NIS750" s="59"/>
      <c r="NIT750" s="59"/>
      <c r="NIU750" s="59"/>
      <c r="NIV750" s="59"/>
      <c r="NIW750" s="59"/>
      <c r="NIX750" s="59"/>
      <c r="NIY750" s="59"/>
      <c r="NIZ750" s="59"/>
      <c r="NJA750" s="59"/>
      <c r="NJB750" s="59"/>
      <c r="NJC750" s="59"/>
      <c r="NJD750" s="59"/>
      <c r="NJE750" s="59"/>
      <c r="NJF750" s="59"/>
      <c r="NJG750" s="59"/>
      <c r="NJH750" s="59"/>
      <c r="NJI750" s="59"/>
      <c r="NJJ750" s="59"/>
      <c r="NJK750" s="59"/>
      <c r="NJL750" s="59"/>
      <c r="NJM750" s="59"/>
      <c r="NJN750" s="59"/>
      <c r="NJO750" s="59"/>
      <c r="NJP750" s="59"/>
      <c r="NJQ750" s="59"/>
      <c r="NJR750" s="59"/>
      <c r="NJS750" s="59"/>
      <c r="NJT750" s="59"/>
      <c r="NJU750" s="59"/>
      <c r="NJV750" s="59"/>
      <c r="NJW750" s="59"/>
      <c r="NJX750" s="59"/>
      <c r="NJY750" s="59"/>
      <c r="NJZ750" s="59"/>
      <c r="NKA750" s="59"/>
      <c r="NKB750" s="59"/>
      <c r="NKC750" s="59"/>
      <c r="NKD750" s="59"/>
      <c r="NKE750" s="59"/>
      <c r="NKF750" s="59"/>
      <c r="NKG750" s="59"/>
      <c r="NKH750" s="59"/>
      <c r="NKI750" s="59"/>
      <c r="NKJ750" s="59"/>
      <c r="NKK750" s="59"/>
      <c r="NKL750" s="59"/>
      <c r="NKM750" s="59"/>
      <c r="NKN750" s="59"/>
      <c r="NKO750" s="59"/>
      <c r="NKP750" s="59"/>
      <c r="NKQ750" s="59"/>
      <c r="NKR750" s="59"/>
      <c r="NKS750" s="59"/>
      <c r="NKT750" s="59"/>
      <c r="NKU750" s="59"/>
      <c r="NKV750" s="59"/>
      <c r="NKW750" s="59"/>
      <c r="NKX750" s="59"/>
      <c r="NKY750" s="59"/>
      <c r="NKZ750" s="59"/>
      <c r="NLA750" s="59"/>
      <c r="NLB750" s="59"/>
      <c r="NLC750" s="59"/>
      <c r="NLD750" s="59"/>
      <c r="NLE750" s="59"/>
      <c r="NLF750" s="59"/>
      <c r="NLG750" s="59"/>
      <c r="NLH750" s="59"/>
      <c r="NLI750" s="59"/>
      <c r="NLJ750" s="59"/>
      <c r="NLK750" s="59"/>
      <c r="NLL750" s="59"/>
      <c r="NLM750" s="59"/>
      <c r="NLN750" s="59"/>
      <c r="NLO750" s="59"/>
      <c r="NLP750" s="59"/>
      <c r="NLQ750" s="59"/>
      <c r="NLR750" s="59"/>
      <c r="NLS750" s="59"/>
      <c r="NLT750" s="59"/>
      <c r="NLU750" s="59"/>
      <c r="NLV750" s="59"/>
      <c r="NLW750" s="59"/>
      <c r="NLX750" s="59"/>
      <c r="NLY750" s="59"/>
      <c r="NLZ750" s="59"/>
      <c r="NMA750" s="59"/>
      <c r="NMB750" s="59"/>
      <c r="NMC750" s="59"/>
      <c r="NMD750" s="59"/>
      <c r="NME750" s="59"/>
      <c r="NMF750" s="59"/>
      <c r="NMG750" s="59"/>
      <c r="NMH750" s="59"/>
      <c r="NMI750" s="59"/>
      <c r="NMJ750" s="59"/>
      <c r="NMK750" s="59"/>
      <c r="NML750" s="59"/>
      <c r="NMM750" s="59"/>
      <c r="NMN750" s="59"/>
      <c r="NMO750" s="59"/>
      <c r="NMP750" s="59"/>
      <c r="NMQ750" s="59"/>
      <c r="NMR750" s="59"/>
      <c r="NMS750" s="59"/>
      <c r="NMT750" s="59"/>
      <c r="NMU750" s="59"/>
      <c r="NMV750" s="59"/>
      <c r="NMW750" s="59"/>
      <c r="NMX750" s="59"/>
      <c r="NMY750" s="59"/>
      <c r="NMZ750" s="59"/>
      <c r="NNA750" s="59"/>
      <c r="NNB750" s="59"/>
      <c r="NNC750" s="59"/>
      <c r="NND750" s="59"/>
      <c r="NNE750" s="59"/>
      <c r="NNF750" s="59"/>
      <c r="NNG750" s="59"/>
      <c r="NNH750" s="59"/>
      <c r="NNI750" s="59"/>
      <c r="NNJ750" s="59"/>
      <c r="NNK750" s="59"/>
      <c r="NNL750" s="59"/>
      <c r="NNM750" s="59"/>
      <c r="NNN750" s="59"/>
      <c r="NNO750" s="59"/>
      <c r="NNP750" s="59"/>
      <c r="NNQ750" s="59"/>
      <c r="NNR750" s="59"/>
      <c r="NNS750" s="59"/>
      <c r="NNT750" s="59"/>
      <c r="NNU750" s="59"/>
      <c r="NNV750" s="59"/>
      <c r="NNW750" s="59"/>
      <c r="NNX750" s="59"/>
      <c r="NNY750" s="59"/>
      <c r="NNZ750" s="59"/>
      <c r="NOA750" s="59"/>
      <c r="NOB750" s="59"/>
      <c r="NOC750" s="59"/>
      <c r="NOD750" s="59"/>
      <c r="NOE750" s="59"/>
      <c r="NOF750" s="59"/>
      <c r="NOG750" s="59"/>
      <c r="NOH750" s="59"/>
      <c r="NOI750" s="59"/>
      <c r="NOJ750" s="59"/>
      <c r="NOK750" s="59"/>
      <c r="NOL750" s="59"/>
      <c r="NOM750" s="59"/>
      <c r="NON750" s="59"/>
      <c r="NOO750" s="59"/>
      <c r="NOP750" s="59"/>
      <c r="NOQ750" s="59"/>
      <c r="NOR750" s="59"/>
      <c r="NOS750" s="59"/>
      <c r="NOT750" s="59"/>
      <c r="NOU750" s="59"/>
      <c r="NOV750" s="59"/>
      <c r="NOW750" s="59"/>
      <c r="NOX750" s="59"/>
      <c r="NOY750" s="59"/>
      <c r="NOZ750" s="59"/>
      <c r="NPA750" s="59"/>
      <c r="NPB750" s="59"/>
      <c r="NPC750" s="59"/>
      <c r="NPD750" s="59"/>
      <c r="NPE750" s="59"/>
      <c r="NPF750" s="59"/>
      <c r="NPG750" s="59"/>
      <c r="NPH750" s="59"/>
      <c r="NPI750" s="59"/>
      <c r="NPJ750" s="59"/>
      <c r="NPK750" s="59"/>
      <c r="NPL750" s="59"/>
      <c r="NPM750" s="59"/>
      <c r="NPN750" s="59"/>
      <c r="NPO750" s="59"/>
      <c r="NPP750" s="59"/>
      <c r="NPQ750" s="59"/>
      <c r="NPR750" s="59"/>
      <c r="NPS750" s="59"/>
      <c r="NPT750" s="59"/>
      <c r="NPU750" s="59"/>
      <c r="NPV750" s="59"/>
      <c r="NPW750" s="59"/>
      <c r="NPX750" s="59"/>
      <c r="NPY750" s="59"/>
      <c r="NPZ750" s="59"/>
      <c r="NQA750" s="59"/>
      <c r="NQB750" s="59"/>
      <c r="NQC750" s="59"/>
      <c r="NQD750" s="59"/>
      <c r="NQE750" s="59"/>
      <c r="NQF750" s="59"/>
      <c r="NQG750" s="59"/>
      <c r="NQH750" s="59"/>
      <c r="NQI750" s="59"/>
      <c r="NQJ750" s="59"/>
      <c r="NQK750" s="59"/>
      <c r="NQL750" s="59"/>
      <c r="NQM750" s="59"/>
      <c r="NQN750" s="59"/>
      <c r="NQO750" s="59"/>
      <c r="NQP750" s="59"/>
      <c r="NQQ750" s="59"/>
      <c r="NQR750" s="59"/>
      <c r="NQS750" s="59"/>
      <c r="NQT750" s="59"/>
      <c r="NQU750" s="59"/>
      <c r="NQV750" s="59"/>
      <c r="NQW750" s="59"/>
      <c r="NQX750" s="59"/>
      <c r="NQY750" s="59"/>
      <c r="NQZ750" s="59"/>
      <c r="NRA750" s="59"/>
      <c r="NRB750" s="59"/>
      <c r="NRC750" s="59"/>
      <c r="NRD750" s="59"/>
      <c r="NRE750" s="59"/>
      <c r="NRF750" s="59"/>
      <c r="NRG750" s="59"/>
      <c r="NRH750" s="59"/>
      <c r="NRI750" s="59"/>
      <c r="NRJ750" s="59"/>
      <c r="NRK750" s="59"/>
      <c r="NRL750" s="59"/>
      <c r="NRM750" s="59"/>
      <c r="NRN750" s="59"/>
      <c r="NRO750" s="59"/>
      <c r="NRP750" s="59"/>
      <c r="NRQ750" s="59"/>
      <c r="NRR750" s="59"/>
      <c r="NRS750" s="59"/>
      <c r="NRT750" s="59"/>
      <c r="NRU750" s="59"/>
      <c r="NRV750" s="59"/>
      <c r="NRW750" s="59"/>
      <c r="NRX750" s="59"/>
      <c r="NRY750" s="59"/>
      <c r="NRZ750" s="59"/>
      <c r="NSA750" s="59"/>
      <c r="NSB750" s="59"/>
      <c r="NSC750" s="59"/>
      <c r="NSD750" s="59"/>
      <c r="NSE750" s="59"/>
      <c r="NSF750" s="59"/>
      <c r="NSG750" s="59"/>
      <c r="NSH750" s="59"/>
      <c r="NSI750" s="59"/>
      <c r="NSJ750" s="59"/>
      <c r="NSK750" s="59"/>
      <c r="NSL750" s="59"/>
      <c r="NSM750" s="59"/>
      <c r="NSN750" s="59"/>
      <c r="NSO750" s="59"/>
      <c r="NSP750" s="59"/>
      <c r="NSQ750" s="59"/>
      <c r="NSR750" s="59"/>
      <c r="NSS750" s="59"/>
      <c r="NST750" s="59"/>
      <c r="NSU750" s="59"/>
      <c r="NSV750" s="59"/>
      <c r="NSW750" s="59"/>
      <c r="NSX750" s="59"/>
      <c r="NSY750" s="59"/>
      <c r="NSZ750" s="59"/>
      <c r="NTA750" s="59"/>
      <c r="NTB750" s="59"/>
      <c r="NTC750" s="59"/>
      <c r="NTD750" s="59"/>
      <c r="NTE750" s="59"/>
      <c r="NTF750" s="59"/>
      <c r="NTG750" s="59"/>
      <c r="NTH750" s="59"/>
      <c r="NTI750" s="59"/>
      <c r="NTJ750" s="59"/>
      <c r="NTK750" s="59"/>
      <c r="NTL750" s="59"/>
      <c r="NTM750" s="59"/>
      <c r="NTN750" s="59"/>
      <c r="NTO750" s="59"/>
      <c r="NTP750" s="59"/>
      <c r="NTQ750" s="59"/>
      <c r="NTR750" s="59"/>
      <c r="NTS750" s="59"/>
      <c r="NTT750" s="59"/>
      <c r="NTU750" s="59"/>
      <c r="NTV750" s="59"/>
      <c r="NTW750" s="59"/>
      <c r="NTX750" s="59"/>
      <c r="NTY750" s="59"/>
      <c r="NTZ750" s="59"/>
      <c r="NUA750" s="59"/>
      <c r="NUB750" s="59"/>
      <c r="NUC750" s="59"/>
      <c r="NUD750" s="59"/>
      <c r="NUE750" s="59"/>
      <c r="NUF750" s="59"/>
      <c r="NUG750" s="59"/>
      <c r="NUH750" s="59"/>
      <c r="NUI750" s="59"/>
      <c r="NUJ750" s="59"/>
      <c r="NUK750" s="59"/>
      <c r="NUL750" s="59"/>
      <c r="NUM750" s="59"/>
      <c r="NUN750" s="59"/>
      <c r="NUO750" s="59"/>
      <c r="NUP750" s="59"/>
      <c r="NUQ750" s="59"/>
      <c r="NUR750" s="59"/>
      <c r="NUS750" s="59"/>
      <c r="NUT750" s="59"/>
      <c r="NUU750" s="59"/>
      <c r="NUV750" s="59"/>
      <c r="NUW750" s="59"/>
      <c r="NUX750" s="59"/>
      <c r="NUY750" s="59"/>
      <c r="NUZ750" s="59"/>
      <c r="NVA750" s="59"/>
      <c r="NVB750" s="59"/>
      <c r="NVC750" s="59"/>
      <c r="NVD750" s="59"/>
      <c r="NVE750" s="59"/>
      <c r="NVF750" s="59"/>
      <c r="NVG750" s="59"/>
      <c r="NVH750" s="59"/>
      <c r="NVI750" s="59"/>
      <c r="NVJ750" s="59"/>
      <c r="NVK750" s="59"/>
      <c r="NVL750" s="59"/>
      <c r="NVM750" s="59"/>
      <c r="NVN750" s="59"/>
      <c r="NVO750" s="59"/>
      <c r="NVP750" s="59"/>
      <c r="NVQ750" s="59"/>
      <c r="NVR750" s="59"/>
      <c r="NVS750" s="59"/>
      <c r="NVT750" s="59"/>
      <c r="NVU750" s="59"/>
      <c r="NVV750" s="59"/>
      <c r="NVW750" s="59"/>
      <c r="NVX750" s="59"/>
      <c r="NVY750" s="59"/>
      <c r="NVZ750" s="59"/>
      <c r="NWA750" s="59"/>
      <c r="NWB750" s="59"/>
      <c r="NWC750" s="59"/>
      <c r="NWD750" s="59"/>
      <c r="NWE750" s="59"/>
      <c r="NWF750" s="59"/>
      <c r="NWG750" s="59"/>
      <c r="NWH750" s="59"/>
      <c r="NWI750" s="59"/>
      <c r="NWJ750" s="59"/>
      <c r="NWK750" s="59"/>
      <c r="NWL750" s="59"/>
      <c r="NWM750" s="59"/>
      <c r="NWN750" s="59"/>
      <c r="NWO750" s="59"/>
      <c r="NWP750" s="59"/>
      <c r="NWQ750" s="59"/>
      <c r="NWR750" s="59"/>
      <c r="NWS750" s="59"/>
      <c r="NWT750" s="59"/>
      <c r="NWU750" s="59"/>
      <c r="NWV750" s="59"/>
      <c r="NWW750" s="59"/>
      <c r="NWX750" s="59"/>
      <c r="NWY750" s="59"/>
      <c r="NWZ750" s="59"/>
      <c r="NXA750" s="59"/>
      <c r="NXB750" s="59"/>
      <c r="NXC750" s="59"/>
      <c r="NXD750" s="59"/>
      <c r="NXE750" s="59"/>
      <c r="NXF750" s="59"/>
      <c r="NXG750" s="59"/>
      <c r="NXH750" s="59"/>
      <c r="NXI750" s="59"/>
      <c r="NXJ750" s="59"/>
      <c r="NXK750" s="59"/>
      <c r="NXL750" s="59"/>
      <c r="NXM750" s="59"/>
      <c r="NXN750" s="59"/>
      <c r="NXO750" s="59"/>
      <c r="NXP750" s="59"/>
      <c r="NXQ750" s="59"/>
      <c r="NXR750" s="59"/>
      <c r="NXS750" s="59"/>
      <c r="NXT750" s="59"/>
      <c r="NXU750" s="59"/>
      <c r="NXV750" s="59"/>
      <c r="NXW750" s="59"/>
      <c r="NXX750" s="59"/>
      <c r="NXY750" s="59"/>
      <c r="NXZ750" s="59"/>
      <c r="NYA750" s="59"/>
      <c r="NYB750" s="59"/>
      <c r="NYC750" s="59"/>
      <c r="NYD750" s="59"/>
      <c r="NYE750" s="59"/>
      <c r="NYF750" s="59"/>
      <c r="NYG750" s="59"/>
      <c r="NYH750" s="59"/>
      <c r="NYI750" s="59"/>
      <c r="NYJ750" s="59"/>
      <c r="NYK750" s="59"/>
      <c r="NYL750" s="59"/>
      <c r="NYM750" s="59"/>
      <c r="NYN750" s="59"/>
      <c r="NYO750" s="59"/>
      <c r="NYP750" s="59"/>
      <c r="NYQ750" s="59"/>
      <c r="NYR750" s="59"/>
      <c r="NYS750" s="59"/>
      <c r="NYT750" s="59"/>
      <c r="NYU750" s="59"/>
      <c r="NYV750" s="59"/>
      <c r="NYW750" s="59"/>
      <c r="NYX750" s="59"/>
      <c r="NYY750" s="59"/>
      <c r="NYZ750" s="59"/>
      <c r="NZA750" s="59"/>
      <c r="NZB750" s="59"/>
      <c r="NZC750" s="59"/>
      <c r="NZD750" s="59"/>
      <c r="NZE750" s="59"/>
      <c r="NZF750" s="59"/>
      <c r="NZG750" s="59"/>
      <c r="NZH750" s="59"/>
      <c r="NZI750" s="59"/>
      <c r="NZJ750" s="59"/>
      <c r="NZK750" s="59"/>
      <c r="NZL750" s="59"/>
      <c r="NZM750" s="59"/>
      <c r="NZN750" s="59"/>
      <c r="NZO750" s="59"/>
      <c r="NZP750" s="59"/>
      <c r="NZQ750" s="59"/>
      <c r="NZR750" s="59"/>
      <c r="NZS750" s="59"/>
      <c r="NZT750" s="59"/>
      <c r="NZU750" s="59"/>
      <c r="NZV750" s="59"/>
      <c r="NZW750" s="59"/>
      <c r="NZX750" s="59"/>
      <c r="NZY750" s="59"/>
      <c r="NZZ750" s="59"/>
      <c r="OAA750" s="59"/>
      <c r="OAB750" s="59"/>
      <c r="OAC750" s="59"/>
      <c r="OAD750" s="59"/>
      <c r="OAE750" s="59"/>
      <c r="OAF750" s="59"/>
      <c r="OAG750" s="59"/>
      <c r="OAH750" s="59"/>
      <c r="OAI750" s="59"/>
      <c r="OAJ750" s="59"/>
      <c r="OAK750" s="59"/>
      <c r="OAL750" s="59"/>
      <c r="OAM750" s="59"/>
      <c r="OAN750" s="59"/>
      <c r="OAO750" s="59"/>
      <c r="OAP750" s="59"/>
      <c r="OAQ750" s="59"/>
      <c r="OAR750" s="59"/>
      <c r="OAS750" s="59"/>
      <c r="OAT750" s="59"/>
      <c r="OAU750" s="59"/>
      <c r="OAV750" s="59"/>
      <c r="OAW750" s="59"/>
      <c r="OAX750" s="59"/>
      <c r="OAY750" s="59"/>
      <c r="OAZ750" s="59"/>
      <c r="OBA750" s="59"/>
      <c r="OBB750" s="59"/>
      <c r="OBC750" s="59"/>
      <c r="OBD750" s="59"/>
      <c r="OBE750" s="59"/>
      <c r="OBF750" s="59"/>
      <c r="OBG750" s="59"/>
      <c r="OBH750" s="59"/>
      <c r="OBI750" s="59"/>
      <c r="OBJ750" s="59"/>
      <c r="OBK750" s="59"/>
      <c r="OBL750" s="59"/>
      <c r="OBM750" s="59"/>
      <c r="OBN750" s="59"/>
      <c r="OBO750" s="59"/>
      <c r="OBP750" s="59"/>
      <c r="OBQ750" s="59"/>
      <c r="OBR750" s="59"/>
      <c r="OBS750" s="59"/>
      <c r="OBT750" s="59"/>
      <c r="OBU750" s="59"/>
      <c r="OBV750" s="59"/>
      <c r="OBW750" s="59"/>
      <c r="OBX750" s="59"/>
      <c r="OBY750" s="59"/>
      <c r="OBZ750" s="59"/>
      <c r="OCA750" s="59"/>
      <c r="OCB750" s="59"/>
      <c r="OCC750" s="59"/>
      <c r="OCD750" s="59"/>
      <c r="OCE750" s="59"/>
      <c r="OCF750" s="59"/>
      <c r="OCG750" s="59"/>
      <c r="OCH750" s="59"/>
      <c r="OCI750" s="59"/>
      <c r="OCJ750" s="59"/>
      <c r="OCK750" s="59"/>
      <c r="OCL750" s="59"/>
      <c r="OCM750" s="59"/>
      <c r="OCN750" s="59"/>
      <c r="OCO750" s="59"/>
      <c r="OCP750" s="59"/>
      <c r="OCQ750" s="59"/>
      <c r="OCR750" s="59"/>
      <c r="OCS750" s="59"/>
      <c r="OCT750" s="59"/>
      <c r="OCU750" s="59"/>
      <c r="OCV750" s="59"/>
      <c r="OCW750" s="59"/>
      <c r="OCX750" s="59"/>
      <c r="OCY750" s="59"/>
      <c r="OCZ750" s="59"/>
      <c r="ODA750" s="59"/>
      <c r="ODB750" s="59"/>
      <c r="ODC750" s="59"/>
      <c r="ODD750" s="59"/>
      <c r="ODE750" s="59"/>
      <c r="ODF750" s="59"/>
      <c r="ODG750" s="59"/>
      <c r="ODH750" s="59"/>
      <c r="ODI750" s="59"/>
      <c r="ODJ750" s="59"/>
      <c r="ODK750" s="59"/>
      <c r="ODL750" s="59"/>
      <c r="ODM750" s="59"/>
      <c r="ODN750" s="59"/>
      <c r="ODO750" s="59"/>
      <c r="ODP750" s="59"/>
      <c r="ODQ750" s="59"/>
      <c r="ODR750" s="59"/>
      <c r="ODS750" s="59"/>
      <c r="ODT750" s="59"/>
      <c r="ODU750" s="59"/>
      <c r="ODV750" s="59"/>
      <c r="ODW750" s="59"/>
      <c r="ODX750" s="59"/>
      <c r="ODY750" s="59"/>
      <c r="ODZ750" s="59"/>
      <c r="OEA750" s="59"/>
      <c r="OEB750" s="59"/>
      <c r="OEC750" s="59"/>
      <c r="OED750" s="59"/>
      <c r="OEE750" s="59"/>
      <c r="OEF750" s="59"/>
      <c r="OEG750" s="59"/>
      <c r="OEH750" s="59"/>
      <c r="OEI750" s="59"/>
      <c r="OEJ750" s="59"/>
      <c r="OEK750" s="59"/>
      <c r="OEL750" s="59"/>
      <c r="OEM750" s="59"/>
      <c r="OEN750" s="59"/>
      <c r="OEO750" s="59"/>
      <c r="OEP750" s="59"/>
      <c r="OEQ750" s="59"/>
      <c r="OER750" s="59"/>
      <c r="OES750" s="59"/>
      <c r="OET750" s="59"/>
      <c r="OEU750" s="59"/>
      <c r="OEV750" s="59"/>
      <c r="OEW750" s="59"/>
      <c r="OEX750" s="59"/>
      <c r="OEY750" s="59"/>
      <c r="OEZ750" s="59"/>
      <c r="OFA750" s="59"/>
      <c r="OFB750" s="59"/>
      <c r="OFC750" s="59"/>
      <c r="OFD750" s="59"/>
      <c r="OFE750" s="59"/>
      <c r="OFF750" s="59"/>
      <c r="OFG750" s="59"/>
      <c r="OFH750" s="59"/>
      <c r="OFI750" s="59"/>
      <c r="OFJ750" s="59"/>
      <c r="OFK750" s="59"/>
      <c r="OFL750" s="59"/>
      <c r="OFM750" s="59"/>
      <c r="OFN750" s="59"/>
      <c r="OFO750" s="59"/>
      <c r="OFP750" s="59"/>
      <c r="OFQ750" s="59"/>
      <c r="OFR750" s="59"/>
      <c r="OFS750" s="59"/>
      <c r="OFT750" s="59"/>
      <c r="OFU750" s="59"/>
      <c r="OFV750" s="59"/>
      <c r="OFW750" s="59"/>
      <c r="OFX750" s="59"/>
      <c r="OFY750" s="59"/>
      <c r="OFZ750" s="59"/>
      <c r="OGA750" s="59"/>
      <c r="OGB750" s="59"/>
      <c r="OGC750" s="59"/>
      <c r="OGD750" s="59"/>
      <c r="OGE750" s="59"/>
      <c r="OGF750" s="59"/>
      <c r="OGG750" s="59"/>
      <c r="OGH750" s="59"/>
      <c r="OGI750" s="59"/>
      <c r="OGJ750" s="59"/>
      <c r="OGK750" s="59"/>
      <c r="OGL750" s="59"/>
      <c r="OGM750" s="59"/>
      <c r="OGN750" s="59"/>
      <c r="OGO750" s="59"/>
      <c r="OGP750" s="59"/>
      <c r="OGQ750" s="59"/>
      <c r="OGR750" s="59"/>
      <c r="OGS750" s="59"/>
      <c r="OGT750" s="59"/>
      <c r="OGU750" s="59"/>
      <c r="OGV750" s="59"/>
      <c r="OGW750" s="59"/>
      <c r="OGX750" s="59"/>
      <c r="OGY750" s="59"/>
      <c r="OGZ750" s="59"/>
      <c r="OHA750" s="59"/>
      <c r="OHB750" s="59"/>
      <c r="OHC750" s="59"/>
      <c r="OHD750" s="59"/>
      <c r="OHE750" s="59"/>
      <c r="OHF750" s="59"/>
      <c r="OHG750" s="59"/>
      <c r="OHH750" s="59"/>
      <c r="OHI750" s="59"/>
      <c r="OHJ750" s="59"/>
      <c r="OHK750" s="59"/>
      <c r="OHL750" s="59"/>
      <c r="OHM750" s="59"/>
      <c r="OHN750" s="59"/>
      <c r="OHO750" s="59"/>
      <c r="OHP750" s="59"/>
      <c r="OHQ750" s="59"/>
      <c r="OHR750" s="59"/>
      <c r="OHS750" s="59"/>
      <c r="OHT750" s="59"/>
      <c r="OHU750" s="59"/>
      <c r="OHV750" s="59"/>
      <c r="OHW750" s="59"/>
      <c r="OHX750" s="59"/>
      <c r="OHY750" s="59"/>
      <c r="OHZ750" s="59"/>
      <c r="OIA750" s="59"/>
      <c r="OIB750" s="59"/>
      <c r="OIC750" s="59"/>
      <c r="OID750" s="59"/>
      <c r="OIE750" s="59"/>
      <c r="OIF750" s="59"/>
      <c r="OIG750" s="59"/>
      <c r="OIH750" s="59"/>
      <c r="OII750" s="59"/>
      <c r="OIJ750" s="59"/>
      <c r="OIK750" s="59"/>
      <c r="OIL750" s="59"/>
      <c r="OIM750" s="59"/>
      <c r="OIN750" s="59"/>
      <c r="OIO750" s="59"/>
      <c r="OIP750" s="59"/>
      <c r="OIQ750" s="59"/>
      <c r="OIR750" s="59"/>
      <c r="OIS750" s="59"/>
      <c r="OIT750" s="59"/>
      <c r="OIU750" s="59"/>
      <c r="OIV750" s="59"/>
      <c r="OIW750" s="59"/>
      <c r="OIX750" s="59"/>
      <c r="OIY750" s="59"/>
      <c r="OIZ750" s="59"/>
      <c r="OJA750" s="59"/>
      <c r="OJB750" s="59"/>
      <c r="OJC750" s="59"/>
      <c r="OJD750" s="59"/>
      <c r="OJE750" s="59"/>
      <c r="OJF750" s="59"/>
      <c r="OJG750" s="59"/>
      <c r="OJH750" s="59"/>
      <c r="OJI750" s="59"/>
      <c r="OJJ750" s="59"/>
      <c r="OJK750" s="59"/>
      <c r="OJL750" s="59"/>
      <c r="OJM750" s="59"/>
      <c r="OJN750" s="59"/>
      <c r="OJO750" s="59"/>
      <c r="OJP750" s="59"/>
      <c r="OJQ750" s="59"/>
      <c r="OJR750" s="59"/>
      <c r="OJS750" s="59"/>
      <c r="OJT750" s="59"/>
      <c r="OJU750" s="59"/>
      <c r="OJV750" s="59"/>
      <c r="OJW750" s="59"/>
      <c r="OJX750" s="59"/>
      <c r="OJY750" s="59"/>
      <c r="OJZ750" s="59"/>
      <c r="OKA750" s="59"/>
      <c r="OKB750" s="59"/>
      <c r="OKC750" s="59"/>
      <c r="OKD750" s="59"/>
      <c r="OKE750" s="59"/>
      <c r="OKF750" s="59"/>
      <c r="OKG750" s="59"/>
      <c r="OKH750" s="59"/>
      <c r="OKI750" s="59"/>
      <c r="OKJ750" s="59"/>
      <c r="OKK750" s="59"/>
      <c r="OKL750" s="59"/>
      <c r="OKM750" s="59"/>
      <c r="OKN750" s="59"/>
      <c r="OKO750" s="59"/>
      <c r="OKP750" s="59"/>
      <c r="OKQ750" s="59"/>
      <c r="OKR750" s="59"/>
      <c r="OKS750" s="59"/>
      <c r="OKT750" s="59"/>
      <c r="OKU750" s="59"/>
      <c r="OKV750" s="59"/>
      <c r="OKW750" s="59"/>
      <c r="OKX750" s="59"/>
      <c r="OKY750" s="59"/>
      <c r="OKZ750" s="59"/>
      <c r="OLA750" s="59"/>
      <c r="OLB750" s="59"/>
      <c r="OLC750" s="59"/>
      <c r="OLD750" s="59"/>
      <c r="OLE750" s="59"/>
      <c r="OLF750" s="59"/>
      <c r="OLG750" s="59"/>
      <c r="OLH750" s="59"/>
      <c r="OLI750" s="59"/>
      <c r="OLJ750" s="59"/>
      <c r="OLK750" s="59"/>
      <c r="OLL750" s="59"/>
      <c r="OLM750" s="59"/>
      <c r="OLN750" s="59"/>
      <c r="OLO750" s="59"/>
      <c r="OLP750" s="59"/>
      <c r="OLQ750" s="59"/>
      <c r="OLR750" s="59"/>
      <c r="OLS750" s="59"/>
      <c r="OLT750" s="59"/>
      <c r="OLU750" s="59"/>
      <c r="OLV750" s="59"/>
      <c r="OLW750" s="59"/>
      <c r="OLX750" s="59"/>
      <c r="OLY750" s="59"/>
      <c r="OLZ750" s="59"/>
      <c r="OMA750" s="59"/>
      <c r="OMB750" s="59"/>
      <c r="OMC750" s="59"/>
      <c r="OMD750" s="59"/>
      <c r="OME750" s="59"/>
      <c r="OMF750" s="59"/>
      <c r="OMG750" s="59"/>
      <c r="OMH750" s="59"/>
      <c r="OMI750" s="59"/>
      <c r="OMJ750" s="59"/>
      <c r="OMK750" s="59"/>
      <c r="OML750" s="59"/>
      <c r="OMM750" s="59"/>
      <c r="OMN750" s="59"/>
      <c r="OMO750" s="59"/>
      <c r="OMP750" s="59"/>
      <c r="OMQ750" s="59"/>
      <c r="OMR750" s="59"/>
      <c r="OMS750" s="59"/>
      <c r="OMT750" s="59"/>
      <c r="OMU750" s="59"/>
      <c r="OMV750" s="59"/>
      <c r="OMW750" s="59"/>
      <c r="OMX750" s="59"/>
      <c r="OMY750" s="59"/>
      <c r="OMZ750" s="59"/>
      <c r="ONA750" s="59"/>
      <c r="ONB750" s="59"/>
      <c r="ONC750" s="59"/>
      <c r="OND750" s="59"/>
      <c r="ONE750" s="59"/>
      <c r="ONF750" s="59"/>
      <c r="ONG750" s="59"/>
      <c r="ONH750" s="59"/>
      <c r="ONI750" s="59"/>
      <c r="ONJ750" s="59"/>
      <c r="ONK750" s="59"/>
      <c r="ONL750" s="59"/>
      <c r="ONM750" s="59"/>
      <c r="ONN750" s="59"/>
      <c r="ONO750" s="59"/>
      <c r="ONP750" s="59"/>
      <c r="ONQ750" s="59"/>
      <c r="ONR750" s="59"/>
      <c r="ONS750" s="59"/>
      <c r="ONT750" s="59"/>
      <c r="ONU750" s="59"/>
      <c r="ONV750" s="59"/>
      <c r="ONW750" s="59"/>
      <c r="ONX750" s="59"/>
      <c r="ONY750" s="59"/>
      <c r="ONZ750" s="59"/>
      <c r="OOA750" s="59"/>
      <c r="OOB750" s="59"/>
      <c r="OOC750" s="59"/>
      <c r="OOD750" s="59"/>
      <c r="OOE750" s="59"/>
      <c r="OOF750" s="59"/>
      <c r="OOG750" s="59"/>
      <c r="OOH750" s="59"/>
      <c r="OOI750" s="59"/>
      <c r="OOJ750" s="59"/>
      <c r="OOK750" s="59"/>
      <c r="OOL750" s="59"/>
      <c r="OOM750" s="59"/>
      <c r="OON750" s="59"/>
      <c r="OOO750" s="59"/>
      <c r="OOP750" s="59"/>
      <c r="OOQ750" s="59"/>
      <c r="OOR750" s="59"/>
      <c r="OOS750" s="59"/>
      <c r="OOT750" s="59"/>
      <c r="OOU750" s="59"/>
      <c r="OOV750" s="59"/>
      <c r="OOW750" s="59"/>
      <c r="OOX750" s="59"/>
      <c r="OOY750" s="59"/>
      <c r="OOZ750" s="59"/>
      <c r="OPA750" s="59"/>
      <c r="OPB750" s="59"/>
      <c r="OPC750" s="59"/>
      <c r="OPD750" s="59"/>
      <c r="OPE750" s="59"/>
      <c r="OPF750" s="59"/>
      <c r="OPG750" s="59"/>
      <c r="OPH750" s="59"/>
      <c r="OPI750" s="59"/>
      <c r="OPJ750" s="59"/>
      <c r="OPK750" s="59"/>
      <c r="OPL750" s="59"/>
      <c r="OPM750" s="59"/>
      <c r="OPN750" s="59"/>
      <c r="OPO750" s="59"/>
      <c r="OPP750" s="59"/>
      <c r="OPQ750" s="59"/>
      <c r="OPR750" s="59"/>
      <c r="OPS750" s="59"/>
      <c r="OPT750" s="59"/>
      <c r="OPU750" s="59"/>
      <c r="OPV750" s="59"/>
      <c r="OPW750" s="59"/>
      <c r="OPX750" s="59"/>
      <c r="OPY750" s="59"/>
      <c r="OPZ750" s="59"/>
      <c r="OQA750" s="59"/>
      <c r="OQB750" s="59"/>
      <c r="OQC750" s="59"/>
      <c r="OQD750" s="59"/>
      <c r="OQE750" s="59"/>
      <c r="OQF750" s="59"/>
      <c r="OQG750" s="59"/>
      <c r="OQH750" s="59"/>
      <c r="OQI750" s="59"/>
      <c r="OQJ750" s="59"/>
      <c r="OQK750" s="59"/>
      <c r="OQL750" s="59"/>
      <c r="OQM750" s="59"/>
      <c r="OQN750" s="59"/>
      <c r="OQO750" s="59"/>
      <c r="OQP750" s="59"/>
      <c r="OQQ750" s="59"/>
      <c r="OQR750" s="59"/>
      <c r="OQS750" s="59"/>
      <c r="OQT750" s="59"/>
      <c r="OQU750" s="59"/>
      <c r="OQV750" s="59"/>
      <c r="OQW750" s="59"/>
      <c r="OQX750" s="59"/>
      <c r="OQY750" s="59"/>
      <c r="OQZ750" s="59"/>
      <c r="ORA750" s="59"/>
      <c r="ORB750" s="59"/>
      <c r="ORC750" s="59"/>
      <c r="ORD750" s="59"/>
      <c r="ORE750" s="59"/>
      <c r="ORF750" s="59"/>
      <c r="ORG750" s="59"/>
      <c r="ORH750" s="59"/>
      <c r="ORI750" s="59"/>
      <c r="ORJ750" s="59"/>
      <c r="ORK750" s="59"/>
      <c r="ORL750" s="59"/>
      <c r="ORM750" s="59"/>
      <c r="ORN750" s="59"/>
      <c r="ORO750" s="59"/>
      <c r="ORP750" s="59"/>
      <c r="ORQ750" s="59"/>
      <c r="ORR750" s="59"/>
      <c r="ORS750" s="59"/>
      <c r="ORT750" s="59"/>
      <c r="ORU750" s="59"/>
      <c r="ORV750" s="59"/>
      <c r="ORW750" s="59"/>
      <c r="ORX750" s="59"/>
      <c r="ORY750" s="59"/>
      <c r="ORZ750" s="59"/>
      <c r="OSA750" s="59"/>
      <c r="OSB750" s="59"/>
      <c r="OSC750" s="59"/>
      <c r="OSD750" s="59"/>
      <c r="OSE750" s="59"/>
      <c r="OSF750" s="59"/>
      <c r="OSG750" s="59"/>
      <c r="OSH750" s="59"/>
      <c r="OSI750" s="59"/>
      <c r="OSJ750" s="59"/>
      <c r="OSK750" s="59"/>
      <c r="OSL750" s="59"/>
      <c r="OSM750" s="59"/>
      <c r="OSN750" s="59"/>
      <c r="OSO750" s="59"/>
      <c r="OSP750" s="59"/>
      <c r="OSQ750" s="59"/>
      <c r="OSR750" s="59"/>
      <c r="OSS750" s="59"/>
      <c r="OST750" s="59"/>
      <c r="OSU750" s="59"/>
      <c r="OSV750" s="59"/>
      <c r="OSW750" s="59"/>
      <c r="OSX750" s="59"/>
      <c r="OSY750" s="59"/>
      <c r="OSZ750" s="59"/>
      <c r="OTA750" s="59"/>
      <c r="OTB750" s="59"/>
      <c r="OTC750" s="59"/>
      <c r="OTD750" s="59"/>
      <c r="OTE750" s="59"/>
      <c r="OTF750" s="59"/>
      <c r="OTG750" s="59"/>
      <c r="OTH750" s="59"/>
      <c r="OTI750" s="59"/>
      <c r="OTJ750" s="59"/>
      <c r="OTK750" s="59"/>
      <c r="OTL750" s="59"/>
      <c r="OTM750" s="59"/>
      <c r="OTN750" s="59"/>
      <c r="OTO750" s="59"/>
      <c r="OTP750" s="59"/>
      <c r="OTQ750" s="59"/>
      <c r="OTR750" s="59"/>
      <c r="OTS750" s="59"/>
      <c r="OTT750" s="59"/>
      <c r="OTU750" s="59"/>
      <c r="OTV750" s="59"/>
      <c r="OTW750" s="59"/>
      <c r="OTX750" s="59"/>
      <c r="OTY750" s="59"/>
      <c r="OTZ750" s="59"/>
      <c r="OUA750" s="59"/>
      <c r="OUB750" s="59"/>
      <c r="OUC750" s="59"/>
      <c r="OUD750" s="59"/>
      <c r="OUE750" s="59"/>
      <c r="OUF750" s="59"/>
      <c r="OUG750" s="59"/>
      <c r="OUH750" s="59"/>
      <c r="OUI750" s="59"/>
      <c r="OUJ750" s="59"/>
      <c r="OUK750" s="59"/>
      <c r="OUL750" s="59"/>
      <c r="OUM750" s="59"/>
      <c r="OUN750" s="59"/>
      <c r="OUO750" s="59"/>
      <c r="OUP750" s="59"/>
      <c r="OUQ750" s="59"/>
      <c r="OUR750" s="59"/>
      <c r="OUS750" s="59"/>
      <c r="OUT750" s="59"/>
      <c r="OUU750" s="59"/>
      <c r="OUV750" s="59"/>
      <c r="OUW750" s="59"/>
      <c r="OUX750" s="59"/>
      <c r="OUY750" s="59"/>
      <c r="OUZ750" s="59"/>
      <c r="OVA750" s="59"/>
      <c r="OVB750" s="59"/>
      <c r="OVC750" s="59"/>
      <c r="OVD750" s="59"/>
      <c r="OVE750" s="59"/>
      <c r="OVF750" s="59"/>
      <c r="OVG750" s="59"/>
      <c r="OVH750" s="59"/>
      <c r="OVI750" s="59"/>
      <c r="OVJ750" s="59"/>
      <c r="OVK750" s="59"/>
      <c r="OVL750" s="59"/>
      <c r="OVM750" s="59"/>
      <c r="OVN750" s="59"/>
      <c r="OVO750" s="59"/>
      <c r="OVP750" s="59"/>
      <c r="OVQ750" s="59"/>
      <c r="OVR750" s="59"/>
      <c r="OVS750" s="59"/>
      <c r="OVT750" s="59"/>
      <c r="OVU750" s="59"/>
      <c r="OVV750" s="59"/>
      <c r="OVW750" s="59"/>
      <c r="OVX750" s="59"/>
      <c r="OVY750" s="59"/>
      <c r="OVZ750" s="59"/>
      <c r="OWA750" s="59"/>
      <c r="OWB750" s="59"/>
      <c r="OWC750" s="59"/>
      <c r="OWD750" s="59"/>
      <c r="OWE750" s="59"/>
      <c r="OWF750" s="59"/>
      <c r="OWG750" s="59"/>
      <c r="OWH750" s="59"/>
      <c r="OWI750" s="59"/>
      <c r="OWJ750" s="59"/>
      <c r="OWK750" s="59"/>
      <c r="OWL750" s="59"/>
      <c r="OWM750" s="59"/>
      <c r="OWN750" s="59"/>
      <c r="OWO750" s="59"/>
      <c r="OWP750" s="59"/>
      <c r="OWQ750" s="59"/>
      <c r="OWR750" s="59"/>
      <c r="OWS750" s="59"/>
      <c r="OWT750" s="59"/>
      <c r="OWU750" s="59"/>
      <c r="OWV750" s="59"/>
      <c r="OWW750" s="59"/>
      <c r="OWX750" s="59"/>
      <c r="OWY750" s="59"/>
      <c r="OWZ750" s="59"/>
      <c r="OXA750" s="59"/>
      <c r="OXB750" s="59"/>
      <c r="OXC750" s="59"/>
      <c r="OXD750" s="59"/>
      <c r="OXE750" s="59"/>
      <c r="OXF750" s="59"/>
      <c r="OXG750" s="59"/>
      <c r="OXH750" s="59"/>
      <c r="OXI750" s="59"/>
      <c r="OXJ750" s="59"/>
      <c r="OXK750" s="59"/>
      <c r="OXL750" s="59"/>
      <c r="OXM750" s="59"/>
      <c r="OXN750" s="59"/>
      <c r="OXO750" s="59"/>
      <c r="OXP750" s="59"/>
      <c r="OXQ750" s="59"/>
      <c r="OXR750" s="59"/>
      <c r="OXS750" s="59"/>
      <c r="OXT750" s="59"/>
      <c r="OXU750" s="59"/>
      <c r="OXV750" s="59"/>
      <c r="OXW750" s="59"/>
      <c r="OXX750" s="59"/>
      <c r="OXY750" s="59"/>
      <c r="OXZ750" s="59"/>
      <c r="OYA750" s="59"/>
      <c r="OYB750" s="59"/>
      <c r="OYC750" s="59"/>
      <c r="OYD750" s="59"/>
      <c r="OYE750" s="59"/>
      <c r="OYF750" s="59"/>
      <c r="OYG750" s="59"/>
      <c r="OYH750" s="59"/>
      <c r="OYI750" s="59"/>
      <c r="OYJ750" s="59"/>
      <c r="OYK750" s="59"/>
      <c r="OYL750" s="59"/>
      <c r="OYM750" s="59"/>
      <c r="OYN750" s="59"/>
      <c r="OYO750" s="59"/>
      <c r="OYP750" s="59"/>
      <c r="OYQ750" s="59"/>
      <c r="OYR750" s="59"/>
      <c r="OYS750" s="59"/>
      <c r="OYT750" s="59"/>
      <c r="OYU750" s="59"/>
      <c r="OYV750" s="59"/>
      <c r="OYW750" s="59"/>
      <c r="OYX750" s="59"/>
      <c r="OYY750" s="59"/>
      <c r="OYZ750" s="59"/>
      <c r="OZA750" s="59"/>
      <c r="OZB750" s="59"/>
      <c r="OZC750" s="59"/>
      <c r="OZD750" s="59"/>
      <c r="OZE750" s="59"/>
      <c r="OZF750" s="59"/>
      <c r="OZG750" s="59"/>
      <c r="OZH750" s="59"/>
      <c r="OZI750" s="59"/>
      <c r="OZJ750" s="59"/>
      <c r="OZK750" s="59"/>
      <c r="OZL750" s="59"/>
      <c r="OZM750" s="59"/>
      <c r="OZN750" s="59"/>
      <c r="OZO750" s="59"/>
      <c r="OZP750" s="59"/>
      <c r="OZQ750" s="59"/>
      <c r="OZR750" s="59"/>
      <c r="OZS750" s="59"/>
      <c r="OZT750" s="59"/>
      <c r="OZU750" s="59"/>
      <c r="OZV750" s="59"/>
      <c r="OZW750" s="59"/>
      <c r="OZX750" s="59"/>
      <c r="OZY750" s="59"/>
      <c r="OZZ750" s="59"/>
      <c r="PAA750" s="59"/>
      <c r="PAB750" s="59"/>
      <c r="PAC750" s="59"/>
      <c r="PAD750" s="59"/>
      <c r="PAE750" s="59"/>
      <c r="PAF750" s="59"/>
      <c r="PAG750" s="59"/>
      <c r="PAH750" s="59"/>
      <c r="PAI750" s="59"/>
      <c r="PAJ750" s="59"/>
      <c r="PAK750" s="59"/>
      <c r="PAL750" s="59"/>
      <c r="PAM750" s="59"/>
      <c r="PAN750" s="59"/>
      <c r="PAO750" s="59"/>
      <c r="PAP750" s="59"/>
      <c r="PAQ750" s="59"/>
      <c r="PAR750" s="59"/>
      <c r="PAS750" s="59"/>
      <c r="PAT750" s="59"/>
      <c r="PAU750" s="59"/>
      <c r="PAV750" s="59"/>
      <c r="PAW750" s="59"/>
      <c r="PAX750" s="59"/>
      <c r="PAY750" s="59"/>
      <c r="PAZ750" s="59"/>
      <c r="PBA750" s="59"/>
      <c r="PBB750" s="59"/>
      <c r="PBC750" s="59"/>
      <c r="PBD750" s="59"/>
      <c r="PBE750" s="59"/>
      <c r="PBF750" s="59"/>
      <c r="PBG750" s="59"/>
      <c r="PBH750" s="59"/>
      <c r="PBI750" s="59"/>
      <c r="PBJ750" s="59"/>
      <c r="PBK750" s="59"/>
      <c r="PBL750" s="59"/>
      <c r="PBM750" s="59"/>
      <c r="PBN750" s="59"/>
      <c r="PBO750" s="59"/>
      <c r="PBP750" s="59"/>
      <c r="PBQ750" s="59"/>
      <c r="PBR750" s="59"/>
      <c r="PBS750" s="59"/>
      <c r="PBT750" s="59"/>
      <c r="PBU750" s="59"/>
      <c r="PBV750" s="59"/>
      <c r="PBW750" s="59"/>
      <c r="PBX750" s="59"/>
      <c r="PBY750" s="59"/>
      <c r="PBZ750" s="59"/>
      <c r="PCA750" s="59"/>
      <c r="PCB750" s="59"/>
      <c r="PCC750" s="59"/>
      <c r="PCD750" s="59"/>
      <c r="PCE750" s="59"/>
      <c r="PCF750" s="59"/>
      <c r="PCG750" s="59"/>
      <c r="PCH750" s="59"/>
      <c r="PCI750" s="59"/>
      <c r="PCJ750" s="59"/>
      <c r="PCK750" s="59"/>
      <c r="PCL750" s="59"/>
      <c r="PCM750" s="59"/>
      <c r="PCN750" s="59"/>
      <c r="PCO750" s="59"/>
      <c r="PCP750" s="59"/>
      <c r="PCQ750" s="59"/>
      <c r="PCR750" s="59"/>
      <c r="PCS750" s="59"/>
      <c r="PCT750" s="59"/>
      <c r="PCU750" s="59"/>
      <c r="PCV750" s="59"/>
      <c r="PCW750" s="59"/>
      <c r="PCX750" s="59"/>
      <c r="PCY750" s="59"/>
      <c r="PCZ750" s="59"/>
      <c r="PDA750" s="59"/>
      <c r="PDB750" s="59"/>
      <c r="PDC750" s="59"/>
      <c r="PDD750" s="59"/>
      <c r="PDE750" s="59"/>
      <c r="PDF750" s="59"/>
      <c r="PDG750" s="59"/>
      <c r="PDH750" s="59"/>
      <c r="PDI750" s="59"/>
      <c r="PDJ750" s="59"/>
      <c r="PDK750" s="59"/>
      <c r="PDL750" s="59"/>
      <c r="PDM750" s="59"/>
      <c r="PDN750" s="59"/>
      <c r="PDO750" s="59"/>
      <c r="PDP750" s="59"/>
      <c r="PDQ750" s="59"/>
      <c r="PDR750" s="59"/>
      <c r="PDS750" s="59"/>
      <c r="PDT750" s="59"/>
      <c r="PDU750" s="59"/>
      <c r="PDV750" s="59"/>
      <c r="PDW750" s="59"/>
      <c r="PDX750" s="59"/>
      <c r="PDY750" s="59"/>
      <c r="PDZ750" s="59"/>
      <c r="PEA750" s="59"/>
      <c r="PEB750" s="59"/>
      <c r="PEC750" s="59"/>
      <c r="PED750" s="59"/>
      <c r="PEE750" s="59"/>
      <c r="PEF750" s="59"/>
      <c r="PEG750" s="59"/>
      <c r="PEH750" s="59"/>
      <c r="PEI750" s="59"/>
      <c r="PEJ750" s="59"/>
      <c r="PEK750" s="59"/>
      <c r="PEL750" s="59"/>
      <c r="PEM750" s="59"/>
      <c r="PEN750" s="59"/>
      <c r="PEO750" s="59"/>
      <c r="PEP750" s="59"/>
      <c r="PEQ750" s="59"/>
      <c r="PER750" s="59"/>
      <c r="PES750" s="59"/>
      <c r="PET750" s="59"/>
      <c r="PEU750" s="59"/>
      <c r="PEV750" s="59"/>
      <c r="PEW750" s="59"/>
      <c r="PEX750" s="59"/>
      <c r="PEY750" s="59"/>
      <c r="PEZ750" s="59"/>
      <c r="PFA750" s="59"/>
      <c r="PFB750" s="59"/>
      <c r="PFC750" s="59"/>
      <c r="PFD750" s="59"/>
      <c r="PFE750" s="59"/>
      <c r="PFF750" s="59"/>
      <c r="PFG750" s="59"/>
      <c r="PFH750" s="59"/>
      <c r="PFI750" s="59"/>
      <c r="PFJ750" s="59"/>
      <c r="PFK750" s="59"/>
      <c r="PFL750" s="59"/>
      <c r="PFM750" s="59"/>
      <c r="PFN750" s="59"/>
      <c r="PFO750" s="59"/>
      <c r="PFP750" s="59"/>
      <c r="PFQ750" s="59"/>
      <c r="PFR750" s="59"/>
      <c r="PFS750" s="59"/>
      <c r="PFT750" s="59"/>
      <c r="PFU750" s="59"/>
      <c r="PFV750" s="59"/>
      <c r="PFW750" s="59"/>
      <c r="PFX750" s="59"/>
      <c r="PFY750" s="59"/>
      <c r="PFZ750" s="59"/>
      <c r="PGA750" s="59"/>
      <c r="PGB750" s="59"/>
      <c r="PGC750" s="59"/>
      <c r="PGD750" s="59"/>
      <c r="PGE750" s="59"/>
      <c r="PGF750" s="59"/>
      <c r="PGG750" s="59"/>
      <c r="PGH750" s="59"/>
      <c r="PGI750" s="59"/>
      <c r="PGJ750" s="59"/>
      <c r="PGK750" s="59"/>
      <c r="PGL750" s="59"/>
      <c r="PGM750" s="59"/>
      <c r="PGN750" s="59"/>
      <c r="PGO750" s="59"/>
      <c r="PGP750" s="59"/>
      <c r="PGQ750" s="59"/>
      <c r="PGR750" s="59"/>
      <c r="PGS750" s="59"/>
      <c r="PGT750" s="59"/>
      <c r="PGU750" s="59"/>
      <c r="PGV750" s="59"/>
      <c r="PGW750" s="59"/>
      <c r="PGX750" s="59"/>
      <c r="PGY750" s="59"/>
      <c r="PGZ750" s="59"/>
      <c r="PHA750" s="59"/>
      <c r="PHB750" s="59"/>
      <c r="PHC750" s="59"/>
      <c r="PHD750" s="59"/>
      <c r="PHE750" s="59"/>
      <c r="PHF750" s="59"/>
      <c r="PHG750" s="59"/>
      <c r="PHH750" s="59"/>
      <c r="PHI750" s="59"/>
      <c r="PHJ750" s="59"/>
      <c r="PHK750" s="59"/>
      <c r="PHL750" s="59"/>
      <c r="PHM750" s="59"/>
      <c r="PHN750" s="59"/>
      <c r="PHO750" s="59"/>
      <c r="PHP750" s="59"/>
      <c r="PHQ750" s="59"/>
      <c r="PHR750" s="59"/>
      <c r="PHS750" s="59"/>
      <c r="PHT750" s="59"/>
      <c r="PHU750" s="59"/>
      <c r="PHV750" s="59"/>
      <c r="PHW750" s="59"/>
      <c r="PHX750" s="59"/>
      <c r="PHY750" s="59"/>
      <c r="PHZ750" s="59"/>
      <c r="PIA750" s="59"/>
      <c r="PIB750" s="59"/>
      <c r="PIC750" s="59"/>
      <c r="PID750" s="59"/>
      <c r="PIE750" s="59"/>
      <c r="PIF750" s="59"/>
      <c r="PIG750" s="59"/>
      <c r="PIH750" s="59"/>
      <c r="PII750" s="59"/>
      <c r="PIJ750" s="59"/>
      <c r="PIK750" s="59"/>
      <c r="PIL750" s="59"/>
      <c r="PIM750" s="59"/>
      <c r="PIN750" s="59"/>
      <c r="PIO750" s="59"/>
      <c r="PIP750" s="59"/>
      <c r="PIQ750" s="59"/>
      <c r="PIR750" s="59"/>
      <c r="PIS750" s="59"/>
      <c r="PIT750" s="59"/>
      <c r="PIU750" s="59"/>
      <c r="PIV750" s="59"/>
      <c r="PIW750" s="59"/>
      <c r="PIX750" s="59"/>
      <c r="PIY750" s="59"/>
      <c r="PIZ750" s="59"/>
      <c r="PJA750" s="59"/>
      <c r="PJB750" s="59"/>
      <c r="PJC750" s="59"/>
      <c r="PJD750" s="59"/>
      <c r="PJE750" s="59"/>
      <c r="PJF750" s="59"/>
      <c r="PJG750" s="59"/>
      <c r="PJH750" s="59"/>
      <c r="PJI750" s="59"/>
      <c r="PJJ750" s="59"/>
      <c r="PJK750" s="59"/>
      <c r="PJL750" s="59"/>
      <c r="PJM750" s="59"/>
      <c r="PJN750" s="59"/>
      <c r="PJO750" s="59"/>
      <c r="PJP750" s="59"/>
      <c r="PJQ750" s="59"/>
      <c r="PJR750" s="59"/>
      <c r="PJS750" s="59"/>
      <c r="PJT750" s="59"/>
      <c r="PJU750" s="59"/>
      <c r="PJV750" s="59"/>
      <c r="PJW750" s="59"/>
      <c r="PJX750" s="59"/>
      <c r="PJY750" s="59"/>
      <c r="PJZ750" s="59"/>
      <c r="PKA750" s="59"/>
      <c r="PKB750" s="59"/>
      <c r="PKC750" s="59"/>
      <c r="PKD750" s="59"/>
      <c r="PKE750" s="59"/>
      <c r="PKF750" s="59"/>
      <c r="PKG750" s="59"/>
      <c r="PKH750" s="59"/>
      <c r="PKI750" s="59"/>
      <c r="PKJ750" s="59"/>
      <c r="PKK750" s="59"/>
      <c r="PKL750" s="59"/>
      <c r="PKM750" s="59"/>
      <c r="PKN750" s="59"/>
      <c r="PKO750" s="59"/>
      <c r="PKP750" s="59"/>
      <c r="PKQ750" s="59"/>
      <c r="PKR750" s="59"/>
      <c r="PKS750" s="59"/>
      <c r="PKT750" s="59"/>
      <c r="PKU750" s="59"/>
      <c r="PKV750" s="59"/>
      <c r="PKW750" s="59"/>
      <c r="PKX750" s="59"/>
      <c r="PKY750" s="59"/>
      <c r="PKZ750" s="59"/>
      <c r="PLA750" s="59"/>
      <c r="PLB750" s="59"/>
      <c r="PLC750" s="59"/>
      <c r="PLD750" s="59"/>
      <c r="PLE750" s="59"/>
      <c r="PLF750" s="59"/>
      <c r="PLG750" s="59"/>
      <c r="PLH750" s="59"/>
      <c r="PLI750" s="59"/>
      <c r="PLJ750" s="59"/>
      <c r="PLK750" s="59"/>
      <c r="PLL750" s="59"/>
      <c r="PLM750" s="59"/>
      <c r="PLN750" s="59"/>
      <c r="PLO750" s="59"/>
      <c r="PLP750" s="59"/>
      <c r="PLQ750" s="59"/>
      <c r="PLR750" s="59"/>
      <c r="PLS750" s="59"/>
      <c r="PLT750" s="59"/>
      <c r="PLU750" s="59"/>
      <c r="PLV750" s="59"/>
      <c r="PLW750" s="59"/>
      <c r="PLX750" s="59"/>
      <c r="PLY750" s="59"/>
      <c r="PLZ750" s="59"/>
      <c r="PMA750" s="59"/>
      <c r="PMB750" s="59"/>
      <c r="PMC750" s="59"/>
      <c r="PMD750" s="59"/>
      <c r="PME750" s="59"/>
      <c r="PMF750" s="59"/>
      <c r="PMG750" s="59"/>
      <c r="PMH750" s="59"/>
      <c r="PMI750" s="59"/>
      <c r="PMJ750" s="59"/>
      <c r="PMK750" s="59"/>
      <c r="PML750" s="59"/>
      <c r="PMM750" s="59"/>
      <c r="PMN750" s="59"/>
      <c r="PMO750" s="59"/>
      <c r="PMP750" s="59"/>
      <c r="PMQ750" s="59"/>
      <c r="PMR750" s="59"/>
      <c r="PMS750" s="59"/>
      <c r="PMT750" s="59"/>
      <c r="PMU750" s="59"/>
      <c r="PMV750" s="59"/>
      <c r="PMW750" s="59"/>
      <c r="PMX750" s="59"/>
      <c r="PMY750" s="59"/>
      <c r="PMZ750" s="59"/>
      <c r="PNA750" s="59"/>
      <c r="PNB750" s="59"/>
      <c r="PNC750" s="59"/>
      <c r="PND750" s="59"/>
      <c r="PNE750" s="59"/>
      <c r="PNF750" s="59"/>
      <c r="PNG750" s="59"/>
      <c r="PNH750" s="59"/>
      <c r="PNI750" s="59"/>
      <c r="PNJ750" s="59"/>
      <c r="PNK750" s="59"/>
      <c r="PNL750" s="59"/>
      <c r="PNM750" s="59"/>
      <c r="PNN750" s="59"/>
      <c r="PNO750" s="59"/>
      <c r="PNP750" s="59"/>
      <c r="PNQ750" s="59"/>
      <c r="PNR750" s="59"/>
      <c r="PNS750" s="59"/>
      <c r="PNT750" s="59"/>
      <c r="PNU750" s="59"/>
      <c r="PNV750" s="59"/>
      <c r="PNW750" s="59"/>
      <c r="PNX750" s="59"/>
      <c r="PNY750" s="59"/>
      <c r="PNZ750" s="59"/>
      <c r="POA750" s="59"/>
      <c r="POB750" s="59"/>
      <c r="POC750" s="59"/>
      <c r="POD750" s="59"/>
      <c r="POE750" s="59"/>
      <c r="POF750" s="59"/>
      <c r="POG750" s="59"/>
      <c r="POH750" s="59"/>
      <c r="POI750" s="59"/>
      <c r="POJ750" s="59"/>
      <c r="POK750" s="59"/>
      <c r="POL750" s="59"/>
      <c r="POM750" s="59"/>
      <c r="PON750" s="59"/>
      <c r="POO750" s="59"/>
      <c r="POP750" s="59"/>
      <c r="POQ750" s="59"/>
      <c r="POR750" s="59"/>
      <c r="POS750" s="59"/>
      <c r="POT750" s="59"/>
      <c r="POU750" s="59"/>
      <c r="POV750" s="59"/>
      <c r="POW750" s="59"/>
      <c r="POX750" s="59"/>
      <c r="POY750" s="59"/>
      <c r="POZ750" s="59"/>
      <c r="PPA750" s="59"/>
      <c r="PPB750" s="59"/>
      <c r="PPC750" s="59"/>
      <c r="PPD750" s="59"/>
      <c r="PPE750" s="59"/>
      <c r="PPF750" s="59"/>
      <c r="PPG750" s="59"/>
      <c r="PPH750" s="59"/>
      <c r="PPI750" s="59"/>
      <c r="PPJ750" s="59"/>
      <c r="PPK750" s="59"/>
      <c r="PPL750" s="59"/>
      <c r="PPM750" s="59"/>
      <c r="PPN750" s="59"/>
      <c r="PPO750" s="59"/>
      <c r="PPP750" s="59"/>
      <c r="PPQ750" s="59"/>
      <c r="PPR750" s="59"/>
      <c r="PPS750" s="59"/>
      <c r="PPT750" s="59"/>
      <c r="PPU750" s="59"/>
      <c r="PPV750" s="59"/>
      <c r="PPW750" s="59"/>
      <c r="PPX750" s="59"/>
      <c r="PPY750" s="59"/>
      <c r="PPZ750" s="59"/>
      <c r="PQA750" s="59"/>
      <c r="PQB750" s="59"/>
      <c r="PQC750" s="59"/>
      <c r="PQD750" s="59"/>
      <c r="PQE750" s="59"/>
      <c r="PQF750" s="59"/>
      <c r="PQG750" s="59"/>
      <c r="PQH750" s="59"/>
      <c r="PQI750" s="59"/>
      <c r="PQJ750" s="59"/>
      <c r="PQK750" s="59"/>
      <c r="PQL750" s="59"/>
      <c r="PQM750" s="59"/>
      <c r="PQN750" s="59"/>
      <c r="PQO750" s="59"/>
      <c r="PQP750" s="59"/>
      <c r="PQQ750" s="59"/>
      <c r="PQR750" s="59"/>
      <c r="PQS750" s="59"/>
      <c r="PQT750" s="59"/>
      <c r="PQU750" s="59"/>
      <c r="PQV750" s="59"/>
      <c r="PQW750" s="59"/>
      <c r="PQX750" s="59"/>
      <c r="PQY750" s="59"/>
      <c r="PQZ750" s="59"/>
      <c r="PRA750" s="59"/>
      <c r="PRB750" s="59"/>
      <c r="PRC750" s="59"/>
      <c r="PRD750" s="59"/>
      <c r="PRE750" s="59"/>
      <c r="PRF750" s="59"/>
      <c r="PRG750" s="59"/>
      <c r="PRH750" s="59"/>
      <c r="PRI750" s="59"/>
      <c r="PRJ750" s="59"/>
      <c r="PRK750" s="59"/>
      <c r="PRL750" s="59"/>
      <c r="PRM750" s="59"/>
      <c r="PRN750" s="59"/>
      <c r="PRO750" s="59"/>
      <c r="PRP750" s="59"/>
      <c r="PRQ750" s="59"/>
      <c r="PRR750" s="59"/>
      <c r="PRS750" s="59"/>
      <c r="PRT750" s="59"/>
      <c r="PRU750" s="59"/>
      <c r="PRV750" s="59"/>
      <c r="PRW750" s="59"/>
      <c r="PRX750" s="59"/>
      <c r="PRY750" s="59"/>
      <c r="PRZ750" s="59"/>
      <c r="PSA750" s="59"/>
      <c r="PSB750" s="59"/>
      <c r="PSC750" s="59"/>
      <c r="PSD750" s="59"/>
      <c r="PSE750" s="59"/>
      <c r="PSF750" s="59"/>
      <c r="PSG750" s="59"/>
      <c r="PSH750" s="59"/>
      <c r="PSI750" s="59"/>
      <c r="PSJ750" s="59"/>
      <c r="PSK750" s="59"/>
      <c r="PSL750" s="59"/>
      <c r="PSM750" s="59"/>
      <c r="PSN750" s="59"/>
      <c r="PSO750" s="59"/>
      <c r="PSP750" s="59"/>
      <c r="PSQ750" s="59"/>
      <c r="PSR750" s="59"/>
      <c r="PSS750" s="59"/>
      <c r="PST750" s="59"/>
      <c r="PSU750" s="59"/>
      <c r="PSV750" s="59"/>
      <c r="PSW750" s="59"/>
      <c r="PSX750" s="59"/>
      <c r="PSY750" s="59"/>
      <c r="PSZ750" s="59"/>
      <c r="PTA750" s="59"/>
      <c r="PTB750" s="59"/>
      <c r="PTC750" s="59"/>
      <c r="PTD750" s="59"/>
      <c r="PTE750" s="59"/>
      <c r="PTF750" s="59"/>
      <c r="PTG750" s="59"/>
      <c r="PTH750" s="59"/>
      <c r="PTI750" s="59"/>
      <c r="PTJ750" s="59"/>
      <c r="PTK750" s="59"/>
      <c r="PTL750" s="59"/>
      <c r="PTM750" s="59"/>
      <c r="PTN750" s="59"/>
      <c r="PTO750" s="59"/>
      <c r="PTP750" s="59"/>
      <c r="PTQ750" s="59"/>
      <c r="PTR750" s="59"/>
      <c r="PTS750" s="59"/>
      <c r="PTT750" s="59"/>
      <c r="PTU750" s="59"/>
      <c r="PTV750" s="59"/>
      <c r="PTW750" s="59"/>
      <c r="PTX750" s="59"/>
      <c r="PTY750" s="59"/>
      <c r="PTZ750" s="59"/>
      <c r="PUA750" s="59"/>
      <c r="PUB750" s="59"/>
      <c r="PUC750" s="59"/>
      <c r="PUD750" s="59"/>
      <c r="PUE750" s="59"/>
      <c r="PUF750" s="59"/>
      <c r="PUG750" s="59"/>
      <c r="PUH750" s="59"/>
      <c r="PUI750" s="59"/>
      <c r="PUJ750" s="59"/>
      <c r="PUK750" s="59"/>
      <c r="PUL750" s="59"/>
      <c r="PUM750" s="59"/>
      <c r="PUN750" s="59"/>
      <c r="PUO750" s="59"/>
      <c r="PUP750" s="59"/>
      <c r="PUQ750" s="59"/>
      <c r="PUR750" s="59"/>
      <c r="PUS750" s="59"/>
      <c r="PUT750" s="59"/>
      <c r="PUU750" s="59"/>
      <c r="PUV750" s="59"/>
      <c r="PUW750" s="59"/>
      <c r="PUX750" s="59"/>
      <c r="PUY750" s="59"/>
      <c r="PUZ750" s="59"/>
      <c r="PVA750" s="59"/>
      <c r="PVB750" s="59"/>
      <c r="PVC750" s="59"/>
      <c r="PVD750" s="59"/>
      <c r="PVE750" s="59"/>
      <c r="PVF750" s="59"/>
      <c r="PVG750" s="59"/>
      <c r="PVH750" s="59"/>
      <c r="PVI750" s="59"/>
      <c r="PVJ750" s="59"/>
      <c r="PVK750" s="59"/>
      <c r="PVL750" s="59"/>
      <c r="PVM750" s="59"/>
      <c r="PVN750" s="59"/>
      <c r="PVO750" s="59"/>
      <c r="PVP750" s="59"/>
      <c r="PVQ750" s="59"/>
      <c r="PVR750" s="59"/>
      <c r="PVS750" s="59"/>
      <c r="PVT750" s="59"/>
      <c r="PVU750" s="59"/>
      <c r="PVV750" s="59"/>
      <c r="PVW750" s="59"/>
      <c r="PVX750" s="59"/>
      <c r="PVY750" s="59"/>
      <c r="PVZ750" s="59"/>
      <c r="PWA750" s="59"/>
      <c r="PWB750" s="59"/>
      <c r="PWC750" s="59"/>
      <c r="PWD750" s="59"/>
      <c r="PWE750" s="59"/>
      <c r="PWF750" s="59"/>
      <c r="PWG750" s="59"/>
      <c r="PWH750" s="59"/>
      <c r="PWI750" s="59"/>
      <c r="PWJ750" s="59"/>
      <c r="PWK750" s="59"/>
      <c r="PWL750" s="59"/>
      <c r="PWM750" s="59"/>
      <c r="PWN750" s="59"/>
      <c r="PWO750" s="59"/>
      <c r="PWP750" s="59"/>
      <c r="PWQ750" s="59"/>
      <c r="PWR750" s="59"/>
      <c r="PWS750" s="59"/>
      <c r="PWT750" s="59"/>
      <c r="PWU750" s="59"/>
      <c r="PWV750" s="59"/>
      <c r="PWW750" s="59"/>
      <c r="PWX750" s="59"/>
      <c r="PWY750" s="59"/>
      <c r="PWZ750" s="59"/>
      <c r="PXA750" s="59"/>
      <c r="PXB750" s="59"/>
      <c r="PXC750" s="59"/>
      <c r="PXD750" s="59"/>
      <c r="PXE750" s="59"/>
      <c r="PXF750" s="59"/>
      <c r="PXG750" s="59"/>
      <c r="PXH750" s="59"/>
      <c r="PXI750" s="59"/>
      <c r="PXJ750" s="59"/>
      <c r="PXK750" s="59"/>
      <c r="PXL750" s="59"/>
      <c r="PXM750" s="59"/>
      <c r="PXN750" s="59"/>
      <c r="PXO750" s="59"/>
      <c r="PXP750" s="59"/>
      <c r="PXQ750" s="59"/>
      <c r="PXR750" s="59"/>
      <c r="PXS750" s="59"/>
      <c r="PXT750" s="59"/>
      <c r="PXU750" s="59"/>
      <c r="PXV750" s="59"/>
      <c r="PXW750" s="59"/>
      <c r="PXX750" s="59"/>
      <c r="PXY750" s="59"/>
      <c r="PXZ750" s="59"/>
      <c r="PYA750" s="59"/>
      <c r="PYB750" s="59"/>
      <c r="PYC750" s="59"/>
      <c r="PYD750" s="59"/>
      <c r="PYE750" s="59"/>
      <c r="PYF750" s="59"/>
      <c r="PYG750" s="59"/>
      <c r="PYH750" s="59"/>
      <c r="PYI750" s="59"/>
      <c r="PYJ750" s="59"/>
      <c r="PYK750" s="59"/>
      <c r="PYL750" s="59"/>
      <c r="PYM750" s="59"/>
      <c r="PYN750" s="59"/>
      <c r="PYO750" s="59"/>
      <c r="PYP750" s="59"/>
      <c r="PYQ750" s="59"/>
      <c r="PYR750" s="59"/>
      <c r="PYS750" s="59"/>
      <c r="PYT750" s="59"/>
      <c r="PYU750" s="59"/>
      <c r="PYV750" s="59"/>
      <c r="PYW750" s="59"/>
      <c r="PYX750" s="59"/>
      <c r="PYY750" s="59"/>
      <c r="PYZ750" s="59"/>
      <c r="PZA750" s="59"/>
      <c r="PZB750" s="59"/>
      <c r="PZC750" s="59"/>
      <c r="PZD750" s="59"/>
      <c r="PZE750" s="59"/>
      <c r="PZF750" s="59"/>
      <c r="PZG750" s="59"/>
      <c r="PZH750" s="59"/>
      <c r="PZI750" s="59"/>
      <c r="PZJ750" s="59"/>
      <c r="PZK750" s="59"/>
      <c r="PZL750" s="59"/>
      <c r="PZM750" s="59"/>
      <c r="PZN750" s="59"/>
      <c r="PZO750" s="59"/>
      <c r="PZP750" s="59"/>
      <c r="PZQ750" s="59"/>
      <c r="PZR750" s="59"/>
      <c r="PZS750" s="59"/>
      <c r="PZT750" s="59"/>
      <c r="PZU750" s="59"/>
      <c r="PZV750" s="59"/>
      <c r="PZW750" s="59"/>
      <c r="PZX750" s="59"/>
      <c r="PZY750" s="59"/>
      <c r="PZZ750" s="59"/>
      <c r="QAA750" s="59"/>
      <c r="QAB750" s="59"/>
      <c r="QAC750" s="59"/>
      <c r="QAD750" s="59"/>
      <c r="QAE750" s="59"/>
      <c r="QAF750" s="59"/>
      <c r="QAG750" s="59"/>
      <c r="QAH750" s="59"/>
      <c r="QAI750" s="59"/>
      <c r="QAJ750" s="59"/>
      <c r="QAK750" s="59"/>
      <c r="QAL750" s="59"/>
      <c r="QAM750" s="59"/>
      <c r="QAN750" s="59"/>
      <c r="QAO750" s="59"/>
      <c r="QAP750" s="59"/>
      <c r="QAQ750" s="59"/>
      <c r="QAR750" s="59"/>
      <c r="QAS750" s="59"/>
      <c r="QAT750" s="59"/>
      <c r="QAU750" s="59"/>
      <c r="QAV750" s="59"/>
      <c r="QAW750" s="59"/>
      <c r="QAX750" s="59"/>
      <c r="QAY750" s="59"/>
      <c r="QAZ750" s="59"/>
      <c r="QBA750" s="59"/>
      <c r="QBB750" s="59"/>
      <c r="QBC750" s="59"/>
      <c r="QBD750" s="59"/>
      <c r="QBE750" s="59"/>
      <c r="QBF750" s="59"/>
      <c r="QBG750" s="59"/>
      <c r="QBH750" s="59"/>
      <c r="QBI750" s="59"/>
      <c r="QBJ750" s="59"/>
      <c r="QBK750" s="59"/>
      <c r="QBL750" s="59"/>
      <c r="QBM750" s="59"/>
      <c r="QBN750" s="59"/>
      <c r="QBO750" s="59"/>
      <c r="QBP750" s="59"/>
      <c r="QBQ750" s="59"/>
      <c r="QBR750" s="59"/>
      <c r="QBS750" s="59"/>
      <c r="QBT750" s="59"/>
      <c r="QBU750" s="59"/>
      <c r="QBV750" s="59"/>
      <c r="QBW750" s="59"/>
      <c r="QBX750" s="59"/>
      <c r="QBY750" s="59"/>
      <c r="QBZ750" s="59"/>
      <c r="QCA750" s="59"/>
      <c r="QCB750" s="59"/>
      <c r="QCC750" s="59"/>
      <c r="QCD750" s="59"/>
      <c r="QCE750" s="59"/>
      <c r="QCF750" s="59"/>
      <c r="QCG750" s="59"/>
      <c r="QCH750" s="59"/>
      <c r="QCI750" s="59"/>
      <c r="QCJ750" s="59"/>
      <c r="QCK750" s="59"/>
      <c r="QCL750" s="59"/>
      <c r="QCM750" s="59"/>
      <c r="QCN750" s="59"/>
      <c r="QCO750" s="59"/>
      <c r="QCP750" s="59"/>
      <c r="QCQ750" s="59"/>
      <c r="QCR750" s="59"/>
      <c r="QCS750" s="59"/>
      <c r="QCT750" s="59"/>
      <c r="QCU750" s="59"/>
      <c r="QCV750" s="59"/>
      <c r="QCW750" s="59"/>
      <c r="QCX750" s="59"/>
      <c r="QCY750" s="59"/>
      <c r="QCZ750" s="59"/>
      <c r="QDA750" s="59"/>
      <c r="QDB750" s="59"/>
      <c r="QDC750" s="59"/>
      <c r="QDD750" s="59"/>
      <c r="QDE750" s="59"/>
      <c r="QDF750" s="59"/>
      <c r="QDG750" s="59"/>
      <c r="QDH750" s="59"/>
      <c r="QDI750" s="59"/>
      <c r="QDJ750" s="59"/>
      <c r="QDK750" s="59"/>
      <c r="QDL750" s="59"/>
      <c r="QDM750" s="59"/>
      <c r="QDN750" s="59"/>
      <c r="QDO750" s="59"/>
      <c r="QDP750" s="59"/>
      <c r="QDQ750" s="59"/>
      <c r="QDR750" s="59"/>
      <c r="QDS750" s="59"/>
      <c r="QDT750" s="59"/>
      <c r="QDU750" s="59"/>
      <c r="QDV750" s="59"/>
      <c r="QDW750" s="59"/>
      <c r="QDX750" s="59"/>
      <c r="QDY750" s="59"/>
      <c r="QDZ750" s="59"/>
      <c r="QEA750" s="59"/>
      <c r="QEB750" s="59"/>
      <c r="QEC750" s="59"/>
      <c r="QED750" s="59"/>
      <c r="QEE750" s="59"/>
      <c r="QEF750" s="59"/>
      <c r="QEG750" s="59"/>
      <c r="QEH750" s="59"/>
      <c r="QEI750" s="59"/>
      <c r="QEJ750" s="59"/>
      <c r="QEK750" s="59"/>
      <c r="QEL750" s="59"/>
      <c r="QEM750" s="59"/>
      <c r="QEN750" s="59"/>
      <c r="QEO750" s="59"/>
      <c r="QEP750" s="59"/>
      <c r="QEQ750" s="59"/>
      <c r="QER750" s="59"/>
      <c r="QES750" s="59"/>
      <c r="QET750" s="59"/>
      <c r="QEU750" s="59"/>
      <c r="QEV750" s="59"/>
      <c r="QEW750" s="59"/>
      <c r="QEX750" s="59"/>
      <c r="QEY750" s="59"/>
      <c r="QEZ750" s="59"/>
      <c r="QFA750" s="59"/>
      <c r="QFB750" s="59"/>
      <c r="QFC750" s="59"/>
      <c r="QFD750" s="59"/>
      <c r="QFE750" s="59"/>
      <c r="QFF750" s="59"/>
      <c r="QFG750" s="59"/>
      <c r="QFH750" s="59"/>
      <c r="QFI750" s="59"/>
      <c r="QFJ750" s="59"/>
      <c r="QFK750" s="59"/>
      <c r="QFL750" s="59"/>
      <c r="QFM750" s="59"/>
      <c r="QFN750" s="59"/>
      <c r="QFO750" s="59"/>
      <c r="QFP750" s="59"/>
      <c r="QFQ750" s="59"/>
      <c r="QFR750" s="59"/>
      <c r="QFS750" s="59"/>
      <c r="QFT750" s="59"/>
      <c r="QFU750" s="59"/>
      <c r="QFV750" s="59"/>
      <c r="QFW750" s="59"/>
      <c r="QFX750" s="59"/>
      <c r="QFY750" s="59"/>
      <c r="QFZ750" s="59"/>
      <c r="QGA750" s="59"/>
      <c r="QGB750" s="59"/>
      <c r="QGC750" s="59"/>
      <c r="QGD750" s="59"/>
      <c r="QGE750" s="59"/>
      <c r="QGF750" s="59"/>
      <c r="QGG750" s="59"/>
      <c r="QGH750" s="59"/>
      <c r="QGI750" s="59"/>
      <c r="QGJ750" s="59"/>
      <c r="QGK750" s="59"/>
      <c r="QGL750" s="59"/>
      <c r="QGM750" s="59"/>
      <c r="QGN750" s="59"/>
      <c r="QGO750" s="59"/>
      <c r="QGP750" s="59"/>
      <c r="QGQ750" s="59"/>
      <c r="QGR750" s="59"/>
      <c r="QGS750" s="59"/>
      <c r="QGT750" s="59"/>
      <c r="QGU750" s="59"/>
      <c r="QGV750" s="59"/>
      <c r="QGW750" s="59"/>
      <c r="QGX750" s="59"/>
      <c r="QGY750" s="59"/>
      <c r="QGZ750" s="59"/>
      <c r="QHA750" s="59"/>
      <c r="QHB750" s="59"/>
      <c r="QHC750" s="59"/>
      <c r="QHD750" s="59"/>
      <c r="QHE750" s="59"/>
      <c r="QHF750" s="59"/>
      <c r="QHG750" s="59"/>
      <c r="QHH750" s="59"/>
      <c r="QHI750" s="59"/>
      <c r="QHJ750" s="59"/>
      <c r="QHK750" s="59"/>
      <c r="QHL750" s="59"/>
      <c r="QHM750" s="59"/>
      <c r="QHN750" s="59"/>
      <c r="QHO750" s="59"/>
      <c r="QHP750" s="59"/>
      <c r="QHQ750" s="59"/>
      <c r="QHR750" s="59"/>
      <c r="QHS750" s="59"/>
      <c r="QHT750" s="59"/>
      <c r="QHU750" s="59"/>
      <c r="QHV750" s="59"/>
      <c r="QHW750" s="59"/>
      <c r="QHX750" s="59"/>
      <c r="QHY750" s="59"/>
      <c r="QHZ750" s="59"/>
      <c r="QIA750" s="59"/>
      <c r="QIB750" s="59"/>
      <c r="QIC750" s="59"/>
      <c r="QID750" s="59"/>
      <c r="QIE750" s="59"/>
      <c r="QIF750" s="59"/>
      <c r="QIG750" s="59"/>
      <c r="QIH750" s="59"/>
      <c r="QII750" s="59"/>
      <c r="QIJ750" s="59"/>
      <c r="QIK750" s="59"/>
      <c r="QIL750" s="59"/>
      <c r="QIM750" s="59"/>
      <c r="QIN750" s="59"/>
      <c r="QIO750" s="59"/>
      <c r="QIP750" s="59"/>
      <c r="QIQ750" s="59"/>
      <c r="QIR750" s="59"/>
      <c r="QIS750" s="59"/>
      <c r="QIT750" s="59"/>
      <c r="QIU750" s="59"/>
      <c r="QIV750" s="59"/>
      <c r="QIW750" s="59"/>
      <c r="QIX750" s="59"/>
      <c r="QIY750" s="59"/>
      <c r="QIZ750" s="59"/>
      <c r="QJA750" s="59"/>
      <c r="QJB750" s="59"/>
      <c r="QJC750" s="59"/>
      <c r="QJD750" s="59"/>
      <c r="QJE750" s="59"/>
      <c r="QJF750" s="59"/>
      <c r="QJG750" s="59"/>
      <c r="QJH750" s="59"/>
      <c r="QJI750" s="59"/>
      <c r="QJJ750" s="59"/>
      <c r="QJK750" s="59"/>
      <c r="QJL750" s="59"/>
      <c r="QJM750" s="59"/>
      <c r="QJN750" s="59"/>
      <c r="QJO750" s="59"/>
      <c r="QJP750" s="59"/>
      <c r="QJQ750" s="59"/>
      <c r="QJR750" s="59"/>
      <c r="QJS750" s="59"/>
      <c r="QJT750" s="59"/>
      <c r="QJU750" s="59"/>
      <c r="QJV750" s="59"/>
      <c r="QJW750" s="59"/>
      <c r="QJX750" s="59"/>
      <c r="QJY750" s="59"/>
      <c r="QJZ750" s="59"/>
      <c r="QKA750" s="59"/>
      <c r="QKB750" s="59"/>
      <c r="QKC750" s="59"/>
      <c r="QKD750" s="59"/>
      <c r="QKE750" s="59"/>
      <c r="QKF750" s="59"/>
      <c r="QKG750" s="59"/>
      <c r="QKH750" s="59"/>
      <c r="QKI750" s="59"/>
      <c r="QKJ750" s="59"/>
      <c r="QKK750" s="59"/>
      <c r="QKL750" s="59"/>
      <c r="QKM750" s="59"/>
      <c r="QKN750" s="59"/>
      <c r="QKO750" s="59"/>
      <c r="QKP750" s="59"/>
      <c r="QKQ750" s="59"/>
      <c r="QKR750" s="59"/>
      <c r="QKS750" s="59"/>
      <c r="QKT750" s="59"/>
      <c r="QKU750" s="59"/>
      <c r="QKV750" s="59"/>
      <c r="QKW750" s="59"/>
      <c r="QKX750" s="59"/>
      <c r="QKY750" s="59"/>
      <c r="QKZ750" s="59"/>
      <c r="QLA750" s="59"/>
      <c r="QLB750" s="59"/>
      <c r="QLC750" s="59"/>
      <c r="QLD750" s="59"/>
      <c r="QLE750" s="59"/>
      <c r="QLF750" s="59"/>
      <c r="QLG750" s="59"/>
      <c r="QLH750" s="59"/>
      <c r="QLI750" s="59"/>
      <c r="QLJ750" s="59"/>
      <c r="QLK750" s="59"/>
      <c r="QLL750" s="59"/>
      <c r="QLM750" s="59"/>
      <c r="QLN750" s="59"/>
      <c r="QLO750" s="59"/>
      <c r="QLP750" s="59"/>
      <c r="QLQ750" s="59"/>
      <c r="QLR750" s="59"/>
      <c r="QLS750" s="59"/>
      <c r="QLT750" s="59"/>
      <c r="QLU750" s="59"/>
      <c r="QLV750" s="59"/>
      <c r="QLW750" s="59"/>
      <c r="QLX750" s="59"/>
      <c r="QLY750" s="59"/>
      <c r="QLZ750" s="59"/>
      <c r="QMA750" s="59"/>
      <c r="QMB750" s="59"/>
      <c r="QMC750" s="59"/>
      <c r="QMD750" s="59"/>
      <c r="QME750" s="59"/>
      <c r="QMF750" s="59"/>
      <c r="QMG750" s="59"/>
      <c r="QMH750" s="59"/>
      <c r="QMI750" s="59"/>
      <c r="QMJ750" s="59"/>
      <c r="QMK750" s="59"/>
      <c r="QML750" s="59"/>
      <c r="QMM750" s="59"/>
      <c r="QMN750" s="59"/>
      <c r="QMO750" s="59"/>
      <c r="QMP750" s="59"/>
      <c r="QMQ750" s="59"/>
      <c r="QMR750" s="59"/>
      <c r="QMS750" s="59"/>
      <c r="QMT750" s="59"/>
      <c r="QMU750" s="59"/>
      <c r="QMV750" s="59"/>
      <c r="QMW750" s="59"/>
      <c r="QMX750" s="59"/>
      <c r="QMY750" s="59"/>
      <c r="QMZ750" s="59"/>
      <c r="QNA750" s="59"/>
      <c r="QNB750" s="59"/>
      <c r="QNC750" s="59"/>
      <c r="QND750" s="59"/>
      <c r="QNE750" s="59"/>
      <c r="QNF750" s="59"/>
      <c r="QNG750" s="59"/>
      <c r="QNH750" s="59"/>
      <c r="QNI750" s="59"/>
      <c r="QNJ750" s="59"/>
      <c r="QNK750" s="59"/>
      <c r="QNL750" s="59"/>
      <c r="QNM750" s="59"/>
      <c r="QNN750" s="59"/>
      <c r="QNO750" s="59"/>
      <c r="QNP750" s="59"/>
      <c r="QNQ750" s="59"/>
      <c r="QNR750" s="59"/>
      <c r="QNS750" s="59"/>
      <c r="QNT750" s="59"/>
      <c r="QNU750" s="59"/>
      <c r="QNV750" s="59"/>
      <c r="QNW750" s="59"/>
      <c r="QNX750" s="59"/>
      <c r="QNY750" s="59"/>
      <c r="QNZ750" s="59"/>
      <c r="QOA750" s="59"/>
      <c r="QOB750" s="59"/>
      <c r="QOC750" s="59"/>
      <c r="QOD750" s="59"/>
      <c r="QOE750" s="59"/>
      <c r="QOF750" s="59"/>
      <c r="QOG750" s="59"/>
      <c r="QOH750" s="59"/>
      <c r="QOI750" s="59"/>
      <c r="QOJ750" s="59"/>
      <c r="QOK750" s="59"/>
      <c r="QOL750" s="59"/>
      <c r="QOM750" s="59"/>
      <c r="QON750" s="59"/>
      <c r="QOO750" s="59"/>
      <c r="QOP750" s="59"/>
      <c r="QOQ750" s="59"/>
      <c r="QOR750" s="59"/>
      <c r="QOS750" s="59"/>
      <c r="QOT750" s="59"/>
      <c r="QOU750" s="59"/>
      <c r="QOV750" s="59"/>
      <c r="QOW750" s="59"/>
      <c r="QOX750" s="59"/>
      <c r="QOY750" s="59"/>
      <c r="QOZ750" s="59"/>
      <c r="QPA750" s="59"/>
      <c r="QPB750" s="59"/>
      <c r="QPC750" s="59"/>
      <c r="QPD750" s="59"/>
      <c r="QPE750" s="59"/>
      <c r="QPF750" s="59"/>
      <c r="QPG750" s="59"/>
      <c r="QPH750" s="59"/>
      <c r="QPI750" s="59"/>
      <c r="QPJ750" s="59"/>
      <c r="QPK750" s="59"/>
      <c r="QPL750" s="59"/>
      <c r="QPM750" s="59"/>
      <c r="QPN750" s="59"/>
      <c r="QPO750" s="59"/>
      <c r="QPP750" s="59"/>
      <c r="QPQ750" s="59"/>
      <c r="QPR750" s="59"/>
      <c r="QPS750" s="59"/>
      <c r="QPT750" s="59"/>
      <c r="QPU750" s="59"/>
      <c r="QPV750" s="59"/>
      <c r="QPW750" s="59"/>
      <c r="QPX750" s="59"/>
      <c r="QPY750" s="59"/>
      <c r="QPZ750" s="59"/>
      <c r="QQA750" s="59"/>
      <c r="QQB750" s="59"/>
      <c r="QQC750" s="59"/>
      <c r="QQD750" s="59"/>
      <c r="QQE750" s="59"/>
      <c r="QQF750" s="59"/>
      <c r="QQG750" s="59"/>
      <c r="QQH750" s="59"/>
      <c r="QQI750" s="59"/>
      <c r="QQJ750" s="59"/>
      <c r="QQK750" s="59"/>
      <c r="QQL750" s="59"/>
      <c r="QQM750" s="59"/>
      <c r="QQN750" s="59"/>
      <c r="QQO750" s="59"/>
      <c r="QQP750" s="59"/>
      <c r="QQQ750" s="59"/>
      <c r="QQR750" s="59"/>
      <c r="QQS750" s="59"/>
      <c r="QQT750" s="59"/>
      <c r="QQU750" s="59"/>
      <c r="QQV750" s="59"/>
      <c r="QQW750" s="59"/>
      <c r="QQX750" s="59"/>
      <c r="QQY750" s="59"/>
      <c r="QQZ750" s="59"/>
      <c r="QRA750" s="59"/>
      <c r="QRB750" s="59"/>
      <c r="QRC750" s="59"/>
      <c r="QRD750" s="59"/>
      <c r="QRE750" s="59"/>
      <c r="QRF750" s="59"/>
      <c r="QRG750" s="59"/>
      <c r="QRH750" s="59"/>
      <c r="QRI750" s="59"/>
      <c r="QRJ750" s="59"/>
      <c r="QRK750" s="59"/>
      <c r="QRL750" s="59"/>
      <c r="QRM750" s="59"/>
      <c r="QRN750" s="59"/>
      <c r="QRO750" s="59"/>
      <c r="QRP750" s="59"/>
      <c r="QRQ750" s="59"/>
      <c r="QRR750" s="59"/>
      <c r="QRS750" s="59"/>
      <c r="QRT750" s="59"/>
      <c r="QRU750" s="59"/>
      <c r="QRV750" s="59"/>
      <c r="QRW750" s="59"/>
      <c r="QRX750" s="59"/>
      <c r="QRY750" s="59"/>
      <c r="QRZ750" s="59"/>
      <c r="QSA750" s="59"/>
      <c r="QSB750" s="59"/>
      <c r="QSC750" s="59"/>
      <c r="QSD750" s="59"/>
      <c r="QSE750" s="59"/>
      <c r="QSF750" s="59"/>
      <c r="QSG750" s="59"/>
      <c r="QSH750" s="59"/>
      <c r="QSI750" s="59"/>
      <c r="QSJ750" s="59"/>
      <c r="QSK750" s="59"/>
      <c r="QSL750" s="59"/>
      <c r="QSM750" s="59"/>
      <c r="QSN750" s="59"/>
      <c r="QSO750" s="59"/>
      <c r="QSP750" s="59"/>
      <c r="QSQ750" s="59"/>
      <c r="QSR750" s="59"/>
      <c r="QSS750" s="59"/>
      <c r="QST750" s="59"/>
      <c r="QSU750" s="59"/>
      <c r="QSV750" s="59"/>
      <c r="QSW750" s="59"/>
      <c r="QSX750" s="59"/>
      <c r="QSY750" s="59"/>
      <c r="QSZ750" s="59"/>
      <c r="QTA750" s="59"/>
      <c r="QTB750" s="59"/>
      <c r="QTC750" s="59"/>
      <c r="QTD750" s="59"/>
      <c r="QTE750" s="59"/>
      <c r="QTF750" s="59"/>
      <c r="QTG750" s="59"/>
      <c r="QTH750" s="59"/>
      <c r="QTI750" s="59"/>
      <c r="QTJ750" s="59"/>
      <c r="QTK750" s="59"/>
      <c r="QTL750" s="59"/>
      <c r="QTM750" s="59"/>
      <c r="QTN750" s="59"/>
      <c r="QTO750" s="59"/>
      <c r="QTP750" s="59"/>
      <c r="QTQ750" s="59"/>
      <c r="QTR750" s="59"/>
      <c r="QTS750" s="59"/>
      <c r="QTT750" s="59"/>
      <c r="QTU750" s="59"/>
      <c r="QTV750" s="59"/>
      <c r="QTW750" s="59"/>
      <c r="QTX750" s="59"/>
      <c r="QTY750" s="59"/>
      <c r="QTZ750" s="59"/>
      <c r="QUA750" s="59"/>
      <c r="QUB750" s="59"/>
      <c r="QUC750" s="59"/>
      <c r="QUD750" s="59"/>
      <c r="QUE750" s="59"/>
      <c r="QUF750" s="59"/>
      <c r="QUG750" s="59"/>
      <c r="QUH750" s="59"/>
      <c r="QUI750" s="59"/>
      <c r="QUJ750" s="59"/>
      <c r="QUK750" s="59"/>
      <c r="QUL750" s="59"/>
      <c r="QUM750" s="59"/>
      <c r="QUN750" s="59"/>
      <c r="QUO750" s="59"/>
      <c r="QUP750" s="59"/>
      <c r="QUQ750" s="59"/>
      <c r="QUR750" s="59"/>
      <c r="QUS750" s="59"/>
      <c r="QUT750" s="59"/>
      <c r="QUU750" s="59"/>
      <c r="QUV750" s="59"/>
      <c r="QUW750" s="59"/>
      <c r="QUX750" s="59"/>
      <c r="QUY750" s="59"/>
      <c r="QUZ750" s="59"/>
      <c r="QVA750" s="59"/>
      <c r="QVB750" s="59"/>
      <c r="QVC750" s="59"/>
      <c r="QVD750" s="59"/>
      <c r="QVE750" s="59"/>
      <c r="QVF750" s="59"/>
      <c r="QVG750" s="59"/>
      <c r="QVH750" s="59"/>
      <c r="QVI750" s="59"/>
      <c r="QVJ750" s="59"/>
      <c r="QVK750" s="59"/>
      <c r="QVL750" s="59"/>
      <c r="QVM750" s="59"/>
      <c r="QVN750" s="59"/>
      <c r="QVO750" s="59"/>
      <c r="QVP750" s="59"/>
      <c r="QVQ750" s="59"/>
      <c r="QVR750" s="59"/>
      <c r="QVS750" s="59"/>
      <c r="QVT750" s="59"/>
      <c r="QVU750" s="59"/>
      <c r="QVV750" s="59"/>
      <c r="QVW750" s="59"/>
      <c r="QVX750" s="59"/>
      <c r="QVY750" s="59"/>
      <c r="QVZ750" s="59"/>
      <c r="QWA750" s="59"/>
      <c r="QWB750" s="59"/>
      <c r="QWC750" s="59"/>
      <c r="QWD750" s="59"/>
      <c r="QWE750" s="59"/>
      <c r="QWF750" s="59"/>
      <c r="QWG750" s="59"/>
      <c r="QWH750" s="59"/>
      <c r="QWI750" s="59"/>
      <c r="QWJ750" s="59"/>
      <c r="QWK750" s="59"/>
      <c r="QWL750" s="59"/>
      <c r="QWM750" s="59"/>
      <c r="QWN750" s="59"/>
      <c r="QWO750" s="59"/>
      <c r="QWP750" s="59"/>
      <c r="QWQ750" s="59"/>
      <c r="QWR750" s="59"/>
      <c r="QWS750" s="59"/>
      <c r="QWT750" s="59"/>
      <c r="QWU750" s="59"/>
      <c r="QWV750" s="59"/>
      <c r="QWW750" s="59"/>
      <c r="QWX750" s="59"/>
      <c r="QWY750" s="59"/>
      <c r="QWZ750" s="59"/>
      <c r="QXA750" s="59"/>
      <c r="QXB750" s="59"/>
      <c r="QXC750" s="59"/>
      <c r="QXD750" s="59"/>
      <c r="QXE750" s="59"/>
      <c r="QXF750" s="59"/>
      <c r="QXG750" s="59"/>
      <c r="QXH750" s="59"/>
      <c r="QXI750" s="59"/>
      <c r="QXJ750" s="59"/>
      <c r="QXK750" s="59"/>
      <c r="QXL750" s="59"/>
      <c r="QXM750" s="59"/>
      <c r="QXN750" s="59"/>
      <c r="QXO750" s="59"/>
      <c r="QXP750" s="59"/>
      <c r="QXQ750" s="59"/>
      <c r="QXR750" s="59"/>
      <c r="QXS750" s="59"/>
      <c r="QXT750" s="59"/>
      <c r="QXU750" s="59"/>
      <c r="QXV750" s="59"/>
      <c r="QXW750" s="59"/>
      <c r="QXX750" s="59"/>
      <c r="QXY750" s="59"/>
      <c r="QXZ750" s="59"/>
      <c r="QYA750" s="59"/>
      <c r="QYB750" s="59"/>
      <c r="QYC750" s="59"/>
      <c r="QYD750" s="59"/>
      <c r="QYE750" s="59"/>
      <c r="QYF750" s="59"/>
      <c r="QYG750" s="59"/>
      <c r="QYH750" s="59"/>
      <c r="QYI750" s="59"/>
      <c r="QYJ750" s="59"/>
      <c r="QYK750" s="59"/>
      <c r="QYL750" s="59"/>
      <c r="QYM750" s="59"/>
      <c r="QYN750" s="59"/>
      <c r="QYO750" s="59"/>
      <c r="QYP750" s="59"/>
      <c r="QYQ750" s="59"/>
      <c r="QYR750" s="59"/>
      <c r="QYS750" s="59"/>
      <c r="QYT750" s="59"/>
      <c r="QYU750" s="59"/>
      <c r="QYV750" s="59"/>
      <c r="QYW750" s="59"/>
      <c r="QYX750" s="59"/>
      <c r="QYY750" s="59"/>
      <c r="QYZ750" s="59"/>
      <c r="QZA750" s="59"/>
      <c r="QZB750" s="59"/>
      <c r="QZC750" s="59"/>
      <c r="QZD750" s="59"/>
      <c r="QZE750" s="59"/>
      <c r="QZF750" s="59"/>
      <c r="QZG750" s="59"/>
      <c r="QZH750" s="59"/>
      <c r="QZI750" s="59"/>
      <c r="QZJ750" s="59"/>
      <c r="QZK750" s="59"/>
      <c r="QZL750" s="59"/>
      <c r="QZM750" s="59"/>
      <c r="QZN750" s="59"/>
      <c r="QZO750" s="59"/>
      <c r="QZP750" s="59"/>
      <c r="QZQ750" s="59"/>
      <c r="QZR750" s="59"/>
      <c r="QZS750" s="59"/>
      <c r="QZT750" s="59"/>
      <c r="QZU750" s="59"/>
      <c r="QZV750" s="59"/>
      <c r="QZW750" s="59"/>
      <c r="QZX750" s="59"/>
      <c r="QZY750" s="59"/>
      <c r="QZZ750" s="59"/>
      <c r="RAA750" s="59"/>
      <c r="RAB750" s="59"/>
      <c r="RAC750" s="59"/>
      <c r="RAD750" s="59"/>
      <c r="RAE750" s="59"/>
      <c r="RAF750" s="59"/>
      <c r="RAG750" s="59"/>
      <c r="RAH750" s="59"/>
      <c r="RAI750" s="59"/>
      <c r="RAJ750" s="59"/>
      <c r="RAK750" s="59"/>
      <c r="RAL750" s="59"/>
      <c r="RAM750" s="59"/>
      <c r="RAN750" s="59"/>
      <c r="RAO750" s="59"/>
      <c r="RAP750" s="59"/>
      <c r="RAQ750" s="59"/>
      <c r="RAR750" s="59"/>
      <c r="RAS750" s="59"/>
      <c r="RAT750" s="59"/>
      <c r="RAU750" s="59"/>
      <c r="RAV750" s="59"/>
      <c r="RAW750" s="59"/>
      <c r="RAX750" s="59"/>
      <c r="RAY750" s="59"/>
      <c r="RAZ750" s="59"/>
      <c r="RBA750" s="59"/>
      <c r="RBB750" s="59"/>
      <c r="RBC750" s="59"/>
      <c r="RBD750" s="59"/>
      <c r="RBE750" s="59"/>
      <c r="RBF750" s="59"/>
      <c r="RBG750" s="59"/>
      <c r="RBH750" s="59"/>
      <c r="RBI750" s="59"/>
      <c r="RBJ750" s="59"/>
      <c r="RBK750" s="59"/>
      <c r="RBL750" s="59"/>
      <c r="RBM750" s="59"/>
      <c r="RBN750" s="59"/>
      <c r="RBO750" s="59"/>
      <c r="RBP750" s="59"/>
      <c r="RBQ750" s="59"/>
      <c r="RBR750" s="59"/>
      <c r="RBS750" s="59"/>
      <c r="RBT750" s="59"/>
      <c r="RBU750" s="59"/>
      <c r="RBV750" s="59"/>
      <c r="RBW750" s="59"/>
      <c r="RBX750" s="59"/>
      <c r="RBY750" s="59"/>
      <c r="RBZ750" s="59"/>
      <c r="RCA750" s="59"/>
      <c r="RCB750" s="59"/>
      <c r="RCC750" s="59"/>
      <c r="RCD750" s="59"/>
      <c r="RCE750" s="59"/>
      <c r="RCF750" s="59"/>
      <c r="RCG750" s="59"/>
      <c r="RCH750" s="59"/>
      <c r="RCI750" s="59"/>
      <c r="RCJ750" s="59"/>
      <c r="RCK750" s="59"/>
      <c r="RCL750" s="59"/>
      <c r="RCM750" s="59"/>
      <c r="RCN750" s="59"/>
      <c r="RCO750" s="59"/>
      <c r="RCP750" s="59"/>
      <c r="RCQ750" s="59"/>
      <c r="RCR750" s="59"/>
      <c r="RCS750" s="59"/>
      <c r="RCT750" s="59"/>
      <c r="RCU750" s="59"/>
      <c r="RCV750" s="59"/>
      <c r="RCW750" s="59"/>
      <c r="RCX750" s="59"/>
      <c r="RCY750" s="59"/>
      <c r="RCZ750" s="59"/>
      <c r="RDA750" s="59"/>
      <c r="RDB750" s="59"/>
      <c r="RDC750" s="59"/>
      <c r="RDD750" s="59"/>
      <c r="RDE750" s="59"/>
      <c r="RDF750" s="59"/>
      <c r="RDG750" s="59"/>
      <c r="RDH750" s="59"/>
      <c r="RDI750" s="59"/>
      <c r="RDJ750" s="59"/>
      <c r="RDK750" s="59"/>
      <c r="RDL750" s="59"/>
      <c r="RDM750" s="59"/>
      <c r="RDN750" s="59"/>
      <c r="RDO750" s="59"/>
      <c r="RDP750" s="59"/>
      <c r="RDQ750" s="59"/>
      <c r="RDR750" s="59"/>
      <c r="RDS750" s="59"/>
      <c r="RDT750" s="59"/>
      <c r="RDU750" s="59"/>
      <c r="RDV750" s="59"/>
      <c r="RDW750" s="59"/>
      <c r="RDX750" s="59"/>
      <c r="RDY750" s="59"/>
      <c r="RDZ750" s="59"/>
      <c r="REA750" s="59"/>
      <c r="REB750" s="59"/>
      <c r="REC750" s="59"/>
      <c r="RED750" s="59"/>
      <c r="REE750" s="59"/>
      <c r="REF750" s="59"/>
      <c r="REG750" s="59"/>
      <c r="REH750" s="59"/>
      <c r="REI750" s="59"/>
      <c r="REJ750" s="59"/>
      <c r="REK750" s="59"/>
      <c r="REL750" s="59"/>
      <c r="REM750" s="59"/>
      <c r="REN750" s="59"/>
      <c r="REO750" s="59"/>
      <c r="REP750" s="59"/>
      <c r="REQ750" s="59"/>
      <c r="RER750" s="59"/>
      <c r="RES750" s="59"/>
      <c r="RET750" s="59"/>
      <c r="REU750" s="59"/>
      <c r="REV750" s="59"/>
      <c r="REW750" s="59"/>
      <c r="REX750" s="59"/>
      <c r="REY750" s="59"/>
      <c r="REZ750" s="59"/>
      <c r="RFA750" s="59"/>
      <c r="RFB750" s="59"/>
      <c r="RFC750" s="59"/>
      <c r="RFD750" s="59"/>
      <c r="RFE750" s="59"/>
      <c r="RFF750" s="59"/>
      <c r="RFG750" s="59"/>
      <c r="RFH750" s="59"/>
      <c r="RFI750" s="59"/>
      <c r="RFJ750" s="59"/>
      <c r="RFK750" s="59"/>
      <c r="RFL750" s="59"/>
      <c r="RFM750" s="59"/>
      <c r="RFN750" s="59"/>
      <c r="RFO750" s="59"/>
      <c r="RFP750" s="59"/>
      <c r="RFQ750" s="59"/>
      <c r="RFR750" s="59"/>
      <c r="RFS750" s="59"/>
      <c r="RFT750" s="59"/>
      <c r="RFU750" s="59"/>
      <c r="RFV750" s="59"/>
      <c r="RFW750" s="59"/>
      <c r="RFX750" s="59"/>
      <c r="RFY750" s="59"/>
      <c r="RFZ750" s="59"/>
      <c r="RGA750" s="59"/>
      <c r="RGB750" s="59"/>
      <c r="RGC750" s="59"/>
      <c r="RGD750" s="59"/>
      <c r="RGE750" s="59"/>
      <c r="RGF750" s="59"/>
      <c r="RGG750" s="59"/>
      <c r="RGH750" s="59"/>
      <c r="RGI750" s="59"/>
      <c r="RGJ750" s="59"/>
      <c r="RGK750" s="59"/>
      <c r="RGL750" s="59"/>
      <c r="RGM750" s="59"/>
      <c r="RGN750" s="59"/>
      <c r="RGO750" s="59"/>
      <c r="RGP750" s="59"/>
      <c r="RGQ750" s="59"/>
      <c r="RGR750" s="59"/>
      <c r="RGS750" s="59"/>
      <c r="RGT750" s="59"/>
      <c r="RGU750" s="59"/>
      <c r="RGV750" s="59"/>
      <c r="RGW750" s="59"/>
      <c r="RGX750" s="59"/>
      <c r="RGY750" s="59"/>
      <c r="RGZ750" s="59"/>
      <c r="RHA750" s="59"/>
      <c r="RHB750" s="59"/>
      <c r="RHC750" s="59"/>
      <c r="RHD750" s="59"/>
      <c r="RHE750" s="59"/>
      <c r="RHF750" s="59"/>
      <c r="RHG750" s="59"/>
      <c r="RHH750" s="59"/>
      <c r="RHI750" s="59"/>
      <c r="RHJ750" s="59"/>
      <c r="RHK750" s="59"/>
      <c r="RHL750" s="59"/>
      <c r="RHM750" s="59"/>
      <c r="RHN750" s="59"/>
      <c r="RHO750" s="59"/>
      <c r="RHP750" s="59"/>
      <c r="RHQ750" s="59"/>
      <c r="RHR750" s="59"/>
      <c r="RHS750" s="59"/>
      <c r="RHT750" s="59"/>
      <c r="RHU750" s="59"/>
      <c r="RHV750" s="59"/>
      <c r="RHW750" s="59"/>
      <c r="RHX750" s="59"/>
      <c r="RHY750" s="59"/>
      <c r="RHZ750" s="59"/>
      <c r="RIA750" s="59"/>
      <c r="RIB750" s="59"/>
      <c r="RIC750" s="59"/>
      <c r="RID750" s="59"/>
      <c r="RIE750" s="59"/>
      <c r="RIF750" s="59"/>
      <c r="RIG750" s="59"/>
      <c r="RIH750" s="59"/>
      <c r="RII750" s="59"/>
      <c r="RIJ750" s="59"/>
      <c r="RIK750" s="59"/>
      <c r="RIL750" s="59"/>
      <c r="RIM750" s="59"/>
      <c r="RIN750" s="59"/>
      <c r="RIO750" s="59"/>
      <c r="RIP750" s="59"/>
      <c r="RIQ750" s="59"/>
      <c r="RIR750" s="59"/>
      <c r="RIS750" s="59"/>
      <c r="RIT750" s="59"/>
      <c r="RIU750" s="59"/>
      <c r="RIV750" s="59"/>
      <c r="RIW750" s="59"/>
      <c r="RIX750" s="59"/>
      <c r="RIY750" s="59"/>
      <c r="RIZ750" s="59"/>
      <c r="RJA750" s="59"/>
      <c r="RJB750" s="59"/>
      <c r="RJC750" s="59"/>
      <c r="RJD750" s="59"/>
      <c r="RJE750" s="59"/>
      <c r="RJF750" s="59"/>
      <c r="RJG750" s="59"/>
      <c r="RJH750" s="59"/>
      <c r="RJI750" s="59"/>
      <c r="RJJ750" s="59"/>
      <c r="RJK750" s="59"/>
      <c r="RJL750" s="59"/>
      <c r="RJM750" s="59"/>
      <c r="RJN750" s="59"/>
      <c r="RJO750" s="59"/>
      <c r="RJP750" s="59"/>
      <c r="RJQ750" s="59"/>
      <c r="RJR750" s="59"/>
      <c r="RJS750" s="59"/>
      <c r="RJT750" s="59"/>
      <c r="RJU750" s="59"/>
      <c r="RJV750" s="59"/>
      <c r="RJW750" s="59"/>
      <c r="RJX750" s="59"/>
      <c r="RJY750" s="59"/>
      <c r="RJZ750" s="59"/>
      <c r="RKA750" s="59"/>
      <c r="RKB750" s="59"/>
      <c r="RKC750" s="59"/>
      <c r="RKD750" s="59"/>
      <c r="RKE750" s="59"/>
      <c r="RKF750" s="59"/>
      <c r="RKG750" s="59"/>
      <c r="RKH750" s="59"/>
      <c r="RKI750" s="59"/>
      <c r="RKJ750" s="59"/>
      <c r="RKK750" s="59"/>
      <c r="RKL750" s="59"/>
      <c r="RKM750" s="59"/>
      <c r="RKN750" s="59"/>
      <c r="RKO750" s="59"/>
      <c r="RKP750" s="59"/>
      <c r="RKQ750" s="59"/>
      <c r="RKR750" s="59"/>
      <c r="RKS750" s="59"/>
      <c r="RKT750" s="59"/>
      <c r="RKU750" s="59"/>
      <c r="RKV750" s="59"/>
      <c r="RKW750" s="59"/>
      <c r="RKX750" s="59"/>
      <c r="RKY750" s="59"/>
      <c r="RKZ750" s="59"/>
      <c r="RLA750" s="59"/>
      <c r="RLB750" s="59"/>
      <c r="RLC750" s="59"/>
      <c r="RLD750" s="59"/>
      <c r="RLE750" s="59"/>
      <c r="RLF750" s="59"/>
      <c r="RLG750" s="59"/>
      <c r="RLH750" s="59"/>
      <c r="RLI750" s="59"/>
      <c r="RLJ750" s="59"/>
      <c r="RLK750" s="59"/>
      <c r="RLL750" s="59"/>
      <c r="RLM750" s="59"/>
      <c r="RLN750" s="59"/>
      <c r="RLO750" s="59"/>
      <c r="RLP750" s="59"/>
      <c r="RLQ750" s="59"/>
      <c r="RLR750" s="59"/>
      <c r="RLS750" s="59"/>
      <c r="RLT750" s="59"/>
      <c r="RLU750" s="59"/>
      <c r="RLV750" s="59"/>
      <c r="RLW750" s="59"/>
      <c r="RLX750" s="59"/>
      <c r="RLY750" s="59"/>
      <c r="RLZ750" s="59"/>
      <c r="RMA750" s="59"/>
      <c r="RMB750" s="59"/>
      <c r="RMC750" s="59"/>
      <c r="RMD750" s="59"/>
      <c r="RME750" s="59"/>
      <c r="RMF750" s="59"/>
      <c r="RMG750" s="59"/>
      <c r="RMH750" s="59"/>
      <c r="RMI750" s="59"/>
      <c r="RMJ750" s="59"/>
      <c r="RMK750" s="59"/>
      <c r="RML750" s="59"/>
      <c r="RMM750" s="59"/>
      <c r="RMN750" s="59"/>
      <c r="RMO750" s="59"/>
      <c r="RMP750" s="59"/>
      <c r="RMQ750" s="59"/>
      <c r="RMR750" s="59"/>
      <c r="RMS750" s="59"/>
      <c r="RMT750" s="59"/>
      <c r="RMU750" s="59"/>
      <c r="RMV750" s="59"/>
      <c r="RMW750" s="59"/>
      <c r="RMX750" s="59"/>
      <c r="RMY750" s="59"/>
      <c r="RMZ750" s="59"/>
      <c r="RNA750" s="59"/>
      <c r="RNB750" s="59"/>
      <c r="RNC750" s="59"/>
      <c r="RND750" s="59"/>
      <c r="RNE750" s="59"/>
      <c r="RNF750" s="59"/>
      <c r="RNG750" s="59"/>
      <c r="RNH750" s="59"/>
      <c r="RNI750" s="59"/>
      <c r="RNJ750" s="59"/>
      <c r="RNK750" s="59"/>
      <c r="RNL750" s="59"/>
      <c r="RNM750" s="59"/>
      <c r="RNN750" s="59"/>
      <c r="RNO750" s="59"/>
      <c r="RNP750" s="59"/>
      <c r="RNQ750" s="59"/>
      <c r="RNR750" s="59"/>
      <c r="RNS750" s="59"/>
      <c r="RNT750" s="59"/>
      <c r="RNU750" s="59"/>
      <c r="RNV750" s="59"/>
      <c r="RNW750" s="59"/>
      <c r="RNX750" s="59"/>
      <c r="RNY750" s="59"/>
      <c r="RNZ750" s="59"/>
      <c r="ROA750" s="59"/>
      <c r="ROB750" s="59"/>
      <c r="ROC750" s="59"/>
      <c r="ROD750" s="59"/>
      <c r="ROE750" s="59"/>
      <c r="ROF750" s="59"/>
      <c r="ROG750" s="59"/>
      <c r="ROH750" s="59"/>
      <c r="ROI750" s="59"/>
      <c r="ROJ750" s="59"/>
      <c r="ROK750" s="59"/>
      <c r="ROL750" s="59"/>
      <c r="ROM750" s="59"/>
      <c r="RON750" s="59"/>
      <c r="ROO750" s="59"/>
      <c r="ROP750" s="59"/>
      <c r="ROQ750" s="59"/>
      <c r="ROR750" s="59"/>
      <c r="ROS750" s="59"/>
      <c r="ROT750" s="59"/>
      <c r="ROU750" s="59"/>
      <c r="ROV750" s="59"/>
      <c r="ROW750" s="59"/>
      <c r="ROX750" s="59"/>
      <c r="ROY750" s="59"/>
      <c r="ROZ750" s="59"/>
      <c r="RPA750" s="59"/>
      <c r="RPB750" s="59"/>
      <c r="RPC750" s="59"/>
      <c r="RPD750" s="59"/>
      <c r="RPE750" s="59"/>
      <c r="RPF750" s="59"/>
      <c r="RPG750" s="59"/>
      <c r="RPH750" s="59"/>
      <c r="RPI750" s="59"/>
      <c r="RPJ750" s="59"/>
      <c r="RPK750" s="59"/>
      <c r="RPL750" s="59"/>
      <c r="RPM750" s="59"/>
      <c r="RPN750" s="59"/>
      <c r="RPO750" s="59"/>
      <c r="RPP750" s="59"/>
      <c r="RPQ750" s="59"/>
      <c r="RPR750" s="59"/>
      <c r="RPS750" s="59"/>
      <c r="RPT750" s="59"/>
      <c r="RPU750" s="59"/>
      <c r="RPV750" s="59"/>
      <c r="RPW750" s="59"/>
      <c r="RPX750" s="59"/>
      <c r="RPY750" s="59"/>
      <c r="RPZ750" s="59"/>
      <c r="RQA750" s="59"/>
      <c r="RQB750" s="59"/>
      <c r="RQC750" s="59"/>
      <c r="RQD750" s="59"/>
      <c r="RQE750" s="59"/>
      <c r="RQF750" s="59"/>
      <c r="RQG750" s="59"/>
      <c r="RQH750" s="59"/>
      <c r="RQI750" s="59"/>
      <c r="RQJ750" s="59"/>
      <c r="RQK750" s="59"/>
      <c r="RQL750" s="59"/>
      <c r="RQM750" s="59"/>
      <c r="RQN750" s="59"/>
      <c r="RQO750" s="59"/>
      <c r="RQP750" s="59"/>
      <c r="RQQ750" s="59"/>
      <c r="RQR750" s="59"/>
      <c r="RQS750" s="59"/>
      <c r="RQT750" s="59"/>
      <c r="RQU750" s="59"/>
      <c r="RQV750" s="59"/>
      <c r="RQW750" s="59"/>
      <c r="RQX750" s="59"/>
      <c r="RQY750" s="59"/>
      <c r="RQZ750" s="59"/>
      <c r="RRA750" s="59"/>
      <c r="RRB750" s="59"/>
      <c r="RRC750" s="59"/>
      <c r="RRD750" s="59"/>
      <c r="RRE750" s="59"/>
      <c r="RRF750" s="59"/>
      <c r="RRG750" s="59"/>
      <c r="RRH750" s="59"/>
      <c r="RRI750" s="59"/>
      <c r="RRJ750" s="59"/>
      <c r="RRK750" s="59"/>
      <c r="RRL750" s="59"/>
      <c r="RRM750" s="59"/>
      <c r="RRN750" s="59"/>
      <c r="RRO750" s="59"/>
      <c r="RRP750" s="59"/>
      <c r="RRQ750" s="59"/>
      <c r="RRR750" s="59"/>
      <c r="RRS750" s="59"/>
      <c r="RRT750" s="59"/>
      <c r="RRU750" s="59"/>
      <c r="RRV750" s="59"/>
      <c r="RRW750" s="59"/>
      <c r="RRX750" s="59"/>
      <c r="RRY750" s="59"/>
      <c r="RRZ750" s="59"/>
      <c r="RSA750" s="59"/>
      <c r="RSB750" s="59"/>
      <c r="RSC750" s="59"/>
      <c r="RSD750" s="59"/>
      <c r="RSE750" s="59"/>
      <c r="RSF750" s="59"/>
      <c r="RSG750" s="59"/>
      <c r="RSH750" s="59"/>
      <c r="RSI750" s="59"/>
      <c r="RSJ750" s="59"/>
      <c r="RSK750" s="59"/>
      <c r="RSL750" s="59"/>
      <c r="RSM750" s="59"/>
      <c r="RSN750" s="59"/>
      <c r="RSO750" s="59"/>
      <c r="RSP750" s="59"/>
      <c r="RSQ750" s="59"/>
      <c r="RSR750" s="59"/>
      <c r="RSS750" s="59"/>
      <c r="RST750" s="59"/>
      <c r="RSU750" s="59"/>
      <c r="RSV750" s="59"/>
      <c r="RSW750" s="59"/>
      <c r="RSX750" s="59"/>
      <c r="RSY750" s="59"/>
      <c r="RSZ750" s="59"/>
      <c r="RTA750" s="59"/>
      <c r="RTB750" s="59"/>
      <c r="RTC750" s="59"/>
      <c r="RTD750" s="59"/>
      <c r="RTE750" s="59"/>
      <c r="RTF750" s="59"/>
      <c r="RTG750" s="59"/>
      <c r="RTH750" s="59"/>
      <c r="RTI750" s="59"/>
      <c r="RTJ750" s="59"/>
      <c r="RTK750" s="59"/>
      <c r="RTL750" s="59"/>
      <c r="RTM750" s="59"/>
      <c r="RTN750" s="59"/>
      <c r="RTO750" s="59"/>
      <c r="RTP750" s="59"/>
      <c r="RTQ750" s="59"/>
      <c r="RTR750" s="59"/>
      <c r="RTS750" s="59"/>
      <c r="RTT750" s="59"/>
      <c r="RTU750" s="59"/>
      <c r="RTV750" s="59"/>
      <c r="RTW750" s="59"/>
      <c r="RTX750" s="59"/>
      <c r="RTY750" s="59"/>
      <c r="RTZ750" s="59"/>
      <c r="RUA750" s="59"/>
      <c r="RUB750" s="59"/>
      <c r="RUC750" s="59"/>
      <c r="RUD750" s="59"/>
      <c r="RUE750" s="59"/>
      <c r="RUF750" s="59"/>
      <c r="RUG750" s="59"/>
      <c r="RUH750" s="59"/>
      <c r="RUI750" s="59"/>
      <c r="RUJ750" s="59"/>
      <c r="RUK750" s="59"/>
      <c r="RUL750" s="59"/>
      <c r="RUM750" s="59"/>
      <c r="RUN750" s="59"/>
      <c r="RUO750" s="59"/>
      <c r="RUP750" s="59"/>
      <c r="RUQ750" s="59"/>
      <c r="RUR750" s="59"/>
      <c r="RUS750" s="59"/>
      <c r="RUT750" s="59"/>
      <c r="RUU750" s="59"/>
      <c r="RUV750" s="59"/>
      <c r="RUW750" s="59"/>
      <c r="RUX750" s="59"/>
      <c r="RUY750" s="59"/>
      <c r="RUZ750" s="59"/>
      <c r="RVA750" s="59"/>
      <c r="RVB750" s="59"/>
      <c r="RVC750" s="59"/>
      <c r="RVD750" s="59"/>
      <c r="RVE750" s="59"/>
      <c r="RVF750" s="59"/>
      <c r="RVG750" s="59"/>
      <c r="RVH750" s="59"/>
      <c r="RVI750" s="59"/>
      <c r="RVJ750" s="59"/>
      <c r="RVK750" s="59"/>
      <c r="RVL750" s="59"/>
      <c r="RVM750" s="59"/>
      <c r="RVN750" s="59"/>
      <c r="RVO750" s="59"/>
      <c r="RVP750" s="59"/>
      <c r="RVQ750" s="59"/>
      <c r="RVR750" s="59"/>
      <c r="RVS750" s="59"/>
      <c r="RVT750" s="59"/>
      <c r="RVU750" s="59"/>
      <c r="RVV750" s="59"/>
      <c r="RVW750" s="59"/>
      <c r="RVX750" s="59"/>
      <c r="RVY750" s="59"/>
      <c r="RVZ750" s="59"/>
      <c r="RWA750" s="59"/>
      <c r="RWB750" s="59"/>
      <c r="RWC750" s="59"/>
      <c r="RWD750" s="59"/>
      <c r="RWE750" s="59"/>
      <c r="RWF750" s="59"/>
      <c r="RWG750" s="59"/>
      <c r="RWH750" s="59"/>
      <c r="RWI750" s="59"/>
      <c r="RWJ750" s="59"/>
      <c r="RWK750" s="59"/>
      <c r="RWL750" s="59"/>
      <c r="RWM750" s="59"/>
      <c r="RWN750" s="59"/>
      <c r="RWO750" s="59"/>
      <c r="RWP750" s="59"/>
      <c r="RWQ750" s="59"/>
      <c r="RWR750" s="59"/>
      <c r="RWS750" s="59"/>
      <c r="RWT750" s="59"/>
      <c r="RWU750" s="59"/>
      <c r="RWV750" s="59"/>
      <c r="RWW750" s="59"/>
      <c r="RWX750" s="59"/>
      <c r="RWY750" s="59"/>
      <c r="RWZ750" s="59"/>
      <c r="RXA750" s="59"/>
      <c r="RXB750" s="59"/>
      <c r="RXC750" s="59"/>
      <c r="RXD750" s="59"/>
      <c r="RXE750" s="59"/>
      <c r="RXF750" s="59"/>
      <c r="RXG750" s="59"/>
      <c r="RXH750" s="59"/>
      <c r="RXI750" s="59"/>
      <c r="RXJ750" s="59"/>
      <c r="RXK750" s="59"/>
      <c r="RXL750" s="59"/>
      <c r="RXM750" s="59"/>
      <c r="RXN750" s="59"/>
      <c r="RXO750" s="59"/>
      <c r="RXP750" s="59"/>
      <c r="RXQ750" s="59"/>
      <c r="RXR750" s="59"/>
      <c r="RXS750" s="59"/>
      <c r="RXT750" s="59"/>
      <c r="RXU750" s="59"/>
      <c r="RXV750" s="59"/>
      <c r="RXW750" s="59"/>
      <c r="RXX750" s="59"/>
      <c r="RXY750" s="59"/>
      <c r="RXZ750" s="59"/>
      <c r="RYA750" s="59"/>
      <c r="RYB750" s="59"/>
      <c r="RYC750" s="59"/>
      <c r="RYD750" s="59"/>
      <c r="RYE750" s="59"/>
      <c r="RYF750" s="59"/>
      <c r="RYG750" s="59"/>
      <c r="RYH750" s="59"/>
      <c r="RYI750" s="59"/>
      <c r="RYJ750" s="59"/>
      <c r="RYK750" s="59"/>
      <c r="RYL750" s="59"/>
      <c r="RYM750" s="59"/>
      <c r="RYN750" s="59"/>
      <c r="RYO750" s="59"/>
      <c r="RYP750" s="59"/>
      <c r="RYQ750" s="59"/>
      <c r="RYR750" s="59"/>
      <c r="RYS750" s="59"/>
      <c r="RYT750" s="59"/>
      <c r="RYU750" s="59"/>
      <c r="RYV750" s="59"/>
      <c r="RYW750" s="59"/>
      <c r="RYX750" s="59"/>
      <c r="RYY750" s="59"/>
      <c r="RYZ750" s="59"/>
      <c r="RZA750" s="59"/>
      <c r="RZB750" s="59"/>
      <c r="RZC750" s="59"/>
      <c r="RZD750" s="59"/>
      <c r="RZE750" s="59"/>
      <c r="RZF750" s="59"/>
      <c r="RZG750" s="59"/>
      <c r="RZH750" s="59"/>
      <c r="RZI750" s="59"/>
      <c r="RZJ750" s="59"/>
      <c r="RZK750" s="59"/>
      <c r="RZL750" s="59"/>
      <c r="RZM750" s="59"/>
      <c r="RZN750" s="59"/>
      <c r="RZO750" s="59"/>
      <c r="RZP750" s="59"/>
      <c r="RZQ750" s="59"/>
      <c r="RZR750" s="59"/>
      <c r="RZS750" s="59"/>
      <c r="RZT750" s="59"/>
      <c r="RZU750" s="59"/>
      <c r="RZV750" s="59"/>
      <c r="RZW750" s="59"/>
      <c r="RZX750" s="59"/>
      <c r="RZY750" s="59"/>
      <c r="RZZ750" s="59"/>
      <c r="SAA750" s="59"/>
      <c r="SAB750" s="59"/>
      <c r="SAC750" s="59"/>
      <c r="SAD750" s="59"/>
      <c r="SAE750" s="59"/>
      <c r="SAF750" s="59"/>
      <c r="SAG750" s="59"/>
      <c r="SAH750" s="59"/>
      <c r="SAI750" s="59"/>
      <c r="SAJ750" s="59"/>
      <c r="SAK750" s="59"/>
      <c r="SAL750" s="59"/>
      <c r="SAM750" s="59"/>
      <c r="SAN750" s="59"/>
      <c r="SAO750" s="59"/>
      <c r="SAP750" s="59"/>
      <c r="SAQ750" s="59"/>
      <c r="SAR750" s="59"/>
      <c r="SAS750" s="59"/>
      <c r="SAT750" s="59"/>
      <c r="SAU750" s="59"/>
      <c r="SAV750" s="59"/>
      <c r="SAW750" s="59"/>
      <c r="SAX750" s="59"/>
      <c r="SAY750" s="59"/>
      <c r="SAZ750" s="59"/>
      <c r="SBA750" s="59"/>
      <c r="SBB750" s="59"/>
      <c r="SBC750" s="59"/>
      <c r="SBD750" s="59"/>
      <c r="SBE750" s="59"/>
      <c r="SBF750" s="59"/>
      <c r="SBG750" s="59"/>
      <c r="SBH750" s="59"/>
      <c r="SBI750" s="59"/>
      <c r="SBJ750" s="59"/>
      <c r="SBK750" s="59"/>
      <c r="SBL750" s="59"/>
      <c r="SBM750" s="59"/>
      <c r="SBN750" s="59"/>
      <c r="SBO750" s="59"/>
      <c r="SBP750" s="59"/>
      <c r="SBQ750" s="59"/>
      <c r="SBR750" s="59"/>
      <c r="SBS750" s="59"/>
      <c r="SBT750" s="59"/>
      <c r="SBU750" s="59"/>
      <c r="SBV750" s="59"/>
      <c r="SBW750" s="59"/>
      <c r="SBX750" s="59"/>
      <c r="SBY750" s="59"/>
      <c r="SBZ750" s="59"/>
      <c r="SCA750" s="59"/>
      <c r="SCB750" s="59"/>
      <c r="SCC750" s="59"/>
      <c r="SCD750" s="59"/>
      <c r="SCE750" s="59"/>
      <c r="SCF750" s="59"/>
      <c r="SCG750" s="59"/>
      <c r="SCH750" s="59"/>
      <c r="SCI750" s="59"/>
      <c r="SCJ750" s="59"/>
      <c r="SCK750" s="59"/>
      <c r="SCL750" s="59"/>
      <c r="SCM750" s="59"/>
      <c r="SCN750" s="59"/>
      <c r="SCO750" s="59"/>
      <c r="SCP750" s="59"/>
      <c r="SCQ750" s="59"/>
      <c r="SCR750" s="59"/>
      <c r="SCS750" s="59"/>
      <c r="SCT750" s="59"/>
      <c r="SCU750" s="59"/>
      <c r="SCV750" s="59"/>
      <c r="SCW750" s="59"/>
      <c r="SCX750" s="59"/>
      <c r="SCY750" s="59"/>
      <c r="SCZ750" s="59"/>
      <c r="SDA750" s="59"/>
      <c r="SDB750" s="59"/>
      <c r="SDC750" s="59"/>
      <c r="SDD750" s="59"/>
      <c r="SDE750" s="59"/>
      <c r="SDF750" s="59"/>
      <c r="SDG750" s="59"/>
      <c r="SDH750" s="59"/>
      <c r="SDI750" s="59"/>
      <c r="SDJ750" s="59"/>
      <c r="SDK750" s="59"/>
      <c r="SDL750" s="59"/>
      <c r="SDM750" s="59"/>
      <c r="SDN750" s="59"/>
      <c r="SDO750" s="59"/>
      <c r="SDP750" s="59"/>
      <c r="SDQ750" s="59"/>
      <c r="SDR750" s="59"/>
      <c r="SDS750" s="59"/>
      <c r="SDT750" s="59"/>
      <c r="SDU750" s="59"/>
      <c r="SDV750" s="59"/>
      <c r="SDW750" s="59"/>
      <c r="SDX750" s="59"/>
      <c r="SDY750" s="59"/>
      <c r="SDZ750" s="59"/>
      <c r="SEA750" s="59"/>
      <c r="SEB750" s="59"/>
      <c r="SEC750" s="59"/>
      <c r="SED750" s="59"/>
      <c r="SEE750" s="59"/>
      <c r="SEF750" s="59"/>
      <c r="SEG750" s="59"/>
      <c r="SEH750" s="59"/>
      <c r="SEI750" s="59"/>
      <c r="SEJ750" s="59"/>
      <c r="SEK750" s="59"/>
      <c r="SEL750" s="59"/>
      <c r="SEM750" s="59"/>
      <c r="SEN750" s="59"/>
      <c r="SEO750" s="59"/>
      <c r="SEP750" s="59"/>
      <c r="SEQ750" s="59"/>
      <c r="SER750" s="59"/>
      <c r="SES750" s="59"/>
      <c r="SET750" s="59"/>
      <c r="SEU750" s="59"/>
      <c r="SEV750" s="59"/>
      <c r="SEW750" s="59"/>
      <c r="SEX750" s="59"/>
      <c r="SEY750" s="59"/>
      <c r="SEZ750" s="59"/>
      <c r="SFA750" s="59"/>
      <c r="SFB750" s="59"/>
      <c r="SFC750" s="59"/>
      <c r="SFD750" s="59"/>
      <c r="SFE750" s="59"/>
      <c r="SFF750" s="59"/>
      <c r="SFG750" s="59"/>
      <c r="SFH750" s="59"/>
      <c r="SFI750" s="59"/>
      <c r="SFJ750" s="59"/>
      <c r="SFK750" s="59"/>
      <c r="SFL750" s="59"/>
      <c r="SFM750" s="59"/>
      <c r="SFN750" s="59"/>
      <c r="SFO750" s="59"/>
      <c r="SFP750" s="59"/>
      <c r="SFQ750" s="59"/>
      <c r="SFR750" s="59"/>
      <c r="SFS750" s="59"/>
      <c r="SFT750" s="59"/>
      <c r="SFU750" s="59"/>
      <c r="SFV750" s="59"/>
      <c r="SFW750" s="59"/>
      <c r="SFX750" s="59"/>
      <c r="SFY750" s="59"/>
      <c r="SFZ750" s="59"/>
      <c r="SGA750" s="59"/>
      <c r="SGB750" s="59"/>
      <c r="SGC750" s="59"/>
      <c r="SGD750" s="59"/>
      <c r="SGE750" s="59"/>
      <c r="SGF750" s="59"/>
      <c r="SGG750" s="59"/>
      <c r="SGH750" s="59"/>
      <c r="SGI750" s="59"/>
      <c r="SGJ750" s="59"/>
      <c r="SGK750" s="59"/>
      <c r="SGL750" s="59"/>
      <c r="SGM750" s="59"/>
      <c r="SGN750" s="59"/>
      <c r="SGO750" s="59"/>
      <c r="SGP750" s="59"/>
      <c r="SGQ750" s="59"/>
      <c r="SGR750" s="59"/>
      <c r="SGS750" s="59"/>
      <c r="SGT750" s="59"/>
      <c r="SGU750" s="59"/>
      <c r="SGV750" s="59"/>
      <c r="SGW750" s="59"/>
      <c r="SGX750" s="59"/>
      <c r="SGY750" s="59"/>
      <c r="SGZ750" s="59"/>
      <c r="SHA750" s="59"/>
      <c r="SHB750" s="59"/>
      <c r="SHC750" s="59"/>
      <c r="SHD750" s="59"/>
      <c r="SHE750" s="59"/>
      <c r="SHF750" s="59"/>
      <c r="SHG750" s="59"/>
      <c r="SHH750" s="59"/>
      <c r="SHI750" s="59"/>
      <c r="SHJ750" s="59"/>
      <c r="SHK750" s="59"/>
      <c r="SHL750" s="59"/>
      <c r="SHM750" s="59"/>
      <c r="SHN750" s="59"/>
      <c r="SHO750" s="59"/>
      <c r="SHP750" s="59"/>
      <c r="SHQ750" s="59"/>
      <c r="SHR750" s="59"/>
      <c r="SHS750" s="59"/>
      <c r="SHT750" s="59"/>
      <c r="SHU750" s="59"/>
      <c r="SHV750" s="59"/>
      <c r="SHW750" s="59"/>
      <c r="SHX750" s="59"/>
      <c r="SHY750" s="59"/>
      <c r="SHZ750" s="59"/>
      <c r="SIA750" s="59"/>
      <c r="SIB750" s="59"/>
      <c r="SIC750" s="59"/>
      <c r="SID750" s="59"/>
      <c r="SIE750" s="59"/>
      <c r="SIF750" s="59"/>
      <c r="SIG750" s="59"/>
      <c r="SIH750" s="59"/>
      <c r="SII750" s="59"/>
      <c r="SIJ750" s="59"/>
      <c r="SIK750" s="59"/>
      <c r="SIL750" s="59"/>
      <c r="SIM750" s="59"/>
      <c r="SIN750" s="59"/>
      <c r="SIO750" s="59"/>
      <c r="SIP750" s="59"/>
      <c r="SIQ750" s="59"/>
      <c r="SIR750" s="59"/>
      <c r="SIS750" s="59"/>
      <c r="SIT750" s="59"/>
      <c r="SIU750" s="59"/>
      <c r="SIV750" s="59"/>
      <c r="SIW750" s="59"/>
      <c r="SIX750" s="59"/>
      <c r="SIY750" s="59"/>
      <c r="SIZ750" s="59"/>
      <c r="SJA750" s="59"/>
      <c r="SJB750" s="59"/>
      <c r="SJC750" s="59"/>
      <c r="SJD750" s="59"/>
      <c r="SJE750" s="59"/>
      <c r="SJF750" s="59"/>
      <c r="SJG750" s="59"/>
      <c r="SJH750" s="59"/>
      <c r="SJI750" s="59"/>
      <c r="SJJ750" s="59"/>
      <c r="SJK750" s="59"/>
      <c r="SJL750" s="59"/>
      <c r="SJM750" s="59"/>
      <c r="SJN750" s="59"/>
      <c r="SJO750" s="59"/>
      <c r="SJP750" s="59"/>
      <c r="SJQ750" s="59"/>
      <c r="SJR750" s="59"/>
      <c r="SJS750" s="59"/>
      <c r="SJT750" s="59"/>
      <c r="SJU750" s="59"/>
      <c r="SJV750" s="59"/>
      <c r="SJW750" s="59"/>
      <c r="SJX750" s="59"/>
      <c r="SJY750" s="59"/>
      <c r="SJZ750" s="59"/>
      <c r="SKA750" s="59"/>
      <c r="SKB750" s="59"/>
      <c r="SKC750" s="59"/>
      <c r="SKD750" s="59"/>
      <c r="SKE750" s="59"/>
      <c r="SKF750" s="59"/>
      <c r="SKG750" s="59"/>
      <c r="SKH750" s="59"/>
      <c r="SKI750" s="59"/>
      <c r="SKJ750" s="59"/>
      <c r="SKK750" s="59"/>
      <c r="SKL750" s="59"/>
      <c r="SKM750" s="59"/>
      <c r="SKN750" s="59"/>
      <c r="SKO750" s="59"/>
      <c r="SKP750" s="59"/>
      <c r="SKQ750" s="59"/>
      <c r="SKR750" s="59"/>
      <c r="SKS750" s="59"/>
      <c r="SKT750" s="59"/>
      <c r="SKU750" s="59"/>
      <c r="SKV750" s="59"/>
      <c r="SKW750" s="59"/>
      <c r="SKX750" s="59"/>
      <c r="SKY750" s="59"/>
      <c r="SKZ750" s="59"/>
      <c r="SLA750" s="59"/>
      <c r="SLB750" s="59"/>
      <c r="SLC750" s="59"/>
      <c r="SLD750" s="59"/>
      <c r="SLE750" s="59"/>
      <c r="SLF750" s="59"/>
      <c r="SLG750" s="59"/>
      <c r="SLH750" s="59"/>
      <c r="SLI750" s="59"/>
      <c r="SLJ750" s="59"/>
      <c r="SLK750" s="59"/>
      <c r="SLL750" s="59"/>
      <c r="SLM750" s="59"/>
      <c r="SLN750" s="59"/>
      <c r="SLO750" s="59"/>
      <c r="SLP750" s="59"/>
      <c r="SLQ750" s="59"/>
      <c r="SLR750" s="59"/>
      <c r="SLS750" s="59"/>
      <c r="SLT750" s="59"/>
      <c r="SLU750" s="59"/>
      <c r="SLV750" s="59"/>
      <c r="SLW750" s="59"/>
      <c r="SLX750" s="59"/>
      <c r="SLY750" s="59"/>
      <c r="SLZ750" s="59"/>
      <c r="SMA750" s="59"/>
      <c r="SMB750" s="59"/>
      <c r="SMC750" s="59"/>
      <c r="SMD750" s="59"/>
      <c r="SME750" s="59"/>
      <c r="SMF750" s="59"/>
      <c r="SMG750" s="59"/>
      <c r="SMH750" s="59"/>
      <c r="SMI750" s="59"/>
      <c r="SMJ750" s="59"/>
      <c r="SMK750" s="59"/>
      <c r="SML750" s="59"/>
      <c r="SMM750" s="59"/>
      <c r="SMN750" s="59"/>
      <c r="SMO750" s="59"/>
      <c r="SMP750" s="59"/>
      <c r="SMQ750" s="59"/>
      <c r="SMR750" s="59"/>
      <c r="SMS750" s="59"/>
      <c r="SMT750" s="59"/>
      <c r="SMU750" s="59"/>
      <c r="SMV750" s="59"/>
      <c r="SMW750" s="59"/>
      <c r="SMX750" s="59"/>
      <c r="SMY750" s="59"/>
      <c r="SMZ750" s="59"/>
      <c r="SNA750" s="59"/>
      <c r="SNB750" s="59"/>
      <c r="SNC750" s="59"/>
      <c r="SND750" s="59"/>
      <c r="SNE750" s="59"/>
      <c r="SNF750" s="59"/>
      <c r="SNG750" s="59"/>
      <c r="SNH750" s="59"/>
      <c r="SNI750" s="59"/>
      <c r="SNJ750" s="59"/>
      <c r="SNK750" s="59"/>
      <c r="SNL750" s="59"/>
      <c r="SNM750" s="59"/>
      <c r="SNN750" s="59"/>
      <c r="SNO750" s="59"/>
      <c r="SNP750" s="59"/>
      <c r="SNQ750" s="59"/>
      <c r="SNR750" s="59"/>
      <c r="SNS750" s="59"/>
      <c r="SNT750" s="59"/>
      <c r="SNU750" s="59"/>
      <c r="SNV750" s="59"/>
      <c r="SNW750" s="59"/>
      <c r="SNX750" s="59"/>
      <c r="SNY750" s="59"/>
      <c r="SNZ750" s="59"/>
      <c r="SOA750" s="59"/>
      <c r="SOB750" s="59"/>
      <c r="SOC750" s="59"/>
      <c r="SOD750" s="59"/>
      <c r="SOE750" s="59"/>
      <c r="SOF750" s="59"/>
      <c r="SOG750" s="59"/>
      <c r="SOH750" s="59"/>
      <c r="SOI750" s="59"/>
      <c r="SOJ750" s="59"/>
      <c r="SOK750" s="59"/>
      <c r="SOL750" s="59"/>
      <c r="SOM750" s="59"/>
      <c r="SON750" s="59"/>
      <c r="SOO750" s="59"/>
      <c r="SOP750" s="59"/>
      <c r="SOQ750" s="59"/>
      <c r="SOR750" s="59"/>
      <c r="SOS750" s="59"/>
      <c r="SOT750" s="59"/>
      <c r="SOU750" s="59"/>
      <c r="SOV750" s="59"/>
      <c r="SOW750" s="59"/>
      <c r="SOX750" s="59"/>
      <c r="SOY750" s="59"/>
      <c r="SOZ750" s="59"/>
      <c r="SPA750" s="59"/>
      <c r="SPB750" s="59"/>
      <c r="SPC750" s="59"/>
      <c r="SPD750" s="59"/>
      <c r="SPE750" s="59"/>
      <c r="SPF750" s="59"/>
      <c r="SPG750" s="59"/>
      <c r="SPH750" s="59"/>
      <c r="SPI750" s="59"/>
      <c r="SPJ750" s="59"/>
      <c r="SPK750" s="59"/>
      <c r="SPL750" s="59"/>
      <c r="SPM750" s="59"/>
      <c r="SPN750" s="59"/>
      <c r="SPO750" s="59"/>
      <c r="SPP750" s="59"/>
      <c r="SPQ750" s="59"/>
      <c r="SPR750" s="59"/>
      <c r="SPS750" s="59"/>
      <c r="SPT750" s="59"/>
      <c r="SPU750" s="59"/>
      <c r="SPV750" s="59"/>
      <c r="SPW750" s="59"/>
      <c r="SPX750" s="59"/>
      <c r="SPY750" s="59"/>
      <c r="SPZ750" s="59"/>
      <c r="SQA750" s="59"/>
      <c r="SQB750" s="59"/>
      <c r="SQC750" s="59"/>
      <c r="SQD750" s="59"/>
      <c r="SQE750" s="59"/>
      <c r="SQF750" s="59"/>
      <c r="SQG750" s="59"/>
      <c r="SQH750" s="59"/>
      <c r="SQI750" s="59"/>
      <c r="SQJ750" s="59"/>
      <c r="SQK750" s="59"/>
      <c r="SQL750" s="59"/>
      <c r="SQM750" s="59"/>
      <c r="SQN750" s="59"/>
      <c r="SQO750" s="59"/>
      <c r="SQP750" s="59"/>
      <c r="SQQ750" s="59"/>
      <c r="SQR750" s="59"/>
      <c r="SQS750" s="59"/>
      <c r="SQT750" s="59"/>
      <c r="SQU750" s="59"/>
      <c r="SQV750" s="59"/>
      <c r="SQW750" s="59"/>
      <c r="SQX750" s="59"/>
      <c r="SQY750" s="59"/>
      <c r="SQZ750" s="59"/>
      <c r="SRA750" s="59"/>
      <c r="SRB750" s="59"/>
      <c r="SRC750" s="59"/>
      <c r="SRD750" s="59"/>
      <c r="SRE750" s="59"/>
      <c r="SRF750" s="59"/>
      <c r="SRG750" s="59"/>
      <c r="SRH750" s="59"/>
      <c r="SRI750" s="59"/>
      <c r="SRJ750" s="59"/>
      <c r="SRK750" s="59"/>
      <c r="SRL750" s="59"/>
      <c r="SRM750" s="59"/>
      <c r="SRN750" s="59"/>
      <c r="SRO750" s="59"/>
      <c r="SRP750" s="59"/>
      <c r="SRQ750" s="59"/>
      <c r="SRR750" s="59"/>
      <c r="SRS750" s="59"/>
      <c r="SRT750" s="59"/>
      <c r="SRU750" s="59"/>
      <c r="SRV750" s="59"/>
      <c r="SRW750" s="59"/>
      <c r="SRX750" s="59"/>
      <c r="SRY750" s="59"/>
      <c r="SRZ750" s="59"/>
      <c r="SSA750" s="59"/>
      <c r="SSB750" s="59"/>
      <c r="SSC750" s="59"/>
      <c r="SSD750" s="59"/>
      <c r="SSE750" s="59"/>
      <c r="SSF750" s="59"/>
      <c r="SSG750" s="59"/>
      <c r="SSH750" s="59"/>
      <c r="SSI750" s="59"/>
      <c r="SSJ750" s="59"/>
      <c r="SSK750" s="59"/>
      <c r="SSL750" s="59"/>
      <c r="SSM750" s="59"/>
      <c r="SSN750" s="59"/>
      <c r="SSO750" s="59"/>
      <c r="SSP750" s="59"/>
      <c r="SSQ750" s="59"/>
      <c r="SSR750" s="59"/>
      <c r="SSS750" s="59"/>
      <c r="SST750" s="59"/>
      <c r="SSU750" s="59"/>
      <c r="SSV750" s="59"/>
      <c r="SSW750" s="59"/>
      <c r="SSX750" s="59"/>
      <c r="SSY750" s="59"/>
      <c r="SSZ750" s="59"/>
      <c r="STA750" s="59"/>
      <c r="STB750" s="59"/>
      <c r="STC750" s="59"/>
      <c r="STD750" s="59"/>
      <c r="STE750" s="59"/>
      <c r="STF750" s="59"/>
      <c r="STG750" s="59"/>
      <c r="STH750" s="59"/>
      <c r="STI750" s="59"/>
      <c r="STJ750" s="59"/>
      <c r="STK750" s="59"/>
      <c r="STL750" s="59"/>
      <c r="STM750" s="59"/>
      <c r="STN750" s="59"/>
      <c r="STO750" s="59"/>
      <c r="STP750" s="59"/>
      <c r="STQ750" s="59"/>
      <c r="STR750" s="59"/>
      <c r="STS750" s="59"/>
      <c r="STT750" s="59"/>
      <c r="STU750" s="59"/>
      <c r="STV750" s="59"/>
      <c r="STW750" s="59"/>
      <c r="STX750" s="59"/>
      <c r="STY750" s="59"/>
      <c r="STZ750" s="59"/>
      <c r="SUA750" s="59"/>
      <c r="SUB750" s="59"/>
      <c r="SUC750" s="59"/>
      <c r="SUD750" s="59"/>
      <c r="SUE750" s="59"/>
      <c r="SUF750" s="59"/>
      <c r="SUG750" s="59"/>
      <c r="SUH750" s="59"/>
      <c r="SUI750" s="59"/>
      <c r="SUJ750" s="59"/>
      <c r="SUK750" s="59"/>
      <c r="SUL750" s="59"/>
      <c r="SUM750" s="59"/>
      <c r="SUN750" s="59"/>
      <c r="SUO750" s="59"/>
      <c r="SUP750" s="59"/>
      <c r="SUQ750" s="59"/>
      <c r="SUR750" s="59"/>
      <c r="SUS750" s="59"/>
      <c r="SUT750" s="59"/>
      <c r="SUU750" s="59"/>
      <c r="SUV750" s="59"/>
      <c r="SUW750" s="59"/>
      <c r="SUX750" s="59"/>
      <c r="SUY750" s="59"/>
      <c r="SUZ750" s="59"/>
      <c r="SVA750" s="59"/>
      <c r="SVB750" s="59"/>
      <c r="SVC750" s="59"/>
      <c r="SVD750" s="59"/>
      <c r="SVE750" s="59"/>
      <c r="SVF750" s="59"/>
      <c r="SVG750" s="59"/>
      <c r="SVH750" s="59"/>
      <c r="SVI750" s="59"/>
      <c r="SVJ750" s="59"/>
      <c r="SVK750" s="59"/>
      <c r="SVL750" s="59"/>
      <c r="SVM750" s="59"/>
      <c r="SVN750" s="59"/>
      <c r="SVO750" s="59"/>
      <c r="SVP750" s="59"/>
      <c r="SVQ750" s="59"/>
      <c r="SVR750" s="59"/>
      <c r="SVS750" s="59"/>
      <c r="SVT750" s="59"/>
      <c r="SVU750" s="59"/>
      <c r="SVV750" s="59"/>
      <c r="SVW750" s="59"/>
      <c r="SVX750" s="59"/>
      <c r="SVY750" s="59"/>
      <c r="SVZ750" s="59"/>
      <c r="SWA750" s="59"/>
      <c r="SWB750" s="59"/>
      <c r="SWC750" s="59"/>
      <c r="SWD750" s="59"/>
      <c r="SWE750" s="59"/>
      <c r="SWF750" s="59"/>
      <c r="SWG750" s="59"/>
      <c r="SWH750" s="59"/>
      <c r="SWI750" s="59"/>
      <c r="SWJ750" s="59"/>
      <c r="SWK750" s="59"/>
      <c r="SWL750" s="59"/>
      <c r="SWM750" s="59"/>
      <c r="SWN750" s="59"/>
      <c r="SWO750" s="59"/>
      <c r="SWP750" s="59"/>
      <c r="SWQ750" s="59"/>
      <c r="SWR750" s="59"/>
      <c r="SWS750" s="59"/>
      <c r="SWT750" s="59"/>
      <c r="SWU750" s="59"/>
      <c r="SWV750" s="59"/>
      <c r="SWW750" s="59"/>
      <c r="SWX750" s="59"/>
      <c r="SWY750" s="59"/>
      <c r="SWZ750" s="59"/>
      <c r="SXA750" s="59"/>
      <c r="SXB750" s="59"/>
      <c r="SXC750" s="59"/>
      <c r="SXD750" s="59"/>
      <c r="SXE750" s="59"/>
      <c r="SXF750" s="59"/>
      <c r="SXG750" s="59"/>
      <c r="SXH750" s="59"/>
      <c r="SXI750" s="59"/>
      <c r="SXJ750" s="59"/>
      <c r="SXK750" s="59"/>
      <c r="SXL750" s="59"/>
      <c r="SXM750" s="59"/>
      <c r="SXN750" s="59"/>
      <c r="SXO750" s="59"/>
      <c r="SXP750" s="59"/>
      <c r="SXQ750" s="59"/>
      <c r="SXR750" s="59"/>
      <c r="SXS750" s="59"/>
      <c r="SXT750" s="59"/>
      <c r="SXU750" s="59"/>
      <c r="SXV750" s="59"/>
      <c r="SXW750" s="59"/>
      <c r="SXX750" s="59"/>
      <c r="SXY750" s="59"/>
      <c r="SXZ750" s="59"/>
      <c r="SYA750" s="59"/>
      <c r="SYB750" s="59"/>
      <c r="SYC750" s="59"/>
      <c r="SYD750" s="59"/>
      <c r="SYE750" s="59"/>
      <c r="SYF750" s="59"/>
      <c r="SYG750" s="59"/>
      <c r="SYH750" s="59"/>
      <c r="SYI750" s="59"/>
      <c r="SYJ750" s="59"/>
      <c r="SYK750" s="59"/>
      <c r="SYL750" s="59"/>
      <c r="SYM750" s="59"/>
      <c r="SYN750" s="59"/>
      <c r="SYO750" s="59"/>
      <c r="SYP750" s="59"/>
      <c r="SYQ750" s="59"/>
      <c r="SYR750" s="59"/>
      <c r="SYS750" s="59"/>
      <c r="SYT750" s="59"/>
      <c r="SYU750" s="59"/>
      <c r="SYV750" s="59"/>
      <c r="SYW750" s="59"/>
      <c r="SYX750" s="59"/>
      <c r="SYY750" s="59"/>
      <c r="SYZ750" s="59"/>
      <c r="SZA750" s="59"/>
      <c r="SZB750" s="59"/>
      <c r="SZC750" s="59"/>
      <c r="SZD750" s="59"/>
      <c r="SZE750" s="59"/>
      <c r="SZF750" s="59"/>
      <c r="SZG750" s="59"/>
      <c r="SZH750" s="59"/>
      <c r="SZI750" s="59"/>
      <c r="SZJ750" s="59"/>
      <c r="SZK750" s="59"/>
      <c r="SZL750" s="59"/>
      <c r="SZM750" s="59"/>
      <c r="SZN750" s="59"/>
      <c r="SZO750" s="59"/>
      <c r="SZP750" s="59"/>
      <c r="SZQ750" s="59"/>
      <c r="SZR750" s="59"/>
      <c r="SZS750" s="59"/>
      <c r="SZT750" s="59"/>
      <c r="SZU750" s="59"/>
      <c r="SZV750" s="59"/>
      <c r="SZW750" s="59"/>
      <c r="SZX750" s="59"/>
      <c r="SZY750" s="59"/>
      <c r="SZZ750" s="59"/>
      <c r="TAA750" s="59"/>
      <c r="TAB750" s="59"/>
      <c r="TAC750" s="59"/>
      <c r="TAD750" s="59"/>
      <c r="TAE750" s="59"/>
      <c r="TAF750" s="59"/>
      <c r="TAG750" s="59"/>
      <c r="TAH750" s="59"/>
      <c r="TAI750" s="59"/>
      <c r="TAJ750" s="59"/>
      <c r="TAK750" s="59"/>
      <c r="TAL750" s="59"/>
      <c r="TAM750" s="59"/>
      <c r="TAN750" s="59"/>
      <c r="TAO750" s="59"/>
      <c r="TAP750" s="59"/>
      <c r="TAQ750" s="59"/>
      <c r="TAR750" s="59"/>
      <c r="TAS750" s="59"/>
      <c r="TAT750" s="59"/>
      <c r="TAU750" s="59"/>
      <c r="TAV750" s="59"/>
      <c r="TAW750" s="59"/>
      <c r="TAX750" s="59"/>
      <c r="TAY750" s="59"/>
      <c r="TAZ750" s="59"/>
      <c r="TBA750" s="59"/>
      <c r="TBB750" s="59"/>
      <c r="TBC750" s="59"/>
      <c r="TBD750" s="59"/>
      <c r="TBE750" s="59"/>
      <c r="TBF750" s="59"/>
      <c r="TBG750" s="59"/>
      <c r="TBH750" s="59"/>
      <c r="TBI750" s="59"/>
      <c r="TBJ750" s="59"/>
      <c r="TBK750" s="59"/>
      <c r="TBL750" s="59"/>
      <c r="TBM750" s="59"/>
      <c r="TBN750" s="59"/>
      <c r="TBO750" s="59"/>
      <c r="TBP750" s="59"/>
      <c r="TBQ750" s="59"/>
      <c r="TBR750" s="59"/>
      <c r="TBS750" s="59"/>
      <c r="TBT750" s="59"/>
      <c r="TBU750" s="59"/>
      <c r="TBV750" s="59"/>
      <c r="TBW750" s="59"/>
      <c r="TBX750" s="59"/>
      <c r="TBY750" s="59"/>
      <c r="TBZ750" s="59"/>
      <c r="TCA750" s="59"/>
      <c r="TCB750" s="59"/>
      <c r="TCC750" s="59"/>
      <c r="TCD750" s="59"/>
      <c r="TCE750" s="59"/>
      <c r="TCF750" s="59"/>
      <c r="TCG750" s="59"/>
      <c r="TCH750" s="59"/>
      <c r="TCI750" s="59"/>
      <c r="TCJ750" s="59"/>
      <c r="TCK750" s="59"/>
      <c r="TCL750" s="59"/>
      <c r="TCM750" s="59"/>
      <c r="TCN750" s="59"/>
      <c r="TCO750" s="59"/>
      <c r="TCP750" s="59"/>
      <c r="TCQ750" s="59"/>
      <c r="TCR750" s="59"/>
      <c r="TCS750" s="59"/>
      <c r="TCT750" s="59"/>
      <c r="TCU750" s="59"/>
      <c r="TCV750" s="59"/>
      <c r="TCW750" s="59"/>
      <c r="TCX750" s="59"/>
      <c r="TCY750" s="59"/>
      <c r="TCZ750" s="59"/>
      <c r="TDA750" s="59"/>
      <c r="TDB750" s="59"/>
      <c r="TDC750" s="59"/>
      <c r="TDD750" s="59"/>
      <c r="TDE750" s="59"/>
      <c r="TDF750" s="59"/>
      <c r="TDG750" s="59"/>
      <c r="TDH750" s="59"/>
      <c r="TDI750" s="59"/>
      <c r="TDJ750" s="59"/>
      <c r="TDK750" s="59"/>
      <c r="TDL750" s="59"/>
      <c r="TDM750" s="59"/>
      <c r="TDN750" s="59"/>
      <c r="TDO750" s="59"/>
      <c r="TDP750" s="59"/>
      <c r="TDQ750" s="59"/>
      <c r="TDR750" s="59"/>
      <c r="TDS750" s="59"/>
      <c r="TDT750" s="59"/>
      <c r="TDU750" s="59"/>
      <c r="TDV750" s="59"/>
      <c r="TDW750" s="59"/>
      <c r="TDX750" s="59"/>
      <c r="TDY750" s="59"/>
      <c r="TDZ750" s="59"/>
      <c r="TEA750" s="59"/>
      <c r="TEB750" s="59"/>
      <c r="TEC750" s="59"/>
      <c r="TED750" s="59"/>
      <c r="TEE750" s="59"/>
      <c r="TEF750" s="59"/>
      <c r="TEG750" s="59"/>
      <c r="TEH750" s="59"/>
      <c r="TEI750" s="59"/>
      <c r="TEJ750" s="59"/>
      <c r="TEK750" s="59"/>
      <c r="TEL750" s="59"/>
      <c r="TEM750" s="59"/>
      <c r="TEN750" s="59"/>
      <c r="TEO750" s="59"/>
      <c r="TEP750" s="59"/>
      <c r="TEQ750" s="59"/>
      <c r="TER750" s="59"/>
      <c r="TES750" s="59"/>
      <c r="TET750" s="59"/>
      <c r="TEU750" s="59"/>
      <c r="TEV750" s="59"/>
      <c r="TEW750" s="59"/>
      <c r="TEX750" s="59"/>
      <c r="TEY750" s="59"/>
      <c r="TEZ750" s="59"/>
      <c r="TFA750" s="59"/>
      <c r="TFB750" s="59"/>
      <c r="TFC750" s="59"/>
      <c r="TFD750" s="59"/>
      <c r="TFE750" s="59"/>
      <c r="TFF750" s="59"/>
      <c r="TFG750" s="59"/>
      <c r="TFH750" s="59"/>
      <c r="TFI750" s="59"/>
      <c r="TFJ750" s="59"/>
      <c r="TFK750" s="59"/>
      <c r="TFL750" s="59"/>
      <c r="TFM750" s="59"/>
      <c r="TFN750" s="59"/>
      <c r="TFO750" s="59"/>
      <c r="TFP750" s="59"/>
      <c r="TFQ750" s="59"/>
      <c r="TFR750" s="59"/>
      <c r="TFS750" s="59"/>
      <c r="TFT750" s="59"/>
      <c r="TFU750" s="59"/>
      <c r="TFV750" s="59"/>
      <c r="TFW750" s="59"/>
      <c r="TFX750" s="59"/>
      <c r="TFY750" s="59"/>
      <c r="TFZ750" s="59"/>
      <c r="TGA750" s="59"/>
      <c r="TGB750" s="59"/>
      <c r="TGC750" s="59"/>
      <c r="TGD750" s="59"/>
      <c r="TGE750" s="59"/>
      <c r="TGF750" s="59"/>
      <c r="TGG750" s="59"/>
      <c r="TGH750" s="59"/>
      <c r="TGI750" s="59"/>
      <c r="TGJ750" s="59"/>
      <c r="TGK750" s="59"/>
      <c r="TGL750" s="59"/>
      <c r="TGM750" s="59"/>
      <c r="TGN750" s="59"/>
      <c r="TGO750" s="59"/>
      <c r="TGP750" s="59"/>
      <c r="TGQ750" s="59"/>
      <c r="TGR750" s="59"/>
      <c r="TGS750" s="59"/>
      <c r="TGT750" s="59"/>
      <c r="TGU750" s="59"/>
      <c r="TGV750" s="59"/>
      <c r="TGW750" s="59"/>
      <c r="TGX750" s="59"/>
      <c r="TGY750" s="59"/>
      <c r="TGZ750" s="59"/>
      <c r="THA750" s="59"/>
      <c r="THB750" s="59"/>
      <c r="THC750" s="59"/>
      <c r="THD750" s="59"/>
      <c r="THE750" s="59"/>
      <c r="THF750" s="59"/>
      <c r="THG750" s="59"/>
      <c r="THH750" s="59"/>
      <c r="THI750" s="59"/>
      <c r="THJ750" s="59"/>
      <c r="THK750" s="59"/>
      <c r="THL750" s="59"/>
      <c r="THM750" s="59"/>
      <c r="THN750" s="59"/>
      <c r="THO750" s="59"/>
      <c r="THP750" s="59"/>
      <c r="THQ750" s="59"/>
      <c r="THR750" s="59"/>
      <c r="THS750" s="59"/>
      <c r="THT750" s="59"/>
      <c r="THU750" s="59"/>
      <c r="THV750" s="59"/>
      <c r="THW750" s="59"/>
      <c r="THX750" s="59"/>
      <c r="THY750" s="59"/>
      <c r="THZ750" s="59"/>
      <c r="TIA750" s="59"/>
      <c r="TIB750" s="59"/>
      <c r="TIC750" s="59"/>
      <c r="TID750" s="59"/>
      <c r="TIE750" s="59"/>
      <c r="TIF750" s="59"/>
      <c r="TIG750" s="59"/>
      <c r="TIH750" s="59"/>
      <c r="TII750" s="59"/>
      <c r="TIJ750" s="59"/>
      <c r="TIK750" s="59"/>
      <c r="TIL750" s="59"/>
      <c r="TIM750" s="59"/>
      <c r="TIN750" s="59"/>
      <c r="TIO750" s="59"/>
      <c r="TIP750" s="59"/>
      <c r="TIQ750" s="59"/>
      <c r="TIR750" s="59"/>
      <c r="TIS750" s="59"/>
      <c r="TIT750" s="59"/>
      <c r="TIU750" s="59"/>
      <c r="TIV750" s="59"/>
      <c r="TIW750" s="59"/>
      <c r="TIX750" s="59"/>
      <c r="TIY750" s="59"/>
      <c r="TIZ750" s="59"/>
      <c r="TJA750" s="59"/>
      <c r="TJB750" s="59"/>
      <c r="TJC750" s="59"/>
      <c r="TJD750" s="59"/>
      <c r="TJE750" s="59"/>
      <c r="TJF750" s="59"/>
      <c r="TJG750" s="59"/>
      <c r="TJH750" s="59"/>
      <c r="TJI750" s="59"/>
      <c r="TJJ750" s="59"/>
      <c r="TJK750" s="59"/>
      <c r="TJL750" s="59"/>
      <c r="TJM750" s="59"/>
      <c r="TJN750" s="59"/>
      <c r="TJO750" s="59"/>
      <c r="TJP750" s="59"/>
      <c r="TJQ750" s="59"/>
      <c r="TJR750" s="59"/>
      <c r="TJS750" s="59"/>
      <c r="TJT750" s="59"/>
      <c r="TJU750" s="59"/>
      <c r="TJV750" s="59"/>
      <c r="TJW750" s="59"/>
      <c r="TJX750" s="59"/>
      <c r="TJY750" s="59"/>
      <c r="TJZ750" s="59"/>
      <c r="TKA750" s="59"/>
      <c r="TKB750" s="59"/>
      <c r="TKC750" s="59"/>
      <c r="TKD750" s="59"/>
      <c r="TKE750" s="59"/>
      <c r="TKF750" s="59"/>
      <c r="TKG750" s="59"/>
      <c r="TKH750" s="59"/>
      <c r="TKI750" s="59"/>
      <c r="TKJ750" s="59"/>
      <c r="TKK750" s="59"/>
      <c r="TKL750" s="59"/>
      <c r="TKM750" s="59"/>
      <c r="TKN750" s="59"/>
      <c r="TKO750" s="59"/>
      <c r="TKP750" s="59"/>
      <c r="TKQ750" s="59"/>
      <c r="TKR750" s="59"/>
      <c r="TKS750" s="59"/>
      <c r="TKT750" s="59"/>
      <c r="TKU750" s="59"/>
      <c r="TKV750" s="59"/>
      <c r="TKW750" s="59"/>
      <c r="TKX750" s="59"/>
      <c r="TKY750" s="59"/>
      <c r="TKZ750" s="59"/>
      <c r="TLA750" s="59"/>
      <c r="TLB750" s="59"/>
      <c r="TLC750" s="59"/>
      <c r="TLD750" s="59"/>
      <c r="TLE750" s="59"/>
      <c r="TLF750" s="59"/>
      <c r="TLG750" s="59"/>
      <c r="TLH750" s="59"/>
      <c r="TLI750" s="59"/>
      <c r="TLJ750" s="59"/>
      <c r="TLK750" s="59"/>
      <c r="TLL750" s="59"/>
      <c r="TLM750" s="59"/>
      <c r="TLN750" s="59"/>
      <c r="TLO750" s="59"/>
      <c r="TLP750" s="59"/>
      <c r="TLQ750" s="59"/>
      <c r="TLR750" s="59"/>
      <c r="TLS750" s="59"/>
      <c r="TLT750" s="59"/>
      <c r="TLU750" s="59"/>
      <c r="TLV750" s="59"/>
      <c r="TLW750" s="59"/>
      <c r="TLX750" s="59"/>
      <c r="TLY750" s="59"/>
      <c r="TLZ750" s="59"/>
      <c r="TMA750" s="59"/>
      <c r="TMB750" s="59"/>
      <c r="TMC750" s="59"/>
      <c r="TMD750" s="59"/>
      <c r="TME750" s="59"/>
      <c r="TMF750" s="59"/>
      <c r="TMG750" s="59"/>
      <c r="TMH750" s="59"/>
      <c r="TMI750" s="59"/>
      <c r="TMJ750" s="59"/>
      <c r="TMK750" s="59"/>
      <c r="TML750" s="59"/>
      <c r="TMM750" s="59"/>
      <c r="TMN750" s="59"/>
      <c r="TMO750" s="59"/>
      <c r="TMP750" s="59"/>
      <c r="TMQ750" s="59"/>
      <c r="TMR750" s="59"/>
      <c r="TMS750" s="59"/>
      <c r="TMT750" s="59"/>
      <c r="TMU750" s="59"/>
      <c r="TMV750" s="59"/>
      <c r="TMW750" s="59"/>
      <c r="TMX750" s="59"/>
      <c r="TMY750" s="59"/>
      <c r="TMZ750" s="59"/>
      <c r="TNA750" s="59"/>
      <c r="TNB750" s="59"/>
      <c r="TNC750" s="59"/>
      <c r="TND750" s="59"/>
      <c r="TNE750" s="59"/>
      <c r="TNF750" s="59"/>
      <c r="TNG750" s="59"/>
      <c r="TNH750" s="59"/>
      <c r="TNI750" s="59"/>
      <c r="TNJ750" s="59"/>
      <c r="TNK750" s="59"/>
      <c r="TNL750" s="59"/>
      <c r="TNM750" s="59"/>
      <c r="TNN750" s="59"/>
      <c r="TNO750" s="59"/>
      <c r="TNP750" s="59"/>
      <c r="TNQ750" s="59"/>
      <c r="TNR750" s="59"/>
      <c r="TNS750" s="59"/>
      <c r="TNT750" s="59"/>
      <c r="TNU750" s="59"/>
      <c r="TNV750" s="59"/>
      <c r="TNW750" s="59"/>
      <c r="TNX750" s="59"/>
      <c r="TNY750" s="59"/>
      <c r="TNZ750" s="59"/>
      <c r="TOA750" s="59"/>
      <c r="TOB750" s="59"/>
      <c r="TOC750" s="59"/>
      <c r="TOD750" s="59"/>
      <c r="TOE750" s="59"/>
      <c r="TOF750" s="59"/>
      <c r="TOG750" s="59"/>
      <c r="TOH750" s="59"/>
      <c r="TOI750" s="59"/>
      <c r="TOJ750" s="59"/>
      <c r="TOK750" s="59"/>
      <c r="TOL750" s="59"/>
      <c r="TOM750" s="59"/>
      <c r="TON750" s="59"/>
      <c r="TOO750" s="59"/>
      <c r="TOP750" s="59"/>
      <c r="TOQ750" s="59"/>
      <c r="TOR750" s="59"/>
      <c r="TOS750" s="59"/>
      <c r="TOT750" s="59"/>
      <c r="TOU750" s="59"/>
      <c r="TOV750" s="59"/>
      <c r="TOW750" s="59"/>
      <c r="TOX750" s="59"/>
      <c r="TOY750" s="59"/>
      <c r="TOZ750" s="59"/>
      <c r="TPA750" s="59"/>
      <c r="TPB750" s="59"/>
      <c r="TPC750" s="59"/>
      <c r="TPD750" s="59"/>
      <c r="TPE750" s="59"/>
      <c r="TPF750" s="59"/>
      <c r="TPG750" s="59"/>
      <c r="TPH750" s="59"/>
      <c r="TPI750" s="59"/>
      <c r="TPJ750" s="59"/>
      <c r="TPK750" s="59"/>
      <c r="TPL750" s="59"/>
      <c r="TPM750" s="59"/>
      <c r="TPN750" s="59"/>
      <c r="TPO750" s="59"/>
      <c r="TPP750" s="59"/>
      <c r="TPQ750" s="59"/>
      <c r="TPR750" s="59"/>
      <c r="TPS750" s="59"/>
      <c r="TPT750" s="59"/>
      <c r="TPU750" s="59"/>
      <c r="TPV750" s="59"/>
      <c r="TPW750" s="59"/>
      <c r="TPX750" s="59"/>
      <c r="TPY750" s="59"/>
      <c r="TPZ750" s="59"/>
      <c r="TQA750" s="59"/>
      <c r="TQB750" s="59"/>
      <c r="TQC750" s="59"/>
      <c r="TQD750" s="59"/>
      <c r="TQE750" s="59"/>
      <c r="TQF750" s="59"/>
      <c r="TQG750" s="59"/>
      <c r="TQH750" s="59"/>
      <c r="TQI750" s="59"/>
      <c r="TQJ750" s="59"/>
      <c r="TQK750" s="59"/>
      <c r="TQL750" s="59"/>
      <c r="TQM750" s="59"/>
      <c r="TQN750" s="59"/>
      <c r="TQO750" s="59"/>
      <c r="TQP750" s="59"/>
      <c r="TQQ750" s="59"/>
      <c r="TQR750" s="59"/>
      <c r="TQS750" s="59"/>
      <c r="TQT750" s="59"/>
      <c r="TQU750" s="59"/>
      <c r="TQV750" s="59"/>
      <c r="TQW750" s="59"/>
      <c r="TQX750" s="59"/>
      <c r="TQY750" s="59"/>
      <c r="TQZ750" s="59"/>
      <c r="TRA750" s="59"/>
      <c r="TRB750" s="59"/>
      <c r="TRC750" s="59"/>
      <c r="TRD750" s="59"/>
      <c r="TRE750" s="59"/>
      <c r="TRF750" s="59"/>
      <c r="TRG750" s="59"/>
      <c r="TRH750" s="59"/>
      <c r="TRI750" s="59"/>
      <c r="TRJ750" s="59"/>
      <c r="TRK750" s="59"/>
      <c r="TRL750" s="59"/>
      <c r="TRM750" s="59"/>
      <c r="TRN750" s="59"/>
      <c r="TRO750" s="59"/>
      <c r="TRP750" s="59"/>
      <c r="TRQ750" s="59"/>
      <c r="TRR750" s="59"/>
      <c r="TRS750" s="59"/>
      <c r="TRT750" s="59"/>
      <c r="TRU750" s="59"/>
      <c r="TRV750" s="59"/>
      <c r="TRW750" s="59"/>
      <c r="TRX750" s="59"/>
      <c r="TRY750" s="59"/>
      <c r="TRZ750" s="59"/>
      <c r="TSA750" s="59"/>
      <c r="TSB750" s="59"/>
      <c r="TSC750" s="59"/>
      <c r="TSD750" s="59"/>
      <c r="TSE750" s="59"/>
      <c r="TSF750" s="59"/>
      <c r="TSG750" s="59"/>
      <c r="TSH750" s="59"/>
      <c r="TSI750" s="59"/>
      <c r="TSJ750" s="59"/>
      <c r="TSK750" s="59"/>
      <c r="TSL750" s="59"/>
      <c r="TSM750" s="59"/>
      <c r="TSN750" s="59"/>
      <c r="TSO750" s="59"/>
      <c r="TSP750" s="59"/>
      <c r="TSQ750" s="59"/>
      <c r="TSR750" s="59"/>
      <c r="TSS750" s="59"/>
      <c r="TST750" s="59"/>
      <c r="TSU750" s="59"/>
      <c r="TSV750" s="59"/>
      <c r="TSW750" s="59"/>
      <c r="TSX750" s="59"/>
      <c r="TSY750" s="59"/>
      <c r="TSZ750" s="59"/>
      <c r="TTA750" s="59"/>
      <c r="TTB750" s="59"/>
      <c r="TTC750" s="59"/>
      <c r="TTD750" s="59"/>
      <c r="TTE750" s="59"/>
      <c r="TTF750" s="59"/>
      <c r="TTG750" s="59"/>
      <c r="TTH750" s="59"/>
      <c r="TTI750" s="59"/>
      <c r="TTJ750" s="59"/>
      <c r="TTK750" s="59"/>
      <c r="TTL750" s="59"/>
      <c r="TTM750" s="59"/>
      <c r="TTN750" s="59"/>
      <c r="TTO750" s="59"/>
      <c r="TTP750" s="59"/>
      <c r="TTQ750" s="59"/>
      <c r="TTR750" s="59"/>
      <c r="TTS750" s="59"/>
      <c r="TTT750" s="59"/>
      <c r="TTU750" s="59"/>
      <c r="TTV750" s="59"/>
      <c r="TTW750" s="59"/>
      <c r="TTX750" s="59"/>
      <c r="TTY750" s="59"/>
      <c r="TTZ750" s="59"/>
      <c r="TUA750" s="59"/>
      <c r="TUB750" s="59"/>
      <c r="TUC750" s="59"/>
      <c r="TUD750" s="59"/>
      <c r="TUE750" s="59"/>
      <c r="TUF750" s="59"/>
      <c r="TUG750" s="59"/>
      <c r="TUH750" s="59"/>
      <c r="TUI750" s="59"/>
      <c r="TUJ750" s="59"/>
      <c r="TUK750" s="59"/>
      <c r="TUL750" s="59"/>
      <c r="TUM750" s="59"/>
      <c r="TUN750" s="59"/>
      <c r="TUO750" s="59"/>
      <c r="TUP750" s="59"/>
      <c r="TUQ750" s="59"/>
      <c r="TUR750" s="59"/>
      <c r="TUS750" s="59"/>
      <c r="TUT750" s="59"/>
      <c r="TUU750" s="59"/>
      <c r="TUV750" s="59"/>
      <c r="TUW750" s="59"/>
      <c r="TUX750" s="59"/>
      <c r="TUY750" s="59"/>
      <c r="TUZ750" s="59"/>
      <c r="TVA750" s="59"/>
      <c r="TVB750" s="59"/>
      <c r="TVC750" s="59"/>
      <c r="TVD750" s="59"/>
      <c r="TVE750" s="59"/>
      <c r="TVF750" s="59"/>
      <c r="TVG750" s="59"/>
      <c r="TVH750" s="59"/>
      <c r="TVI750" s="59"/>
      <c r="TVJ750" s="59"/>
      <c r="TVK750" s="59"/>
      <c r="TVL750" s="59"/>
      <c r="TVM750" s="59"/>
      <c r="TVN750" s="59"/>
      <c r="TVO750" s="59"/>
      <c r="TVP750" s="59"/>
      <c r="TVQ750" s="59"/>
      <c r="TVR750" s="59"/>
      <c r="TVS750" s="59"/>
      <c r="TVT750" s="59"/>
      <c r="TVU750" s="59"/>
      <c r="TVV750" s="59"/>
      <c r="TVW750" s="59"/>
      <c r="TVX750" s="59"/>
      <c r="TVY750" s="59"/>
      <c r="TVZ750" s="59"/>
      <c r="TWA750" s="59"/>
      <c r="TWB750" s="59"/>
      <c r="TWC750" s="59"/>
      <c r="TWD750" s="59"/>
      <c r="TWE750" s="59"/>
      <c r="TWF750" s="59"/>
      <c r="TWG750" s="59"/>
      <c r="TWH750" s="59"/>
      <c r="TWI750" s="59"/>
      <c r="TWJ750" s="59"/>
      <c r="TWK750" s="59"/>
      <c r="TWL750" s="59"/>
      <c r="TWM750" s="59"/>
      <c r="TWN750" s="59"/>
      <c r="TWO750" s="59"/>
      <c r="TWP750" s="59"/>
      <c r="TWQ750" s="59"/>
      <c r="TWR750" s="59"/>
      <c r="TWS750" s="59"/>
      <c r="TWT750" s="59"/>
      <c r="TWU750" s="59"/>
      <c r="TWV750" s="59"/>
      <c r="TWW750" s="59"/>
      <c r="TWX750" s="59"/>
      <c r="TWY750" s="59"/>
      <c r="TWZ750" s="59"/>
      <c r="TXA750" s="59"/>
      <c r="TXB750" s="59"/>
      <c r="TXC750" s="59"/>
      <c r="TXD750" s="59"/>
      <c r="TXE750" s="59"/>
      <c r="TXF750" s="59"/>
      <c r="TXG750" s="59"/>
      <c r="TXH750" s="59"/>
      <c r="TXI750" s="59"/>
      <c r="TXJ750" s="59"/>
      <c r="TXK750" s="59"/>
      <c r="TXL750" s="59"/>
      <c r="TXM750" s="59"/>
      <c r="TXN750" s="59"/>
      <c r="TXO750" s="59"/>
      <c r="TXP750" s="59"/>
      <c r="TXQ750" s="59"/>
      <c r="TXR750" s="59"/>
      <c r="TXS750" s="59"/>
      <c r="TXT750" s="59"/>
      <c r="TXU750" s="59"/>
      <c r="TXV750" s="59"/>
      <c r="TXW750" s="59"/>
      <c r="TXX750" s="59"/>
      <c r="TXY750" s="59"/>
      <c r="TXZ750" s="59"/>
      <c r="TYA750" s="59"/>
      <c r="TYB750" s="59"/>
      <c r="TYC750" s="59"/>
      <c r="TYD750" s="59"/>
      <c r="TYE750" s="59"/>
      <c r="TYF750" s="59"/>
      <c r="TYG750" s="59"/>
      <c r="TYH750" s="59"/>
      <c r="TYI750" s="59"/>
      <c r="TYJ750" s="59"/>
      <c r="TYK750" s="59"/>
      <c r="TYL750" s="59"/>
      <c r="TYM750" s="59"/>
      <c r="TYN750" s="59"/>
      <c r="TYO750" s="59"/>
      <c r="TYP750" s="59"/>
      <c r="TYQ750" s="59"/>
      <c r="TYR750" s="59"/>
      <c r="TYS750" s="59"/>
      <c r="TYT750" s="59"/>
      <c r="TYU750" s="59"/>
      <c r="TYV750" s="59"/>
      <c r="TYW750" s="59"/>
      <c r="TYX750" s="59"/>
      <c r="TYY750" s="59"/>
      <c r="TYZ750" s="59"/>
      <c r="TZA750" s="59"/>
      <c r="TZB750" s="59"/>
      <c r="TZC750" s="59"/>
      <c r="TZD750" s="59"/>
      <c r="TZE750" s="59"/>
      <c r="TZF750" s="59"/>
      <c r="TZG750" s="59"/>
      <c r="TZH750" s="59"/>
      <c r="TZI750" s="59"/>
      <c r="TZJ750" s="59"/>
      <c r="TZK750" s="59"/>
      <c r="TZL750" s="59"/>
      <c r="TZM750" s="59"/>
      <c r="TZN750" s="59"/>
      <c r="TZO750" s="59"/>
      <c r="TZP750" s="59"/>
      <c r="TZQ750" s="59"/>
      <c r="TZR750" s="59"/>
      <c r="TZS750" s="59"/>
      <c r="TZT750" s="59"/>
      <c r="TZU750" s="59"/>
      <c r="TZV750" s="59"/>
      <c r="TZW750" s="59"/>
      <c r="TZX750" s="59"/>
      <c r="TZY750" s="59"/>
      <c r="TZZ750" s="59"/>
      <c r="UAA750" s="59"/>
      <c r="UAB750" s="59"/>
      <c r="UAC750" s="59"/>
      <c r="UAD750" s="59"/>
      <c r="UAE750" s="59"/>
      <c r="UAF750" s="59"/>
      <c r="UAG750" s="59"/>
      <c r="UAH750" s="59"/>
      <c r="UAI750" s="59"/>
      <c r="UAJ750" s="59"/>
      <c r="UAK750" s="59"/>
      <c r="UAL750" s="59"/>
      <c r="UAM750" s="59"/>
      <c r="UAN750" s="59"/>
      <c r="UAO750" s="59"/>
      <c r="UAP750" s="59"/>
      <c r="UAQ750" s="59"/>
      <c r="UAR750" s="59"/>
      <c r="UAS750" s="59"/>
      <c r="UAT750" s="59"/>
      <c r="UAU750" s="59"/>
      <c r="UAV750" s="59"/>
      <c r="UAW750" s="59"/>
      <c r="UAX750" s="59"/>
      <c r="UAY750" s="59"/>
      <c r="UAZ750" s="59"/>
      <c r="UBA750" s="59"/>
      <c r="UBB750" s="59"/>
      <c r="UBC750" s="59"/>
      <c r="UBD750" s="59"/>
      <c r="UBE750" s="59"/>
      <c r="UBF750" s="59"/>
      <c r="UBG750" s="59"/>
      <c r="UBH750" s="59"/>
      <c r="UBI750" s="59"/>
      <c r="UBJ750" s="59"/>
      <c r="UBK750" s="59"/>
      <c r="UBL750" s="59"/>
      <c r="UBM750" s="59"/>
      <c r="UBN750" s="59"/>
      <c r="UBO750" s="59"/>
      <c r="UBP750" s="59"/>
      <c r="UBQ750" s="59"/>
      <c r="UBR750" s="59"/>
      <c r="UBS750" s="59"/>
      <c r="UBT750" s="59"/>
      <c r="UBU750" s="59"/>
      <c r="UBV750" s="59"/>
      <c r="UBW750" s="59"/>
      <c r="UBX750" s="59"/>
      <c r="UBY750" s="59"/>
      <c r="UBZ750" s="59"/>
      <c r="UCA750" s="59"/>
      <c r="UCB750" s="59"/>
      <c r="UCC750" s="59"/>
      <c r="UCD750" s="59"/>
      <c r="UCE750" s="59"/>
      <c r="UCF750" s="59"/>
      <c r="UCG750" s="59"/>
      <c r="UCH750" s="59"/>
      <c r="UCI750" s="59"/>
      <c r="UCJ750" s="59"/>
      <c r="UCK750" s="59"/>
      <c r="UCL750" s="59"/>
      <c r="UCM750" s="59"/>
      <c r="UCN750" s="59"/>
      <c r="UCO750" s="59"/>
      <c r="UCP750" s="59"/>
      <c r="UCQ750" s="59"/>
      <c r="UCR750" s="59"/>
      <c r="UCS750" s="59"/>
      <c r="UCT750" s="59"/>
      <c r="UCU750" s="59"/>
      <c r="UCV750" s="59"/>
      <c r="UCW750" s="59"/>
      <c r="UCX750" s="59"/>
      <c r="UCY750" s="59"/>
      <c r="UCZ750" s="59"/>
      <c r="UDA750" s="59"/>
      <c r="UDB750" s="59"/>
      <c r="UDC750" s="59"/>
      <c r="UDD750" s="59"/>
      <c r="UDE750" s="59"/>
      <c r="UDF750" s="59"/>
      <c r="UDG750" s="59"/>
      <c r="UDH750" s="59"/>
      <c r="UDI750" s="59"/>
      <c r="UDJ750" s="59"/>
      <c r="UDK750" s="59"/>
      <c r="UDL750" s="59"/>
      <c r="UDM750" s="59"/>
      <c r="UDN750" s="59"/>
      <c r="UDO750" s="59"/>
      <c r="UDP750" s="59"/>
      <c r="UDQ750" s="59"/>
      <c r="UDR750" s="59"/>
      <c r="UDS750" s="59"/>
      <c r="UDT750" s="59"/>
      <c r="UDU750" s="59"/>
      <c r="UDV750" s="59"/>
      <c r="UDW750" s="59"/>
      <c r="UDX750" s="59"/>
      <c r="UDY750" s="59"/>
      <c r="UDZ750" s="59"/>
      <c r="UEA750" s="59"/>
      <c r="UEB750" s="59"/>
      <c r="UEC750" s="59"/>
      <c r="UED750" s="59"/>
      <c r="UEE750" s="59"/>
      <c r="UEF750" s="59"/>
      <c r="UEG750" s="59"/>
      <c r="UEH750" s="59"/>
      <c r="UEI750" s="59"/>
      <c r="UEJ750" s="59"/>
      <c r="UEK750" s="59"/>
      <c r="UEL750" s="59"/>
      <c r="UEM750" s="59"/>
      <c r="UEN750" s="59"/>
      <c r="UEO750" s="59"/>
      <c r="UEP750" s="59"/>
      <c r="UEQ750" s="59"/>
      <c r="UER750" s="59"/>
      <c r="UES750" s="59"/>
      <c r="UET750" s="59"/>
      <c r="UEU750" s="59"/>
      <c r="UEV750" s="59"/>
      <c r="UEW750" s="59"/>
      <c r="UEX750" s="59"/>
      <c r="UEY750" s="59"/>
      <c r="UEZ750" s="59"/>
      <c r="UFA750" s="59"/>
      <c r="UFB750" s="59"/>
      <c r="UFC750" s="59"/>
      <c r="UFD750" s="59"/>
      <c r="UFE750" s="59"/>
      <c r="UFF750" s="59"/>
      <c r="UFG750" s="59"/>
      <c r="UFH750" s="59"/>
      <c r="UFI750" s="59"/>
      <c r="UFJ750" s="59"/>
      <c r="UFK750" s="59"/>
      <c r="UFL750" s="59"/>
      <c r="UFM750" s="59"/>
      <c r="UFN750" s="59"/>
      <c r="UFO750" s="59"/>
      <c r="UFP750" s="59"/>
      <c r="UFQ750" s="59"/>
      <c r="UFR750" s="59"/>
      <c r="UFS750" s="59"/>
      <c r="UFT750" s="59"/>
      <c r="UFU750" s="59"/>
      <c r="UFV750" s="59"/>
      <c r="UFW750" s="59"/>
      <c r="UFX750" s="59"/>
      <c r="UFY750" s="59"/>
      <c r="UFZ750" s="59"/>
      <c r="UGA750" s="59"/>
      <c r="UGB750" s="59"/>
      <c r="UGC750" s="59"/>
      <c r="UGD750" s="59"/>
      <c r="UGE750" s="59"/>
      <c r="UGF750" s="59"/>
      <c r="UGG750" s="59"/>
      <c r="UGH750" s="59"/>
      <c r="UGI750" s="59"/>
      <c r="UGJ750" s="59"/>
      <c r="UGK750" s="59"/>
      <c r="UGL750" s="59"/>
      <c r="UGM750" s="59"/>
      <c r="UGN750" s="59"/>
      <c r="UGO750" s="59"/>
      <c r="UGP750" s="59"/>
      <c r="UGQ750" s="59"/>
      <c r="UGR750" s="59"/>
      <c r="UGS750" s="59"/>
      <c r="UGT750" s="59"/>
      <c r="UGU750" s="59"/>
      <c r="UGV750" s="59"/>
      <c r="UGW750" s="59"/>
      <c r="UGX750" s="59"/>
      <c r="UGY750" s="59"/>
      <c r="UGZ750" s="59"/>
      <c r="UHA750" s="59"/>
      <c r="UHB750" s="59"/>
      <c r="UHC750" s="59"/>
      <c r="UHD750" s="59"/>
      <c r="UHE750" s="59"/>
      <c r="UHF750" s="59"/>
      <c r="UHG750" s="59"/>
      <c r="UHH750" s="59"/>
      <c r="UHI750" s="59"/>
      <c r="UHJ750" s="59"/>
      <c r="UHK750" s="59"/>
      <c r="UHL750" s="59"/>
      <c r="UHM750" s="59"/>
      <c r="UHN750" s="59"/>
      <c r="UHO750" s="59"/>
      <c r="UHP750" s="59"/>
      <c r="UHQ750" s="59"/>
      <c r="UHR750" s="59"/>
      <c r="UHS750" s="59"/>
      <c r="UHT750" s="59"/>
      <c r="UHU750" s="59"/>
      <c r="UHV750" s="59"/>
      <c r="UHW750" s="59"/>
      <c r="UHX750" s="59"/>
      <c r="UHY750" s="59"/>
      <c r="UHZ750" s="59"/>
      <c r="UIA750" s="59"/>
      <c r="UIB750" s="59"/>
      <c r="UIC750" s="59"/>
      <c r="UID750" s="59"/>
      <c r="UIE750" s="59"/>
      <c r="UIF750" s="59"/>
      <c r="UIG750" s="59"/>
      <c r="UIH750" s="59"/>
      <c r="UII750" s="59"/>
      <c r="UIJ750" s="59"/>
      <c r="UIK750" s="59"/>
      <c r="UIL750" s="59"/>
      <c r="UIM750" s="59"/>
      <c r="UIN750" s="59"/>
      <c r="UIO750" s="59"/>
      <c r="UIP750" s="59"/>
      <c r="UIQ750" s="59"/>
      <c r="UIR750" s="59"/>
      <c r="UIS750" s="59"/>
      <c r="UIT750" s="59"/>
      <c r="UIU750" s="59"/>
      <c r="UIV750" s="59"/>
      <c r="UIW750" s="59"/>
      <c r="UIX750" s="59"/>
      <c r="UIY750" s="59"/>
      <c r="UIZ750" s="59"/>
      <c r="UJA750" s="59"/>
      <c r="UJB750" s="59"/>
      <c r="UJC750" s="59"/>
      <c r="UJD750" s="59"/>
      <c r="UJE750" s="59"/>
      <c r="UJF750" s="59"/>
      <c r="UJG750" s="59"/>
      <c r="UJH750" s="59"/>
      <c r="UJI750" s="59"/>
      <c r="UJJ750" s="59"/>
      <c r="UJK750" s="59"/>
      <c r="UJL750" s="59"/>
      <c r="UJM750" s="59"/>
      <c r="UJN750" s="59"/>
      <c r="UJO750" s="59"/>
      <c r="UJP750" s="59"/>
      <c r="UJQ750" s="59"/>
      <c r="UJR750" s="59"/>
      <c r="UJS750" s="59"/>
      <c r="UJT750" s="59"/>
      <c r="UJU750" s="59"/>
      <c r="UJV750" s="59"/>
      <c r="UJW750" s="59"/>
      <c r="UJX750" s="59"/>
      <c r="UJY750" s="59"/>
      <c r="UJZ750" s="59"/>
      <c r="UKA750" s="59"/>
      <c r="UKB750" s="59"/>
      <c r="UKC750" s="59"/>
      <c r="UKD750" s="59"/>
      <c r="UKE750" s="59"/>
      <c r="UKF750" s="59"/>
      <c r="UKG750" s="59"/>
      <c r="UKH750" s="59"/>
      <c r="UKI750" s="59"/>
      <c r="UKJ750" s="59"/>
      <c r="UKK750" s="59"/>
      <c r="UKL750" s="59"/>
      <c r="UKM750" s="59"/>
      <c r="UKN750" s="59"/>
      <c r="UKO750" s="59"/>
      <c r="UKP750" s="59"/>
      <c r="UKQ750" s="59"/>
      <c r="UKR750" s="59"/>
      <c r="UKS750" s="59"/>
      <c r="UKT750" s="59"/>
      <c r="UKU750" s="59"/>
      <c r="UKV750" s="59"/>
      <c r="UKW750" s="59"/>
      <c r="UKX750" s="59"/>
      <c r="UKY750" s="59"/>
      <c r="UKZ750" s="59"/>
      <c r="ULA750" s="59"/>
      <c r="ULB750" s="59"/>
      <c r="ULC750" s="59"/>
      <c r="ULD750" s="59"/>
      <c r="ULE750" s="59"/>
      <c r="ULF750" s="59"/>
      <c r="ULG750" s="59"/>
      <c r="ULH750" s="59"/>
      <c r="ULI750" s="59"/>
      <c r="ULJ750" s="59"/>
      <c r="ULK750" s="59"/>
      <c r="ULL750" s="59"/>
      <c r="ULM750" s="59"/>
      <c r="ULN750" s="59"/>
      <c r="ULO750" s="59"/>
      <c r="ULP750" s="59"/>
      <c r="ULQ750" s="59"/>
      <c r="ULR750" s="59"/>
      <c r="ULS750" s="59"/>
      <c r="ULT750" s="59"/>
      <c r="ULU750" s="59"/>
      <c r="ULV750" s="59"/>
      <c r="ULW750" s="59"/>
      <c r="ULX750" s="59"/>
      <c r="ULY750" s="59"/>
      <c r="ULZ750" s="59"/>
      <c r="UMA750" s="59"/>
      <c r="UMB750" s="59"/>
      <c r="UMC750" s="59"/>
      <c r="UMD750" s="59"/>
      <c r="UME750" s="59"/>
      <c r="UMF750" s="59"/>
      <c r="UMG750" s="59"/>
      <c r="UMH750" s="59"/>
      <c r="UMI750" s="59"/>
      <c r="UMJ750" s="59"/>
      <c r="UMK750" s="59"/>
      <c r="UML750" s="59"/>
      <c r="UMM750" s="59"/>
      <c r="UMN750" s="59"/>
      <c r="UMO750" s="59"/>
      <c r="UMP750" s="59"/>
      <c r="UMQ750" s="59"/>
      <c r="UMR750" s="59"/>
      <c r="UMS750" s="59"/>
      <c r="UMT750" s="59"/>
      <c r="UMU750" s="59"/>
      <c r="UMV750" s="59"/>
      <c r="UMW750" s="59"/>
      <c r="UMX750" s="59"/>
      <c r="UMY750" s="59"/>
      <c r="UMZ750" s="59"/>
      <c r="UNA750" s="59"/>
      <c r="UNB750" s="59"/>
      <c r="UNC750" s="59"/>
      <c r="UND750" s="59"/>
      <c r="UNE750" s="59"/>
      <c r="UNF750" s="59"/>
      <c r="UNG750" s="59"/>
      <c r="UNH750" s="59"/>
      <c r="UNI750" s="59"/>
      <c r="UNJ750" s="59"/>
      <c r="UNK750" s="59"/>
      <c r="UNL750" s="59"/>
      <c r="UNM750" s="59"/>
      <c r="UNN750" s="59"/>
      <c r="UNO750" s="59"/>
      <c r="UNP750" s="59"/>
      <c r="UNQ750" s="59"/>
      <c r="UNR750" s="59"/>
      <c r="UNS750" s="59"/>
      <c r="UNT750" s="59"/>
      <c r="UNU750" s="59"/>
      <c r="UNV750" s="59"/>
      <c r="UNW750" s="59"/>
      <c r="UNX750" s="59"/>
      <c r="UNY750" s="59"/>
      <c r="UNZ750" s="59"/>
      <c r="UOA750" s="59"/>
      <c r="UOB750" s="59"/>
      <c r="UOC750" s="59"/>
      <c r="UOD750" s="59"/>
      <c r="UOE750" s="59"/>
      <c r="UOF750" s="59"/>
      <c r="UOG750" s="59"/>
      <c r="UOH750" s="59"/>
      <c r="UOI750" s="59"/>
      <c r="UOJ750" s="59"/>
      <c r="UOK750" s="59"/>
      <c r="UOL750" s="59"/>
      <c r="UOM750" s="59"/>
      <c r="UON750" s="59"/>
      <c r="UOO750" s="59"/>
      <c r="UOP750" s="59"/>
      <c r="UOQ750" s="59"/>
      <c r="UOR750" s="59"/>
      <c r="UOS750" s="59"/>
      <c r="UOT750" s="59"/>
      <c r="UOU750" s="59"/>
      <c r="UOV750" s="59"/>
      <c r="UOW750" s="59"/>
      <c r="UOX750" s="59"/>
      <c r="UOY750" s="59"/>
      <c r="UOZ750" s="59"/>
      <c r="UPA750" s="59"/>
      <c r="UPB750" s="59"/>
      <c r="UPC750" s="59"/>
      <c r="UPD750" s="59"/>
      <c r="UPE750" s="59"/>
      <c r="UPF750" s="59"/>
      <c r="UPG750" s="59"/>
      <c r="UPH750" s="59"/>
      <c r="UPI750" s="59"/>
      <c r="UPJ750" s="59"/>
      <c r="UPK750" s="59"/>
      <c r="UPL750" s="59"/>
      <c r="UPM750" s="59"/>
      <c r="UPN750" s="59"/>
      <c r="UPO750" s="59"/>
      <c r="UPP750" s="59"/>
      <c r="UPQ750" s="59"/>
      <c r="UPR750" s="59"/>
      <c r="UPS750" s="59"/>
      <c r="UPT750" s="59"/>
      <c r="UPU750" s="59"/>
      <c r="UPV750" s="59"/>
      <c r="UPW750" s="59"/>
      <c r="UPX750" s="59"/>
      <c r="UPY750" s="59"/>
      <c r="UPZ750" s="59"/>
      <c r="UQA750" s="59"/>
      <c r="UQB750" s="59"/>
      <c r="UQC750" s="59"/>
      <c r="UQD750" s="59"/>
      <c r="UQE750" s="59"/>
      <c r="UQF750" s="59"/>
      <c r="UQG750" s="59"/>
      <c r="UQH750" s="59"/>
      <c r="UQI750" s="59"/>
      <c r="UQJ750" s="59"/>
      <c r="UQK750" s="59"/>
      <c r="UQL750" s="59"/>
      <c r="UQM750" s="59"/>
      <c r="UQN750" s="59"/>
      <c r="UQO750" s="59"/>
      <c r="UQP750" s="59"/>
      <c r="UQQ750" s="59"/>
      <c r="UQR750" s="59"/>
      <c r="UQS750" s="59"/>
      <c r="UQT750" s="59"/>
      <c r="UQU750" s="59"/>
      <c r="UQV750" s="59"/>
      <c r="UQW750" s="59"/>
      <c r="UQX750" s="59"/>
      <c r="UQY750" s="59"/>
      <c r="UQZ750" s="59"/>
      <c r="URA750" s="59"/>
      <c r="URB750" s="59"/>
      <c r="URC750" s="59"/>
      <c r="URD750" s="59"/>
      <c r="URE750" s="59"/>
      <c r="URF750" s="59"/>
      <c r="URG750" s="59"/>
      <c r="URH750" s="59"/>
      <c r="URI750" s="59"/>
      <c r="URJ750" s="59"/>
      <c r="URK750" s="59"/>
      <c r="URL750" s="59"/>
      <c r="URM750" s="59"/>
      <c r="URN750" s="59"/>
      <c r="URO750" s="59"/>
      <c r="URP750" s="59"/>
      <c r="URQ750" s="59"/>
      <c r="URR750" s="59"/>
      <c r="URS750" s="59"/>
      <c r="URT750" s="59"/>
      <c r="URU750" s="59"/>
      <c r="URV750" s="59"/>
      <c r="URW750" s="59"/>
      <c r="URX750" s="59"/>
      <c r="URY750" s="59"/>
      <c r="URZ750" s="59"/>
      <c r="USA750" s="59"/>
      <c r="USB750" s="59"/>
      <c r="USC750" s="59"/>
      <c r="USD750" s="59"/>
      <c r="USE750" s="59"/>
      <c r="USF750" s="59"/>
      <c r="USG750" s="59"/>
      <c r="USH750" s="59"/>
      <c r="USI750" s="59"/>
      <c r="USJ750" s="59"/>
      <c r="USK750" s="59"/>
      <c r="USL750" s="59"/>
      <c r="USM750" s="59"/>
      <c r="USN750" s="59"/>
      <c r="USO750" s="59"/>
      <c r="USP750" s="59"/>
      <c r="USQ750" s="59"/>
      <c r="USR750" s="59"/>
      <c r="USS750" s="59"/>
      <c r="UST750" s="59"/>
      <c r="USU750" s="59"/>
      <c r="USV750" s="59"/>
      <c r="USW750" s="59"/>
      <c r="USX750" s="59"/>
      <c r="USY750" s="59"/>
      <c r="USZ750" s="59"/>
      <c r="UTA750" s="59"/>
      <c r="UTB750" s="59"/>
      <c r="UTC750" s="59"/>
      <c r="UTD750" s="59"/>
      <c r="UTE750" s="59"/>
      <c r="UTF750" s="59"/>
      <c r="UTG750" s="59"/>
      <c r="UTH750" s="59"/>
      <c r="UTI750" s="59"/>
      <c r="UTJ750" s="59"/>
      <c r="UTK750" s="59"/>
      <c r="UTL750" s="59"/>
      <c r="UTM750" s="59"/>
      <c r="UTN750" s="59"/>
      <c r="UTO750" s="59"/>
      <c r="UTP750" s="59"/>
      <c r="UTQ750" s="59"/>
      <c r="UTR750" s="59"/>
      <c r="UTS750" s="59"/>
      <c r="UTT750" s="59"/>
      <c r="UTU750" s="59"/>
      <c r="UTV750" s="59"/>
      <c r="UTW750" s="59"/>
      <c r="UTX750" s="59"/>
      <c r="UTY750" s="59"/>
      <c r="UTZ750" s="59"/>
      <c r="UUA750" s="59"/>
      <c r="UUB750" s="59"/>
      <c r="UUC750" s="59"/>
      <c r="UUD750" s="59"/>
      <c r="UUE750" s="59"/>
      <c r="UUF750" s="59"/>
      <c r="UUG750" s="59"/>
      <c r="UUH750" s="59"/>
      <c r="UUI750" s="59"/>
      <c r="UUJ750" s="59"/>
      <c r="UUK750" s="59"/>
      <c r="UUL750" s="59"/>
      <c r="UUM750" s="59"/>
      <c r="UUN750" s="59"/>
      <c r="UUO750" s="59"/>
      <c r="UUP750" s="59"/>
      <c r="UUQ750" s="59"/>
      <c r="UUR750" s="59"/>
      <c r="UUS750" s="59"/>
      <c r="UUT750" s="59"/>
      <c r="UUU750" s="59"/>
      <c r="UUV750" s="59"/>
      <c r="UUW750" s="59"/>
      <c r="UUX750" s="59"/>
      <c r="UUY750" s="59"/>
      <c r="UUZ750" s="59"/>
      <c r="UVA750" s="59"/>
      <c r="UVB750" s="59"/>
      <c r="UVC750" s="59"/>
      <c r="UVD750" s="59"/>
      <c r="UVE750" s="59"/>
      <c r="UVF750" s="59"/>
      <c r="UVG750" s="59"/>
      <c r="UVH750" s="59"/>
      <c r="UVI750" s="59"/>
      <c r="UVJ750" s="59"/>
      <c r="UVK750" s="59"/>
      <c r="UVL750" s="59"/>
      <c r="UVM750" s="59"/>
      <c r="UVN750" s="59"/>
      <c r="UVO750" s="59"/>
      <c r="UVP750" s="59"/>
      <c r="UVQ750" s="59"/>
      <c r="UVR750" s="59"/>
      <c r="UVS750" s="59"/>
      <c r="UVT750" s="59"/>
      <c r="UVU750" s="59"/>
      <c r="UVV750" s="59"/>
      <c r="UVW750" s="59"/>
      <c r="UVX750" s="59"/>
      <c r="UVY750" s="59"/>
      <c r="UVZ750" s="59"/>
      <c r="UWA750" s="59"/>
      <c r="UWB750" s="59"/>
      <c r="UWC750" s="59"/>
      <c r="UWD750" s="59"/>
      <c r="UWE750" s="59"/>
      <c r="UWF750" s="59"/>
      <c r="UWG750" s="59"/>
      <c r="UWH750" s="59"/>
      <c r="UWI750" s="59"/>
      <c r="UWJ750" s="59"/>
      <c r="UWK750" s="59"/>
      <c r="UWL750" s="59"/>
      <c r="UWM750" s="59"/>
      <c r="UWN750" s="59"/>
      <c r="UWO750" s="59"/>
      <c r="UWP750" s="59"/>
      <c r="UWQ750" s="59"/>
      <c r="UWR750" s="59"/>
      <c r="UWS750" s="59"/>
      <c r="UWT750" s="59"/>
      <c r="UWU750" s="59"/>
      <c r="UWV750" s="59"/>
      <c r="UWW750" s="59"/>
      <c r="UWX750" s="59"/>
      <c r="UWY750" s="59"/>
      <c r="UWZ750" s="59"/>
      <c r="UXA750" s="59"/>
      <c r="UXB750" s="59"/>
      <c r="UXC750" s="59"/>
      <c r="UXD750" s="59"/>
      <c r="UXE750" s="59"/>
      <c r="UXF750" s="59"/>
      <c r="UXG750" s="59"/>
      <c r="UXH750" s="59"/>
      <c r="UXI750" s="59"/>
      <c r="UXJ750" s="59"/>
      <c r="UXK750" s="59"/>
      <c r="UXL750" s="59"/>
      <c r="UXM750" s="59"/>
      <c r="UXN750" s="59"/>
      <c r="UXO750" s="59"/>
      <c r="UXP750" s="59"/>
      <c r="UXQ750" s="59"/>
      <c r="UXR750" s="59"/>
      <c r="UXS750" s="59"/>
      <c r="UXT750" s="59"/>
      <c r="UXU750" s="59"/>
      <c r="UXV750" s="59"/>
      <c r="UXW750" s="59"/>
      <c r="UXX750" s="59"/>
      <c r="UXY750" s="59"/>
      <c r="UXZ750" s="59"/>
      <c r="UYA750" s="59"/>
      <c r="UYB750" s="59"/>
      <c r="UYC750" s="59"/>
      <c r="UYD750" s="59"/>
      <c r="UYE750" s="59"/>
      <c r="UYF750" s="59"/>
      <c r="UYG750" s="59"/>
      <c r="UYH750" s="59"/>
      <c r="UYI750" s="59"/>
      <c r="UYJ750" s="59"/>
      <c r="UYK750" s="59"/>
      <c r="UYL750" s="59"/>
      <c r="UYM750" s="59"/>
      <c r="UYN750" s="59"/>
      <c r="UYO750" s="59"/>
      <c r="UYP750" s="59"/>
      <c r="UYQ750" s="59"/>
      <c r="UYR750" s="59"/>
      <c r="UYS750" s="59"/>
      <c r="UYT750" s="59"/>
      <c r="UYU750" s="59"/>
      <c r="UYV750" s="59"/>
      <c r="UYW750" s="59"/>
      <c r="UYX750" s="59"/>
      <c r="UYY750" s="59"/>
      <c r="UYZ750" s="59"/>
      <c r="UZA750" s="59"/>
      <c r="UZB750" s="59"/>
      <c r="UZC750" s="59"/>
      <c r="UZD750" s="59"/>
      <c r="UZE750" s="59"/>
      <c r="UZF750" s="59"/>
      <c r="UZG750" s="59"/>
      <c r="UZH750" s="59"/>
      <c r="UZI750" s="59"/>
      <c r="UZJ750" s="59"/>
      <c r="UZK750" s="59"/>
      <c r="UZL750" s="59"/>
      <c r="UZM750" s="59"/>
      <c r="UZN750" s="59"/>
      <c r="UZO750" s="59"/>
      <c r="UZP750" s="59"/>
      <c r="UZQ750" s="59"/>
      <c r="UZR750" s="59"/>
      <c r="UZS750" s="59"/>
      <c r="UZT750" s="59"/>
      <c r="UZU750" s="59"/>
      <c r="UZV750" s="59"/>
      <c r="UZW750" s="59"/>
      <c r="UZX750" s="59"/>
      <c r="UZY750" s="59"/>
      <c r="UZZ750" s="59"/>
      <c r="VAA750" s="59"/>
      <c r="VAB750" s="59"/>
      <c r="VAC750" s="59"/>
      <c r="VAD750" s="59"/>
      <c r="VAE750" s="59"/>
      <c r="VAF750" s="59"/>
      <c r="VAG750" s="59"/>
      <c r="VAH750" s="59"/>
      <c r="VAI750" s="59"/>
      <c r="VAJ750" s="59"/>
      <c r="VAK750" s="59"/>
      <c r="VAL750" s="59"/>
      <c r="VAM750" s="59"/>
      <c r="VAN750" s="59"/>
      <c r="VAO750" s="59"/>
      <c r="VAP750" s="59"/>
      <c r="VAQ750" s="59"/>
      <c r="VAR750" s="59"/>
      <c r="VAS750" s="59"/>
      <c r="VAT750" s="59"/>
      <c r="VAU750" s="59"/>
      <c r="VAV750" s="59"/>
      <c r="VAW750" s="59"/>
      <c r="VAX750" s="59"/>
      <c r="VAY750" s="59"/>
      <c r="VAZ750" s="59"/>
      <c r="VBA750" s="59"/>
      <c r="VBB750" s="59"/>
      <c r="VBC750" s="59"/>
      <c r="VBD750" s="59"/>
      <c r="VBE750" s="59"/>
      <c r="VBF750" s="59"/>
      <c r="VBG750" s="59"/>
      <c r="VBH750" s="59"/>
      <c r="VBI750" s="59"/>
      <c r="VBJ750" s="59"/>
      <c r="VBK750" s="59"/>
      <c r="VBL750" s="59"/>
      <c r="VBM750" s="59"/>
      <c r="VBN750" s="59"/>
      <c r="VBO750" s="59"/>
      <c r="VBP750" s="59"/>
      <c r="VBQ750" s="59"/>
      <c r="VBR750" s="59"/>
      <c r="VBS750" s="59"/>
      <c r="VBT750" s="59"/>
      <c r="VBU750" s="59"/>
      <c r="VBV750" s="59"/>
      <c r="VBW750" s="59"/>
      <c r="VBX750" s="59"/>
      <c r="VBY750" s="59"/>
      <c r="VBZ750" s="59"/>
      <c r="VCA750" s="59"/>
      <c r="VCB750" s="59"/>
      <c r="VCC750" s="59"/>
      <c r="VCD750" s="59"/>
      <c r="VCE750" s="59"/>
      <c r="VCF750" s="59"/>
      <c r="VCG750" s="59"/>
      <c r="VCH750" s="59"/>
      <c r="VCI750" s="59"/>
      <c r="VCJ750" s="59"/>
      <c r="VCK750" s="59"/>
      <c r="VCL750" s="59"/>
      <c r="VCM750" s="59"/>
      <c r="VCN750" s="59"/>
      <c r="VCO750" s="59"/>
      <c r="VCP750" s="59"/>
      <c r="VCQ750" s="59"/>
      <c r="VCR750" s="59"/>
      <c r="VCS750" s="59"/>
      <c r="VCT750" s="59"/>
      <c r="VCU750" s="59"/>
      <c r="VCV750" s="59"/>
      <c r="VCW750" s="59"/>
      <c r="VCX750" s="59"/>
      <c r="VCY750" s="59"/>
      <c r="VCZ750" s="59"/>
      <c r="VDA750" s="59"/>
      <c r="VDB750" s="59"/>
      <c r="VDC750" s="59"/>
      <c r="VDD750" s="59"/>
      <c r="VDE750" s="59"/>
      <c r="VDF750" s="59"/>
      <c r="VDG750" s="59"/>
      <c r="VDH750" s="59"/>
      <c r="VDI750" s="59"/>
      <c r="VDJ750" s="59"/>
      <c r="VDK750" s="59"/>
      <c r="VDL750" s="59"/>
      <c r="VDM750" s="59"/>
      <c r="VDN750" s="59"/>
      <c r="VDO750" s="59"/>
      <c r="VDP750" s="59"/>
      <c r="VDQ750" s="59"/>
      <c r="VDR750" s="59"/>
      <c r="VDS750" s="59"/>
      <c r="VDT750" s="59"/>
      <c r="VDU750" s="59"/>
      <c r="VDV750" s="59"/>
      <c r="VDW750" s="59"/>
      <c r="VDX750" s="59"/>
      <c r="VDY750" s="59"/>
      <c r="VDZ750" s="59"/>
      <c r="VEA750" s="59"/>
      <c r="VEB750" s="59"/>
      <c r="VEC750" s="59"/>
      <c r="VED750" s="59"/>
      <c r="VEE750" s="59"/>
      <c r="VEF750" s="59"/>
      <c r="VEG750" s="59"/>
      <c r="VEH750" s="59"/>
      <c r="VEI750" s="59"/>
      <c r="VEJ750" s="59"/>
      <c r="VEK750" s="59"/>
      <c r="VEL750" s="59"/>
      <c r="VEM750" s="59"/>
      <c r="VEN750" s="59"/>
      <c r="VEO750" s="59"/>
      <c r="VEP750" s="59"/>
      <c r="VEQ750" s="59"/>
      <c r="VER750" s="59"/>
      <c r="VES750" s="59"/>
      <c r="VET750" s="59"/>
      <c r="VEU750" s="59"/>
      <c r="VEV750" s="59"/>
      <c r="VEW750" s="59"/>
      <c r="VEX750" s="59"/>
      <c r="VEY750" s="59"/>
      <c r="VEZ750" s="59"/>
      <c r="VFA750" s="59"/>
      <c r="VFB750" s="59"/>
      <c r="VFC750" s="59"/>
      <c r="VFD750" s="59"/>
      <c r="VFE750" s="59"/>
      <c r="VFF750" s="59"/>
      <c r="VFG750" s="59"/>
      <c r="VFH750" s="59"/>
      <c r="VFI750" s="59"/>
      <c r="VFJ750" s="59"/>
      <c r="VFK750" s="59"/>
      <c r="VFL750" s="59"/>
      <c r="VFM750" s="59"/>
      <c r="VFN750" s="59"/>
      <c r="VFO750" s="59"/>
      <c r="VFP750" s="59"/>
      <c r="VFQ750" s="59"/>
      <c r="VFR750" s="59"/>
      <c r="VFS750" s="59"/>
      <c r="VFT750" s="59"/>
      <c r="VFU750" s="59"/>
      <c r="VFV750" s="59"/>
      <c r="VFW750" s="59"/>
      <c r="VFX750" s="59"/>
      <c r="VFY750" s="59"/>
      <c r="VFZ750" s="59"/>
      <c r="VGA750" s="59"/>
      <c r="VGB750" s="59"/>
      <c r="VGC750" s="59"/>
      <c r="VGD750" s="59"/>
      <c r="VGE750" s="59"/>
      <c r="VGF750" s="59"/>
      <c r="VGG750" s="59"/>
      <c r="VGH750" s="59"/>
      <c r="VGI750" s="59"/>
      <c r="VGJ750" s="59"/>
      <c r="VGK750" s="59"/>
      <c r="VGL750" s="59"/>
      <c r="VGM750" s="59"/>
      <c r="VGN750" s="59"/>
      <c r="VGO750" s="59"/>
      <c r="VGP750" s="59"/>
      <c r="VGQ750" s="59"/>
      <c r="VGR750" s="59"/>
      <c r="VGS750" s="59"/>
      <c r="VGT750" s="59"/>
      <c r="VGU750" s="59"/>
      <c r="VGV750" s="59"/>
      <c r="VGW750" s="59"/>
      <c r="VGX750" s="59"/>
      <c r="VGY750" s="59"/>
      <c r="VGZ750" s="59"/>
      <c r="VHA750" s="59"/>
      <c r="VHB750" s="59"/>
      <c r="VHC750" s="59"/>
      <c r="VHD750" s="59"/>
      <c r="VHE750" s="59"/>
      <c r="VHF750" s="59"/>
      <c r="VHG750" s="59"/>
      <c r="VHH750" s="59"/>
      <c r="VHI750" s="59"/>
      <c r="VHJ750" s="59"/>
      <c r="VHK750" s="59"/>
      <c r="VHL750" s="59"/>
      <c r="VHM750" s="59"/>
      <c r="VHN750" s="59"/>
      <c r="VHO750" s="59"/>
      <c r="VHP750" s="59"/>
      <c r="VHQ750" s="59"/>
      <c r="VHR750" s="59"/>
      <c r="VHS750" s="59"/>
      <c r="VHT750" s="59"/>
      <c r="VHU750" s="59"/>
      <c r="VHV750" s="59"/>
      <c r="VHW750" s="59"/>
      <c r="VHX750" s="59"/>
      <c r="VHY750" s="59"/>
      <c r="VHZ750" s="59"/>
      <c r="VIA750" s="59"/>
      <c r="VIB750" s="59"/>
      <c r="VIC750" s="59"/>
      <c r="VID750" s="59"/>
      <c r="VIE750" s="59"/>
      <c r="VIF750" s="59"/>
      <c r="VIG750" s="59"/>
      <c r="VIH750" s="59"/>
      <c r="VII750" s="59"/>
      <c r="VIJ750" s="59"/>
      <c r="VIK750" s="59"/>
      <c r="VIL750" s="59"/>
      <c r="VIM750" s="59"/>
      <c r="VIN750" s="59"/>
      <c r="VIO750" s="59"/>
      <c r="VIP750" s="59"/>
      <c r="VIQ750" s="59"/>
      <c r="VIR750" s="59"/>
      <c r="VIS750" s="59"/>
      <c r="VIT750" s="59"/>
      <c r="VIU750" s="59"/>
      <c r="VIV750" s="59"/>
      <c r="VIW750" s="59"/>
      <c r="VIX750" s="59"/>
      <c r="VIY750" s="59"/>
      <c r="VIZ750" s="59"/>
      <c r="VJA750" s="59"/>
      <c r="VJB750" s="59"/>
      <c r="VJC750" s="59"/>
      <c r="VJD750" s="59"/>
      <c r="VJE750" s="59"/>
      <c r="VJF750" s="59"/>
      <c r="VJG750" s="59"/>
      <c r="VJH750" s="59"/>
      <c r="VJI750" s="59"/>
      <c r="VJJ750" s="59"/>
      <c r="VJK750" s="59"/>
      <c r="VJL750" s="59"/>
      <c r="VJM750" s="59"/>
      <c r="VJN750" s="59"/>
      <c r="VJO750" s="59"/>
      <c r="VJP750" s="59"/>
      <c r="VJQ750" s="59"/>
      <c r="VJR750" s="59"/>
      <c r="VJS750" s="59"/>
      <c r="VJT750" s="59"/>
      <c r="VJU750" s="59"/>
      <c r="VJV750" s="59"/>
      <c r="VJW750" s="59"/>
      <c r="VJX750" s="59"/>
      <c r="VJY750" s="59"/>
      <c r="VJZ750" s="59"/>
      <c r="VKA750" s="59"/>
      <c r="VKB750" s="59"/>
      <c r="VKC750" s="59"/>
      <c r="VKD750" s="59"/>
      <c r="VKE750" s="59"/>
      <c r="VKF750" s="59"/>
      <c r="VKG750" s="59"/>
      <c r="VKH750" s="59"/>
      <c r="VKI750" s="59"/>
      <c r="VKJ750" s="59"/>
      <c r="VKK750" s="59"/>
      <c r="VKL750" s="59"/>
      <c r="VKM750" s="59"/>
      <c r="VKN750" s="59"/>
      <c r="VKO750" s="59"/>
      <c r="VKP750" s="59"/>
      <c r="VKQ750" s="59"/>
      <c r="VKR750" s="59"/>
      <c r="VKS750" s="59"/>
      <c r="VKT750" s="59"/>
      <c r="VKU750" s="59"/>
      <c r="VKV750" s="59"/>
      <c r="VKW750" s="59"/>
      <c r="VKX750" s="59"/>
      <c r="VKY750" s="59"/>
      <c r="VKZ750" s="59"/>
      <c r="VLA750" s="59"/>
      <c r="VLB750" s="59"/>
      <c r="VLC750" s="59"/>
      <c r="VLD750" s="59"/>
      <c r="VLE750" s="59"/>
      <c r="VLF750" s="59"/>
      <c r="VLG750" s="59"/>
      <c r="VLH750" s="59"/>
      <c r="VLI750" s="59"/>
      <c r="VLJ750" s="59"/>
      <c r="VLK750" s="59"/>
      <c r="VLL750" s="59"/>
      <c r="VLM750" s="59"/>
      <c r="VLN750" s="59"/>
      <c r="VLO750" s="59"/>
      <c r="VLP750" s="59"/>
      <c r="VLQ750" s="59"/>
      <c r="VLR750" s="59"/>
      <c r="VLS750" s="59"/>
      <c r="VLT750" s="59"/>
      <c r="VLU750" s="59"/>
      <c r="VLV750" s="59"/>
      <c r="VLW750" s="59"/>
      <c r="VLX750" s="59"/>
      <c r="VLY750" s="59"/>
      <c r="VLZ750" s="59"/>
      <c r="VMA750" s="59"/>
      <c r="VMB750" s="59"/>
      <c r="VMC750" s="59"/>
      <c r="VMD750" s="59"/>
      <c r="VME750" s="59"/>
      <c r="VMF750" s="59"/>
      <c r="VMG750" s="59"/>
      <c r="VMH750" s="59"/>
      <c r="VMI750" s="59"/>
      <c r="VMJ750" s="59"/>
      <c r="VMK750" s="59"/>
      <c r="VML750" s="59"/>
      <c r="VMM750" s="59"/>
      <c r="VMN750" s="59"/>
      <c r="VMO750" s="59"/>
      <c r="VMP750" s="59"/>
      <c r="VMQ750" s="59"/>
      <c r="VMR750" s="59"/>
      <c r="VMS750" s="59"/>
      <c r="VMT750" s="59"/>
      <c r="VMU750" s="59"/>
      <c r="VMV750" s="59"/>
      <c r="VMW750" s="59"/>
      <c r="VMX750" s="59"/>
      <c r="VMY750" s="59"/>
      <c r="VMZ750" s="59"/>
      <c r="VNA750" s="59"/>
      <c r="VNB750" s="59"/>
      <c r="VNC750" s="59"/>
      <c r="VND750" s="59"/>
      <c r="VNE750" s="59"/>
      <c r="VNF750" s="59"/>
      <c r="VNG750" s="59"/>
      <c r="VNH750" s="59"/>
      <c r="VNI750" s="59"/>
      <c r="VNJ750" s="59"/>
      <c r="VNK750" s="59"/>
      <c r="VNL750" s="59"/>
      <c r="VNM750" s="59"/>
      <c r="VNN750" s="59"/>
      <c r="VNO750" s="59"/>
      <c r="VNP750" s="59"/>
      <c r="VNQ750" s="59"/>
      <c r="VNR750" s="59"/>
      <c r="VNS750" s="59"/>
      <c r="VNT750" s="59"/>
      <c r="VNU750" s="59"/>
      <c r="VNV750" s="59"/>
      <c r="VNW750" s="59"/>
      <c r="VNX750" s="59"/>
      <c r="VNY750" s="59"/>
      <c r="VNZ750" s="59"/>
      <c r="VOA750" s="59"/>
      <c r="VOB750" s="59"/>
      <c r="VOC750" s="59"/>
      <c r="VOD750" s="59"/>
      <c r="VOE750" s="59"/>
      <c r="VOF750" s="59"/>
      <c r="VOG750" s="59"/>
      <c r="VOH750" s="59"/>
      <c r="VOI750" s="59"/>
      <c r="VOJ750" s="59"/>
      <c r="VOK750" s="59"/>
      <c r="VOL750" s="59"/>
      <c r="VOM750" s="59"/>
      <c r="VON750" s="59"/>
      <c r="VOO750" s="59"/>
      <c r="VOP750" s="59"/>
      <c r="VOQ750" s="59"/>
      <c r="VOR750" s="59"/>
      <c r="VOS750" s="59"/>
      <c r="VOT750" s="59"/>
      <c r="VOU750" s="59"/>
      <c r="VOV750" s="59"/>
      <c r="VOW750" s="59"/>
      <c r="VOX750" s="59"/>
      <c r="VOY750" s="59"/>
      <c r="VOZ750" s="59"/>
      <c r="VPA750" s="59"/>
      <c r="VPB750" s="59"/>
      <c r="VPC750" s="59"/>
      <c r="VPD750" s="59"/>
      <c r="VPE750" s="59"/>
      <c r="VPF750" s="59"/>
      <c r="VPG750" s="59"/>
      <c r="VPH750" s="59"/>
      <c r="VPI750" s="59"/>
      <c r="VPJ750" s="59"/>
      <c r="VPK750" s="59"/>
      <c r="VPL750" s="59"/>
      <c r="VPM750" s="59"/>
      <c r="VPN750" s="59"/>
      <c r="VPO750" s="59"/>
      <c r="VPP750" s="59"/>
      <c r="VPQ750" s="59"/>
      <c r="VPR750" s="59"/>
      <c r="VPS750" s="59"/>
      <c r="VPT750" s="59"/>
      <c r="VPU750" s="59"/>
      <c r="VPV750" s="59"/>
      <c r="VPW750" s="59"/>
      <c r="VPX750" s="59"/>
      <c r="VPY750" s="59"/>
      <c r="VPZ750" s="59"/>
      <c r="VQA750" s="59"/>
      <c r="VQB750" s="59"/>
      <c r="VQC750" s="59"/>
      <c r="VQD750" s="59"/>
      <c r="VQE750" s="59"/>
      <c r="VQF750" s="59"/>
      <c r="VQG750" s="59"/>
      <c r="VQH750" s="59"/>
      <c r="VQI750" s="59"/>
      <c r="VQJ750" s="59"/>
      <c r="VQK750" s="59"/>
      <c r="VQL750" s="59"/>
      <c r="VQM750" s="59"/>
      <c r="VQN750" s="59"/>
      <c r="VQO750" s="59"/>
      <c r="VQP750" s="59"/>
      <c r="VQQ750" s="59"/>
      <c r="VQR750" s="59"/>
      <c r="VQS750" s="59"/>
      <c r="VQT750" s="59"/>
      <c r="VQU750" s="59"/>
      <c r="VQV750" s="59"/>
      <c r="VQW750" s="59"/>
      <c r="VQX750" s="59"/>
      <c r="VQY750" s="59"/>
      <c r="VQZ750" s="59"/>
      <c r="VRA750" s="59"/>
      <c r="VRB750" s="59"/>
      <c r="VRC750" s="59"/>
      <c r="VRD750" s="59"/>
      <c r="VRE750" s="59"/>
      <c r="VRF750" s="59"/>
      <c r="VRG750" s="59"/>
      <c r="VRH750" s="59"/>
      <c r="VRI750" s="59"/>
      <c r="VRJ750" s="59"/>
      <c r="VRK750" s="59"/>
      <c r="VRL750" s="59"/>
      <c r="VRM750" s="59"/>
      <c r="VRN750" s="59"/>
      <c r="VRO750" s="59"/>
      <c r="VRP750" s="59"/>
      <c r="VRQ750" s="59"/>
      <c r="VRR750" s="59"/>
      <c r="VRS750" s="59"/>
      <c r="VRT750" s="59"/>
      <c r="VRU750" s="59"/>
      <c r="VRV750" s="59"/>
      <c r="VRW750" s="59"/>
      <c r="VRX750" s="59"/>
      <c r="VRY750" s="59"/>
      <c r="VRZ750" s="59"/>
      <c r="VSA750" s="59"/>
      <c r="VSB750" s="59"/>
      <c r="VSC750" s="59"/>
      <c r="VSD750" s="59"/>
      <c r="VSE750" s="59"/>
      <c r="VSF750" s="59"/>
      <c r="VSG750" s="59"/>
      <c r="VSH750" s="59"/>
      <c r="VSI750" s="59"/>
      <c r="VSJ750" s="59"/>
      <c r="VSK750" s="59"/>
      <c r="VSL750" s="59"/>
      <c r="VSM750" s="59"/>
      <c r="VSN750" s="59"/>
      <c r="VSO750" s="59"/>
      <c r="VSP750" s="59"/>
      <c r="VSQ750" s="59"/>
      <c r="VSR750" s="59"/>
      <c r="VSS750" s="59"/>
      <c r="VST750" s="59"/>
      <c r="VSU750" s="59"/>
      <c r="VSV750" s="59"/>
      <c r="VSW750" s="59"/>
      <c r="VSX750" s="59"/>
      <c r="VSY750" s="59"/>
      <c r="VSZ750" s="59"/>
      <c r="VTA750" s="59"/>
      <c r="VTB750" s="59"/>
      <c r="VTC750" s="59"/>
      <c r="VTD750" s="59"/>
      <c r="VTE750" s="59"/>
      <c r="VTF750" s="59"/>
      <c r="VTG750" s="59"/>
      <c r="VTH750" s="59"/>
      <c r="VTI750" s="59"/>
      <c r="VTJ750" s="59"/>
      <c r="VTK750" s="59"/>
      <c r="VTL750" s="59"/>
      <c r="VTM750" s="59"/>
      <c r="VTN750" s="59"/>
      <c r="VTO750" s="59"/>
      <c r="VTP750" s="59"/>
      <c r="VTQ750" s="59"/>
      <c r="VTR750" s="59"/>
      <c r="VTS750" s="59"/>
      <c r="VTT750" s="59"/>
      <c r="VTU750" s="59"/>
      <c r="VTV750" s="59"/>
      <c r="VTW750" s="59"/>
      <c r="VTX750" s="59"/>
      <c r="VTY750" s="59"/>
      <c r="VTZ750" s="59"/>
      <c r="VUA750" s="59"/>
      <c r="VUB750" s="59"/>
      <c r="VUC750" s="59"/>
      <c r="VUD750" s="59"/>
      <c r="VUE750" s="59"/>
      <c r="VUF750" s="59"/>
      <c r="VUG750" s="59"/>
      <c r="VUH750" s="59"/>
      <c r="VUI750" s="59"/>
      <c r="VUJ750" s="59"/>
      <c r="VUK750" s="59"/>
      <c r="VUL750" s="59"/>
      <c r="VUM750" s="59"/>
      <c r="VUN750" s="59"/>
      <c r="VUO750" s="59"/>
      <c r="VUP750" s="59"/>
      <c r="VUQ750" s="59"/>
      <c r="VUR750" s="59"/>
      <c r="VUS750" s="59"/>
      <c r="VUT750" s="59"/>
      <c r="VUU750" s="59"/>
      <c r="VUV750" s="59"/>
      <c r="VUW750" s="59"/>
      <c r="VUX750" s="59"/>
      <c r="VUY750" s="59"/>
      <c r="VUZ750" s="59"/>
      <c r="VVA750" s="59"/>
      <c r="VVB750" s="59"/>
      <c r="VVC750" s="59"/>
      <c r="VVD750" s="59"/>
      <c r="VVE750" s="59"/>
      <c r="VVF750" s="59"/>
      <c r="VVG750" s="59"/>
      <c r="VVH750" s="59"/>
      <c r="VVI750" s="59"/>
      <c r="VVJ750" s="59"/>
      <c r="VVK750" s="59"/>
      <c r="VVL750" s="59"/>
      <c r="VVM750" s="59"/>
      <c r="VVN750" s="59"/>
      <c r="VVO750" s="59"/>
      <c r="VVP750" s="59"/>
      <c r="VVQ750" s="59"/>
      <c r="VVR750" s="59"/>
      <c r="VVS750" s="59"/>
      <c r="VVT750" s="59"/>
      <c r="VVU750" s="59"/>
      <c r="VVV750" s="59"/>
      <c r="VVW750" s="59"/>
      <c r="VVX750" s="59"/>
      <c r="VVY750" s="59"/>
      <c r="VVZ750" s="59"/>
      <c r="VWA750" s="59"/>
      <c r="VWB750" s="59"/>
      <c r="VWC750" s="59"/>
      <c r="VWD750" s="59"/>
      <c r="VWE750" s="59"/>
      <c r="VWF750" s="59"/>
      <c r="VWG750" s="59"/>
      <c r="VWH750" s="59"/>
      <c r="VWI750" s="59"/>
      <c r="VWJ750" s="59"/>
      <c r="VWK750" s="59"/>
      <c r="VWL750" s="59"/>
      <c r="VWM750" s="59"/>
      <c r="VWN750" s="59"/>
      <c r="VWO750" s="59"/>
      <c r="VWP750" s="59"/>
      <c r="VWQ750" s="59"/>
      <c r="VWR750" s="59"/>
      <c r="VWS750" s="59"/>
      <c r="VWT750" s="59"/>
      <c r="VWU750" s="59"/>
      <c r="VWV750" s="59"/>
      <c r="VWW750" s="59"/>
      <c r="VWX750" s="59"/>
      <c r="VWY750" s="59"/>
      <c r="VWZ750" s="59"/>
      <c r="VXA750" s="59"/>
      <c r="VXB750" s="59"/>
      <c r="VXC750" s="59"/>
      <c r="VXD750" s="59"/>
      <c r="VXE750" s="59"/>
      <c r="VXF750" s="59"/>
      <c r="VXG750" s="59"/>
      <c r="VXH750" s="59"/>
      <c r="VXI750" s="59"/>
      <c r="VXJ750" s="59"/>
      <c r="VXK750" s="59"/>
      <c r="VXL750" s="59"/>
      <c r="VXM750" s="59"/>
      <c r="VXN750" s="59"/>
      <c r="VXO750" s="59"/>
      <c r="VXP750" s="59"/>
      <c r="VXQ750" s="59"/>
      <c r="VXR750" s="59"/>
      <c r="VXS750" s="59"/>
      <c r="VXT750" s="59"/>
      <c r="VXU750" s="59"/>
      <c r="VXV750" s="59"/>
      <c r="VXW750" s="59"/>
      <c r="VXX750" s="59"/>
      <c r="VXY750" s="59"/>
      <c r="VXZ750" s="59"/>
      <c r="VYA750" s="59"/>
      <c r="VYB750" s="59"/>
      <c r="VYC750" s="59"/>
      <c r="VYD750" s="59"/>
      <c r="VYE750" s="59"/>
      <c r="VYF750" s="59"/>
      <c r="VYG750" s="59"/>
      <c r="VYH750" s="59"/>
      <c r="VYI750" s="59"/>
      <c r="VYJ750" s="59"/>
      <c r="VYK750" s="59"/>
      <c r="VYL750" s="59"/>
      <c r="VYM750" s="59"/>
      <c r="VYN750" s="59"/>
      <c r="VYO750" s="59"/>
      <c r="VYP750" s="59"/>
      <c r="VYQ750" s="59"/>
      <c r="VYR750" s="59"/>
      <c r="VYS750" s="59"/>
      <c r="VYT750" s="59"/>
      <c r="VYU750" s="59"/>
      <c r="VYV750" s="59"/>
      <c r="VYW750" s="59"/>
      <c r="VYX750" s="59"/>
      <c r="VYY750" s="59"/>
      <c r="VYZ750" s="59"/>
      <c r="VZA750" s="59"/>
      <c r="VZB750" s="59"/>
      <c r="VZC750" s="59"/>
      <c r="VZD750" s="59"/>
      <c r="VZE750" s="59"/>
      <c r="VZF750" s="59"/>
      <c r="VZG750" s="59"/>
      <c r="VZH750" s="59"/>
      <c r="VZI750" s="59"/>
      <c r="VZJ750" s="59"/>
      <c r="VZK750" s="59"/>
      <c r="VZL750" s="59"/>
      <c r="VZM750" s="59"/>
      <c r="VZN750" s="59"/>
      <c r="VZO750" s="59"/>
      <c r="VZP750" s="59"/>
      <c r="VZQ750" s="59"/>
      <c r="VZR750" s="59"/>
      <c r="VZS750" s="59"/>
      <c r="VZT750" s="59"/>
      <c r="VZU750" s="59"/>
      <c r="VZV750" s="59"/>
      <c r="VZW750" s="59"/>
      <c r="VZX750" s="59"/>
      <c r="VZY750" s="59"/>
      <c r="VZZ750" s="59"/>
      <c r="WAA750" s="59"/>
      <c r="WAB750" s="59"/>
      <c r="WAC750" s="59"/>
      <c r="WAD750" s="59"/>
      <c r="WAE750" s="59"/>
      <c r="WAF750" s="59"/>
      <c r="WAG750" s="59"/>
      <c r="WAH750" s="59"/>
      <c r="WAI750" s="59"/>
      <c r="WAJ750" s="59"/>
      <c r="WAK750" s="59"/>
      <c r="WAL750" s="59"/>
      <c r="WAM750" s="59"/>
      <c r="WAN750" s="59"/>
      <c r="WAO750" s="59"/>
      <c r="WAP750" s="59"/>
      <c r="WAQ750" s="59"/>
      <c r="WAR750" s="59"/>
      <c r="WAS750" s="59"/>
      <c r="WAT750" s="59"/>
      <c r="WAU750" s="59"/>
      <c r="WAV750" s="59"/>
      <c r="WAW750" s="59"/>
      <c r="WAX750" s="59"/>
      <c r="WAY750" s="59"/>
      <c r="WAZ750" s="59"/>
      <c r="WBA750" s="59"/>
      <c r="WBB750" s="59"/>
      <c r="WBC750" s="59"/>
      <c r="WBD750" s="59"/>
      <c r="WBE750" s="59"/>
      <c r="WBF750" s="59"/>
      <c r="WBG750" s="59"/>
      <c r="WBH750" s="59"/>
      <c r="WBI750" s="59"/>
      <c r="WBJ750" s="59"/>
      <c r="WBK750" s="59"/>
      <c r="WBL750" s="59"/>
      <c r="WBM750" s="59"/>
      <c r="WBN750" s="59"/>
      <c r="WBO750" s="59"/>
      <c r="WBP750" s="59"/>
      <c r="WBQ750" s="59"/>
      <c r="WBR750" s="59"/>
      <c r="WBS750" s="59"/>
      <c r="WBT750" s="59"/>
      <c r="WBU750" s="59"/>
      <c r="WBV750" s="59"/>
      <c r="WBW750" s="59"/>
      <c r="WBX750" s="59"/>
      <c r="WBY750" s="59"/>
      <c r="WBZ750" s="59"/>
      <c r="WCA750" s="59"/>
      <c r="WCB750" s="59"/>
      <c r="WCC750" s="59"/>
      <c r="WCD750" s="59"/>
      <c r="WCE750" s="59"/>
      <c r="WCF750" s="59"/>
      <c r="WCG750" s="59"/>
      <c r="WCH750" s="59"/>
      <c r="WCI750" s="59"/>
      <c r="WCJ750" s="59"/>
      <c r="WCK750" s="59"/>
      <c r="WCL750" s="59"/>
      <c r="WCM750" s="59"/>
      <c r="WCN750" s="59"/>
      <c r="WCO750" s="59"/>
      <c r="WCP750" s="59"/>
      <c r="WCQ750" s="59"/>
      <c r="WCR750" s="59"/>
      <c r="WCS750" s="59"/>
      <c r="WCT750" s="59"/>
      <c r="WCU750" s="59"/>
      <c r="WCV750" s="59"/>
      <c r="WCW750" s="59"/>
      <c r="WCX750" s="59"/>
      <c r="WCY750" s="59"/>
      <c r="WCZ750" s="59"/>
      <c r="WDA750" s="59"/>
      <c r="WDB750" s="59"/>
      <c r="WDC750" s="59"/>
      <c r="WDD750" s="59"/>
      <c r="WDE750" s="59"/>
      <c r="WDF750" s="59"/>
      <c r="WDG750" s="59"/>
      <c r="WDH750" s="59"/>
      <c r="WDI750" s="59"/>
      <c r="WDJ750" s="59"/>
      <c r="WDK750" s="59"/>
      <c r="WDL750" s="59"/>
      <c r="WDM750" s="59"/>
      <c r="WDN750" s="59"/>
      <c r="WDO750" s="59"/>
      <c r="WDP750" s="59"/>
      <c r="WDQ750" s="59"/>
      <c r="WDR750" s="59"/>
      <c r="WDS750" s="59"/>
      <c r="WDT750" s="59"/>
      <c r="WDU750" s="59"/>
      <c r="WDV750" s="59"/>
      <c r="WDW750" s="59"/>
      <c r="WDX750" s="59"/>
      <c r="WDY750" s="59"/>
      <c r="WDZ750" s="59"/>
      <c r="WEA750" s="59"/>
      <c r="WEB750" s="59"/>
      <c r="WEC750" s="59"/>
      <c r="WED750" s="59"/>
      <c r="WEE750" s="59"/>
      <c r="WEF750" s="59"/>
      <c r="WEG750" s="59"/>
      <c r="WEH750" s="59"/>
      <c r="WEI750" s="59"/>
      <c r="WEJ750" s="59"/>
      <c r="WEK750" s="59"/>
      <c r="WEL750" s="59"/>
      <c r="WEM750" s="59"/>
      <c r="WEN750" s="59"/>
      <c r="WEO750" s="59"/>
      <c r="WEP750" s="59"/>
      <c r="WEQ750" s="59"/>
      <c r="WER750" s="59"/>
      <c r="WES750" s="59"/>
      <c r="WET750" s="59"/>
      <c r="WEU750" s="59"/>
      <c r="WEV750" s="59"/>
      <c r="WEW750" s="59"/>
      <c r="WEX750" s="59"/>
      <c r="WEY750" s="59"/>
      <c r="WEZ750" s="59"/>
      <c r="WFA750" s="59"/>
      <c r="WFB750" s="59"/>
      <c r="WFC750" s="59"/>
      <c r="WFD750" s="59"/>
      <c r="WFE750" s="59"/>
      <c r="WFF750" s="59"/>
      <c r="WFG750" s="59"/>
      <c r="WFH750" s="59"/>
      <c r="WFI750" s="59"/>
      <c r="WFJ750" s="59"/>
      <c r="WFK750" s="59"/>
      <c r="WFL750" s="59"/>
      <c r="WFM750" s="59"/>
      <c r="WFN750" s="59"/>
      <c r="WFO750" s="59"/>
      <c r="WFP750" s="59"/>
      <c r="WFQ750" s="59"/>
      <c r="WFR750" s="59"/>
      <c r="WFS750" s="59"/>
      <c r="WFT750" s="59"/>
      <c r="WFU750" s="59"/>
      <c r="WFV750" s="59"/>
      <c r="WFW750" s="59"/>
      <c r="WFX750" s="59"/>
      <c r="WFY750" s="59"/>
      <c r="WFZ750" s="59"/>
      <c r="WGA750" s="59"/>
      <c r="WGB750" s="59"/>
      <c r="WGC750" s="59"/>
      <c r="WGD750" s="59"/>
      <c r="WGE750" s="59"/>
      <c r="WGF750" s="59"/>
      <c r="WGG750" s="59"/>
      <c r="WGH750" s="59"/>
      <c r="WGI750" s="59"/>
      <c r="WGJ750" s="59"/>
      <c r="WGK750" s="59"/>
      <c r="WGL750" s="59"/>
      <c r="WGM750" s="59"/>
      <c r="WGN750" s="59"/>
      <c r="WGO750" s="59"/>
      <c r="WGP750" s="59"/>
      <c r="WGQ750" s="59"/>
      <c r="WGR750" s="59"/>
      <c r="WGS750" s="59"/>
      <c r="WGT750" s="59"/>
      <c r="WGU750" s="59"/>
      <c r="WGV750" s="59"/>
      <c r="WGW750" s="59"/>
      <c r="WGX750" s="59"/>
      <c r="WGY750" s="59"/>
      <c r="WGZ750" s="59"/>
      <c r="WHA750" s="59"/>
      <c r="WHB750" s="59"/>
      <c r="WHC750" s="59"/>
      <c r="WHD750" s="59"/>
      <c r="WHE750" s="59"/>
      <c r="WHF750" s="59"/>
      <c r="WHG750" s="59"/>
      <c r="WHH750" s="59"/>
      <c r="WHI750" s="59"/>
      <c r="WHJ750" s="59"/>
      <c r="WHK750" s="59"/>
      <c r="WHL750" s="59"/>
      <c r="WHM750" s="59"/>
      <c r="WHN750" s="59"/>
      <c r="WHO750" s="59"/>
      <c r="WHP750" s="59"/>
      <c r="WHQ750" s="59"/>
      <c r="WHR750" s="59"/>
      <c r="WHS750" s="59"/>
      <c r="WHT750" s="59"/>
      <c r="WHU750" s="59"/>
      <c r="WHV750" s="59"/>
      <c r="WHW750" s="59"/>
      <c r="WHX750" s="59"/>
      <c r="WHY750" s="59"/>
      <c r="WHZ750" s="59"/>
      <c r="WIA750" s="59"/>
      <c r="WIB750" s="59"/>
      <c r="WIC750" s="59"/>
      <c r="WID750" s="59"/>
      <c r="WIE750" s="59"/>
      <c r="WIF750" s="59"/>
      <c r="WIG750" s="59"/>
      <c r="WIH750" s="59"/>
      <c r="WII750" s="59"/>
      <c r="WIJ750" s="59"/>
      <c r="WIK750" s="59"/>
      <c r="WIL750" s="59"/>
      <c r="WIM750" s="59"/>
      <c r="WIN750" s="59"/>
      <c r="WIO750" s="59"/>
      <c r="WIP750" s="59"/>
      <c r="WIQ750" s="59"/>
      <c r="WIR750" s="59"/>
      <c r="WIS750" s="59"/>
      <c r="WIT750" s="59"/>
      <c r="WIU750" s="59"/>
      <c r="WIV750" s="59"/>
      <c r="WIW750" s="59"/>
      <c r="WIX750" s="59"/>
      <c r="WIY750" s="59"/>
      <c r="WIZ750" s="59"/>
      <c r="WJA750" s="59"/>
      <c r="WJB750" s="59"/>
      <c r="WJC750" s="59"/>
      <c r="WJD750" s="59"/>
      <c r="WJE750" s="59"/>
      <c r="WJF750" s="59"/>
      <c r="WJG750" s="59"/>
      <c r="WJH750" s="59"/>
      <c r="WJI750" s="59"/>
      <c r="WJJ750" s="59"/>
      <c r="WJK750" s="59"/>
      <c r="WJL750" s="59"/>
      <c r="WJM750" s="59"/>
      <c r="WJN750" s="59"/>
      <c r="WJO750" s="59"/>
      <c r="WJP750" s="59"/>
      <c r="WJQ750" s="59"/>
      <c r="WJR750" s="59"/>
      <c r="WJS750" s="59"/>
      <c r="WJT750" s="59"/>
      <c r="WJU750" s="59"/>
      <c r="WJV750" s="59"/>
      <c r="WJW750" s="59"/>
      <c r="WJX750" s="59"/>
      <c r="WJY750" s="59"/>
      <c r="WJZ750" s="59"/>
      <c r="WKA750" s="59"/>
      <c r="WKB750" s="59"/>
      <c r="WKC750" s="59"/>
      <c r="WKD750" s="59"/>
      <c r="WKE750" s="59"/>
      <c r="WKF750" s="59"/>
      <c r="WKG750" s="59"/>
      <c r="WKH750" s="59"/>
      <c r="WKI750" s="59"/>
      <c r="WKJ750" s="59"/>
      <c r="WKK750" s="59"/>
      <c r="WKL750" s="59"/>
      <c r="WKM750" s="59"/>
      <c r="WKN750" s="59"/>
      <c r="WKO750" s="59"/>
      <c r="WKP750" s="59"/>
      <c r="WKQ750" s="59"/>
      <c r="WKR750" s="59"/>
      <c r="WKS750" s="59"/>
      <c r="WKT750" s="59"/>
      <c r="WKU750" s="59"/>
      <c r="WKV750" s="59"/>
      <c r="WKW750" s="59"/>
      <c r="WKX750" s="59"/>
      <c r="WKY750" s="59"/>
      <c r="WKZ750" s="59"/>
      <c r="WLA750" s="59"/>
      <c r="WLB750" s="59"/>
      <c r="WLC750" s="59"/>
      <c r="WLD750" s="59"/>
      <c r="WLE750" s="59"/>
      <c r="WLF750" s="59"/>
      <c r="WLG750" s="59"/>
      <c r="WLH750" s="59"/>
      <c r="WLI750" s="59"/>
      <c r="WLJ750" s="59"/>
      <c r="WLK750" s="59"/>
      <c r="WLL750" s="59"/>
      <c r="WLM750" s="59"/>
      <c r="WLN750" s="59"/>
      <c r="WLO750" s="59"/>
      <c r="WLP750" s="59"/>
      <c r="WLQ750" s="59"/>
      <c r="WLR750" s="59"/>
      <c r="WLS750" s="59"/>
      <c r="WLT750" s="59"/>
      <c r="WLU750" s="59"/>
      <c r="WLV750" s="59"/>
      <c r="WLW750" s="59"/>
      <c r="WLX750" s="59"/>
      <c r="WLY750" s="59"/>
      <c r="WLZ750" s="59"/>
      <c r="WMA750" s="59"/>
      <c r="WMB750" s="59"/>
      <c r="WMC750" s="59"/>
      <c r="WMD750" s="59"/>
      <c r="WME750" s="59"/>
      <c r="WMF750" s="59"/>
      <c r="WMG750" s="59"/>
      <c r="WMH750" s="59"/>
      <c r="WMI750" s="59"/>
      <c r="WMJ750" s="59"/>
      <c r="WMK750" s="59"/>
      <c r="WML750" s="59"/>
      <c r="WMM750" s="59"/>
      <c r="WMN750" s="59"/>
      <c r="WMO750" s="59"/>
      <c r="WMP750" s="59"/>
      <c r="WMQ750" s="59"/>
      <c r="WMR750" s="59"/>
      <c r="WMS750" s="59"/>
      <c r="WMT750" s="59"/>
      <c r="WMU750" s="59"/>
      <c r="WMV750" s="59"/>
      <c r="WMW750" s="59"/>
      <c r="WMX750" s="59"/>
      <c r="WMY750" s="59"/>
      <c r="WMZ750" s="59"/>
      <c r="WNA750" s="59"/>
      <c r="WNB750" s="59"/>
      <c r="WNC750" s="59"/>
      <c r="WND750" s="59"/>
      <c r="WNE750" s="59"/>
      <c r="WNF750" s="59"/>
      <c r="WNG750" s="59"/>
      <c r="WNH750" s="59"/>
      <c r="WNI750" s="59"/>
      <c r="WNJ750" s="59"/>
      <c r="WNK750" s="59"/>
      <c r="WNL750" s="59"/>
      <c r="WNM750" s="59"/>
      <c r="WNN750" s="59"/>
      <c r="WNO750" s="59"/>
      <c r="WNP750" s="59"/>
      <c r="WNQ750" s="59"/>
      <c r="WNR750" s="59"/>
      <c r="WNS750" s="59"/>
      <c r="WNT750" s="59"/>
      <c r="WNU750" s="59"/>
      <c r="WNV750" s="59"/>
      <c r="WNW750" s="59"/>
      <c r="WNX750" s="59"/>
      <c r="WNY750" s="59"/>
      <c r="WNZ750" s="59"/>
      <c r="WOA750" s="59"/>
      <c r="WOB750" s="59"/>
      <c r="WOC750" s="59"/>
      <c r="WOD750" s="59"/>
      <c r="WOE750" s="59"/>
      <c r="WOF750" s="59"/>
      <c r="WOG750" s="59"/>
      <c r="WOH750" s="59"/>
      <c r="WOI750" s="59"/>
      <c r="WOJ750" s="59"/>
      <c r="WOK750" s="59"/>
      <c r="WOL750" s="59"/>
      <c r="WOM750" s="59"/>
      <c r="WON750" s="59"/>
      <c r="WOO750" s="59"/>
      <c r="WOP750" s="59"/>
      <c r="WOQ750" s="59"/>
      <c r="WOR750" s="59"/>
      <c r="WOS750" s="59"/>
      <c r="WOT750" s="59"/>
      <c r="WOU750" s="59"/>
      <c r="WOV750" s="59"/>
      <c r="WOW750" s="59"/>
      <c r="WOX750" s="59"/>
      <c r="WOY750" s="59"/>
      <c r="WOZ750" s="59"/>
      <c r="WPA750" s="59"/>
      <c r="WPB750" s="59"/>
      <c r="WPC750" s="59"/>
      <c r="WPD750" s="59"/>
      <c r="WPE750" s="59"/>
      <c r="WPF750" s="59"/>
      <c r="WPG750" s="59"/>
      <c r="WPH750" s="59"/>
      <c r="WPI750" s="59"/>
      <c r="WPJ750" s="59"/>
      <c r="WPK750" s="59"/>
      <c r="WPL750" s="59"/>
      <c r="WPM750" s="59"/>
      <c r="WPN750" s="59"/>
      <c r="WPO750" s="59"/>
      <c r="WPP750" s="59"/>
      <c r="WPQ750" s="59"/>
      <c r="WPR750" s="59"/>
      <c r="WPS750" s="59"/>
      <c r="WPT750" s="59"/>
      <c r="WPU750" s="59"/>
      <c r="WPV750" s="59"/>
      <c r="WPW750" s="59"/>
      <c r="WPX750" s="59"/>
      <c r="WPY750" s="59"/>
      <c r="WPZ750" s="59"/>
      <c r="WQA750" s="59"/>
      <c r="WQB750" s="59"/>
      <c r="WQC750" s="59"/>
      <c r="WQD750" s="59"/>
      <c r="WQE750" s="59"/>
      <c r="WQF750" s="59"/>
      <c r="WQG750" s="59"/>
      <c r="WQH750" s="59"/>
      <c r="WQI750" s="59"/>
      <c r="WQJ750" s="59"/>
      <c r="WQK750" s="59"/>
      <c r="WQL750" s="59"/>
      <c r="WQM750" s="59"/>
      <c r="WQN750" s="59"/>
      <c r="WQO750" s="59"/>
      <c r="WQP750" s="59"/>
      <c r="WQQ750" s="59"/>
      <c r="WQR750" s="59"/>
      <c r="WQS750" s="59"/>
      <c r="WQT750" s="59"/>
      <c r="WQU750" s="59"/>
      <c r="WQV750" s="59"/>
      <c r="WQW750" s="59"/>
      <c r="WQX750" s="59"/>
      <c r="WQY750" s="59"/>
      <c r="WQZ750" s="59"/>
      <c r="WRA750" s="59"/>
      <c r="WRB750" s="59"/>
      <c r="WRC750" s="59"/>
      <c r="WRD750" s="59"/>
      <c r="WRE750" s="59"/>
      <c r="WRF750" s="59"/>
      <c r="WRG750" s="59"/>
      <c r="WRH750" s="59"/>
      <c r="WRI750" s="59"/>
      <c r="WRJ750" s="59"/>
      <c r="WRK750" s="59"/>
      <c r="WRL750" s="59"/>
      <c r="WRM750" s="59"/>
      <c r="WRN750" s="59"/>
      <c r="WRO750" s="59"/>
      <c r="WRP750" s="59"/>
      <c r="WRQ750" s="59"/>
      <c r="WRR750" s="59"/>
      <c r="WRS750" s="59"/>
      <c r="WRT750" s="59"/>
      <c r="WRU750" s="59"/>
      <c r="WRV750" s="59"/>
      <c r="WRW750" s="59"/>
      <c r="WRX750" s="59"/>
      <c r="WRY750" s="59"/>
      <c r="WRZ750" s="59"/>
      <c r="WSA750" s="59"/>
      <c r="WSB750" s="59"/>
      <c r="WSC750" s="59"/>
      <c r="WSD750" s="59"/>
      <c r="WSE750" s="59"/>
      <c r="WSF750" s="59"/>
      <c r="WSG750" s="59"/>
      <c r="WSH750" s="59"/>
      <c r="WSI750" s="59"/>
      <c r="WSJ750" s="59"/>
      <c r="WSK750" s="59"/>
      <c r="WSL750" s="59"/>
      <c r="WSM750" s="59"/>
      <c r="WSN750" s="59"/>
      <c r="WSO750" s="59"/>
      <c r="WSP750" s="59"/>
      <c r="WSQ750" s="59"/>
      <c r="WSR750" s="59"/>
      <c r="WSS750" s="59"/>
      <c r="WST750" s="59"/>
      <c r="WSU750" s="59"/>
      <c r="WSV750" s="59"/>
      <c r="WSW750" s="59"/>
      <c r="WSX750" s="59"/>
      <c r="WSY750" s="59"/>
      <c r="WSZ750" s="59"/>
      <c r="WTA750" s="59"/>
      <c r="WTB750" s="59"/>
      <c r="WTC750" s="59"/>
      <c r="WTD750" s="59"/>
      <c r="WTE750" s="59"/>
      <c r="WTF750" s="59"/>
      <c r="WTG750" s="59"/>
      <c r="WTH750" s="59"/>
      <c r="WTI750" s="59"/>
      <c r="WTJ750" s="59"/>
      <c r="WTK750" s="59"/>
      <c r="WTL750" s="59"/>
      <c r="WTM750" s="59"/>
      <c r="WTN750" s="59"/>
      <c r="WTO750" s="59"/>
      <c r="WTP750" s="59"/>
      <c r="WTQ750" s="59"/>
      <c r="WTR750" s="59"/>
      <c r="WTS750" s="59"/>
      <c r="WTT750" s="59"/>
      <c r="WTU750" s="59"/>
      <c r="WTV750" s="59"/>
      <c r="WTW750" s="59"/>
      <c r="WTX750" s="59"/>
      <c r="WTY750" s="59"/>
      <c r="WTZ750" s="59"/>
      <c r="WUA750" s="59"/>
      <c r="WUB750" s="59"/>
      <c r="WUC750" s="59"/>
      <c r="WUD750" s="59"/>
      <c r="WUE750" s="59"/>
      <c r="WUF750" s="59"/>
      <c r="WUG750" s="59"/>
      <c r="WUH750" s="59"/>
      <c r="WUI750" s="59"/>
      <c r="WUJ750" s="59"/>
      <c r="WUK750" s="59"/>
      <c r="WUL750" s="59"/>
      <c r="WUM750" s="59"/>
      <c r="WUN750" s="59"/>
      <c r="WUO750" s="59"/>
      <c r="WUP750" s="59"/>
      <c r="WUQ750" s="59"/>
      <c r="WUR750" s="59"/>
      <c r="WUS750" s="59"/>
      <c r="WUT750" s="59"/>
      <c r="WUU750" s="59"/>
      <c r="WUV750" s="59"/>
      <c r="WUW750" s="59"/>
      <c r="WUX750" s="59"/>
      <c r="WUY750" s="59"/>
      <c r="WUZ750" s="59"/>
      <c r="WVA750" s="59"/>
      <c r="WVB750" s="59"/>
      <c r="WVC750" s="59"/>
      <c r="WVD750" s="59"/>
      <c r="WVE750" s="59"/>
      <c r="WVF750" s="59"/>
      <c r="WVG750" s="59"/>
      <c r="WVH750" s="59"/>
      <c r="WVI750" s="59"/>
      <c r="WVJ750" s="59"/>
      <c r="WVK750" s="59"/>
      <c r="WVL750" s="59"/>
      <c r="WVM750" s="59"/>
      <c r="WVN750" s="59"/>
      <c r="WVO750" s="59"/>
      <c r="WVP750" s="59"/>
      <c r="WVQ750" s="59"/>
      <c r="WVR750" s="59"/>
      <c r="WVS750" s="59"/>
      <c r="WVT750" s="59"/>
      <c r="WVU750" s="59"/>
      <c r="WVV750" s="59"/>
      <c r="WVW750" s="59"/>
      <c r="WVX750" s="59"/>
      <c r="WVY750" s="59"/>
      <c r="WVZ750" s="59"/>
      <c r="WWA750" s="59"/>
      <c r="WWB750" s="59"/>
      <c r="WWC750" s="59"/>
      <c r="WWD750" s="59"/>
      <c r="WWE750" s="59"/>
      <c r="WWF750" s="59"/>
      <c r="WWG750" s="59"/>
      <c r="WWH750" s="59"/>
      <c r="WWI750" s="59"/>
      <c r="WWJ750" s="59"/>
      <c r="WWK750" s="59"/>
      <c r="WWL750" s="59"/>
      <c r="WWM750" s="59"/>
      <c r="WWN750" s="59"/>
      <c r="WWO750" s="59"/>
      <c r="WWP750" s="59"/>
      <c r="WWQ750" s="59"/>
      <c r="WWR750" s="59"/>
      <c r="WWS750" s="59"/>
      <c r="WWT750" s="59"/>
      <c r="WWU750" s="59"/>
      <c r="WWV750" s="59"/>
      <c r="WWW750" s="59"/>
      <c r="WWX750" s="59"/>
      <c r="WWY750" s="59"/>
      <c r="WWZ750" s="59"/>
      <c r="WXA750" s="59"/>
      <c r="WXB750" s="59"/>
      <c r="WXC750" s="59"/>
      <c r="WXD750" s="59"/>
      <c r="WXE750" s="59"/>
      <c r="WXF750" s="59"/>
      <c r="WXG750" s="59"/>
      <c r="WXH750" s="59"/>
      <c r="WXI750" s="59"/>
      <c r="WXJ750" s="59"/>
      <c r="WXK750" s="59"/>
      <c r="WXL750" s="59"/>
      <c r="WXM750" s="59"/>
      <c r="WXN750" s="59"/>
      <c r="WXO750" s="59"/>
      <c r="WXP750" s="59"/>
      <c r="WXQ750" s="59"/>
      <c r="WXR750" s="59"/>
      <c r="WXS750" s="59"/>
      <c r="WXT750" s="59"/>
      <c r="WXU750" s="59"/>
      <c r="WXV750" s="59"/>
      <c r="WXW750" s="59"/>
      <c r="WXX750" s="59"/>
      <c r="WXY750" s="59"/>
      <c r="WXZ750" s="59"/>
      <c r="WYA750" s="59"/>
      <c r="WYB750" s="59"/>
      <c r="WYC750" s="59"/>
      <c r="WYD750" s="59"/>
      <c r="WYE750" s="59"/>
      <c r="WYF750" s="59"/>
      <c r="WYG750" s="59"/>
      <c r="WYH750" s="59"/>
      <c r="WYI750" s="59"/>
      <c r="WYJ750" s="59"/>
      <c r="WYK750" s="59"/>
      <c r="WYL750" s="59"/>
      <c r="WYM750" s="59"/>
      <c r="WYN750" s="59"/>
      <c r="WYO750" s="59"/>
      <c r="WYP750" s="59"/>
      <c r="WYQ750" s="59"/>
      <c r="WYR750" s="59"/>
      <c r="WYS750" s="59"/>
      <c r="WYT750" s="59"/>
      <c r="WYU750" s="59"/>
      <c r="WYV750" s="59"/>
      <c r="WYW750" s="59"/>
      <c r="WYX750" s="59"/>
      <c r="WYY750" s="59"/>
      <c r="WYZ750" s="59"/>
      <c r="WZA750" s="59"/>
      <c r="WZB750" s="59"/>
      <c r="WZC750" s="59"/>
      <c r="WZD750" s="59"/>
      <c r="WZE750" s="59"/>
      <c r="WZF750" s="59"/>
      <c r="WZG750" s="59"/>
      <c r="WZH750" s="59"/>
      <c r="WZI750" s="59"/>
      <c r="WZJ750" s="59"/>
      <c r="WZK750" s="59"/>
      <c r="WZL750" s="59"/>
      <c r="WZM750" s="59"/>
      <c r="WZN750" s="59"/>
      <c r="WZO750" s="59"/>
      <c r="WZP750" s="59"/>
      <c r="WZQ750" s="59"/>
      <c r="WZR750" s="59"/>
      <c r="WZS750" s="59"/>
      <c r="WZT750" s="59"/>
      <c r="WZU750" s="59"/>
      <c r="WZV750" s="59"/>
      <c r="WZW750" s="59"/>
      <c r="WZX750" s="59"/>
      <c r="WZY750" s="59"/>
      <c r="WZZ750" s="59"/>
      <c r="XAA750" s="59"/>
      <c r="XAB750" s="59"/>
      <c r="XAC750" s="59"/>
      <c r="XAD750" s="59"/>
      <c r="XAE750" s="59"/>
      <c r="XAF750" s="59"/>
      <c r="XAG750" s="59"/>
      <c r="XAH750" s="59"/>
      <c r="XAI750" s="59"/>
      <c r="XAJ750" s="59"/>
      <c r="XAK750" s="59"/>
      <c r="XAL750" s="59"/>
      <c r="XAM750" s="59"/>
      <c r="XAN750" s="59"/>
      <c r="XAO750" s="59"/>
      <c r="XAP750" s="59"/>
      <c r="XAQ750" s="59"/>
      <c r="XAR750" s="59"/>
      <c r="XAS750" s="59"/>
      <c r="XAT750" s="59"/>
      <c r="XAU750" s="59"/>
      <c r="XAV750" s="59"/>
      <c r="XAW750" s="59"/>
      <c r="XAX750" s="59"/>
      <c r="XAY750" s="59"/>
      <c r="XAZ750" s="59"/>
      <c r="XBA750" s="59"/>
      <c r="XBB750" s="59"/>
      <c r="XBC750" s="59"/>
      <c r="XBD750" s="59"/>
      <c r="XBE750" s="59"/>
      <c r="XBF750" s="59"/>
      <c r="XBG750" s="59"/>
      <c r="XBH750" s="59"/>
      <c r="XBI750" s="59"/>
      <c r="XBJ750" s="59"/>
      <c r="XBK750" s="59"/>
      <c r="XBL750" s="59"/>
      <c r="XBM750" s="59"/>
      <c r="XBN750" s="59"/>
      <c r="XBO750" s="59"/>
      <c r="XBP750" s="59"/>
      <c r="XBQ750" s="59"/>
      <c r="XBR750" s="59"/>
      <c r="XBS750" s="59"/>
      <c r="XBT750" s="59"/>
      <c r="XBU750" s="59"/>
      <c r="XBV750" s="59"/>
      <c r="XBW750" s="59"/>
      <c r="XBX750" s="59"/>
      <c r="XBY750" s="59"/>
      <c r="XBZ750" s="59"/>
      <c r="XCA750" s="59"/>
      <c r="XCB750" s="59"/>
      <c r="XCC750" s="59"/>
      <c r="XCD750" s="59"/>
      <c r="XCE750" s="59"/>
      <c r="XCF750" s="59"/>
      <c r="XCG750" s="59"/>
      <c r="XCH750" s="59"/>
      <c r="XCI750" s="59"/>
      <c r="XCJ750" s="59"/>
      <c r="XCK750" s="59"/>
      <c r="XCL750" s="59"/>
      <c r="XCM750" s="59"/>
      <c r="XCN750" s="59"/>
      <c r="XCO750" s="59"/>
      <c r="XCP750" s="59"/>
      <c r="XCQ750" s="59"/>
      <c r="XCR750" s="59"/>
      <c r="XCS750" s="59"/>
      <c r="XCT750" s="59"/>
      <c r="XCU750" s="59"/>
      <c r="XCV750" s="59"/>
      <c r="XCW750" s="59"/>
      <c r="XCX750" s="59"/>
      <c r="XCY750" s="59"/>
      <c r="XCZ750" s="59"/>
      <c r="XDA750" s="59"/>
      <c r="XDB750" s="59"/>
      <c r="XDC750" s="59"/>
      <c r="XDD750" s="59"/>
      <c r="XDE750" s="59"/>
      <c r="XDF750" s="59"/>
      <c r="XDG750" s="59"/>
      <c r="XDH750" s="59"/>
      <c r="XDI750" s="59"/>
      <c r="XDJ750" s="59"/>
      <c r="XDK750" s="59"/>
      <c r="XDL750" s="59"/>
      <c r="XDM750" s="59"/>
      <c r="XDN750" s="59"/>
      <c r="XDO750" s="59"/>
      <c r="XDP750" s="59"/>
      <c r="XDQ750" s="59"/>
      <c r="XDR750" s="59"/>
      <c r="XDS750" s="59"/>
      <c r="XDT750" s="59"/>
      <c r="XDU750" s="59"/>
      <c r="XDV750" s="59"/>
      <c r="XDW750" s="59"/>
      <c r="XDX750" s="59"/>
      <c r="XDY750" s="59"/>
      <c r="XDZ750" s="59"/>
      <c r="XEA750" s="59"/>
      <c r="XEB750" s="59"/>
      <c r="XEC750" s="59"/>
      <c r="XED750" s="59"/>
      <c r="XEE750" s="59"/>
      <c r="XEF750" s="59"/>
      <c r="XEG750" s="59"/>
      <c r="XEH750" s="59"/>
      <c r="XEI750" s="59"/>
      <c r="XEJ750" s="59"/>
      <c r="XEK750" s="59"/>
      <c r="XEL750" s="59"/>
      <c r="XEM750" s="59"/>
    </row>
    <row r="751" spans="1:16367" x14ac:dyDescent="0.25">
      <c r="A751" s="2" t="s">
        <v>225</v>
      </c>
      <c r="B751" s="67">
        <v>44181</v>
      </c>
      <c r="C751" s="68" t="s">
        <v>6</v>
      </c>
      <c r="D751" s="68"/>
      <c r="E751" s="68"/>
      <c r="F751" s="68"/>
      <c r="G751" s="68" t="s">
        <v>3</v>
      </c>
      <c r="H751" s="68" t="s">
        <v>2342</v>
      </c>
      <c r="I751" s="69"/>
      <c r="J751" s="69"/>
      <c r="K751" s="69"/>
      <c r="L751" s="69"/>
      <c r="M751" s="69">
        <v>0</v>
      </c>
      <c r="N751" s="68"/>
      <c r="O751" s="68" t="s">
        <v>2339</v>
      </c>
      <c r="P751" s="68" t="s">
        <v>422</v>
      </c>
      <c r="Q751" s="69">
        <v>0</v>
      </c>
      <c r="R751" s="69">
        <v>0</v>
      </c>
      <c r="S751" s="69">
        <v>0</v>
      </c>
      <c r="T751" s="69">
        <v>0</v>
      </c>
      <c r="U751" s="68" t="s">
        <v>366</v>
      </c>
      <c r="V751" s="69">
        <v>0</v>
      </c>
      <c r="W751" s="69">
        <v>0</v>
      </c>
      <c r="X751" s="68" t="s">
        <v>366</v>
      </c>
      <c r="Y751" s="69">
        <v>0</v>
      </c>
      <c r="Z751" s="69">
        <v>0</v>
      </c>
      <c r="AA751" s="68" t="s">
        <v>0</v>
      </c>
      <c r="AB751" s="69">
        <v>0</v>
      </c>
      <c r="AC751" s="69">
        <v>0</v>
      </c>
      <c r="AD751" s="68"/>
      <c r="AE751" s="69">
        <v>0</v>
      </c>
      <c r="AF751" s="72"/>
      <c r="AG751" s="68"/>
      <c r="AH751" s="154"/>
      <c r="AI751" s="3"/>
      <c r="AJ751" s="3"/>
      <c r="AK751" s="154"/>
      <c r="AL751" s="154"/>
      <c r="AM751" s="154"/>
      <c r="AN751" s="154"/>
      <c r="AO751" s="154"/>
      <c r="AP751" s="154"/>
      <c r="AQ751" s="59"/>
      <c r="AR751" s="59"/>
      <c r="AS751" s="59"/>
      <c r="AT751" s="59"/>
      <c r="AU751" s="59"/>
      <c r="AV751" s="59"/>
      <c r="AW751" s="59"/>
      <c r="AX751" s="59"/>
      <c r="AY751" s="59"/>
      <c r="AZ751" s="59"/>
      <c r="BA751" s="59"/>
      <c r="BB751" s="59"/>
      <c r="BC751" s="59"/>
      <c r="BD751" s="59"/>
      <c r="BE751" s="59"/>
      <c r="BF751" s="59"/>
      <c r="BG751" s="59"/>
      <c r="BH751" s="59"/>
      <c r="BI751" s="59"/>
      <c r="BJ751" s="59"/>
      <c r="BK751" s="59"/>
      <c r="BL751" s="59"/>
      <c r="BM751" s="59"/>
      <c r="BN751" s="59"/>
      <c r="BO751" s="59"/>
      <c r="BP751" s="59"/>
      <c r="BQ751" s="59"/>
      <c r="BR751" s="59"/>
      <c r="BS751" s="59"/>
      <c r="BT751" s="59"/>
      <c r="BU751" s="59"/>
      <c r="BV751" s="59"/>
      <c r="BW751" s="59"/>
      <c r="BX751" s="59"/>
      <c r="BY751" s="59"/>
      <c r="BZ751" s="59"/>
      <c r="CA751" s="59"/>
      <c r="CB751" s="59"/>
      <c r="CC751" s="59"/>
      <c r="CD751" s="59"/>
      <c r="CE751" s="59"/>
      <c r="CF751" s="59"/>
      <c r="CG751" s="59"/>
      <c r="CH751" s="59"/>
      <c r="CI751" s="59"/>
      <c r="CJ751" s="59"/>
      <c r="CK751" s="59"/>
      <c r="CL751" s="59"/>
      <c r="CM751" s="59"/>
      <c r="CN751" s="59"/>
      <c r="CO751" s="59"/>
      <c r="CP751" s="59"/>
      <c r="CQ751" s="59"/>
      <c r="CR751" s="59"/>
      <c r="CS751" s="59"/>
      <c r="CT751" s="59"/>
      <c r="CU751" s="59"/>
      <c r="CV751" s="59"/>
      <c r="CW751" s="59"/>
      <c r="CX751" s="59"/>
      <c r="CY751" s="59"/>
      <c r="CZ751" s="59"/>
      <c r="DA751" s="59"/>
      <c r="DB751" s="59"/>
      <c r="DC751" s="59"/>
      <c r="DD751" s="59"/>
      <c r="DE751" s="59"/>
      <c r="DF751" s="59"/>
      <c r="DG751" s="59"/>
      <c r="DH751" s="59"/>
      <c r="DI751" s="59"/>
      <c r="DJ751" s="59"/>
      <c r="DK751" s="59"/>
      <c r="DL751" s="59"/>
      <c r="DM751" s="59"/>
      <c r="DN751" s="59"/>
      <c r="DO751" s="59"/>
      <c r="DP751" s="59"/>
      <c r="DQ751" s="59"/>
      <c r="DR751" s="59"/>
      <c r="DS751" s="59"/>
      <c r="DT751" s="59"/>
      <c r="DU751" s="59"/>
      <c r="DV751" s="59"/>
      <c r="DW751" s="59"/>
      <c r="DX751" s="59"/>
      <c r="DY751" s="59"/>
      <c r="DZ751" s="59"/>
      <c r="EA751" s="59"/>
      <c r="EB751" s="59"/>
      <c r="EC751" s="59"/>
      <c r="ED751" s="59"/>
      <c r="EE751" s="59"/>
      <c r="EF751" s="59"/>
      <c r="EG751" s="59"/>
      <c r="EH751" s="59"/>
      <c r="EI751" s="59"/>
      <c r="EJ751" s="59"/>
      <c r="EK751" s="59"/>
      <c r="EL751" s="59"/>
      <c r="EM751" s="59"/>
      <c r="EN751" s="59"/>
      <c r="EO751" s="59"/>
      <c r="EP751" s="59"/>
      <c r="EQ751" s="59"/>
      <c r="ER751" s="59"/>
      <c r="ES751" s="59"/>
      <c r="ET751" s="59"/>
      <c r="EU751" s="59"/>
      <c r="EV751" s="59"/>
      <c r="EW751" s="59"/>
      <c r="EX751" s="59"/>
      <c r="EY751" s="59"/>
      <c r="EZ751" s="59"/>
      <c r="FA751" s="59"/>
      <c r="FB751" s="59"/>
      <c r="FC751" s="59"/>
      <c r="FD751" s="59"/>
      <c r="FE751" s="59"/>
      <c r="FF751" s="59"/>
      <c r="FG751" s="59"/>
      <c r="FH751" s="59"/>
      <c r="FI751" s="59"/>
      <c r="FJ751" s="59"/>
      <c r="FK751" s="59"/>
      <c r="FL751" s="59"/>
      <c r="FM751" s="59"/>
      <c r="FN751" s="59"/>
      <c r="FO751" s="59"/>
      <c r="FP751" s="59"/>
      <c r="FQ751" s="59"/>
      <c r="FR751" s="59"/>
      <c r="FS751" s="59"/>
      <c r="FT751" s="59"/>
      <c r="FU751" s="59"/>
      <c r="FV751" s="59"/>
      <c r="FW751" s="59"/>
      <c r="FX751" s="59"/>
      <c r="FY751" s="59"/>
      <c r="FZ751" s="59"/>
      <c r="GA751" s="59"/>
      <c r="GB751" s="59"/>
      <c r="GC751" s="59"/>
      <c r="GD751" s="59"/>
      <c r="GE751" s="59"/>
      <c r="GF751" s="59"/>
      <c r="GG751" s="59"/>
      <c r="GH751" s="59"/>
      <c r="GI751" s="59"/>
      <c r="GJ751" s="59"/>
      <c r="GK751" s="59"/>
      <c r="GL751" s="59"/>
      <c r="GM751" s="59"/>
      <c r="GN751" s="59"/>
      <c r="GO751" s="59"/>
      <c r="GP751" s="59"/>
      <c r="GQ751" s="59"/>
      <c r="GR751" s="59"/>
      <c r="GS751" s="59"/>
      <c r="GT751" s="59"/>
      <c r="GU751" s="59"/>
      <c r="GV751" s="59"/>
      <c r="GW751" s="59"/>
      <c r="GX751" s="59"/>
      <c r="GY751" s="59"/>
      <c r="GZ751" s="59"/>
      <c r="HA751" s="59"/>
      <c r="HB751" s="59"/>
      <c r="HC751" s="59"/>
      <c r="HD751" s="59"/>
      <c r="HE751" s="59"/>
      <c r="HF751" s="59"/>
      <c r="HG751" s="59"/>
      <c r="HH751" s="59"/>
      <c r="HI751" s="59"/>
      <c r="HJ751" s="59"/>
      <c r="HK751" s="59"/>
      <c r="HL751" s="59"/>
      <c r="HM751" s="59"/>
      <c r="HN751" s="59"/>
      <c r="HO751" s="59"/>
      <c r="HP751" s="59"/>
      <c r="HQ751" s="59"/>
      <c r="HR751" s="59"/>
      <c r="HS751" s="59"/>
      <c r="HT751" s="59"/>
      <c r="HU751" s="59"/>
      <c r="HV751" s="59"/>
      <c r="HW751" s="59"/>
      <c r="HX751" s="59"/>
      <c r="HY751" s="59"/>
      <c r="HZ751" s="59"/>
      <c r="IA751" s="59"/>
      <c r="IB751" s="59"/>
      <c r="IC751" s="59"/>
      <c r="ID751" s="59"/>
      <c r="IE751" s="59"/>
      <c r="IF751" s="59"/>
      <c r="IG751" s="59"/>
      <c r="IH751" s="59"/>
      <c r="II751" s="59"/>
      <c r="IJ751" s="59"/>
      <c r="IK751" s="59"/>
      <c r="IL751" s="59"/>
      <c r="IM751" s="59"/>
      <c r="IN751" s="59"/>
      <c r="IO751" s="59"/>
      <c r="IP751" s="59"/>
      <c r="IQ751" s="59"/>
      <c r="IR751" s="59"/>
      <c r="IS751" s="59"/>
      <c r="IT751" s="59"/>
      <c r="IU751" s="59"/>
      <c r="IV751" s="59"/>
      <c r="IW751" s="59"/>
      <c r="IX751" s="59"/>
      <c r="IY751" s="59"/>
      <c r="IZ751" s="59"/>
      <c r="JA751" s="59"/>
      <c r="JB751" s="59"/>
      <c r="JC751" s="59"/>
      <c r="JD751" s="59"/>
      <c r="JE751" s="59"/>
      <c r="JF751" s="59"/>
      <c r="JG751" s="59"/>
      <c r="JH751" s="59"/>
      <c r="JI751" s="59"/>
      <c r="JJ751" s="59"/>
      <c r="JK751" s="59"/>
      <c r="JL751" s="59"/>
      <c r="JM751" s="59"/>
      <c r="JN751" s="59"/>
      <c r="JO751" s="59"/>
      <c r="JP751" s="59"/>
      <c r="JQ751" s="59"/>
      <c r="JR751" s="59"/>
      <c r="JS751" s="59"/>
      <c r="JT751" s="59"/>
      <c r="JU751" s="59"/>
      <c r="JV751" s="59"/>
      <c r="JW751" s="59"/>
      <c r="JX751" s="59"/>
      <c r="JY751" s="59"/>
      <c r="JZ751" s="59"/>
      <c r="KA751" s="59"/>
      <c r="KB751" s="59"/>
      <c r="KC751" s="59"/>
      <c r="KD751" s="59"/>
      <c r="KE751" s="59"/>
      <c r="KF751" s="59"/>
      <c r="KG751" s="59"/>
      <c r="KH751" s="59"/>
      <c r="KI751" s="59"/>
      <c r="KJ751" s="59"/>
      <c r="KK751" s="59"/>
      <c r="KL751" s="59"/>
      <c r="KM751" s="59"/>
      <c r="KN751" s="59"/>
      <c r="KO751" s="59"/>
      <c r="KP751" s="59"/>
      <c r="KQ751" s="59"/>
      <c r="KR751" s="59"/>
      <c r="KS751" s="59"/>
      <c r="KT751" s="59"/>
      <c r="KU751" s="59"/>
      <c r="KV751" s="59"/>
      <c r="KW751" s="59"/>
      <c r="KX751" s="59"/>
      <c r="KY751" s="59"/>
      <c r="KZ751" s="59"/>
      <c r="LA751" s="59"/>
      <c r="LB751" s="59"/>
      <c r="LC751" s="59"/>
      <c r="LD751" s="59"/>
      <c r="LE751" s="59"/>
      <c r="LF751" s="59"/>
      <c r="LG751" s="59"/>
      <c r="LH751" s="59"/>
      <c r="LI751" s="59"/>
      <c r="LJ751" s="59"/>
      <c r="LK751" s="59"/>
      <c r="LL751" s="59"/>
      <c r="LM751" s="59"/>
      <c r="LN751" s="59"/>
      <c r="LO751" s="59"/>
      <c r="LP751" s="59"/>
      <c r="LQ751" s="59"/>
      <c r="LR751" s="59"/>
      <c r="LS751" s="59"/>
      <c r="LT751" s="59"/>
      <c r="LU751" s="59"/>
      <c r="LV751" s="59"/>
      <c r="LW751" s="59"/>
      <c r="LX751" s="59"/>
      <c r="LY751" s="59"/>
      <c r="LZ751" s="59"/>
      <c r="MA751" s="59"/>
      <c r="MB751" s="59"/>
      <c r="MC751" s="59"/>
      <c r="MD751" s="59"/>
      <c r="ME751" s="59"/>
      <c r="MF751" s="59"/>
      <c r="MG751" s="59"/>
      <c r="MH751" s="59"/>
      <c r="MI751" s="59"/>
      <c r="MJ751" s="59"/>
      <c r="MK751" s="59"/>
      <c r="ML751" s="59"/>
      <c r="MM751" s="59"/>
      <c r="MN751" s="59"/>
      <c r="MO751" s="59"/>
      <c r="MP751" s="59"/>
      <c r="MQ751" s="59"/>
      <c r="MR751" s="59"/>
      <c r="MS751" s="59"/>
      <c r="MT751" s="59"/>
      <c r="MU751" s="59"/>
      <c r="MV751" s="59"/>
      <c r="MW751" s="59"/>
      <c r="MX751" s="59"/>
      <c r="MY751" s="59"/>
      <c r="MZ751" s="59"/>
      <c r="NA751" s="59"/>
      <c r="NB751" s="59"/>
      <c r="NC751" s="59"/>
      <c r="ND751" s="59"/>
      <c r="NE751" s="59"/>
      <c r="NF751" s="59"/>
      <c r="NG751" s="59"/>
      <c r="NH751" s="59"/>
      <c r="NI751" s="59"/>
      <c r="NJ751" s="59"/>
      <c r="NK751" s="59"/>
      <c r="NL751" s="59"/>
      <c r="NM751" s="59"/>
      <c r="NN751" s="59"/>
      <c r="NO751" s="59"/>
      <c r="NP751" s="59"/>
      <c r="NQ751" s="59"/>
      <c r="NR751" s="59"/>
      <c r="NS751" s="59"/>
      <c r="NT751" s="59"/>
      <c r="NU751" s="59"/>
      <c r="NV751" s="59"/>
      <c r="NW751" s="59"/>
      <c r="NX751" s="59"/>
      <c r="NY751" s="59"/>
      <c r="NZ751" s="59"/>
      <c r="OA751" s="59"/>
      <c r="OB751" s="59"/>
      <c r="OC751" s="59"/>
      <c r="OD751" s="59"/>
      <c r="OE751" s="59"/>
      <c r="OF751" s="59"/>
      <c r="OG751" s="59"/>
      <c r="OH751" s="59"/>
      <c r="OI751" s="59"/>
      <c r="OJ751" s="59"/>
      <c r="OK751" s="59"/>
      <c r="OL751" s="59"/>
      <c r="OM751" s="59"/>
      <c r="ON751" s="59"/>
      <c r="OO751" s="59"/>
      <c r="OP751" s="59"/>
      <c r="OQ751" s="59"/>
      <c r="OR751" s="59"/>
      <c r="OS751" s="59"/>
      <c r="OT751" s="59"/>
      <c r="OU751" s="59"/>
      <c r="OV751" s="59"/>
      <c r="OW751" s="59"/>
      <c r="OX751" s="59"/>
      <c r="OY751" s="59"/>
      <c r="OZ751" s="59"/>
      <c r="PA751" s="59"/>
      <c r="PB751" s="59"/>
      <c r="PC751" s="59"/>
      <c r="PD751" s="59"/>
      <c r="PE751" s="59"/>
      <c r="PF751" s="59"/>
      <c r="PG751" s="59"/>
      <c r="PH751" s="59"/>
      <c r="PI751" s="59"/>
      <c r="PJ751" s="59"/>
      <c r="PK751" s="59"/>
      <c r="PL751" s="59"/>
      <c r="PM751" s="59"/>
      <c r="PN751" s="59"/>
      <c r="PO751" s="59"/>
      <c r="PP751" s="59"/>
      <c r="PQ751" s="59"/>
      <c r="PR751" s="59"/>
      <c r="PS751" s="59"/>
      <c r="PT751" s="59"/>
      <c r="PU751" s="59"/>
      <c r="PV751" s="59"/>
      <c r="PW751" s="59"/>
      <c r="PX751" s="59"/>
      <c r="PY751" s="59"/>
      <c r="PZ751" s="59"/>
      <c r="QA751" s="59"/>
      <c r="QB751" s="59"/>
      <c r="QC751" s="59"/>
      <c r="QD751" s="59"/>
      <c r="QE751" s="59"/>
      <c r="QF751" s="59"/>
      <c r="QG751" s="59"/>
      <c r="QH751" s="59"/>
      <c r="QI751" s="59"/>
      <c r="QJ751" s="59"/>
      <c r="QK751" s="59"/>
      <c r="QL751" s="59"/>
      <c r="QM751" s="59"/>
      <c r="QN751" s="59"/>
      <c r="QO751" s="59"/>
      <c r="QP751" s="59"/>
      <c r="QQ751" s="59"/>
      <c r="QR751" s="59"/>
      <c r="QS751" s="59"/>
      <c r="QT751" s="59"/>
      <c r="QU751" s="59"/>
      <c r="QV751" s="59"/>
      <c r="QW751" s="59"/>
      <c r="QX751" s="59"/>
      <c r="QY751" s="59"/>
      <c r="QZ751" s="59"/>
      <c r="RA751" s="59"/>
      <c r="RB751" s="59"/>
      <c r="RC751" s="59"/>
      <c r="RD751" s="59"/>
      <c r="RE751" s="59"/>
      <c r="RF751" s="59"/>
      <c r="RG751" s="59"/>
      <c r="RH751" s="59"/>
      <c r="RI751" s="59"/>
      <c r="RJ751" s="59"/>
      <c r="RK751" s="59"/>
      <c r="RL751" s="59"/>
      <c r="RM751" s="59"/>
      <c r="RN751" s="59"/>
      <c r="RO751" s="59"/>
      <c r="RP751" s="59"/>
      <c r="RQ751" s="59"/>
      <c r="RR751" s="59"/>
      <c r="RS751" s="59"/>
      <c r="RT751" s="59"/>
      <c r="RU751" s="59"/>
      <c r="RV751" s="59"/>
      <c r="RW751" s="59"/>
      <c r="RX751" s="59"/>
      <c r="RY751" s="59"/>
      <c r="RZ751" s="59"/>
      <c r="SA751" s="59"/>
      <c r="SB751" s="59"/>
      <c r="SC751" s="59"/>
      <c r="SD751" s="59"/>
      <c r="SE751" s="59"/>
      <c r="SF751" s="59"/>
      <c r="SG751" s="59"/>
      <c r="SH751" s="59"/>
      <c r="SI751" s="59"/>
      <c r="SJ751" s="59"/>
      <c r="SK751" s="59"/>
      <c r="SL751" s="59"/>
      <c r="SM751" s="59"/>
      <c r="SN751" s="59"/>
      <c r="SO751" s="59"/>
      <c r="SP751" s="59"/>
      <c r="SQ751" s="59"/>
      <c r="SR751" s="59"/>
      <c r="SS751" s="59"/>
      <c r="ST751" s="59"/>
      <c r="SU751" s="59"/>
      <c r="SV751" s="59"/>
      <c r="SW751" s="59"/>
      <c r="SX751" s="59"/>
      <c r="SY751" s="59"/>
      <c r="SZ751" s="59"/>
      <c r="TA751" s="59"/>
      <c r="TB751" s="59"/>
      <c r="TC751" s="59"/>
      <c r="TD751" s="59"/>
      <c r="TE751" s="59"/>
      <c r="TF751" s="59"/>
      <c r="TG751" s="59"/>
      <c r="TH751" s="59"/>
      <c r="TI751" s="59"/>
      <c r="TJ751" s="59"/>
      <c r="TK751" s="59"/>
      <c r="TL751" s="59"/>
      <c r="TM751" s="59"/>
      <c r="TN751" s="59"/>
      <c r="TO751" s="59"/>
      <c r="TP751" s="59"/>
      <c r="TQ751" s="59"/>
      <c r="TR751" s="59"/>
      <c r="TS751" s="59"/>
      <c r="TT751" s="59"/>
      <c r="TU751" s="59"/>
      <c r="TV751" s="59"/>
      <c r="TW751" s="59"/>
      <c r="TX751" s="59"/>
      <c r="TY751" s="59"/>
      <c r="TZ751" s="59"/>
      <c r="UA751" s="59"/>
      <c r="UB751" s="59"/>
      <c r="UC751" s="59"/>
      <c r="UD751" s="59"/>
      <c r="UE751" s="59"/>
      <c r="UF751" s="59"/>
      <c r="UG751" s="59"/>
      <c r="UH751" s="59"/>
      <c r="UI751" s="59"/>
      <c r="UJ751" s="59"/>
      <c r="UK751" s="59"/>
      <c r="UL751" s="59"/>
      <c r="UM751" s="59"/>
      <c r="UN751" s="59"/>
      <c r="UO751" s="59"/>
      <c r="UP751" s="59"/>
      <c r="UQ751" s="59"/>
      <c r="UR751" s="59"/>
      <c r="US751" s="59"/>
      <c r="UT751" s="59"/>
      <c r="UU751" s="59"/>
      <c r="UV751" s="59"/>
      <c r="UW751" s="59"/>
      <c r="UX751" s="59"/>
      <c r="UY751" s="59"/>
      <c r="UZ751" s="59"/>
      <c r="VA751" s="59"/>
      <c r="VB751" s="59"/>
      <c r="VC751" s="59"/>
      <c r="VD751" s="59"/>
      <c r="VE751" s="59"/>
      <c r="VF751" s="59"/>
      <c r="VG751" s="59"/>
      <c r="VH751" s="59"/>
      <c r="VI751" s="59"/>
      <c r="VJ751" s="59"/>
      <c r="VK751" s="59"/>
      <c r="VL751" s="59"/>
      <c r="VM751" s="59"/>
      <c r="VN751" s="59"/>
      <c r="VO751" s="59"/>
      <c r="VP751" s="59"/>
      <c r="VQ751" s="59"/>
      <c r="VR751" s="59"/>
      <c r="VS751" s="59"/>
      <c r="VT751" s="59"/>
      <c r="VU751" s="59"/>
      <c r="VV751" s="59"/>
      <c r="VW751" s="59"/>
      <c r="VX751" s="59"/>
      <c r="VY751" s="59"/>
      <c r="VZ751" s="59"/>
      <c r="WA751" s="59"/>
      <c r="WB751" s="59"/>
      <c r="WC751" s="59"/>
      <c r="WD751" s="59"/>
      <c r="WE751" s="59"/>
      <c r="WF751" s="59"/>
      <c r="WG751" s="59"/>
      <c r="WH751" s="59"/>
      <c r="WI751" s="59"/>
      <c r="WJ751" s="59"/>
      <c r="WK751" s="59"/>
      <c r="WL751" s="59"/>
      <c r="WM751" s="59"/>
      <c r="WN751" s="59"/>
      <c r="WO751" s="59"/>
      <c r="WP751" s="59"/>
      <c r="WQ751" s="59"/>
      <c r="WR751" s="59"/>
      <c r="WS751" s="59"/>
      <c r="WT751" s="59"/>
      <c r="WU751" s="59"/>
      <c r="WV751" s="59"/>
      <c r="WW751" s="59"/>
      <c r="WX751" s="59"/>
      <c r="WY751" s="59"/>
      <c r="WZ751" s="59"/>
      <c r="XA751" s="59"/>
      <c r="XB751" s="59"/>
      <c r="XC751" s="59"/>
      <c r="XD751" s="59"/>
      <c r="XE751" s="59"/>
      <c r="XF751" s="59"/>
      <c r="XG751" s="59"/>
      <c r="XH751" s="59"/>
      <c r="XI751" s="59"/>
      <c r="XJ751" s="59"/>
      <c r="XK751" s="59"/>
      <c r="XL751" s="59"/>
      <c r="XM751" s="59"/>
      <c r="XN751" s="59"/>
      <c r="XO751" s="59"/>
      <c r="XP751" s="59"/>
      <c r="XQ751" s="59"/>
      <c r="XR751" s="59"/>
      <c r="XS751" s="59"/>
      <c r="XT751" s="59"/>
      <c r="XU751" s="59"/>
      <c r="XV751" s="59"/>
      <c r="XW751" s="59"/>
      <c r="XX751" s="59"/>
      <c r="XY751" s="59"/>
      <c r="XZ751" s="59"/>
      <c r="YA751" s="59"/>
      <c r="YB751" s="59"/>
      <c r="YC751" s="59"/>
      <c r="YD751" s="59"/>
      <c r="YE751" s="59"/>
      <c r="YF751" s="59"/>
      <c r="YG751" s="59"/>
      <c r="YH751" s="59"/>
      <c r="YI751" s="59"/>
      <c r="YJ751" s="59"/>
      <c r="YK751" s="59"/>
      <c r="YL751" s="59"/>
      <c r="YM751" s="59"/>
      <c r="YN751" s="59"/>
      <c r="YO751" s="59"/>
      <c r="YP751" s="59"/>
      <c r="YQ751" s="59"/>
      <c r="YR751" s="59"/>
      <c r="YS751" s="59"/>
      <c r="YT751" s="59"/>
      <c r="YU751" s="59"/>
      <c r="YV751" s="59"/>
      <c r="YW751" s="59"/>
      <c r="YX751" s="59"/>
      <c r="YY751" s="59"/>
      <c r="YZ751" s="59"/>
      <c r="ZA751" s="59"/>
      <c r="ZB751" s="59"/>
      <c r="ZC751" s="59"/>
      <c r="ZD751" s="59"/>
      <c r="ZE751" s="59"/>
      <c r="ZF751" s="59"/>
      <c r="ZG751" s="59"/>
      <c r="ZH751" s="59"/>
      <c r="ZI751" s="59"/>
      <c r="ZJ751" s="59"/>
      <c r="ZK751" s="59"/>
      <c r="ZL751" s="59"/>
      <c r="ZM751" s="59"/>
      <c r="ZN751" s="59"/>
      <c r="ZO751" s="59"/>
      <c r="ZP751" s="59"/>
      <c r="ZQ751" s="59"/>
      <c r="ZR751" s="59"/>
      <c r="ZS751" s="59"/>
      <c r="ZT751" s="59"/>
      <c r="ZU751" s="59"/>
      <c r="ZV751" s="59"/>
      <c r="ZW751" s="59"/>
      <c r="ZX751" s="59"/>
      <c r="ZY751" s="59"/>
      <c r="ZZ751" s="59"/>
      <c r="AAA751" s="59"/>
      <c r="AAB751" s="59"/>
      <c r="AAC751" s="59"/>
      <c r="AAD751" s="59"/>
      <c r="AAE751" s="59"/>
      <c r="AAF751" s="59"/>
      <c r="AAG751" s="59"/>
      <c r="AAH751" s="59"/>
      <c r="AAI751" s="59"/>
      <c r="AAJ751" s="59"/>
      <c r="AAK751" s="59"/>
      <c r="AAL751" s="59"/>
      <c r="AAM751" s="59"/>
      <c r="AAN751" s="59"/>
      <c r="AAO751" s="59"/>
      <c r="AAP751" s="59"/>
      <c r="AAQ751" s="59"/>
      <c r="AAR751" s="59"/>
      <c r="AAS751" s="59"/>
      <c r="AAT751" s="59"/>
      <c r="AAU751" s="59"/>
      <c r="AAV751" s="59"/>
      <c r="AAW751" s="59"/>
      <c r="AAX751" s="59"/>
      <c r="AAY751" s="59"/>
      <c r="AAZ751" s="59"/>
      <c r="ABA751" s="59"/>
      <c r="ABB751" s="59"/>
      <c r="ABC751" s="59"/>
      <c r="ABD751" s="59"/>
      <c r="ABE751" s="59"/>
      <c r="ABF751" s="59"/>
      <c r="ABG751" s="59"/>
      <c r="ABH751" s="59"/>
      <c r="ABI751" s="59"/>
      <c r="ABJ751" s="59"/>
      <c r="ABK751" s="59"/>
      <c r="ABL751" s="59"/>
      <c r="ABM751" s="59"/>
      <c r="ABN751" s="59"/>
      <c r="ABO751" s="59"/>
      <c r="ABP751" s="59"/>
      <c r="ABQ751" s="59"/>
      <c r="ABR751" s="59"/>
      <c r="ABS751" s="59"/>
      <c r="ABT751" s="59"/>
      <c r="ABU751" s="59"/>
      <c r="ABV751" s="59"/>
      <c r="ABW751" s="59"/>
      <c r="ABX751" s="59"/>
      <c r="ABY751" s="59"/>
      <c r="ABZ751" s="59"/>
      <c r="ACA751" s="59"/>
      <c r="ACB751" s="59"/>
      <c r="ACC751" s="59"/>
      <c r="ACD751" s="59"/>
      <c r="ACE751" s="59"/>
      <c r="ACF751" s="59"/>
      <c r="ACG751" s="59"/>
      <c r="ACH751" s="59"/>
      <c r="ACI751" s="59"/>
      <c r="ACJ751" s="59"/>
      <c r="ACK751" s="59"/>
      <c r="ACL751" s="59"/>
      <c r="ACM751" s="59"/>
      <c r="ACN751" s="59"/>
      <c r="ACO751" s="59"/>
      <c r="ACP751" s="59"/>
      <c r="ACQ751" s="59"/>
      <c r="ACR751" s="59"/>
      <c r="ACS751" s="59"/>
      <c r="ACT751" s="59"/>
      <c r="ACU751" s="59"/>
      <c r="ACV751" s="59"/>
      <c r="ACW751" s="59"/>
      <c r="ACX751" s="59"/>
      <c r="ACY751" s="59"/>
      <c r="ACZ751" s="59"/>
      <c r="ADA751" s="59"/>
      <c r="ADB751" s="59"/>
      <c r="ADC751" s="59"/>
      <c r="ADD751" s="59"/>
      <c r="ADE751" s="59"/>
      <c r="ADF751" s="59"/>
      <c r="ADG751" s="59"/>
      <c r="ADH751" s="59"/>
      <c r="ADI751" s="59"/>
      <c r="ADJ751" s="59"/>
      <c r="ADK751" s="59"/>
      <c r="ADL751" s="59"/>
      <c r="ADM751" s="59"/>
      <c r="ADN751" s="59"/>
      <c r="ADO751" s="59"/>
      <c r="ADP751" s="59"/>
      <c r="ADQ751" s="59"/>
      <c r="ADR751" s="59"/>
      <c r="ADS751" s="59"/>
      <c r="ADT751" s="59"/>
      <c r="ADU751" s="59"/>
      <c r="ADV751" s="59"/>
      <c r="ADW751" s="59"/>
      <c r="ADX751" s="59"/>
      <c r="ADY751" s="59"/>
      <c r="ADZ751" s="59"/>
      <c r="AEA751" s="59"/>
      <c r="AEB751" s="59"/>
      <c r="AEC751" s="59"/>
      <c r="AED751" s="59"/>
      <c r="AEE751" s="59"/>
      <c r="AEF751" s="59"/>
      <c r="AEG751" s="59"/>
      <c r="AEH751" s="59"/>
      <c r="AEI751" s="59"/>
      <c r="AEJ751" s="59"/>
      <c r="AEK751" s="59"/>
      <c r="AEL751" s="59"/>
      <c r="AEM751" s="59"/>
      <c r="AEN751" s="59"/>
      <c r="AEO751" s="59"/>
      <c r="AEP751" s="59"/>
      <c r="AEQ751" s="59"/>
      <c r="AER751" s="59"/>
      <c r="AES751" s="59"/>
      <c r="AET751" s="59"/>
      <c r="AEU751" s="59"/>
      <c r="AEV751" s="59"/>
      <c r="AEW751" s="59"/>
      <c r="AEX751" s="59"/>
      <c r="AEY751" s="59"/>
      <c r="AEZ751" s="59"/>
      <c r="AFA751" s="59"/>
      <c r="AFB751" s="59"/>
      <c r="AFC751" s="59"/>
      <c r="AFD751" s="59"/>
      <c r="AFE751" s="59"/>
      <c r="AFF751" s="59"/>
      <c r="AFG751" s="59"/>
      <c r="AFH751" s="59"/>
      <c r="AFI751" s="59"/>
      <c r="AFJ751" s="59"/>
      <c r="AFK751" s="59"/>
      <c r="AFL751" s="59"/>
      <c r="AFM751" s="59"/>
      <c r="AFN751" s="59"/>
      <c r="AFO751" s="59"/>
      <c r="AFP751" s="59"/>
      <c r="AFQ751" s="59"/>
      <c r="AFR751" s="59"/>
      <c r="AFS751" s="59"/>
      <c r="AFT751" s="59"/>
      <c r="AFU751" s="59"/>
      <c r="AFV751" s="59"/>
      <c r="AFW751" s="59"/>
      <c r="AFX751" s="59"/>
      <c r="AFY751" s="59"/>
      <c r="AFZ751" s="59"/>
      <c r="AGA751" s="59"/>
      <c r="AGB751" s="59"/>
      <c r="AGC751" s="59"/>
      <c r="AGD751" s="59"/>
      <c r="AGE751" s="59"/>
      <c r="AGF751" s="59"/>
      <c r="AGG751" s="59"/>
      <c r="AGH751" s="59"/>
      <c r="AGI751" s="59"/>
      <c r="AGJ751" s="59"/>
      <c r="AGK751" s="59"/>
      <c r="AGL751" s="59"/>
      <c r="AGM751" s="59"/>
      <c r="AGN751" s="59"/>
      <c r="AGO751" s="59"/>
      <c r="AGP751" s="59"/>
      <c r="AGQ751" s="59"/>
      <c r="AGR751" s="59"/>
      <c r="AGS751" s="59"/>
      <c r="AGT751" s="59"/>
      <c r="AGU751" s="59"/>
      <c r="AGV751" s="59"/>
      <c r="AGW751" s="59"/>
      <c r="AGX751" s="59"/>
      <c r="AGY751" s="59"/>
      <c r="AGZ751" s="59"/>
      <c r="AHA751" s="59"/>
      <c r="AHB751" s="59"/>
      <c r="AHC751" s="59"/>
      <c r="AHD751" s="59"/>
      <c r="AHE751" s="59"/>
      <c r="AHF751" s="59"/>
      <c r="AHG751" s="59"/>
      <c r="AHH751" s="59"/>
      <c r="AHI751" s="59"/>
      <c r="AHJ751" s="59"/>
      <c r="AHK751" s="59"/>
      <c r="AHL751" s="59"/>
      <c r="AHM751" s="59"/>
      <c r="AHN751" s="59"/>
      <c r="AHO751" s="59"/>
      <c r="AHP751" s="59"/>
      <c r="AHQ751" s="59"/>
      <c r="AHR751" s="59"/>
      <c r="AHS751" s="59"/>
      <c r="AHT751" s="59"/>
      <c r="AHU751" s="59"/>
      <c r="AHV751" s="59"/>
      <c r="AHW751" s="59"/>
      <c r="AHX751" s="59"/>
      <c r="AHY751" s="59"/>
      <c r="AHZ751" s="59"/>
      <c r="AIA751" s="59"/>
      <c r="AIB751" s="59"/>
      <c r="AIC751" s="59"/>
      <c r="AID751" s="59"/>
      <c r="AIE751" s="59"/>
      <c r="AIF751" s="59"/>
      <c r="AIG751" s="59"/>
      <c r="AIH751" s="59"/>
      <c r="AII751" s="59"/>
      <c r="AIJ751" s="59"/>
      <c r="AIK751" s="59"/>
      <c r="AIL751" s="59"/>
      <c r="AIM751" s="59"/>
      <c r="AIN751" s="59"/>
      <c r="AIO751" s="59"/>
      <c r="AIP751" s="59"/>
      <c r="AIQ751" s="59"/>
      <c r="AIR751" s="59"/>
      <c r="AIS751" s="59"/>
      <c r="AIT751" s="59"/>
      <c r="AIU751" s="59"/>
      <c r="AIV751" s="59"/>
      <c r="AIW751" s="59"/>
      <c r="AIX751" s="59"/>
      <c r="AIY751" s="59"/>
      <c r="AIZ751" s="59"/>
      <c r="AJA751" s="59"/>
      <c r="AJB751" s="59"/>
      <c r="AJC751" s="59"/>
      <c r="AJD751" s="59"/>
      <c r="AJE751" s="59"/>
      <c r="AJF751" s="59"/>
      <c r="AJG751" s="59"/>
      <c r="AJH751" s="59"/>
      <c r="AJI751" s="59"/>
      <c r="AJJ751" s="59"/>
      <c r="AJK751" s="59"/>
      <c r="AJL751" s="59"/>
      <c r="AJM751" s="59"/>
      <c r="AJN751" s="59"/>
      <c r="AJO751" s="59"/>
      <c r="AJP751" s="59"/>
      <c r="AJQ751" s="59"/>
      <c r="AJR751" s="59"/>
      <c r="AJS751" s="59"/>
      <c r="AJT751" s="59"/>
      <c r="AJU751" s="59"/>
      <c r="AJV751" s="59"/>
      <c r="AJW751" s="59"/>
      <c r="AJX751" s="59"/>
      <c r="AJY751" s="59"/>
      <c r="AJZ751" s="59"/>
      <c r="AKA751" s="59"/>
      <c r="AKB751" s="59"/>
      <c r="AKC751" s="59"/>
      <c r="AKD751" s="59"/>
      <c r="AKE751" s="59"/>
      <c r="AKF751" s="59"/>
      <c r="AKG751" s="59"/>
      <c r="AKH751" s="59"/>
      <c r="AKI751" s="59"/>
      <c r="AKJ751" s="59"/>
      <c r="AKK751" s="59"/>
      <c r="AKL751" s="59"/>
      <c r="AKM751" s="59"/>
      <c r="AKN751" s="59"/>
      <c r="AKO751" s="59"/>
      <c r="AKP751" s="59"/>
      <c r="AKQ751" s="59"/>
      <c r="AKR751" s="59"/>
      <c r="AKS751" s="59"/>
      <c r="AKT751" s="59"/>
      <c r="AKU751" s="59"/>
      <c r="AKV751" s="59"/>
      <c r="AKW751" s="59"/>
      <c r="AKX751" s="59"/>
      <c r="AKY751" s="59"/>
      <c r="AKZ751" s="59"/>
      <c r="ALA751" s="59"/>
      <c r="ALB751" s="59"/>
      <c r="ALC751" s="59"/>
      <c r="ALD751" s="59"/>
      <c r="ALE751" s="59"/>
      <c r="ALF751" s="59"/>
      <c r="ALG751" s="59"/>
      <c r="ALH751" s="59"/>
      <c r="ALI751" s="59"/>
      <c r="ALJ751" s="59"/>
      <c r="ALK751" s="59"/>
      <c r="ALL751" s="59"/>
      <c r="ALM751" s="59"/>
      <c r="ALN751" s="59"/>
      <c r="ALO751" s="59"/>
      <c r="ALP751" s="59"/>
      <c r="ALQ751" s="59"/>
      <c r="ALR751" s="59"/>
      <c r="ALS751" s="59"/>
      <c r="ALT751" s="59"/>
      <c r="ALU751" s="59"/>
      <c r="ALV751" s="59"/>
      <c r="ALW751" s="59"/>
      <c r="ALX751" s="59"/>
      <c r="ALY751" s="59"/>
      <c r="ALZ751" s="59"/>
      <c r="AMA751" s="59"/>
      <c r="AMB751" s="59"/>
      <c r="AMC751" s="59"/>
      <c r="AMD751" s="59"/>
      <c r="AME751" s="59"/>
      <c r="AMF751" s="59"/>
      <c r="AMG751" s="59"/>
      <c r="AMH751" s="59"/>
      <c r="AMI751" s="59"/>
      <c r="AMJ751" s="59"/>
      <c r="AMK751" s="59"/>
      <c r="AML751" s="59"/>
      <c r="AMM751" s="59"/>
      <c r="AMN751" s="59"/>
      <c r="AMO751" s="59"/>
      <c r="AMP751" s="59"/>
      <c r="AMQ751" s="59"/>
      <c r="AMR751" s="59"/>
      <c r="AMS751" s="59"/>
      <c r="AMT751" s="59"/>
      <c r="AMU751" s="59"/>
      <c r="AMV751" s="59"/>
      <c r="AMW751" s="59"/>
      <c r="AMX751" s="59"/>
      <c r="AMY751" s="59"/>
      <c r="AMZ751" s="59"/>
      <c r="ANA751" s="59"/>
      <c r="ANB751" s="59"/>
      <c r="ANC751" s="59"/>
      <c r="AND751" s="59"/>
      <c r="ANE751" s="59"/>
      <c r="ANF751" s="59"/>
      <c r="ANG751" s="59"/>
      <c r="ANH751" s="59"/>
      <c r="ANI751" s="59"/>
      <c r="ANJ751" s="59"/>
      <c r="ANK751" s="59"/>
      <c r="ANL751" s="59"/>
      <c r="ANM751" s="59"/>
      <c r="ANN751" s="59"/>
      <c r="ANO751" s="59"/>
      <c r="ANP751" s="59"/>
      <c r="ANQ751" s="59"/>
      <c r="ANR751" s="59"/>
      <c r="ANS751" s="59"/>
      <c r="ANT751" s="59"/>
      <c r="ANU751" s="59"/>
      <c r="ANV751" s="59"/>
      <c r="ANW751" s="59"/>
      <c r="ANX751" s="59"/>
      <c r="ANY751" s="59"/>
      <c r="ANZ751" s="59"/>
      <c r="AOA751" s="59"/>
      <c r="AOB751" s="59"/>
      <c r="AOC751" s="59"/>
      <c r="AOD751" s="59"/>
      <c r="AOE751" s="59"/>
      <c r="AOF751" s="59"/>
      <c r="AOG751" s="59"/>
      <c r="AOH751" s="59"/>
      <c r="AOI751" s="59"/>
      <c r="AOJ751" s="59"/>
      <c r="AOK751" s="59"/>
      <c r="AOL751" s="59"/>
      <c r="AOM751" s="59"/>
      <c r="AON751" s="59"/>
      <c r="AOO751" s="59"/>
      <c r="AOP751" s="59"/>
      <c r="AOQ751" s="59"/>
      <c r="AOR751" s="59"/>
      <c r="AOS751" s="59"/>
      <c r="AOT751" s="59"/>
      <c r="AOU751" s="59"/>
      <c r="AOV751" s="59"/>
      <c r="AOW751" s="59"/>
      <c r="AOX751" s="59"/>
      <c r="AOY751" s="59"/>
      <c r="AOZ751" s="59"/>
      <c r="APA751" s="59"/>
      <c r="APB751" s="59"/>
      <c r="APC751" s="59"/>
      <c r="APD751" s="59"/>
      <c r="APE751" s="59"/>
      <c r="APF751" s="59"/>
      <c r="APG751" s="59"/>
      <c r="APH751" s="59"/>
      <c r="API751" s="59"/>
      <c r="APJ751" s="59"/>
      <c r="APK751" s="59"/>
      <c r="APL751" s="59"/>
      <c r="APM751" s="59"/>
      <c r="APN751" s="59"/>
      <c r="APO751" s="59"/>
      <c r="APP751" s="59"/>
      <c r="APQ751" s="59"/>
      <c r="APR751" s="59"/>
      <c r="APS751" s="59"/>
      <c r="APT751" s="59"/>
      <c r="APU751" s="59"/>
      <c r="APV751" s="59"/>
      <c r="APW751" s="59"/>
      <c r="APX751" s="59"/>
      <c r="APY751" s="59"/>
      <c r="APZ751" s="59"/>
      <c r="AQA751" s="59"/>
      <c r="AQB751" s="59"/>
      <c r="AQC751" s="59"/>
      <c r="AQD751" s="59"/>
      <c r="AQE751" s="59"/>
      <c r="AQF751" s="59"/>
      <c r="AQG751" s="59"/>
      <c r="AQH751" s="59"/>
      <c r="AQI751" s="59"/>
      <c r="AQJ751" s="59"/>
      <c r="AQK751" s="59"/>
      <c r="AQL751" s="59"/>
      <c r="AQM751" s="59"/>
      <c r="AQN751" s="59"/>
      <c r="AQO751" s="59"/>
      <c r="AQP751" s="59"/>
      <c r="AQQ751" s="59"/>
      <c r="AQR751" s="59"/>
      <c r="AQS751" s="59"/>
      <c r="AQT751" s="59"/>
      <c r="AQU751" s="59"/>
      <c r="AQV751" s="59"/>
      <c r="AQW751" s="59"/>
      <c r="AQX751" s="59"/>
      <c r="AQY751" s="59"/>
      <c r="AQZ751" s="59"/>
      <c r="ARA751" s="59"/>
      <c r="ARB751" s="59"/>
      <c r="ARC751" s="59"/>
      <c r="ARD751" s="59"/>
      <c r="ARE751" s="59"/>
      <c r="ARF751" s="59"/>
      <c r="ARG751" s="59"/>
      <c r="ARH751" s="59"/>
      <c r="ARI751" s="59"/>
      <c r="ARJ751" s="59"/>
      <c r="ARK751" s="59"/>
      <c r="ARL751" s="59"/>
      <c r="ARM751" s="59"/>
      <c r="ARN751" s="59"/>
      <c r="ARO751" s="59"/>
      <c r="ARP751" s="59"/>
      <c r="ARQ751" s="59"/>
      <c r="ARR751" s="59"/>
      <c r="ARS751" s="59"/>
      <c r="ART751" s="59"/>
      <c r="ARU751" s="59"/>
      <c r="ARV751" s="59"/>
      <c r="ARW751" s="59"/>
      <c r="ARX751" s="59"/>
      <c r="ARY751" s="59"/>
      <c r="ARZ751" s="59"/>
      <c r="ASA751" s="59"/>
      <c r="ASB751" s="59"/>
      <c r="ASC751" s="59"/>
      <c r="ASD751" s="59"/>
      <c r="ASE751" s="59"/>
      <c r="ASF751" s="59"/>
      <c r="ASG751" s="59"/>
      <c r="ASH751" s="59"/>
      <c r="ASI751" s="59"/>
      <c r="ASJ751" s="59"/>
      <c r="ASK751" s="59"/>
      <c r="ASL751" s="59"/>
      <c r="ASM751" s="59"/>
      <c r="ASN751" s="59"/>
      <c r="ASO751" s="59"/>
      <c r="ASP751" s="59"/>
      <c r="ASQ751" s="59"/>
      <c r="ASR751" s="59"/>
      <c r="ASS751" s="59"/>
      <c r="AST751" s="59"/>
      <c r="ASU751" s="59"/>
      <c r="ASV751" s="59"/>
      <c r="ASW751" s="59"/>
      <c r="ASX751" s="59"/>
      <c r="ASY751" s="59"/>
      <c r="ASZ751" s="59"/>
      <c r="ATA751" s="59"/>
      <c r="ATB751" s="59"/>
      <c r="ATC751" s="59"/>
      <c r="ATD751" s="59"/>
      <c r="ATE751" s="59"/>
      <c r="ATF751" s="59"/>
      <c r="ATG751" s="59"/>
      <c r="ATH751" s="59"/>
      <c r="ATI751" s="59"/>
      <c r="ATJ751" s="59"/>
      <c r="ATK751" s="59"/>
      <c r="ATL751" s="59"/>
      <c r="ATM751" s="59"/>
      <c r="ATN751" s="59"/>
      <c r="ATO751" s="59"/>
      <c r="ATP751" s="59"/>
      <c r="ATQ751" s="59"/>
      <c r="ATR751" s="59"/>
      <c r="ATS751" s="59"/>
      <c r="ATT751" s="59"/>
      <c r="ATU751" s="59"/>
      <c r="ATV751" s="59"/>
      <c r="ATW751" s="59"/>
      <c r="ATX751" s="59"/>
      <c r="ATY751" s="59"/>
      <c r="ATZ751" s="59"/>
      <c r="AUA751" s="59"/>
      <c r="AUB751" s="59"/>
      <c r="AUC751" s="59"/>
      <c r="AUD751" s="59"/>
      <c r="AUE751" s="59"/>
      <c r="AUF751" s="59"/>
      <c r="AUG751" s="59"/>
      <c r="AUH751" s="59"/>
      <c r="AUI751" s="59"/>
      <c r="AUJ751" s="59"/>
      <c r="AUK751" s="59"/>
      <c r="AUL751" s="59"/>
      <c r="AUM751" s="59"/>
      <c r="AUN751" s="59"/>
      <c r="AUO751" s="59"/>
      <c r="AUP751" s="59"/>
      <c r="AUQ751" s="59"/>
      <c r="AUR751" s="59"/>
      <c r="AUS751" s="59"/>
      <c r="AUT751" s="59"/>
      <c r="AUU751" s="59"/>
      <c r="AUV751" s="59"/>
      <c r="AUW751" s="59"/>
      <c r="AUX751" s="59"/>
      <c r="AUY751" s="59"/>
      <c r="AUZ751" s="59"/>
      <c r="AVA751" s="59"/>
      <c r="AVB751" s="59"/>
      <c r="AVC751" s="59"/>
      <c r="AVD751" s="59"/>
      <c r="AVE751" s="59"/>
      <c r="AVF751" s="59"/>
      <c r="AVG751" s="59"/>
      <c r="AVH751" s="59"/>
      <c r="AVI751" s="59"/>
      <c r="AVJ751" s="59"/>
      <c r="AVK751" s="59"/>
      <c r="AVL751" s="59"/>
      <c r="AVM751" s="59"/>
      <c r="AVN751" s="59"/>
      <c r="AVO751" s="59"/>
      <c r="AVP751" s="59"/>
      <c r="AVQ751" s="59"/>
      <c r="AVR751" s="59"/>
      <c r="AVS751" s="59"/>
      <c r="AVT751" s="59"/>
      <c r="AVU751" s="59"/>
      <c r="AVV751" s="59"/>
      <c r="AVW751" s="59"/>
      <c r="AVX751" s="59"/>
      <c r="AVY751" s="59"/>
      <c r="AVZ751" s="59"/>
      <c r="AWA751" s="59"/>
      <c r="AWB751" s="59"/>
      <c r="AWC751" s="59"/>
      <c r="AWD751" s="59"/>
      <c r="AWE751" s="59"/>
      <c r="AWF751" s="59"/>
      <c r="AWG751" s="59"/>
      <c r="AWH751" s="59"/>
      <c r="AWI751" s="59"/>
      <c r="AWJ751" s="59"/>
      <c r="AWK751" s="59"/>
      <c r="AWL751" s="59"/>
      <c r="AWM751" s="59"/>
      <c r="AWN751" s="59"/>
      <c r="AWO751" s="59"/>
      <c r="AWP751" s="59"/>
      <c r="AWQ751" s="59"/>
      <c r="AWR751" s="59"/>
      <c r="AWS751" s="59"/>
      <c r="AWT751" s="59"/>
      <c r="AWU751" s="59"/>
      <c r="AWV751" s="59"/>
      <c r="AWW751" s="59"/>
      <c r="AWX751" s="59"/>
      <c r="AWY751" s="59"/>
      <c r="AWZ751" s="59"/>
      <c r="AXA751" s="59"/>
      <c r="AXB751" s="59"/>
      <c r="AXC751" s="59"/>
      <c r="AXD751" s="59"/>
      <c r="AXE751" s="59"/>
      <c r="AXF751" s="59"/>
      <c r="AXG751" s="59"/>
      <c r="AXH751" s="59"/>
      <c r="AXI751" s="59"/>
      <c r="AXJ751" s="59"/>
      <c r="AXK751" s="59"/>
      <c r="AXL751" s="59"/>
      <c r="AXM751" s="59"/>
      <c r="AXN751" s="59"/>
      <c r="AXO751" s="59"/>
      <c r="AXP751" s="59"/>
      <c r="AXQ751" s="59"/>
      <c r="AXR751" s="59"/>
      <c r="AXS751" s="59"/>
      <c r="AXT751" s="59"/>
      <c r="AXU751" s="59"/>
      <c r="AXV751" s="59"/>
      <c r="AXW751" s="59"/>
      <c r="AXX751" s="59"/>
      <c r="AXY751" s="59"/>
      <c r="AXZ751" s="59"/>
      <c r="AYA751" s="59"/>
      <c r="AYB751" s="59"/>
      <c r="AYC751" s="59"/>
      <c r="AYD751" s="59"/>
      <c r="AYE751" s="59"/>
      <c r="AYF751" s="59"/>
      <c r="AYG751" s="59"/>
      <c r="AYH751" s="59"/>
      <c r="AYI751" s="59"/>
      <c r="AYJ751" s="59"/>
      <c r="AYK751" s="59"/>
      <c r="AYL751" s="59"/>
      <c r="AYM751" s="59"/>
      <c r="AYN751" s="59"/>
      <c r="AYO751" s="59"/>
      <c r="AYP751" s="59"/>
      <c r="AYQ751" s="59"/>
      <c r="AYR751" s="59"/>
      <c r="AYS751" s="59"/>
      <c r="AYT751" s="59"/>
      <c r="AYU751" s="59"/>
      <c r="AYV751" s="59"/>
      <c r="AYW751" s="59"/>
      <c r="AYX751" s="59"/>
      <c r="AYY751" s="59"/>
      <c r="AYZ751" s="59"/>
      <c r="AZA751" s="59"/>
      <c r="AZB751" s="59"/>
      <c r="AZC751" s="59"/>
      <c r="AZD751" s="59"/>
      <c r="AZE751" s="59"/>
      <c r="AZF751" s="59"/>
      <c r="AZG751" s="59"/>
      <c r="AZH751" s="59"/>
      <c r="AZI751" s="59"/>
      <c r="AZJ751" s="59"/>
      <c r="AZK751" s="59"/>
      <c r="AZL751" s="59"/>
      <c r="AZM751" s="59"/>
      <c r="AZN751" s="59"/>
      <c r="AZO751" s="59"/>
      <c r="AZP751" s="59"/>
      <c r="AZQ751" s="59"/>
      <c r="AZR751" s="59"/>
      <c r="AZS751" s="59"/>
      <c r="AZT751" s="59"/>
      <c r="AZU751" s="59"/>
      <c r="AZV751" s="59"/>
      <c r="AZW751" s="59"/>
      <c r="AZX751" s="59"/>
      <c r="AZY751" s="59"/>
      <c r="AZZ751" s="59"/>
      <c r="BAA751" s="59"/>
      <c r="BAB751" s="59"/>
      <c r="BAC751" s="59"/>
      <c r="BAD751" s="59"/>
      <c r="BAE751" s="59"/>
      <c r="BAF751" s="59"/>
      <c r="BAG751" s="59"/>
      <c r="BAH751" s="59"/>
      <c r="BAI751" s="59"/>
      <c r="BAJ751" s="59"/>
      <c r="BAK751" s="59"/>
      <c r="BAL751" s="59"/>
      <c r="BAM751" s="59"/>
      <c r="BAN751" s="59"/>
      <c r="BAO751" s="59"/>
      <c r="BAP751" s="59"/>
      <c r="BAQ751" s="59"/>
      <c r="BAR751" s="59"/>
      <c r="BAS751" s="59"/>
      <c r="BAT751" s="59"/>
      <c r="BAU751" s="59"/>
      <c r="BAV751" s="59"/>
      <c r="BAW751" s="59"/>
      <c r="BAX751" s="59"/>
      <c r="BAY751" s="59"/>
      <c r="BAZ751" s="59"/>
      <c r="BBA751" s="59"/>
      <c r="BBB751" s="59"/>
      <c r="BBC751" s="59"/>
      <c r="BBD751" s="59"/>
      <c r="BBE751" s="59"/>
      <c r="BBF751" s="59"/>
      <c r="BBG751" s="59"/>
      <c r="BBH751" s="59"/>
      <c r="BBI751" s="59"/>
      <c r="BBJ751" s="59"/>
      <c r="BBK751" s="59"/>
      <c r="BBL751" s="59"/>
      <c r="BBM751" s="59"/>
      <c r="BBN751" s="59"/>
      <c r="BBO751" s="59"/>
      <c r="BBP751" s="59"/>
      <c r="BBQ751" s="59"/>
      <c r="BBR751" s="59"/>
      <c r="BBS751" s="59"/>
      <c r="BBT751" s="59"/>
      <c r="BBU751" s="59"/>
      <c r="BBV751" s="59"/>
      <c r="BBW751" s="59"/>
      <c r="BBX751" s="59"/>
      <c r="BBY751" s="59"/>
      <c r="BBZ751" s="59"/>
      <c r="BCA751" s="59"/>
      <c r="BCB751" s="59"/>
      <c r="BCC751" s="59"/>
      <c r="BCD751" s="59"/>
      <c r="BCE751" s="59"/>
      <c r="BCF751" s="59"/>
      <c r="BCG751" s="59"/>
      <c r="BCH751" s="59"/>
      <c r="BCI751" s="59"/>
      <c r="BCJ751" s="59"/>
      <c r="BCK751" s="59"/>
      <c r="BCL751" s="59"/>
      <c r="BCM751" s="59"/>
      <c r="BCN751" s="59"/>
      <c r="BCO751" s="59"/>
      <c r="BCP751" s="59"/>
      <c r="BCQ751" s="59"/>
      <c r="BCR751" s="59"/>
      <c r="BCS751" s="59"/>
      <c r="BCT751" s="59"/>
      <c r="BCU751" s="59"/>
      <c r="BCV751" s="59"/>
      <c r="BCW751" s="59"/>
      <c r="BCX751" s="59"/>
      <c r="BCY751" s="59"/>
      <c r="BCZ751" s="59"/>
      <c r="BDA751" s="59"/>
      <c r="BDB751" s="59"/>
      <c r="BDC751" s="59"/>
      <c r="BDD751" s="59"/>
      <c r="BDE751" s="59"/>
      <c r="BDF751" s="59"/>
      <c r="BDG751" s="59"/>
      <c r="BDH751" s="59"/>
      <c r="BDI751" s="59"/>
      <c r="BDJ751" s="59"/>
      <c r="BDK751" s="59"/>
      <c r="BDL751" s="59"/>
      <c r="BDM751" s="59"/>
      <c r="BDN751" s="59"/>
      <c r="BDO751" s="59"/>
      <c r="BDP751" s="59"/>
      <c r="BDQ751" s="59"/>
      <c r="BDR751" s="59"/>
      <c r="BDS751" s="59"/>
      <c r="BDT751" s="59"/>
      <c r="BDU751" s="59"/>
      <c r="BDV751" s="59"/>
      <c r="BDW751" s="59"/>
      <c r="BDX751" s="59"/>
      <c r="BDY751" s="59"/>
      <c r="BDZ751" s="59"/>
      <c r="BEA751" s="59"/>
      <c r="BEB751" s="59"/>
      <c r="BEC751" s="59"/>
      <c r="BED751" s="59"/>
      <c r="BEE751" s="59"/>
      <c r="BEF751" s="59"/>
      <c r="BEG751" s="59"/>
      <c r="BEH751" s="59"/>
      <c r="BEI751" s="59"/>
      <c r="BEJ751" s="59"/>
      <c r="BEK751" s="59"/>
      <c r="BEL751" s="59"/>
      <c r="BEM751" s="59"/>
      <c r="BEN751" s="59"/>
      <c r="BEO751" s="59"/>
      <c r="BEP751" s="59"/>
      <c r="BEQ751" s="59"/>
      <c r="BER751" s="59"/>
      <c r="BES751" s="59"/>
      <c r="BET751" s="59"/>
      <c r="BEU751" s="59"/>
      <c r="BEV751" s="59"/>
      <c r="BEW751" s="59"/>
      <c r="BEX751" s="59"/>
      <c r="BEY751" s="59"/>
      <c r="BEZ751" s="59"/>
      <c r="BFA751" s="59"/>
      <c r="BFB751" s="59"/>
      <c r="BFC751" s="59"/>
      <c r="BFD751" s="59"/>
      <c r="BFE751" s="59"/>
      <c r="BFF751" s="59"/>
      <c r="BFG751" s="59"/>
      <c r="BFH751" s="59"/>
      <c r="BFI751" s="59"/>
      <c r="BFJ751" s="59"/>
      <c r="BFK751" s="59"/>
      <c r="BFL751" s="59"/>
      <c r="BFM751" s="59"/>
      <c r="BFN751" s="59"/>
      <c r="BFO751" s="59"/>
      <c r="BFP751" s="59"/>
      <c r="BFQ751" s="59"/>
      <c r="BFR751" s="59"/>
      <c r="BFS751" s="59"/>
      <c r="BFT751" s="59"/>
      <c r="BFU751" s="59"/>
      <c r="BFV751" s="59"/>
      <c r="BFW751" s="59"/>
      <c r="BFX751" s="59"/>
      <c r="BFY751" s="59"/>
      <c r="BFZ751" s="59"/>
      <c r="BGA751" s="59"/>
      <c r="BGB751" s="59"/>
      <c r="BGC751" s="59"/>
      <c r="BGD751" s="59"/>
      <c r="BGE751" s="59"/>
      <c r="BGF751" s="59"/>
      <c r="BGG751" s="59"/>
      <c r="BGH751" s="59"/>
      <c r="BGI751" s="59"/>
      <c r="BGJ751" s="59"/>
      <c r="BGK751" s="59"/>
      <c r="BGL751" s="59"/>
      <c r="BGM751" s="59"/>
      <c r="BGN751" s="59"/>
      <c r="BGO751" s="59"/>
      <c r="BGP751" s="59"/>
      <c r="BGQ751" s="59"/>
      <c r="BGR751" s="59"/>
      <c r="BGS751" s="59"/>
      <c r="BGT751" s="59"/>
      <c r="BGU751" s="59"/>
      <c r="BGV751" s="59"/>
      <c r="BGW751" s="59"/>
      <c r="BGX751" s="59"/>
      <c r="BGY751" s="59"/>
      <c r="BGZ751" s="59"/>
      <c r="BHA751" s="59"/>
      <c r="BHB751" s="59"/>
      <c r="BHC751" s="59"/>
      <c r="BHD751" s="59"/>
      <c r="BHE751" s="59"/>
      <c r="BHF751" s="59"/>
      <c r="BHG751" s="59"/>
      <c r="BHH751" s="59"/>
      <c r="BHI751" s="59"/>
      <c r="BHJ751" s="59"/>
      <c r="BHK751" s="59"/>
      <c r="BHL751" s="59"/>
      <c r="BHM751" s="59"/>
      <c r="BHN751" s="59"/>
      <c r="BHO751" s="59"/>
      <c r="BHP751" s="59"/>
      <c r="BHQ751" s="59"/>
      <c r="BHR751" s="59"/>
      <c r="BHS751" s="59"/>
      <c r="BHT751" s="59"/>
      <c r="BHU751" s="59"/>
      <c r="BHV751" s="59"/>
      <c r="BHW751" s="59"/>
      <c r="BHX751" s="59"/>
      <c r="BHY751" s="59"/>
      <c r="BHZ751" s="59"/>
      <c r="BIA751" s="59"/>
      <c r="BIB751" s="59"/>
      <c r="BIC751" s="59"/>
      <c r="BID751" s="59"/>
      <c r="BIE751" s="59"/>
      <c r="BIF751" s="59"/>
      <c r="BIG751" s="59"/>
      <c r="BIH751" s="59"/>
      <c r="BII751" s="59"/>
      <c r="BIJ751" s="59"/>
      <c r="BIK751" s="59"/>
      <c r="BIL751" s="59"/>
      <c r="BIM751" s="59"/>
      <c r="BIN751" s="59"/>
      <c r="BIO751" s="59"/>
      <c r="BIP751" s="59"/>
      <c r="BIQ751" s="59"/>
      <c r="BIR751" s="59"/>
      <c r="BIS751" s="59"/>
      <c r="BIT751" s="59"/>
      <c r="BIU751" s="59"/>
      <c r="BIV751" s="59"/>
      <c r="BIW751" s="59"/>
      <c r="BIX751" s="59"/>
      <c r="BIY751" s="59"/>
      <c r="BIZ751" s="59"/>
      <c r="BJA751" s="59"/>
      <c r="BJB751" s="59"/>
      <c r="BJC751" s="59"/>
      <c r="BJD751" s="59"/>
      <c r="BJE751" s="59"/>
      <c r="BJF751" s="59"/>
      <c r="BJG751" s="59"/>
      <c r="BJH751" s="59"/>
      <c r="BJI751" s="59"/>
      <c r="BJJ751" s="59"/>
      <c r="BJK751" s="59"/>
      <c r="BJL751" s="59"/>
      <c r="BJM751" s="59"/>
      <c r="BJN751" s="59"/>
      <c r="BJO751" s="59"/>
      <c r="BJP751" s="59"/>
      <c r="BJQ751" s="59"/>
      <c r="BJR751" s="59"/>
      <c r="BJS751" s="59"/>
      <c r="BJT751" s="59"/>
      <c r="BJU751" s="59"/>
      <c r="BJV751" s="59"/>
      <c r="BJW751" s="59"/>
      <c r="BJX751" s="59"/>
      <c r="BJY751" s="59"/>
      <c r="BJZ751" s="59"/>
      <c r="BKA751" s="59"/>
      <c r="BKB751" s="59"/>
      <c r="BKC751" s="59"/>
      <c r="BKD751" s="59"/>
      <c r="BKE751" s="59"/>
      <c r="BKF751" s="59"/>
      <c r="BKG751" s="59"/>
      <c r="BKH751" s="59"/>
      <c r="BKI751" s="59"/>
      <c r="BKJ751" s="59"/>
      <c r="BKK751" s="59"/>
      <c r="BKL751" s="59"/>
      <c r="BKM751" s="59"/>
      <c r="BKN751" s="59"/>
      <c r="BKO751" s="59"/>
      <c r="BKP751" s="59"/>
      <c r="BKQ751" s="59"/>
      <c r="BKR751" s="59"/>
      <c r="BKS751" s="59"/>
      <c r="BKT751" s="59"/>
      <c r="BKU751" s="59"/>
      <c r="BKV751" s="59"/>
      <c r="BKW751" s="59"/>
      <c r="BKX751" s="59"/>
      <c r="BKY751" s="59"/>
      <c r="BKZ751" s="59"/>
      <c r="BLA751" s="59"/>
      <c r="BLB751" s="59"/>
      <c r="BLC751" s="59"/>
      <c r="BLD751" s="59"/>
      <c r="BLE751" s="59"/>
      <c r="BLF751" s="59"/>
      <c r="BLG751" s="59"/>
      <c r="BLH751" s="59"/>
      <c r="BLI751" s="59"/>
      <c r="BLJ751" s="59"/>
      <c r="BLK751" s="59"/>
      <c r="BLL751" s="59"/>
      <c r="BLM751" s="59"/>
      <c r="BLN751" s="59"/>
      <c r="BLO751" s="59"/>
      <c r="BLP751" s="59"/>
      <c r="BLQ751" s="59"/>
      <c r="BLR751" s="59"/>
      <c r="BLS751" s="59"/>
      <c r="BLT751" s="59"/>
      <c r="BLU751" s="59"/>
      <c r="BLV751" s="59"/>
      <c r="BLW751" s="59"/>
      <c r="BLX751" s="59"/>
      <c r="BLY751" s="59"/>
      <c r="BLZ751" s="59"/>
      <c r="BMA751" s="59"/>
      <c r="BMB751" s="59"/>
      <c r="BMC751" s="59"/>
      <c r="BMD751" s="59"/>
      <c r="BME751" s="59"/>
      <c r="BMF751" s="59"/>
      <c r="BMG751" s="59"/>
      <c r="BMH751" s="59"/>
      <c r="BMI751" s="59"/>
      <c r="BMJ751" s="59"/>
      <c r="BMK751" s="59"/>
      <c r="BML751" s="59"/>
      <c r="BMM751" s="59"/>
      <c r="BMN751" s="59"/>
      <c r="BMO751" s="59"/>
      <c r="BMP751" s="59"/>
      <c r="BMQ751" s="59"/>
      <c r="BMR751" s="59"/>
      <c r="BMS751" s="59"/>
      <c r="BMT751" s="59"/>
      <c r="BMU751" s="59"/>
      <c r="BMV751" s="59"/>
      <c r="BMW751" s="59"/>
      <c r="BMX751" s="59"/>
      <c r="BMY751" s="59"/>
      <c r="BMZ751" s="59"/>
      <c r="BNA751" s="59"/>
      <c r="BNB751" s="59"/>
      <c r="BNC751" s="59"/>
      <c r="BND751" s="59"/>
      <c r="BNE751" s="59"/>
      <c r="BNF751" s="59"/>
      <c r="BNG751" s="59"/>
      <c r="BNH751" s="59"/>
      <c r="BNI751" s="59"/>
      <c r="BNJ751" s="59"/>
      <c r="BNK751" s="59"/>
      <c r="BNL751" s="59"/>
      <c r="BNM751" s="59"/>
      <c r="BNN751" s="59"/>
      <c r="BNO751" s="59"/>
      <c r="BNP751" s="59"/>
      <c r="BNQ751" s="59"/>
      <c r="BNR751" s="59"/>
      <c r="BNS751" s="59"/>
      <c r="BNT751" s="59"/>
      <c r="BNU751" s="59"/>
      <c r="BNV751" s="59"/>
      <c r="BNW751" s="59"/>
      <c r="BNX751" s="59"/>
      <c r="BNY751" s="59"/>
      <c r="BNZ751" s="59"/>
      <c r="BOA751" s="59"/>
      <c r="BOB751" s="59"/>
      <c r="BOC751" s="59"/>
      <c r="BOD751" s="59"/>
      <c r="BOE751" s="59"/>
      <c r="BOF751" s="59"/>
      <c r="BOG751" s="59"/>
      <c r="BOH751" s="59"/>
      <c r="BOI751" s="59"/>
      <c r="BOJ751" s="59"/>
      <c r="BOK751" s="59"/>
      <c r="BOL751" s="59"/>
      <c r="BOM751" s="59"/>
      <c r="BON751" s="59"/>
      <c r="BOO751" s="59"/>
      <c r="BOP751" s="59"/>
      <c r="BOQ751" s="59"/>
      <c r="BOR751" s="59"/>
      <c r="BOS751" s="59"/>
      <c r="BOT751" s="59"/>
      <c r="BOU751" s="59"/>
      <c r="BOV751" s="59"/>
      <c r="BOW751" s="59"/>
      <c r="BOX751" s="59"/>
      <c r="BOY751" s="59"/>
      <c r="BOZ751" s="59"/>
      <c r="BPA751" s="59"/>
      <c r="BPB751" s="59"/>
      <c r="BPC751" s="59"/>
      <c r="BPD751" s="59"/>
      <c r="BPE751" s="59"/>
      <c r="BPF751" s="59"/>
      <c r="BPG751" s="59"/>
      <c r="BPH751" s="59"/>
      <c r="BPI751" s="59"/>
      <c r="BPJ751" s="59"/>
      <c r="BPK751" s="59"/>
      <c r="BPL751" s="59"/>
      <c r="BPM751" s="59"/>
      <c r="BPN751" s="59"/>
      <c r="BPO751" s="59"/>
      <c r="BPP751" s="59"/>
      <c r="BPQ751" s="59"/>
      <c r="BPR751" s="59"/>
      <c r="BPS751" s="59"/>
      <c r="BPT751" s="59"/>
      <c r="BPU751" s="59"/>
      <c r="BPV751" s="59"/>
      <c r="BPW751" s="59"/>
      <c r="BPX751" s="59"/>
      <c r="BPY751" s="59"/>
      <c r="BPZ751" s="59"/>
      <c r="BQA751" s="59"/>
      <c r="BQB751" s="59"/>
      <c r="BQC751" s="59"/>
      <c r="BQD751" s="59"/>
      <c r="BQE751" s="59"/>
      <c r="BQF751" s="59"/>
      <c r="BQG751" s="59"/>
      <c r="BQH751" s="59"/>
      <c r="BQI751" s="59"/>
      <c r="BQJ751" s="59"/>
      <c r="BQK751" s="59"/>
      <c r="BQL751" s="59"/>
      <c r="BQM751" s="59"/>
      <c r="BQN751" s="59"/>
      <c r="BQO751" s="59"/>
      <c r="BQP751" s="59"/>
      <c r="BQQ751" s="59"/>
      <c r="BQR751" s="59"/>
      <c r="BQS751" s="59"/>
      <c r="BQT751" s="59"/>
      <c r="BQU751" s="59"/>
      <c r="BQV751" s="59"/>
      <c r="BQW751" s="59"/>
      <c r="BQX751" s="59"/>
      <c r="BQY751" s="59"/>
      <c r="BQZ751" s="59"/>
      <c r="BRA751" s="59"/>
      <c r="BRB751" s="59"/>
      <c r="BRC751" s="59"/>
      <c r="BRD751" s="59"/>
      <c r="BRE751" s="59"/>
      <c r="BRF751" s="59"/>
      <c r="BRG751" s="59"/>
      <c r="BRH751" s="59"/>
      <c r="BRI751" s="59"/>
      <c r="BRJ751" s="59"/>
      <c r="BRK751" s="59"/>
      <c r="BRL751" s="59"/>
      <c r="BRM751" s="59"/>
      <c r="BRN751" s="59"/>
      <c r="BRO751" s="59"/>
      <c r="BRP751" s="59"/>
      <c r="BRQ751" s="59"/>
      <c r="BRR751" s="59"/>
      <c r="BRS751" s="59"/>
      <c r="BRT751" s="59"/>
      <c r="BRU751" s="59"/>
      <c r="BRV751" s="59"/>
      <c r="BRW751" s="59"/>
      <c r="BRX751" s="59"/>
      <c r="BRY751" s="59"/>
      <c r="BRZ751" s="59"/>
      <c r="BSA751" s="59"/>
      <c r="BSB751" s="59"/>
      <c r="BSC751" s="59"/>
      <c r="BSD751" s="59"/>
      <c r="BSE751" s="59"/>
      <c r="BSF751" s="59"/>
      <c r="BSG751" s="59"/>
      <c r="BSH751" s="59"/>
      <c r="BSI751" s="59"/>
      <c r="BSJ751" s="59"/>
      <c r="BSK751" s="59"/>
      <c r="BSL751" s="59"/>
      <c r="BSM751" s="59"/>
      <c r="BSN751" s="59"/>
      <c r="BSO751" s="59"/>
      <c r="BSP751" s="59"/>
      <c r="BSQ751" s="59"/>
      <c r="BSR751" s="59"/>
      <c r="BSS751" s="59"/>
      <c r="BST751" s="59"/>
      <c r="BSU751" s="59"/>
      <c r="BSV751" s="59"/>
      <c r="BSW751" s="59"/>
      <c r="BSX751" s="59"/>
      <c r="BSY751" s="59"/>
      <c r="BSZ751" s="59"/>
      <c r="BTA751" s="59"/>
      <c r="BTB751" s="59"/>
      <c r="BTC751" s="59"/>
      <c r="BTD751" s="59"/>
      <c r="BTE751" s="59"/>
      <c r="BTF751" s="59"/>
      <c r="BTG751" s="59"/>
      <c r="BTH751" s="59"/>
      <c r="BTI751" s="59"/>
      <c r="BTJ751" s="59"/>
      <c r="BTK751" s="59"/>
      <c r="BTL751" s="59"/>
      <c r="BTM751" s="59"/>
      <c r="BTN751" s="59"/>
      <c r="BTO751" s="59"/>
      <c r="BTP751" s="59"/>
      <c r="BTQ751" s="59"/>
      <c r="BTR751" s="59"/>
      <c r="BTS751" s="59"/>
      <c r="BTT751" s="59"/>
      <c r="BTU751" s="59"/>
      <c r="BTV751" s="59"/>
      <c r="BTW751" s="59"/>
      <c r="BTX751" s="59"/>
      <c r="BTY751" s="59"/>
      <c r="BTZ751" s="59"/>
      <c r="BUA751" s="59"/>
      <c r="BUB751" s="59"/>
      <c r="BUC751" s="59"/>
      <c r="BUD751" s="59"/>
      <c r="BUE751" s="59"/>
      <c r="BUF751" s="59"/>
      <c r="BUG751" s="59"/>
      <c r="BUH751" s="59"/>
      <c r="BUI751" s="59"/>
      <c r="BUJ751" s="59"/>
      <c r="BUK751" s="59"/>
      <c r="BUL751" s="59"/>
      <c r="BUM751" s="59"/>
      <c r="BUN751" s="59"/>
      <c r="BUO751" s="59"/>
      <c r="BUP751" s="59"/>
      <c r="BUQ751" s="59"/>
      <c r="BUR751" s="59"/>
      <c r="BUS751" s="59"/>
      <c r="BUT751" s="59"/>
      <c r="BUU751" s="59"/>
      <c r="BUV751" s="59"/>
      <c r="BUW751" s="59"/>
      <c r="BUX751" s="59"/>
      <c r="BUY751" s="59"/>
      <c r="BUZ751" s="59"/>
      <c r="BVA751" s="59"/>
      <c r="BVB751" s="59"/>
      <c r="BVC751" s="59"/>
      <c r="BVD751" s="59"/>
      <c r="BVE751" s="59"/>
      <c r="BVF751" s="59"/>
      <c r="BVG751" s="59"/>
      <c r="BVH751" s="59"/>
      <c r="BVI751" s="59"/>
      <c r="BVJ751" s="59"/>
      <c r="BVK751" s="59"/>
      <c r="BVL751" s="59"/>
      <c r="BVM751" s="59"/>
      <c r="BVN751" s="59"/>
      <c r="BVO751" s="59"/>
      <c r="BVP751" s="59"/>
      <c r="BVQ751" s="59"/>
      <c r="BVR751" s="59"/>
      <c r="BVS751" s="59"/>
      <c r="BVT751" s="59"/>
      <c r="BVU751" s="59"/>
      <c r="BVV751" s="59"/>
      <c r="BVW751" s="59"/>
      <c r="BVX751" s="59"/>
      <c r="BVY751" s="59"/>
      <c r="BVZ751" s="59"/>
      <c r="BWA751" s="59"/>
      <c r="BWB751" s="59"/>
      <c r="BWC751" s="59"/>
      <c r="BWD751" s="59"/>
      <c r="BWE751" s="59"/>
      <c r="BWF751" s="59"/>
      <c r="BWG751" s="59"/>
      <c r="BWH751" s="59"/>
      <c r="BWI751" s="59"/>
      <c r="BWJ751" s="59"/>
      <c r="BWK751" s="59"/>
      <c r="BWL751" s="59"/>
      <c r="BWM751" s="59"/>
      <c r="BWN751" s="59"/>
      <c r="BWO751" s="59"/>
      <c r="BWP751" s="59"/>
      <c r="BWQ751" s="59"/>
      <c r="BWR751" s="59"/>
      <c r="BWS751" s="59"/>
      <c r="BWT751" s="59"/>
      <c r="BWU751" s="59"/>
      <c r="BWV751" s="59"/>
      <c r="BWW751" s="59"/>
      <c r="BWX751" s="59"/>
      <c r="BWY751" s="59"/>
      <c r="BWZ751" s="59"/>
      <c r="BXA751" s="59"/>
      <c r="BXB751" s="59"/>
      <c r="BXC751" s="59"/>
      <c r="BXD751" s="59"/>
      <c r="BXE751" s="59"/>
      <c r="BXF751" s="59"/>
      <c r="BXG751" s="59"/>
      <c r="BXH751" s="59"/>
      <c r="BXI751" s="59"/>
      <c r="BXJ751" s="59"/>
      <c r="BXK751" s="59"/>
      <c r="BXL751" s="59"/>
      <c r="BXM751" s="59"/>
      <c r="BXN751" s="59"/>
      <c r="BXO751" s="59"/>
      <c r="BXP751" s="59"/>
      <c r="BXQ751" s="59"/>
      <c r="BXR751" s="59"/>
      <c r="BXS751" s="59"/>
      <c r="BXT751" s="59"/>
      <c r="BXU751" s="59"/>
      <c r="BXV751" s="59"/>
      <c r="BXW751" s="59"/>
      <c r="BXX751" s="59"/>
      <c r="BXY751" s="59"/>
      <c r="BXZ751" s="59"/>
      <c r="BYA751" s="59"/>
      <c r="BYB751" s="59"/>
      <c r="BYC751" s="59"/>
      <c r="BYD751" s="59"/>
      <c r="BYE751" s="59"/>
      <c r="BYF751" s="59"/>
      <c r="BYG751" s="59"/>
      <c r="BYH751" s="59"/>
      <c r="BYI751" s="59"/>
      <c r="BYJ751" s="59"/>
      <c r="BYK751" s="59"/>
      <c r="BYL751" s="59"/>
      <c r="BYM751" s="59"/>
      <c r="BYN751" s="59"/>
      <c r="BYO751" s="59"/>
      <c r="BYP751" s="59"/>
      <c r="BYQ751" s="59"/>
      <c r="BYR751" s="59"/>
      <c r="BYS751" s="59"/>
      <c r="BYT751" s="59"/>
      <c r="BYU751" s="59"/>
      <c r="BYV751" s="59"/>
      <c r="BYW751" s="59"/>
      <c r="BYX751" s="59"/>
      <c r="BYY751" s="59"/>
      <c r="BYZ751" s="59"/>
      <c r="BZA751" s="59"/>
      <c r="BZB751" s="59"/>
      <c r="BZC751" s="59"/>
      <c r="BZD751" s="59"/>
      <c r="BZE751" s="59"/>
      <c r="BZF751" s="59"/>
      <c r="BZG751" s="59"/>
      <c r="BZH751" s="59"/>
      <c r="BZI751" s="59"/>
      <c r="BZJ751" s="59"/>
      <c r="BZK751" s="59"/>
      <c r="BZL751" s="59"/>
      <c r="BZM751" s="59"/>
      <c r="BZN751" s="59"/>
      <c r="BZO751" s="59"/>
      <c r="BZP751" s="59"/>
      <c r="BZQ751" s="59"/>
      <c r="BZR751" s="59"/>
      <c r="BZS751" s="59"/>
      <c r="BZT751" s="59"/>
      <c r="BZU751" s="59"/>
      <c r="BZV751" s="59"/>
      <c r="BZW751" s="59"/>
      <c r="BZX751" s="59"/>
      <c r="BZY751" s="59"/>
      <c r="BZZ751" s="59"/>
      <c r="CAA751" s="59"/>
      <c r="CAB751" s="59"/>
      <c r="CAC751" s="59"/>
      <c r="CAD751" s="59"/>
      <c r="CAE751" s="59"/>
      <c r="CAF751" s="59"/>
      <c r="CAG751" s="59"/>
      <c r="CAH751" s="59"/>
      <c r="CAI751" s="59"/>
      <c r="CAJ751" s="59"/>
      <c r="CAK751" s="59"/>
      <c r="CAL751" s="59"/>
      <c r="CAM751" s="59"/>
      <c r="CAN751" s="59"/>
      <c r="CAO751" s="59"/>
      <c r="CAP751" s="59"/>
      <c r="CAQ751" s="59"/>
      <c r="CAR751" s="59"/>
      <c r="CAS751" s="59"/>
      <c r="CAT751" s="59"/>
      <c r="CAU751" s="59"/>
      <c r="CAV751" s="59"/>
      <c r="CAW751" s="59"/>
      <c r="CAX751" s="59"/>
      <c r="CAY751" s="59"/>
      <c r="CAZ751" s="59"/>
      <c r="CBA751" s="59"/>
      <c r="CBB751" s="59"/>
      <c r="CBC751" s="59"/>
      <c r="CBD751" s="59"/>
      <c r="CBE751" s="59"/>
      <c r="CBF751" s="59"/>
      <c r="CBG751" s="59"/>
      <c r="CBH751" s="59"/>
      <c r="CBI751" s="59"/>
      <c r="CBJ751" s="59"/>
      <c r="CBK751" s="59"/>
      <c r="CBL751" s="59"/>
      <c r="CBM751" s="59"/>
      <c r="CBN751" s="59"/>
      <c r="CBO751" s="59"/>
      <c r="CBP751" s="59"/>
      <c r="CBQ751" s="59"/>
      <c r="CBR751" s="59"/>
      <c r="CBS751" s="59"/>
      <c r="CBT751" s="59"/>
      <c r="CBU751" s="59"/>
      <c r="CBV751" s="59"/>
      <c r="CBW751" s="59"/>
      <c r="CBX751" s="59"/>
      <c r="CBY751" s="59"/>
      <c r="CBZ751" s="59"/>
      <c r="CCA751" s="59"/>
      <c r="CCB751" s="59"/>
      <c r="CCC751" s="59"/>
      <c r="CCD751" s="59"/>
      <c r="CCE751" s="59"/>
      <c r="CCF751" s="59"/>
      <c r="CCG751" s="59"/>
      <c r="CCH751" s="59"/>
      <c r="CCI751" s="59"/>
      <c r="CCJ751" s="59"/>
      <c r="CCK751" s="59"/>
      <c r="CCL751" s="59"/>
      <c r="CCM751" s="59"/>
      <c r="CCN751" s="59"/>
      <c r="CCO751" s="59"/>
      <c r="CCP751" s="59"/>
      <c r="CCQ751" s="59"/>
      <c r="CCR751" s="59"/>
      <c r="CCS751" s="59"/>
      <c r="CCT751" s="59"/>
      <c r="CCU751" s="59"/>
      <c r="CCV751" s="59"/>
      <c r="CCW751" s="59"/>
      <c r="CCX751" s="59"/>
      <c r="CCY751" s="59"/>
      <c r="CCZ751" s="59"/>
      <c r="CDA751" s="59"/>
      <c r="CDB751" s="59"/>
      <c r="CDC751" s="59"/>
      <c r="CDD751" s="59"/>
      <c r="CDE751" s="59"/>
      <c r="CDF751" s="59"/>
      <c r="CDG751" s="59"/>
      <c r="CDH751" s="59"/>
      <c r="CDI751" s="59"/>
      <c r="CDJ751" s="59"/>
      <c r="CDK751" s="59"/>
      <c r="CDL751" s="59"/>
      <c r="CDM751" s="59"/>
      <c r="CDN751" s="59"/>
      <c r="CDO751" s="59"/>
      <c r="CDP751" s="59"/>
      <c r="CDQ751" s="59"/>
      <c r="CDR751" s="59"/>
      <c r="CDS751" s="59"/>
      <c r="CDT751" s="59"/>
      <c r="CDU751" s="59"/>
      <c r="CDV751" s="59"/>
      <c r="CDW751" s="59"/>
      <c r="CDX751" s="59"/>
      <c r="CDY751" s="59"/>
      <c r="CDZ751" s="59"/>
      <c r="CEA751" s="59"/>
      <c r="CEB751" s="59"/>
      <c r="CEC751" s="59"/>
      <c r="CED751" s="59"/>
      <c r="CEE751" s="59"/>
      <c r="CEF751" s="59"/>
      <c r="CEG751" s="59"/>
      <c r="CEH751" s="59"/>
      <c r="CEI751" s="59"/>
      <c r="CEJ751" s="59"/>
      <c r="CEK751" s="59"/>
      <c r="CEL751" s="59"/>
      <c r="CEM751" s="59"/>
      <c r="CEN751" s="59"/>
      <c r="CEO751" s="59"/>
      <c r="CEP751" s="59"/>
      <c r="CEQ751" s="59"/>
      <c r="CER751" s="59"/>
      <c r="CES751" s="59"/>
      <c r="CET751" s="59"/>
      <c r="CEU751" s="59"/>
      <c r="CEV751" s="59"/>
      <c r="CEW751" s="59"/>
      <c r="CEX751" s="59"/>
      <c r="CEY751" s="59"/>
      <c r="CEZ751" s="59"/>
      <c r="CFA751" s="59"/>
      <c r="CFB751" s="59"/>
      <c r="CFC751" s="59"/>
      <c r="CFD751" s="59"/>
      <c r="CFE751" s="59"/>
      <c r="CFF751" s="59"/>
      <c r="CFG751" s="59"/>
      <c r="CFH751" s="59"/>
      <c r="CFI751" s="59"/>
      <c r="CFJ751" s="59"/>
      <c r="CFK751" s="59"/>
      <c r="CFL751" s="59"/>
      <c r="CFM751" s="59"/>
      <c r="CFN751" s="59"/>
      <c r="CFO751" s="59"/>
      <c r="CFP751" s="59"/>
      <c r="CFQ751" s="59"/>
      <c r="CFR751" s="59"/>
      <c r="CFS751" s="59"/>
      <c r="CFT751" s="59"/>
      <c r="CFU751" s="59"/>
      <c r="CFV751" s="59"/>
      <c r="CFW751" s="59"/>
      <c r="CFX751" s="59"/>
      <c r="CFY751" s="59"/>
      <c r="CFZ751" s="59"/>
      <c r="CGA751" s="59"/>
      <c r="CGB751" s="59"/>
      <c r="CGC751" s="59"/>
      <c r="CGD751" s="59"/>
      <c r="CGE751" s="59"/>
      <c r="CGF751" s="59"/>
      <c r="CGG751" s="59"/>
      <c r="CGH751" s="59"/>
      <c r="CGI751" s="59"/>
      <c r="CGJ751" s="59"/>
      <c r="CGK751" s="59"/>
      <c r="CGL751" s="59"/>
      <c r="CGM751" s="59"/>
      <c r="CGN751" s="59"/>
      <c r="CGO751" s="59"/>
      <c r="CGP751" s="59"/>
      <c r="CGQ751" s="59"/>
      <c r="CGR751" s="59"/>
      <c r="CGS751" s="59"/>
      <c r="CGT751" s="59"/>
      <c r="CGU751" s="59"/>
      <c r="CGV751" s="59"/>
      <c r="CGW751" s="59"/>
      <c r="CGX751" s="59"/>
      <c r="CGY751" s="59"/>
      <c r="CGZ751" s="59"/>
      <c r="CHA751" s="59"/>
      <c r="CHB751" s="59"/>
      <c r="CHC751" s="59"/>
      <c r="CHD751" s="59"/>
      <c r="CHE751" s="59"/>
      <c r="CHF751" s="59"/>
      <c r="CHG751" s="59"/>
      <c r="CHH751" s="59"/>
      <c r="CHI751" s="59"/>
      <c r="CHJ751" s="59"/>
      <c r="CHK751" s="59"/>
      <c r="CHL751" s="59"/>
      <c r="CHM751" s="59"/>
      <c r="CHN751" s="59"/>
      <c r="CHO751" s="59"/>
      <c r="CHP751" s="59"/>
      <c r="CHQ751" s="59"/>
      <c r="CHR751" s="59"/>
      <c r="CHS751" s="59"/>
      <c r="CHT751" s="59"/>
      <c r="CHU751" s="59"/>
      <c r="CHV751" s="59"/>
      <c r="CHW751" s="59"/>
      <c r="CHX751" s="59"/>
      <c r="CHY751" s="59"/>
      <c r="CHZ751" s="59"/>
      <c r="CIA751" s="59"/>
      <c r="CIB751" s="59"/>
      <c r="CIC751" s="59"/>
      <c r="CID751" s="59"/>
      <c r="CIE751" s="59"/>
      <c r="CIF751" s="59"/>
      <c r="CIG751" s="59"/>
      <c r="CIH751" s="59"/>
      <c r="CII751" s="59"/>
      <c r="CIJ751" s="59"/>
      <c r="CIK751" s="59"/>
      <c r="CIL751" s="59"/>
      <c r="CIM751" s="59"/>
      <c r="CIN751" s="59"/>
      <c r="CIO751" s="59"/>
      <c r="CIP751" s="59"/>
      <c r="CIQ751" s="59"/>
      <c r="CIR751" s="59"/>
      <c r="CIS751" s="59"/>
      <c r="CIT751" s="59"/>
      <c r="CIU751" s="59"/>
      <c r="CIV751" s="59"/>
      <c r="CIW751" s="59"/>
      <c r="CIX751" s="59"/>
      <c r="CIY751" s="59"/>
      <c r="CIZ751" s="59"/>
      <c r="CJA751" s="59"/>
      <c r="CJB751" s="59"/>
      <c r="CJC751" s="59"/>
      <c r="CJD751" s="59"/>
      <c r="CJE751" s="59"/>
      <c r="CJF751" s="59"/>
      <c r="CJG751" s="59"/>
      <c r="CJH751" s="59"/>
      <c r="CJI751" s="59"/>
      <c r="CJJ751" s="59"/>
      <c r="CJK751" s="59"/>
      <c r="CJL751" s="59"/>
      <c r="CJM751" s="59"/>
      <c r="CJN751" s="59"/>
      <c r="CJO751" s="59"/>
      <c r="CJP751" s="59"/>
      <c r="CJQ751" s="59"/>
      <c r="CJR751" s="59"/>
      <c r="CJS751" s="59"/>
      <c r="CJT751" s="59"/>
      <c r="CJU751" s="59"/>
      <c r="CJV751" s="59"/>
      <c r="CJW751" s="59"/>
      <c r="CJX751" s="59"/>
      <c r="CJY751" s="59"/>
      <c r="CJZ751" s="59"/>
      <c r="CKA751" s="59"/>
      <c r="CKB751" s="59"/>
      <c r="CKC751" s="59"/>
      <c r="CKD751" s="59"/>
      <c r="CKE751" s="59"/>
      <c r="CKF751" s="59"/>
      <c r="CKG751" s="59"/>
      <c r="CKH751" s="59"/>
      <c r="CKI751" s="59"/>
      <c r="CKJ751" s="59"/>
      <c r="CKK751" s="59"/>
      <c r="CKL751" s="59"/>
      <c r="CKM751" s="59"/>
      <c r="CKN751" s="59"/>
      <c r="CKO751" s="59"/>
      <c r="CKP751" s="59"/>
      <c r="CKQ751" s="59"/>
      <c r="CKR751" s="59"/>
      <c r="CKS751" s="59"/>
      <c r="CKT751" s="59"/>
      <c r="CKU751" s="59"/>
      <c r="CKV751" s="59"/>
      <c r="CKW751" s="59"/>
      <c r="CKX751" s="59"/>
      <c r="CKY751" s="59"/>
      <c r="CKZ751" s="59"/>
      <c r="CLA751" s="59"/>
      <c r="CLB751" s="59"/>
      <c r="CLC751" s="59"/>
      <c r="CLD751" s="59"/>
      <c r="CLE751" s="59"/>
      <c r="CLF751" s="59"/>
      <c r="CLG751" s="59"/>
      <c r="CLH751" s="59"/>
      <c r="CLI751" s="59"/>
      <c r="CLJ751" s="59"/>
      <c r="CLK751" s="59"/>
      <c r="CLL751" s="59"/>
      <c r="CLM751" s="59"/>
      <c r="CLN751" s="59"/>
      <c r="CLO751" s="59"/>
      <c r="CLP751" s="59"/>
      <c r="CLQ751" s="59"/>
      <c r="CLR751" s="59"/>
      <c r="CLS751" s="59"/>
      <c r="CLT751" s="59"/>
      <c r="CLU751" s="59"/>
      <c r="CLV751" s="59"/>
      <c r="CLW751" s="59"/>
      <c r="CLX751" s="59"/>
      <c r="CLY751" s="59"/>
      <c r="CLZ751" s="59"/>
      <c r="CMA751" s="59"/>
      <c r="CMB751" s="59"/>
      <c r="CMC751" s="59"/>
      <c r="CMD751" s="59"/>
      <c r="CME751" s="59"/>
      <c r="CMF751" s="59"/>
      <c r="CMG751" s="59"/>
      <c r="CMH751" s="59"/>
      <c r="CMI751" s="59"/>
      <c r="CMJ751" s="59"/>
      <c r="CMK751" s="59"/>
      <c r="CML751" s="59"/>
      <c r="CMM751" s="59"/>
      <c r="CMN751" s="59"/>
      <c r="CMO751" s="59"/>
      <c r="CMP751" s="59"/>
      <c r="CMQ751" s="59"/>
      <c r="CMR751" s="59"/>
      <c r="CMS751" s="59"/>
      <c r="CMT751" s="59"/>
      <c r="CMU751" s="59"/>
      <c r="CMV751" s="59"/>
      <c r="CMW751" s="59"/>
      <c r="CMX751" s="59"/>
      <c r="CMY751" s="59"/>
      <c r="CMZ751" s="59"/>
      <c r="CNA751" s="59"/>
      <c r="CNB751" s="59"/>
      <c r="CNC751" s="59"/>
      <c r="CND751" s="59"/>
      <c r="CNE751" s="59"/>
      <c r="CNF751" s="59"/>
      <c r="CNG751" s="59"/>
      <c r="CNH751" s="59"/>
      <c r="CNI751" s="59"/>
      <c r="CNJ751" s="59"/>
      <c r="CNK751" s="59"/>
      <c r="CNL751" s="59"/>
      <c r="CNM751" s="59"/>
      <c r="CNN751" s="59"/>
      <c r="CNO751" s="59"/>
      <c r="CNP751" s="59"/>
      <c r="CNQ751" s="59"/>
      <c r="CNR751" s="59"/>
      <c r="CNS751" s="59"/>
      <c r="CNT751" s="59"/>
      <c r="CNU751" s="59"/>
      <c r="CNV751" s="59"/>
      <c r="CNW751" s="59"/>
      <c r="CNX751" s="59"/>
      <c r="CNY751" s="59"/>
      <c r="CNZ751" s="59"/>
      <c r="COA751" s="59"/>
      <c r="COB751" s="59"/>
      <c r="COC751" s="59"/>
      <c r="COD751" s="59"/>
      <c r="COE751" s="59"/>
      <c r="COF751" s="59"/>
      <c r="COG751" s="59"/>
      <c r="COH751" s="59"/>
      <c r="COI751" s="59"/>
      <c r="COJ751" s="59"/>
      <c r="COK751" s="59"/>
      <c r="COL751" s="59"/>
      <c r="COM751" s="59"/>
      <c r="CON751" s="59"/>
      <c r="COO751" s="59"/>
      <c r="COP751" s="59"/>
      <c r="COQ751" s="59"/>
      <c r="COR751" s="59"/>
      <c r="COS751" s="59"/>
      <c r="COT751" s="59"/>
      <c r="COU751" s="59"/>
      <c r="COV751" s="59"/>
      <c r="COW751" s="59"/>
      <c r="COX751" s="59"/>
      <c r="COY751" s="59"/>
      <c r="COZ751" s="59"/>
      <c r="CPA751" s="59"/>
      <c r="CPB751" s="59"/>
      <c r="CPC751" s="59"/>
      <c r="CPD751" s="59"/>
      <c r="CPE751" s="59"/>
      <c r="CPF751" s="59"/>
      <c r="CPG751" s="59"/>
      <c r="CPH751" s="59"/>
      <c r="CPI751" s="59"/>
      <c r="CPJ751" s="59"/>
      <c r="CPK751" s="59"/>
      <c r="CPL751" s="59"/>
      <c r="CPM751" s="59"/>
      <c r="CPN751" s="59"/>
      <c r="CPO751" s="59"/>
      <c r="CPP751" s="59"/>
      <c r="CPQ751" s="59"/>
      <c r="CPR751" s="59"/>
      <c r="CPS751" s="59"/>
      <c r="CPT751" s="59"/>
      <c r="CPU751" s="59"/>
      <c r="CPV751" s="59"/>
      <c r="CPW751" s="59"/>
      <c r="CPX751" s="59"/>
      <c r="CPY751" s="59"/>
      <c r="CPZ751" s="59"/>
      <c r="CQA751" s="59"/>
      <c r="CQB751" s="59"/>
      <c r="CQC751" s="59"/>
      <c r="CQD751" s="59"/>
      <c r="CQE751" s="59"/>
      <c r="CQF751" s="59"/>
      <c r="CQG751" s="59"/>
      <c r="CQH751" s="59"/>
      <c r="CQI751" s="59"/>
      <c r="CQJ751" s="59"/>
      <c r="CQK751" s="59"/>
      <c r="CQL751" s="59"/>
      <c r="CQM751" s="59"/>
      <c r="CQN751" s="59"/>
      <c r="CQO751" s="59"/>
      <c r="CQP751" s="59"/>
      <c r="CQQ751" s="59"/>
      <c r="CQR751" s="59"/>
      <c r="CQS751" s="59"/>
      <c r="CQT751" s="59"/>
      <c r="CQU751" s="59"/>
      <c r="CQV751" s="59"/>
      <c r="CQW751" s="59"/>
      <c r="CQX751" s="59"/>
      <c r="CQY751" s="59"/>
      <c r="CQZ751" s="59"/>
      <c r="CRA751" s="59"/>
      <c r="CRB751" s="59"/>
      <c r="CRC751" s="59"/>
      <c r="CRD751" s="59"/>
      <c r="CRE751" s="59"/>
      <c r="CRF751" s="59"/>
      <c r="CRG751" s="59"/>
      <c r="CRH751" s="59"/>
      <c r="CRI751" s="59"/>
      <c r="CRJ751" s="59"/>
      <c r="CRK751" s="59"/>
      <c r="CRL751" s="59"/>
      <c r="CRM751" s="59"/>
      <c r="CRN751" s="59"/>
      <c r="CRO751" s="59"/>
      <c r="CRP751" s="59"/>
      <c r="CRQ751" s="59"/>
      <c r="CRR751" s="59"/>
      <c r="CRS751" s="59"/>
      <c r="CRT751" s="59"/>
      <c r="CRU751" s="59"/>
      <c r="CRV751" s="59"/>
      <c r="CRW751" s="59"/>
      <c r="CRX751" s="59"/>
      <c r="CRY751" s="59"/>
      <c r="CRZ751" s="59"/>
      <c r="CSA751" s="59"/>
      <c r="CSB751" s="59"/>
      <c r="CSC751" s="59"/>
      <c r="CSD751" s="59"/>
      <c r="CSE751" s="59"/>
      <c r="CSF751" s="59"/>
      <c r="CSG751" s="59"/>
      <c r="CSH751" s="59"/>
      <c r="CSI751" s="59"/>
      <c r="CSJ751" s="59"/>
      <c r="CSK751" s="59"/>
      <c r="CSL751" s="59"/>
      <c r="CSM751" s="59"/>
      <c r="CSN751" s="59"/>
      <c r="CSO751" s="59"/>
      <c r="CSP751" s="59"/>
      <c r="CSQ751" s="59"/>
      <c r="CSR751" s="59"/>
      <c r="CSS751" s="59"/>
      <c r="CST751" s="59"/>
      <c r="CSU751" s="59"/>
      <c r="CSV751" s="59"/>
      <c r="CSW751" s="59"/>
      <c r="CSX751" s="59"/>
      <c r="CSY751" s="59"/>
      <c r="CSZ751" s="59"/>
      <c r="CTA751" s="59"/>
      <c r="CTB751" s="59"/>
      <c r="CTC751" s="59"/>
      <c r="CTD751" s="59"/>
      <c r="CTE751" s="59"/>
      <c r="CTF751" s="59"/>
      <c r="CTG751" s="59"/>
      <c r="CTH751" s="59"/>
      <c r="CTI751" s="59"/>
      <c r="CTJ751" s="59"/>
      <c r="CTK751" s="59"/>
      <c r="CTL751" s="59"/>
      <c r="CTM751" s="59"/>
      <c r="CTN751" s="59"/>
      <c r="CTO751" s="59"/>
      <c r="CTP751" s="59"/>
      <c r="CTQ751" s="59"/>
      <c r="CTR751" s="59"/>
      <c r="CTS751" s="59"/>
      <c r="CTT751" s="59"/>
      <c r="CTU751" s="59"/>
      <c r="CTV751" s="59"/>
      <c r="CTW751" s="59"/>
      <c r="CTX751" s="59"/>
      <c r="CTY751" s="59"/>
      <c r="CTZ751" s="59"/>
      <c r="CUA751" s="59"/>
      <c r="CUB751" s="59"/>
      <c r="CUC751" s="59"/>
      <c r="CUD751" s="59"/>
      <c r="CUE751" s="59"/>
      <c r="CUF751" s="59"/>
      <c r="CUG751" s="59"/>
      <c r="CUH751" s="59"/>
      <c r="CUI751" s="59"/>
      <c r="CUJ751" s="59"/>
      <c r="CUK751" s="59"/>
      <c r="CUL751" s="59"/>
      <c r="CUM751" s="59"/>
      <c r="CUN751" s="59"/>
      <c r="CUO751" s="59"/>
      <c r="CUP751" s="59"/>
      <c r="CUQ751" s="59"/>
      <c r="CUR751" s="59"/>
      <c r="CUS751" s="59"/>
      <c r="CUT751" s="59"/>
      <c r="CUU751" s="59"/>
      <c r="CUV751" s="59"/>
      <c r="CUW751" s="59"/>
      <c r="CUX751" s="59"/>
      <c r="CUY751" s="59"/>
      <c r="CUZ751" s="59"/>
      <c r="CVA751" s="59"/>
      <c r="CVB751" s="59"/>
      <c r="CVC751" s="59"/>
      <c r="CVD751" s="59"/>
      <c r="CVE751" s="59"/>
      <c r="CVF751" s="59"/>
      <c r="CVG751" s="59"/>
      <c r="CVH751" s="59"/>
      <c r="CVI751" s="59"/>
      <c r="CVJ751" s="59"/>
      <c r="CVK751" s="59"/>
      <c r="CVL751" s="59"/>
      <c r="CVM751" s="59"/>
      <c r="CVN751" s="59"/>
      <c r="CVO751" s="59"/>
      <c r="CVP751" s="59"/>
      <c r="CVQ751" s="59"/>
      <c r="CVR751" s="59"/>
      <c r="CVS751" s="59"/>
      <c r="CVT751" s="59"/>
      <c r="CVU751" s="59"/>
      <c r="CVV751" s="59"/>
      <c r="CVW751" s="59"/>
      <c r="CVX751" s="59"/>
      <c r="CVY751" s="59"/>
      <c r="CVZ751" s="59"/>
      <c r="CWA751" s="59"/>
      <c r="CWB751" s="59"/>
      <c r="CWC751" s="59"/>
      <c r="CWD751" s="59"/>
      <c r="CWE751" s="59"/>
      <c r="CWF751" s="59"/>
      <c r="CWG751" s="59"/>
      <c r="CWH751" s="59"/>
      <c r="CWI751" s="59"/>
      <c r="CWJ751" s="59"/>
      <c r="CWK751" s="59"/>
      <c r="CWL751" s="59"/>
      <c r="CWM751" s="59"/>
      <c r="CWN751" s="59"/>
      <c r="CWO751" s="59"/>
      <c r="CWP751" s="59"/>
      <c r="CWQ751" s="59"/>
      <c r="CWR751" s="59"/>
      <c r="CWS751" s="59"/>
      <c r="CWT751" s="59"/>
      <c r="CWU751" s="59"/>
      <c r="CWV751" s="59"/>
      <c r="CWW751" s="59"/>
      <c r="CWX751" s="59"/>
      <c r="CWY751" s="59"/>
      <c r="CWZ751" s="59"/>
      <c r="CXA751" s="59"/>
      <c r="CXB751" s="59"/>
      <c r="CXC751" s="59"/>
      <c r="CXD751" s="59"/>
      <c r="CXE751" s="59"/>
      <c r="CXF751" s="59"/>
      <c r="CXG751" s="59"/>
      <c r="CXH751" s="59"/>
      <c r="CXI751" s="59"/>
      <c r="CXJ751" s="59"/>
      <c r="CXK751" s="59"/>
      <c r="CXL751" s="59"/>
      <c r="CXM751" s="59"/>
      <c r="CXN751" s="59"/>
      <c r="CXO751" s="59"/>
      <c r="CXP751" s="59"/>
      <c r="CXQ751" s="59"/>
      <c r="CXR751" s="59"/>
      <c r="CXS751" s="59"/>
      <c r="CXT751" s="59"/>
      <c r="CXU751" s="59"/>
      <c r="CXV751" s="59"/>
      <c r="CXW751" s="59"/>
      <c r="CXX751" s="59"/>
      <c r="CXY751" s="59"/>
      <c r="CXZ751" s="59"/>
      <c r="CYA751" s="59"/>
      <c r="CYB751" s="59"/>
      <c r="CYC751" s="59"/>
      <c r="CYD751" s="59"/>
      <c r="CYE751" s="59"/>
      <c r="CYF751" s="59"/>
      <c r="CYG751" s="59"/>
      <c r="CYH751" s="59"/>
      <c r="CYI751" s="59"/>
      <c r="CYJ751" s="59"/>
      <c r="CYK751" s="59"/>
      <c r="CYL751" s="59"/>
      <c r="CYM751" s="59"/>
      <c r="CYN751" s="59"/>
      <c r="CYO751" s="59"/>
      <c r="CYP751" s="59"/>
      <c r="CYQ751" s="59"/>
      <c r="CYR751" s="59"/>
      <c r="CYS751" s="59"/>
      <c r="CYT751" s="59"/>
      <c r="CYU751" s="59"/>
      <c r="CYV751" s="59"/>
      <c r="CYW751" s="59"/>
      <c r="CYX751" s="59"/>
      <c r="CYY751" s="59"/>
      <c r="CYZ751" s="59"/>
      <c r="CZA751" s="59"/>
      <c r="CZB751" s="59"/>
      <c r="CZC751" s="59"/>
      <c r="CZD751" s="59"/>
      <c r="CZE751" s="59"/>
      <c r="CZF751" s="59"/>
      <c r="CZG751" s="59"/>
      <c r="CZH751" s="59"/>
      <c r="CZI751" s="59"/>
      <c r="CZJ751" s="59"/>
      <c r="CZK751" s="59"/>
      <c r="CZL751" s="59"/>
      <c r="CZM751" s="59"/>
      <c r="CZN751" s="59"/>
      <c r="CZO751" s="59"/>
      <c r="CZP751" s="59"/>
      <c r="CZQ751" s="59"/>
      <c r="CZR751" s="59"/>
      <c r="CZS751" s="59"/>
      <c r="CZT751" s="59"/>
      <c r="CZU751" s="59"/>
      <c r="CZV751" s="59"/>
      <c r="CZW751" s="59"/>
      <c r="CZX751" s="59"/>
      <c r="CZY751" s="59"/>
      <c r="CZZ751" s="59"/>
      <c r="DAA751" s="59"/>
      <c r="DAB751" s="59"/>
      <c r="DAC751" s="59"/>
      <c r="DAD751" s="59"/>
      <c r="DAE751" s="59"/>
      <c r="DAF751" s="59"/>
      <c r="DAG751" s="59"/>
      <c r="DAH751" s="59"/>
      <c r="DAI751" s="59"/>
      <c r="DAJ751" s="59"/>
      <c r="DAK751" s="59"/>
      <c r="DAL751" s="59"/>
      <c r="DAM751" s="59"/>
      <c r="DAN751" s="59"/>
      <c r="DAO751" s="59"/>
      <c r="DAP751" s="59"/>
      <c r="DAQ751" s="59"/>
      <c r="DAR751" s="59"/>
      <c r="DAS751" s="59"/>
      <c r="DAT751" s="59"/>
      <c r="DAU751" s="59"/>
      <c r="DAV751" s="59"/>
      <c r="DAW751" s="59"/>
      <c r="DAX751" s="59"/>
      <c r="DAY751" s="59"/>
      <c r="DAZ751" s="59"/>
      <c r="DBA751" s="59"/>
      <c r="DBB751" s="59"/>
      <c r="DBC751" s="59"/>
      <c r="DBD751" s="59"/>
      <c r="DBE751" s="59"/>
      <c r="DBF751" s="59"/>
      <c r="DBG751" s="59"/>
      <c r="DBH751" s="59"/>
      <c r="DBI751" s="59"/>
      <c r="DBJ751" s="59"/>
      <c r="DBK751" s="59"/>
      <c r="DBL751" s="59"/>
      <c r="DBM751" s="59"/>
      <c r="DBN751" s="59"/>
      <c r="DBO751" s="59"/>
      <c r="DBP751" s="59"/>
      <c r="DBQ751" s="59"/>
      <c r="DBR751" s="59"/>
      <c r="DBS751" s="59"/>
      <c r="DBT751" s="59"/>
      <c r="DBU751" s="59"/>
      <c r="DBV751" s="59"/>
      <c r="DBW751" s="59"/>
      <c r="DBX751" s="59"/>
      <c r="DBY751" s="59"/>
      <c r="DBZ751" s="59"/>
      <c r="DCA751" s="59"/>
      <c r="DCB751" s="59"/>
      <c r="DCC751" s="59"/>
      <c r="DCD751" s="59"/>
      <c r="DCE751" s="59"/>
      <c r="DCF751" s="59"/>
      <c r="DCG751" s="59"/>
      <c r="DCH751" s="59"/>
      <c r="DCI751" s="59"/>
      <c r="DCJ751" s="59"/>
      <c r="DCK751" s="59"/>
      <c r="DCL751" s="59"/>
      <c r="DCM751" s="59"/>
      <c r="DCN751" s="59"/>
      <c r="DCO751" s="59"/>
      <c r="DCP751" s="59"/>
      <c r="DCQ751" s="59"/>
      <c r="DCR751" s="59"/>
      <c r="DCS751" s="59"/>
      <c r="DCT751" s="59"/>
      <c r="DCU751" s="59"/>
      <c r="DCV751" s="59"/>
      <c r="DCW751" s="59"/>
      <c r="DCX751" s="59"/>
      <c r="DCY751" s="59"/>
      <c r="DCZ751" s="59"/>
      <c r="DDA751" s="59"/>
      <c r="DDB751" s="59"/>
      <c r="DDC751" s="59"/>
      <c r="DDD751" s="59"/>
      <c r="DDE751" s="59"/>
      <c r="DDF751" s="59"/>
      <c r="DDG751" s="59"/>
      <c r="DDH751" s="59"/>
      <c r="DDI751" s="59"/>
      <c r="DDJ751" s="59"/>
      <c r="DDK751" s="59"/>
      <c r="DDL751" s="59"/>
      <c r="DDM751" s="59"/>
      <c r="DDN751" s="59"/>
      <c r="DDO751" s="59"/>
      <c r="DDP751" s="59"/>
      <c r="DDQ751" s="59"/>
      <c r="DDR751" s="59"/>
      <c r="DDS751" s="59"/>
      <c r="DDT751" s="59"/>
      <c r="DDU751" s="59"/>
      <c r="DDV751" s="59"/>
      <c r="DDW751" s="59"/>
      <c r="DDX751" s="59"/>
      <c r="DDY751" s="59"/>
      <c r="DDZ751" s="59"/>
      <c r="DEA751" s="59"/>
      <c r="DEB751" s="59"/>
      <c r="DEC751" s="59"/>
      <c r="DED751" s="59"/>
      <c r="DEE751" s="59"/>
      <c r="DEF751" s="59"/>
      <c r="DEG751" s="59"/>
      <c r="DEH751" s="59"/>
      <c r="DEI751" s="59"/>
      <c r="DEJ751" s="59"/>
      <c r="DEK751" s="59"/>
      <c r="DEL751" s="59"/>
      <c r="DEM751" s="59"/>
      <c r="DEN751" s="59"/>
      <c r="DEO751" s="59"/>
      <c r="DEP751" s="59"/>
      <c r="DEQ751" s="59"/>
      <c r="DER751" s="59"/>
      <c r="DES751" s="59"/>
      <c r="DET751" s="59"/>
      <c r="DEU751" s="59"/>
      <c r="DEV751" s="59"/>
      <c r="DEW751" s="59"/>
      <c r="DEX751" s="59"/>
      <c r="DEY751" s="59"/>
      <c r="DEZ751" s="59"/>
      <c r="DFA751" s="59"/>
      <c r="DFB751" s="59"/>
      <c r="DFC751" s="59"/>
      <c r="DFD751" s="59"/>
      <c r="DFE751" s="59"/>
      <c r="DFF751" s="59"/>
      <c r="DFG751" s="59"/>
      <c r="DFH751" s="59"/>
      <c r="DFI751" s="59"/>
      <c r="DFJ751" s="59"/>
      <c r="DFK751" s="59"/>
      <c r="DFL751" s="59"/>
      <c r="DFM751" s="59"/>
      <c r="DFN751" s="59"/>
      <c r="DFO751" s="59"/>
      <c r="DFP751" s="59"/>
      <c r="DFQ751" s="59"/>
      <c r="DFR751" s="59"/>
      <c r="DFS751" s="59"/>
      <c r="DFT751" s="59"/>
      <c r="DFU751" s="59"/>
      <c r="DFV751" s="59"/>
      <c r="DFW751" s="59"/>
      <c r="DFX751" s="59"/>
      <c r="DFY751" s="59"/>
      <c r="DFZ751" s="59"/>
      <c r="DGA751" s="59"/>
      <c r="DGB751" s="59"/>
      <c r="DGC751" s="59"/>
      <c r="DGD751" s="59"/>
      <c r="DGE751" s="59"/>
      <c r="DGF751" s="59"/>
      <c r="DGG751" s="59"/>
      <c r="DGH751" s="59"/>
      <c r="DGI751" s="59"/>
      <c r="DGJ751" s="59"/>
      <c r="DGK751" s="59"/>
      <c r="DGL751" s="59"/>
      <c r="DGM751" s="59"/>
      <c r="DGN751" s="59"/>
      <c r="DGO751" s="59"/>
      <c r="DGP751" s="59"/>
      <c r="DGQ751" s="59"/>
      <c r="DGR751" s="59"/>
      <c r="DGS751" s="59"/>
      <c r="DGT751" s="59"/>
      <c r="DGU751" s="59"/>
      <c r="DGV751" s="59"/>
      <c r="DGW751" s="59"/>
      <c r="DGX751" s="59"/>
      <c r="DGY751" s="59"/>
      <c r="DGZ751" s="59"/>
      <c r="DHA751" s="59"/>
      <c r="DHB751" s="59"/>
      <c r="DHC751" s="59"/>
      <c r="DHD751" s="59"/>
      <c r="DHE751" s="59"/>
      <c r="DHF751" s="59"/>
      <c r="DHG751" s="59"/>
      <c r="DHH751" s="59"/>
      <c r="DHI751" s="59"/>
      <c r="DHJ751" s="59"/>
      <c r="DHK751" s="59"/>
      <c r="DHL751" s="59"/>
      <c r="DHM751" s="59"/>
      <c r="DHN751" s="59"/>
      <c r="DHO751" s="59"/>
      <c r="DHP751" s="59"/>
      <c r="DHQ751" s="59"/>
      <c r="DHR751" s="59"/>
      <c r="DHS751" s="59"/>
      <c r="DHT751" s="59"/>
      <c r="DHU751" s="59"/>
      <c r="DHV751" s="59"/>
      <c r="DHW751" s="59"/>
      <c r="DHX751" s="59"/>
      <c r="DHY751" s="59"/>
      <c r="DHZ751" s="59"/>
      <c r="DIA751" s="59"/>
      <c r="DIB751" s="59"/>
      <c r="DIC751" s="59"/>
      <c r="DID751" s="59"/>
      <c r="DIE751" s="59"/>
      <c r="DIF751" s="59"/>
      <c r="DIG751" s="59"/>
      <c r="DIH751" s="59"/>
      <c r="DII751" s="59"/>
      <c r="DIJ751" s="59"/>
      <c r="DIK751" s="59"/>
      <c r="DIL751" s="59"/>
      <c r="DIM751" s="59"/>
      <c r="DIN751" s="59"/>
      <c r="DIO751" s="59"/>
      <c r="DIP751" s="59"/>
      <c r="DIQ751" s="59"/>
      <c r="DIR751" s="59"/>
      <c r="DIS751" s="59"/>
      <c r="DIT751" s="59"/>
      <c r="DIU751" s="59"/>
      <c r="DIV751" s="59"/>
      <c r="DIW751" s="59"/>
      <c r="DIX751" s="59"/>
      <c r="DIY751" s="59"/>
      <c r="DIZ751" s="59"/>
      <c r="DJA751" s="59"/>
      <c r="DJB751" s="59"/>
      <c r="DJC751" s="59"/>
      <c r="DJD751" s="59"/>
      <c r="DJE751" s="59"/>
      <c r="DJF751" s="59"/>
      <c r="DJG751" s="59"/>
      <c r="DJH751" s="59"/>
      <c r="DJI751" s="59"/>
      <c r="DJJ751" s="59"/>
      <c r="DJK751" s="59"/>
      <c r="DJL751" s="59"/>
      <c r="DJM751" s="59"/>
      <c r="DJN751" s="59"/>
      <c r="DJO751" s="59"/>
      <c r="DJP751" s="59"/>
      <c r="DJQ751" s="59"/>
      <c r="DJR751" s="59"/>
      <c r="DJS751" s="59"/>
      <c r="DJT751" s="59"/>
      <c r="DJU751" s="59"/>
      <c r="DJV751" s="59"/>
      <c r="DJW751" s="59"/>
      <c r="DJX751" s="59"/>
      <c r="DJY751" s="59"/>
      <c r="DJZ751" s="59"/>
      <c r="DKA751" s="59"/>
      <c r="DKB751" s="59"/>
      <c r="DKC751" s="59"/>
      <c r="DKD751" s="59"/>
      <c r="DKE751" s="59"/>
      <c r="DKF751" s="59"/>
      <c r="DKG751" s="59"/>
      <c r="DKH751" s="59"/>
      <c r="DKI751" s="59"/>
      <c r="DKJ751" s="59"/>
      <c r="DKK751" s="59"/>
      <c r="DKL751" s="59"/>
      <c r="DKM751" s="59"/>
      <c r="DKN751" s="59"/>
      <c r="DKO751" s="59"/>
      <c r="DKP751" s="59"/>
      <c r="DKQ751" s="59"/>
      <c r="DKR751" s="59"/>
      <c r="DKS751" s="59"/>
      <c r="DKT751" s="59"/>
      <c r="DKU751" s="59"/>
      <c r="DKV751" s="59"/>
      <c r="DKW751" s="59"/>
      <c r="DKX751" s="59"/>
      <c r="DKY751" s="59"/>
      <c r="DKZ751" s="59"/>
      <c r="DLA751" s="59"/>
      <c r="DLB751" s="59"/>
      <c r="DLC751" s="59"/>
      <c r="DLD751" s="59"/>
      <c r="DLE751" s="59"/>
      <c r="DLF751" s="59"/>
      <c r="DLG751" s="59"/>
      <c r="DLH751" s="59"/>
      <c r="DLI751" s="59"/>
      <c r="DLJ751" s="59"/>
      <c r="DLK751" s="59"/>
      <c r="DLL751" s="59"/>
      <c r="DLM751" s="59"/>
      <c r="DLN751" s="59"/>
      <c r="DLO751" s="59"/>
      <c r="DLP751" s="59"/>
      <c r="DLQ751" s="59"/>
      <c r="DLR751" s="59"/>
      <c r="DLS751" s="59"/>
      <c r="DLT751" s="59"/>
      <c r="DLU751" s="59"/>
      <c r="DLV751" s="59"/>
      <c r="DLW751" s="59"/>
      <c r="DLX751" s="59"/>
      <c r="DLY751" s="59"/>
      <c r="DLZ751" s="59"/>
      <c r="DMA751" s="59"/>
      <c r="DMB751" s="59"/>
      <c r="DMC751" s="59"/>
      <c r="DMD751" s="59"/>
      <c r="DME751" s="59"/>
      <c r="DMF751" s="59"/>
      <c r="DMG751" s="59"/>
      <c r="DMH751" s="59"/>
      <c r="DMI751" s="59"/>
      <c r="DMJ751" s="59"/>
      <c r="DMK751" s="59"/>
      <c r="DML751" s="59"/>
      <c r="DMM751" s="59"/>
      <c r="DMN751" s="59"/>
      <c r="DMO751" s="59"/>
      <c r="DMP751" s="59"/>
      <c r="DMQ751" s="59"/>
      <c r="DMR751" s="59"/>
      <c r="DMS751" s="59"/>
      <c r="DMT751" s="59"/>
      <c r="DMU751" s="59"/>
      <c r="DMV751" s="59"/>
      <c r="DMW751" s="59"/>
      <c r="DMX751" s="59"/>
      <c r="DMY751" s="59"/>
      <c r="DMZ751" s="59"/>
      <c r="DNA751" s="59"/>
      <c r="DNB751" s="59"/>
      <c r="DNC751" s="59"/>
      <c r="DND751" s="59"/>
      <c r="DNE751" s="59"/>
      <c r="DNF751" s="59"/>
      <c r="DNG751" s="59"/>
      <c r="DNH751" s="59"/>
      <c r="DNI751" s="59"/>
      <c r="DNJ751" s="59"/>
      <c r="DNK751" s="59"/>
      <c r="DNL751" s="59"/>
      <c r="DNM751" s="59"/>
      <c r="DNN751" s="59"/>
      <c r="DNO751" s="59"/>
      <c r="DNP751" s="59"/>
      <c r="DNQ751" s="59"/>
      <c r="DNR751" s="59"/>
      <c r="DNS751" s="59"/>
      <c r="DNT751" s="59"/>
      <c r="DNU751" s="59"/>
      <c r="DNV751" s="59"/>
      <c r="DNW751" s="59"/>
      <c r="DNX751" s="59"/>
      <c r="DNY751" s="59"/>
      <c r="DNZ751" s="59"/>
      <c r="DOA751" s="59"/>
      <c r="DOB751" s="59"/>
      <c r="DOC751" s="59"/>
      <c r="DOD751" s="59"/>
      <c r="DOE751" s="59"/>
      <c r="DOF751" s="59"/>
      <c r="DOG751" s="59"/>
      <c r="DOH751" s="59"/>
      <c r="DOI751" s="59"/>
      <c r="DOJ751" s="59"/>
      <c r="DOK751" s="59"/>
      <c r="DOL751" s="59"/>
      <c r="DOM751" s="59"/>
      <c r="DON751" s="59"/>
      <c r="DOO751" s="59"/>
      <c r="DOP751" s="59"/>
      <c r="DOQ751" s="59"/>
      <c r="DOR751" s="59"/>
      <c r="DOS751" s="59"/>
      <c r="DOT751" s="59"/>
      <c r="DOU751" s="59"/>
      <c r="DOV751" s="59"/>
      <c r="DOW751" s="59"/>
      <c r="DOX751" s="59"/>
      <c r="DOY751" s="59"/>
      <c r="DOZ751" s="59"/>
      <c r="DPA751" s="59"/>
      <c r="DPB751" s="59"/>
      <c r="DPC751" s="59"/>
      <c r="DPD751" s="59"/>
      <c r="DPE751" s="59"/>
      <c r="DPF751" s="59"/>
      <c r="DPG751" s="59"/>
      <c r="DPH751" s="59"/>
      <c r="DPI751" s="59"/>
      <c r="DPJ751" s="59"/>
      <c r="DPK751" s="59"/>
      <c r="DPL751" s="59"/>
      <c r="DPM751" s="59"/>
      <c r="DPN751" s="59"/>
      <c r="DPO751" s="59"/>
      <c r="DPP751" s="59"/>
      <c r="DPQ751" s="59"/>
      <c r="DPR751" s="59"/>
      <c r="DPS751" s="59"/>
      <c r="DPT751" s="59"/>
      <c r="DPU751" s="59"/>
      <c r="DPV751" s="59"/>
      <c r="DPW751" s="59"/>
      <c r="DPX751" s="59"/>
      <c r="DPY751" s="59"/>
      <c r="DPZ751" s="59"/>
      <c r="DQA751" s="59"/>
      <c r="DQB751" s="59"/>
      <c r="DQC751" s="59"/>
      <c r="DQD751" s="59"/>
      <c r="DQE751" s="59"/>
      <c r="DQF751" s="59"/>
      <c r="DQG751" s="59"/>
      <c r="DQH751" s="59"/>
      <c r="DQI751" s="59"/>
      <c r="DQJ751" s="59"/>
      <c r="DQK751" s="59"/>
      <c r="DQL751" s="59"/>
      <c r="DQM751" s="59"/>
      <c r="DQN751" s="59"/>
      <c r="DQO751" s="59"/>
      <c r="DQP751" s="59"/>
      <c r="DQQ751" s="59"/>
      <c r="DQR751" s="59"/>
      <c r="DQS751" s="59"/>
      <c r="DQT751" s="59"/>
      <c r="DQU751" s="59"/>
      <c r="DQV751" s="59"/>
      <c r="DQW751" s="59"/>
      <c r="DQX751" s="59"/>
      <c r="DQY751" s="59"/>
      <c r="DQZ751" s="59"/>
      <c r="DRA751" s="59"/>
      <c r="DRB751" s="59"/>
      <c r="DRC751" s="59"/>
      <c r="DRD751" s="59"/>
      <c r="DRE751" s="59"/>
      <c r="DRF751" s="59"/>
      <c r="DRG751" s="59"/>
      <c r="DRH751" s="59"/>
      <c r="DRI751" s="59"/>
      <c r="DRJ751" s="59"/>
      <c r="DRK751" s="59"/>
      <c r="DRL751" s="59"/>
      <c r="DRM751" s="59"/>
      <c r="DRN751" s="59"/>
      <c r="DRO751" s="59"/>
      <c r="DRP751" s="59"/>
      <c r="DRQ751" s="59"/>
      <c r="DRR751" s="59"/>
      <c r="DRS751" s="59"/>
      <c r="DRT751" s="59"/>
      <c r="DRU751" s="59"/>
      <c r="DRV751" s="59"/>
      <c r="DRW751" s="59"/>
      <c r="DRX751" s="59"/>
      <c r="DRY751" s="59"/>
      <c r="DRZ751" s="59"/>
      <c r="DSA751" s="59"/>
      <c r="DSB751" s="59"/>
      <c r="DSC751" s="59"/>
      <c r="DSD751" s="59"/>
      <c r="DSE751" s="59"/>
      <c r="DSF751" s="59"/>
      <c r="DSG751" s="59"/>
      <c r="DSH751" s="59"/>
      <c r="DSI751" s="59"/>
      <c r="DSJ751" s="59"/>
      <c r="DSK751" s="59"/>
      <c r="DSL751" s="59"/>
      <c r="DSM751" s="59"/>
      <c r="DSN751" s="59"/>
      <c r="DSO751" s="59"/>
      <c r="DSP751" s="59"/>
      <c r="DSQ751" s="59"/>
      <c r="DSR751" s="59"/>
      <c r="DSS751" s="59"/>
      <c r="DST751" s="59"/>
      <c r="DSU751" s="59"/>
      <c r="DSV751" s="59"/>
      <c r="DSW751" s="59"/>
      <c r="DSX751" s="59"/>
      <c r="DSY751" s="59"/>
      <c r="DSZ751" s="59"/>
      <c r="DTA751" s="59"/>
      <c r="DTB751" s="59"/>
      <c r="DTC751" s="59"/>
      <c r="DTD751" s="59"/>
      <c r="DTE751" s="59"/>
      <c r="DTF751" s="59"/>
      <c r="DTG751" s="59"/>
      <c r="DTH751" s="59"/>
      <c r="DTI751" s="59"/>
      <c r="DTJ751" s="59"/>
      <c r="DTK751" s="59"/>
      <c r="DTL751" s="59"/>
      <c r="DTM751" s="59"/>
      <c r="DTN751" s="59"/>
      <c r="DTO751" s="59"/>
      <c r="DTP751" s="59"/>
      <c r="DTQ751" s="59"/>
      <c r="DTR751" s="59"/>
      <c r="DTS751" s="59"/>
      <c r="DTT751" s="59"/>
      <c r="DTU751" s="59"/>
      <c r="DTV751" s="59"/>
      <c r="DTW751" s="59"/>
      <c r="DTX751" s="59"/>
      <c r="DTY751" s="59"/>
      <c r="DTZ751" s="59"/>
      <c r="DUA751" s="59"/>
      <c r="DUB751" s="59"/>
      <c r="DUC751" s="59"/>
      <c r="DUD751" s="59"/>
      <c r="DUE751" s="59"/>
      <c r="DUF751" s="59"/>
      <c r="DUG751" s="59"/>
      <c r="DUH751" s="59"/>
      <c r="DUI751" s="59"/>
      <c r="DUJ751" s="59"/>
      <c r="DUK751" s="59"/>
      <c r="DUL751" s="59"/>
      <c r="DUM751" s="59"/>
      <c r="DUN751" s="59"/>
      <c r="DUO751" s="59"/>
      <c r="DUP751" s="59"/>
      <c r="DUQ751" s="59"/>
      <c r="DUR751" s="59"/>
      <c r="DUS751" s="59"/>
      <c r="DUT751" s="59"/>
      <c r="DUU751" s="59"/>
      <c r="DUV751" s="59"/>
      <c r="DUW751" s="59"/>
      <c r="DUX751" s="59"/>
      <c r="DUY751" s="59"/>
      <c r="DUZ751" s="59"/>
      <c r="DVA751" s="59"/>
      <c r="DVB751" s="59"/>
      <c r="DVC751" s="59"/>
      <c r="DVD751" s="59"/>
      <c r="DVE751" s="59"/>
      <c r="DVF751" s="59"/>
      <c r="DVG751" s="59"/>
      <c r="DVH751" s="59"/>
      <c r="DVI751" s="59"/>
      <c r="DVJ751" s="59"/>
      <c r="DVK751" s="59"/>
      <c r="DVL751" s="59"/>
      <c r="DVM751" s="59"/>
      <c r="DVN751" s="59"/>
      <c r="DVO751" s="59"/>
      <c r="DVP751" s="59"/>
      <c r="DVQ751" s="59"/>
      <c r="DVR751" s="59"/>
      <c r="DVS751" s="59"/>
      <c r="DVT751" s="59"/>
      <c r="DVU751" s="59"/>
      <c r="DVV751" s="59"/>
      <c r="DVW751" s="59"/>
      <c r="DVX751" s="59"/>
      <c r="DVY751" s="59"/>
      <c r="DVZ751" s="59"/>
      <c r="DWA751" s="59"/>
      <c r="DWB751" s="59"/>
      <c r="DWC751" s="59"/>
      <c r="DWD751" s="59"/>
      <c r="DWE751" s="59"/>
      <c r="DWF751" s="59"/>
      <c r="DWG751" s="59"/>
      <c r="DWH751" s="59"/>
      <c r="DWI751" s="59"/>
      <c r="DWJ751" s="59"/>
      <c r="DWK751" s="59"/>
      <c r="DWL751" s="59"/>
      <c r="DWM751" s="59"/>
      <c r="DWN751" s="59"/>
      <c r="DWO751" s="59"/>
      <c r="DWP751" s="59"/>
      <c r="DWQ751" s="59"/>
      <c r="DWR751" s="59"/>
      <c r="DWS751" s="59"/>
      <c r="DWT751" s="59"/>
      <c r="DWU751" s="59"/>
      <c r="DWV751" s="59"/>
      <c r="DWW751" s="59"/>
      <c r="DWX751" s="59"/>
      <c r="DWY751" s="59"/>
      <c r="DWZ751" s="59"/>
      <c r="DXA751" s="59"/>
      <c r="DXB751" s="59"/>
      <c r="DXC751" s="59"/>
      <c r="DXD751" s="59"/>
      <c r="DXE751" s="59"/>
      <c r="DXF751" s="59"/>
      <c r="DXG751" s="59"/>
      <c r="DXH751" s="59"/>
      <c r="DXI751" s="59"/>
      <c r="DXJ751" s="59"/>
      <c r="DXK751" s="59"/>
      <c r="DXL751" s="59"/>
      <c r="DXM751" s="59"/>
      <c r="DXN751" s="59"/>
      <c r="DXO751" s="59"/>
      <c r="DXP751" s="59"/>
      <c r="DXQ751" s="59"/>
      <c r="DXR751" s="59"/>
      <c r="DXS751" s="59"/>
      <c r="DXT751" s="59"/>
      <c r="DXU751" s="59"/>
      <c r="DXV751" s="59"/>
      <c r="DXW751" s="59"/>
      <c r="DXX751" s="59"/>
      <c r="DXY751" s="59"/>
      <c r="DXZ751" s="59"/>
      <c r="DYA751" s="59"/>
      <c r="DYB751" s="59"/>
      <c r="DYC751" s="59"/>
      <c r="DYD751" s="59"/>
      <c r="DYE751" s="59"/>
      <c r="DYF751" s="59"/>
      <c r="DYG751" s="59"/>
      <c r="DYH751" s="59"/>
      <c r="DYI751" s="59"/>
      <c r="DYJ751" s="59"/>
      <c r="DYK751" s="59"/>
      <c r="DYL751" s="59"/>
      <c r="DYM751" s="59"/>
      <c r="DYN751" s="59"/>
      <c r="DYO751" s="59"/>
      <c r="DYP751" s="59"/>
      <c r="DYQ751" s="59"/>
      <c r="DYR751" s="59"/>
      <c r="DYS751" s="59"/>
      <c r="DYT751" s="59"/>
      <c r="DYU751" s="59"/>
      <c r="DYV751" s="59"/>
      <c r="DYW751" s="59"/>
      <c r="DYX751" s="59"/>
      <c r="DYY751" s="59"/>
      <c r="DYZ751" s="59"/>
      <c r="DZA751" s="59"/>
      <c r="DZB751" s="59"/>
      <c r="DZC751" s="59"/>
      <c r="DZD751" s="59"/>
      <c r="DZE751" s="59"/>
      <c r="DZF751" s="59"/>
      <c r="DZG751" s="59"/>
      <c r="DZH751" s="59"/>
      <c r="DZI751" s="59"/>
      <c r="DZJ751" s="59"/>
      <c r="DZK751" s="59"/>
      <c r="DZL751" s="59"/>
      <c r="DZM751" s="59"/>
      <c r="DZN751" s="59"/>
      <c r="DZO751" s="59"/>
      <c r="DZP751" s="59"/>
      <c r="DZQ751" s="59"/>
      <c r="DZR751" s="59"/>
      <c r="DZS751" s="59"/>
      <c r="DZT751" s="59"/>
      <c r="DZU751" s="59"/>
      <c r="DZV751" s="59"/>
      <c r="DZW751" s="59"/>
      <c r="DZX751" s="59"/>
      <c r="DZY751" s="59"/>
      <c r="DZZ751" s="59"/>
      <c r="EAA751" s="59"/>
      <c r="EAB751" s="59"/>
      <c r="EAC751" s="59"/>
      <c r="EAD751" s="59"/>
      <c r="EAE751" s="59"/>
      <c r="EAF751" s="59"/>
      <c r="EAG751" s="59"/>
      <c r="EAH751" s="59"/>
      <c r="EAI751" s="59"/>
      <c r="EAJ751" s="59"/>
      <c r="EAK751" s="59"/>
      <c r="EAL751" s="59"/>
      <c r="EAM751" s="59"/>
      <c r="EAN751" s="59"/>
      <c r="EAO751" s="59"/>
      <c r="EAP751" s="59"/>
      <c r="EAQ751" s="59"/>
      <c r="EAR751" s="59"/>
      <c r="EAS751" s="59"/>
      <c r="EAT751" s="59"/>
      <c r="EAU751" s="59"/>
      <c r="EAV751" s="59"/>
      <c r="EAW751" s="59"/>
      <c r="EAX751" s="59"/>
      <c r="EAY751" s="59"/>
      <c r="EAZ751" s="59"/>
      <c r="EBA751" s="59"/>
      <c r="EBB751" s="59"/>
      <c r="EBC751" s="59"/>
      <c r="EBD751" s="59"/>
      <c r="EBE751" s="59"/>
      <c r="EBF751" s="59"/>
      <c r="EBG751" s="59"/>
      <c r="EBH751" s="59"/>
      <c r="EBI751" s="59"/>
      <c r="EBJ751" s="59"/>
      <c r="EBK751" s="59"/>
      <c r="EBL751" s="59"/>
      <c r="EBM751" s="59"/>
      <c r="EBN751" s="59"/>
      <c r="EBO751" s="59"/>
      <c r="EBP751" s="59"/>
      <c r="EBQ751" s="59"/>
      <c r="EBR751" s="59"/>
      <c r="EBS751" s="59"/>
      <c r="EBT751" s="59"/>
      <c r="EBU751" s="59"/>
      <c r="EBV751" s="59"/>
      <c r="EBW751" s="59"/>
      <c r="EBX751" s="59"/>
      <c r="EBY751" s="59"/>
      <c r="EBZ751" s="59"/>
      <c r="ECA751" s="59"/>
      <c r="ECB751" s="59"/>
      <c r="ECC751" s="59"/>
      <c r="ECD751" s="59"/>
      <c r="ECE751" s="59"/>
      <c r="ECF751" s="59"/>
      <c r="ECG751" s="59"/>
      <c r="ECH751" s="59"/>
      <c r="ECI751" s="59"/>
      <c r="ECJ751" s="59"/>
      <c r="ECK751" s="59"/>
      <c r="ECL751" s="59"/>
      <c r="ECM751" s="59"/>
      <c r="ECN751" s="59"/>
      <c r="ECO751" s="59"/>
      <c r="ECP751" s="59"/>
      <c r="ECQ751" s="59"/>
      <c r="ECR751" s="59"/>
      <c r="ECS751" s="59"/>
      <c r="ECT751" s="59"/>
      <c r="ECU751" s="59"/>
      <c r="ECV751" s="59"/>
      <c r="ECW751" s="59"/>
      <c r="ECX751" s="59"/>
      <c r="ECY751" s="59"/>
      <c r="ECZ751" s="59"/>
      <c r="EDA751" s="59"/>
      <c r="EDB751" s="59"/>
      <c r="EDC751" s="59"/>
      <c r="EDD751" s="59"/>
      <c r="EDE751" s="59"/>
      <c r="EDF751" s="59"/>
      <c r="EDG751" s="59"/>
      <c r="EDH751" s="59"/>
      <c r="EDI751" s="59"/>
      <c r="EDJ751" s="59"/>
      <c r="EDK751" s="59"/>
      <c r="EDL751" s="59"/>
      <c r="EDM751" s="59"/>
      <c r="EDN751" s="59"/>
      <c r="EDO751" s="59"/>
      <c r="EDP751" s="59"/>
      <c r="EDQ751" s="59"/>
      <c r="EDR751" s="59"/>
      <c r="EDS751" s="59"/>
      <c r="EDT751" s="59"/>
      <c r="EDU751" s="59"/>
      <c r="EDV751" s="59"/>
      <c r="EDW751" s="59"/>
      <c r="EDX751" s="59"/>
      <c r="EDY751" s="59"/>
      <c r="EDZ751" s="59"/>
      <c r="EEA751" s="59"/>
      <c r="EEB751" s="59"/>
      <c r="EEC751" s="59"/>
      <c r="EED751" s="59"/>
      <c r="EEE751" s="59"/>
      <c r="EEF751" s="59"/>
      <c r="EEG751" s="59"/>
      <c r="EEH751" s="59"/>
      <c r="EEI751" s="59"/>
      <c r="EEJ751" s="59"/>
      <c r="EEK751" s="59"/>
      <c r="EEL751" s="59"/>
      <c r="EEM751" s="59"/>
      <c r="EEN751" s="59"/>
      <c r="EEO751" s="59"/>
      <c r="EEP751" s="59"/>
      <c r="EEQ751" s="59"/>
      <c r="EER751" s="59"/>
      <c r="EES751" s="59"/>
      <c r="EET751" s="59"/>
      <c r="EEU751" s="59"/>
      <c r="EEV751" s="59"/>
      <c r="EEW751" s="59"/>
      <c r="EEX751" s="59"/>
      <c r="EEY751" s="59"/>
      <c r="EEZ751" s="59"/>
      <c r="EFA751" s="59"/>
      <c r="EFB751" s="59"/>
      <c r="EFC751" s="59"/>
      <c r="EFD751" s="59"/>
      <c r="EFE751" s="59"/>
      <c r="EFF751" s="59"/>
      <c r="EFG751" s="59"/>
      <c r="EFH751" s="59"/>
      <c r="EFI751" s="59"/>
      <c r="EFJ751" s="59"/>
      <c r="EFK751" s="59"/>
      <c r="EFL751" s="59"/>
      <c r="EFM751" s="59"/>
      <c r="EFN751" s="59"/>
      <c r="EFO751" s="59"/>
      <c r="EFP751" s="59"/>
      <c r="EFQ751" s="59"/>
      <c r="EFR751" s="59"/>
      <c r="EFS751" s="59"/>
      <c r="EFT751" s="59"/>
      <c r="EFU751" s="59"/>
      <c r="EFV751" s="59"/>
      <c r="EFW751" s="59"/>
      <c r="EFX751" s="59"/>
      <c r="EFY751" s="59"/>
      <c r="EFZ751" s="59"/>
      <c r="EGA751" s="59"/>
      <c r="EGB751" s="59"/>
      <c r="EGC751" s="59"/>
      <c r="EGD751" s="59"/>
      <c r="EGE751" s="59"/>
      <c r="EGF751" s="59"/>
      <c r="EGG751" s="59"/>
      <c r="EGH751" s="59"/>
      <c r="EGI751" s="59"/>
      <c r="EGJ751" s="59"/>
      <c r="EGK751" s="59"/>
      <c r="EGL751" s="59"/>
      <c r="EGM751" s="59"/>
      <c r="EGN751" s="59"/>
      <c r="EGO751" s="59"/>
      <c r="EGP751" s="59"/>
      <c r="EGQ751" s="59"/>
      <c r="EGR751" s="59"/>
      <c r="EGS751" s="59"/>
      <c r="EGT751" s="59"/>
      <c r="EGU751" s="59"/>
      <c r="EGV751" s="59"/>
      <c r="EGW751" s="59"/>
      <c r="EGX751" s="59"/>
      <c r="EGY751" s="59"/>
      <c r="EGZ751" s="59"/>
      <c r="EHA751" s="59"/>
      <c r="EHB751" s="59"/>
      <c r="EHC751" s="59"/>
      <c r="EHD751" s="59"/>
      <c r="EHE751" s="59"/>
      <c r="EHF751" s="59"/>
      <c r="EHG751" s="59"/>
      <c r="EHH751" s="59"/>
      <c r="EHI751" s="59"/>
      <c r="EHJ751" s="59"/>
      <c r="EHK751" s="59"/>
      <c r="EHL751" s="59"/>
      <c r="EHM751" s="59"/>
      <c r="EHN751" s="59"/>
      <c r="EHO751" s="59"/>
      <c r="EHP751" s="59"/>
      <c r="EHQ751" s="59"/>
      <c r="EHR751" s="59"/>
      <c r="EHS751" s="59"/>
      <c r="EHT751" s="59"/>
      <c r="EHU751" s="59"/>
      <c r="EHV751" s="59"/>
      <c r="EHW751" s="59"/>
      <c r="EHX751" s="59"/>
      <c r="EHY751" s="59"/>
      <c r="EHZ751" s="59"/>
      <c r="EIA751" s="59"/>
      <c r="EIB751" s="59"/>
      <c r="EIC751" s="59"/>
      <c r="EID751" s="59"/>
      <c r="EIE751" s="59"/>
      <c r="EIF751" s="59"/>
      <c r="EIG751" s="59"/>
      <c r="EIH751" s="59"/>
      <c r="EII751" s="59"/>
      <c r="EIJ751" s="59"/>
      <c r="EIK751" s="59"/>
      <c r="EIL751" s="59"/>
      <c r="EIM751" s="59"/>
      <c r="EIN751" s="59"/>
      <c r="EIO751" s="59"/>
      <c r="EIP751" s="59"/>
      <c r="EIQ751" s="59"/>
      <c r="EIR751" s="59"/>
      <c r="EIS751" s="59"/>
      <c r="EIT751" s="59"/>
      <c r="EIU751" s="59"/>
      <c r="EIV751" s="59"/>
      <c r="EIW751" s="59"/>
      <c r="EIX751" s="59"/>
      <c r="EIY751" s="59"/>
      <c r="EIZ751" s="59"/>
      <c r="EJA751" s="59"/>
      <c r="EJB751" s="59"/>
      <c r="EJC751" s="59"/>
      <c r="EJD751" s="59"/>
      <c r="EJE751" s="59"/>
      <c r="EJF751" s="59"/>
      <c r="EJG751" s="59"/>
      <c r="EJH751" s="59"/>
      <c r="EJI751" s="59"/>
      <c r="EJJ751" s="59"/>
      <c r="EJK751" s="59"/>
      <c r="EJL751" s="59"/>
      <c r="EJM751" s="59"/>
      <c r="EJN751" s="59"/>
      <c r="EJO751" s="59"/>
      <c r="EJP751" s="59"/>
      <c r="EJQ751" s="59"/>
      <c r="EJR751" s="59"/>
      <c r="EJS751" s="59"/>
      <c r="EJT751" s="59"/>
      <c r="EJU751" s="59"/>
      <c r="EJV751" s="59"/>
      <c r="EJW751" s="59"/>
      <c r="EJX751" s="59"/>
      <c r="EJY751" s="59"/>
      <c r="EJZ751" s="59"/>
      <c r="EKA751" s="59"/>
      <c r="EKB751" s="59"/>
      <c r="EKC751" s="59"/>
      <c r="EKD751" s="59"/>
      <c r="EKE751" s="59"/>
      <c r="EKF751" s="59"/>
      <c r="EKG751" s="59"/>
      <c r="EKH751" s="59"/>
      <c r="EKI751" s="59"/>
      <c r="EKJ751" s="59"/>
      <c r="EKK751" s="59"/>
      <c r="EKL751" s="59"/>
      <c r="EKM751" s="59"/>
      <c r="EKN751" s="59"/>
      <c r="EKO751" s="59"/>
      <c r="EKP751" s="59"/>
      <c r="EKQ751" s="59"/>
      <c r="EKR751" s="59"/>
      <c r="EKS751" s="59"/>
      <c r="EKT751" s="59"/>
      <c r="EKU751" s="59"/>
      <c r="EKV751" s="59"/>
      <c r="EKW751" s="59"/>
      <c r="EKX751" s="59"/>
      <c r="EKY751" s="59"/>
      <c r="EKZ751" s="59"/>
      <c r="ELA751" s="59"/>
      <c r="ELB751" s="59"/>
      <c r="ELC751" s="59"/>
      <c r="ELD751" s="59"/>
      <c r="ELE751" s="59"/>
      <c r="ELF751" s="59"/>
      <c r="ELG751" s="59"/>
      <c r="ELH751" s="59"/>
      <c r="ELI751" s="59"/>
      <c r="ELJ751" s="59"/>
      <c r="ELK751" s="59"/>
      <c r="ELL751" s="59"/>
      <c r="ELM751" s="59"/>
      <c r="ELN751" s="59"/>
      <c r="ELO751" s="59"/>
      <c r="ELP751" s="59"/>
      <c r="ELQ751" s="59"/>
      <c r="ELR751" s="59"/>
      <c r="ELS751" s="59"/>
      <c r="ELT751" s="59"/>
      <c r="ELU751" s="59"/>
      <c r="ELV751" s="59"/>
      <c r="ELW751" s="59"/>
      <c r="ELX751" s="59"/>
      <c r="ELY751" s="59"/>
      <c r="ELZ751" s="59"/>
      <c r="EMA751" s="59"/>
      <c r="EMB751" s="59"/>
      <c r="EMC751" s="59"/>
      <c r="EMD751" s="59"/>
      <c r="EME751" s="59"/>
      <c r="EMF751" s="59"/>
      <c r="EMG751" s="59"/>
      <c r="EMH751" s="59"/>
      <c r="EMI751" s="59"/>
      <c r="EMJ751" s="59"/>
      <c r="EMK751" s="59"/>
      <c r="EML751" s="59"/>
      <c r="EMM751" s="59"/>
      <c r="EMN751" s="59"/>
      <c r="EMO751" s="59"/>
      <c r="EMP751" s="59"/>
      <c r="EMQ751" s="59"/>
      <c r="EMR751" s="59"/>
      <c r="EMS751" s="59"/>
      <c r="EMT751" s="59"/>
      <c r="EMU751" s="59"/>
      <c r="EMV751" s="59"/>
      <c r="EMW751" s="59"/>
      <c r="EMX751" s="59"/>
      <c r="EMY751" s="59"/>
      <c r="EMZ751" s="59"/>
      <c r="ENA751" s="59"/>
      <c r="ENB751" s="59"/>
      <c r="ENC751" s="59"/>
      <c r="END751" s="59"/>
      <c r="ENE751" s="59"/>
      <c r="ENF751" s="59"/>
      <c r="ENG751" s="59"/>
      <c r="ENH751" s="59"/>
      <c r="ENI751" s="59"/>
      <c r="ENJ751" s="59"/>
      <c r="ENK751" s="59"/>
      <c r="ENL751" s="59"/>
      <c r="ENM751" s="59"/>
      <c r="ENN751" s="59"/>
      <c r="ENO751" s="59"/>
      <c r="ENP751" s="59"/>
      <c r="ENQ751" s="59"/>
      <c r="ENR751" s="59"/>
      <c r="ENS751" s="59"/>
      <c r="ENT751" s="59"/>
      <c r="ENU751" s="59"/>
      <c r="ENV751" s="59"/>
      <c r="ENW751" s="59"/>
      <c r="ENX751" s="59"/>
      <c r="ENY751" s="59"/>
      <c r="ENZ751" s="59"/>
      <c r="EOA751" s="59"/>
      <c r="EOB751" s="59"/>
      <c r="EOC751" s="59"/>
      <c r="EOD751" s="59"/>
      <c r="EOE751" s="59"/>
      <c r="EOF751" s="59"/>
      <c r="EOG751" s="59"/>
      <c r="EOH751" s="59"/>
      <c r="EOI751" s="59"/>
      <c r="EOJ751" s="59"/>
      <c r="EOK751" s="59"/>
      <c r="EOL751" s="59"/>
      <c r="EOM751" s="59"/>
      <c r="EON751" s="59"/>
      <c r="EOO751" s="59"/>
      <c r="EOP751" s="59"/>
      <c r="EOQ751" s="59"/>
      <c r="EOR751" s="59"/>
      <c r="EOS751" s="59"/>
      <c r="EOT751" s="59"/>
      <c r="EOU751" s="59"/>
      <c r="EOV751" s="59"/>
      <c r="EOW751" s="59"/>
      <c r="EOX751" s="59"/>
      <c r="EOY751" s="59"/>
      <c r="EOZ751" s="59"/>
      <c r="EPA751" s="59"/>
      <c r="EPB751" s="59"/>
      <c r="EPC751" s="59"/>
      <c r="EPD751" s="59"/>
      <c r="EPE751" s="59"/>
      <c r="EPF751" s="59"/>
      <c r="EPG751" s="59"/>
      <c r="EPH751" s="59"/>
      <c r="EPI751" s="59"/>
      <c r="EPJ751" s="59"/>
      <c r="EPK751" s="59"/>
      <c r="EPL751" s="59"/>
      <c r="EPM751" s="59"/>
      <c r="EPN751" s="59"/>
      <c r="EPO751" s="59"/>
      <c r="EPP751" s="59"/>
      <c r="EPQ751" s="59"/>
      <c r="EPR751" s="59"/>
      <c r="EPS751" s="59"/>
      <c r="EPT751" s="59"/>
      <c r="EPU751" s="59"/>
      <c r="EPV751" s="59"/>
      <c r="EPW751" s="59"/>
      <c r="EPX751" s="59"/>
      <c r="EPY751" s="59"/>
      <c r="EPZ751" s="59"/>
      <c r="EQA751" s="59"/>
      <c r="EQB751" s="59"/>
      <c r="EQC751" s="59"/>
      <c r="EQD751" s="59"/>
      <c r="EQE751" s="59"/>
      <c r="EQF751" s="59"/>
      <c r="EQG751" s="59"/>
      <c r="EQH751" s="59"/>
      <c r="EQI751" s="59"/>
      <c r="EQJ751" s="59"/>
      <c r="EQK751" s="59"/>
      <c r="EQL751" s="59"/>
      <c r="EQM751" s="59"/>
      <c r="EQN751" s="59"/>
      <c r="EQO751" s="59"/>
      <c r="EQP751" s="59"/>
      <c r="EQQ751" s="59"/>
      <c r="EQR751" s="59"/>
      <c r="EQS751" s="59"/>
      <c r="EQT751" s="59"/>
      <c r="EQU751" s="59"/>
      <c r="EQV751" s="59"/>
      <c r="EQW751" s="59"/>
      <c r="EQX751" s="59"/>
      <c r="EQY751" s="59"/>
      <c r="EQZ751" s="59"/>
      <c r="ERA751" s="59"/>
      <c r="ERB751" s="59"/>
      <c r="ERC751" s="59"/>
      <c r="ERD751" s="59"/>
      <c r="ERE751" s="59"/>
      <c r="ERF751" s="59"/>
      <c r="ERG751" s="59"/>
      <c r="ERH751" s="59"/>
      <c r="ERI751" s="59"/>
      <c r="ERJ751" s="59"/>
      <c r="ERK751" s="59"/>
      <c r="ERL751" s="59"/>
      <c r="ERM751" s="59"/>
      <c r="ERN751" s="59"/>
      <c r="ERO751" s="59"/>
      <c r="ERP751" s="59"/>
      <c r="ERQ751" s="59"/>
      <c r="ERR751" s="59"/>
      <c r="ERS751" s="59"/>
      <c r="ERT751" s="59"/>
      <c r="ERU751" s="59"/>
      <c r="ERV751" s="59"/>
      <c r="ERW751" s="59"/>
      <c r="ERX751" s="59"/>
      <c r="ERY751" s="59"/>
      <c r="ERZ751" s="59"/>
      <c r="ESA751" s="59"/>
      <c r="ESB751" s="59"/>
      <c r="ESC751" s="59"/>
      <c r="ESD751" s="59"/>
      <c r="ESE751" s="59"/>
      <c r="ESF751" s="59"/>
      <c r="ESG751" s="59"/>
      <c r="ESH751" s="59"/>
      <c r="ESI751" s="59"/>
      <c r="ESJ751" s="59"/>
      <c r="ESK751" s="59"/>
      <c r="ESL751" s="59"/>
      <c r="ESM751" s="59"/>
      <c r="ESN751" s="59"/>
      <c r="ESO751" s="59"/>
      <c r="ESP751" s="59"/>
      <c r="ESQ751" s="59"/>
      <c r="ESR751" s="59"/>
      <c r="ESS751" s="59"/>
      <c r="EST751" s="59"/>
      <c r="ESU751" s="59"/>
      <c r="ESV751" s="59"/>
      <c r="ESW751" s="59"/>
      <c r="ESX751" s="59"/>
      <c r="ESY751" s="59"/>
      <c r="ESZ751" s="59"/>
      <c r="ETA751" s="59"/>
      <c r="ETB751" s="59"/>
      <c r="ETC751" s="59"/>
      <c r="ETD751" s="59"/>
      <c r="ETE751" s="59"/>
      <c r="ETF751" s="59"/>
      <c r="ETG751" s="59"/>
      <c r="ETH751" s="59"/>
      <c r="ETI751" s="59"/>
      <c r="ETJ751" s="59"/>
      <c r="ETK751" s="59"/>
      <c r="ETL751" s="59"/>
      <c r="ETM751" s="59"/>
      <c r="ETN751" s="59"/>
      <c r="ETO751" s="59"/>
      <c r="ETP751" s="59"/>
      <c r="ETQ751" s="59"/>
      <c r="ETR751" s="59"/>
      <c r="ETS751" s="59"/>
      <c r="ETT751" s="59"/>
      <c r="ETU751" s="59"/>
      <c r="ETV751" s="59"/>
      <c r="ETW751" s="59"/>
      <c r="ETX751" s="59"/>
      <c r="ETY751" s="59"/>
      <c r="ETZ751" s="59"/>
      <c r="EUA751" s="59"/>
      <c r="EUB751" s="59"/>
      <c r="EUC751" s="59"/>
      <c r="EUD751" s="59"/>
      <c r="EUE751" s="59"/>
      <c r="EUF751" s="59"/>
      <c r="EUG751" s="59"/>
      <c r="EUH751" s="59"/>
      <c r="EUI751" s="59"/>
      <c r="EUJ751" s="59"/>
      <c r="EUK751" s="59"/>
      <c r="EUL751" s="59"/>
      <c r="EUM751" s="59"/>
      <c r="EUN751" s="59"/>
      <c r="EUO751" s="59"/>
      <c r="EUP751" s="59"/>
      <c r="EUQ751" s="59"/>
      <c r="EUR751" s="59"/>
      <c r="EUS751" s="59"/>
      <c r="EUT751" s="59"/>
      <c r="EUU751" s="59"/>
      <c r="EUV751" s="59"/>
      <c r="EUW751" s="59"/>
      <c r="EUX751" s="59"/>
      <c r="EUY751" s="59"/>
      <c r="EUZ751" s="59"/>
      <c r="EVA751" s="59"/>
      <c r="EVB751" s="59"/>
      <c r="EVC751" s="59"/>
      <c r="EVD751" s="59"/>
      <c r="EVE751" s="59"/>
      <c r="EVF751" s="59"/>
      <c r="EVG751" s="59"/>
      <c r="EVH751" s="59"/>
      <c r="EVI751" s="59"/>
      <c r="EVJ751" s="59"/>
      <c r="EVK751" s="59"/>
      <c r="EVL751" s="59"/>
      <c r="EVM751" s="59"/>
      <c r="EVN751" s="59"/>
      <c r="EVO751" s="59"/>
      <c r="EVP751" s="59"/>
      <c r="EVQ751" s="59"/>
      <c r="EVR751" s="59"/>
      <c r="EVS751" s="59"/>
      <c r="EVT751" s="59"/>
      <c r="EVU751" s="59"/>
      <c r="EVV751" s="59"/>
      <c r="EVW751" s="59"/>
      <c r="EVX751" s="59"/>
      <c r="EVY751" s="59"/>
      <c r="EVZ751" s="59"/>
      <c r="EWA751" s="59"/>
      <c r="EWB751" s="59"/>
      <c r="EWC751" s="59"/>
      <c r="EWD751" s="59"/>
      <c r="EWE751" s="59"/>
      <c r="EWF751" s="59"/>
      <c r="EWG751" s="59"/>
      <c r="EWH751" s="59"/>
      <c r="EWI751" s="59"/>
      <c r="EWJ751" s="59"/>
      <c r="EWK751" s="59"/>
      <c r="EWL751" s="59"/>
      <c r="EWM751" s="59"/>
      <c r="EWN751" s="59"/>
      <c r="EWO751" s="59"/>
      <c r="EWP751" s="59"/>
      <c r="EWQ751" s="59"/>
      <c r="EWR751" s="59"/>
      <c r="EWS751" s="59"/>
      <c r="EWT751" s="59"/>
      <c r="EWU751" s="59"/>
      <c r="EWV751" s="59"/>
      <c r="EWW751" s="59"/>
      <c r="EWX751" s="59"/>
      <c r="EWY751" s="59"/>
      <c r="EWZ751" s="59"/>
      <c r="EXA751" s="59"/>
      <c r="EXB751" s="59"/>
      <c r="EXC751" s="59"/>
      <c r="EXD751" s="59"/>
      <c r="EXE751" s="59"/>
      <c r="EXF751" s="59"/>
      <c r="EXG751" s="59"/>
      <c r="EXH751" s="59"/>
      <c r="EXI751" s="59"/>
      <c r="EXJ751" s="59"/>
      <c r="EXK751" s="59"/>
      <c r="EXL751" s="59"/>
      <c r="EXM751" s="59"/>
      <c r="EXN751" s="59"/>
      <c r="EXO751" s="59"/>
      <c r="EXP751" s="59"/>
      <c r="EXQ751" s="59"/>
      <c r="EXR751" s="59"/>
      <c r="EXS751" s="59"/>
      <c r="EXT751" s="59"/>
      <c r="EXU751" s="59"/>
      <c r="EXV751" s="59"/>
      <c r="EXW751" s="59"/>
      <c r="EXX751" s="59"/>
      <c r="EXY751" s="59"/>
      <c r="EXZ751" s="59"/>
      <c r="EYA751" s="59"/>
      <c r="EYB751" s="59"/>
      <c r="EYC751" s="59"/>
      <c r="EYD751" s="59"/>
      <c r="EYE751" s="59"/>
      <c r="EYF751" s="59"/>
      <c r="EYG751" s="59"/>
      <c r="EYH751" s="59"/>
      <c r="EYI751" s="59"/>
      <c r="EYJ751" s="59"/>
      <c r="EYK751" s="59"/>
      <c r="EYL751" s="59"/>
      <c r="EYM751" s="59"/>
      <c r="EYN751" s="59"/>
      <c r="EYO751" s="59"/>
      <c r="EYP751" s="59"/>
      <c r="EYQ751" s="59"/>
      <c r="EYR751" s="59"/>
      <c r="EYS751" s="59"/>
      <c r="EYT751" s="59"/>
      <c r="EYU751" s="59"/>
      <c r="EYV751" s="59"/>
      <c r="EYW751" s="59"/>
      <c r="EYX751" s="59"/>
      <c r="EYY751" s="59"/>
      <c r="EYZ751" s="59"/>
      <c r="EZA751" s="59"/>
      <c r="EZB751" s="59"/>
      <c r="EZC751" s="59"/>
      <c r="EZD751" s="59"/>
      <c r="EZE751" s="59"/>
      <c r="EZF751" s="59"/>
      <c r="EZG751" s="59"/>
      <c r="EZH751" s="59"/>
      <c r="EZI751" s="59"/>
      <c r="EZJ751" s="59"/>
      <c r="EZK751" s="59"/>
      <c r="EZL751" s="59"/>
      <c r="EZM751" s="59"/>
      <c r="EZN751" s="59"/>
      <c r="EZO751" s="59"/>
      <c r="EZP751" s="59"/>
      <c r="EZQ751" s="59"/>
      <c r="EZR751" s="59"/>
      <c r="EZS751" s="59"/>
      <c r="EZT751" s="59"/>
      <c r="EZU751" s="59"/>
      <c r="EZV751" s="59"/>
      <c r="EZW751" s="59"/>
      <c r="EZX751" s="59"/>
      <c r="EZY751" s="59"/>
      <c r="EZZ751" s="59"/>
      <c r="FAA751" s="59"/>
      <c r="FAB751" s="59"/>
      <c r="FAC751" s="59"/>
      <c r="FAD751" s="59"/>
      <c r="FAE751" s="59"/>
      <c r="FAF751" s="59"/>
      <c r="FAG751" s="59"/>
      <c r="FAH751" s="59"/>
      <c r="FAI751" s="59"/>
      <c r="FAJ751" s="59"/>
      <c r="FAK751" s="59"/>
      <c r="FAL751" s="59"/>
      <c r="FAM751" s="59"/>
      <c r="FAN751" s="59"/>
      <c r="FAO751" s="59"/>
      <c r="FAP751" s="59"/>
      <c r="FAQ751" s="59"/>
      <c r="FAR751" s="59"/>
      <c r="FAS751" s="59"/>
      <c r="FAT751" s="59"/>
      <c r="FAU751" s="59"/>
      <c r="FAV751" s="59"/>
      <c r="FAW751" s="59"/>
      <c r="FAX751" s="59"/>
      <c r="FAY751" s="59"/>
      <c r="FAZ751" s="59"/>
      <c r="FBA751" s="59"/>
      <c r="FBB751" s="59"/>
      <c r="FBC751" s="59"/>
      <c r="FBD751" s="59"/>
      <c r="FBE751" s="59"/>
      <c r="FBF751" s="59"/>
      <c r="FBG751" s="59"/>
      <c r="FBH751" s="59"/>
      <c r="FBI751" s="59"/>
      <c r="FBJ751" s="59"/>
      <c r="FBK751" s="59"/>
      <c r="FBL751" s="59"/>
      <c r="FBM751" s="59"/>
      <c r="FBN751" s="59"/>
      <c r="FBO751" s="59"/>
      <c r="FBP751" s="59"/>
      <c r="FBQ751" s="59"/>
      <c r="FBR751" s="59"/>
      <c r="FBS751" s="59"/>
      <c r="FBT751" s="59"/>
      <c r="FBU751" s="59"/>
      <c r="FBV751" s="59"/>
      <c r="FBW751" s="59"/>
      <c r="FBX751" s="59"/>
      <c r="FBY751" s="59"/>
      <c r="FBZ751" s="59"/>
      <c r="FCA751" s="59"/>
      <c r="FCB751" s="59"/>
      <c r="FCC751" s="59"/>
      <c r="FCD751" s="59"/>
      <c r="FCE751" s="59"/>
      <c r="FCF751" s="59"/>
      <c r="FCG751" s="59"/>
      <c r="FCH751" s="59"/>
      <c r="FCI751" s="59"/>
      <c r="FCJ751" s="59"/>
      <c r="FCK751" s="59"/>
      <c r="FCL751" s="59"/>
      <c r="FCM751" s="59"/>
      <c r="FCN751" s="59"/>
      <c r="FCO751" s="59"/>
      <c r="FCP751" s="59"/>
      <c r="FCQ751" s="59"/>
      <c r="FCR751" s="59"/>
      <c r="FCS751" s="59"/>
      <c r="FCT751" s="59"/>
      <c r="FCU751" s="59"/>
      <c r="FCV751" s="59"/>
      <c r="FCW751" s="59"/>
      <c r="FCX751" s="59"/>
      <c r="FCY751" s="59"/>
      <c r="FCZ751" s="59"/>
      <c r="FDA751" s="59"/>
      <c r="FDB751" s="59"/>
      <c r="FDC751" s="59"/>
      <c r="FDD751" s="59"/>
      <c r="FDE751" s="59"/>
      <c r="FDF751" s="59"/>
      <c r="FDG751" s="59"/>
      <c r="FDH751" s="59"/>
      <c r="FDI751" s="59"/>
      <c r="FDJ751" s="59"/>
      <c r="FDK751" s="59"/>
      <c r="FDL751" s="59"/>
      <c r="FDM751" s="59"/>
      <c r="FDN751" s="59"/>
      <c r="FDO751" s="59"/>
      <c r="FDP751" s="59"/>
      <c r="FDQ751" s="59"/>
      <c r="FDR751" s="59"/>
      <c r="FDS751" s="59"/>
      <c r="FDT751" s="59"/>
      <c r="FDU751" s="59"/>
      <c r="FDV751" s="59"/>
      <c r="FDW751" s="59"/>
      <c r="FDX751" s="59"/>
      <c r="FDY751" s="59"/>
      <c r="FDZ751" s="59"/>
      <c r="FEA751" s="59"/>
      <c r="FEB751" s="59"/>
      <c r="FEC751" s="59"/>
      <c r="FED751" s="59"/>
      <c r="FEE751" s="59"/>
      <c r="FEF751" s="59"/>
      <c r="FEG751" s="59"/>
      <c r="FEH751" s="59"/>
      <c r="FEI751" s="59"/>
      <c r="FEJ751" s="59"/>
      <c r="FEK751" s="59"/>
      <c r="FEL751" s="59"/>
      <c r="FEM751" s="59"/>
      <c r="FEN751" s="59"/>
      <c r="FEO751" s="59"/>
      <c r="FEP751" s="59"/>
      <c r="FEQ751" s="59"/>
      <c r="FER751" s="59"/>
      <c r="FES751" s="59"/>
      <c r="FET751" s="59"/>
      <c r="FEU751" s="59"/>
      <c r="FEV751" s="59"/>
      <c r="FEW751" s="59"/>
      <c r="FEX751" s="59"/>
      <c r="FEY751" s="59"/>
      <c r="FEZ751" s="59"/>
      <c r="FFA751" s="59"/>
      <c r="FFB751" s="59"/>
      <c r="FFC751" s="59"/>
      <c r="FFD751" s="59"/>
      <c r="FFE751" s="59"/>
      <c r="FFF751" s="59"/>
      <c r="FFG751" s="59"/>
      <c r="FFH751" s="59"/>
      <c r="FFI751" s="59"/>
      <c r="FFJ751" s="59"/>
      <c r="FFK751" s="59"/>
      <c r="FFL751" s="59"/>
      <c r="FFM751" s="59"/>
      <c r="FFN751" s="59"/>
      <c r="FFO751" s="59"/>
      <c r="FFP751" s="59"/>
      <c r="FFQ751" s="59"/>
      <c r="FFR751" s="59"/>
      <c r="FFS751" s="59"/>
      <c r="FFT751" s="59"/>
      <c r="FFU751" s="59"/>
      <c r="FFV751" s="59"/>
      <c r="FFW751" s="59"/>
      <c r="FFX751" s="59"/>
      <c r="FFY751" s="59"/>
      <c r="FFZ751" s="59"/>
      <c r="FGA751" s="59"/>
      <c r="FGB751" s="59"/>
      <c r="FGC751" s="59"/>
      <c r="FGD751" s="59"/>
      <c r="FGE751" s="59"/>
      <c r="FGF751" s="59"/>
      <c r="FGG751" s="59"/>
      <c r="FGH751" s="59"/>
      <c r="FGI751" s="59"/>
      <c r="FGJ751" s="59"/>
      <c r="FGK751" s="59"/>
      <c r="FGL751" s="59"/>
      <c r="FGM751" s="59"/>
      <c r="FGN751" s="59"/>
      <c r="FGO751" s="59"/>
      <c r="FGP751" s="59"/>
      <c r="FGQ751" s="59"/>
      <c r="FGR751" s="59"/>
      <c r="FGS751" s="59"/>
      <c r="FGT751" s="59"/>
      <c r="FGU751" s="59"/>
      <c r="FGV751" s="59"/>
      <c r="FGW751" s="59"/>
      <c r="FGX751" s="59"/>
      <c r="FGY751" s="59"/>
      <c r="FGZ751" s="59"/>
      <c r="FHA751" s="59"/>
      <c r="FHB751" s="59"/>
      <c r="FHC751" s="59"/>
      <c r="FHD751" s="59"/>
      <c r="FHE751" s="59"/>
      <c r="FHF751" s="59"/>
      <c r="FHG751" s="59"/>
      <c r="FHH751" s="59"/>
      <c r="FHI751" s="59"/>
      <c r="FHJ751" s="59"/>
      <c r="FHK751" s="59"/>
      <c r="FHL751" s="59"/>
      <c r="FHM751" s="59"/>
      <c r="FHN751" s="59"/>
      <c r="FHO751" s="59"/>
      <c r="FHP751" s="59"/>
      <c r="FHQ751" s="59"/>
      <c r="FHR751" s="59"/>
      <c r="FHS751" s="59"/>
      <c r="FHT751" s="59"/>
      <c r="FHU751" s="59"/>
      <c r="FHV751" s="59"/>
      <c r="FHW751" s="59"/>
      <c r="FHX751" s="59"/>
      <c r="FHY751" s="59"/>
      <c r="FHZ751" s="59"/>
      <c r="FIA751" s="59"/>
      <c r="FIB751" s="59"/>
      <c r="FIC751" s="59"/>
      <c r="FID751" s="59"/>
      <c r="FIE751" s="59"/>
      <c r="FIF751" s="59"/>
      <c r="FIG751" s="59"/>
      <c r="FIH751" s="59"/>
      <c r="FII751" s="59"/>
      <c r="FIJ751" s="59"/>
      <c r="FIK751" s="59"/>
      <c r="FIL751" s="59"/>
      <c r="FIM751" s="59"/>
      <c r="FIN751" s="59"/>
      <c r="FIO751" s="59"/>
      <c r="FIP751" s="59"/>
      <c r="FIQ751" s="59"/>
      <c r="FIR751" s="59"/>
      <c r="FIS751" s="59"/>
      <c r="FIT751" s="59"/>
      <c r="FIU751" s="59"/>
      <c r="FIV751" s="59"/>
      <c r="FIW751" s="59"/>
      <c r="FIX751" s="59"/>
      <c r="FIY751" s="59"/>
      <c r="FIZ751" s="59"/>
      <c r="FJA751" s="59"/>
      <c r="FJB751" s="59"/>
      <c r="FJC751" s="59"/>
      <c r="FJD751" s="59"/>
      <c r="FJE751" s="59"/>
      <c r="FJF751" s="59"/>
      <c r="FJG751" s="59"/>
      <c r="FJH751" s="59"/>
      <c r="FJI751" s="59"/>
      <c r="FJJ751" s="59"/>
      <c r="FJK751" s="59"/>
      <c r="FJL751" s="59"/>
      <c r="FJM751" s="59"/>
      <c r="FJN751" s="59"/>
      <c r="FJO751" s="59"/>
      <c r="FJP751" s="59"/>
      <c r="FJQ751" s="59"/>
      <c r="FJR751" s="59"/>
      <c r="FJS751" s="59"/>
      <c r="FJT751" s="59"/>
      <c r="FJU751" s="59"/>
      <c r="FJV751" s="59"/>
      <c r="FJW751" s="59"/>
      <c r="FJX751" s="59"/>
      <c r="FJY751" s="59"/>
      <c r="FJZ751" s="59"/>
      <c r="FKA751" s="59"/>
      <c r="FKB751" s="59"/>
      <c r="FKC751" s="59"/>
      <c r="FKD751" s="59"/>
      <c r="FKE751" s="59"/>
      <c r="FKF751" s="59"/>
      <c r="FKG751" s="59"/>
      <c r="FKH751" s="59"/>
      <c r="FKI751" s="59"/>
      <c r="FKJ751" s="59"/>
      <c r="FKK751" s="59"/>
      <c r="FKL751" s="59"/>
      <c r="FKM751" s="59"/>
      <c r="FKN751" s="59"/>
      <c r="FKO751" s="59"/>
      <c r="FKP751" s="59"/>
      <c r="FKQ751" s="59"/>
      <c r="FKR751" s="59"/>
      <c r="FKS751" s="59"/>
      <c r="FKT751" s="59"/>
      <c r="FKU751" s="59"/>
      <c r="FKV751" s="59"/>
      <c r="FKW751" s="59"/>
      <c r="FKX751" s="59"/>
      <c r="FKY751" s="59"/>
      <c r="FKZ751" s="59"/>
      <c r="FLA751" s="59"/>
      <c r="FLB751" s="59"/>
      <c r="FLC751" s="59"/>
      <c r="FLD751" s="59"/>
      <c r="FLE751" s="59"/>
      <c r="FLF751" s="59"/>
      <c r="FLG751" s="59"/>
      <c r="FLH751" s="59"/>
      <c r="FLI751" s="59"/>
      <c r="FLJ751" s="59"/>
      <c r="FLK751" s="59"/>
      <c r="FLL751" s="59"/>
      <c r="FLM751" s="59"/>
      <c r="FLN751" s="59"/>
      <c r="FLO751" s="59"/>
      <c r="FLP751" s="59"/>
      <c r="FLQ751" s="59"/>
      <c r="FLR751" s="59"/>
      <c r="FLS751" s="59"/>
      <c r="FLT751" s="59"/>
      <c r="FLU751" s="59"/>
      <c r="FLV751" s="59"/>
      <c r="FLW751" s="59"/>
      <c r="FLX751" s="59"/>
      <c r="FLY751" s="59"/>
      <c r="FLZ751" s="59"/>
      <c r="FMA751" s="59"/>
      <c r="FMB751" s="59"/>
      <c r="FMC751" s="59"/>
      <c r="FMD751" s="59"/>
      <c r="FME751" s="59"/>
      <c r="FMF751" s="59"/>
      <c r="FMG751" s="59"/>
      <c r="FMH751" s="59"/>
      <c r="FMI751" s="59"/>
      <c r="FMJ751" s="59"/>
      <c r="FMK751" s="59"/>
      <c r="FML751" s="59"/>
      <c r="FMM751" s="59"/>
      <c r="FMN751" s="59"/>
      <c r="FMO751" s="59"/>
      <c r="FMP751" s="59"/>
      <c r="FMQ751" s="59"/>
      <c r="FMR751" s="59"/>
      <c r="FMS751" s="59"/>
      <c r="FMT751" s="59"/>
      <c r="FMU751" s="59"/>
      <c r="FMV751" s="59"/>
      <c r="FMW751" s="59"/>
      <c r="FMX751" s="59"/>
      <c r="FMY751" s="59"/>
      <c r="FMZ751" s="59"/>
      <c r="FNA751" s="59"/>
      <c r="FNB751" s="59"/>
      <c r="FNC751" s="59"/>
      <c r="FND751" s="59"/>
      <c r="FNE751" s="59"/>
      <c r="FNF751" s="59"/>
      <c r="FNG751" s="59"/>
      <c r="FNH751" s="59"/>
      <c r="FNI751" s="59"/>
      <c r="FNJ751" s="59"/>
      <c r="FNK751" s="59"/>
      <c r="FNL751" s="59"/>
      <c r="FNM751" s="59"/>
      <c r="FNN751" s="59"/>
      <c r="FNO751" s="59"/>
      <c r="FNP751" s="59"/>
      <c r="FNQ751" s="59"/>
      <c r="FNR751" s="59"/>
      <c r="FNS751" s="59"/>
      <c r="FNT751" s="59"/>
      <c r="FNU751" s="59"/>
      <c r="FNV751" s="59"/>
      <c r="FNW751" s="59"/>
      <c r="FNX751" s="59"/>
      <c r="FNY751" s="59"/>
      <c r="FNZ751" s="59"/>
      <c r="FOA751" s="59"/>
      <c r="FOB751" s="59"/>
      <c r="FOC751" s="59"/>
      <c r="FOD751" s="59"/>
      <c r="FOE751" s="59"/>
      <c r="FOF751" s="59"/>
      <c r="FOG751" s="59"/>
      <c r="FOH751" s="59"/>
      <c r="FOI751" s="59"/>
      <c r="FOJ751" s="59"/>
      <c r="FOK751" s="59"/>
      <c r="FOL751" s="59"/>
      <c r="FOM751" s="59"/>
      <c r="FON751" s="59"/>
      <c r="FOO751" s="59"/>
      <c r="FOP751" s="59"/>
      <c r="FOQ751" s="59"/>
      <c r="FOR751" s="59"/>
      <c r="FOS751" s="59"/>
      <c r="FOT751" s="59"/>
      <c r="FOU751" s="59"/>
      <c r="FOV751" s="59"/>
      <c r="FOW751" s="59"/>
      <c r="FOX751" s="59"/>
      <c r="FOY751" s="59"/>
      <c r="FOZ751" s="59"/>
      <c r="FPA751" s="59"/>
      <c r="FPB751" s="59"/>
      <c r="FPC751" s="59"/>
      <c r="FPD751" s="59"/>
      <c r="FPE751" s="59"/>
      <c r="FPF751" s="59"/>
      <c r="FPG751" s="59"/>
      <c r="FPH751" s="59"/>
      <c r="FPI751" s="59"/>
      <c r="FPJ751" s="59"/>
      <c r="FPK751" s="59"/>
      <c r="FPL751" s="59"/>
      <c r="FPM751" s="59"/>
      <c r="FPN751" s="59"/>
      <c r="FPO751" s="59"/>
      <c r="FPP751" s="59"/>
      <c r="FPQ751" s="59"/>
      <c r="FPR751" s="59"/>
      <c r="FPS751" s="59"/>
      <c r="FPT751" s="59"/>
      <c r="FPU751" s="59"/>
      <c r="FPV751" s="59"/>
      <c r="FPW751" s="59"/>
      <c r="FPX751" s="59"/>
      <c r="FPY751" s="59"/>
      <c r="FPZ751" s="59"/>
      <c r="FQA751" s="59"/>
      <c r="FQB751" s="59"/>
      <c r="FQC751" s="59"/>
      <c r="FQD751" s="59"/>
      <c r="FQE751" s="59"/>
      <c r="FQF751" s="59"/>
      <c r="FQG751" s="59"/>
      <c r="FQH751" s="59"/>
      <c r="FQI751" s="59"/>
      <c r="FQJ751" s="59"/>
      <c r="FQK751" s="59"/>
      <c r="FQL751" s="59"/>
      <c r="FQM751" s="59"/>
      <c r="FQN751" s="59"/>
      <c r="FQO751" s="59"/>
      <c r="FQP751" s="59"/>
      <c r="FQQ751" s="59"/>
      <c r="FQR751" s="59"/>
      <c r="FQS751" s="59"/>
      <c r="FQT751" s="59"/>
      <c r="FQU751" s="59"/>
      <c r="FQV751" s="59"/>
      <c r="FQW751" s="59"/>
      <c r="FQX751" s="59"/>
      <c r="FQY751" s="59"/>
      <c r="FQZ751" s="59"/>
      <c r="FRA751" s="59"/>
      <c r="FRB751" s="59"/>
      <c r="FRC751" s="59"/>
      <c r="FRD751" s="59"/>
      <c r="FRE751" s="59"/>
      <c r="FRF751" s="59"/>
      <c r="FRG751" s="59"/>
      <c r="FRH751" s="59"/>
      <c r="FRI751" s="59"/>
      <c r="FRJ751" s="59"/>
      <c r="FRK751" s="59"/>
      <c r="FRL751" s="59"/>
      <c r="FRM751" s="59"/>
      <c r="FRN751" s="59"/>
      <c r="FRO751" s="59"/>
      <c r="FRP751" s="59"/>
      <c r="FRQ751" s="59"/>
      <c r="FRR751" s="59"/>
      <c r="FRS751" s="59"/>
      <c r="FRT751" s="59"/>
      <c r="FRU751" s="59"/>
      <c r="FRV751" s="59"/>
      <c r="FRW751" s="59"/>
      <c r="FRX751" s="59"/>
      <c r="FRY751" s="59"/>
      <c r="FRZ751" s="59"/>
      <c r="FSA751" s="59"/>
      <c r="FSB751" s="59"/>
      <c r="FSC751" s="59"/>
      <c r="FSD751" s="59"/>
      <c r="FSE751" s="59"/>
      <c r="FSF751" s="59"/>
      <c r="FSG751" s="59"/>
      <c r="FSH751" s="59"/>
      <c r="FSI751" s="59"/>
      <c r="FSJ751" s="59"/>
      <c r="FSK751" s="59"/>
      <c r="FSL751" s="59"/>
      <c r="FSM751" s="59"/>
      <c r="FSN751" s="59"/>
      <c r="FSO751" s="59"/>
      <c r="FSP751" s="59"/>
      <c r="FSQ751" s="59"/>
      <c r="FSR751" s="59"/>
      <c r="FSS751" s="59"/>
      <c r="FST751" s="59"/>
      <c r="FSU751" s="59"/>
      <c r="FSV751" s="59"/>
      <c r="FSW751" s="59"/>
      <c r="FSX751" s="59"/>
      <c r="FSY751" s="59"/>
      <c r="FSZ751" s="59"/>
      <c r="FTA751" s="59"/>
      <c r="FTB751" s="59"/>
      <c r="FTC751" s="59"/>
      <c r="FTD751" s="59"/>
      <c r="FTE751" s="59"/>
      <c r="FTF751" s="59"/>
      <c r="FTG751" s="59"/>
      <c r="FTH751" s="59"/>
      <c r="FTI751" s="59"/>
      <c r="FTJ751" s="59"/>
      <c r="FTK751" s="59"/>
      <c r="FTL751" s="59"/>
      <c r="FTM751" s="59"/>
      <c r="FTN751" s="59"/>
      <c r="FTO751" s="59"/>
      <c r="FTP751" s="59"/>
      <c r="FTQ751" s="59"/>
      <c r="FTR751" s="59"/>
      <c r="FTS751" s="59"/>
      <c r="FTT751" s="59"/>
      <c r="FTU751" s="59"/>
      <c r="FTV751" s="59"/>
      <c r="FTW751" s="59"/>
      <c r="FTX751" s="59"/>
      <c r="FTY751" s="59"/>
      <c r="FTZ751" s="59"/>
      <c r="FUA751" s="59"/>
      <c r="FUB751" s="59"/>
      <c r="FUC751" s="59"/>
      <c r="FUD751" s="59"/>
      <c r="FUE751" s="59"/>
      <c r="FUF751" s="59"/>
      <c r="FUG751" s="59"/>
      <c r="FUH751" s="59"/>
      <c r="FUI751" s="59"/>
      <c r="FUJ751" s="59"/>
      <c r="FUK751" s="59"/>
      <c r="FUL751" s="59"/>
      <c r="FUM751" s="59"/>
      <c r="FUN751" s="59"/>
      <c r="FUO751" s="59"/>
      <c r="FUP751" s="59"/>
      <c r="FUQ751" s="59"/>
      <c r="FUR751" s="59"/>
      <c r="FUS751" s="59"/>
      <c r="FUT751" s="59"/>
      <c r="FUU751" s="59"/>
      <c r="FUV751" s="59"/>
      <c r="FUW751" s="59"/>
      <c r="FUX751" s="59"/>
      <c r="FUY751" s="59"/>
      <c r="FUZ751" s="59"/>
      <c r="FVA751" s="59"/>
      <c r="FVB751" s="59"/>
      <c r="FVC751" s="59"/>
      <c r="FVD751" s="59"/>
      <c r="FVE751" s="59"/>
      <c r="FVF751" s="59"/>
      <c r="FVG751" s="59"/>
      <c r="FVH751" s="59"/>
      <c r="FVI751" s="59"/>
      <c r="FVJ751" s="59"/>
      <c r="FVK751" s="59"/>
      <c r="FVL751" s="59"/>
      <c r="FVM751" s="59"/>
      <c r="FVN751" s="59"/>
      <c r="FVO751" s="59"/>
      <c r="FVP751" s="59"/>
      <c r="FVQ751" s="59"/>
      <c r="FVR751" s="59"/>
      <c r="FVS751" s="59"/>
      <c r="FVT751" s="59"/>
      <c r="FVU751" s="59"/>
      <c r="FVV751" s="59"/>
      <c r="FVW751" s="59"/>
      <c r="FVX751" s="59"/>
      <c r="FVY751" s="59"/>
      <c r="FVZ751" s="59"/>
      <c r="FWA751" s="59"/>
      <c r="FWB751" s="59"/>
      <c r="FWC751" s="59"/>
      <c r="FWD751" s="59"/>
      <c r="FWE751" s="59"/>
      <c r="FWF751" s="59"/>
      <c r="FWG751" s="59"/>
      <c r="FWH751" s="59"/>
      <c r="FWI751" s="59"/>
      <c r="FWJ751" s="59"/>
      <c r="FWK751" s="59"/>
      <c r="FWL751" s="59"/>
      <c r="FWM751" s="59"/>
      <c r="FWN751" s="59"/>
      <c r="FWO751" s="59"/>
      <c r="FWP751" s="59"/>
      <c r="FWQ751" s="59"/>
      <c r="FWR751" s="59"/>
      <c r="FWS751" s="59"/>
      <c r="FWT751" s="59"/>
      <c r="FWU751" s="59"/>
      <c r="FWV751" s="59"/>
      <c r="FWW751" s="59"/>
      <c r="FWX751" s="59"/>
      <c r="FWY751" s="59"/>
      <c r="FWZ751" s="59"/>
      <c r="FXA751" s="59"/>
      <c r="FXB751" s="59"/>
      <c r="FXC751" s="59"/>
      <c r="FXD751" s="59"/>
      <c r="FXE751" s="59"/>
      <c r="FXF751" s="59"/>
      <c r="FXG751" s="59"/>
      <c r="FXH751" s="59"/>
      <c r="FXI751" s="59"/>
      <c r="FXJ751" s="59"/>
      <c r="FXK751" s="59"/>
      <c r="FXL751" s="59"/>
      <c r="FXM751" s="59"/>
      <c r="FXN751" s="59"/>
      <c r="FXO751" s="59"/>
      <c r="FXP751" s="59"/>
      <c r="FXQ751" s="59"/>
      <c r="FXR751" s="59"/>
      <c r="FXS751" s="59"/>
      <c r="FXT751" s="59"/>
      <c r="FXU751" s="59"/>
      <c r="FXV751" s="59"/>
      <c r="FXW751" s="59"/>
      <c r="FXX751" s="59"/>
      <c r="FXY751" s="59"/>
      <c r="FXZ751" s="59"/>
      <c r="FYA751" s="59"/>
      <c r="FYB751" s="59"/>
      <c r="FYC751" s="59"/>
      <c r="FYD751" s="59"/>
      <c r="FYE751" s="59"/>
      <c r="FYF751" s="59"/>
      <c r="FYG751" s="59"/>
      <c r="FYH751" s="59"/>
      <c r="FYI751" s="59"/>
      <c r="FYJ751" s="59"/>
      <c r="FYK751" s="59"/>
      <c r="FYL751" s="59"/>
      <c r="FYM751" s="59"/>
      <c r="FYN751" s="59"/>
      <c r="FYO751" s="59"/>
      <c r="FYP751" s="59"/>
      <c r="FYQ751" s="59"/>
      <c r="FYR751" s="59"/>
      <c r="FYS751" s="59"/>
      <c r="FYT751" s="59"/>
      <c r="FYU751" s="59"/>
      <c r="FYV751" s="59"/>
      <c r="FYW751" s="59"/>
      <c r="FYX751" s="59"/>
      <c r="FYY751" s="59"/>
      <c r="FYZ751" s="59"/>
      <c r="FZA751" s="59"/>
      <c r="FZB751" s="59"/>
      <c r="FZC751" s="59"/>
      <c r="FZD751" s="59"/>
      <c r="FZE751" s="59"/>
      <c r="FZF751" s="59"/>
      <c r="FZG751" s="59"/>
      <c r="FZH751" s="59"/>
      <c r="FZI751" s="59"/>
      <c r="FZJ751" s="59"/>
      <c r="FZK751" s="59"/>
      <c r="FZL751" s="59"/>
      <c r="FZM751" s="59"/>
      <c r="FZN751" s="59"/>
      <c r="FZO751" s="59"/>
      <c r="FZP751" s="59"/>
      <c r="FZQ751" s="59"/>
      <c r="FZR751" s="59"/>
      <c r="FZS751" s="59"/>
      <c r="FZT751" s="59"/>
      <c r="FZU751" s="59"/>
      <c r="FZV751" s="59"/>
      <c r="FZW751" s="59"/>
      <c r="FZX751" s="59"/>
      <c r="FZY751" s="59"/>
      <c r="FZZ751" s="59"/>
      <c r="GAA751" s="59"/>
      <c r="GAB751" s="59"/>
      <c r="GAC751" s="59"/>
      <c r="GAD751" s="59"/>
      <c r="GAE751" s="59"/>
      <c r="GAF751" s="59"/>
      <c r="GAG751" s="59"/>
      <c r="GAH751" s="59"/>
      <c r="GAI751" s="59"/>
      <c r="GAJ751" s="59"/>
      <c r="GAK751" s="59"/>
      <c r="GAL751" s="59"/>
      <c r="GAM751" s="59"/>
      <c r="GAN751" s="59"/>
      <c r="GAO751" s="59"/>
      <c r="GAP751" s="59"/>
      <c r="GAQ751" s="59"/>
      <c r="GAR751" s="59"/>
      <c r="GAS751" s="59"/>
      <c r="GAT751" s="59"/>
      <c r="GAU751" s="59"/>
      <c r="GAV751" s="59"/>
      <c r="GAW751" s="59"/>
      <c r="GAX751" s="59"/>
      <c r="GAY751" s="59"/>
      <c r="GAZ751" s="59"/>
      <c r="GBA751" s="59"/>
      <c r="GBB751" s="59"/>
      <c r="GBC751" s="59"/>
      <c r="GBD751" s="59"/>
      <c r="GBE751" s="59"/>
      <c r="GBF751" s="59"/>
      <c r="GBG751" s="59"/>
      <c r="GBH751" s="59"/>
      <c r="GBI751" s="59"/>
      <c r="GBJ751" s="59"/>
      <c r="GBK751" s="59"/>
      <c r="GBL751" s="59"/>
      <c r="GBM751" s="59"/>
      <c r="GBN751" s="59"/>
      <c r="GBO751" s="59"/>
      <c r="GBP751" s="59"/>
      <c r="GBQ751" s="59"/>
      <c r="GBR751" s="59"/>
      <c r="GBS751" s="59"/>
      <c r="GBT751" s="59"/>
      <c r="GBU751" s="59"/>
      <c r="GBV751" s="59"/>
      <c r="GBW751" s="59"/>
      <c r="GBX751" s="59"/>
      <c r="GBY751" s="59"/>
      <c r="GBZ751" s="59"/>
      <c r="GCA751" s="59"/>
      <c r="GCB751" s="59"/>
      <c r="GCC751" s="59"/>
      <c r="GCD751" s="59"/>
      <c r="GCE751" s="59"/>
      <c r="GCF751" s="59"/>
      <c r="GCG751" s="59"/>
      <c r="GCH751" s="59"/>
      <c r="GCI751" s="59"/>
      <c r="GCJ751" s="59"/>
      <c r="GCK751" s="59"/>
      <c r="GCL751" s="59"/>
      <c r="GCM751" s="59"/>
      <c r="GCN751" s="59"/>
      <c r="GCO751" s="59"/>
      <c r="GCP751" s="59"/>
      <c r="GCQ751" s="59"/>
      <c r="GCR751" s="59"/>
      <c r="GCS751" s="59"/>
      <c r="GCT751" s="59"/>
      <c r="GCU751" s="59"/>
      <c r="GCV751" s="59"/>
      <c r="GCW751" s="59"/>
      <c r="GCX751" s="59"/>
      <c r="GCY751" s="59"/>
      <c r="GCZ751" s="59"/>
      <c r="GDA751" s="59"/>
      <c r="GDB751" s="59"/>
      <c r="GDC751" s="59"/>
      <c r="GDD751" s="59"/>
      <c r="GDE751" s="59"/>
      <c r="GDF751" s="59"/>
      <c r="GDG751" s="59"/>
      <c r="GDH751" s="59"/>
      <c r="GDI751" s="59"/>
      <c r="GDJ751" s="59"/>
      <c r="GDK751" s="59"/>
      <c r="GDL751" s="59"/>
      <c r="GDM751" s="59"/>
      <c r="GDN751" s="59"/>
      <c r="GDO751" s="59"/>
      <c r="GDP751" s="59"/>
      <c r="GDQ751" s="59"/>
      <c r="GDR751" s="59"/>
      <c r="GDS751" s="59"/>
      <c r="GDT751" s="59"/>
      <c r="GDU751" s="59"/>
      <c r="GDV751" s="59"/>
      <c r="GDW751" s="59"/>
      <c r="GDX751" s="59"/>
      <c r="GDY751" s="59"/>
      <c r="GDZ751" s="59"/>
      <c r="GEA751" s="59"/>
      <c r="GEB751" s="59"/>
      <c r="GEC751" s="59"/>
      <c r="GED751" s="59"/>
      <c r="GEE751" s="59"/>
      <c r="GEF751" s="59"/>
      <c r="GEG751" s="59"/>
      <c r="GEH751" s="59"/>
      <c r="GEI751" s="59"/>
      <c r="GEJ751" s="59"/>
      <c r="GEK751" s="59"/>
      <c r="GEL751" s="59"/>
      <c r="GEM751" s="59"/>
      <c r="GEN751" s="59"/>
      <c r="GEO751" s="59"/>
      <c r="GEP751" s="59"/>
      <c r="GEQ751" s="59"/>
      <c r="GER751" s="59"/>
      <c r="GES751" s="59"/>
      <c r="GET751" s="59"/>
      <c r="GEU751" s="59"/>
      <c r="GEV751" s="59"/>
      <c r="GEW751" s="59"/>
      <c r="GEX751" s="59"/>
      <c r="GEY751" s="59"/>
      <c r="GEZ751" s="59"/>
      <c r="GFA751" s="59"/>
      <c r="GFB751" s="59"/>
      <c r="GFC751" s="59"/>
      <c r="GFD751" s="59"/>
      <c r="GFE751" s="59"/>
      <c r="GFF751" s="59"/>
      <c r="GFG751" s="59"/>
      <c r="GFH751" s="59"/>
      <c r="GFI751" s="59"/>
      <c r="GFJ751" s="59"/>
      <c r="GFK751" s="59"/>
      <c r="GFL751" s="59"/>
      <c r="GFM751" s="59"/>
      <c r="GFN751" s="59"/>
      <c r="GFO751" s="59"/>
      <c r="GFP751" s="59"/>
      <c r="GFQ751" s="59"/>
      <c r="GFR751" s="59"/>
      <c r="GFS751" s="59"/>
      <c r="GFT751" s="59"/>
      <c r="GFU751" s="59"/>
      <c r="GFV751" s="59"/>
      <c r="GFW751" s="59"/>
      <c r="GFX751" s="59"/>
      <c r="GFY751" s="59"/>
      <c r="GFZ751" s="59"/>
      <c r="GGA751" s="59"/>
      <c r="GGB751" s="59"/>
      <c r="GGC751" s="59"/>
      <c r="GGD751" s="59"/>
      <c r="GGE751" s="59"/>
      <c r="GGF751" s="59"/>
      <c r="GGG751" s="59"/>
      <c r="GGH751" s="59"/>
      <c r="GGI751" s="59"/>
      <c r="GGJ751" s="59"/>
      <c r="GGK751" s="59"/>
      <c r="GGL751" s="59"/>
      <c r="GGM751" s="59"/>
      <c r="GGN751" s="59"/>
      <c r="GGO751" s="59"/>
      <c r="GGP751" s="59"/>
      <c r="GGQ751" s="59"/>
      <c r="GGR751" s="59"/>
      <c r="GGS751" s="59"/>
      <c r="GGT751" s="59"/>
      <c r="GGU751" s="59"/>
      <c r="GGV751" s="59"/>
      <c r="GGW751" s="59"/>
      <c r="GGX751" s="59"/>
      <c r="GGY751" s="59"/>
      <c r="GGZ751" s="59"/>
      <c r="GHA751" s="59"/>
      <c r="GHB751" s="59"/>
      <c r="GHC751" s="59"/>
      <c r="GHD751" s="59"/>
      <c r="GHE751" s="59"/>
      <c r="GHF751" s="59"/>
      <c r="GHG751" s="59"/>
      <c r="GHH751" s="59"/>
      <c r="GHI751" s="59"/>
      <c r="GHJ751" s="59"/>
      <c r="GHK751" s="59"/>
      <c r="GHL751" s="59"/>
      <c r="GHM751" s="59"/>
      <c r="GHN751" s="59"/>
      <c r="GHO751" s="59"/>
      <c r="GHP751" s="59"/>
      <c r="GHQ751" s="59"/>
      <c r="GHR751" s="59"/>
      <c r="GHS751" s="59"/>
      <c r="GHT751" s="59"/>
      <c r="GHU751" s="59"/>
      <c r="GHV751" s="59"/>
      <c r="GHW751" s="59"/>
      <c r="GHX751" s="59"/>
      <c r="GHY751" s="59"/>
      <c r="GHZ751" s="59"/>
      <c r="GIA751" s="59"/>
      <c r="GIB751" s="59"/>
      <c r="GIC751" s="59"/>
      <c r="GID751" s="59"/>
      <c r="GIE751" s="59"/>
      <c r="GIF751" s="59"/>
      <c r="GIG751" s="59"/>
      <c r="GIH751" s="59"/>
      <c r="GII751" s="59"/>
      <c r="GIJ751" s="59"/>
      <c r="GIK751" s="59"/>
      <c r="GIL751" s="59"/>
      <c r="GIM751" s="59"/>
      <c r="GIN751" s="59"/>
      <c r="GIO751" s="59"/>
      <c r="GIP751" s="59"/>
      <c r="GIQ751" s="59"/>
      <c r="GIR751" s="59"/>
      <c r="GIS751" s="59"/>
      <c r="GIT751" s="59"/>
      <c r="GIU751" s="59"/>
      <c r="GIV751" s="59"/>
      <c r="GIW751" s="59"/>
      <c r="GIX751" s="59"/>
      <c r="GIY751" s="59"/>
      <c r="GIZ751" s="59"/>
      <c r="GJA751" s="59"/>
      <c r="GJB751" s="59"/>
      <c r="GJC751" s="59"/>
      <c r="GJD751" s="59"/>
      <c r="GJE751" s="59"/>
      <c r="GJF751" s="59"/>
      <c r="GJG751" s="59"/>
      <c r="GJH751" s="59"/>
      <c r="GJI751" s="59"/>
      <c r="GJJ751" s="59"/>
      <c r="GJK751" s="59"/>
      <c r="GJL751" s="59"/>
      <c r="GJM751" s="59"/>
      <c r="GJN751" s="59"/>
      <c r="GJO751" s="59"/>
      <c r="GJP751" s="59"/>
      <c r="GJQ751" s="59"/>
      <c r="GJR751" s="59"/>
      <c r="GJS751" s="59"/>
      <c r="GJT751" s="59"/>
      <c r="GJU751" s="59"/>
      <c r="GJV751" s="59"/>
      <c r="GJW751" s="59"/>
      <c r="GJX751" s="59"/>
      <c r="GJY751" s="59"/>
      <c r="GJZ751" s="59"/>
      <c r="GKA751" s="59"/>
      <c r="GKB751" s="59"/>
      <c r="GKC751" s="59"/>
      <c r="GKD751" s="59"/>
      <c r="GKE751" s="59"/>
      <c r="GKF751" s="59"/>
      <c r="GKG751" s="59"/>
      <c r="GKH751" s="59"/>
      <c r="GKI751" s="59"/>
      <c r="GKJ751" s="59"/>
      <c r="GKK751" s="59"/>
      <c r="GKL751" s="59"/>
      <c r="GKM751" s="59"/>
      <c r="GKN751" s="59"/>
      <c r="GKO751" s="59"/>
      <c r="GKP751" s="59"/>
      <c r="GKQ751" s="59"/>
      <c r="GKR751" s="59"/>
      <c r="GKS751" s="59"/>
      <c r="GKT751" s="59"/>
      <c r="GKU751" s="59"/>
      <c r="GKV751" s="59"/>
      <c r="GKW751" s="59"/>
      <c r="GKX751" s="59"/>
      <c r="GKY751" s="59"/>
      <c r="GKZ751" s="59"/>
      <c r="GLA751" s="59"/>
      <c r="GLB751" s="59"/>
      <c r="GLC751" s="59"/>
      <c r="GLD751" s="59"/>
      <c r="GLE751" s="59"/>
      <c r="GLF751" s="59"/>
      <c r="GLG751" s="59"/>
      <c r="GLH751" s="59"/>
      <c r="GLI751" s="59"/>
      <c r="GLJ751" s="59"/>
      <c r="GLK751" s="59"/>
      <c r="GLL751" s="59"/>
      <c r="GLM751" s="59"/>
      <c r="GLN751" s="59"/>
      <c r="GLO751" s="59"/>
      <c r="GLP751" s="59"/>
      <c r="GLQ751" s="59"/>
      <c r="GLR751" s="59"/>
      <c r="GLS751" s="59"/>
      <c r="GLT751" s="59"/>
      <c r="GLU751" s="59"/>
      <c r="GLV751" s="59"/>
      <c r="GLW751" s="59"/>
      <c r="GLX751" s="59"/>
      <c r="GLY751" s="59"/>
      <c r="GLZ751" s="59"/>
      <c r="GMA751" s="59"/>
      <c r="GMB751" s="59"/>
      <c r="GMC751" s="59"/>
      <c r="GMD751" s="59"/>
      <c r="GME751" s="59"/>
      <c r="GMF751" s="59"/>
      <c r="GMG751" s="59"/>
      <c r="GMH751" s="59"/>
      <c r="GMI751" s="59"/>
      <c r="GMJ751" s="59"/>
      <c r="GMK751" s="59"/>
      <c r="GML751" s="59"/>
      <c r="GMM751" s="59"/>
      <c r="GMN751" s="59"/>
      <c r="GMO751" s="59"/>
      <c r="GMP751" s="59"/>
      <c r="GMQ751" s="59"/>
      <c r="GMR751" s="59"/>
      <c r="GMS751" s="59"/>
      <c r="GMT751" s="59"/>
      <c r="GMU751" s="59"/>
      <c r="GMV751" s="59"/>
      <c r="GMW751" s="59"/>
      <c r="GMX751" s="59"/>
      <c r="GMY751" s="59"/>
      <c r="GMZ751" s="59"/>
      <c r="GNA751" s="59"/>
      <c r="GNB751" s="59"/>
      <c r="GNC751" s="59"/>
      <c r="GND751" s="59"/>
      <c r="GNE751" s="59"/>
      <c r="GNF751" s="59"/>
      <c r="GNG751" s="59"/>
      <c r="GNH751" s="59"/>
      <c r="GNI751" s="59"/>
      <c r="GNJ751" s="59"/>
      <c r="GNK751" s="59"/>
      <c r="GNL751" s="59"/>
      <c r="GNM751" s="59"/>
      <c r="GNN751" s="59"/>
      <c r="GNO751" s="59"/>
      <c r="GNP751" s="59"/>
      <c r="GNQ751" s="59"/>
      <c r="GNR751" s="59"/>
      <c r="GNS751" s="59"/>
      <c r="GNT751" s="59"/>
      <c r="GNU751" s="59"/>
      <c r="GNV751" s="59"/>
      <c r="GNW751" s="59"/>
      <c r="GNX751" s="59"/>
      <c r="GNY751" s="59"/>
      <c r="GNZ751" s="59"/>
      <c r="GOA751" s="59"/>
      <c r="GOB751" s="59"/>
      <c r="GOC751" s="59"/>
      <c r="GOD751" s="59"/>
      <c r="GOE751" s="59"/>
      <c r="GOF751" s="59"/>
      <c r="GOG751" s="59"/>
      <c r="GOH751" s="59"/>
      <c r="GOI751" s="59"/>
      <c r="GOJ751" s="59"/>
      <c r="GOK751" s="59"/>
      <c r="GOL751" s="59"/>
      <c r="GOM751" s="59"/>
      <c r="GON751" s="59"/>
      <c r="GOO751" s="59"/>
      <c r="GOP751" s="59"/>
      <c r="GOQ751" s="59"/>
      <c r="GOR751" s="59"/>
      <c r="GOS751" s="59"/>
      <c r="GOT751" s="59"/>
      <c r="GOU751" s="59"/>
      <c r="GOV751" s="59"/>
      <c r="GOW751" s="59"/>
      <c r="GOX751" s="59"/>
      <c r="GOY751" s="59"/>
      <c r="GOZ751" s="59"/>
      <c r="GPA751" s="59"/>
      <c r="GPB751" s="59"/>
      <c r="GPC751" s="59"/>
      <c r="GPD751" s="59"/>
      <c r="GPE751" s="59"/>
      <c r="GPF751" s="59"/>
      <c r="GPG751" s="59"/>
      <c r="GPH751" s="59"/>
      <c r="GPI751" s="59"/>
      <c r="GPJ751" s="59"/>
      <c r="GPK751" s="59"/>
      <c r="GPL751" s="59"/>
      <c r="GPM751" s="59"/>
      <c r="GPN751" s="59"/>
      <c r="GPO751" s="59"/>
      <c r="GPP751" s="59"/>
      <c r="GPQ751" s="59"/>
      <c r="GPR751" s="59"/>
      <c r="GPS751" s="59"/>
      <c r="GPT751" s="59"/>
      <c r="GPU751" s="59"/>
      <c r="GPV751" s="59"/>
      <c r="GPW751" s="59"/>
      <c r="GPX751" s="59"/>
      <c r="GPY751" s="59"/>
      <c r="GPZ751" s="59"/>
      <c r="GQA751" s="59"/>
      <c r="GQB751" s="59"/>
      <c r="GQC751" s="59"/>
      <c r="GQD751" s="59"/>
      <c r="GQE751" s="59"/>
      <c r="GQF751" s="59"/>
      <c r="GQG751" s="59"/>
      <c r="GQH751" s="59"/>
      <c r="GQI751" s="59"/>
      <c r="GQJ751" s="59"/>
      <c r="GQK751" s="59"/>
      <c r="GQL751" s="59"/>
      <c r="GQM751" s="59"/>
      <c r="GQN751" s="59"/>
      <c r="GQO751" s="59"/>
      <c r="GQP751" s="59"/>
      <c r="GQQ751" s="59"/>
      <c r="GQR751" s="59"/>
      <c r="GQS751" s="59"/>
      <c r="GQT751" s="59"/>
      <c r="GQU751" s="59"/>
      <c r="GQV751" s="59"/>
      <c r="GQW751" s="59"/>
      <c r="GQX751" s="59"/>
      <c r="GQY751" s="59"/>
      <c r="GQZ751" s="59"/>
      <c r="GRA751" s="59"/>
      <c r="GRB751" s="59"/>
      <c r="GRC751" s="59"/>
      <c r="GRD751" s="59"/>
      <c r="GRE751" s="59"/>
      <c r="GRF751" s="59"/>
      <c r="GRG751" s="59"/>
      <c r="GRH751" s="59"/>
      <c r="GRI751" s="59"/>
      <c r="GRJ751" s="59"/>
      <c r="GRK751" s="59"/>
      <c r="GRL751" s="59"/>
      <c r="GRM751" s="59"/>
      <c r="GRN751" s="59"/>
      <c r="GRO751" s="59"/>
      <c r="GRP751" s="59"/>
      <c r="GRQ751" s="59"/>
      <c r="GRR751" s="59"/>
      <c r="GRS751" s="59"/>
      <c r="GRT751" s="59"/>
      <c r="GRU751" s="59"/>
      <c r="GRV751" s="59"/>
      <c r="GRW751" s="59"/>
      <c r="GRX751" s="59"/>
      <c r="GRY751" s="59"/>
      <c r="GRZ751" s="59"/>
      <c r="GSA751" s="59"/>
      <c r="GSB751" s="59"/>
      <c r="GSC751" s="59"/>
      <c r="GSD751" s="59"/>
      <c r="GSE751" s="59"/>
      <c r="GSF751" s="59"/>
      <c r="GSG751" s="59"/>
      <c r="GSH751" s="59"/>
      <c r="GSI751" s="59"/>
      <c r="GSJ751" s="59"/>
      <c r="GSK751" s="59"/>
      <c r="GSL751" s="59"/>
      <c r="GSM751" s="59"/>
      <c r="GSN751" s="59"/>
      <c r="GSO751" s="59"/>
      <c r="GSP751" s="59"/>
      <c r="GSQ751" s="59"/>
      <c r="GSR751" s="59"/>
      <c r="GSS751" s="59"/>
      <c r="GST751" s="59"/>
      <c r="GSU751" s="59"/>
      <c r="GSV751" s="59"/>
      <c r="GSW751" s="59"/>
      <c r="GSX751" s="59"/>
      <c r="GSY751" s="59"/>
      <c r="GSZ751" s="59"/>
      <c r="GTA751" s="59"/>
      <c r="GTB751" s="59"/>
      <c r="GTC751" s="59"/>
      <c r="GTD751" s="59"/>
      <c r="GTE751" s="59"/>
      <c r="GTF751" s="59"/>
      <c r="GTG751" s="59"/>
      <c r="GTH751" s="59"/>
      <c r="GTI751" s="59"/>
      <c r="GTJ751" s="59"/>
      <c r="GTK751" s="59"/>
      <c r="GTL751" s="59"/>
      <c r="GTM751" s="59"/>
      <c r="GTN751" s="59"/>
      <c r="GTO751" s="59"/>
      <c r="GTP751" s="59"/>
      <c r="GTQ751" s="59"/>
      <c r="GTR751" s="59"/>
      <c r="GTS751" s="59"/>
      <c r="GTT751" s="59"/>
      <c r="GTU751" s="59"/>
      <c r="GTV751" s="59"/>
      <c r="GTW751" s="59"/>
      <c r="GTX751" s="59"/>
      <c r="GTY751" s="59"/>
      <c r="GTZ751" s="59"/>
      <c r="GUA751" s="59"/>
      <c r="GUB751" s="59"/>
      <c r="GUC751" s="59"/>
      <c r="GUD751" s="59"/>
      <c r="GUE751" s="59"/>
      <c r="GUF751" s="59"/>
      <c r="GUG751" s="59"/>
      <c r="GUH751" s="59"/>
      <c r="GUI751" s="59"/>
      <c r="GUJ751" s="59"/>
      <c r="GUK751" s="59"/>
      <c r="GUL751" s="59"/>
      <c r="GUM751" s="59"/>
      <c r="GUN751" s="59"/>
      <c r="GUO751" s="59"/>
      <c r="GUP751" s="59"/>
      <c r="GUQ751" s="59"/>
      <c r="GUR751" s="59"/>
      <c r="GUS751" s="59"/>
      <c r="GUT751" s="59"/>
      <c r="GUU751" s="59"/>
      <c r="GUV751" s="59"/>
      <c r="GUW751" s="59"/>
      <c r="GUX751" s="59"/>
      <c r="GUY751" s="59"/>
      <c r="GUZ751" s="59"/>
      <c r="GVA751" s="59"/>
      <c r="GVB751" s="59"/>
      <c r="GVC751" s="59"/>
      <c r="GVD751" s="59"/>
      <c r="GVE751" s="59"/>
      <c r="GVF751" s="59"/>
      <c r="GVG751" s="59"/>
      <c r="GVH751" s="59"/>
      <c r="GVI751" s="59"/>
      <c r="GVJ751" s="59"/>
      <c r="GVK751" s="59"/>
      <c r="GVL751" s="59"/>
      <c r="GVM751" s="59"/>
      <c r="GVN751" s="59"/>
      <c r="GVO751" s="59"/>
      <c r="GVP751" s="59"/>
      <c r="GVQ751" s="59"/>
      <c r="GVR751" s="59"/>
      <c r="GVS751" s="59"/>
      <c r="GVT751" s="59"/>
      <c r="GVU751" s="59"/>
      <c r="GVV751" s="59"/>
      <c r="GVW751" s="59"/>
      <c r="GVX751" s="59"/>
      <c r="GVY751" s="59"/>
      <c r="GVZ751" s="59"/>
      <c r="GWA751" s="59"/>
      <c r="GWB751" s="59"/>
      <c r="GWC751" s="59"/>
      <c r="GWD751" s="59"/>
      <c r="GWE751" s="59"/>
      <c r="GWF751" s="59"/>
      <c r="GWG751" s="59"/>
      <c r="GWH751" s="59"/>
      <c r="GWI751" s="59"/>
      <c r="GWJ751" s="59"/>
      <c r="GWK751" s="59"/>
      <c r="GWL751" s="59"/>
      <c r="GWM751" s="59"/>
      <c r="GWN751" s="59"/>
      <c r="GWO751" s="59"/>
      <c r="GWP751" s="59"/>
      <c r="GWQ751" s="59"/>
      <c r="GWR751" s="59"/>
      <c r="GWS751" s="59"/>
      <c r="GWT751" s="59"/>
      <c r="GWU751" s="59"/>
      <c r="GWV751" s="59"/>
      <c r="GWW751" s="59"/>
      <c r="GWX751" s="59"/>
      <c r="GWY751" s="59"/>
      <c r="GWZ751" s="59"/>
      <c r="GXA751" s="59"/>
      <c r="GXB751" s="59"/>
      <c r="GXC751" s="59"/>
      <c r="GXD751" s="59"/>
      <c r="GXE751" s="59"/>
      <c r="GXF751" s="59"/>
      <c r="GXG751" s="59"/>
      <c r="GXH751" s="59"/>
      <c r="GXI751" s="59"/>
      <c r="GXJ751" s="59"/>
      <c r="GXK751" s="59"/>
      <c r="GXL751" s="59"/>
      <c r="GXM751" s="59"/>
      <c r="GXN751" s="59"/>
      <c r="GXO751" s="59"/>
      <c r="GXP751" s="59"/>
      <c r="GXQ751" s="59"/>
      <c r="GXR751" s="59"/>
      <c r="GXS751" s="59"/>
      <c r="GXT751" s="59"/>
      <c r="GXU751" s="59"/>
      <c r="GXV751" s="59"/>
      <c r="GXW751" s="59"/>
      <c r="GXX751" s="59"/>
      <c r="GXY751" s="59"/>
      <c r="GXZ751" s="59"/>
      <c r="GYA751" s="59"/>
      <c r="GYB751" s="59"/>
      <c r="GYC751" s="59"/>
      <c r="GYD751" s="59"/>
      <c r="GYE751" s="59"/>
      <c r="GYF751" s="59"/>
      <c r="GYG751" s="59"/>
      <c r="GYH751" s="59"/>
      <c r="GYI751" s="59"/>
      <c r="GYJ751" s="59"/>
      <c r="GYK751" s="59"/>
      <c r="GYL751" s="59"/>
      <c r="GYM751" s="59"/>
      <c r="GYN751" s="59"/>
      <c r="GYO751" s="59"/>
      <c r="GYP751" s="59"/>
      <c r="GYQ751" s="59"/>
      <c r="GYR751" s="59"/>
      <c r="GYS751" s="59"/>
      <c r="GYT751" s="59"/>
      <c r="GYU751" s="59"/>
      <c r="GYV751" s="59"/>
      <c r="GYW751" s="59"/>
      <c r="GYX751" s="59"/>
      <c r="GYY751" s="59"/>
      <c r="GYZ751" s="59"/>
      <c r="GZA751" s="59"/>
      <c r="GZB751" s="59"/>
      <c r="GZC751" s="59"/>
      <c r="GZD751" s="59"/>
      <c r="GZE751" s="59"/>
      <c r="GZF751" s="59"/>
      <c r="GZG751" s="59"/>
      <c r="GZH751" s="59"/>
      <c r="GZI751" s="59"/>
      <c r="GZJ751" s="59"/>
      <c r="GZK751" s="59"/>
      <c r="GZL751" s="59"/>
      <c r="GZM751" s="59"/>
      <c r="GZN751" s="59"/>
      <c r="GZO751" s="59"/>
      <c r="GZP751" s="59"/>
      <c r="GZQ751" s="59"/>
      <c r="GZR751" s="59"/>
      <c r="GZS751" s="59"/>
      <c r="GZT751" s="59"/>
      <c r="GZU751" s="59"/>
      <c r="GZV751" s="59"/>
      <c r="GZW751" s="59"/>
      <c r="GZX751" s="59"/>
      <c r="GZY751" s="59"/>
      <c r="GZZ751" s="59"/>
      <c r="HAA751" s="59"/>
      <c r="HAB751" s="59"/>
      <c r="HAC751" s="59"/>
      <c r="HAD751" s="59"/>
      <c r="HAE751" s="59"/>
      <c r="HAF751" s="59"/>
      <c r="HAG751" s="59"/>
      <c r="HAH751" s="59"/>
      <c r="HAI751" s="59"/>
      <c r="HAJ751" s="59"/>
      <c r="HAK751" s="59"/>
      <c r="HAL751" s="59"/>
      <c r="HAM751" s="59"/>
      <c r="HAN751" s="59"/>
      <c r="HAO751" s="59"/>
      <c r="HAP751" s="59"/>
      <c r="HAQ751" s="59"/>
      <c r="HAR751" s="59"/>
      <c r="HAS751" s="59"/>
      <c r="HAT751" s="59"/>
      <c r="HAU751" s="59"/>
      <c r="HAV751" s="59"/>
      <c r="HAW751" s="59"/>
      <c r="HAX751" s="59"/>
      <c r="HAY751" s="59"/>
      <c r="HAZ751" s="59"/>
      <c r="HBA751" s="59"/>
      <c r="HBB751" s="59"/>
      <c r="HBC751" s="59"/>
      <c r="HBD751" s="59"/>
      <c r="HBE751" s="59"/>
      <c r="HBF751" s="59"/>
      <c r="HBG751" s="59"/>
      <c r="HBH751" s="59"/>
      <c r="HBI751" s="59"/>
      <c r="HBJ751" s="59"/>
      <c r="HBK751" s="59"/>
      <c r="HBL751" s="59"/>
      <c r="HBM751" s="59"/>
      <c r="HBN751" s="59"/>
      <c r="HBO751" s="59"/>
      <c r="HBP751" s="59"/>
      <c r="HBQ751" s="59"/>
      <c r="HBR751" s="59"/>
      <c r="HBS751" s="59"/>
      <c r="HBT751" s="59"/>
      <c r="HBU751" s="59"/>
      <c r="HBV751" s="59"/>
      <c r="HBW751" s="59"/>
      <c r="HBX751" s="59"/>
      <c r="HBY751" s="59"/>
      <c r="HBZ751" s="59"/>
      <c r="HCA751" s="59"/>
      <c r="HCB751" s="59"/>
      <c r="HCC751" s="59"/>
      <c r="HCD751" s="59"/>
      <c r="HCE751" s="59"/>
      <c r="HCF751" s="59"/>
      <c r="HCG751" s="59"/>
      <c r="HCH751" s="59"/>
      <c r="HCI751" s="59"/>
      <c r="HCJ751" s="59"/>
      <c r="HCK751" s="59"/>
      <c r="HCL751" s="59"/>
      <c r="HCM751" s="59"/>
      <c r="HCN751" s="59"/>
      <c r="HCO751" s="59"/>
      <c r="HCP751" s="59"/>
      <c r="HCQ751" s="59"/>
      <c r="HCR751" s="59"/>
      <c r="HCS751" s="59"/>
      <c r="HCT751" s="59"/>
      <c r="HCU751" s="59"/>
      <c r="HCV751" s="59"/>
      <c r="HCW751" s="59"/>
      <c r="HCX751" s="59"/>
      <c r="HCY751" s="59"/>
      <c r="HCZ751" s="59"/>
      <c r="HDA751" s="59"/>
      <c r="HDB751" s="59"/>
      <c r="HDC751" s="59"/>
      <c r="HDD751" s="59"/>
      <c r="HDE751" s="59"/>
      <c r="HDF751" s="59"/>
      <c r="HDG751" s="59"/>
      <c r="HDH751" s="59"/>
      <c r="HDI751" s="59"/>
      <c r="HDJ751" s="59"/>
      <c r="HDK751" s="59"/>
      <c r="HDL751" s="59"/>
      <c r="HDM751" s="59"/>
      <c r="HDN751" s="59"/>
      <c r="HDO751" s="59"/>
      <c r="HDP751" s="59"/>
      <c r="HDQ751" s="59"/>
      <c r="HDR751" s="59"/>
      <c r="HDS751" s="59"/>
      <c r="HDT751" s="59"/>
      <c r="HDU751" s="59"/>
      <c r="HDV751" s="59"/>
      <c r="HDW751" s="59"/>
      <c r="HDX751" s="59"/>
      <c r="HDY751" s="59"/>
      <c r="HDZ751" s="59"/>
      <c r="HEA751" s="59"/>
      <c r="HEB751" s="59"/>
      <c r="HEC751" s="59"/>
      <c r="HED751" s="59"/>
      <c r="HEE751" s="59"/>
      <c r="HEF751" s="59"/>
      <c r="HEG751" s="59"/>
      <c r="HEH751" s="59"/>
      <c r="HEI751" s="59"/>
      <c r="HEJ751" s="59"/>
      <c r="HEK751" s="59"/>
      <c r="HEL751" s="59"/>
      <c r="HEM751" s="59"/>
      <c r="HEN751" s="59"/>
      <c r="HEO751" s="59"/>
      <c r="HEP751" s="59"/>
      <c r="HEQ751" s="59"/>
      <c r="HER751" s="59"/>
      <c r="HES751" s="59"/>
      <c r="HET751" s="59"/>
      <c r="HEU751" s="59"/>
      <c r="HEV751" s="59"/>
      <c r="HEW751" s="59"/>
      <c r="HEX751" s="59"/>
      <c r="HEY751" s="59"/>
      <c r="HEZ751" s="59"/>
      <c r="HFA751" s="59"/>
      <c r="HFB751" s="59"/>
      <c r="HFC751" s="59"/>
      <c r="HFD751" s="59"/>
      <c r="HFE751" s="59"/>
      <c r="HFF751" s="59"/>
      <c r="HFG751" s="59"/>
      <c r="HFH751" s="59"/>
      <c r="HFI751" s="59"/>
      <c r="HFJ751" s="59"/>
      <c r="HFK751" s="59"/>
      <c r="HFL751" s="59"/>
      <c r="HFM751" s="59"/>
      <c r="HFN751" s="59"/>
      <c r="HFO751" s="59"/>
      <c r="HFP751" s="59"/>
      <c r="HFQ751" s="59"/>
      <c r="HFR751" s="59"/>
      <c r="HFS751" s="59"/>
      <c r="HFT751" s="59"/>
      <c r="HFU751" s="59"/>
      <c r="HFV751" s="59"/>
      <c r="HFW751" s="59"/>
      <c r="HFX751" s="59"/>
      <c r="HFY751" s="59"/>
      <c r="HFZ751" s="59"/>
      <c r="HGA751" s="59"/>
      <c r="HGB751" s="59"/>
      <c r="HGC751" s="59"/>
      <c r="HGD751" s="59"/>
      <c r="HGE751" s="59"/>
      <c r="HGF751" s="59"/>
      <c r="HGG751" s="59"/>
      <c r="HGH751" s="59"/>
      <c r="HGI751" s="59"/>
      <c r="HGJ751" s="59"/>
      <c r="HGK751" s="59"/>
      <c r="HGL751" s="59"/>
      <c r="HGM751" s="59"/>
      <c r="HGN751" s="59"/>
      <c r="HGO751" s="59"/>
      <c r="HGP751" s="59"/>
      <c r="HGQ751" s="59"/>
      <c r="HGR751" s="59"/>
      <c r="HGS751" s="59"/>
      <c r="HGT751" s="59"/>
      <c r="HGU751" s="59"/>
      <c r="HGV751" s="59"/>
      <c r="HGW751" s="59"/>
      <c r="HGX751" s="59"/>
      <c r="HGY751" s="59"/>
      <c r="HGZ751" s="59"/>
      <c r="HHA751" s="59"/>
      <c r="HHB751" s="59"/>
      <c r="HHC751" s="59"/>
      <c r="HHD751" s="59"/>
      <c r="HHE751" s="59"/>
      <c r="HHF751" s="59"/>
      <c r="HHG751" s="59"/>
      <c r="HHH751" s="59"/>
      <c r="HHI751" s="59"/>
      <c r="HHJ751" s="59"/>
      <c r="HHK751" s="59"/>
      <c r="HHL751" s="59"/>
      <c r="HHM751" s="59"/>
      <c r="HHN751" s="59"/>
      <c r="HHO751" s="59"/>
      <c r="HHP751" s="59"/>
      <c r="HHQ751" s="59"/>
      <c r="HHR751" s="59"/>
      <c r="HHS751" s="59"/>
      <c r="HHT751" s="59"/>
      <c r="HHU751" s="59"/>
      <c r="HHV751" s="59"/>
      <c r="HHW751" s="59"/>
      <c r="HHX751" s="59"/>
      <c r="HHY751" s="59"/>
      <c r="HHZ751" s="59"/>
      <c r="HIA751" s="59"/>
      <c r="HIB751" s="59"/>
      <c r="HIC751" s="59"/>
      <c r="HID751" s="59"/>
      <c r="HIE751" s="59"/>
      <c r="HIF751" s="59"/>
      <c r="HIG751" s="59"/>
      <c r="HIH751" s="59"/>
      <c r="HII751" s="59"/>
      <c r="HIJ751" s="59"/>
      <c r="HIK751" s="59"/>
      <c r="HIL751" s="59"/>
      <c r="HIM751" s="59"/>
      <c r="HIN751" s="59"/>
      <c r="HIO751" s="59"/>
      <c r="HIP751" s="59"/>
      <c r="HIQ751" s="59"/>
      <c r="HIR751" s="59"/>
      <c r="HIS751" s="59"/>
      <c r="HIT751" s="59"/>
      <c r="HIU751" s="59"/>
      <c r="HIV751" s="59"/>
      <c r="HIW751" s="59"/>
      <c r="HIX751" s="59"/>
      <c r="HIY751" s="59"/>
      <c r="HIZ751" s="59"/>
      <c r="HJA751" s="59"/>
      <c r="HJB751" s="59"/>
      <c r="HJC751" s="59"/>
      <c r="HJD751" s="59"/>
      <c r="HJE751" s="59"/>
      <c r="HJF751" s="59"/>
      <c r="HJG751" s="59"/>
      <c r="HJH751" s="59"/>
      <c r="HJI751" s="59"/>
      <c r="HJJ751" s="59"/>
      <c r="HJK751" s="59"/>
      <c r="HJL751" s="59"/>
      <c r="HJM751" s="59"/>
      <c r="HJN751" s="59"/>
      <c r="HJO751" s="59"/>
      <c r="HJP751" s="59"/>
      <c r="HJQ751" s="59"/>
      <c r="HJR751" s="59"/>
      <c r="HJS751" s="59"/>
      <c r="HJT751" s="59"/>
      <c r="HJU751" s="59"/>
      <c r="HJV751" s="59"/>
      <c r="HJW751" s="59"/>
      <c r="HJX751" s="59"/>
      <c r="HJY751" s="59"/>
      <c r="HJZ751" s="59"/>
      <c r="HKA751" s="59"/>
      <c r="HKB751" s="59"/>
      <c r="HKC751" s="59"/>
      <c r="HKD751" s="59"/>
      <c r="HKE751" s="59"/>
      <c r="HKF751" s="59"/>
      <c r="HKG751" s="59"/>
      <c r="HKH751" s="59"/>
      <c r="HKI751" s="59"/>
      <c r="HKJ751" s="59"/>
      <c r="HKK751" s="59"/>
      <c r="HKL751" s="59"/>
      <c r="HKM751" s="59"/>
      <c r="HKN751" s="59"/>
      <c r="HKO751" s="59"/>
      <c r="HKP751" s="59"/>
      <c r="HKQ751" s="59"/>
      <c r="HKR751" s="59"/>
      <c r="HKS751" s="59"/>
      <c r="HKT751" s="59"/>
      <c r="HKU751" s="59"/>
      <c r="HKV751" s="59"/>
      <c r="HKW751" s="59"/>
      <c r="HKX751" s="59"/>
      <c r="HKY751" s="59"/>
      <c r="HKZ751" s="59"/>
      <c r="HLA751" s="59"/>
      <c r="HLB751" s="59"/>
      <c r="HLC751" s="59"/>
      <c r="HLD751" s="59"/>
      <c r="HLE751" s="59"/>
      <c r="HLF751" s="59"/>
      <c r="HLG751" s="59"/>
      <c r="HLH751" s="59"/>
      <c r="HLI751" s="59"/>
      <c r="HLJ751" s="59"/>
      <c r="HLK751" s="59"/>
      <c r="HLL751" s="59"/>
      <c r="HLM751" s="59"/>
      <c r="HLN751" s="59"/>
      <c r="HLO751" s="59"/>
      <c r="HLP751" s="59"/>
      <c r="HLQ751" s="59"/>
      <c r="HLR751" s="59"/>
      <c r="HLS751" s="59"/>
      <c r="HLT751" s="59"/>
      <c r="HLU751" s="59"/>
      <c r="HLV751" s="59"/>
      <c r="HLW751" s="59"/>
      <c r="HLX751" s="59"/>
      <c r="HLY751" s="59"/>
      <c r="HLZ751" s="59"/>
      <c r="HMA751" s="59"/>
      <c r="HMB751" s="59"/>
      <c r="HMC751" s="59"/>
      <c r="HMD751" s="59"/>
      <c r="HME751" s="59"/>
      <c r="HMF751" s="59"/>
      <c r="HMG751" s="59"/>
      <c r="HMH751" s="59"/>
      <c r="HMI751" s="59"/>
      <c r="HMJ751" s="59"/>
      <c r="HMK751" s="59"/>
      <c r="HML751" s="59"/>
      <c r="HMM751" s="59"/>
      <c r="HMN751" s="59"/>
      <c r="HMO751" s="59"/>
      <c r="HMP751" s="59"/>
      <c r="HMQ751" s="59"/>
      <c r="HMR751" s="59"/>
      <c r="HMS751" s="59"/>
      <c r="HMT751" s="59"/>
      <c r="HMU751" s="59"/>
      <c r="HMV751" s="59"/>
      <c r="HMW751" s="59"/>
      <c r="HMX751" s="59"/>
      <c r="HMY751" s="59"/>
      <c r="HMZ751" s="59"/>
      <c r="HNA751" s="59"/>
      <c r="HNB751" s="59"/>
      <c r="HNC751" s="59"/>
      <c r="HND751" s="59"/>
      <c r="HNE751" s="59"/>
      <c r="HNF751" s="59"/>
      <c r="HNG751" s="59"/>
      <c r="HNH751" s="59"/>
      <c r="HNI751" s="59"/>
      <c r="HNJ751" s="59"/>
      <c r="HNK751" s="59"/>
      <c r="HNL751" s="59"/>
      <c r="HNM751" s="59"/>
      <c r="HNN751" s="59"/>
      <c r="HNO751" s="59"/>
      <c r="HNP751" s="59"/>
      <c r="HNQ751" s="59"/>
      <c r="HNR751" s="59"/>
      <c r="HNS751" s="59"/>
      <c r="HNT751" s="59"/>
      <c r="HNU751" s="59"/>
      <c r="HNV751" s="59"/>
      <c r="HNW751" s="59"/>
      <c r="HNX751" s="59"/>
      <c r="HNY751" s="59"/>
      <c r="HNZ751" s="59"/>
      <c r="HOA751" s="59"/>
      <c r="HOB751" s="59"/>
      <c r="HOC751" s="59"/>
      <c r="HOD751" s="59"/>
      <c r="HOE751" s="59"/>
      <c r="HOF751" s="59"/>
      <c r="HOG751" s="59"/>
      <c r="HOH751" s="59"/>
      <c r="HOI751" s="59"/>
      <c r="HOJ751" s="59"/>
      <c r="HOK751" s="59"/>
      <c r="HOL751" s="59"/>
      <c r="HOM751" s="59"/>
      <c r="HON751" s="59"/>
      <c r="HOO751" s="59"/>
      <c r="HOP751" s="59"/>
      <c r="HOQ751" s="59"/>
      <c r="HOR751" s="59"/>
      <c r="HOS751" s="59"/>
      <c r="HOT751" s="59"/>
      <c r="HOU751" s="59"/>
      <c r="HOV751" s="59"/>
      <c r="HOW751" s="59"/>
      <c r="HOX751" s="59"/>
      <c r="HOY751" s="59"/>
      <c r="HOZ751" s="59"/>
      <c r="HPA751" s="59"/>
      <c r="HPB751" s="59"/>
      <c r="HPC751" s="59"/>
      <c r="HPD751" s="59"/>
      <c r="HPE751" s="59"/>
      <c r="HPF751" s="59"/>
      <c r="HPG751" s="59"/>
      <c r="HPH751" s="59"/>
      <c r="HPI751" s="59"/>
      <c r="HPJ751" s="59"/>
      <c r="HPK751" s="59"/>
      <c r="HPL751" s="59"/>
      <c r="HPM751" s="59"/>
      <c r="HPN751" s="59"/>
      <c r="HPO751" s="59"/>
      <c r="HPP751" s="59"/>
      <c r="HPQ751" s="59"/>
      <c r="HPR751" s="59"/>
      <c r="HPS751" s="59"/>
      <c r="HPT751" s="59"/>
      <c r="HPU751" s="59"/>
      <c r="HPV751" s="59"/>
      <c r="HPW751" s="59"/>
      <c r="HPX751" s="59"/>
      <c r="HPY751" s="59"/>
      <c r="HPZ751" s="59"/>
      <c r="HQA751" s="59"/>
      <c r="HQB751" s="59"/>
      <c r="HQC751" s="59"/>
      <c r="HQD751" s="59"/>
      <c r="HQE751" s="59"/>
      <c r="HQF751" s="59"/>
      <c r="HQG751" s="59"/>
      <c r="HQH751" s="59"/>
      <c r="HQI751" s="59"/>
      <c r="HQJ751" s="59"/>
      <c r="HQK751" s="59"/>
      <c r="HQL751" s="59"/>
      <c r="HQM751" s="59"/>
      <c r="HQN751" s="59"/>
      <c r="HQO751" s="59"/>
      <c r="HQP751" s="59"/>
      <c r="HQQ751" s="59"/>
      <c r="HQR751" s="59"/>
      <c r="HQS751" s="59"/>
      <c r="HQT751" s="59"/>
      <c r="HQU751" s="59"/>
      <c r="HQV751" s="59"/>
      <c r="HQW751" s="59"/>
      <c r="HQX751" s="59"/>
      <c r="HQY751" s="59"/>
      <c r="HQZ751" s="59"/>
      <c r="HRA751" s="59"/>
      <c r="HRB751" s="59"/>
      <c r="HRC751" s="59"/>
      <c r="HRD751" s="59"/>
      <c r="HRE751" s="59"/>
      <c r="HRF751" s="59"/>
      <c r="HRG751" s="59"/>
      <c r="HRH751" s="59"/>
      <c r="HRI751" s="59"/>
      <c r="HRJ751" s="59"/>
      <c r="HRK751" s="59"/>
      <c r="HRL751" s="59"/>
      <c r="HRM751" s="59"/>
      <c r="HRN751" s="59"/>
      <c r="HRO751" s="59"/>
      <c r="HRP751" s="59"/>
      <c r="HRQ751" s="59"/>
      <c r="HRR751" s="59"/>
      <c r="HRS751" s="59"/>
      <c r="HRT751" s="59"/>
      <c r="HRU751" s="59"/>
      <c r="HRV751" s="59"/>
      <c r="HRW751" s="59"/>
      <c r="HRX751" s="59"/>
      <c r="HRY751" s="59"/>
      <c r="HRZ751" s="59"/>
      <c r="HSA751" s="59"/>
      <c r="HSB751" s="59"/>
      <c r="HSC751" s="59"/>
      <c r="HSD751" s="59"/>
      <c r="HSE751" s="59"/>
      <c r="HSF751" s="59"/>
      <c r="HSG751" s="59"/>
      <c r="HSH751" s="59"/>
      <c r="HSI751" s="59"/>
      <c r="HSJ751" s="59"/>
      <c r="HSK751" s="59"/>
      <c r="HSL751" s="59"/>
      <c r="HSM751" s="59"/>
      <c r="HSN751" s="59"/>
      <c r="HSO751" s="59"/>
      <c r="HSP751" s="59"/>
      <c r="HSQ751" s="59"/>
      <c r="HSR751" s="59"/>
      <c r="HSS751" s="59"/>
      <c r="HST751" s="59"/>
      <c r="HSU751" s="59"/>
      <c r="HSV751" s="59"/>
      <c r="HSW751" s="59"/>
      <c r="HSX751" s="59"/>
      <c r="HSY751" s="59"/>
      <c r="HSZ751" s="59"/>
      <c r="HTA751" s="59"/>
      <c r="HTB751" s="59"/>
      <c r="HTC751" s="59"/>
      <c r="HTD751" s="59"/>
      <c r="HTE751" s="59"/>
      <c r="HTF751" s="59"/>
      <c r="HTG751" s="59"/>
      <c r="HTH751" s="59"/>
      <c r="HTI751" s="59"/>
      <c r="HTJ751" s="59"/>
      <c r="HTK751" s="59"/>
      <c r="HTL751" s="59"/>
      <c r="HTM751" s="59"/>
      <c r="HTN751" s="59"/>
      <c r="HTO751" s="59"/>
      <c r="HTP751" s="59"/>
      <c r="HTQ751" s="59"/>
      <c r="HTR751" s="59"/>
      <c r="HTS751" s="59"/>
      <c r="HTT751" s="59"/>
      <c r="HTU751" s="59"/>
      <c r="HTV751" s="59"/>
      <c r="HTW751" s="59"/>
      <c r="HTX751" s="59"/>
      <c r="HTY751" s="59"/>
      <c r="HTZ751" s="59"/>
      <c r="HUA751" s="59"/>
      <c r="HUB751" s="59"/>
      <c r="HUC751" s="59"/>
      <c r="HUD751" s="59"/>
      <c r="HUE751" s="59"/>
      <c r="HUF751" s="59"/>
      <c r="HUG751" s="59"/>
      <c r="HUH751" s="59"/>
      <c r="HUI751" s="59"/>
      <c r="HUJ751" s="59"/>
      <c r="HUK751" s="59"/>
      <c r="HUL751" s="59"/>
      <c r="HUM751" s="59"/>
      <c r="HUN751" s="59"/>
      <c r="HUO751" s="59"/>
      <c r="HUP751" s="59"/>
      <c r="HUQ751" s="59"/>
      <c r="HUR751" s="59"/>
      <c r="HUS751" s="59"/>
      <c r="HUT751" s="59"/>
      <c r="HUU751" s="59"/>
      <c r="HUV751" s="59"/>
      <c r="HUW751" s="59"/>
      <c r="HUX751" s="59"/>
      <c r="HUY751" s="59"/>
      <c r="HUZ751" s="59"/>
      <c r="HVA751" s="59"/>
      <c r="HVB751" s="59"/>
      <c r="HVC751" s="59"/>
      <c r="HVD751" s="59"/>
      <c r="HVE751" s="59"/>
      <c r="HVF751" s="59"/>
      <c r="HVG751" s="59"/>
      <c r="HVH751" s="59"/>
      <c r="HVI751" s="59"/>
      <c r="HVJ751" s="59"/>
      <c r="HVK751" s="59"/>
      <c r="HVL751" s="59"/>
      <c r="HVM751" s="59"/>
      <c r="HVN751" s="59"/>
      <c r="HVO751" s="59"/>
      <c r="HVP751" s="59"/>
      <c r="HVQ751" s="59"/>
      <c r="HVR751" s="59"/>
      <c r="HVS751" s="59"/>
      <c r="HVT751" s="59"/>
      <c r="HVU751" s="59"/>
      <c r="HVV751" s="59"/>
      <c r="HVW751" s="59"/>
      <c r="HVX751" s="59"/>
      <c r="HVY751" s="59"/>
      <c r="HVZ751" s="59"/>
      <c r="HWA751" s="59"/>
      <c r="HWB751" s="59"/>
      <c r="HWC751" s="59"/>
      <c r="HWD751" s="59"/>
      <c r="HWE751" s="59"/>
      <c r="HWF751" s="59"/>
      <c r="HWG751" s="59"/>
      <c r="HWH751" s="59"/>
      <c r="HWI751" s="59"/>
      <c r="HWJ751" s="59"/>
      <c r="HWK751" s="59"/>
      <c r="HWL751" s="59"/>
      <c r="HWM751" s="59"/>
      <c r="HWN751" s="59"/>
      <c r="HWO751" s="59"/>
      <c r="HWP751" s="59"/>
      <c r="HWQ751" s="59"/>
      <c r="HWR751" s="59"/>
      <c r="HWS751" s="59"/>
      <c r="HWT751" s="59"/>
      <c r="HWU751" s="59"/>
      <c r="HWV751" s="59"/>
      <c r="HWW751" s="59"/>
      <c r="HWX751" s="59"/>
      <c r="HWY751" s="59"/>
      <c r="HWZ751" s="59"/>
      <c r="HXA751" s="59"/>
      <c r="HXB751" s="59"/>
      <c r="HXC751" s="59"/>
      <c r="HXD751" s="59"/>
      <c r="HXE751" s="59"/>
      <c r="HXF751" s="59"/>
      <c r="HXG751" s="59"/>
      <c r="HXH751" s="59"/>
      <c r="HXI751" s="59"/>
      <c r="HXJ751" s="59"/>
      <c r="HXK751" s="59"/>
      <c r="HXL751" s="59"/>
      <c r="HXM751" s="59"/>
      <c r="HXN751" s="59"/>
      <c r="HXO751" s="59"/>
      <c r="HXP751" s="59"/>
      <c r="HXQ751" s="59"/>
      <c r="HXR751" s="59"/>
      <c r="HXS751" s="59"/>
      <c r="HXT751" s="59"/>
      <c r="HXU751" s="59"/>
      <c r="HXV751" s="59"/>
      <c r="HXW751" s="59"/>
      <c r="HXX751" s="59"/>
      <c r="HXY751" s="59"/>
      <c r="HXZ751" s="59"/>
      <c r="HYA751" s="59"/>
      <c r="HYB751" s="59"/>
      <c r="HYC751" s="59"/>
      <c r="HYD751" s="59"/>
      <c r="HYE751" s="59"/>
      <c r="HYF751" s="59"/>
      <c r="HYG751" s="59"/>
      <c r="HYH751" s="59"/>
      <c r="HYI751" s="59"/>
      <c r="HYJ751" s="59"/>
      <c r="HYK751" s="59"/>
      <c r="HYL751" s="59"/>
      <c r="HYM751" s="59"/>
      <c r="HYN751" s="59"/>
      <c r="HYO751" s="59"/>
      <c r="HYP751" s="59"/>
      <c r="HYQ751" s="59"/>
      <c r="HYR751" s="59"/>
      <c r="HYS751" s="59"/>
      <c r="HYT751" s="59"/>
      <c r="HYU751" s="59"/>
      <c r="HYV751" s="59"/>
      <c r="HYW751" s="59"/>
      <c r="HYX751" s="59"/>
      <c r="HYY751" s="59"/>
      <c r="HYZ751" s="59"/>
      <c r="HZA751" s="59"/>
      <c r="HZB751" s="59"/>
      <c r="HZC751" s="59"/>
      <c r="HZD751" s="59"/>
      <c r="HZE751" s="59"/>
      <c r="HZF751" s="59"/>
      <c r="HZG751" s="59"/>
      <c r="HZH751" s="59"/>
      <c r="HZI751" s="59"/>
      <c r="HZJ751" s="59"/>
      <c r="HZK751" s="59"/>
      <c r="HZL751" s="59"/>
      <c r="HZM751" s="59"/>
      <c r="HZN751" s="59"/>
      <c r="HZO751" s="59"/>
      <c r="HZP751" s="59"/>
      <c r="HZQ751" s="59"/>
      <c r="HZR751" s="59"/>
      <c r="HZS751" s="59"/>
      <c r="HZT751" s="59"/>
      <c r="HZU751" s="59"/>
      <c r="HZV751" s="59"/>
      <c r="HZW751" s="59"/>
      <c r="HZX751" s="59"/>
      <c r="HZY751" s="59"/>
      <c r="HZZ751" s="59"/>
      <c r="IAA751" s="59"/>
      <c r="IAB751" s="59"/>
      <c r="IAC751" s="59"/>
      <c r="IAD751" s="59"/>
      <c r="IAE751" s="59"/>
      <c r="IAF751" s="59"/>
      <c r="IAG751" s="59"/>
      <c r="IAH751" s="59"/>
      <c r="IAI751" s="59"/>
      <c r="IAJ751" s="59"/>
      <c r="IAK751" s="59"/>
      <c r="IAL751" s="59"/>
      <c r="IAM751" s="59"/>
      <c r="IAN751" s="59"/>
      <c r="IAO751" s="59"/>
      <c r="IAP751" s="59"/>
      <c r="IAQ751" s="59"/>
      <c r="IAR751" s="59"/>
      <c r="IAS751" s="59"/>
      <c r="IAT751" s="59"/>
      <c r="IAU751" s="59"/>
      <c r="IAV751" s="59"/>
      <c r="IAW751" s="59"/>
      <c r="IAX751" s="59"/>
      <c r="IAY751" s="59"/>
      <c r="IAZ751" s="59"/>
      <c r="IBA751" s="59"/>
      <c r="IBB751" s="59"/>
      <c r="IBC751" s="59"/>
      <c r="IBD751" s="59"/>
      <c r="IBE751" s="59"/>
      <c r="IBF751" s="59"/>
      <c r="IBG751" s="59"/>
      <c r="IBH751" s="59"/>
      <c r="IBI751" s="59"/>
      <c r="IBJ751" s="59"/>
      <c r="IBK751" s="59"/>
      <c r="IBL751" s="59"/>
      <c r="IBM751" s="59"/>
      <c r="IBN751" s="59"/>
      <c r="IBO751" s="59"/>
      <c r="IBP751" s="59"/>
      <c r="IBQ751" s="59"/>
      <c r="IBR751" s="59"/>
      <c r="IBS751" s="59"/>
      <c r="IBT751" s="59"/>
      <c r="IBU751" s="59"/>
      <c r="IBV751" s="59"/>
      <c r="IBW751" s="59"/>
      <c r="IBX751" s="59"/>
      <c r="IBY751" s="59"/>
      <c r="IBZ751" s="59"/>
      <c r="ICA751" s="59"/>
      <c r="ICB751" s="59"/>
      <c r="ICC751" s="59"/>
      <c r="ICD751" s="59"/>
      <c r="ICE751" s="59"/>
      <c r="ICF751" s="59"/>
      <c r="ICG751" s="59"/>
      <c r="ICH751" s="59"/>
      <c r="ICI751" s="59"/>
      <c r="ICJ751" s="59"/>
      <c r="ICK751" s="59"/>
      <c r="ICL751" s="59"/>
      <c r="ICM751" s="59"/>
      <c r="ICN751" s="59"/>
      <c r="ICO751" s="59"/>
      <c r="ICP751" s="59"/>
      <c r="ICQ751" s="59"/>
      <c r="ICR751" s="59"/>
      <c r="ICS751" s="59"/>
      <c r="ICT751" s="59"/>
      <c r="ICU751" s="59"/>
      <c r="ICV751" s="59"/>
      <c r="ICW751" s="59"/>
      <c r="ICX751" s="59"/>
      <c r="ICY751" s="59"/>
      <c r="ICZ751" s="59"/>
      <c r="IDA751" s="59"/>
      <c r="IDB751" s="59"/>
      <c r="IDC751" s="59"/>
      <c r="IDD751" s="59"/>
      <c r="IDE751" s="59"/>
      <c r="IDF751" s="59"/>
      <c r="IDG751" s="59"/>
      <c r="IDH751" s="59"/>
      <c r="IDI751" s="59"/>
      <c r="IDJ751" s="59"/>
      <c r="IDK751" s="59"/>
      <c r="IDL751" s="59"/>
      <c r="IDM751" s="59"/>
      <c r="IDN751" s="59"/>
      <c r="IDO751" s="59"/>
      <c r="IDP751" s="59"/>
      <c r="IDQ751" s="59"/>
      <c r="IDR751" s="59"/>
      <c r="IDS751" s="59"/>
      <c r="IDT751" s="59"/>
      <c r="IDU751" s="59"/>
      <c r="IDV751" s="59"/>
      <c r="IDW751" s="59"/>
      <c r="IDX751" s="59"/>
      <c r="IDY751" s="59"/>
      <c r="IDZ751" s="59"/>
      <c r="IEA751" s="59"/>
      <c r="IEB751" s="59"/>
      <c r="IEC751" s="59"/>
      <c r="IED751" s="59"/>
      <c r="IEE751" s="59"/>
      <c r="IEF751" s="59"/>
      <c r="IEG751" s="59"/>
      <c r="IEH751" s="59"/>
      <c r="IEI751" s="59"/>
      <c r="IEJ751" s="59"/>
      <c r="IEK751" s="59"/>
      <c r="IEL751" s="59"/>
      <c r="IEM751" s="59"/>
      <c r="IEN751" s="59"/>
      <c r="IEO751" s="59"/>
      <c r="IEP751" s="59"/>
      <c r="IEQ751" s="59"/>
      <c r="IER751" s="59"/>
      <c r="IES751" s="59"/>
      <c r="IET751" s="59"/>
      <c r="IEU751" s="59"/>
      <c r="IEV751" s="59"/>
      <c r="IEW751" s="59"/>
      <c r="IEX751" s="59"/>
      <c r="IEY751" s="59"/>
      <c r="IEZ751" s="59"/>
      <c r="IFA751" s="59"/>
      <c r="IFB751" s="59"/>
      <c r="IFC751" s="59"/>
      <c r="IFD751" s="59"/>
      <c r="IFE751" s="59"/>
      <c r="IFF751" s="59"/>
      <c r="IFG751" s="59"/>
      <c r="IFH751" s="59"/>
      <c r="IFI751" s="59"/>
      <c r="IFJ751" s="59"/>
      <c r="IFK751" s="59"/>
      <c r="IFL751" s="59"/>
      <c r="IFM751" s="59"/>
      <c r="IFN751" s="59"/>
      <c r="IFO751" s="59"/>
      <c r="IFP751" s="59"/>
      <c r="IFQ751" s="59"/>
      <c r="IFR751" s="59"/>
      <c r="IFS751" s="59"/>
      <c r="IFT751" s="59"/>
      <c r="IFU751" s="59"/>
      <c r="IFV751" s="59"/>
      <c r="IFW751" s="59"/>
      <c r="IFX751" s="59"/>
      <c r="IFY751" s="59"/>
      <c r="IFZ751" s="59"/>
      <c r="IGA751" s="59"/>
      <c r="IGB751" s="59"/>
      <c r="IGC751" s="59"/>
      <c r="IGD751" s="59"/>
      <c r="IGE751" s="59"/>
      <c r="IGF751" s="59"/>
      <c r="IGG751" s="59"/>
      <c r="IGH751" s="59"/>
      <c r="IGI751" s="59"/>
      <c r="IGJ751" s="59"/>
      <c r="IGK751" s="59"/>
      <c r="IGL751" s="59"/>
      <c r="IGM751" s="59"/>
      <c r="IGN751" s="59"/>
      <c r="IGO751" s="59"/>
      <c r="IGP751" s="59"/>
      <c r="IGQ751" s="59"/>
      <c r="IGR751" s="59"/>
      <c r="IGS751" s="59"/>
      <c r="IGT751" s="59"/>
      <c r="IGU751" s="59"/>
      <c r="IGV751" s="59"/>
      <c r="IGW751" s="59"/>
      <c r="IGX751" s="59"/>
      <c r="IGY751" s="59"/>
      <c r="IGZ751" s="59"/>
      <c r="IHA751" s="59"/>
      <c r="IHB751" s="59"/>
      <c r="IHC751" s="59"/>
      <c r="IHD751" s="59"/>
      <c r="IHE751" s="59"/>
      <c r="IHF751" s="59"/>
      <c r="IHG751" s="59"/>
      <c r="IHH751" s="59"/>
      <c r="IHI751" s="59"/>
      <c r="IHJ751" s="59"/>
      <c r="IHK751" s="59"/>
      <c r="IHL751" s="59"/>
      <c r="IHM751" s="59"/>
      <c r="IHN751" s="59"/>
      <c r="IHO751" s="59"/>
      <c r="IHP751" s="59"/>
      <c r="IHQ751" s="59"/>
      <c r="IHR751" s="59"/>
      <c r="IHS751" s="59"/>
      <c r="IHT751" s="59"/>
      <c r="IHU751" s="59"/>
      <c r="IHV751" s="59"/>
      <c r="IHW751" s="59"/>
      <c r="IHX751" s="59"/>
      <c r="IHY751" s="59"/>
      <c r="IHZ751" s="59"/>
      <c r="IIA751" s="59"/>
      <c r="IIB751" s="59"/>
      <c r="IIC751" s="59"/>
      <c r="IID751" s="59"/>
      <c r="IIE751" s="59"/>
      <c r="IIF751" s="59"/>
      <c r="IIG751" s="59"/>
      <c r="IIH751" s="59"/>
      <c r="III751" s="59"/>
      <c r="IIJ751" s="59"/>
      <c r="IIK751" s="59"/>
      <c r="IIL751" s="59"/>
      <c r="IIM751" s="59"/>
      <c r="IIN751" s="59"/>
      <c r="IIO751" s="59"/>
      <c r="IIP751" s="59"/>
      <c r="IIQ751" s="59"/>
      <c r="IIR751" s="59"/>
      <c r="IIS751" s="59"/>
      <c r="IIT751" s="59"/>
      <c r="IIU751" s="59"/>
      <c r="IIV751" s="59"/>
      <c r="IIW751" s="59"/>
      <c r="IIX751" s="59"/>
      <c r="IIY751" s="59"/>
      <c r="IIZ751" s="59"/>
      <c r="IJA751" s="59"/>
      <c r="IJB751" s="59"/>
      <c r="IJC751" s="59"/>
      <c r="IJD751" s="59"/>
      <c r="IJE751" s="59"/>
      <c r="IJF751" s="59"/>
      <c r="IJG751" s="59"/>
      <c r="IJH751" s="59"/>
      <c r="IJI751" s="59"/>
      <c r="IJJ751" s="59"/>
      <c r="IJK751" s="59"/>
      <c r="IJL751" s="59"/>
      <c r="IJM751" s="59"/>
      <c r="IJN751" s="59"/>
      <c r="IJO751" s="59"/>
      <c r="IJP751" s="59"/>
      <c r="IJQ751" s="59"/>
      <c r="IJR751" s="59"/>
      <c r="IJS751" s="59"/>
      <c r="IJT751" s="59"/>
      <c r="IJU751" s="59"/>
      <c r="IJV751" s="59"/>
      <c r="IJW751" s="59"/>
      <c r="IJX751" s="59"/>
      <c r="IJY751" s="59"/>
      <c r="IJZ751" s="59"/>
      <c r="IKA751" s="59"/>
      <c r="IKB751" s="59"/>
      <c r="IKC751" s="59"/>
      <c r="IKD751" s="59"/>
      <c r="IKE751" s="59"/>
      <c r="IKF751" s="59"/>
      <c r="IKG751" s="59"/>
      <c r="IKH751" s="59"/>
      <c r="IKI751" s="59"/>
      <c r="IKJ751" s="59"/>
      <c r="IKK751" s="59"/>
      <c r="IKL751" s="59"/>
      <c r="IKM751" s="59"/>
      <c r="IKN751" s="59"/>
      <c r="IKO751" s="59"/>
      <c r="IKP751" s="59"/>
      <c r="IKQ751" s="59"/>
      <c r="IKR751" s="59"/>
      <c r="IKS751" s="59"/>
      <c r="IKT751" s="59"/>
      <c r="IKU751" s="59"/>
      <c r="IKV751" s="59"/>
      <c r="IKW751" s="59"/>
      <c r="IKX751" s="59"/>
      <c r="IKY751" s="59"/>
      <c r="IKZ751" s="59"/>
      <c r="ILA751" s="59"/>
      <c r="ILB751" s="59"/>
      <c r="ILC751" s="59"/>
      <c r="ILD751" s="59"/>
      <c r="ILE751" s="59"/>
      <c r="ILF751" s="59"/>
      <c r="ILG751" s="59"/>
      <c r="ILH751" s="59"/>
      <c r="ILI751" s="59"/>
      <c r="ILJ751" s="59"/>
      <c r="ILK751" s="59"/>
      <c r="ILL751" s="59"/>
      <c r="ILM751" s="59"/>
      <c r="ILN751" s="59"/>
      <c r="ILO751" s="59"/>
      <c r="ILP751" s="59"/>
      <c r="ILQ751" s="59"/>
      <c r="ILR751" s="59"/>
      <c r="ILS751" s="59"/>
      <c r="ILT751" s="59"/>
      <c r="ILU751" s="59"/>
      <c r="ILV751" s="59"/>
      <c r="ILW751" s="59"/>
      <c r="ILX751" s="59"/>
      <c r="ILY751" s="59"/>
      <c r="ILZ751" s="59"/>
      <c r="IMA751" s="59"/>
      <c r="IMB751" s="59"/>
      <c r="IMC751" s="59"/>
      <c r="IMD751" s="59"/>
      <c r="IME751" s="59"/>
      <c r="IMF751" s="59"/>
      <c r="IMG751" s="59"/>
      <c r="IMH751" s="59"/>
      <c r="IMI751" s="59"/>
      <c r="IMJ751" s="59"/>
      <c r="IMK751" s="59"/>
      <c r="IML751" s="59"/>
      <c r="IMM751" s="59"/>
      <c r="IMN751" s="59"/>
      <c r="IMO751" s="59"/>
      <c r="IMP751" s="59"/>
      <c r="IMQ751" s="59"/>
      <c r="IMR751" s="59"/>
      <c r="IMS751" s="59"/>
      <c r="IMT751" s="59"/>
      <c r="IMU751" s="59"/>
      <c r="IMV751" s="59"/>
      <c r="IMW751" s="59"/>
      <c r="IMX751" s="59"/>
      <c r="IMY751" s="59"/>
      <c r="IMZ751" s="59"/>
      <c r="INA751" s="59"/>
      <c r="INB751" s="59"/>
      <c r="INC751" s="59"/>
      <c r="IND751" s="59"/>
      <c r="INE751" s="59"/>
      <c r="INF751" s="59"/>
      <c r="ING751" s="59"/>
      <c r="INH751" s="59"/>
      <c r="INI751" s="59"/>
      <c r="INJ751" s="59"/>
      <c r="INK751" s="59"/>
      <c r="INL751" s="59"/>
      <c r="INM751" s="59"/>
      <c r="INN751" s="59"/>
      <c r="INO751" s="59"/>
      <c r="INP751" s="59"/>
      <c r="INQ751" s="59"/>
      <c r="INR751" s="59"/>
      <c r="INS751" s="59"/>
      <c r="INT751" s="59"/>
      <c r="INU751" s="59"/>
      <c r="INV751" s="59"/>
      <c r="INW751" s="59"/>
      <c r="INX751" s="59"/>
      <c r="INY751" s="59"/>
      <c r="INZ751" s="59"/>
      <c r="IOA751" s="59"/>
      <c r="IOB751" s="59"/>
      <c r="IOC751" s="59"/>
      <c r="IOD751" s="59"/>
      <c r="IOE751" s="59"/>
      <c r="IOF751" s="59"/>
      <c r="IOG751" s="59"/>
      <c r="IOH751" s="59"/>
      <c r="IOI751" s="59"/>
      <c r="IOJ751" s="59"/>
      <c r="IOK751" s="59"/>
      <c r="IOL751" s="59"/>
      <c r="IOM751" s="59"/>
      <c r="ION751" s="59"/>
      <c r="IOO751" s="59"/>
      <c r="IOP751" s="59"/>
      <c r="IOQ751" s="59"/>
      <c r="IOR751" s="59"/>
      <c r="IOS751" s="59"/>
      <c r="IOT751" s="59"/>
      <c r="IOU751" s="59"/>
      <c r="IOV751" s="59"/>
      <c r="IOW751" s="59"/>
      <c r="IOX751" s="59"/>
      <c r="IOY751" s="59"/>
      <c r="IOZ751" s="59"/>
      <c r="IPA751" s="59"/>
      <c r="IPB751" s="59"/>
      <c r="IPC751" s="59"/>
      <c r="IPD751" s="59"/>
      <c r="IPE751" s="59"/>
      <c r="IPF751" s="59"/>
      <c r="IPG751" s="59"/>
      <c r="IPH751" s="59"/>
      <c r="IPI751" s="59"/>
      <c r="IPJ751" s="59"/>
      <c r="IPK751" s="59"/>
      <c r="IPL751" s="59"/>
      <c r="IPM751" s="59"/>
      <c r="IPN751" s="59"/>
      <c r="IPO751" s="59"/>
      <c r="IPP751" s="59"/>
      <c r="IPQ751" s="59"/>
      <c r="IPR751" s="59"/>
      <c r="IPS751" s="59"/>
      <c r="IPT751" s="59"/>
      <c r="IPU751" s="59"/>
      <c r="IPV751" s="59"/>
      <c r="IPW751" s="59"/>
      <c r="IPX751" s="59"/>
      <c r="IPY751" s="59"/>
      <c r="IPZ751" s="59"/>
      <c r="IQA751" s="59"/>
      <c r="IQB751" s="59"/>
      <c r="IQC751" s="59"/>
      <c r="IQD751" s="59"/>
      <c r="IQE751" s="59"/>
      <c r="IQF751" s="59"/>
      <c r="IQG751" s="59"/>
      <c r="IQH751" s="59"/>
      <c r="IQI751" s="59"/>
      <c r="IQJ751" s="59"/>
      <c r="IQK751" s="59"/>
      <c r="IQL751" s="59"/>
      <c r="IQM751" s="59"/>
      <c r="IQN751" s="59"/>
      <c r="IQO751" s="59"/>
      <c r="IQP751" s="59"/>
      <c r="IQQ751" s="59"/>
      <c r="IQR751" s="59"/>
      <c r="IQS751" s="59"/>
      <c r="IQT751" s="59"/>
      <c r="IQU751" s="59"/>
      <c r="IQV751" s="59"/>
      <c r="IQW751" s="59"/>
      <c r="IQX751" s="59"/>
      <c r="IQY751" s="59"/>
      <c r="IQZ751" s="59"/>
      <c r="IRA751" s="59"/>
      <c r="IRB751" s="59"/>
      <c r="IRC751" s="59"/>
      <c r="IRD751" s="59"/>
      <c r="IRE751" s="59"/>
      <c r="IRF751" s="59"/>
      <c r="IRG751" s="59"/>
      <c r="IRH751" s="59"/>
      <c r="IRI751" s="59"/>
      <c r="IRJ751" s="59"/>
      <c r="IRK751" s="59"/>
      <c r="IRL751" s="59"/>
      <c r="IRM751" s="59"/>
      <c r="IRN751" s="59"/>
      <c r="IRO751" s="59"/>
      <c r="IRP751" s="59"/>
      <c r="IRQ751" s="59"/>
      <c r="IRR751" s="59"/>
      <c r="IRS751" s="59"/>
      <c r="IRT751" s="59"/>
      <c r="IRU751" s="59"/>
      <c r="IRV751" s="59"/>
      <c r="IRW751" s="59"/>
      <c r="IRX751" s="59"/>
      <c r="IRY751" s="59"/>
      <c r="IRZ751" s="59"/>
      <c r="ISA751" s="59"/>
      <c r="ISB751" s="59"/>
      <c r="ISC751" s="59"/>
      <c r="ISD751" s="59"/>
      <c r="ISE751" s="59"/>
      <c r="ISF751" s="59"/>
      <c r="ISG751" s="59"/>
      <c r="ISH751" s="59"/>
      <c r="ISI751" s="59"/>
      <c r="ISJ751" s="59"/>
      <c r="ISK751" s="59"/>
      <c r="ISL751" s="59"/>
      <c r="ISM751" s="59"/>
      <c r="ISN751" s="59"/>
      <c r="ISO751" s="59"/>
      <c r="ISP751" s="59"/>
      <c r="ISQ751" s="59"/>
      <c r="ISR751" s="59"/>
      <c r="ISS751" s="59"/>
      <c r="IST751" s="59"/>
      <c r="ISU751" s="59"/>
      <c r="ISV751" s="59"/>
      <c r="ISW751" s="59"/>
      <c r="ISX751" s="59"/>
      <c r="ISY751" s="59"/>
      <c r="ISZ751" s="59"/>
      <c r="ITA751" s="59"/>
      <c r="ITB751" s="59"/>
      <c r="ITC751" s="59"/>
      <c r="ITD751" s="59"/>
      <c r="ITE751" s="59"/>
      <c r="ITF751" s="59"/>
      <c r="ITG751" s="59"/>
      <c r="ITH751" s="59"/>
      <c r="ITI751" s="59"/>
      <c r="ITJ751" s="59"/>
      <c r="ITK751" s="59"/>
      <c r="ITL751" s="59"/>
      <c r="ITM751" s="59"/>
      <c r="ITN751" s="59"/>
      <c r="ITO751" s="59"/>
      <c r="ITP751" s="59"/>
      <c r="ITQ751" s="59"/>
      <c r="ITR751" s="59"/>
      <c r="ITS751" s="59"/>
      <c r="ITT751" s="59"/>
      <c r="ITU751" s="59"/>
      <c r="ITV751" s="59"/>
      <c r="ITW751" s="59"/>
      <c r="ITX751" s="59"/>
      <c r="ITY751" s="59"/>
      <c r="ITZ751" s="59"/>
      <c r="IUA751" s="59"/>
      <c r="IUB751" s="59"/>
      <c r="IUC751" s="59"/>
      <c r="IUD751" s="59"/>
      <c r="IUE751" s="59"/>
      <c r="IUF751" s="59"/>
      <c r="IUG751" s="59"/>
      <c r="IUH751" s="59"/>
      <c r="IUI751" s="59"/>
      <c r="IUJ751" s="59"/>
      <c r="IUK751" s="59"/>
      <c r="IUL751" s="59"/>
      <c r="IUM751" s="59"/>
      <c r="IUN751" s="59"/>
      <c r="IUO751" s="59"/>
      <c r="IUP751" s="59"/>
      <c r="IUQ751" s="59"/>
      <c r="IUR751" s="59"/>
      <c r="IUS751" s="59"/>
      <c r="IUT751" s="59"/>
      <c r="IUU751" s="59"/>
      <c r="IUV751" s="59"/>
      <c r="IUW751" s="59"/>
      <c r="IUX751" s="59"/>
      <c r="IUY751" s="59"/>
      <c r="IUZ751" s="59"/>
      <c r="IVA751" s="59"/>
      <c r="IVB751" s="59"/>
      <c r="IVC751" s="59"/>
      <c r="IVD751" s="59"/>
      <c r="IVE751" s="59"/>
      <c r="IVF751" s="59"/>
      <c r="IVG751" s="59"/>
      <c r="IVH751" s="59"/>
      <c r="IVI751" s="59"/>
      <c r="IVJ751" s="59"/>
      <c r="IVK751" s="59"/>
      <c r="IVL751" s="59"/>
      <c r="IVM751" s="59"/>
      <c r="IVN751" s="59"/>
      <c r="IVO751" s="59"/>
      <c r="IVP751" s="59"/>
      <c r="IVQ751" s="59"/>
      <c r="IVR751" s="59"/>
      <c r="IVS751" s="59"/>
      <c r="IVT751" s="59"/>
      <c r="IVU751" s="59"/>
      <c r="IVV751" s="59"/>
      <c r="IVW751" s="59"/>
      <c r="IVX751" s="59"/>
      <c r="IVY751" s="59"/>
      <c r="IVZ751" s="59"/>
      <c r="IWA751" s="59"/>
      <c r="IWB751" s="59"/>
      <c r="IWC751" s="59"/>
      <c r="IWD751" s="59"/>
      <c r="IWE751" s="59"/>
      <c r="IWF751" s="59"/>
      <c r="IWG751" s="59"/>
      <c r="IWH751" s="59"/>
      <c r="IWI751" s="59"/>
      <c r="IWJ751" s="59"/>
      <c r="IWK751" s="59"/>
      <c r="IWL751" s="59"/>
      <c r="IWM751" s="59"/>
      <c r="IWN751" s="59"/>
      <c r="IWO751" s="59"/>
      <c r="IWP751" s="59"/>
      <c r="IWQ751" s="59"/>
      <c r="IWR751" s="59"/>
      <c r="IWS751" s="59"/>
      <c r="IWT751" s="59"/>
      <c r="IWU751" s="59"/>
      <c r="IWV751" s="59"/>
      <c r="IWW751" s="59"/>
      <c r="IWX751" s="59"/>
      <c r="IWY751" s="59"/>
      <c r="IWZ751" s="59"/>
      <c r="IXA751" s="59"/>
      <c r="IXB751" s="59"/>
      <c r="IXC751" s="59"/>
      <c r="IXD751" s="59"/>
      <c r="IXE751" s="59"/>
      <c r="IXF751" s="59"/>
      <c r="IXG751" s="59"/>
      <c r="IXH751" s="59"/>
      <c r="IXI751" s="59"/>
      <c r="IXJ751" s="59"/>
      <c r="IXK751" s="59"/>
      <c r="IXL751" s="59"/>
      <c r="IXM751" s="59"/>
      <c r="IXN751" s="59"/>
      <c r="IXO751" s="59"/>
      <c r="IXP751" s="59"/>
      <c r="IXQ751" s="59"/>
      <c r="IXR751" s="59"/>
      <c r="IXS751" s="59"/>
      <c r="IXT751" s="59"/>
      <c r="IXU751" s="59"/>
      <c r="IXV751" s="59"/>
      <c r="IXW751" s="59"/>
      <c r="IXX751" s="59"/>
      <c r="IXY751" s="59"/>
      <c r="IXZ751" s="59"/>
      <c r="IYA751" s="59"/>
      <c r="IYB751" s="59"/>
      <c r="IYC751" s="59"/>
      <c r="IYD751" s="59"/>
      <c r="IYE751" s="59"/>
      <c r="IYF751" s="59"/>
      <c r="IYG751" s="59"/>
      <c r="IYH751" s="59"/>
      <c r="IYI751" s="59"/>
      <c r="IYJ751" s="59"/>
      <c r="IYK751" s="59"/>
      <c r="IYL751" s="59"/>
      <c r="IYM751" s="59"/>
      <c r="IYN751" s="59"/>
      <c r="IYO751" s="59"/>
      <c r="IYP751" s="59"/>
      <c r="IYQ751" s="59"/>
      <c r="IYR751" s="59"/>
      <c r="IYS751" s="59"/>
      <c r="IYT751" s="59"/>
      <c r="IYU751" s="59"/>
      <c r="IYV751" s="59"/>
      <c r="IYW751" s="59"/>
      <c r="IYX751" s="59"/>
      <c r="IYY751" s="59"/>
      <c r="IYZ751" s="59"/>
      <c r="IZA751" s="59"/>
      <c r="IZB751" s="59"/>
      <c r="IZC751" s="59"/>
      <c r="IZD751" s="59"/>
      <c r="IZE751" s="59"/>
      <c r="IZF751" s="59"/>
      <c r="IZG751" s="59"/>
      <c r="IZH751" s="59"/>
      <c r="IZI751" s="59"/>
      <c r="IZJ751" s="59"/>
      <c r="IZK751" s="59"/>
      <c r="IZL751" s="59"/>
      <c r="IZM751" s="59"/>
      <c r="IZN751" s="59"/>
      <c r="IZO751" s="59"/>
      <c r="IZP751" s="59"/>
      <c r="IZQ751" s="59"/>
      <c r="IZR751" s="59"/>
      <c r="IZS751" s="59"/>
      <c r="IZT751" s="59"/>
      <c r="IZU751" s="59"/>
      <c r="IZV751" s="59"/>
      <c r="IZW751" s="59"/>
      <c r="IZX751" s="59"/>
      <c r="IZY751" s="59"/>
      <c r="IZZ751" s="59"/>
      <c r="JAA751" s="59"/>
      <c r="JAB751" s="59"/>
      <c r="JAC751" s="59"/>
      <c r="JAD751" s="59"/>
      <c r="JAE751" s="59"/>
      <c r="JAF751" s="59"/>
      <c r="JAG751" s="59"/>
      <c r="JAH751" s="59"/>
      <c r="JAI751" s="59"/>
      <c r="JAJ751" s="59"/>
      <c r="JAK751" s="59"/>
      <c r="JAL751" s="59"/>
      <c r="JAM751" s="59"/>
      <c r="JAN751" s="59"/>
      <c r="JAO751" s="59"/>
      <c r="JAP751" s="59"/>
      <c r="JAQ751" s="59"/>
      <c r="JAR751" s="59"/>
      <c r="JAS751" s="59"/>
      <c r="JAT751" s="59"/>
      <c r="JAU751" s="59"/>
      <c r="JAV751" s="59"/>
      <c r="JAW751" s="59"/>
      <c r="JAX751" s="59"/>
      <c r="JAY751" s="59"/>
      <c r="JAZ751" s="59"/>
      <c r="JBA751" s="59"/>
      <c r="JBB751" s="59"/>
      <c r="JBC751" s="59"/>
      <c r="JBD751" s="59"/>
      <c r="JBE751" s="59"/>
      <c r="JBF751" s="59"/>
      <c r="JBG751" s="59"/>
      <c r="JBH751" s="59"/>
      <c r="JBI751" s="59"/>
      <c r="JBJ751" s="59"/>
      <c r="JBK751" s="59"/>
      <c r="JBL751" s="59"/>
      <c r="JBM751" s="59"/>
      <c r="JBN751" s="59"/>
      <c r="JBO751" s="59"/>
      <c r="JBP751" s="59"/>
      <c r="JBQ751" s="59"/>
      <c r="JBR751" s="59"/>
      <c r="JBS751" s="59"/>
      <c r="JBT751" s="59"/>
      <c r="JBU751" s="59"/>
      <c r="JBV751" s="59"/>
      <c r="JBW751" s="59"/>
      <c r="JBX751" s="59"/>
      <c r="JBY751" s="59"/>
      <c r="JBZ751" s="59"/>
      <c r="JCA751" s="59"/>
      <c r="JCB751" s="59"/>
      <c r="JCC751" s="59"/>
      <c r="JCD751" s="59"/>
      <c r="JCE751" s="59"/>
      <c r="JCF751" s="59"/>
      <c r="JCG751" s="59"/>
      <c r="JCH751" s="59"/>
      <c r="JCI751" s="59"/>
      <c r="JCJ751" s="59"/>
      <c r="JCK751" s="59"/>
      <c r="JCL751" s="59"/>
      <c r="JCM751" s="59"/>
      <c r="JCN751" s="59"/>
      <c r="JCO751" s="59"/>
      <c r="JCP751" s="59"/>
      <c r="JCQ751" s="59"/>
      <c r="JCR751" s="59"/>
      <c r="JCS751" s="59"/>
      <c r="JCT751" s="59"/>
      <c r="JCU751" s="59"/>
      <c r="JCV751" s="59"/>
      <c r="JCW751" s="59"/>
      <c r="JCX751" s="59"/>
      <c r="JCY751" s="59"/>
      <c r="JCZ751" s="59"/>
      <c r="JDA751" s="59"/>
      <c r="JDB751" s="59"/>
      <c r="JDC751" s="59"/>
      <c r="JDD751" s="59"/>
      <c r="JDE751" s="59"/>
      <c r="JDF751" s="59"/>
      <c r="JDG751" s="59"/>
      <c r="JDH751" s="59"/>
      <c r="JDI751" s="59"/>
      <c r="JDJ751" s="59"/>
      <c r="JDK751" s="59"/>
      <c r="JDL751" s="59"/>
      <c r="JDM751" s="59"/>
      <c r="JDN751" s="59"/>
      <c r="JDO751" s="59"/>
      <c r="JDP751" s="59"/>
      <c r="JDQ751" s="59"/>
      <c r="JDR751" s="59"/>
      <c r="JDS751" s="59"/>
      <c r="JDT751" s="59"/>
      <c r="JDU751" s="59"/>
      <c r="JDV751" s="59"/>
      <c r="JDW751" s="59"/>
      <c r="JDX751" s="59"/>
      <c r="JDY751" s="59"/>
      <c r="JDZ751" s="59"/>
      <c r="JEA751" s="59"/>
      <c r="JEB751" s="59"/>
      <c r="JEC751" s="59"/>
      <c r="JED751" s="59"/>
      <c r="JEE751" s="59"/>
      <c r="JEF751" s="59"/>
      <c r="JEG751" s="59"/>
      <c r="JEH751" s="59"/>
      <c r="JEI751" s="59"/>
      <c r="JEJ751" s="59"/>
      <c r="JEK751" s="59"/>
      <c r="JEL751" s="59"/>
      <c r="JEM751" s="59"/>
      <c r="JEN751" s="59"/>
      <c r="JEO751" s="59"/>
      <c r="JEP751" s="59"/>
      <c r="JEQ751" s="59"/>
      <c r="JER751" s="59"/>
      <c r="JES751" s="59"/>
      <c r="JET751" s="59"/>
      <c r="JEU751" s="59"/>
      <c r="JEV751" s="59"/>
      <c r="JEW751" s="59"/>
      <c r="JEX751" s="59"/>
      <c r="JEY751" s="59"/>
      <c r="JEZ751" s="59"/>
      <c r="JFA751" s="59"/>
      <c r="JFB751" s="59"/>
      <c r="JFC751" s="59"/>
      <c r="JFD751" s="59"/>
      <c r="JFE751" s="59"/>
      <c r="JFF751" s="59"/>
      <c r="JFG751" s="59"/>
      <c r="JFH751" s="59"/>
      <c r="JFI751" s="59"/>
      <c r="JFJ751" s="59"/>
      <c r="JFK751" s="59"/>
      <c r="JFL751" s="59"/>
      <c r="JFM751" s="59"/>
      <c r="JFN751" s="59"/>
      <c r="JFO751" s="59"/>
      <c r="JFP751" s="59"/>
      <c r="JFQ751" s="59"/>
      <c r="JFR751" s="59"/>
      <c r="JFS751" s="59"/>
      <c r="JFT751" s="59"/>
      <c r="JFU751" s="59"/>
      <c r="JFV751" s="59"/>
      <c r="JFW751" s="59"/>
      <c r="JFX751" s="59"/>
      <c r="JFY751" s="59"/>
      <c r="JFZ751" s="59"/>
      <c r="JGA751" s="59"/>
      <c r="JGB751" s="59"/>
      <c r="JGC751" s="59"/>
      <c r="JGD751" s="59"/>
      <c r="JGE751" s="59"/>
      <c r="JGF751" s="59"/>
      <c r="JGG751" s="59"/>
      <c r="JGH751" s="59"/>
      <c r="JGI751" s="59"/>
      <c r="JGJ751" s="59"/>
      <c r="JGK751" s="59"/>
      <c r="JGL751" s="59"/>
      <c r="JGM751" s="59"/>
      <c r="JGN751" s="59"/>
      <c r="JGO751" s="59"/>
      <c r="JGP751" s="59"/>
      <c r="JGQ751" s="59"/>
      <c r="JGR751" s="59"/>
      <c r="JGS751" s="59"/>
      <c r="JGT751" s="59"/>
      <c r="JGU751" s="59"/>
      <c r="JGV751" s="59"/>
      <c r="JGW751" s="59"/>
      <c r="JGX751" s="59"/>
      <c r="JGY751" s="59"/>
      <c r="JGZ751" s="59"/>
      <c r="JHA751" s="59"/>
      <c r="JHB751" s="59"/>
      <c r="JHC751" s="59"/>
      <c r="JHD751" s="59"/>
      <c r="JHE751" s="59"/>
      <c r="JHF751" s="59"/>
      <c r="JHG751" s="59"/>
      <c r="JHH751" s="59"/>
      <c r="JHI751" s="59"/>
      <c r="JHJ751" s="59"/>
      <c r="JHK751" s="59"/>
      <c r="JHL751" s="59"/>
      <c r="JHM751" s="59"/>
      <c r="JHN751" s="59"/>
      <c r="JHO751" s="59"/>
      <c r="JHP751" s="59"/>
      <c r="JHQ751" s="59"/>
      <c r="JHR751" s="59"/>
      <c r="JHS751" s="59"/>
      <c r="JHT751" s="59"/>
      <c r="JHU751" s="59"/>
      <c r="JHV751" s="59"/>
      <c r="JHW751" s="59"/>
      <c r="JHX751" s="59"/>
      <c r="JHY751" s="59"/>
      <c r="JHZ751" s="59"/>
      <c r="JIA751" s="59"/>
      <c r="JIB751" s="59"/>
      <c r="JIC751" s="59"/>
      <c r="JID751" s="59"/>
      <c r="JIE751" s="59"/>
      <c r="JIF751" s="59"/>
      <c r="JIG751" s="59"/>
      <c r="JIH751" s="59"/>
      <c r="JII751" s="59"/>
      <c r="JIJ751" s="59"/>
      <c r="JIK751" s="59"/>
      <c r="JIL751" s="59"/>
      <c r="JIM751" s="59"/>
      <c r="JIN751" s="59"/>
      <c r="JIO751" s="59"/>
      <c r="JIP751" s="59"/>
      <c r="JIQ751" s="59"/>
      <c r="JIR751" s="59"/>
      <c r="JIS751" s="59"/>
      <c r="JIT751" s="59"/>
      <c r="JIU751" s="59"/>
      <c r="JIV751" s="59"/>
      <c r="JIW751" s="59"/>
      <c r="JIX751" s="59"/>
      <c r="JIY751" s="59"/>
      <c r="JIZ751" s="59"/>
      <c r="JJA751" s="59"/>
      <c r="JJB751" s="59"/>
      <c r="JJC751" s="59"/>
      <c r="JJD751" s="59"/>
      <c r="JJE751" s="59"/>
      <c r="JJF751" s="59"/>
      <c r="JJG751" s="59"/>
      <c r="JJH751" s="59"/>
      <c r="JJI751" s="59"/>
      <c r="JJJ751" s="59"/>
      <c r="JJK751" s="59"/>
      <c r="JJL751" s="59"/>
      <c r="JJM751" s="59"/>
      <c r="JJN751" s="59"/>
      <c r="JJO751" s="59"/>
      <c r="JJP751" s="59"/>
      <c r="JJQ751" s="59"/>
      <c r="JJR751" s="59"/>
      <c r="JJS751" s="59"/>
      <c r="JJT751" s="59"/>
      <c r="JJU751" s="59"/>
      <c r="JJV751" s="59"/>
      <c r="JJW751" s="59"/>
      <c r="JJX751" s="59"/>
      <c r="JJY751" s="59"/>
      <c r="JJZ751" s="59"/>
      <c r="JKA751" s="59"/>
      <c r="JKB751" s="59"/>
      <c r="JKC751" s="59"/>
      <c r="JKD751" s="59"/>
      <c r="JKE751" s="59"/>
      <c r="JKF751" s="59"/>
      <c r="JKG751" s="59"/>
      <c r="JKH751" s="59"/>
      <c r="JKI751" s="59"/>
      <c r="JKJ751" s="59"/>
      <c r="JKK751" s="59"/>
      <c r="JKL751" s="59"/>
      <c r="JKM751" s="59"/>
      <c r="JKN751" s="59"/>
      <c r="JKO751" s="59"/>
      <c r="JKP751" s="59"/>
      <c r="JKQ751" s="59"/>
      <c r="JKR751" s="59"/>
      <c r="JKS751" s="59"/>
      <c r="JKT751" s="59"/>
      <c r="JKU751" s="59"/>
      <c r="JKV751" s="59"/>
      <c r="JKW751" s="59"/>
      <c r="JKX751" s="59"/>
      <c r="JKY751" s="59"/>
      <c r="JKZ751" s="59"/>
      <c r="JLA751" s="59"/>
      <c r="JLB751" s="59"/>
      <c r="JLC751" s="59"/>
      <c r="JLD751" s="59"/>
      <c r="JLE751" s="59"/>
      <c r="JLF751" s="59"/>
      <c r="JLG751" s="59"/>
      <c r="JLH751" s="59"/>
      <c r="JLI751" s="59"/>
      <c r="JLJ751" s="59"/>
      <c r="JLK751" s="59"/>
      <c r="JLL751" s="59"/>
      <c r="JLM751" s="59"/>
      <c r="JLN751" s="59"/>
      <c r="JLO751" s="59"/>
      <c r="JLP751" s="59"/>
      <c r="JLQ751" s="59"/>
      <c r="JLR751" s="59"/>
      <c r="JLS751" s="59"/>
      <c r="JLT751" s="59"/>
      <c r="JLU751" s="59"/>
      <c r="JLV751" s="59"/>
      <c r="JLW751" s="59"/>
      <c r="JLX751" s="59"/>
      <c r="JLY751" s="59"/>
      <c r="JLZ751" s="59"/>
      <c r="JMA751" s="59"/>
      <c r="JMB751" s="59"/>
      <c r="JMC751" s="59"/>
      <c r="JMD751" s="59"/>
      <c r="JME751" s="59"/>
      <c r="JMF751" s="59"/>
      <c r="JMG751" s="59"/>
      <c r="JMH751" s="59"/>
      <c r="JMI751" s="59"/>
      <c r="JMJ751" s="59"/>
      <c r="JMK751" s="59"/>
      <c r="JML751" s="59"/>
      <c r="JMM751" s="59"/>
      <c r="JMN751" s="59"/>
      <c r="JMO751" s="59"/>
      <c r="JMP751" s="59"/>
      <c r="JMQ751" s="59"/>
      <c r="JMR751" s="59"/>
      <c r="JMS751" s="59"/>
      <c r="JMT751" s="59"/>
      <c r="JMU751" s="59"/>
      <c r="JMV751" s="59"/>
      <c r="JMW751" s="59"/>
      <c r="JMX751" s="59"/>
      <c r="JMY751" s="59"/>
      <c r="JMZ751" s="59"/>
      <c r="JNA751" s="59"/>
      <c r="JNB751" s="59"/>
      <c r="JNC751" s="59"/>
      <c r="JND751" s="59"/>
      <c r="JNE751" s="59"/>
      <c r="JNF751" s="59"/>
      <c r="JNG751" s="59"/>
      <c r="JNH751" s="59"/>
      <c r="JNI751" s="59"/>
      <c r="JNJ751" s="59"/>
      <c r="JNK751" s="59"/>
      <c r="JNL751" s="59"/>
      <c r="JNM751" s="59"/>
      <c r="JNN751" s="59"/>
      <c r="JNO751" s="59"/>
      <c r="JNP751" s="59"/>
      <c r="JNQ751" s="59"/>
      <c r="JNR751" s="59"/>
      <c r="JNS751" s="59"/>
      <c r="JNT751" s="59"/>
      <c r="JNU751" s="59"/>
      <c r="JNV751" s="59"/>
      <c r="JNW751" s="59"/>
      <c r="JNX751" s="59"/>
      <c r="JNY751" s="59"/>
      <c r="JNZ751" s="59"/>
      <c r="JOA751" s="59"/>
      <c r="JOB751" s="59"/>
      <c r="JOC751" s="59"/>
      <c r="JOD751" s="59"/>
      <c r="JOE751" s="59"/>
      <c r="JOF751" s="59"/>
      <c r="JOG751" s="59"/>
      <c r="JOH751" s="59"/>
      <c r="JOI751" s="59"/>
      <c r="JOJ751" s="59"/>
      <c r="JOK751" s="59"/>
      <c r="JOL751" s="59"/>
      <c r="JOM751" s="59"/>
      <c r="JON751" s="59"/>
      <c r="JOO751" s="59"/>
      <c r="JOP751" s="59"/>
      <c r="JOQ751" s="59"/>
      <c r="JOR751" s="59"/>
      <c r="JOS751" s="59"/>
      <c r="JOT751" s="59"/>
      <c r="JOU751" s="59"/>
      <c r="JOV751" s="59"/>
      <c r="JOW751" s="59"/>
      <c r="JOX751" s="59"/>
      <c r="JOY751" s="59"/>
      <c r="JOZ751" s="59"/>
      <c r="JPA751" s="59"/>
      <c r="JPB751" s="59"/>
      <c r="JPC751" s="59"/>
      <c r="JPD751" s="59"/>
      <c r="JPE751" s="59"/>
      <c r="JPF751" s="59"/>
      <c r="JPG751" s="59"/>
      <c r="JPH751" s="59"/>
      <c r="JPI751" s="59"/>
      <c r="JPJ751" s="59"/>
      <c r="JPK751" s="59"/>
      <c r="JPL751" s="59"/>
      <c r="JPM751" s="59"/>
      <c r="JPN751" s="59"/>
      <c r="JPO751" s="59"/>
      <c r="JPP751" s="59"/>
      <c r="JPQ751" s="59"/>
      <c r="JPR751" s="59"/>
      <c r="JPS751" s="59"/>
      <c r="JPT751" s="59"/>
      <c r="JPU751" s="59"/>
      <c r="JPV751" s="59"/>
      <c r="JPW751" s="59"/>
      <c r="JPX751" s="59"/>
      <c r="JPY751" s="59"/>
      <c r="JPZ751" s="59"/>
      <c r="JQA751" s="59"/>
      <c r="JQB751" s="59"/>
      <c r="JQC751" s="59"/>
      <c r="JQD751" s="59"/>
      <c r="JQE751" s="59"/>
      <c r="JQF751" s="59"/>
      <c r="JQG751" s="59"/>
      <c r="JQH751" s="59"/>
      <c r="JQI751" s="59"/>
      <c r="JQJ751" s="59"/>
      <c r="JQK751" s="59"/>
      <c r="JQL751" s="59"/>
      <c r="JQM751" s="59"/>
      <c r="JQN751" s="59"/>
      <c r="JQO751" s="59"/>
      <c r="JQP751" s="59"/>
      <c r="JQQ751" s="59"/>
      <c r="JQR751" s="59"/>
      <c r="JQS751" s="59"/>
      <c r="JQT751" s="59"/>
      <c r="JQU751" s="59"/>
      <c r="JQV751" s="59"/>
      <c r="JQW751" s="59"/>
      <c r="JQX751" s="59"/>
      <c r="JQY751" s="59"/>
      <c r="JQZ751" s="59"/>
      <c r="JRA751" s="59"/>
      <c r="JRB751" s="59"/>
      <c r="JRC751" s="59"/>
      <c r="JRD751" s="59"/>
      <c r="JRE751" s="59"/>
      <c r="JRF751" s="59"/>
      <c r="JRG751" s="59"/>
      <c r="JRH751" s="59"/>
      <c r="JRI751" s="59"/>
      <c r="JRJ751" s="59"/>
      <c r="JRK751" s="59"/>
      <c r="JRL751" s="59"/>
      <c r="JRM751" s="59"/>
      <c r="JRN751" s="59"/>
      <c r="JRO751" s="59"/>
      <c r="JRP751" s="59"/>
      <c r="JRQ751" s="59"/>
      <c r="JRR751" s="59"/>
      <c r="JRS751" s="59"/>
      <c r="JRT751" s="59"/>
      <c r="JRU751" s="59"/>
      <c r="JRV751" s="59"/>
      <c r="JRW751" s="59"/>
      <c r="JRX751" s="59"/>
      <c r="JRY751" s="59"/>
      <c r="JRZ751" s="59"/>
      <c r="JSA751" s="59"/>
      <c r="JSB751" s="59"/>
      <c r="JSC751" s="59"/>
      <c r="JSD751" s="59"/>
      <c r="JSE751" s="59"/>
      <c r="JSF751" s="59"/>
      <c r="JSG751" s="59"/>
      <c r="JSH751" s="59"/>
      <c r="JSI751" s="59"/>
      <c r="JSJ751" s="59"/>
      <c r="JSK751" s="59"/>
      <c r="JSL751" s="59"/>
      <c r="JSM751" s="59"/>
      <c r="JSN751" s="59"/>
      <c r="JSO751" s="59"/>
      <c r="JSP751" s="59"/>
      <c r="JSQ751" s="59"/>
      <c r="JSR751" s="59"/>
      <c r="JSS751" s="59"/>
      <c r="JST751" s="59"/>
      <c r="JSU751" s="59"/>
      <c r="JSV751" s="59"/>
      <c r="JSW751" s="59"/>
      <c r="JSX751" s="59"/>
      <c r="JSY751" s="59"/>
      <c r="JSZ751" s="59"/>
      <c r="JTA751" s="59"/>
      <c r="JTB751" s="59"/>
      <c r="JTC751" s="59"/>
      <c r="JTD751" s="59"/>
      <c r="JTE751" s="59"/>
      <c r="JTF751" s="59"/>
      <c r="JTG751" s="59"/>
      <c r="JTH751" s="59"/>
      <c r="JTI751" s="59"/>
      <c r="JTJ751" s="59"/>
      <c r="JTK751" s="59"/>
      <c r="JTL751" s="59"/>
      <c r="JTM751" s="59"/>
      <c r="JTN751" s="59"/>
      <c r="JTO751" s="59"/>
      <c r="JTP751" s="59"/>
      <c r="JTQ751" s="59"/>
      <c r="JTR751" s="59"/>
      <c r="JTS751" s="59"/>
      <c r="JTT751" s="59"/>
      <c r="JTU751" s="59"/>
      <c r="JTV751" s="59"/>
      <c r="JTW751" s="59"/>
      <c r="JTX751" s="59"/>
      <c r="JTY751" s="59"/>
      <c r="JTZ751" s="59"/>
      <c r="JUA751" s="59"/>
      <c r="JUB751" s="59"/>
      <c r="JUC751" s="59"/>
      <c r="JUD751" s="59"/>
      <c r="JUE751" s="59"/>
      <c r="JUF751" s="59"/>
      <c r="JUG751" s="59"/>
      <c r="JUH751" s="59"/>
      <c r="JUI751" s="59"/>
      <c r="JUJ751" s="59"/>
      <c r="JUK751" s="59"/>
      <c r="JUL751" s="59"/>
      <c r="JUM751" s="59"/>
      <c r="JUN751" s="59"/>
      <c r="JUO751" s="59"/>
      <c r="JUP751" s="59"/>
      <c r="JUQ751" s="59"/>
      <c r="JUR751" s="59"/>
      <c r="JUS751" s="59"/>
      <c r="JUT751" s="59"/>
      <c r="JUU751" s="59"/>
      <c r="JUV751" s="59"/>
      <c r="JUW751" s="59"/>
      <c r="JUX751" s="59"/>
      <c r="JUY751" s="59"/>
      <c r="JUZ751" s="59"/>
      <c r="JVA751" s="59"/>
      <c r="JVB751" s="59"/>
      <c r="JVC751" s="59"/>
      <c r="JVD751" s="59"/>
      <c r="JVE751" s="59"/>
      <c r="JVF751" s="59"/>
      <c r="JVG751" s="59"/>
      <c r="JVH751" s="59"/>
      <c r="JVI751" s="59"/>
      <c r="JVJ751" s="59"/>
      <c r="JVK751" s="59"/>
      <c r="JVL751" s="59"/>
      <c r="JVM751" s="59"/>
      <c r="JVN751" s="59"/>
      <c r="JVO751" s="59"/>
      <c r="JVP751" s="59"/>
      <c r="JVQ751" s="59"/>
      <c r="JVR751" s="59"/>
      <c r="JVS751" s="59"/>
      <c r="JVT751" s="59"/>
      <c r="JVU751" s="59"/>
      <c r="JVV751" s="59"/>
      <c r="JVW751" s="59"/>
      <c r="JVX751" s="59"/>
      <c r="JVY751" s="59"/>
      <c r="JVZ751" s="59"/>
      <c r="JWA751" s="59"/>
      <c r="JWB751" s="59"/>
      <c r="JWC751" s="59"/>
      <c r="JWD751" s="59"/>
      <c r="JWE751" s="59"/>
      <c r="JWF751" s="59"/>
      <c r="JWG751" s="59"/>
      <c r="JWH751" s="59"/>
      <c r="JWI751" s="59"/>
      <c r="JWJ751" s="59"/>
      <c r="JWK751" s="59"/>
      <c r="JWL751" s="59"/>
      <c r="JWM751" s="59"/>
      <c r="JWN751" s="59"/>
      <c r="JWO751" s="59"/>
      <c r="JWP751" s="59"/>
      <c r="JWQ751" s="59"/>
      <c r="JWR751" s="59"/>
      <c r="JWS751" s="59"/>
      <c r="JWT751" s="59"/>
      <c r="JWU751" s="59"/>
      <c r="JWV751" s="59"/>
      <c r="JWW751" s="59"/>
      <c r="JWX751" s="59"/>
      <c r="JWY751" s="59"/>
      <c r="JWZ751" s="59"/>
      <c r="JXA751" s="59"/>
      <c r="JXB751" s="59"/>
      <c r="JXC751" s="59"/>
      <c r="JXD751" s="59"/>
      <c r="JXE751" s="59"/>
      <c r="JXF751" s="59"/>
      <c r="JXG751" s="59"/>
      <c r="JXH751" s="59"/>
      <c r="JXI751" s="59"/>
      <c r="JXJ751" s="59"/>
      <c r="JXK751" s="59"/>
      <c r="JXL751" s="59"/>
      <c r="JXM751" s="59"/>
      <c r="JXN751" s="59"/>
      <c r="JXO751" s="59"/>
      <c r="JXP751" s="59"/>
      <c r="JXQ751" s="59"/>
      <c r="JXR751" s="59"/>
      <c r="JXS751" s="59"/>
      <c r="JXT751" s="59"/>
      <c r="JXU751" s="59"/>
      <c r="JXV751" s="59"/>
      <c r="JXW751" s="59"/>
      <c r="JXX751" s="59"/>
      <c r="JXY751" s="59"/>
      <c r="JXZ751" s="59"/>
      <c r="JYA751" s="59"/>
      <c r="JYB751" s="59"/>
      <c r="JYC751" s="59"/>
      <c r="JYD751" s="59"/>
      <c r="JYE751" s="59"/>
      <c r="JYF751" s="59"/>
      <c r="JYG751" s="59"/>
      <c r="JYH751" s="59"/>
      <c r="JYI751" s="59"/>
      <c r="JYJ751" s="59"/>
      <c r="JYK751" s="59"/>
      <c r="JYL751" s="59"/>
      <c r="JYM751" s="59"/>
      <c r="JYN751" s="59"/>
      <c r="JYO751" s="59"/>
      <c r="JYP751" s="59"/>
      <c r="JYQ751" s="59"/>
      <c r="JYR751" s="59"/>
      <c r="JYS751" s="59"/>
      <c r="JYT751" s="59"/>
      <c r="JYU751" s="59"/>
      <c r="JYV751" s="59"/>
      <c r="JYW751" s="59"/>
      <c r="JYX751" s="59"/>
      <c r="JYY751" s="59"/>
      <c r="JYZ751" s="59"/>
      <c r="JZA751" s="59"/>
      <c r="JZB751" s="59"/>
      <c r="JZC751" s="59"/>
      <c r="JZD751" s="59"/>
      <c r="JZE751" s="59"/>
      <c r="JZF751" s="59"/>
      <c r="JZG751" s="59"/>
      <c r="JZH751" s="59"/>
      <c r="JZI751" s="59"/>
      <c r="JZJ751" s="59"/>
      <c r="JZK751" s="59"/>
      <c r="JZL751" s="59"/>
      <c r="JZM751" s="59"/>
      <c r="JZN751" s="59"/>
      <c r="JZO751" s="59"/>
      <c r="JZP751" s="59"/>
      <c r="JZQ751" s="59"/>
      <c r="JZR751" s="59"/>
      <c r="JZS751" s="59"/>
      <c r="JZT751" s="59"/>
      <c r="JZU751" s="59"/>
      <c r="JZV751" s="59"/>
      <c r="JZW751" s="59"/>
      <c r="JZX751" s="59"/>
      <c r="JZY751" s="59"/>
      <c r="JZZ751" s="59"/>
      <c r="KAA751" s="59"/>
      <c r="KAB751" s="59"/>
      <c r="KAC751" s="59"/>
      <c r="KAD751" s="59"/>
      <c r="KAE751" s="59"/>
      <c r="KAF751" s="59"/>
      <c r="KAG751" s="59"/>
      <c r="KAH751" s="59"/>
      <c r="KAI751" s="59"/>
      <c r="KAJ751" s="59"/>
      <c r="KAK751" s="59"/>
      <c r="KAL751" s="59"/>
      <c r="KAM751" s="59"/>
      <c r="KAN751" s="59"/>
      <c r="KAO751" s="59"/>
      <c r="KAP751" s="59"/>
      <c r="KAQ751" s="59"/>
      <c r="KAR751" s="59"/>
      <c r="KAS751" s="59"/>
      <c r="KAT751" s="59"/>
      <c r="KAU751" s="59"/>
      <c r="KAV751" s="59"/>
      <c r="KAW751" s="59"/>
      <c r="KAX751" s="59"/>
      <c r="KAY751" s="59"/>
      <c r="KAZ751" s="59"/>
      <c r="KBA751" s="59"/>
      <c r="KBB751" s="59"/>
      <c r="KBC751" s="59"/>
      <c r="KBD751" s="59"/>
      <c r="KBE751" s="59"/>
      <c r="KBF751" s="59"/>
      <c r="KBG751" s="59"/>
      <c r="KBH751" s="59"/>
      <c r="KBI751" s="59"/>
      <c r="KBJ751" s="59"/>
      <c r="KBK751" s="59"/>
      <c r="KBL751" s="59"/>
      <c r="KBM751" s="59"/>
      <c r="KBN751" s="59"/>
      <c r="KBO751" s="59"/>
      <c r="KBP751" s="59"/>
      <c r="KBQ751" s="59"/>
      <c r="KBR751" s="59"/>
      <c r="KBS751" s="59"/>
      <c r="KBT751" s="59"/>
      <c r="KBU751" s="59"/>
      <c r="KBV751" s="59"/>
      <c r="KBW751" s="59"/>
      <c r="KBX751" s="59"/>
      <c r="KBY751" s="59"/>
      <c r="KBZ751" s="59"/>
      <c r="KCA751" s="59"/>
      <c r="KCB751" s="59"/>
      <c r="KCC751" s="59"/>
      <c r="KCD751" s="59"/>
      <c r="KCE751" s="59"/>
      <c r="KCF751" s="59"/>
      <c r="KCG751" s="59"/>
      <c r="KCH751" s="59"/>
      <c r="KCI751" s="59"/>
      <c r="KCJ751" s="59"/>
      <c r="KCK751" s="59"/>
      <c r="KCL751" s="59"/>
      <c r="KCM751" s="59"/>
      <c r="KCN751" s="59"/>
      <c r="KCO751" s="59"/>
      <c r="KCP751" s="59"/>
      <c r="KCQ751" s="59"/>
      <c r="KCR751" s="59"/>
      <c r="KCS751" s="59"/>
      <c r="KCT751" s="59"/>
      <c r="KCU751" s="59"/>
      <c r="KCV751" s="59"/>
      <c r="KCW751" s="59"/>
      <c r="KCX751" s="59"/>
      <c r="KCY751" s="59"/>
      <c r="KCZ751" s="59"/>
      <c r="KDA751" s="59"/>
      <c r="KDB751" s="59"/>
      <c r="KDC751" s="59"/>
      <c r="KDD751" s="59"/>
      <c r="KDE751" s="59"/>
      <c r="KDF751" s="59"/>
      <c r="KDG751" s="59"/>
      <c r="KDH751" s="59"/>
      <c r="KDI751" s="59"/>
      <c r="KDJ751" s="59"/>
      <c r="KDK751" s="59"/>
      <c r="KDL751" s="59"/>
      <c r="KDM751" s="59"/>
      <c r="KDN751" s="59"/>
      <c r="KDO751" s="59"/>
      <c r="KDP751" s="59"/>
      <c r="KDQ751" s="59"/>
      <c r="KDR751" s="59"/>
      <c r="KDS751" s="59"/>
      <c r="KDT751" s="59"/>
      <c r="KDU751" s="59"/>
      <c r="KDV751" s="59"/>
      <c r="KDW751" s="59"/>
      <c r="KDX751" s="59"/>
      <c r="KDY751" s="59"/>
      <c r="KDZ751" s="59"/>
      <c r="KEA751" s="59"/>
      <c r="KEB751" s="59"/>
      <c r="KEC751" s="59"/>
      <c r="KED751" s="59"/>
      <c r="KEE751" s="59"/>
      <c r="KEF751" s="59"/>
      <c r="KEG751" s="59"/>
      <c r="KEH751" s="59"/>
      <c r="KEI751" s="59"/>
      <c r="KEJ751" s="59"/>
      <c r="KEK751" s="59"/>
      <c r="KEL751" s="59"/>
      <c r="KEM751" s="59"/>
      <c r="KEN751" s="59"/>
      <c r="KEO751" s="59"/>
      <c r="KEP751" s="59"/>
      <c r="KEQ751" s="59"/>
      <c r="KER751" s="59"/>
      <c r="KES751" s="59"/>
      <c r="KET751" s="59"/>
      <c r="KEU751" s="59"/>
      <c r="KEV751" s="59"/>
      <c r="KEW751" s="59"/>
      <c r="KEX751" s="59"/>
      <c r="KEY751" s="59"/>
      <c r="KEZ751" s="59"/>
      <c r="KFA751" s="59"/>
      <c r="KFB751" s="59"/>
      <c r="KFC751" s="59"/>
      <c r="KFD751" s="59"/>
      <c r="KFE751" s="59"/>
      <c r="KFF751" s="59"/>
      <c r="KFG751" s="59"/>
      <c r="KFH751" s="59"/>
      <c r="KFI751" s="59"/>
      <c r="KFJ751" s="59"/>
      <c r="KFK751" s="59"/>
      <c r="KFL751" s="59"/>
      <c r="KFM751" s="59"/>
      <c r="KFN751" s="59"/>
      <c r="KFO751" s="59"/>
      <c r="KFP751" s="59"/>
      <c r="KFQ751" s="59"/>
      <c r="KFR751" s="59"/>
      <c r="KFS751" s="59"/>
      <c r="KFT751" s="59"/>
      <c r="KFU751" s="59"/>
      <c r="KFV751" s="59"/>
      <c r="KFW751" s="59"/>
      <c r="KFX751" s="59"/>
      <c r="KFY751" s="59"/>
      <c r="KFZ751" s="59"/>
      <c r="KGA751" s="59"/>
      <c r="KGB751" s="59"/>
      <c r="KGC751" s="59"/>
      <c r="KGD751" s="59"/>
      <c r="KGE751" s="59"/>
      <c r="KGF751" s="59"/>
      <c r="KGG751" s="59"/>
      <c r="KGH751" s="59"/>
      <c r="KGI751" s="59"/>
      <c r="KGJ751" s="59"/>
      <c r="KGK751" s="59"/>
      <c r="KGL751" s="59"/>
      <c r="KGM751" s="59"/>
      <c r="KGN751" s="59"/>
      <c r="KGO751" s="59"/>
      <c r="KGP751" s="59"/>
      <c r="KGQ751" s="59"/>
      <c r="KGR751" s="59"/>
      <c r="KGS751" s="59"/>
      <c r="KGT751" s="59"/>
      <c r="KGU751" s="59"/>
      <c r="KGV751" s="59"/>
      <c r="KGW751" s="59"/>
      <c r="KGX751" s="59"/>
      <c r="KGY751" s="59"/>
      <c r="KGZ751" s="59"/>
      <c r="KHA751" s="59"/>
      <c r="KHB751" s="59"/>
      <c r="KHC751" s="59"/>
      <c r="KHD751" s="59"/>
      <c r="KHE751" s="59"/>
      <c r="KHF751" s="59"/>
      <c r="KHG751" s="59"/>
      <c r="KHH751" s="59"/>
      <c r="KHI751" s="59"/>
      <c r="KHJ751" s="59"/>
      <c r="KHK751" s="59"/>
      <c r="KHL751" s="59"/>
      <c r="KHM751" s="59"/>
      <c r="KHN751" s="59"/>
      <c r="KHO751" s="59"/>
      <c r="KHP751" s="59"/>
      <c r="KHQ751" s="59"/>
      <c r="KHR751" s="59"/>
      <c r="KHS751" s="59"/>
      <c r="KHT751" s="59"/>
      <c r="KHU751" s="59"/>
      <c r="KHV751" s="59"/>
      <c r="KHW751" s="59"/>
      <c r="KHX751" s="59"/>
      <c r="KHY751" s="59"/>
      <c r="KHZ751" s="59"/>
      <c r="KIA751" s="59"/>
      <c r="KIB751" s="59"/>
      <c r="KIC751" s="59"/>
      <c r="KID751" s="59"/>
      <c r="KIE751" s="59"/>
      <c r="KIF751" s="59"/>
      <c r="KIG751" s="59"/>
      <c r="KIH751" s="59"/>
      <c r="KII751" s="59"/>
      <c r="KIJ751" s="59"/>
      <c r="KIK751" s="59"/>
      <c r="KIL751" s="59"/>
      <c r="KIM751" s="59"/>
      <c r="KIN751" s="59"/>
      <c r="KIO751" s="59"/>
      <c r="KIP751" s="59"/>
      <c r="KIQ751" s="59"/>
      <c r="KIR751" s="59"/>
      <c r="KIS751" s="59"/>
      <c r="KIT751" s="59"/>
      <c r="KIU751" s="59"/>
      <c r="KIV751" s="59"/>
      <c r="KIW751" s="59"/>
      <c r="KIX751" s="59"/>
      <c r="KIY751" s="59"/>
      <c r="KIZ751" s="59"/>
      <c r="KJA751" s="59"/>
      <c r="KJB751" s="59"/>
      <c r="KJC751" s="59"/>
      <c r="KJD751" s="59"/>
      <c r="KJE751" s="59"/>
      <c r="KJF751" s="59"/>
      <c r="KJG751" s="59"/>
      <c r="KJH751" s="59"/>
      <c r="KJI751" s="59"/>
      <c r="KJJ751" s="59"/>
      <c r="KJK751" s="59"/>
      <c r="KJL751" s="59"/>
      <c r="KJM751" s="59"/>
      <c r="KJN751" s="59"/>
      <c r="KJO751" s="59"/>
      <c r="KJP751" s="59"/>
      <c r="KJQ751" s="59"/>
      <c r="KJR751" s="59"/>
      <c r="KJS751" s="59"/>
      <c r="KJT751" s="59"/>
      <c r="KJU751" s="59"/>
      <c r="KJV751" s="59"/>
      <c r="KJW751" s="59"/>
      <c r="KJX751" s="59"/>
      <c r="KJY751" s="59"/>
      <c r="KJZ751" s="59"/>
      <c r="KKA751" s="59"/>
      <c r="KKB751" s="59"/>
      <c r="KKC751" s="59"/>
      <c r="KKD751" s="59"/>
      <c r="KKE751" s="59"/>
      <c r="KKF751" s="59"/>
      <c r="KKG751" s="59"/>
      <c r="KKH751" s="59"/>
      <c r="KKI751" s="59"/>
      <c r="KKJ751" s="59"/>
      <c r="KKK751" s="59"/>
      <c r="KKL751" s="59"/>
      <c r="KKM751" s="59"/>
      <c r="KKN751" s="59"/>
      <c r="KKO751" s="59"/>
      <c r="KKP751" s="59"/>
      <c r="KKQ751" s="59"/>
      <c r="KKR751" s="59"/>
      <c r="KKS751" s="59"/>
      <c r="KKT751" s="59"/>
      <c r="KKU751" s="59"/>
      <c r="KKV751" s="59"/>
      <c r="KKW751" s="59"/>
      <c r="KKX751" s="59"/>
      <c r="KKY751" s="59"/>
      <c r="KKZ751" s="59"/>
      <c r="KLA751" s="59"/>
      <c r="KLB751" s="59"/>
      <c r="KLC751" s="59"/>
      <c r="KLD751" s="59"/>
      <c r="KLE751" s="59"/>
      <c r="KLF751" s="59"/>
      <c r="KLG751" s="59"/>
      <c r="KLH751" s="59"/>
      <c r="KLI751" s="59"/>
      <c r="KLJ751" s="59"/>
      <c r="KLK751" s="59"/>
      <c r="KLL751" s="59"/>
      <c r="KLM751" s="59"/>
      <c r="KLN751" s="59"/>
      <c r="KLO751" s="59"/>
      <c r="KLP751" s="59"/>
      <c r="KLQ751" s="59"/>
      <c r="KLR751" s="59"/>
      <c r="KLS751" s="59"/>
      <c r="KLT751" s="59"/>
      <c r="KLU751" s="59"/>
      <c r="KLV751" s="59"/>
      <c r="KLW751" s="59"/>
      <c r="KLX751" s="59"/>
      <c r="KLY751" s="59"/>
      <c r="KLZ751" s="59"/>
      <c r="KMA751" s="59"/>
      <c r="KMB751" s="59"/>
      <c r="KMC751" s="59"/>
      <c r="KMD751" s="59"/>
      <c r="KME751" s="59"/>
      <c r="KMF751" s="59"/>
      <c r="KMG751" s="59"/>
      <c r="KMH751" s="59"/>
      <c r="KMI751" s="59"/>
      <c r="KMJ751" s="59"/>
      <c r="KMK751" s="59"/>
      <c r="KML751" s="59"/>
      <c r="KMM751" s="59"/>
      <c r="KMN751" s="59"/>
      <c r="KMO751" s="59"/>
      <c r="KMP751" s="59"/>
      <c r="KMQ751" s="59"/>
      <c r="KMR751" s="59"/>
      <c r="KMS751" s="59"/>
      <c r="KMT751" s="59"/>
      <c r="KMU751" s="59"/>
      <c r="KMV751" s="59"/>
      <c r="KMW751" s="59"/>
      <c r="KMX751" s="59"/>
      <c r="KMY751" s="59"/>
      <c r="KMZ751" s="59"/>
      <c r="KNA751" s="59"/>
      <c r="KNB751" s="59"/>
      <c r="KNC751" s="59"/>
      <c r="KND751" s="59"/>
      <c r="KNE751" s="59"/>
      <c r="KNF751" s="59"/>
      <c r="KNG751" s="59"/>
      <c r="KNH751" s="59"/>
      <c r="KNI751" s="59"/>
      <c r="KNJ751" s="59"/>
      <c r="KNK751" s="59"/>
      <c r="KNL751" s="59"/>
      <c r="KNM751" s="59"/>
      <c r="KNN751" s="59"/>
      <c r="KNO751" s="59"/>
      <c r="KNP751" s="59"/>
      <c r="KNQ751" s="59"/>
      <c r="KNR751" s="59"/>
      <c r="KNS751" s="59"/>
      <c r="KNT751" s="59"/>
      <c r="KNU751" s="59"/>
      <c r="KNV751" s="59"/>
      <c r="KNW751" s="59"/>
      <c r="KNX751" s="59"/>
      <c r="KNY751" s="59"/>
      <c r="KNZ751" s="59"/>
      <c r="KOA751" s="59"/>
      <c r="KOB751" s="59"/>
      <c r="KOC751" s="59"/>
      <c r="KOD751" s="59"/>
      <c r="KOE751" s="59"/>
      <c r="KOF751" s="59"/>
      <c r="KOG751" s="59"/>
      <c r="KOH751" s="59"/>
      <c r="KOI751" s="59"/>
      <c r="KOJ751" s="59"/>
      <c r="KOK751" s="59"/>
      <c r="KOL751" s="59"/>
      <c r="KOM751" s="59"/>
      <c r="KON751" s="59"/>
      <c r="KOO751" s="59"/>
      <c r="KOP751" s="59"/>
      <c r="KOQ751" s="59"/>
      <c r="KOR751" s="59"/>
      <c r="KOS751" s="59"/>
      <c r="KOT751" s="59"/>
      <c r="KOU751" s="59"/>
      <c r="KOV751" s="59"/>
      <c r="KOW751" s="59"/>
      <c r="KOX751" s="59"/>
      <c r="KOY751" s="59"/>
      <c r="KOZ751" s="59"/>
      <c r="KPA751" s="59"/>
      <c r="KPB751" s="59"/>
      <c r="KPC751" s="59"/>
      <c r="KPD751" s="59"/>
      <c r="KPE751" s="59"/>
      <c r="KPF751" s="59"/>
      <c r="KPG751" s="59"/>
      <c r="KPH751" s="59"/>
      <c r="KPI751" s="59"/>
      <c r="KPJ751" s="59"/>
      <c r="KPK751" s="59"/>
      <c r="KPL751" s="59"/>
      <c r="KPM751" s="59"/>
      <c r="KPN751" s="59"/>
      <c r="KPO751" s="59"/>
      <c r="KPP751" s="59"/>
      <c r="KPQ751" s="59"/>
      <c r="KPR751" s="59"/>
      <c r="KPS751" s="59"/>
      <c r="KPT751" s="59"/>
      <c r="KPU751" s="59"/>
      <c r="KPV751" s="59"/>
      <c r="KPW751" s="59"/>
      <c r="KPX751" s="59"/>
      <c r="KPY751" s="59"/>
      <c r="KPZ751" s="59"/>
      <c r="KQA751" s="59"/>
      <c r="KQB751" s="59"/>
      <c r="KQC751" s="59"/>
      <c r="KQD751" s="59"/>
      <c r="KQE751" s="59"/>
      <c r="KQF751" s="59"/>
      <c r="KQG751" s="59"/>
      <c r="KQH751" s="59"/>
      <c r="KQI751" s="59"/>
      <c r="KQJ751" s="59"/>
      <c r="KQK751" s="59"/>
      <c r="KQL751" s="59"/>
      <c r="KQM751" s="59"/>
      <c r="KQN751" s="59"/>
      <c r="KQO751" s="59"/>
      <c r="KQP751" s="59"/>
      <c r="KQQ751" s="59"/>
      <c r="KQR751" s="59"/>
      <c r="KQS751" s="59"/>
      <c r="KQT751" s="59"/>
      <c r="KQU751" s="59"/>
      <c r="KQV751" s="59"/>
      <c r="KQW751" s="59"/>
      <c r="KQX751" s="59"/>
      <c r="KQY751" s="59"/>
      <c r="KQZ751" s="59"/>
      <c r="KRA751" s="59"/>
      <c r="KRB751" s="59"/>
      <c r="KRC751" s="59"/>
      <c r="KRD751" s="59"/>
      <c r="KRE751" s="59"/>
      <c r="KRF751" s="59"/>
      <c r="KRG751" s="59"/>
      <c r="KRH751" s="59"/>
      <c r="KRI751" s="59"/>
      <c r="KRJ751" s="59"/>
      <c r="KRK751" s="59"/>
      <c r="KRL751" s="59"/>
      <c r="KRM751" s="59"/>
      <c r="KRN751" s="59"/>
      <c r="KRO751" s="59"/>
      <c r="KRP751" s="59"/>
      <c r="KRQ751" s="59"/>
      <c r="KRR751" s="59"/>
      <c r="KRS751" s="59"/>
      <c r="KRT751" s="59"/>
      <c r="KRU751" s="59"/>
      <c r="KRV751" s="59"/>
      <c r="KRW751" s="59"/>
      <c r="KRX751" s="59"/>
      <c r="KRY751" s="59"/>
      <c r="KRZ751" s="59"/>
      <c r="KSA751" s="59"/>
      <c r="KSB751" s="59"/>
      <c r="KSC751" s="59"/>
      <c r="KSD751" s="59"/>
      <c r="KSE751" s="59"/>
      <c r="KSF751" s="59"/>
      <c r="KSG751" s="59"/>
      <c r="KSH751" s="59"/>
      <c r="KSI751" s="59"/>
      <c r="KSJ751" s="59"/>
      <c r="KSK751" s="59"/>
      <c r="KSL751" s="59"/>
      <c r="KSM751" s="59"/>
      <c r="KSN751" s="59"/>
      <c r="KSO751" s="59"/>
      <c r="KSP751" s="59"/>
      <c r="KSQ751" s="59"/>
      <c r="KSR751" s="59"/>
      <c r="KSS751" s="59"/>
      <c r="KST751" s="59"/>
      <c r="KSU751" s="59"/>
      <c r="KSV751" s="59"/>
      <c r="KSW751" s="59"/>
      <c r="KSX751" s="59"/>
      <c r="KSY751" s="59"/>
      <c r="KSZ751" s="59"/>
      <c r="KTA751" s="59"/>
      <c r="KTB751" s="59"/>
      <c r="KTC751" s="59"/>
      <c r="KTD751" s="59"/>
      <c r="KTE751" s="59"/>
      <c r="KTF751" s="59"/>
      <c r="KTG751" s="59"/>
      <c r="KTH751" s="59"/>
      <c r="KTI751" s="59"/>
      <c r="KTJ751" s="59"/>
      <c r="KTK751" s="59"/>
      <c r="KTL751" s="59"/>
      <c r="KTM751" s="59"/>
      <c r="KTN751" s="59"/>
      <c r="KTO751" s="59"/>
      <c r="KTP751" s="59"/>
      <c r="KTQ751" s="59"/>
      <c r="KTR751" s="59"/>
      <c r="KTS751" s="59"/>
      <c r="KTT751" s="59"/>
      <c r="KTU751" s="59"/>
      <c r="KTV751" s="59"/>
      <c r="KTW751" s="59"/>
      <c r="KTX751" s="59"/>
      <c r="KTY751" s="59"/>
      <c r="KTZ751" s="59"/>
      <c r="KUA751" s="59"/>
      <c r="KUB751" s="59"/>
      <c r="KUC751" s="59"/>
      <c r="KUD751" s="59"/>
      <c r="KUE751" s="59"/>
      <c r="KUF751" s="59"/>
      <c r="KUG751" s="59"/>
      <c r="KUH751" s="59"/>
      <c r="KUI751" s="59"/>
      <c r="KUJ751" s="59"/>
      <c r="KUK751" s="59"/>
      <c r="KUL751" s="59"/>
      <c r="KUM751" s="59"/>
      <c r="KUN751" s="59"/>
      <c r="KUO751" s="59"/>
      <c r="KUP751" s="59"/>
      <c r="KUQ751" s="59"/>
      <c r="KUR751" s="59"/>
      <c r="KUS751" s="59"/>
      <c r="KUT751" s="59"/>
      <c r="KUU751" s="59"/>
      <c r="KUV751" s="59"/>
      <c r="KUW751" s="59"/>
      <c r="KUX751" s="59"/>
      <c r="KUY751" s="59"/>
      <c r="KUZ751" s="59"/>
      <c r="KVA751" s="59"/>
      <c r="KVB751" s="59"/>
      <c r="KVC751" s="59"/>
      <c r="KVD751" s="59"/>
      <c r="KVE751" s="59"/>
      <c r="KVF751" s="59"/>
      <c r="KVG751" s="59"/>
      <c r="KVH751" s="59"/>
      <c r="KVI751" s="59"/>
      <c r="KVJ751" s="59"/>
      <c r="KVK751" s="59"/>
      <c r="KVL751" s="59"/>
      <c r="KVM751" s="59"/>
      <c r="KVN751" s="59"/>
      <c r="KVO751" s="59"/>
      <c r="KVP751" s="59"/>
      <c r="KVQ751" s="59"/>
      <c r="KVR751" s="59"/>
      <c r="KVS751" s="59"/>
      <c r="KVT751" s="59"/>
      <c r="KVU751" s="59"/>
      <c r="KVV751" s="59"/>
      <c r="KVW751" s="59"/>
      <c r="KVX751" s="59"/>
      <c r="KVY751" s="59"/>
      <c r="KVZ751" s="59"/>
      <c r="KWA751" s="59"/>
      <c r="KWB751" s="59"/>
      <c r="KWC751" s="59"/>
      <c r="KWD751" s="59"/>
      <c r="KWE751" s="59"/>
      <c r="KWF751" s="59"/>
      <c r="KWG751" s="59"/>
      <c r="KWH751" s="59"/>
      <c r="KWI751" s="59"/>
      <c r="KWJ751" s="59"/>
      <c r="KWK751" s="59"/>
      <c r="KWL751" s="59"/>
      <c r="KWM751" s="59"/>
      <c r="KWN751" s="59"/>
      <c r="KWO751" s="59"/>
      <c r="KWP751" s="59"/>
      <c r="KWQ751" s="59"/>
      <c r="KWR751" s="59"/>
      <c r="KWS751" s="59"/>
      <c r="KWT751" s="59"/>
      <c r="KWU751" s="59"/>
      <c r="KWV751" s="59"/>
      <c r="KWW751" s="59"/>
      <c r="KWX751" s="59"/>
      <c r="KWY751" s="59"/>
      <c r="KWZ751" s="59"/>
      <c r="KXA751" s="59"/>
      <c r="KXB751" s="59"/>
      <c r="KXC751" s="59"/>
      <c r="KXD751" s="59"/>
      <c r="KXE751" s="59"/>
      <c r="KXF751" s="59"/>
      <c r="KXG751" s="59"/>
      <c r="KXH751" s="59"/>
      <c r="KXI751" s="59"/>
      <c r="KXJ751" s="59"/>
      <c r="KXK751" s="59"/>
      <c r="KXL751" s="59"/>
      <c r="KXM751" s="59"/>
      <c r="KXN751" s="59"/>
      <c r="KXO751" s="59"/>
      <c r="KXP751" s="59"/>
      <c r="KXQ751" s="59"/>
      <c r="KXR751" s="59"/>
      <c r="KXS751" s="59"/>
      <c r="KXT751" s="59"/>
      <c r="KXU751" s="59"/>
      <c r="KXV751" s="59"/>
      <c r="KXW751" s="59"/>
      <c r="KXX751" s="59"/>
      <c r="KXY751" s="59"/>
      <c r="KXZ751" s="59"/>
      <c r="KYA751" s="59"/>
      <c r="KYB751" s="59"/>
      <c r="KYC751" s="59"/>
      <c r="KYD751" s="59"/>
      <c r="KYE751" s="59"/>
      <c r="KYF751" s="59"/>
      <c r="KYG751" s="59"/>
      <c r="KYH751" s="59"/>
      <c r="KYI751" s="59"/>
      <c r="KYJ751" s="59"/>
      <c r="KYK751" s="59"/>
      <c r="KYL751" s="59"/>
      <c r="KYM751" s="59"/>
      <c r="KYN751" s="59"/>
      <c r="KYO751" s="59"/>
      <c r="KYP751" s="59"/>
      <c r="KYQ751" s="59"/>
      <c r="KYR751" s="59"/>
      <c r="KYS751" s="59"/>
      <c r="KYT751" s="59"/>
      <c r="KYU751" s="59"/>
      <c r="KYV751" s="59"/>
      <c r="KYW751" s="59"/>
      <c r="KYX751" s="59"/>
      <c r="KYY751" s="59"/>
      <c r="KYZ751" s="59"/>
      <c r="KZA751" s="59"/>
      <c r="KZB751" s="59"/>
      <c r="KZC751" s="59"/>
      <c r="KZD751" s="59"/>
      <c r="KZE751" s="59"/>
      <c r="KZF751" s="59"/>
      <c r="KZG751" s="59"/>
      <c r="KZH751" s="59"/>
      <c r="KZI751" s="59"/>
      <c r="KZJ751" s="59"/>
      <c r="KZK751" s="59"/>
      <c r="KZL751" s="59"/>
      <c r="KZM751" s="59"/>
      <c r="KZN751" s="59"/>
      <c r="KZO751" s="59"/>
      <c r="KZP751" s="59"/>
      <c r="KZQ751" s="59"/>
      <c r="KZR751" s="59"/>
      <c r="KZS751" s="59"/>
      <c r="KZT751" s="59"/>
      <c r="KZU751" s="59"/>
      <c r="KZV751" s="59"/>
      <c r="KZW751" s="59"/>
      <c r="KZX751" s="59"/>
      <c r="KZY751" s="59"/>
      <c r="KZZ751" s="59"/>
      <c r="LAA751" s="59"/>
      <c r="LAB751" s="59"/>
      <c r="LAC751" s="59"/>
      <c r="LAD751" s="59"/>
      <c r="LAE751" s="59"/>
      <c r="LAF751" s="59"/>
      <c r="LAG751" s="59"/>
      <c r="LAH751" s="59"/>
      <c r="LAI751" s="59"/>
      <c r="LAJ751" s="59"/>
      <c r="LAK751" s="59"/>
      <c r="LAL751" s="59"/>
      <c r="LAM751" s="59"/>
      <c r="LAN751" s="59"/>
      <c r="LAO751" s="59"/>
      <c r="LAP751" s="59"/>
      <c r="LAQ751" s="59"/>
      <c r="LAR751" s="59"/>
      <c r="LAS751" s="59"/>
      <c r="LAT751" s="59"/>
      <c r="LAU751" s="59"/>
      <c r="LAV751" s="59"/>
      <c r="LAW751" s="59"/>
      <c r="LAX751" s="59"/>
      <c r="LAY751" s="59"/>
      <c r="LAZ751" s="59"/>
      <c r="LBA751" s="59"/>
      <c r="LBB751" s="59"/>
      <c r="LBC751" s="59"/>
      <c r="LBD751" s="59"/>
      <c r="LBE751" s="59"/>
      <c r="LBF751" s="59"/>
      <c r="LBG751" s="59"/>
      <c r="LBH751" s="59"/>
      <c r="LBI751" s="59"/>
      <c r="LBJ751" s="59"/>
      <c r="LBK751" s="59"/>
      <c r="LBL751" s="59"/>
      <c r="LBM751" s="59"/>
      <c r="LBN751" s="59"/>
      <c r="LBO751" s="59"/>
      <c r="LBP751" s="59"/>
      <c r="LBQ751" s="59"/>
      <c r="LBR751" s="59"/>
      <c r="LBS751" s="59"/>
      <c r="LBT751" s="59"/>
      <c r="LBU751" s="59"/>
      <c r="LBV751" s="59"/>
      <c r="LBW751" s="59"/>
      <c r="LBX751" s="59"/>
      <c r="LBY751" s="59"/>
      <c r="LBZ751" s="59"/>
      <c r="LCA751" s="59"/>
      <c r="LCB751" s="59"/>
      <c r="LCC751" s="59"/>
      <c r="LCD751" s="59"/>
      <c r="LCE751" s="59"/>
      <c r="LCF751" s="59"/>
      <c r="LCG751" s="59"/>
      <c r="LCH751" s="59"/>
      <c r="LCI751" s="59"/>
      <c r="LCJ751" s="59"/>
      <c r="LCK751" s="59"/>
      <c r="LCL751" s="59"/>
      <c r="LCM751" s="59"/>
      <c r="LCN751" s="59"/>
      <c r="LCO751" s="59"/>
      <c r="LCP751" s="59"/>
      <c r="LCQ751" s="59"/>
      <c r="LCR751" s="59"/>
      <c r="LCS751" s="59"/>
      <c r="LCT751" s="59"/>
      <c r="LCU751" s="59"/>
      <c r="LCV751" s="59"/>
      <c r="LCW751" s="59"/>
      <c r="LCX751" s="59"/>
      <c r="LCY751" s="59"/>
      <c r="LCZ751" s="59"/>
      <c r="LDA751" s="59"/>
      <c r="LDB751" s="59"/>
      <c r="LDC751" s="59"/>
      <c r="LDD751" s="59"/>
      <c r="LDE751" s="59"/>
      <c r="LDF751" s="59"/>
      <c r="LDG751" s="59"/>
      <c r="LDH751" s="59"/>
      <c r="LDI751" s="59"/>
      <c r="LDJ751" s="59"/>
      <c r="LDK751" s="59"/>
      <c r="LDL751" s="59"/>
      <c r="LDM751" s="59"/>
      <c r="LDN751" s="59"/>
      <c r="LDO751" s="59"/>
      <c r="LDP751" s="59"/>
      <c r="LDQ751" s="59"/>
      <c r="LDR751" s="59"/>
      <c r="LDS751" s="59"/>
      <c r="LDT751" s="59"/>
      <c r="LDU751" s="59"/>
      <c r="LDV751" s="59"/>
      <c r="LDW751" s="59"/>
      <c r="LDX751" s="59"/>
      <c r="LDY751" s="59"/>
      <c r="LDZ751" s="59"/>
      <c r="LEA751" s="59"/>
      <c r="LEB751" s="59"/>
      <c r="LEC751" s="59"/>
      <c r="LED751" s="59"/>
      <c r="LEE751" s="59"/>
      <c r="LEF751" s="59"/>
      <c r="LEG751" s="59"/>
      <c r="LEH751" s="59"/>
      <c r="LEI751" s="59"/>
      <c r="LEJ751" s="59"/>
      <c r="LEK751" s="59"/>
      <c r="LEL751" s="59"/>
      <c r="LEM751" s="59"/>
      <c r="LEN751" s="59"/>
      <c r="LEO751" s="59"/>
      <c r="LEP751" s="59"/>
      <c r="LEQ751" s="59"/>
      <c r="LER751" s="59"/>
      <c r="LES751" s="59"/>
      <c r="LET751" s="59"/>
      <c r="LEU751" s="59"/>
      <c r="LEV751" s="59"/>
      <c r="LEW751" s="59"/>
      <c r="LEX751" s="59"/>
      <c r="LEY751" s="59"/>
      <c r="LEZ751" s="59"/>
      <c r="LFA751" s="59"/>
      <c r="LFB751" s="59"/>
      <c r="LFC751" s="59"/>
      <c r="LFD751" s="59"/>
      <c r="LFE751" s="59"/>
      <c r="LFF751" s="59"/>
      <c r="LFG751" s="59"/>
      <c r="LFH751" s="59"/>
      <c r="LFI751" s="59"/>
      <c r="LFJ751" s="59"/>
      <c r="LFK751" s="59"/>
      <c r="LFL751" s="59"/>
      <c r="LFM751" s="59"/>
      <c r="LFN751" s="59"/>
      <c r="LFO751" s="59"/>
      <c r="LFP751" s="59"/>
      <c r="LFQ751" s="59"/>
      <c r="LFR751" s="59"/>
      <c r="LFS751" s="59"/>
      <c r="LFT751" s="59"/>
      <c r="LFU751" s="59"/>
      <c r="LFV751" s="59"/>
      <c r="LFW751" s="59"/>
      <c r="LFX751" s="59"/>
      <c r="LFY751" s="59"/>
      <c r="LFZ751" s="59"/>
      <c r="LGA751" s="59"/>
      <c r="LGB751" s="59"/>
      <c r="LGC751" s="59"/>
      <c r="LGD751" s="59"/>
      <c r="LGE751" s="59"/>
      <c r="LGF751" s="59"/>
      <c r="LGG751" s="59"/>
      <c r="LGH751" s="59"/>
      <c r="LGI751" s="59"/>
      <c r="LGJ751" s="59"/>
      <c r="LGK751" s="59"/>
      <c r="LGL751" s="59"/>
      <c r="LGM751" s="59"/>
      <c r="LGN751" s="59"/>
      <c r="LGO751" s="59"/>
      <c r="LGP751" s="59"/>
      <c r="LGQ751" s="59"/>
      <c r="LGR751" s="59"/>
      <c r="LGS751" s="59"/>
      <c r="LGT751" s="59"/>
      <c r="LGU751" s="59"/>
      <c r="LGV751" s="59"/>
      <c r="LGW751" s="59"/>
      <c r="LGX751" s="59"/>
      <c r="LGY751" s="59"/>
      <c r="LGZ751" s="59"/>
      <c r="LHA751" s="59"/>
      <c r="LHB751" s="59"/>
      <c r="LHC751" s="59"/>
      <c r="LHD751" s="59"/>
      <c r="LHE751" s="59"/>
      <c r="LHF751" s="59"/>
      <c r="LHG751" s="59"/>
      <c r="LHH751" s="59"/>
      <c r="LHI751" s="59"/>
      <c r="LHJ751" s="59"/>
      <c r="LHK751" s="59"/>
      <c r="LHL751" s="59"/>
      <c r="LHM751" s="59"/>
      <c r="LHN751" s="59"/>
      <c r="LHO751" s="59"/>
      <c r="LHP751" s="59"/>
      <c r="LHQ751" s="59"/>
      <c r="LHR751" s="59"/>
      <c r="LHS751" s="59"/>
      <c r="LHT751" s="59"/>
      <c r="LHU751" s="59"/>
      <c r="LHV751" s="59"/>
      <c r="LHW751" s="59"/>
      <c r="LHX751" s="59"/>
      <c r="LHY751" s="59"/>
      <c r="LHZ751" s="59"/>
      <c r="LIA751" s="59"/>
      <c r="LIB751" s="59"/>
      <c r="LIC751" s="59"/>
      <c r="LID751" s="59"/>
      <c r="LIE751" s="59"/>
      <c r="LIF751" s="59"/>
      <c r="LIG751" s="59"/>
      <c r="LIH751" s="59"/>
      <c r="LII751" s="59"/>
      <c r="LIJ751" s="59"/>
      <c r="LIK751" s="59"/>
      <c r="LIL751" s="59"/>
      <c r="LIM751" s="59"/>
      <c r="LIN751" s="59"/>
      <c r="LIO751" s="59"/>
      <c r="LIP751" s="59"/>
      <c r="LIQ751" s="59"/>
      <c r="LIR751" s="59"/>
      <c r="LIS751" s="59"/>
      <c r="LIT751" s="59"/>
      <c r="LIU751" s="59"/>
      <c r="LIV751" s="59"/>
      <c r="LIW751" s="59"/>
      <c r="LIX751" s="59"/>
      <c r="LIY751" s="59"/>
      <c r="LIZ751" s="59"/>
      <c r="LJA751" s="59"/>
      <c r="LJB751" s="59"/>
      <c r="LJC751" s="59"/>
      <c r="LJD751" s="59"/>
      <c r="LJE751" s="59"/>
      <c r="LJF751" s="59"/>
      <c r="LJG751" s="59"/>
      <c r="LJH751" s="59"/>
      <c r="LJI751" s="59"/>
      <c r="LJJ751" s="59"/>
      <c r="LJK751" s="59"/>
      <c r="LJL751" s="59"/>
      <c r="LJM751" s="59"/>
      <c r="LJN751" s="59"/>
      <c r="LJO751" s="59"/>
      <c r="LJP751" s="59"/>
      <c r="LJQ751" s="59"/>
      <c r="LJR751" s="59"/>
      <c r="LJS751" s="59"/>
      <c r="LJT751" s="59"/>
      <c r="LJU751" s="59"/>
      <c r="LJV751" s="59"/>
      <c r="LJW751" s="59"/>
      <c r="LJX751" s="59"/>
      <c r="LJY751" s="59"/>
      <c r="LJZ751" s="59"/>
      <c r="LKA751" s="59"/>
      <c r="LKB751" s="59"/>
      <c r="LKC751" s="59"/>
      <c r="LKD751" s="59"/>
      <c r="LKE751" s="59"/>
      <c r="LKF751" s="59"/>
      <c r="LKG751" s="59"/>
      <c r="LKH751" s="59"/>
      <c r="LKI751" s="59"/>
      <c r="LKJ751" s="59"/>
      <c r="LKK751" s="59"/>
      <c r="LKL751" s="59"/>
      <c r="LKM751" s="59"/>
      <c r="LKN751" s="59"/>
      <c r="LKO751" s="59"/>
      <c r="LKP751" s="59"/>
      <c r="LKQ751" s="59"/>
      <c r="LKR751" s="59"/>
      <c r="LKS751" s="59"/>
      <c r="LKT751" s="59"/>
      <c r="LKU751" s="59"/>
      <c r="LKV751" s="59"/>
      <c r="LKW751" s="59"/>
      <c r="LKX751" s="59"/>
      <c r="LKY751" s="59"/>
      <c r="LKZ751" s="59"/>
      <c r="LLA751" s="59"/>
      <c r="LLB751" s="59"/>
      <c r="LLC751" s="59"/>
      <c r="LLD751" s="59"/>
      <c r="LLE751" s="59"/>
      <c r="LLF751" s="59"/>
      <c r="LLG751" s="59"/>
      <c r="LLH751" s="59"/>
      <c r="LLI751" s="59"/>
      <c r="LLJ751" s="59"/>
      <c r="LLK751" s="59"/>
      <c r="LLL751" s="59"/>
      <c r="LLM751" s="59"/>
      <c r="LLN751" s="59"/>
      <c r="LLO751" s="59"/>
      <c r="LLP751" s="59"/>
      <c r="LLQ751" s="59"/>
      <c r="LLR751" s="59"/>
      <c r="LLS751" s="59"/>
      <c r="LLT751" s="59"/>
      <c r="LLU751" s="59"/>
      <c r="LLV751" s="59"/>
      <c r="LLW751" s="59"/>
      <c r="LLX751" s="59"/>
      <c r="LLY751" s="59"/>
      <c r="LLZ751" s="59"/>
      <c r="LMA751" s="59"/>
      <c r="LMB751" s="59"/>
      <c r="LMC751" s="59"/>
      <c r="LMD751" s="59"/>
      <c r="LME751" s="59"/>
      <c r="LMF751" s="59"/>
      <c r="LMG751" s="59"/>
      <c r="LMH751" s="59"/>
      <c r="LMI751" s="59"/>
      <c r="LMJ751" s="59"/>
      <c r="LMK751" s="59"/>
      <c r="LML751" s="59"/>
      <c r="LMM751" s="59"/>
      <c r="LMN751" s="59"/>
      <c r="LMO751" s="59"/>
      <c r="LMP751" s="59"/>
      <c r="LMQ751" s="59"/>
      <c r="LMR751" s="59"/>
      <c r="LMS751" s="59"/>
      <c r="LMT751" s="59"/>
      <c r="LMU751" s="59"/>
      <c r="LMV751" s="59"/>
      <c r="LMW751" s="59"/>
      <c r="LMX751" s="59"/>
      <c r="LMY751" s="59"/>
      <c r="LMZ751" s="59"/>
      <c r="LNA751" s="59"/>
      <c r="LNB751" s="59"/>
      <c r="LNC751" s="59"/>
      <c r="LND751" s="59"/>
      <c r="LNE751" s="59"/>
      <c r="LNF751" s="59"/>
      <c r="LNG751" s="59"/>
      <c r="LNH751" s="59"/>
      <c r="LNI751" s="59"/>
      <c r="LNJ751" s="59"/>
      <c r="LNK751" s="59"/>
      <c r="LNL751" s="59"/>
      <c r="LNM751" s="59"/>
      <c r="LNN751" s="59"/>
      <c r="LNO751" s="59"/>
      <c r="LNP751" s="59"/>
      <c r="LNQ751" s="59"/>
      <c r="LNR751" s="59"/>
      <c r="LNS751" s="59"/>
      <c r="LNT751" s="59"/>
      <c r="LNU751" s="59"/>
      <c r="LNV751" s="59"/>
      <c r="LNW751" s="59"/>
      <c r="LNX751" s="59"/>
      <c r="LNY751" s="59"/>
      <c r="LNZ751" s="59"/>
      <c r="LOA751" s="59"/>
      <c r="LOB751" s="59"/>
      <c r="LOC751" s="59"/>
      <c r="LOD751" s="59"/>
      <c r="LOE751" s="59"/>
      <c r="LOF751" s="59"/>
      <c r="LOG751" s="59"/>
      <c r="LOH751" s="59"/>
      <c r="LOI751" s="59"/>
      <c r="LOJ751" s="59"/>
      <c r="LOK751" s="59"/>
      <c r="LOL751" s="59"/>
      <c r="LOM751" s="59"/>
      <c r="LON751" s="59"/>
      <c r="LOO751" s="59"/>
      <c r="LOP751" s="59"/>
      <c r="LOQ751" s="59"/>
      <c r="LOR751" s="59"/>
      <c r="LOS751" s="59"/>
      <c r="LOT751" s="59"/>
      <c r="LOU751" s="59"/>
      <c r="LOV751" s="59"/>
      <c r="LOW751" s="59"/>
      <c r="LOX751" s="59"/>
      <c r="LOY751" s="59"/>
      <c r="LOZ751" s="59"/>
      <c r="LPA751" s="59"/>
      <c r="LPB751" s="59"/>
      <c r="LPC751" s="59"/>
      <c r="LPD751" s="59"/>
      <c r="LPE751" s="59"/>
      <c r="LPF751" s="59"/>
      <c r="LPG751" s="59"/>
      <c r="LPH751" s="59"/>
      <c r="LPI751" s="59"/>
      <c r="LPJ751" s="59"/>
      <c r="LPK751" s="59"/>
      <c r="LPL751" s="59"/>
      <c r="LPM751" s="59"/>
      <c r="LPN751" s="59"/>
      <c r="LPO751" s="59"/>
      <c r="LPP751" s="59"/>
      <c r="LPQ751" s="59"/>
      <c r="LPR751" s="59"/>
      <c r="LPS751" s="59"/>
      <c r="LPT751" s="59"/>
      <c r="LPU751" s="59"/>
      <c r="LPV751" s="59"/>
      <c r="LPW751" s="59"/>
      <c r="LPX751" s="59"/>
      <c r="LPY751" s="59"/>
      <c r="LPZ751" s="59"/>
      <c r="LQA751" s="59"/>
      <c r="LQB751" s="59"/>
      <c r="LQC751" s="59"/>
      <c r="LQD751" s="59"/>
      <c r="LQE751" s="59"/>
      <c r="LQF751" s="59"/>
      <c r="LQG751" s="59"/>
      <c r="LQH751" s="59"/>
      <c r="LQI751" s="59"/>
      <c r="LQJ751" s="59"/>
      <c r="LQK751" s="59"/>
      <c r="LQL751" s="59"/>
      <c r="LQM751" s="59"/>
      <c r="LQN751" s="59"/>
      <c r="LQO751" s="59"/>
      <c r="LQP751" s="59"/>
      <c r="LQQ751" s="59"/>
      <c r="LQR751" s="59"/>
      <c r="LQS751" s="59"/>
      <c r="LQT751" s="59"/>
      <c r="LQU751" s="59"/>
      <c r="LQV751" s="59"/>
      <c r="LQW751" s="59"/>
      <c r="LQX751" s="59"/>
      <c r="LQY751" s="59"/>
      <c r="LQZ751" s="59"/>
      <c r="LRA751" s="59"/>
      <c r="LRB751" s="59"/>
      <c r="LRC751" s="59"/>
      <c r="LRD751" s="59"/>
      <c r="LRE751" s="59"/>
      <c r="LRF751" s="59"/>
      <c r="LRG751" s="59"/>
      <c r="LRH751" s="59"/>
      <c r="LRI751" s="59"/>
      <c r="LRJ751" s="59"/>
      <c r="LRK751" s="59"/>
      <c r="LRL751" s="59"/>
      <c r="LRM751" s="59"/>
      <c r="LRN751" s="59"/>
      <c r="LRO751" s="59"/>
      <c r="LRP751" s="59"/>
      <c r="LRQ751" s="59"/>
      <c r="LRR751" s="59"/>
      <c r="LRS751" s="59"/>
      <c r="LRT751" s="59"/>
      <c r="LRU751" s="59"/>
      <c r="LRV751" s="59"/>
      <c r="LRW751" s="59"/>
      <c r="LRX751" s="59"/>
      <c r="LRY751" s="59"/>
      <c r="LRZ751" s="59"/>
      <c r="LSA751" s="59"/>
      <c r="LSB751" s="59"/>
      <c r="LSC751" s="59"/>
      <c r="LSD751" s="59"/>
      <c r="LSE751" s="59"/>
      <c r="LSF751" s="59"/>
      <c r="LSG751" s="59"/>
      <c r="LSH751" s="59"/>
      <c r="LSI751" s="59"/>
      <c r="LSJ751" s="59"/>
      <c r="LSK751" s="59"/>
      <c r="LSL751" s="59"/>
      <c r="LSM751" s="59"/>
      <c r="LSN751" s="59"/>
      <c r="LSO751" s="59"/>
      <c r="LSP751" s="59"/>
      <c r="LSQ751" s="59"/>
      <c r="LSR751" s="59"/>
      <c r="LSS751" s="59"/>
      <c r="LST751" s="59"/>
      <c r="LSU751" s="59"/>
      <c r="LSV751" s="59"/>
      <c r="LSW751" s="59"/>
      <c r="LSX751" s="59"/>
      <c r="LSY751" s="59"/>
      <c r="LSZ751" s="59"/>
      <c r="LTA751" s="59"/>
      <c r="LTB751" s="59"/>
      <c r="LTC751" s="59"/>
      <c r="LTD751" s="59"/>
      <c r="LTE751" s="59"/>
      <c r="LTF751" s="59"/>
      <c r="LTG751" s="59"/>
      <c r="LTH751" s="59"/>
      <c r="LTI751" s="59"/>
      <c r="LTJ751" s="59"/>
      <c r="LTK751" s="59"/>
      <c r="LTL751" s="59"/>
      <c r="LTM751" s="59"/>
      <c r="LTN751" s="59"/>
      <c r="LTO751" s="59"/>
      <c r="LTP751" s="59"/>
      <c r="LTQ751" s="59"/>
      <c r="LTR751" s="59"/>
      <c r="LTS751" s="59"/>
      <c r="LTT751" s="59"/>
      <c r="LTU751" s="59"/>
      <c r="LTV751" s="59"/>
      <c r="LTW751" s="59"/>
      <c r="LTX751" s="59"/>
      <c r="LTY751" s="59"/>
      <c r="LTZ751" s="59"/>
      <c r="LUA751" s="59"/>
      <c r="LUB751" s="59"/>
      <c r="LUC751" s="59"/>
      <c r="LUD751" s="59"/>
      <c r="LUE751" s="59"/>
      <c r="LUF751" s="59"/>
      <c r="LUG751" s="59"/>
      <c r="LUH751" s="59"/>
      <c r="LUI751" s="59"/>
      <c r="LUJ751" s="59"/>
      <c r="LUK751" s="59"/>
      <c r="LUL751" s="59"/>
      <c r="LUM751" s="59"/>
      <c r="LUN751" s="59"/>
      <c r="LUO751" s="59"/>
      <c r="LUP751" s="59"/>
      <c r="LUQ751" s="59"/>
      <c r="LUR751" s="59"/>
      <c r="LUS751" s="59"/>
      <c r="LUT751" s="59"/>
      <c r="LUU751" s="59"/>
      <c r="LUV751" s="59"/>
      <c r="LUW751" s="59"/>
      <c r="LUX751" s="59"/>
      <c r="LUY751" s="59"/>
      <c r="LUZ751" s="59"/>
      <c r="LVA751" s="59"/>
      <c r="LVB751" s="59"/>
      <c r="LVC751" s="59"/>
      <c r="LVD751" s="59"/>
      <c r="LVE751" s="59"/>
      <c r="LVF751" s="59"/>
      <c r="LVG751" s="59"/>
      <c r="LVH751" s="59"/>
      <c r="LVI751" s="59"/>
      <c r="LVJ751" s="59"/>
      <c r="LVK751" s="59"/>
      <c r="LVL751" s="59"/>
      <c r="LVM751" s="59"/>
      <c r="LVN751" s="59"/>
      <c r="LVO751" s="59"/>
      <c r="LVP751" s="59"/>
      <c r="LVQ751" s="59"/>
      <c r="LVR751" s="59"/>
      <c r="LVS751" s="59"/>
      <c r="LVT751" s="59"/>
      <c r="LVU751" s="59"/>
      <c r="LVV751" s="59"/>
      <c r="LVW751" s="59"/>
      <c r="LVX751" s="59"/>
      <c r="LVY751" s="59"/>
      <c r="LVZ751" s="59"/>
      <c r="LWA751" s="59"/>
      <c r="LWB751" s="59"/>
      <c r="LWC751" s="59"/>
      <c r="LWD751" s="59"/>
      <c r="LWE751" s="59"/>
      <c r="LWF751" s="59"/>
      <c r="LWG751" s="59"/>
      <c r="LWH751" s="59"/>
      <c r="LWI751" s="59"/>
      <c r="LWJ751" s="59"/>
      <c r="LWK751" s="59"/>
      <c r="LWL751" s="59"/>
      <c r="LWM751" s="59"/>
      <c r="LWN751" s="59"/>
      <c r="LWO751" s="59"/>
      <c r="LWP751" s="59"/>
      <c r="LWQ751" s="59"/>
      <c r="LWR751" s="59"/>
      <c r="LWS751" s="59"/>
      <c r="LWT751" s="59"/>
      <c r="LWU751" s="59"/>
      <c r="LWV751" s="59"/>
      <c r="LWW751" s="59"/>
      <c r="LWX751" s="59"/>
      <c r="LWY751" s="59"/>
      <c r="LWZ751" s="59"/>
      <c r="LXA751" s="59"/>
      <c r="LXB751" s="59"/>
      <c r="LXC751" s="59"/>
      <c r="LXD751" s="59"/>
      <c r="LXE751" s="59"/>
      <c r="LXF751" s="59"/>
      <c r="LXG751" s="59"/>
      <c r="LXH751" s="59"/>
      <c r="LXI751" s="59"/>
      <c r="LXJ751" s="59"/>
      <c r="LXK751" s="59"/>
      <c r="LXL751" s="59"/>
      <c r="LXM751" s="59"/>
      <c r="LXN751" s="59"/>
      <c r="LXO751" s="59"/>
      <c r="LXP751" s="59"/>
      <c r="LXQ751" s="59"/>
      <c r="LXR751" s="59"/>
      <c r="LXS751" s="59"/>
      <c r="LXT751" s="59"/>
      <c r="LXU751" s="59"/>
      <c r="LXV751" s="59"/>
      <c r="LXW751" s="59"/>
      <c r="LXX751" s="59"/>
      <c r="LXY751" s="59"/>
      <c r="LXZ751" s="59"/>
      <c r="LYA751" s="59"/>
      <c r="LYB751" s="59"/>
      <c r="LYC751" s="59"/>
      <c r="LYD751" s="59"/>
      <c r="LYE751" s="59"/>
      <c r="LYF751" s="59"/>
      <c r="LYG751" s="59"/>
      <c r="LYH751" s="59"/>
      <c r="LYI751" s="59"/>
      <c r="LYJ751" s="59"/>
      <c r="LYK751" s="59"/>
      <c r="LYL751" s="59"/>
      <c r="LYM751" s="59"/>
      <c r="LYN751" s="59"/>
      <c r="LYO751" s="59"/>
      <c r="LYP751" s="59"/>
      <c r="LYQ751" s="59"/>
      <c r="LYR751" s="59"/>
      <c r="LYS751" s="59"/>
      <c r="LYT751" s="59"/>
      <c r="LYU751" s="59"/>
      <c r="LYV751" s="59"/>
      <c r="LYW751" s="59"/>
      <c r="LYX751" s="59"/>
      <c r="LYY751" s="59"/>
      <c r="LYZ751" s="59"/>
      <c r="LZA751" s="59"/>
      <c r="LZB751" s="59"/>
      <c r="LZC751" s="59"/>
      <c r="LZD751" s="59"/>
      <c r="LZE751" s="59"/>
      <c r="LZF751" s="59"/>
      <c r="LZG751" s="59"/>
      <c r="LZH751" s="59"/>
      <c r="LZI751" s="59"/>
      <c r="LZJ751" s="59"/>
      <c r="LZK751" s="59"/>
      <c r="LZL751" s="59"/>
      <c r="LZM751" s="59"/>
      <c r="LZN751" s="59"/>
      <c r="LZO751" s="59"/>
      <c r="LZP751" s="59"/>
      <c r="LZQ751" s="59"/>
      <c r="LZR751" s="59"/>
      <c r="LZS751" s="59"/>
      <c r="LZT751" s="59"/>
      <c r="LZU751" s="59"/>
      <c r="LZV751" s="59"/>
      <c r="LZW751" s="59"/>
      <c r="LZX751" s="59"/>
      <c r="LZY751" s="59"/>
      <c r="LZZ751" s="59"/>
      <c r="MAA751" s="59"/>
      <c r="MAB751" s="59"/>
      <c r="MAC751" s="59"/>
      <c r="MAD751" s="59"/>
      <c r="MAE751" s="59"/>
      <c r="MAF751" s="59"/>
      <c r="MAG751" s="59"/>
      <c r="MAH751" s="59"/>
      <c r="MAI751" s="59"/>
      <c r="MAJ751" s="59"/>
      <c r="MAK751" s="59"/>
      <c r="MAL751" s="59"/>
      <c r="MAM751" s="59"/>
      <c r="MAN751" s="59"/>
      <c r="MAO751" s="59"/>
      <c r="MAP751" s="59"/>
      <c r="MAQ751" s="59"/>
      <c r="MAR751" s="59"/>
      <c r="MAS751" s="59"/>
      <c r="MAT751" s="59"/>
      <c r="MAU751" s="59"/>
      <c r="MAV751" s="59"/>
      <c r="MAW751" s="59"/>
      <c r="MAX751" s="59"/>
      <c r="MAY751" s="59"/>
      <c r="MAZ751" s="59"/>
      <c r="MBA751" s="59"/>
      <c r="MBB751" s="59"/>
      <c r="MBC751" s="59"/>
      <c r="MBD751" s="59"/>
      <c r="MBE751" s="59"/>
      <c r="MBF751" s="59"/>
      <c r="MBG751" s="59"/>
      <c r="MBH751" s="59"/>
      <c r="MBI751" s="59"/>
      <c r="MBJ751" s="59"/>
      <c r="MBK751" s="59"/>
      <c r="MBL751" s="59"/>
      <c r="MBM751" s="59"/>
      <c r="MBN751" s="59"/>
      <c r="MBO751" s="59"/>
      <c r="MBP751" s="59"/>
      <c r="MBQ751" s="59"/>
      <c r="MBR751" s="59"/>
      <c r="MBS751" s="59"/>
      <c r="MBT751" s="59"/>
      <c r="MBU751" s="59"/>
      <c r="MBV751" s="59"/>
      <c r="MBW751" s="59"/>
      <c r="MBX751" s="59"/>
      <c r="MBY751" s="59"/>
      <c r="MBZ751" s="59"/>
      <c r="MCA751" s="59"/>
      <c r="MCB751" s="59"/>
      <c r="MCC751" s="59"/>
      <c r="MCD751" s="59"/>
      <c r="MCE751" s="59"/>
      <c r="MCF751" s="59"/>
      <c r="MCG751" s="59"/>
      <c r="MCH751" s="59"/>
      <c r="MCI751" s="59"/>
      <c r="MCJ751" s="59"/>
      <c r="MCK751" s="59"/>
      <c r="MCL751" s="59"/>
      <c r="MCM751" s="59"/>
      <c r="MCN751" s="59"/>
      <c r="MCO751" s="59"/>
      <c r="MCP751" s="59"/>
      <c r="MCQ751" s="59"/>
      <c r="MCR751" s="59"/>
      <c r="MCS751" s="59"/>
      <c r="MCT751" s="59"/>
      <c r="MCU751" s="59"/>
      <c r="MCV751" s="59"/>
      <c r="MCW751" s="59"/>
      <c r="MCX751" s="59"/>
      <c r="MCY751" s="59"/>
      <c r="MCZ751" s="59"/>
      <c r="MDA751" s="59"/>
      <c r="MDB751" s="59"/>
      <c r="MDC751" s="59"/>
      <c r="MDD751" s="59"/>
      <c r="MDE751" s="59"/>
      <c r="MDF751" s="59"/>
      <c r="MDG751" s="59"/>
      <c r="MDH751" s="59"/>
      <c r="MDI751" s="59"/>
      <c r="MDJ751" s="59"/>
      <c r="MDK751" s="59"/>
      <c r="MDL751" s="59"/>
      <c r="MDM751" s="59"/>
      <c r="MDN751" s="59"/>
      <c r="MDO751" s="59"/>
      <c r="MDP751" s="59"/>
      <c r="MDQ751" s="59"/>
      <c r="MDR751" s="59"/>
      <c r="MDS751" s="59"/>
      <c r="MDT751" s="59"/>
      <c r="MDU751" s="59"/>
      <c r="MDV751" s="59"/>
      <c r="MDW751" s="59"/>
      <c r="MDX751" s="59"/>
      <c r="MDY751" s="59"/>
      <c r="MDZ751" s="59"/>
      <c r="MEA751" s="59"/>
      <c r="MEB751" s="59"/>
      <c r="MEC751" s="59"/>
      <c r="MED751" s="59"/>
      <c r="MEE751" s="59"/>
      <c r="MEF751" s="59"/>
      <c r="MEG751" s="59"/>
      <c r="MEH751" s="59"/>
      <c r="MEI751" s="59"/>
      <c r="MEJ751" s="59"/>
      <c r="MEK751" s="59"/>
      <c r="MEL751" s="59"/>
      <c r="MEM751" s="59"/>
      <c r="MEN751" s="59"/>
      <c r="MEO751" s="59"/>
      <c r="MEP751" s="59"/>
      <c r="MEQ751" s="59"/>
      <c r="MER751" s="59"/>
      <c r="MES751" s="59"/>
      <c r="MET751" s="59"/>
      <c r="MEU751" s="59"/>
      <c r="MEV751" s="59"/>
      <c r="MEW751" s="59"/>
      <c r="MEX751" s="59"/>
      <c r="MEY751" s="59"/>
      <c r="MEZ751" s="59"/>
      <c r="MFA751" s="59"/>
      <c r="MFB751" s="59"/>
      <c r="MFC751" s="59"/>
      <c r="MFD751" s="59"/>
      <c r="MFE751" s="59"/>
      <c r="MFF751" s="59"/>
      <c r="MFG751" s="59"/>
      <c r="MFH751" s="59"/>
      <c r="MFI751" s="59"/>
      <c r="MFJ751" s="59"/>
      <c r="MFK751" s="59"/>
      <c r="MFL751" s="59"/>
      <c r="MFM751" s="59"/>
      <c r="MFN751" s="59"/>
      <c r="MFO751" s="59"/>
      <c r="MFP751" s="59"/>
      <c r="MFQ751" s="59"/>
      <c r="MFR751" s="59"/>
      <c r="MFS751" s="59"/>
      <c r="MFT751" s="59"/>
      <c r="MFU751" s="59"/>
      <c r="MFV751" s="59"/>
      <c r="MFW751" s="59"/>
      <c r="MFX751" s="59"/>
      <c r="MFY751" s="59"/>
      <c r="MFZ751" s="59"/>
      <c r="MGA751" s="59"/>
      <c r="MGB751" s="59"/>
      <c r="MGC751" s="59"/>
      <c r="MGD751" s="59"/>
      <c r="MGE751" s="59"/>
      <c r="MGF751" s="59"/>
      <c r="MGG751" s="59"/>
      <c r="MGH751" s="59"/>
      <c r="MGI751" s="59"/>
      <c r="MGJ751" s="59"/>
      <c r="MGK751" s="59"/>
      <c r="MGL751" s="59"/>
      <c r="MGM751" s="59"/>
      <c r="MGN751" s="59"/>
      <c r="MGO751" s="59"/>
      <c r="MGP751" s="59"/>
      <c r="MGQ751" s="59"/>
      <c r="MGR751" s="59"/>
      <c r="MGS751" s="59"/>
      <c r="MGT751" s="59"/>
      <c r="MGU751" s="59"/>
      <c r="MGV751" s="59"/>
      <c r="MGW751" s="59"/>
      <c r="MGX751" s="59"/>
      <c r="MGY751" s="59"/>
      <c r="MGZ751" s="59"/>
      <c r="MHA751" s="59"/>
      <c r="MHB751" s="59"/>
      <c r="MHC751" s="59"/>
      <c r="MHD751" s="59"/>
      <c r="MHE751" s="59"/>
      <c r="MHF751" s="59"/>
      <c r="MHG751" s="59"/>
      <c r="MHH751" s="59"/>
      <c r="MHI751" s="59"/>
      <c r="MHJ751" s="59"/>
      <c r="MHK751" s="59"/>
      <c r="MHL751" s="59"/>
      <c r="MHM751" s="59"/>
      <c r="MHN751" s="59"/>
      <c r="MHO751" s="59"/>
      <c r="MHP751" s="59"/>
      <c r="MHQ751" s="59"/>
      <c r="MHR751" s="59"/>
      <c r="MHS751" s="59"/>
      <c r="MHT751" s="59"/>
      <c r="MHU751" s="59"/>
      <c r="MHV751" s="59"/>
      <c r="MHW751" s="59"/>
      <c r="MHX751" s="59"/>
      <c r="MHY751" s="59"/>
      <c r="MHZ751" s="59"/>
      <c r="MIA751" s="59"/>
      <c r="MIB751" s="59"/>
      <c r="MIC751" s="59"/>
      <c r="MID751" s="59"/>
      <c r="MIE751" s="59"/>
      <c r="MIF751" s="59"/>
      <c r="MIG751" s="59"/>
      <c r="MIH751" s="59"/>
      <c r="MII751" s="59"/>
      <c r="MIJ751" s="59"/>
      <c r="MIK751" s="59"/>
      <c r="MIL751" s="59"/>
      <c r="MIM751" s="59"/>
      <c r="MIN751" s="59"/>
      <c r="MIO751" s="59"/>
      <c r="MIP751" s="59"/>
      <c r="MIQ751" s="59"/>
      <c r="MIR751" s="59"/>
      <c r="MIS751" s="59"/>
      <c r="MIT751" s="59"/>
      <c r="MIU751" s="59"/>
      <c r="MIV751" s="59"/>
      <c r="MIW751" s="59"/>
      <c r="MIX751" s="59"/>
      <c r="MIY751" s="59"/>
      <c r="MIZ751" s="59"/>
      <c r="MJA751" s="59"/>
      <c r="MJB751" s="59"/>
      <c r="MJC751" s="59"/>
      <c r="MJD751" s="59"/>
      <c r="MJE751" s="59"/>
      <c r="MJF751" s="59"/>
      <c r="MJG751" s="59"/>
      <c r="MJH751" s="59"/>
      <c r="MJI751" s="59"/>
      <c r="MJJ751" s="59"/>
      <c r="MJK751" s="59"/>
      <c r="MJL751" s="59"/>
      <c r="MJM751" s="59"/>
      <c r="MJN751" s="59"/>
      <c r="MJO751" s="59"/>
      <c r="MJP751" s="59"/>
      <c r="MJQ751" s="59"/>
      <c r="MJR751" s="59"/>
      <c r="MJS751" s="59"/>
      <c r="MJT751" s="59"/>
      <c r="MJU751" s="59"/>
      <c r="MJV751" s="59"/>
      <c r="MJW751" s="59"/>
      <c r="MJX751" s="59"/>
      <c r="MJY751" s="59"/>
      <c r="MJZ751" s="59"/>
      <c r="MKA751" s="59"/>
      <c r="MKB751" s="59"/>
      <c r="MKC751" s="59"/>
      <c r="MKD751" s="59"/>
      <c r="MKE751" s="59"/>
      <c r="MKF751" s="59"/>
      <c r="MKG751" s="59"/>
      <c r="MKH751" s="59"/>
      <c r="MKI751" s="59"/>
      <c r="MKJ751" s="59"/>
      <c r="MKK751" s="59"/>
      <c r="MKL751" s="59"/>
      <c r="MKM751" s="59"/>
      <c r="MKN751" s="59"/>
      <c r="MKO751" s="59"/>
      <c r="MKP751" s="59"/>
      <c r="MKQ751" s="59"/>
      <c r="MKR751" s="59"/>
      <c r="MKS751" s="59"/>
      <c r="MKT751" s="59"/>
      <c r="MKU751" s="59"/>
      <c r="MKV751" s="59"/>
      <c r="MKW751" s="59"/>
      <c r="MKX751" s="59"/>
      <c r="MKY751" s="59"/>
      <c r="MKZ751" s="59"/>
      <c r="MLA751" s="59"/>
      <c r="MLB751" s="59"/>
      <c r="MLC751" s="59"/>
      <c r="MLD751" s="59"/>
      <c r="MLE751" s="59"/>
      <c r="MLF751" s="59"/>
      <c r="MLG751" s="59"/>
      <c r="MLH751" s="59"/>
      <c r="MLI751" s="59"/>
      <c r="MLJ751" s="59"/>
      <c r="MLK751" s="59"/>
      <c r="MLL751" s="59"/>
      <c r="MLM751" s="59"/>
      <c r="MLN751" s="59"/>
      <c r="MLO751" s="59"/>
      <c r="MLP751" s="59"/>
      <c r="MLQ751" s="59"/>
      <c r="MLR751" s="59"/>
      <c r="MLS751" s="59"/>
      <c r="MLT751" s="59"/>
      <c r="MLU751" s="59"/>
      <c r="MLV751" s="59"/>
      <c r="MLW751" s="59"/>
      <c r="MLX751" s="59"/>
      <c r="MLY751" s="59"/>
      <c r="MLZ751" s="59"/>
      <c r="MMA751" s="59"/>
      <c r="MMB751" s="59"/>
      <c r="MMC751" s="59"/>
      <c r="MMD751" s="59"/>
      <c r="MME751" s="59"/>
      <c r="MMF751" s="59"/>
      <c r="MMG751" s="59"/>
      <c r="MMH751" s="59"/>
      <c r="MMI751" s="59"/>
      <c r="MMJ751" s="59"/>
      <c r="MMK751" s="59"/>
      <c r="MML751" s="59"/>
      <c r="MMM751" s="59"/>
      <c r="MMN751" s="59"/>
      <c r="MMO751" s="59"/>
      <c r="MMP751" s="59"/>
      <c r="MMQ751" s="59"/>
      <c r="MMR751" s="59"/>
      <c r="MMS751" s="59"/>
      <c r="MMT751" s="59"/>
      <c r="MMU751" s="59"/>
      <c r="MMV751" s="59"/>
      <c r="MMW751" s="59"/>
      <c r="MMX751" s="59"/>
      <c r="MMY751" s="59"/>
      <c r="MMZ751" s="59"/>
      <c r="MNA751" s="59"/>
      <c r="MNB751" s="59"/>
      <c r="MNC751" s="59"/>
      <c r="MND751" s="59"/>
      <c r="MNE751" s="59"/>
      <c r="MNF751" s="59"/>
      <c r="MNG751" s="59"/>
      <c r="MNH751" s="59"/>
      <c r="MNI751" s="59"/>
      <c r="MNJ751" s="59"/>
      <c r="MNK751" s="59"/>
      <c r="MNL751" s="59"/>
      <c r="MNM751" s="59"/>
      <c r="MNN751" s="59"/>
      <c r="MNO751" s="59"/>
      <c r="MNP751" s="59"/>
      <c r="MNQ751" s="59"/>
      <c r="MNR751" s="59"/>
      <c r="MNS751" s="59"/>
      <c r="MNT751" s="59"/>
      <c r="MNU751" s="59"/>
      <c r="MNV751" s="59"/>
      <c r="MNW751" s="59"/>
      <c r="MNX751" s="59"/>
      <c r="MNY751" s="59"/>
      <c r="MNZ751" s="59"/>
      <c r="MOA751" s="59"/>
      <c r="MOB751" s="59"/>
      <c r="MOC751" s="59"/>
      <c r="MOD751" s="59"/>
      <c r="MOE751" s="59"/>
      <c r="MOF751" s="59"/>
      <c r="MOG751" s="59"/>
      <c r="MOH751" s="59"/>
      <c r="MOI751" s="59"/>
      <c r="MOJ751" s="59"/>
      <c r="MOK751" s="59"/>
      <c r="MOL751" s="59"/>
      <c r="MOM751" s="59"/>
      <c r="MON751" s="59"/>
      <c r="MOO751" s="59"/>
      <c r="MOP751" s="59"/>
      <c r="MOQ751" s="59"/>
      <c r="MOR751" s="59"/>
      <c r="MOS751" s="59"/>
      <c r="MOT751" s="59"/>
      <c r="MOU751" s="59"/>
      <c r="MOV751" s="59"/>
      <c r="MOW751" s="59"/>
      <c r="MOX751" s="59"/>
      <c r="MOY751" s="59"/>
      <c r="MOZ751" s="59"/>
      <c r="MPA751" s="59"/>
      <c r="MPB751" s="59"/>
      <c r="MPC751" s="59"/>
      <c r="MPD751" s="59"/>
      <c r="MPE751" s="59"/>
      <c r="MPF751" s="59"/>
      <c r="MPG751" s="59"/>
      <c r="MPH751" s="59"/>
      <c r="MPI751" s="59"/>
      <c r="MPJ751" s="59"/>
      <c r="MPK751" s="59"/>
      <c r="MPL751" s="59"/>
      <c r="MPM751" s="59"/>
      <c r="MPN751" s="59"/>
      <c r="MPO751" s="59"/>
      <c r="MPP751" s="59"/>
      <c r="MPQ751" s="59"/>
      <c r="MPR751" s="59"/>
      <c r="MPS751" s="59"/>
      <c r="MPT751" s="59"/>
      <c r="MPU751" s="59"/>
      <c r="MPV751" s="59"/>
      <c r="MPW751" s="59"/>
      <c r="MPX751" s="59"/>
      <c r="MPY751" s="59"/>
      <c r="MPZ751" s="59"/>
      <c r="MQA751" s="59"/>
      <c r="MQB751" s="59"/>
      <c r="MQC751" s="59"/>
      <c r="MQD751" s="59"/>
      <c r="MQE751" s="59"/>
      <c r="MQF751" s="59"/>
      <c r="MQG751" s="59"/>
      <c r="MQH751" s="59"/>
      <c r="MQI751" s="59"/>
      <c r="MQJ751" s="59"/>
      <c r="MQK751" s="59"/>
      <c r="MQL751" s="59"/>
      <c r="MQM751" s="59"/>
      <c r="MQN751" s="59"/>
      <c r="MQO751" s="59"/>
      <c r="MQP751" s="59"/>
      <c r="MQQ751" s="59"/>
      <c r="MQR751" s="59"/>
      <c r="MQS751" s="59"/>
      <c r="MQT751" s="59"/>
      <c r="MQU751" s="59"/>
      <c r="MQV751" s="59"/>
      <c r="MQW751" s="59"/>
      <c r="MQX751" s="59"/>
      <c r="MQY751" s="59"/>
      <c r="MQZ751" s="59"/>
      <c r="MRA751" s="59"/>
      <c r="MRB751" s="59"/>
      <c r="MRC751" s="59"/>
      <c r="MRD751" s="59"/>
      <c r="MRE751" s="59"/>
      <c r="MRF751" s="59"/>
      <c r="MRG751" s="59"/>
      <c r="MRH751" s="59"/>
      <c r="MRI751" s="59"/>
      <c r="MRJ751" s="59"/>
      <c r="MRK751" s="59"/>
      <c r="MRL751" s="59"/>
      <c r="MRM751" s="59"/>
      <c r="MRN751" s="59"/>
      <c r="MRO751" s="59"/>
      <c r="MRP751" s="59"/>
      <c r="MRQ751" s="59"/>
      <c r="MRR751" s="59"/>
      <c r="MRS751" s="59"/>
      <c r="MRT751" s="59"/>
      <c r="MRU751" s="59"/>
      <c r="MRV751" s="59"/>
      <c r="MRW751" s="59"/>
      <c r="MRX751" s="59"/>
      <c r="MRY751" s="59"/>
      <c r="MRZ751" s="59"/>
      <c r="MSA751" s="59"/>
      <c r="MSB751" s="59"/>
      <c r="MSC751" s="59"/>
      <c r="MSD751" s="59"/>
      <c r="MSE751" s="59"/>
      <c r="MSF751" s="59"/>
      <c r="MSG751" s="59"/>
      <c r="MSH751" s="59"/>
      <c r="MSI751" s="59"/>
      <c r="MSJ751" s="59"/>
      <c r="MSK751" s="59"/>
      <c r="MSL751" s="59"/>
      <c r="MSM751" s="59"/>
      <c r="MSN751" s="59"/>
      <c r="MSO751" s="59"/>
      <c r="MSP751" s="59"/>
      <c r="MSQ751" s="59"/>
      <c r="MSR751" s="59"/>
      <c r="MSS751" s="59"/>
      <c r="MST751" s="59"/>
      <c r="MSU751" s="59"/>
      <c r="MSV751" s="59"/>
      <c r="MSW751" s="59"/>
      <c r="MSX751" s="59"/>
      <c r="MSY751" s="59"/>
      <c r="MSZ751" s="59"/>
      <c r="MTA751" s="59"/>
      <c r="MTB751" s="59"/>
      <c r="MTC751" s="59"/>
      <c r="MTD751" s="59"/>
      <c r="MTE751" s="59"/>
      <c r="MTF751" s="59"/>
      <c r="MTG751" s="59"/>
      <c r="MTH751" s="59"/>
      <c r="MTI751" s="59"/>
      <c r="MTJ751" s="59"/>
      <c r="MTK751" s="59"/>
      <c r="MTL751" s="59"/>
      <c r="MTM751" s="59"/>
      <c r="MTN751" s="59"/>
      <c r="MTO751" s="59"/>
      <c r="MTP751" s="59"/>
      <c r="MTQ751" s="59"/>
      <c r="MTR751" s="59"/>
      <c r="MTS751" s="59"/>
      <c r="MTT751" s="59"/>
      <c r="MTU751" s="59"/>
      <c r="MTV751" s="59"/>
      <c r="MTW751" s="59"/>
      <c r="MTX751" s="59"/>
      <c r="MTY751" s="59"/>
      <c r="MTZ751" s="59"/>
      <c r="MUA751" s="59"/>
      <c r="MUB751" s="59"/>
      <c r="MUC751" s="59"/>
      <c r="MUD751" s="59"/>
      <c r="MUE751" s="59"/>
      <c r="MUF751" s="59"/>
      <c r="MUG751" s="59"/>
      <c r="MUH751" s="59"/>
      <c r="MUI751" s="59"/>
      <c r="MUJ751" s="59"/>
      <c r="MUK751" s="59"/>
      <c r="MUL751" s="59"/>
      <c r="MUM751" s="59"/>
      <c r="MUN751" s="59"/>
      <c r="MUO751" s="59"/>
      <c r="MUP751" s="59"/>
      <c r="MUQ751" s="59"/>
      <c r="MUR751" s="59"/>
      <c r="MUS751" s="59"/>
      <c r="MUT751" s="59"/>
      <c r="MUU751" s="59"/>
      <c r="MUV751" s="59"/>
      <c r="MUW751" s="59"/>
      <c r="MUX751" s="59"/>
      <c r="MUY751" s="59"/>
      <c r="MUZ751" s="59"/>
      <c r="MVA751" s="59"/>
      <c r="MVB751" s="59"/>
      <c r="MVC751" s="59"/>
      <c r="MVD751" s="59"/>
      <c r="MVE751" s="59"/>
      <c r="MVF751" s="59"/>
      <c r="MVG751" s="59"/>
      <c r="MVH751" s="59"/>
      <c r="MVI751" s="59"/>
      <c r="MVJ751" s="59"/>
      <c r="MVK751" s="59"/>
      <c r="MVL751" s="59"/>
      <c r="MVM751" s="59"/>
      <c r="MVN751" s="59"/>
      <c r="MVO751" s="59"/>
      <c r="MVP751" s="59"/>
      <c r="MVQ751" s="59"/>
      <c r="MVR751" s="59"/>
      <c r="MVS751" s="59"/>
      <c r="MVT751" s="59"/>
      <c r="MVU751" s="59"/>
      <c r="MVV751" s="59"/>
      <c r="MVW751" s="59"/>
      <c r="MVX751" s="59"/>
      <c r="MVY751" s="59"/>
      <c r="MVZ751" s="59"/>
      <c r="MWA751" s="59"/>
      <c r="MWB751" s="59"/>
      <c r="MWC751" s="59"/>
      <c r="MWD751" s="59"/>
      <c r="MWE751" s="59"/>
      <c r="MWF751" s="59"/>
      <c r="MWG751" s="59"/>
      <c r="MWH751" s="59"/>
      <c r="MWI751" s="59"/>
      <c r="MWJ751" s="59"/>
      <c r="MWK751" s="59"/>
      <c r="MWL751" s="59"/>
      <c r="MWM751" s="59"/>
      <c r="MWN751" s="59"/>
      <c r="MWO751" s="59"/>
      <c r="MWP751" s="59"/>
      <c r="MWQ751" s="59"/>
      <c r="MWR751" s="59"/>
      <c r="MWS751" s="59"/>
      <c r="MWT751" s="59"/>
      <c r="MWU751" s="59"/>
      <c r="MWV751" s="59"/>
      <c r="MWW751" s="59"/>
      <c r="MWX751" s="59"/>
      <c r="MWY751" s="59"/>
      <c r="MWZ751" s="59"/>
      <c r="MXA751" s="59"/>
      <c r="MXB751" s="59"/>
      <c r="MXC751" s="59"/>
      <c r="MXD751" s="59"/>
      <c r="MXE751" s="59"/>
      <c r="MXF751" s="59"/>
      <c r="MXG751" s="59"/>
      <c r="MXH751" s="59"/>
      <c r="MXI751" s="59"/>
      <c r="MXJ751" s="59"/>
      <c r="MXK751" s="59"/>
      <c r="MXL751" s="59"/>
      <c r="MXM751" s="59"/>
      <c r="MXN751" s="59"/>
      <c r="MXO751" s="59"/>
      <c r="MXP751" s="59"/>
      <c r="MXQ751" s="59"/>
      <c r="MXR751" s="59"/>
      <c r="MXS751" s="59"/>
      <c r="MXT751" s="59"/>
      <c r="MXU751" s="59"/>
      <c r="MXV751" s="59"/>
      <c r="MXW751" s="59"/>
      <c r="MXX751" s="59"/>
      <c r="MXY751" s="59"/>
      <c r="MXZ751" s="59"/>
      <c r="MYA751" s="59"/>
      <c r="MYB751" s="59"/>
      <c r="MYC751" s="59"/>
      <c r="MYD751" s="59"/>
      <c r="MYE751" s="59"/>
      <c r="MYF751" s="59"/>
      <c r="MYG751" s="59"/>
      <c r="MYH751" s="59"/>
      <c r="MYI751" s="59"/>
      <c r="MYJ751" s="59"/>
      <c r="MYK751" s="59"/>
      <c r="MYL751" s="59"/>
      <c r="MYM751" s="59"/>
      <c r="MYN751" s="59"/>
      <c r="MYO751" s="59"/>
      <c r="MYP751" s="59"/>
      <c r="MYQ751" s="59"/>
      <c r="MYR751" s="59"/>
      <c r="MYS751" s="59"/>
      <c r="MYT751" s="59"/>
      <c r="MYU751" s="59"/>
      <c r="MYV751" s="59"/>
      <c r="MYW751" s="59"/>
      <c r="MYX751" s="59"/>
      <c r="MYY751" s="59"/>
      <c r="MYZ751" s="59"/>
      <c r="MZA751" s="59"/>
      <c r="MZB751" s="59"/>
      <c r="MZC751" s="59"/>
      <c r="MZD751" s="59"/>
      <c r="MZE751" s="59"/>
      <c r="MZF751" s="59"/>
      <c r="MZG751" s="59"/>
      <c r="MZH751" s="59"/>
      <c r="MZI751" s="59"/>
      <c r="MZJ751" s="59"/>
      <c r="MZK751" s="59"/>
      <c r="MZL751" s="59"/>
      <c r="MZM751" s="59"/>
      <c r="MZN751" s="59"/>
      <c r="MZO751" s="59"/>
      <c r="MZP751" s="59"/>
      <c r="MZQ751" s="59"/>
      <c r="MZR751" s="59"/>
      <c r="MZS751" s="59"/>
      <c r="MZT751" s="59"/>
      <c r="MZU751" s="59"/>
      <c r="MZV751" s="59"/>
      <c r="MZW751" s="59"/>
      <c r="MZX751" s="59"/>
      <c r="MZY751" s="59"/>
      <c r="MZZ751" s="59"/>
      <c r="NAA751" s="59"/>
      <c r="NAB751" s="59"/>
      <c r="NAC751" s="59"/>
      <c r="NAD751" s="59"/>
      <c r="NAE751" s="59"/>
      <c r="NAF751" s="59"/>
      <c r="NAG751" s="59"/>
      <c r="NAH751" s="59"/>
      <c r="NAI751" s="59"/>
      <c r="NAJ751" s="59"/>
      <c r="NAK751" s="59"/>
      <c r="NAL751" s="59"/>
      <c r="NAM751" s="59"/>
      <c r="NAN751" s="59"/>
      <c r="NAO751" s="59"/>
      <c r="NAP751" s="59"/>
      <c r="NAQ751" s="59"/>
      <c r="NAR751" s="59"/>
      <c r="NAS751" s="59"/>
      <c r="NAT751" s="59"/>
      <c r="NAU751" s="59"/>
      <c r="NAV751" s="59"/>
      <c r="NAW751" s="59"/>
      <c r="NAX751" s="59"/>
      <c r="NAY751" s="59"/>
      <c r="NAZ751" s="59"/>
      <c r="NBA751" s="59"/>
      <c r="NBB751" s="59"/>
      <c r="NBC751" s="59"/>
      <c r="NBD751" s="59"/>
      <c r="NBE751" s="59"/>
      <c r="NBF751" s="59"/>
      <c r="NBG751" s="59"/>
      <c r="NBH751" s="59"/>
      <c r="NBI751" s="59"/>
      <c r="NBJ751" s="59"/>
      <c r="NBK751" s="59"/>
      <c r="NBL751" s="59"/>
      <c r="NBM751" s="59"/>
      <c r="NBN751" s="59"/>
      <c r="NBO751" s="59"/>
      <c r="NBP751" s="59"/>
      <c r="NBQ751" s="59"/>
      <c r="NBR751" s="59"/>
      <c r="NBS751" s="59"/>
      <c r="NBT751" s="59"/>
      <c r="NBU751" s="59"/>
      <c r="NBV751" s="59"/>
      <c r="NBW751" s="59"/>
      <c r="NBX751" s="59"/>
      <c r="NBY751" s="59"/>
      <c r="NBZ751" s="59"/>
      <c r="NCA751" s="59"/>
      <c r="NCB751" s="59"/>
      <c r="NCC751" s="59"/>
      <c r="NCD751" s="59"/>
      <c r="NCE751" s="59"/>
      <c r="NCF751" s="59"/>
      <c r="NCG751" s="59"/>
      <c r="NCH751" s="59"/>
      <c r="NCI751" s="59"/>
      <c r="NCJ751" s="59"/>
      <c r="NCK751" s="59"/>
      <c r="NCL751" s="59"/>
      <c r="NCM751" s="59"/>
      <c r="NCN751" s="59"/>
      <c r="NCO751" s="59"/>
      <c r="NCP751" s="59"/>
      <c r="NCQ751" s="59"/>
      <c r="NCR751" s="59"/>
      <c r="NCS751" s="59"/>
      <c r="NCT751" s="59"/>
      <c r="NCU751" s="59"/>
      <c r="NCV751" s="59"/>
      <c r="NCW751" s="59"/>
      <c r="NCX751" s="59"/>
      <c r="NCY751" s="59"/>
      <c r="NCZ751" s="59"/>
      <c r="NDA751" s="59"/>
      <c r="NDB751" s="59"/>
      <c r="NDC751" s="59"/>
      <c r="NDD751" s="59"/>
      <c r="NDE751" s="59"/>
      <c r="NDF751" s="59"/>
      <c r="NDG751" s="59"/>
      <c r="NDH751" s="59"/>
      <c r="NDI751" s="59"/>
      <c r="NDJ751" s="59"/>
      <c r="NDK751" s="59"/>
      <c r="NDL751" s="59"/>
      <c r="NDM751" s="59"/>
      <c r="NDN751" s="59"/>
      <c r="NDO751" s="59"/>
      <c r="NDP751" s="59"/>
      <c r="NDQ751" s="59"/>
      <c r="NDR751" s="59"/>
      <c r="NDS751" s="59"/>
      <c r="NDT751" s="59"/>
      <c r="NDU751" s="59"/>
      <c r="NDV751" s="59"/>
      <c r="NDW751" s="59"/>
      <c r="NDX751" s="59"/>
      <c r="NDY751" s="59"/>
      <c r="NDZ751" s="59"/>
      <c r="NEA751" s="59"/>
      <c r="NEB751" s="59"/>
      <c r="NEC751" s="59"/>
      <c r="NED751" s="59"/>
      <c r="NEE751" s="59"/>
      <c r="NEF751" s="59"/>
      <c r="NEG751" s="59"/>
      <c r="NEH751" s="59"/>
      <c r="NEI751" s="59"/>
      <c r="NEJ751" s="59"/>
      <c r="NEK751" s="59"/>
      <c r="NEL751" s="59"/>
      <c r="NEM751" s="59"/>
      <c r="NEN751" s="59"/>
      <c r="NEO751" s="59"/>
      <c r="NEP751" s="59"/>
      <c r="NEQ751" s="59"/>
      <c r="NER751" s="59"/>
      <c r="NES751" s="59"/>
      <c r="NET751" s="59"/>
      <c r="NEU751" s="59"/>
      <c r="NEV751" s="59"/>
      <c r="NEW751" s="59"/>
      <c r="NEX751" s="59"/>
      <c r="NEY751" s="59"/>
      <c r="NEZ751" s="59"/>
      <c r="NFA751" s="59"/>
      <c r="NFB751" s="59"/>
      <c r="NFC751" s="59"/>
      <c r="NFD751" s="59"/>
      <c r="NFE751" s="59"/>
      <c r="NFF751" s="59"/>
      <c r="NFG751" s="59"/>
      <c r="NFH751" s="59"/>
      <c r="NFI751" s="59"/>
      <c r="NFJ751" s="59"/>
      <c r="NFK751" s="59"/>
      <c r="NFL751" s="59"/>
      <c r="NFM751" s="59"/>
      <c r="NFN751" s="59"/>
      <c r="NFO751" s="59"/>
      <c r="NFP751" s="59"/>
      <c r="NFQ751" s="59"/>
      <c r="NFR751" s="59"/>
      <c r="NFS751" s="59"/>
      <c r="NFT751" s="59"/>
      <c r="NFU751" s="59"/>
      <c r="NFV751" s="59"/>
      <c r="NFW751" s="59"/>
      <c r="NFX751" s="59"/>
      <c r="NFY751" s="59"/>
      <c r="NFZ751" s="59"/>
      <c r="NGA751" s="59"/>
      <c r="NGB751" s="59"/>
      <c r="NGC751" s="59"/>
      <c r="NGD751" s="59"/>
      <c r="NGE751" s="59"/>
      <c r="NGF751" s="59"/>
      <c r="NGG751" s="59"/>
      <c r="NGH751" s="59"/>
      <c r="NGI751" s="59"/>
      <c r="NGJ751" s="59"/>
      <c r="NGK751" s="59"/>
      <c r="NGL751" s="59"/>
      <c r="NGM751" s="59"/>
      <c r="NGN751" s="59"/>
      <c r="NGO751" s="59"/>
      <c r="NGP751" s="59"/>
      <c r="NGQ751" s="59"/>
      <c r="NGR751" s="59"/>
      <c r="NGS751" s="59"/>
      <c r="NGT751" s="59"/>
      <c r="NGU751" s="59"/>
      <c r="NGV751" s="59"/>
      <c r="NGW751" s="59"/>
      <c r="NGX751" s="59"/>
      <c r="NGY751" s="59"/>
      <c r="NGZ751" s="59"/>
      <c r="NHA751" s="59"/>
      <c r="NHB751" s="59"/>
      <c r="NHC751" s="59"/>
      <c r="NHD751" s="59"/>
      <c r="NHE751" s="59"/>
      <c r="NHF751" s="59"/>
      <c r="NHG751" s="59"/>
      <c r="NHH751" s="59"/>
      <c r="NHI751" s="59"/>
      <c r="NHJ751" s="59"/>
      <c r="NHK751" s="59"/>
      <c r="NHL751" s="59"/>
      <c r="NHM751" s="59"/>
      <c r="NHN751" s="59"/>
      <c r="NHO751" s="59"/>
      <c r="NHP751" s="59"/>
      <c r="NHQ751" s="59"/>
      <c r="NHR751" s="59"/>
      <c r="NHS751" s="59"/>
      <c r="NHT751" s="59"/>
      <c r="NHU751" s="59"/>
      <c r="NHV751" s="59"/>
      <c r="NHW751" s="59"/>
      <c r="NHX751" s="59"/>
      <c r="NHY751" s="59"/>
      <c r="NHZ751" s="59"/>
      <c r="NIA751" s="59"/>
      <c r="NIB751" s="59"/>
      <c r="NIC751" s="59"/>
      <c r="NID751" s="59"/>
      <c r="NIE751" s="59"/>
      <c r="NIF751" s="59"/>
      <c r="NIG751" s="59"/>
      <c r="NIH751" s="59"/>
      <c r="NII751" s="59"/>
      <c r="NIJ751" s="59"/>
      <c r="NIK751" s="59"/>
      <c r="NIL751" s="59"/>
      <c r="NIM751" s="59"/>
      <c r="NIN751" s="59"/>
      <c r="NIO751" s="59"/>
      <c r="NIP751" s="59"/>
      <c r="NIQ751" s="59"/>
      <c r="NIR751" s="59"/>
      <c r="NIS751" s="59"/>
      <c r="NIT751" s="59"/>
      <c r="NIU751" s="59"/>
      <c r="NIV751" s="59"/>
      <c r="NIW751" s="59"/>
      <c r="NIX751" s="59"/>
      <c r="NIY751" s="59"/>
      <c r="NIZ751" s="59"/>
      <c r="NJA751" s="59"/>
      <c r="NJB751" s="59"/>
      <c r="NJC751" s="59"/>
      <c r="NJD751" s="59"/>
      <c r="NJE751" s="59"/>
      <c r="NJF751" s="59"/>
      <c r="NJG751" s="59"/>
      <c r="NJH751" s="59"/>
      <c r="NJI751" s="59"/>
      <c r="NJJ751" s="59"/>
      <c r="NJK751" s="59"/>
      <c r="NJL751" s="59"/>
      <c r="NJM751" s="59"/>
      <c r="NJN751" s="59"/>
      <c r="NJO751" s="59"/>
      <c r="NJP751" s="59"/>
      <c r="NJQ751" s="59"/>
      <c r="NJR751" s="59"/>
      <c r="NJS751" s="59"/>
      <c r="NJT751" s="59"/>
      <c r="NJU751" s="59"/>
      <c r="NJV751" s="59"/>
      <c r="NJW751" s="59"/>
      <c r="NJX751" s="59"/>
      <c r="NJY751" s="59"/>
      <c r="NJZ751" s="59"/>
      <c r="NKA751" s="59"/>
      <c r="NKB751" s="59"/>
      <c r="NKC751" s="59"/>
      <c r="NKD751" s="59"/>
      <c r="NKE751" s="59"/>
      <c r="NKF751" s="59"/>
      <c r="NKG751" s="59"/>
      <c r="NKH751" s="59"/>
      <c r="NKI751" s="59"/>
      <c r="NKJ751" s="59"/>
      <c r="NKK751" s="59"/>
      <c r="NKL751" s="59"/>
      <c r="NKM751" s="59"/>
      <c r="NKN751" s="59"/>
      <c r="NKO751" s="59"/>
      <c r="NKP751" s="59"/>
      <c r="NKQ751" s="59"/>
      <c r="NKR751" s="59"/>
      <c r="NKS751" s="59"/>
      <c r="NKT751" s="59"/>
      <c r="NKU751" s="59"/>
      <c r="NKV751" s="59"/>
      <c r="NKW751" s="59"/>
      <c r="NKX751" s="59"/>
      <c r="NKY751" s="59"/>
      <c r="NKZ751" s="59"/>
      <c r="NLA751" s="59"/>
      <c r="NLB751" s="59"/>
      <c r="NLC751" s="59"/>
      <c r="NLD751" s="59"/>
      <c r="NLE751" s="59"/>
      <c r="NLF751" s="59"/>
      <c r="NLG751" s="59"/>
      <c r="NLH751" s="59"/>
      <c r="NLI751" s="59"/>
      <c r="NLJ751" s="59"/>
      <c r="NLK751" s="59"/>
      <c r="NLL751" s="59"/>
      <c r="NLM751" s="59"/>
      <c r="NLN751" s="59"/>
      <c r="NLO751" s="59"/>
      <c r="NLP751" s="59"/>
      <c r="NLQ751" s="59"/>
      <c r="NLR751" s="59"/>
      <c r="NLS751" s="59"/>
      <c r="NLT751" s="59"/>
      <c r="NLU751" s="59"/>
      <c r="NLV751" s="59"/>
      <c r="NLW751" s="59"/>
      <c r="NLX751" s="59"/>
      <c r="NLY751" s="59"/>
      <c r="NLZ751" s="59"/>
      <c r="NMA751" s="59"/>
      <c r="NMB751" s="59"/>
      <c r="NMC751" s="59"/>
      <c r="NMD751" s="59"/>
      <c r="NME751" s="59"/>
      <c r="NMF751" s="59"/>
      <c r="NMG751" s="59"/>
      <c r="NMH751" s="59"/>
      <c r="NMI751" s="59"/>
      <c r="NMJ751" s="59"/>
      <c r="NMK751" s="59"/>
      <c r="NML751" s="59"/>
      <c r="NMM751" s="59"/>
      <c r="NMN751" s="59"/>
      <c r="NMO751" s="59"/>
      <c r="NMP751" s="59"/>
      <c r="NMQ751" s="59"/>
      <c r="NMR751" s="59"/>
      <c r="NMS751" s="59"/>
      <c r="NMT751" s="59"/>
      <c r="NMU751" s="59"/>
      <c r="NMV751" s="59"/>
      <c r="NMW751" s="59"/>
      <c r="NMX751" s="59"/>
      <c r="NMY751" s="59"/>
      <c r="NMZ751" s="59"/>
      <c r="NNA751" s="59"/>
      <c r="NNB751" s="59"/>
      <c r="NNC751" s="59"/>
      <c r="NND751" s="59"/>
      <c r="NNE751" s="59"/>
      <c r="NNF751" s="59"/>
      <c r="NNG751" s="59"/>
      <c r="NNH751" s="59"/>
      <c r="NNI751" s="59"/>
      <c r="NNJ751" s="59"/>
      <c r="NNK751" s="59"/>
      <c r="NNL751" s="59"/>
      <c r="NNM751" s="59"/>
      <c r="NNN751" s="59"/>
      <c r="NNO751" s="59"/>
      <c r="NNP751" s="59"/>
      <c r="NNQ751" s="59"/>
      <c r="NNR751" s="59"/>
      <c r="NNS751" s="59"/>
      <c r="NNT751" s="59"/>
      <c r="NNU751" s="59"/>
      <c r="NNV751" s="59"/>
      <c r="NNW751" s="59"/>
      <c r="NNX751" s="59"/>
      <c r="NNY751" s="59"/>
      <c r="NNZ751" s="59"/>
      <c r="NOA751" s="59"/>
      <c r="NOB751" s="59"/>
      <c r="NOC751" s="59"/>
      <c r="NOD751" s="59"/>
      <c r="NOE751" s="59"/>
      <c r="NOF751" s="59"/>
      <c r="NOG751" s="59"/>
      <c r="NOH751" s="59"/>
      <c r="NOI751" s="59"/>
      <c r="NOJ751" s="59"/>
      <c r="NOK751" s="59"/>
      <c r="NOL751" s="59"/>
      <c r="NOM751" s="59"/>
      <c r="NON751" s="59"/>
      <c r="NOO751" s="59"/>
      <c r="NOP751" s="59"/>
      <c r="NOQ751" s="59"/>
      <c r="NOR751" s="59"/>
      <c r="NOS751" s="59"/>
      <c r="NOT751" s="59"/>
      <c r="NOU751" s="59"/>
      <c r="NOV751" s="59"/>
      <c r="NOW751" s="59"/>
      <c r="NOX751" s="59"/>
      <c r="NOY751" s="59"/>
      <c r="NOZ751" s="59"/>
      <c r="NPA751" s="59"/>
      <c r="NPB751" s="59"/>
      <c r="NPC751" s="59"/>
      <c r="NPD751" s="59"/>
      <c r="NPE751" s="59"/>
      <c r="NPF751" s="59"/>
      <c r="NPG751" s="59"/>
      <c r="NPH751" s="59"/>
      <c r="NPI751" s="59"/>
      <c r="NPJ751" s="59"/>
      <c r="NPK751" s="59"/>
      <c r="NPL751" s="59"/>
      <c r="NPM751" s="59"/>
      <c r="NPN751" s="59"/>
      <c r="NPO751" s="59"/>
      <c r="NPP751" s="59"/>
      <c r="NPQ751" s="59"/>
      <c r="NPR751" s="59"/>
      <c r="NPS751" s="59"/>
      <c r="NPT751" s="59"/>
      <c r="NPU751" s="59"/>
      <c r="NPV751" s="59"/>
      <c r="NPW751" s="59"/>
      <c r="NPX751" s="59"/>
      <c r="NPY751" s="59"/>
      <c r="NPZ751" s="59"/>
      <c r="NQA751" s="59"/>
      <c r="NQB751" s="59"/>
      <c r="NQC751" s="59"/>
      <c r="NQD751" s="59"/>
      <c r="NQE751" s="59"/>
      <c r="NQF751" s="59"/>
      <c r="NQG751" s="59"/>
      <c r="NQH751" s="59"/>
      <c r="NQI751" s="59"/>
      <c r="NQJ751" s="59"/>
      <c r="NQK751" s="59"/>
      <c r="NQL751" s="59"/>
      <c r="NQM751" s="59"/>
      <c r="NQN751" s="59"/>
      <c r="NQO751" s="59"/>
      <c r="NQP751" s="59"/>
      <c r="NQQ751" s="59"/>
      <c r="NQR751" s="59"/>
      <c r="NQS751" s="59"/>
      <c r="NQT751" s="59"/>
      <c r="NQU751" s="59"/>
      <c r="NQV751" s="59"/>
      <c r="NQW751" s="59"/>
      <c r="NQX751" s="59"/>
      <c r="NQY751" s="59"/>
      <c r="NQZ751" s="59"/>
      <c r="NRA751" s="59"/>
      <c r="NRB751" s="59"/>
      <c r="NRC751" s="59"/>
      <c r="NRD751" s="59"/>
      <c r="NRE751" s="59"/>
      <c r="NRF751" s="59"/>
      <c r="NRG751" s="59"/>
      <c r="NRH751" s="59"/>
      <c r="NRI751" s="59"/>
      <c r="NRJ751" s="59"/>
      <c r="NRK751" s="59"/>
      <c r="NRL751" s="59"/>
      <c r="NRM751" s="59"/>
      <c r="NRN751" s="59"/>
      <c r="NRO751" s="59"/>
      <c r="NRP751" s="59"/>
      <c r="NRQ751" s="59"/>
      <c r="NRR751" s="59"/>
      <c r="NRS751" s="59"/>
      <c r="NRT751" s="59"/>
      <c r="NRU751" s="59"/>
      <c r="NRV751" s="59"/>
      <c r="NRW751" s="59"/>
      <c r="NRX751" s="59"/>
      <c r="NRY751" s="59"/>
      <c r="NRZ751" s="59"/>
      <c r="NSA751" s="59"/>
      <c r="NSB751" s="59"/>
      <c r="NSC751" s="59"/>
      <c r="NSD751" s="59"/>
      <c r="NSE751" s="59"/>
      <c r="NSF751" s="59"/>
      <c r="NSG751" s="59"/>
      <c r="NSH751" s="59"/>
      <c r="NSI751" s="59"/>
      <c r="NSJ751" s="59"/>
      <c r="NSK751" s="59"/>
      <c r="NSL751" s="59"/>
      <c r="NSM751" s="59"/>
      <c r="NSN751" s="59"/>
      <c r="NSO751" s="59"/>
      <c r="NSP751" s="59"/>
      <c r="NSQ751" s="59"/>
      <c r="NSR751" s="59"/>
      <c r="NSS751" s="59"/>
      <c r="NST751" s="59"/>
      <c r="NSU751" s="59"/>
      <c r="NSV751" s="59"/>
      <c r="NSW751" s="59"/>
      <c r="NSX751" s="59"/>
      <c r="NSY751" s="59"/>
      <c r="NSZ751" s="59"/>
      <c r="NTA751" s="59"/>
      <c r="NTB751" s="59"/>
      <c r="NTC751" s="59"/>
      <c r="NTD751" s="59"/>
      <c r="NTE751" s="59"/>
      <c r="NTF751" s="59"/>
      <c r="NTG751" s="59"/>
      <c r="NTH751" s="59"/>
      <c r="NTI751" s="59"/>
      <c r="NTJ751" s="59"/>
      <c r="NTK751" s="59"/>
      <c r="NTL751" s="59"/>
      <c r="NTM751" s="59"/>
      <c r="NTN751" s="59"/>
      <c r="NTO751" s="59"/>
      <c r="NTP751" s="59"/>
      <c r="NTQ751" s="59"/>
      <c r="NTR751" s="59"/>
      <c r="NTS751" s="59"/>
      <c r="NTT751" s="59"/>
      <c r="NTU751" s="59"/>
      <c r="NTV751" s="59"/>
      <c r="NTW751" s="59"/>
      <c r="NTX751" s="59"/>
      <c r="NTY751" s="59"/>
      <c r="NTZ751" s="59"/>
      <c r="NUA751" s="59"/>
      <c r="NUB751" s="59"/>
      <c r="NUC751" s="59"/>
      <c r="NUD751" s="59"/>
      <c r="NUE751" s="59"/>
      <c r="NUF751" s="59"/>
      <c r="NUG751" s="59"/>
      <c r="NUH751" s="59"/>
      <c r="NUI751" s="59"/>
      <c r="NUJ751" s="59"/>
      <c r="NUK751" s="59"/>
      <c r="NUL751" s="59"/>
      <c r="NUM751" s="59"/>
      <c r="NUN751" s="59"/>
      <c r="NUO751" s="59"/>
      <c r="NUP751" s="59"/>
      <c r="NUQ751" s="59"/>
      <c r="NUR751" s="59"/>
      <c r="NUS751" s="59"/>
      <c r="NUT751" s="59"/>
      <c r="NUU751" s="59"/>
      <c r="NUV751" s="59"/>
      <c r="NUW751" s="59"/>
      <c r="NUX751" s="59"/>
      <c r="NUY751" s="59"/>
      <c r="NUZ751" s="59"/>
      <c r="NVA751" s="59"/>
      <c r="NVB751" s="59"/>
      <c r="NVC751" s="59"/>
      <c r="NVD751" s="59"/>
      <c r="NVE751" s="59"/>
      <c r="NVF751" s="59"/>
      <c r="NVG751" s="59"/>
      <c r="NVH751" s="59"/>
      <c r="NVI751" s="59"/>
      <c r="NVJ751" s="59"/>
      <c r="NVK751" s="59"/>
      <c r="NVL751" s="59"/>
      <c r="NVM751" s="59"/>
      <c r="NVN751" s="59"/>
      <c r="NVO751" s="59"/>
      <c r="NVP751" s="59"/>
      <c r="NVQ751" s="59"/>
      <c r="NVR751" s="59"/>
      <c r="NVS751" s="59"/>
      <c r="NVT751" s="59"/>
      <c r="NVU751" s="59"/>
      <c r="NVV751" s="59"/>
      <c r="NVW751" s="59"/>
      <c r="NVX751" s="59"/>
      <c r="NVY751" s="59"/>
      <c r="NVZ751" s="59"/>
      <c r="NWA751" s="59"/>
      <c r="NWB751" s="59"/>
      <c r="NWC751" s="59"/>
      <c r="NWD751" s="59"/>
      <c r="NWE751" s="59"/>
      <c r="NWF751" s="59"/>
      <c r="NWG751" s="59"/>
      <c r="NWH751" s="59"/>
      <c r="NWI751" s="59"/>
      <c r="NWJ751" s="59"/>
      <c r="NWK751" s="59"/>
      <c r="NWL751" s="59"/>
      <c r="NWM751" s="59"/>
      <c r="NWN751" s="59"/>
      <c r="NWO751" s="59"/>
      <c r="NWP751" s="59"/>
      <c r="NWQ751" s="59"/>
      <c r="NWR751" s="59"/>
      <c r="NWS751" s="59"/>
      <c r="NWT751" s="59"/>
      <c r="NWU751" s="59"/>
      <c r="NWV751" s="59"/>
      <c r="NWW751" s="59"/>
      <c r="NWX751" s="59"/>
      <c r="NWY751" s="59"/>
      <c r="NWZ751" s="59"/>
      <c r="NXA751" s="59"/>
      <c r="NXB751" s="59"/>
      <c r="NXC751" s="59"/>
      <c r="NXD751" s="59"/>
      <c r="NXE751" s="59"/>
      <c r="NXF751" s="59"/>
      <c r="NXG751" s="59"/>
      <c r="NXH751" s="59"/>
      <c r="NXI751" s="59"/>
      <c r="NXJ751" s="59"/>
      <c r="NXK751" s="59"/>
      <c r="NXL751" s="59"/>
      <c r="NXM751" s="59"/>
      <c r="NXN751" s="59"/>
      <c r="NXO751" s="59"/>
      <c r="NXP751" s="59"/>
      <c r="NXQ751" s="59"/>
      <c r="NXR751" s="59"/>
      <c r="NXS751" s="59"/>
      <c r="NXT751" s="59"/>
      <c r="NXU751" s="59"/>
      <c r="NXV751" s="59"/>
      <c r="NXW751" s="59"/>
      <c r="NXX751" s="59"/>
      <c r="NXY751" s="59"/>
      <c r="NXZ751" s="59"/>
      <c r="NYA751" s="59"/>
      <c r="NYB751" s="59"/>
      <c r="NYC751" s="59"/>
      <c r="NYD751" s="59"/>
      <c r="NYE751" s="59"/>
      <c r="NYF751" s="59"/>
      <c r="NYG751" s="59"/>
      <c r="NYH751" s="59"/>
      <c r="NYI751" s="59"/>
      <c r="NYJ751" s="59"/>
      <c r="NYK751" s="59"/>
      <c r="NYL751" s="59"/>
      <c r="NYM751" s="59"/>
      <c r="NYN751" s="59"/>
      <c r="NYO751" s="59"/>
      <c r="NYP751" s="59"/>
      <c r="NYQ751" s="59"/>
      <c r="NYR751" s="59"/>
      <c r="NYS751" s="59"/>
      <c r="NYT751" s="59"/>
      <c r="NYU751" s="59"/>
      <c r="NYV751" s="59"/>
      <c r="NYW751" s="59"/>
      <c r="NYX751" s="59"/>
      <c r="NYY751" s="59"/>
      <c r="NYZ751" s="59"/>
      <c r="NZA751" s="59"/>
      <c r="NZB751" s="59"/>
      <c r="NZC751" s="59"/>
      <c r="NZD751" s="59"/>
      <c r="NZE751" s="59"/>
      <c r="NZF751" s="59"/>
      <c r="NZG751" s="59"/>
      <c r="NZH751" s="59"/>
      <c r="NZI751" s="59"/>
      <c r="NZJ751" s="59"/>
      <c r="NZK751" s="59"/>
      <c r="NZL751" s="59"/>
      <c r="NZM751" s="59"/>
      <c r="NZN751" s="59"/>
      <c r="NZO751" s="59"/>
      <c r="NZP751" s="59"/>
      <c r="NZQ751" s="59"/>
      <c r="NZR751" s="59"/>
      <c r="NZS751" s="59"/>
      <c r="NZT751" s="59"/>
      <c r="NZU751" s="59"/>
      <c r="NZV751" s="59"/>
      <c r="NZW751" s="59"/>
      <c r="NZX751" s="59"/>
      <c r="NZY751" s="59"/>
      <c r="NZZ751" s="59"/>
      <c r="OAA751" s="59"/>
      <c r="OAB751" s="59"/>
      <c r="OAC751" s="59"/>
      <c r="OAD751" s="59"/>
      <c r="OAE751" s="59"/>
      <c r="OAF751" s="59"/>
      <c r="OAG751" s="59"/>
      <c r="OAH751" s="59"/>
      <c r="OAI751" s="59"/>
      <c r="OAJ751" s="59"/>
      <c r="OAK751" s="59"/>
      <c r="OAL751" s="59"/>
      <c r="OAM751" s="59"/>
      <c r="OAN751" s="59"/>
      <c r="OAO751" s="59"/>
      <c r="OAP751" s="59"/>
      <c r="OAQ751" s="59"/>
      <c r="OAR751" s="59"/>
      <c r="OAS751" s="59"/>
      <c r="OAT751" s="59"/>
      <c r="OAU751" s="59"/>
      <c r="OAV751" s="59"/>
      <c r="OAW751" s="59"/>
      <c r="OAX751" s="59"/>
      <c r="OAY751" s="59"/>
      <c r="OAZ751" s="59"/>
      <c r="OBA751" s="59"/>
      <c r="OBB751" s="59"/>
      <c r="OBC751" s="59"/>
      <c r="OBD751" s="59"/>
      <c r="OBE751" s="59"/>
      <c r="OBF751" s="59"/>
      <c r="OBG751" s="59"/>
      <c r="OBH751" s="59"/>
      <c r="OBI751" s="59"/>
      <c r="OBJ751" s="59"/>
      <c r="OBK751" s="59"/>
      <c r="OBL751" s="59"/>
      <c r="OBM751" s="59"/>
      <c r="OBN751" s="59"/>
      <c r="OBO751" s="59"/>
      <c r="OBP751" s="59"/>
      <c r="OBQ751" s="59"/>
      <c r="OBR751" s="59"/>
      <c r="OBS751" s="59"/>
      <c r="OBT751" s="59"/>
      <c r="OBU751" s="59"/>
      <c r="OBV751" s="59"/>
      <c r="OBW751" s="59"/>
      <c r="OBX751" s="59"/>
      <c r="OBY751" s="59"/>
      <c r="OBZ751" s="59"/>
      <c r="OCA751" s="59"/>
      <c r="OCB751" s="59"/>
      <c r="OCC751" s="59"/>
      <c r="OCD751" s="59"/>
      <c r="OCE751" s="59"/>
      <c r="OCF751" s="59"/>
      <c r="OCG751" s="59"/>
      <c r="OCH751" s="59"/>
      <c r="OCI751" s="59"/>
      <c r="OCJ751" s="59"/>
      <c r="OCK751" s="59"/>
      <c r="OCL751" s="59"/>
      <c r="OCM751" s="59"/>
      <c r="OCN751" s="59"/>
      <c r="OCO751" s="59"/>
      <c r="OCP751" s="59"/>
      <c r="OCQ751" s="59"/>
      <c r="OCR751" s="59"/>
      <c r="OCS751" s="59"/>
      <c r="OCT751" s="59"/>
      <c r="OCU751" s="59"/>
      <c r="OCV751" s="59"/>
      <c r="OCW751" s="59"/>
      <c r="OCX751" s="59"/>
      <c r="OCY751" s="59"/>
      <c r="OCZ751" s="59"/>
      <c r="ODA751" s="59"/>
      <c r="ODB751" s="59"/>
      <c r="ODC751" s="59"/>
      <c r="ODD751" s="59"/>
      <c r="ODE751" s="59"/>
      <c r="ODF751" s="59"/>
      <c r="ODG751" s="59"/>
      <c r="ODH751" s="59"/>
      <c r="ODI751" s="59"/>
      <c r="ODJ751" s="59"/>
      <c r="ODK751" s="59"/>
      <c r="ODL751" s="59"/>
      <c r="ODM751" s="59"/>
      <c r="ODN751" s="59"/>
      <c r="ODO751" s="59"/>
      <c r="ODP751" s="59"/>
      <c r="ODQ751" s="59"/>
      <c r="ODR751" s="59"/>
      <c r="ODS751" s="59"/>
      <c r="ODT751" s="59"/>
      <c r="ODU751" s="59"/>
      <c r="ODV751" s="59"/>
      <c r="ODW751" s="59"/>
      <c r="ODX751" s="59"/>
      <c r="ODY751" s="59"/>
      <c r="ODZ751" s="59"/>
      <c r="OEA751" s="59"/>
      <c r="OEB751" s="59"/>
      <c r="OEC751" s="59"/>
      <c r="OED751" s="59"/>
      <c r="OEE751" s="59"/>
      <c r="OEF751" s="59"/>
      <c r="OEG751" s="59"/>
      <c r="OEH751" s="59"/>
      <c r="OEI751" s="59"/>
      <c r="OEJ751" s="59"/>
      <c r="OEK751" s="59"/>
      <c r="OEL751" s="59"/>
      <c r="OEM751" s="59"/>
      <c r="OEN751" s="59"/>
      <c r="OEO751" s="59"/>
      <c r="OEP751" s="59"/>
      <c r="OEQ751" s="59"/>
      <c r="OER751" s="59"/>
      <c r="OES751" s="59"/>
      <c r="OET751" s="59"/>
      <c r="OEU751" s="59"/>
      <c r="OEV751" s="59"/>
      <c r="OEW751" s="59"/>
      <c r="OEX751" s="59"/>
      <c r="OEY751" s="59"/>
      <c r="OEZ751" s="59"/>
      <c r="OFA751" s="59"/>
      <c r="OFB751" s="59"/>
      <c r="OFC751" s="59"/>
      <c r="OFD751" s="59"/>
      <c r="OFE751" s="59"/>
      <c r="OFF751" s="59"/>
      <c r="OFG751" s="59"/>
      <c r="OFH751" s="59"/>
      <c r="OFI751" s="59"/>
      <c r="OFJ751" s="59"/>
      <c r="OFK751" s="59"/>
      <c r="OFL751" s="59"/>
      <c r="OFM751" s="59"/>
      <c r="OFN751" s="59"/>
      <c r="OFO751" s="59"/>
      <c r="OFP751" s="59"/>
      <c r="OFQ751" s="59"/>
      <c r="OFR751" s="59"/>
      <c r="OFS751" s="59"/>
      <c r="OFT751" s="59"/>
      <c r="OFU751" s="59"/>
      <c r="OFV751" s="59"/>
      <c r="OFW751" s="59"/>
      <c r="OFX751" s="59"/>
      <c r="OFY751" s="59"/>
      <c r="OFZ751" s="59"/>
      <c r="OGA751" s="59"/>
      <c r="OGB751" s="59"/>
      <c r="OGC751" s="59"/>
      <c r="OGD751" s="59"/>
      <c r="OGE751" s="59"/>
      <c r="OGF751" s="59"/>
      <c r="OGG751" s="59"/>
      <c r="OGH751" s="59"/>
      <c r="OGI751" s="59"/>
      <c r="OGJ751" s="59"/>
      <c r="OGK751" s="59"/>
      <c r="OGL751" s="59"/>
      <c r="OGM751" s="59"/>
      <c r="OGN751" s="59"/>
      <c r="OGO751" s="59"/>
      <c r="OGP751" s="59"/>
      <c r="OGQ751" s="59"/>
      <c r="OGR751" s="59"/>
      <c r="OGS751" s="59"/>
      <c r="OGT751" s="59"/>
      <c r="OGU751" s="59"/>
      <c r="OGV751" s="59"/>
      <c r="OGW751" s="59"/>
      <c r="OGX751" s="59"/>
      <c r="OGY751" s="59"/>
      <c r="OGZ751" s="59"/>
      <c r="OHA751" s="59"/>
      <c r="OHB751" s="59"/>
      <c r="OHC751" s="59"/>
      <c r="OHD751" s="59"/>
      <c r="OHE751" s="59"/>
      <c r="OHF751" s="59"/>
      <c r="OHG751" s="59"/>
      <c r="OHH751" s="59"/>
      <c r="OHI751" s="59"/>
      <c r="OHJ751" s="59"/>
      <c r="OHK751" s="59"/>
      <c r="OHL751" s="59"/>
      <c r="OHM751" s="59"/>
      <c r="OHN751" s="59"/>
      <c r="OHO751" s="59"/>
      <c r="OHP751" s="59"/>
      <c r="OHQ751" s="59"/>
      <c r="OHR751" s="59"/>
      <c r="OHS751" s="59"/>
      <c r="OHT751" s="59"/>
      <c r="OHU751" s="59"/>
      <c r="OHV751" s="59"/>
      <c r="OHW751" s="59"/>
      <c r="OHX751" s="59"/>
      <c r="OHY751" s="59"/>
      <c r="OHZ751" s="59"/>
      <c r="OIA751" s="59"/>
      <c r="OIB751" s="59"/>
      <c r="OIC751" s="59"/>
      <c r="OID751" s="59"/>
      <c r="OIE751" s="59"/>
      <c r="OIF751" s="59"/>
      <c r="OIG751" s="59"/>
      <c r="OIH751" s="59"/>
      <c r="OII751" s="59"/>
      <c r="OIJ751" s="59"/>
      <c r="OIK751" s="59"/>
      <c r="OIL751" s="59"/>
      <c r="OIM751" s="59"/>
      <c r="OIN751" s="59"/>
      <c r="OIO751" s="59"/>
      <c r="OIP751" s="59"/>
      <c r="OIQ751" s="59"/>
      <c r="OIR751" s="59"/>
      <c r="OIS751" s="59"/>
      <c r="OIT751" s="59"/>
      <c r="OIU751" s="59"/>
      <c r="OIV751" s="59"/>
      <c r="OIW751" s="59"/>
      <c r="OIX751" s="59"/>
      <c r="OIY751" s="59"/>
      <c r="OIZ751" s="59"/>
      <c r="OJA751" s="59"/>
      <c r="OJB751" s="59"/>
      <c r="OJC751" s="59"/>
      <c r="OJD751" s="59"/>
      <c r="OJE751" s="59"/>
      <c r="OJF751" s="59"/>
      <c r="OJG751" s="59"/>
      <c r="OJH751" s="59"/>
      <c r="OJI751" s="59"/>
      <c r="OJJ751" s="59"/>
      <c r="OJK751" s="59"/>
      <c r="OJL751" s="59"/>
      <c r="OJM751" s="59"/>
      <c r="OJN751" s="59"/>
      <c r="OJO751" s="59"/>
      <c r="OJP751" s="59"/>
      <c r="OJQ751" s="59"/>
      <c r="OJR751" s="59"/>
      <c r="OJS751" s="59"/>
      <c r="OJT751" s="59"/>
      <c r="OJU751" s="59"/>
      <c r="OJV751" s="59"/>
      <c r="OJW751" s="59"/>
      <c r="OJX751" s="59"/>
      <c r="OJY751" s="59"/>
      <c r="OJZ751" s="59"/>
      <c r="OKA751" s="59"/>
      <c r="OKB751" s="59"/>
      <c r="OKC751" s="59"/>
      <c r="OKD751" s="59"/>
      <c r="OKE751" s="59"/>
      <c r="OKF751" s="59"/>
      <c r="OKG751" s="59"/>
      <c r="OKH751" s="59"/>
      <c r="OKI751" s="59"/>
      <c r="OKJ751" s="59"/>
      <c r="OKK751" s="59"/>
      <c r="OKL751" s="59"/>
      <c r="OKM751" s="59"/>
      <c r="OKN751" s="59"/>
      <c r="OKO751" s="59"/>
      <c r="OKP751" s="59"/>
      <c r="OKQ751" s="59"/>
      <c r="OKR751" s="59"/>
      <c r="OKS751" s="59"/>
      <c r="OKT751" s="59"/>
      <c r="OKU751" s="59"/>
      <c r="OKV751" s="59"/>
      <c r="OKW751" s="59"/>
      <c r="OKX751" s="59"/>
      <c r="OKY751" s="59"/>
      <c r="OKZ751" s="59"/>
      <c r="OLA751" s="59"/>
      <c r="OLB751" s="59"/>
      <c r="OLC751" s="59"/>
      <c r="OLD751" s="59"/>
      <c r="OLE751" s="59"/>
      <c r="OLF751" s="59"/>
      <c r="OLG751" s="59"/>
      <c r="OLH751" s="59"/>
      <c r="OLI751" s="59"/>
      <c r="OLJ751" s="59"/>
      <c r="OLK751" s="59"/>
      <c r="OLL751" s="59"/>
      <c r="OLM751" s="59"/>
      <c r="OLN751" s="59"/>
      <c r="OLO751" s="59"/>
      <c r="OLP751" s="59"/>
      <c r="OLQ751" s="59"/>
      <c r="OLR751" s="59"/>
      <c r="OLS751" s="59"/>
      <c r="OLT751" s="59"/>
      <c r="OLU751" s="59"/>
      <c r="OLV751" s="59"/>
      <c r="OLW751" s="59"/>
      <c r="OLX751" s="59"/>
      <c r="OLY751" s="59"/>
      <c r="OLZ751" s="59"/>
      <c r="OMA751" s="59"/>
      <c r="OMB751" s="59"/>
      <c r="OMC751" s="59"/>
      <c r="OMD751" s="59"/>
      <c r="OME751" s="59"/>
      <c r="OMF751" s="59"/>
      <c r="OMG751" s="59"/>
      <c r="OMH751" s="59"/>
      <c r="OMI751" s="59"/>
      <c r="OMJ751" s="59"/>
      <c r="OMK751" s="59"/>
      <c r="OML751" s="59"/>
      <c r="OMM751" s="59"/>
      <c r="OMN751" s="59"/>
      <c r="OMO751" s="59"/>
      <c r="OMP751" s="59"/>
      <c r="OMQ751" s="59"/>
      <c r="OMR751" s="59"/>
      <c r="OMS751" s="59"/>
      <c r="OMT751" s="59"/>
      <c r="OMU751" s="59"/>
      <c r="OMV751" s="59"/>
      <c r="OMW751" s="59"/>
      <c r="OMX751" s="59"/>
      <c r="OMY751" s="59"/>
      <c r="OMZ751" s="59"/>
      <c r="ONA751" s="59"/>
      <c r="ONB751" s="59"/>
      <c r="ONC751" s="59"/>
      <c r="OND751" s="59"/>
      <c r="ONE751" s="59"/>
      <c r="ONF751" s="59"/>
      <c r="ONG751" s="59"/>
      <c r="ONH751" s="59"/>
      <c r="ONI751" s="59"/>
      <c r="ONJ751" s="59"/>
      <c r="ONK751" s="59"/>
      <c r="ONL751" s="59"/>
      <c r="ONM751" s="59"/>
      <c r="ONN751" s="59"/>
      <c r="ONO751" s="59"/>
      <c r="ONP751" s="59"/>
      <c r="ONQ751" s="59"/>
      <c r="ONR751" s="59"/>
      <c r="ONS751" s="59"/>
      <c r="ONT751" s="59"/>
      <c r="ONU751" s="59"/>
      <c r="ONV751" s="59"/>
      <c r="ONW751" s="59"/>
      <c r="ONX751" s="59"/>
      <c r="ONY751" s="59"/>
      <c r="ONZ751" s="59"/>
      <c r="OOA751" s="59"/>
      <c r="OOB751" s="59"/>
      <c r="OOC751" s="59"/>
      <c r="OOD751" s="59"/>
      <c r="OOE751" s="59"/>
      <c r="OOF751" s="59"/>
      <c r="OOG751" s="59"/>
      <c r="OOH751" s="59"/>
      <c r="OOI751" s="59"/>
      <c r="OOJ751" s="59"/>
      <c r="OOK751" s="59"/>
      <c r="OOL751" s="59"/>
      <c r="OOM751" s="59"/>
      <c r="OON751" s="59"/>
      <c r="OOO751" s="59"/>
      <c r="OOP751" s="59"/>
      <c r="OOQ751" s="59"/>
      <c r="OOR751" s="59"/>
      <c r="OOS751" s="59"/>
      <c r="OOT751" s="59"/>
      <c r="OOU751" s="59"/>
      <c r="OOV751" s="59"/>
      <c r="OOW751" s="59"/>
      <c r="OOX751" s="59"/>
      <c r="OOY751" s="59"/>
      <c r="OOZ751" s="59"/>
      <c r="OPA751" s="59"/>
      <c r="OPB751" s="59"/>
      <c r="OPC751" s="59"/>
      <c r="OPD751" s="59"/>
      <c r="OPE751" s="59"/>
      <c r="OPF751" s="59"/>
      <c r="OPG751" s="59"/>
      <c r="OPH751" s="59"/>
      <c r="OPI751" s="59"/>
      <c r="OPJ751" s="59"/>
      <c r="OPK751" s="59"/>
      <c r="OPL751" s="59"/>
      <c r="OPM751" s="59"/>
      <c r="OPN751" s="59"/>
      <c r="OPO751" s="59"/>
      <c r="OPP751" s="59"/>
      <c r="OPQ751" s="59"/>
      <c r="OPR751" s="59"/>
      <c r="OPS751" s="59"/>
      <c r="OPT751" s="59"/>
      <c r="OPU751" s="59"/>
      <c r="OPV751" s="59"/>
      <c r="OPW751" s="59"/>
      <c r="OPX751" s="59"/>
      <c r="OPY751" s="59"/>
      <c r="OPZ751" s="59"/>
      <c r="OQA751" s="59"/>
      <c r="OQB751" s="59"/>
      <c r="OQC751" s="59"/>
      <c r="OQD751" s="59"/>
      <c r="OQE751" s="59"/>
      <c r="OQF751" s="59"/>
      <c r="OQG751" s="59"/>
      <c r="OQH751" s="59"/>
      <c r="OQI751" s="59"/>
      <c r="OQJ751" s="59"/>
      <c r="OQK751" s="59"/>
      <c r="OQL751" s="59"/>
      <c r="OQM751" s="59"/>
      <c r="OQN751" s="59"/>
      <c r="OQO751" s="59"/>
      <c r="OQP751" s="59"/>
      <c r="OQQ751" s="59"/>
      <c r="OQR751" s="59"/>
      <c r="OQS751" s="59"/>
      <c r="OQT751" s="59"/>
      <c r="OQU751" s="59"/>
      <c r="OQV751" s="59"/>
      <c r="OQW751" s="59"/>
      <c r="OQX751" s="59"/>
      <c r="OQY751" s="59"/>
      <c r="OQZ751" s="59"/>
      <c r="ORA751" s="59"/>
      <c r="ORB751" s="59"/>
      <c r="ORC751" s="59"/>
      <c r="ORD751" s="59"/>
      <c r="ORE751" s="59"/>
      <c r="ORF751" s="59"/>
      <c r="ORG751" s="59"/>
      <c r="ORH751" s="59"/>
      <c r="ORI751" s="59"/>
      <c r="ORJ751" s="59"/>
      <c r="ORK751" s="59"/>
      <c r="ORL751" s="59"/>
      <c r="ORM751" s="59"/>
      <c r="ORN751" s="59"/>
      <c r="ORO751" s="59"/>
      <c r="ORP751" s="59"/>
      <c r="ORQ751" s="59"/>
      <c r="ORR751" s="59"/>
      <c r="ORS751" s="59"/>
      <c r="ORT751" s="59"/>
      <c r="ORU751" s="59"/>
      <c r="ORV751" s="59"/>
      <c r="ORW751" s="59"/>
      <c r="ORX751" s="59"/>
      <c r="ORY751" s="59"/>
      <c r="ORZ751" s="59"/>
      <c r="OSA751" s="59"/>
      <c r="OSB751" s="59"/>
      <c r="OSC751" s="59"/>
      <c r="OSD751" s="59"/>
      <c r="OSE751" s="59"/>
      <c r="OSF751" s="59"/>
      <c r="OSG751" s="59"/>
      <c r="OSH751" s="59"/>
      <c r="OSI751" s="59"/>
      <c r="OSJ751" s="59"/>
      <c r="OSK751" s="59"/>
      <c r="OSL751" s="59"/>
      <c r="OSM751" s="59"/>
      <c r="OSN751" s="59"/>
      <c r="OSO751" s="59"/>
      <c r="OSP751" s="59"/>
      <c r="OSQ751" s="59"/>
      <c r="OSR751" s="59"/>
      <c r="OSS751" s="59"/>
      <c r="OST751" s="59"/>
      <c r="OSU751" s="59"/>
      <c r="OSV751" s="59"/>
      <c r="OSW751" s="59"/>
      <c r="OSX751" s="59"/>
      <c r="OSY751" s="59"/>
      <c r="OSZ751" s="59"/>
      <c r="OTA751" s="59"/>
      <c r="OTB751" s="59"/>
      <c r="OTC751" s="59"/>
      <c r="OTD751" s="59"/>
      <c r="OTE751" s="59"/>
      <c r="OTF751" s="59"/>
      <c r="OTG751" s="59"/>
      <c r="OTH751" s="59"/>
      <c r="OTI751" s="59"/>
      <c r="OTJ751" s="59"/>
      <c r="OTK751" s="59"/>
      <c r="OTL751" s="59"/>
      <c r="OTM751" s="59"/>
      <c r="OTN751" s="59"/>
      <c r="OTO751" s="59"/>
      <c r="OTP751" s="59"/>
      <c r="OTQ751" s="59"/>
      <c r="OTR751" s="59"/>
      <c r="OTS751" s="59"/>
      <c r="OTT751" s="59"/>
      <c r="OTU751" s="59"/>
      <c r="OTV751" s="59"/>
      <c r="OTW751" s="59"/>
      <c r="OTX751" s="59"/>
      <c r="OTY751" s="59"/>
      <c r="OTZ751" s="59"/>
      <c r="OUA751" s="59"/>
      <c r="OUB751" s="59"/>
      <c r="OUC751" s="59"/>
      <c r="OUD751" s="59"/>
      <c r="OUE751" s="59"/>
      <c r="OUF751" s="59"/>
      <c r="OUG751" s="59"/>
      <c r="OUH751" s="59"/>
      <c r="OUI751" s="59"/>
      <c r="OUJ751" s="59"/>
      <c r="OUK751" s="59"/>
      <c r="OUL751" s="59"/>
      <c r="OUM751" s="59"/>
      <c r="OUN751" s="59"/>
      <c r="OUO751" s="59"/>
      <c r="OUP751" s="59"/>
      <c r="OUQ751" s="59"/>
      <c r="OUR751" s="59"/>
      <c r="OUS751" s="59"/>
      <c r="OUT751" s="59"/>
      <c r="OUU751" s="59"/>
      <c r="OUV751" s="59"/>
      <c r="OUW751" s="59"/>
      <c r="OUX751" s="59"/>
      <c r="OUY751" s="59"/>
      <c r="OUZ751" s="59"/>
      <c r="OVA751" s="59"/>
      <c r="OVB751" s="59"/>
      <c r="OVC751" s="59"/>
      <c r="OVD751" s="59"/>
      <c r="OVE751" s="59"/>
      <c r="OVF751" s="59"/>
      <c r="OVG751" s="59"/>
      <c r="OVH751" s="59"/>
      <c r="OVI751" s="59"/>
      <c r="OVJ751" s="59"/>
      <c r="OVK751" s="59"/>
      <c r="OVL751" s="59"/>
      <c r="OVM751" s="59"/>
      <c r="OVN751" s="59"/>
      <c r="OVO751" s="59"/>
      <c r="OVP751" s="59"/>
      <c r="OVQ751" s="59"/>
      <c r="OVR751" s="59"/>
      <c r="OVS751" s="59"/>
      <c r="OVT751" s="59"/>
      <c r="OVU751" s="59"/>
      <c r="OVV751" s="59"/>
      <c r="OVW751" s="59"/>
      <c r="OVX751" s="59"/>
      <c r="OVY751" s="59"/>
      <c r="OVZ751" s="59"/>
      <c r="OWA751" s="59"/>
      <c r="OWB751" s="59"/>
      <c r="OWC751" s="59"/>
      <c r="OWD751" s="59"/>
      <c r="OWE751" s="59"/>
      <c r="OWF751" s="59"/>
      <c r="OWG751" s="59"/>
      <c r="OWH751" s="59"/>
      <c r="OWI751" s="59"/>
      <c r="OWJ751" s="59"/>
      <c r="OWK751" s="59"/>
      <c r="OWL751" s="59"/>
      <c r="OWM751" s="59"/>
      <c r="OWN751" s="59"/>
      <c r="OWO751" s="59"/>
      <c r="OWP751" s="59"/>
      <c r="OWQ751" s="59"/>
      <c r="OWR751" s="59"/>
      <c r="OWS751" s="59"/>
      <c r="OWT751" s="59"/>
      <c r="OWU751" s="59"/>
      <c r="OWV751" s="59"/>
      <c r="OWW751" s="59"/>
      <c r="OWX751" s="59"/>
      <c r="OWY751" s="59"/>
      <c r="OWZ751" s="59"/>
      <c r="OXA751" s="59"/>
      <c r="OXB751" s="59"/>
      <c r="OXC751" s="59"/>
      <c r="OXD751" s="59"/>
      <c r="OXE751" s="59"/>
      <c r="OXF751" s="59"/>
      <c r="OXG751" s="59"/>
      <c r="OXH751" s="59"/>
      <c r="OXI751" s="59"/>
      <c r="OXJ751" s="59"/>
      <c r="OXK751" s="59"/>
      <c r="OXL751" s="59"/>
      <c r="OXM751" s="59"/>
      <c r="OXN751" s="59"/>
      <c r="OXO751" s="59"/>
      <c r="OXP751" s="59"/>
      <c r="OXQ751" s="59"/>
      <c r="OXR751" s="59"/>
      <c r="OXS751" s="59"/>
      <c r="OXT751" s="59"/>
      <c r="OXU751" s="59"/>
      <c r="OXV751" s="59"/>
      <c r="OXW751" s="59"/>
      <c r="OXX751" s="59"/>
      <c r="OXY751" s="59"/>
      <c r="OXZ751" s="59"/>
      <c r="OYA751" s="59"/>
      <c r="OYB751" s="59"/>
      <c r="OYC751" s="59"/>
      <c r="OYD751" s="59"/>
      <c r="OYE751" s="59"/>
      <c r="OYF751" s="59"/>
      <c r="OYG751" s="59"/>
      <c r="OYH751" s="59"/>
      <c r="OYI751" s="59"/>
      <c r="OYJ751" s="59"/>
      <c r="OYK751" s="59"/>
      <c r="OYL751" s="59"/>
      <c r="OYM751" s="59"/>
      <c r="OYN751" s="59"/>
      <c r="OYO751" s="59"/>
      <c r="OYP751" s="59"/>
      <c r="OYQ751" s="59"/>
      <c r="OYR751" s="59"/>
      <c r="OYS751" s="59"/>
      <c r="OYT751" s="59"/>
      <c r="OYU751" s="59"/>
      <c r="OYV751" s="59"/>
      <c r="OYW751" s="59"/>
      <c r="OYX751" s="59"/>
      <c r="OYY751" s="59"/>
      <c r="OYZ751" s="59"/>
      <c r="OZA751" s="59"/>
      <c r="OZB751" s="59"/>
      <c r="OZC751" s="59"/>
      <c r="OZD751" s="59"/>
      <c r="OZE751" s="59"/>
      <c r="OZF751" s="59"/>
      <c r="OZG751" s="59"/>
      <c r="OZH751" s="59"/>
      <c r="OZI751" s="59"/>
      <c r="OZJ751" s="59"/>
      <c r="OZK751" s="59"/>
      <c r="OZL751" s="59"/>
      <c r="OZM751" s="59"/>
      <c r="OZN751" s="59"/>
      <c r="OZO751" s="59"/>
      <c r="OZP751" s="59"/>
      <c r="OZQ751" s="59"/>
      <c r="OZR751" s="59"/>
      <c r="OZS751" s="59"/>
      <c r="OZT751" s="59"/>
      <c r="OZU751" s="59"/>
      <c r="OZV751" s="59"/>
      <c r="OZW751" s="59"/>
      <c r="OZX751" s="59"/>
      <c r="OZY751" s="59"/>
      <c r="OZZ751" s="59"/>
      <c r="PAA751" s="59"/>
      <c r="PAB751" s="59"/>
      <c r="PAC751" s="59"/>
      <c r="PAD751" s="59"/>
      <c r="PAE751" s="59"/>
      <c r="PAF751" s="59"/>
      <c r="PAG751" s="59"/>
      <c r="PAH751" s="59"/>
      <c r="PAI751" s="59"/>
      <c r="PAJ751" s="59"/>
      <c r="PAK751" s="59"/>
      <c r="PAL751" s="59"/>
      <c r="PAM751" s="59"/>
      <c r="PAN751" s="59"/>
      <c r="PAO751" s="59"/>
      <c r="PAP751" s="59"/>
      <c r="PAQ751" s="59"/>
      <c r="PAR751" s="59"/>
      <c r="PAS751" s="59"/>
      <c r="PAT751" s="59"/>
      <c r="PAU751" s="59"/>
      <c r="PAV751" s="59"/>
      <c r="PAW751" s="59"/>
      <c r="PAX751" s="59"/>
      <c r="PAY751" s="59"/>
      <c r="PAZ751" s="59"/>
      <c r="PBA751" s="59"/>
      <c r="PBB751" s="59"/>
      <c r="PBC751" s="59"/>
      <c r="PBD751" s="59"/>
      <c r="PBE751" s="59"/>
      <c r="PBF751" s="59"/>
      <c r="PBG751" s="59"/>
      <c r="PBH751" s="59"/>
      <c r="PBI751" s="59"/>
      <c r="PBJ751" s="59"/>
      <c r="PBK751" s="59"/>
      <c r="PBL751" s="59"/>
      <c r="PBM751" s="59"/>
      <c r="PBN751" s="59"/>
      <c r="PBO751" s="59"/>
      <c r="PBP751" s="59"/>
      <c r="PBQ751" s="59"/>
      <c r="PBR751" s="59"/>
      <c r="PBS751" s="59"/>
      <c r="PBT751" s="59"/>
      <c r="PBU751" s="59"/>
      <c r="PBV751" s="59"/>
      <c r="PBW751" s="59"/>
      <c r="PBX751" s="59"/>
      <c r="PBY751" s="59"/>
      <c r="PBZ751" s="59"/>
      <c r="PCA751" s="59"/>
      <c r="PCB751" s="59"/>
      <c r="PCC751" s="59"/>
      <c r="PCD751" s="59"/>
      <c r="PCE751" s="59"/>
      <c r="PCF751" s="59"/>
      <c r="PCG751" s="59"/>
      <c r="PCH751" s="59"/>
      <c r="PCI751" s="59"/>
      <c r="PCJ751" s="59"/>
      <c r="PCK751" s="59"/>
      <c r="PCL751" s="59"/>
      <c r="PCM751" s="59"/>
      <c r="PCN751" s="59"/>
      <c r="PCO751" s="59"/>
      <c r="PCP751" s="59"/>
      <c r="PCQ751" s="59"/>
      <c r="PCR751" s="59"/>
      <c r="PCS751" s="59"/>
      <c r="PCT751" s="59"/>
      <c r="PCU751" s="59"/>
      <c r="PCV751" s="59"/>
      <c r="PCW751" s="59"/>
      <c r="PCX751" s="59"/>
      <c r="PCY751" s="59"/>
      <c r="PCZ751" s="59"/>
      <c r="PDA751" s="59"/>
      <c r="PDB751" s="59"/>
      <c r="PDC751" s="59"/>
      <c r="PDD751" s="59"/>
      <c r="PDE751" s="59"/>
      <c r="PDF751" s="59"/>
      <c r="PDG751" s="59"/>
      <c r="PDH751" s="59"/>
      <c r="PDI751" s="59"/>
      <c r="PDJ751" s="59"/>
      <c r="PDK751" s="59"/>
      <c r="PDL751" s="59"/>
      <c r="PDM751" s="59"/>
      <c r="PDN751" s="59"/>
      <c r="PDO751" s="59"/>
      <c r="PDP751" s="59"/>
      <c r="PDQ751" s="59"/>
      <c r="PDR751" s="59"/>
      <c r="PDS751" s="59"/>
      <c r="PDT751" s="59"/>
      <c r="PDU751" s="59"/>
      <c r="PDV751" s="59"/>
      <c r="PDW751" s="59"/>
      <c r="PDX751" s="59"/>
      <c r="PDY751" s="59"/>
      <c r="PDZ751" s="59"/>
      <c r="PEA751" s="59"/>
      <c r="PEB751" s="59"/>
      <c r="PEC751" s="59"/>
      <c r="PED751" s="59"/>
      <c r="PEE751" s="59"/>
      <c r="PEF751" s="59"/>
      <c r="PEG751" s="59"/>
      <c r="PEH751" s="59"/>
      <c r="PEI751" s="59"/>
      <c r="PEJ751" s="59"/>
      <c r="PEK751" s="59"/>
      <c r="PEL751" s="59"/>
      <c r="PEM751" s="59"/>
      <c r="PEN751" s="59"/>
      <c r="PEO751" s="59"/>
      <c r="PEP751" s="59"/>
      <c r="PEQ751" s="59"/>
      <c r="PER751" s="59"/>
      <c r="PES751" s="59"/>
      <c r="PET751" s="59"/>
      <c r="PEU751" s="59"/>
      <c r="PEV751" s="59"/>
      <c r="PEW751" s="59"/>
      <c r="PEX751" s="59"/>
      <c r="PEY751" s="59"/>
      <c r="PEZ751" s="59"/>
      <c r="PFA751" s="59"/>
      <c r="PFB751" s="59"/>
      <c r="PFC751" s="59"/>
      <c r="PFD751" s="59"/>
      <c r="PFE751" s="59"/>
      <c r="PFF751" s="59"/>
      <c r="PFG751" s="59"/>
      <c r="PFH751" s="59"/>
      <c r="PFI751" s="59"/>
      <c r="PFJ751" s="59"/>
      <c r="PFK751" s="59"/>
      <c r="PFL751" s="59"/>
      <c r="PFM751" s="59"/>
      <c r="PFN751" s="59"/>
      <c r="PFO751" s="59"/>
      <c r="PFP751" s="59"/>
      <c r="PFQ751" s="59"/>
      <c r="PFR751" s="59"/>
      <c r="PFS751" s="59"/>
      <c r="PFT751" s="59"/>
      <c r="PFU751" s="59"/>
      <c r="PFV751" s="59"/>
      <c r="PFW751" s="59"/>
      <c r="PFX751" s="59"/>
      <c r="PFY751" s="59"/>
      <c r="PFZ751" s="59"/>
      <c r="PGA751" s="59"/>
      <c r="PGB751" s="59"/>
      <c r="PGC751" s="59"/>
      <c r="PGD751" s="59"/>
      <c r="PGE751" s="59"/>
      <c r="PGF751" s="59"/>
      <c r="PGG751" s="59"/>
      <c r="PGH751" s="59"/>
      <c r="PGI751" s="59"/>
      <c r="PGJ751" s="59"/>
      <c r="PGK751" s="59"/>
      <c r="PGL751" s="59"/>
      <c r="PGM751" s="59"/>
      <c r="PGN751" s="59"/>
      <c r="PGO751" s="59"/>
      <c r="PGP751" s="59"/>
      <c r="PGQ751" s="59"/>
      <c r="PGR751" s="59"/>
      <c r="PGS751" s="59"/>
      <c r="PGT751" s="59"/>
      <c r="PGU751" s="59"/>
      <c r="PGV751" s="59"/>
      <c r="PGW751" s="59"/>
      <c r="PGX751" s="59"/>
      <c r="PGY751" s="59"/>
      <c r="PGZ751" s="59"/>
      <c r="PHA751" s="59"/>
      <c r="PHB751" s="59"/>
      <c r="PHC751" s="59"/>
      <c r="PHD751" s="59"/>
      <c r="PHE751" s="59"/>
      <c r="PHF751" s="59"/>
      <c r="PHG751" s="59"/>
      <c r="PHH751" s="59"/>
      <c r="PHI751" s="59"/>
      <c r="PHJ751" s="59"/>
      <c r="PHK751" s="59"/>
      <c r="PHL751" s="59"/>
      <c r="PHM751" s="59"/>
      <c r="PHN751" s="59"/>
      <c r="PHO751" s="59"/>
      <c r="PHP751" s="59"/>
      <c r="PHQ751" s="59"/>
      <c r="PHR751" s="59"/>
      <c r="PHS751" s="59"/>
      <c r="PHT751" s="59"/>
      <c r="PHU751" s="59"/>
      <c r="PHV751" s="59"/>
      <c r="PHW751" s="59"/>
      <c r="PHX751" s="59"/>
      <c r="PHY751" s="59"/>
      <c r="PHZ751" s="59"/>
      <c r="PIA751" s="59"/>
      <c r="PIB751" s="59"/>
      <c r="PIC751" s="59"/>
      <c r="PID751" s="59"/>
      <c r="PIE751" s="59"/>
      <c r="PIF751" s="59"/>
      <c r="PIG751" s="59"/>
      <c r="PIH751" s="59"/>
      <c r="PII751" s="59"/>
      <c r="PIJ751" s="59"/>
      <c r="PIK751" s="59"/>
      <c r="PIL751" s="59"/>
      <c r="PIM751" s="59"/>
      <c r="PIN751" s="59"/>
      <c r="PIO751" s="59"/>
      <c r="PIP751" s="59"/>
      <c r="PIQ751" s="59"/>
      <c r="PIR751" s="59"/>
      <c r="PIS751" s="59"/>
      <c r="PIT751" s="59"/>
      <c r="PIU751" s="59"/>
      <c r="PIV751" s="59"/>
      <c r="PIW751" s="59"/>
      <c r="PIX751" s="59"/>
      <c r="PIY751" s="59"/>
      <c r="PIZ751" s="59"/>
      <c r="PJA751" s="59"/>
      <c r="PJB751" s="59"/>
      <c r="PJC751" s="59"/>
      <c r="PJD751" s="59"/>
      <c r="PJE751" s="59"/>
      <c r="PJF751" s="59"/>
      <c r="PJG751" s="59"/>
      <c r="PJH751" s="59"/>
      <c r="PJI751" s="59"/>
      <c r="PJJ751" s="59"/>
      <c r="PJK751" s="59"/>
      <c r="PJL751" s="59"/>
      <c r="PJM751" s="59"/>
      <c r="PJN751" s="59"/>
      <c r="PJO751" s="59"/>
      <c r="PJP751" s="59"/>
      <c r="PJQ751" s="59"/>
      <c r="PJR751" s="59"/>
      <c r="PJS751" s="59"/>
      <c r="PJT751" s="59"/>
      <c r="PJU751" s="59"/>
      <c r="PJV751" s="59"/>
      <c r="PJW751" s="59"/>
      <c r="PJX751" s="59"/>
      <c r="PJY751" s="59"/>
      <c r="PJZ751" s="59"/>
      <c r="PKA751" s="59"/>
      <c r="PKB751" s="59"/>
      <c r="PKC751" s="59"/>
      <c r="PKD751" s="59"/>
      <c r="PKE751" s="59"/>
      <c r="PKF751" s="59"/>
      <c r="PKG751" s="59"/>
      <c r="PKH751" s="59"/>
      <c r="PKI751" s="59"/>
      <c r="PKJ751" s="59"/>
      <c r="PKK751" s="59"/>
      <c r="PKL751" s="59"/>
      <c r="PKM751" s="59"/>
      <c r="PKN751" s="59"/>
      <c r="PKO751" s="59"/>
      <c r="PKP751" s="59"/>
      <c r="PKQ751" s="59"/>
      <c r="PKR751" s="59"/>
      <c r="PKS751" s="59"/>
      <c r="PKT751" s="59"/>
      <c r="PKU751" s="59"/>
      <c r="PKV751" s="59"/>
      <c r="PKW751" s="59"/>
      <c r="PKX751" s="59"/>
      <c r="PKY751" s="59"/>
      <c r="PKZ751" s="59"/>
      <c r="PLA751" s="59"/>
      <c r="PLB751" s="59"/>
      <c r="PLC751" s="59"/>
      <c r="PLD751" s="59"/>
      <c r="PLE751" s="59"/>
      <c r="PLF751" s="59"/>
      <c r="PLG751" s="59"/>
      <c r="PLH751" s="59"/>
      <c r="PLI751" s="59"/>
      <c r="PLJ751" s="59"/>
      <c r="PLK751" s="59"/>
      <c r="PLL751" s="59"/>
      <c r="PLM751" s="59"/>
      <c r="PLN751" s="59"/>
      <c r="PLO751" s="59"/>
      <c r="PLP751" s="59"/>
      <c r="PLQ751" s="59"/>
      <c r="PLR751" s="59"/>
      <c r="PLS751" s="59"/>
      <c r="PLT751" s="59"/>
      <c r="PLU751" s="59"/>
      <c r="PLV751" s="59"/>
      <c r="PLW751" s="59"/>
      <c r="PLX751" s="59"/>
      <c r="PLY751" s="59"/>
      <c r="PLZ751" s="59"/>
      <c r="PMA751" s="59"/>
      <c r="PMB751" s="59"/>
      <c r="PMC751" s="59"/>
      <c r="PMD751" s="59"/>
      <c r="PME751" s="59"/>
      <c r="PMF751" s="59"/>
      <c r="PMG751" s="59"/>
      <c r="PMH751" s="59"/>
      <c r="PMI751" s="59"/>
      <c r="PMJ751" s="59"/>
      <c r="PMK751" s="59"/>
      <c r="PML751" s="59"/>
      <c r="PMM751" s="59"/>
      <c r="PMN751" s="59"/>
      <c r="PMO751" s="59"/>
      <c r="PMP751" s="59"/>
      <c r="PMQ751" s="59"/>
      <c r="PMR751" s="59"/>
      <c r="PMS751" s="59"/>
      <c r="PMT751" s="59"/>
      <c r="PMU751" s="59"/>
      <c r="PMV751" s="59"/>
      <c r="PMW751" s="59"/>
      <c r="PMX751" s="59"/>
      <c r="PMY751" s="59"/>
      <c r="PMZ751" s="59"/>
      <c r="PNA751" s="59"/>
      <c r="PNB751" s="59"/>
      <c r="PNC751" s="59"/>
      <c r="PND751" s="59"/>
      <c r="PNE751" s="59"/>
      <c r="PNF751" s="59"/>
      <c r="PNG751" s="59"/>
      <c r="PNH751" s="59"/>
      <c r="PNI751" s="59"/>
      <c r="PNJ751" s="59"/>
      <c r="PNK751" s="59"/>
      <c r="PNL751" s="59"/>
      <c r="PNM751" s="59"/>
      <c r="PNN751" s="59"/>
      <c r="PNO751" s="59"/>
      <c r="PNP751" s="59"/>
      <c r="PNQ751" s="59"/>
      <c r="PNR751" s="59"/>
      <c r="PNS751" s="59"/>
      <c r="PNT751" s="59"/>
      <c r="PNU751" s="59"/>
      <c r="PNV751" s="59"/>
      <c r="PNW751" s="59"/>
      <c r="PNX751" s="59"/>
      <c r="PNY751" s="59"/>
      <c r="PNZ751" s="59"/>
      <c r="POA751" s="59"/>
      <c r="POB751" s="59"/>
      <c r="POC751" s="59"/>
      <c r="POD751" s="59"/>
      <c r="POE751" s="59"/>
      <c r="POF751" s="59"/>
      <c r="POG751" s="59"/>
      <c r="POH751" s="59"/>
      <c r="POI751" s="59"/>
      <c r="POJ751" s="59"/>
      <c r="POK751" s="59"/>
      <c r="POL751" s="59"/>
      <c r="POM751" s="59"/>
      <c r="PON751" s="59"/>
      <c r="POO751" s="59"/>
      <c r="POP751" s="59"/>
      <c r="POQ751" s="59"/>
      <c r="POR751" s="59"/>
      <c r="POS751" s="59"/>
      <c r="POT751" s="59"/>
      <c r="POU751" s="59"/>
      <c r="POV751" s="59"/>
      <c r="POW751" s="59"/>
      <c r="POX751" s="59"/>
      <c r="POY751" s="59"/>
      <c r="POZ751" s="59"/>
      <c r="PPA751" s="59"/>
      <c r="PPB751" s="59"/>
      <c r="PPC751" s="59"/>
      <c r="PPD751" s="59"/>
      <c r="PPE751" s="59"/>
      <c r="PPF751" s="59"/>
      <c r="PPG751" s="59"/>
      <c r="PPH751" s="59"/>
      <c r="PPI751" s="59"/>
      <c r="PPJ751" s="59"/>
      <c r="PPK751" s="59"/>
      <c r="PPL751" s="59"/>
      <c r="PPM751" s="59"/>
      <c r="PPN751" s="59"/>
      <c r="PPO751" s="59"/>
      <c r="PPP751" s="59"/>
      <c r="PPQ751" s="59"/>
      <c r="PPR751" s="59"/>
      <c r="PPS751" s="59"/>
      <c r="PPT751" s="59"/>
      <c r="PPU751" s="59"/>
      <c r="PPV751" s="59"/>
      <c r="PPW751" s="59"/>
      <c r="PPX751" s="59"/>
      <c r="PPY751" s="59"/>
      <c r="PPZ751" s="59"/>
      <c r="PQA751" s="59"/>
      <c r="PQB751" s="59"/>
      <c r="PQC751" s="59"/>
      <c r="PQD751" s="59"/>
      <c r="PQE751" s="59"/>
      <c r="PQF751" s="59"/>
      <c r="PQG751" s="59"/>
      <c r="PQH751" s="59"/>
      <c r="PQI751" s="59"/>
      <c r="PQJ751" s="59"/>
      <c r="PQK751" s="59"/>
      <c r="PQL751" s="59"/>
      <c r="PQM751" s="59"/>
      <c r="PQN751" s="59"/>
      <c r="PQO751" s="59"/>
      <c r="PQP751" s="59"/>
      <c r="PQQ751" s="59"/>
      <c r="PQR751" s="59"/>
      <c r="PQS751" s="59"/>
      <c r="PQT751" s="59"/>
      <c r="PQU751" s="59"/>
      <c r="PQV751" s="59"/>
      <c r="PQW751" s="59"/>
      <c r="PQX751" s="59"/>
      <c r="PQY751" s="59"/>
      <c r="PQZ751" s="59"/>
      <c r="PRA751" s="59"/>
      <c r="PRB751" s="59"/>
      <c r="PRC751" s="59"/>
      <c r="PRD751" s="59"/>
      <c r="PRE751" s="59"/>
      <c r="PRF751" s="59"/>
      <c r="PRG751" s="59"/>
      <c r="PRH751" s="59"/>
      <c r="PRI751" s="59"/>
      <c r="PRJ751" s="59"/>
      <c r="PRK751" s="59"/>
      <c r="PRL751" s="59"/>
      <c r="PRM751" s="59"/>
      <c r="PRN751" s="59"/>
      <c r="PRO751" s="59"/>
      <c r="PRP751" s="59"/>
      <c r="PRQ751" s="59"/>
      <c r="PRR751" s="59"/>
      <c r="PRS751" s="59"/>
      <c r="PRT751" s="59"/>
      <c r="PRU751" s="59"/>
      <c r="PRV751" s="59"/>
      <c r="PRW751" s="59"/>
      <c r="PRX751" s="59"/>
      <c r="PRY751" s="59"/>
      <c r="PRZ751" s="59"/>
      <c r="PSA751" s="59"/>
      <c r="PSB751" s="59"/>
      <c r="PSC751" s="59"/>
      <c r="PSD751" s="59"/>
      <c r="PSE751" s="59"/>
      <c r="PSF751" s="59"/>
      <c r="PSG751" s="59"/>
      <c r="PSH751" s="59"/>
      <c r="PSI751" s="59"/>
      <c r="PSJ751" s="59"/>
      <c r="PSK751" s="59"/>
      <c r="PSL751" s="59"/>
      <c r="PSM751" s="59"/>
      <c r="PSN751" s="59"/>
      <c r="PSO751" s="59"/>
      <c r="PSP751" s="59"/>
      <c r="PSQ751" s="59"/>
      <c r="PSR751" s="59"/>
      <c r="PSS751" s="59"/>
      <c r="PST751" s="59"/>
      <c r="PSU751" s="59"/>
      <c r="PSV751" s="59"/>
      <c r="PSW751" s="59"/>
      <c r="PSX751" s="59"/>
      <c r="PSY751" s="59"/>
      <c r="PSZ751" s="59"/>
      <c r="PTA751" s="59"/>
      <c r="PTB751" s="59"/>
      <c r="PTC751" s="59"/>
      <c r="PTD751" s="59"/>
      <c r="PTE751" s="59"/>
      <c r="PTF751" s="59"/>
      <c r="PTG751" s="59"/>
      <c r="PTH751" s="59"/>
      <c r="PTI751" s="59"/>
      <c r="PTJ751" s="59"/>
      <c r="PTK751" s="59"/>
      <c r="PTL751" s="59"/>
      <c r="PTM751" s="59"/>
      <c r="PTN751" s="59"/>
      <c r="PTO751" s="59"/>
      <c r="PTP751" s="59"/>
      <c r="PTQ751" s="59"/>
      <c r="PTR751" s="59"/>
      <c r="PTS751" s="59"/>
      <c r="PTT751" s="59"/>
      <c r="PTU751" s="59"/>
      <c r="PTV751" s="59"/>
      <c r="PTW751" s="59"/>
      <c r="PTX751" s="59"/>
      <c r="PTY751" s="59"/>
      <c r="PTZ751" s="59"/>
      <c r="PUA751" s="59"/>
      <c r="PUB751" s="59"/>
      <c r="PUC751" s="59"/>
      <c r="PUD751" s="59"/>
      <c r="PUE751" s="59"/>
      <c r="PUF751" s="59"/>
      <c r="PUG751" s="59"/>
      <c r="PUH751" s="59"/>
      <c r="PUI751" s="59"/>
      <c r="PUJ751" s="59"/>
      <c r="PUK751" s="59"/>
      <c r="PUL751" s="59"/>
      <c r="PUM751" s="59"/>
      <c r="PUN751" s="59"/>
      <c r="PUO751" s="59"/>
      <c r="PUP751" s="59"/>
      <c r="PUQ751" s="59"/>
      <c r="PUR751" s="59"/>
      <c r="PUS751" s="59"/>
      <c r="PUT751" s="59"/>
      <c r="PUU751" s="59"/>
      <c r="PUV751" s="59"/>
      <c r="PUW751" s="59"/>
      <c r="PUX751" s="59"/>
      <c r="PUY751" s="59"/>
      <c r="PUZ751" s="59"/>
      <c r="PVA751" s="59"/>
      <c r="PVB751" s="59"/>
      <c r="PVC751" s="59"/>
      <c r="PVD751" s="59"/>
      <c r="PVE751" s="59"/>
      <c r="PVF751" s="59"/>
      <c r="PVG751" s="59"/>
      <c r="PVH751" s="59"/>
      <c r="PVI751" s="59"/>
      <c r="PVJ751" s="59"/>
      <c r="PVK751" s="59"/>
      <c r="PVL751" s="59"/>
      <c r="PVM751" s="59"/>
      <c r="PVN751" s="59"/>
      <c r="PVO751" s="59"/>
      <c r="PVP751" s="59"/>
      <c r="PVQ751" s="59"/>
      <c r="PVR751" s="59"/>
      <c r="PVS751" s="59"/>
      <c r="PVT751" s="59"/>
      <c r="PVU751" s="59"/>
      <c r="PVV751" s="59"/>
      <c r="PVW751" s="59"/>
      <c r="PVX751" s="59"/>
      <c r="PVY751" s="59"/>
      <c r="PVZ751" s="59"/>
      <c r="PWA751" s="59"/>
      <c r="PWB751" s="59"/>
      <c r="PWC751" s="59"/>
      <c r="PWD751" s="59"/>
      <c r="PWE751" s="59"/>
      <c r="PWF751" s="59"/>
      <c r="PWG751" s="59"/>
      <c r="PWH751" s="59"/>
      <c r="PWI751" s="59"/>
      <c r="PWJ751" s="59"/>
      <c r="PWK751" s="59"/>
      <c r="PWL751" s="59"/>
      <c r="PWM751" s="59"/>
      <c r="PWN751" s="59"/>
      <c r="PWO751" s="59"/>
      <c r="PWP751" s="59"/>
      <c r="PWQ751" s="59"/>
      <c r="PWR751" s="59"/>
      <c r="PWS751" s="59"/>
      <c r="PWT751" s="59"/>
      <c r="PWU751" s="59"/>
      <c r="PWV751" s="59"/>
      <c r="PWW751" s="59"/>
      <c r="PWX751" s="59"/>
      <c r="PWY751" s="59"/>
      <c r="PWZ751" s="59"/>
      <c r="PXA751" s="59"/>
      <c r="PXB751" s="59"/>
      <c r="PXC751" s="59"/>
      <c r="PXD751" s="59"/>
      <c r="PXE751" s="59"/>
      <c r="PXF751" s="59"/>
      <c r="PXG751" s="59"/>
      <c r="PXH751" s="59"/>
      <c r="PXI751" s="59"/>
      <c r="PXJ751" s="59"/>
      <c r="PXK751" s="59"/>
      <c r="PXL751" s="59"/>
      <c r="PXM751" s="59"/>
      <c r="PXN751" s="59"/>
      <c r="PXO751" s="59"/>
      <c r="PXP751" s="59"/>
      <c r="PXQ751" s="59"/>
      <c r="PXR751" s="59"/>
      <c r="PXS751" s="59"/>
      <c r="PXT751" s="59"/>
      <c r="PXU751" s="59"/>
      <c r="PXV751" s="59"/>
      <c r="PXW751" s="59"/>
      <c r="PXX751" s="59"/>
      <c r="PXY751" s="59"/>
      <c r="PXZ751" s="59"/>
      <c r="PYA751" s="59"/>
      <c r="PYB751" s="59"/>
      <c r="PYC751" s="59"/>
      <c r="PYD751" s="59"/>
      <c r="PYE751" s="59"/>
      <c r="PYF751" s="59"/>
      <c r="PYG751" s="59"/>
      <c r="PYH751" s="59"/>
      <c r="PYI751" s="59"/>
      <c r="PYJ751" s="59"/>
      <c r="PYK751" s="59"/>
      <c r="PYL751" s="59"/>
      <c r="PYM751" s="59"/>
      <c r="PYN751" s="59"/>
      <c r="PYO751" s="59"/>
      <c r="PYP751" s="59"/>
      <c r="PYQ751" s="59"/>
      <c r="PYR751" s="59"/>
      <c r="PYS751" s="59"/>
      <c r="PYT751" s="59"/>
      <c r="PYU751" s="59"/>
      <c r="PYV751" s="59"/>
      <c r="PYW751" s="59"/>
      <c r="PYX751" s="59"/>
      <c r="PYY751" s="59"/>
      <c r="PYZ751" s="59"/>
      <c r="PZA751" s="59"/>
      <c r="PZB751" s="59"/>
      <c r="PZC751" s="59"/>
      <c r="PZD751" s="59"/>
      <c r="PZE751" s="59"/>
      <c r="PZF751" s="59"/>
      <c r="PZG751" s="59"/>
      <c r="PZH751" s="59"/>
      <c r="PZI751" s="59"/>
      <c r="PZJ751" s="59"/>
      <c r="PZK751" s="59"/>
      <c r="PZL751" s="59"/>
      <c r="PZM751" s="59"/>
      <c r="PZN751" s="59"/>
      <c r="PZO751" s="59"/>
      <c r="PZP751" s="59"/>
      <c r="PZQ751" s="59"/>
      <c r="PZR751" s="59"/>
      <c r="PZS751" s="59"/>
      <c r="PZT751" s="59"/>
      <c r="PZU751" s="59"/>
      <c r="PZV751" s="59"/>
      <c r="PZW751" s="59"/>
      <c r="PZX751" s="59"/>
      <c r="PZY751" s="59"/>
      <c r="PZZ751" s="59"/>
      <c r="QAA751" s="59"/>
      <c r="QAB751" s="59"/>
      <c r="QAC751" s="59"/>
      <c r="QAD751" s="59"/>
      <c r="QAE751" s="59"/>
      <c r="QAF751" s="59"/>
      <c r="QAG751" s="59"/>
      <c r="QAH751" s="59"/>
      <c r="QAI751" s="59"/>
      <c r="QAJ751" s="59"/>
      <c r="QAK751" s="59"/>
      <c r="QAL751" s="59"/>
      <c r="QAM751" s="59"/>
      <c r="QAN751" s="59"/>
      <c r="QAO751" s="59"/>
      <c r="QAP751" s="59"/>
      <c r="QAQ751" s="59"/>
      <c r="QAR751" s="59"/>
      <c r="QAS751" s="59"/>
      <c r="QAT751" s="59"/>
      <c r="QAU751" s="59"/>
      <c r="QAV751" s="59"/>
      <c r="QAW751" s="59"/>
      <c r="QAX751" s="59"/>
      <c r="QAY751" s="59"/>
      <c r="QAZ751" s="59"/>
      <c r="QBA751" s="59"/>
      <c r="QBB751" s="59"/>
      <c r="QBC751" s="59"/>
      <c r="QBD751" s="59"/>
      <c r="QBE751" s="59"/>
      <c r="QBF751" s="59"/>
      <c r="QBG751" s="59"/>
      <c r="QBH751" s="59"/>
      <c r="QBI751" s="59"/>
      <c r="QBJ751" s="59"/>
      <c r="QBK751" s="59"/>
      <c r="QBL751" s="59"/>
      <c r="QBM751" s="59"/>
      <c r="QBN751" s="59"/>
      <c r="QBO751" s="59"/>
      <c r="QBP751" s="59"/>
      <c r="QBQ751" s="59"/>
      <c r="QBR751" s="59"/>
      <c r="QBS751" s="59"/>
      <c r="QBT751" s="59"/>
      <c r="QBU751" s="59"/>
      <c r="QBV751" s="59"/>
      <c r="QBW751" s="59"/>
      <c r="QBX751" s="59"/>
      <c r="QBY751" s="59"/>
      <c r="QBZ751" s="59"/>
      <c r="QCA751" s="59"/>
      <c r="QCB751" s="59"/>
      <c r="QCC751" s="59"/>
      <c r="QCD751" s="59"/>
      <c r="QCE751" s="59"/>
      <c r="QCF751" s="59"/>
      <c r="QCG751" s="59"/>
      <c r="QCH751" s="59"/>
      <c r="QCI751" s="59"/>
      <c r="QCJ751" s="59"/>
      <c r="QCK751" s="59"/>
      <c r="QCL751" s="59"/>
      <c r="QCM751" s="59"/>
      <c r="QCN751" s="59"/>
      <c r="QCO751" s="59"/>
      <c r="QCP751" s="59"/>
      <c r="QCQ751" s="59"/>
      <c r="QCR751" s="59"/>
      <c r="QCS751" s="59"/>
      <c r="QCT751" s="59"/>
      <c r="QCU751" s="59"/>
      <c r="QCV751" s="59"/>
      <c r="QCW751" s="59"/>
      <c r="QCX751" s="59"/>
      <c r="QCY751" s="59"/>
      <c r="QCZ751" s="59"/>
      <c r="QDA751" s="59"/>
      <c r="QDB751" s="59"/>
      <c r="QDC751" s="59"/>
      <c r="QDD751" s="59"/>
      <c r="QDE751" s="59"/>
      <c r="QDF751" s="59"/>
      <c r="QDG751" s="59"/>
      <c r="QDH751" s="59"/>
      <c r="QDI751" s="59"/>
      <c r="QDJ751" s="59"/>
      <c r="QDK751" s="59"/>
      <c r="QDL751" s="59"/>
      <c r="QDM751" s="59"/>
      <c r="QDN751" s="59"/>
      <c r="QDO751" s="59"/>
      <c r="QDP751" s="59"/>
      <c r="QDQ751" s="59"/>
      <c r="QDR751" s="59"/>
      <c r="QDS751" s="59"/>
      <c r="QDT751" s="59"/>
      <c r="QDU751" s="59"/>
      <c r="QDV751" s="59"/>
      <c r="QDW751" s="59"/>
      <c r="QDX751" s="59"/>
      <c r="QDY751" s="59"/>
      <c r="QDZ751" s="59"/>
      <c r="QEA751" s="59"/>
      <c r="QEB751" s="59"/>
      <c r="QEC751" s="59"/>
      <c r="QED751" s="59"/>
      <c r="QEE751" s="59"/>
      <c r="QEF751" s="59"/>
      <c r="QEG751" s="59"/>
      <c r="QEH751" s="59"/>
      <c r="QEI751" s="59"/>
      <c r="QEJ751" s="59"/>
      <c r="QEK751" s="59"/>
      <c r="QEL751" s="59"/>
      <c r="QEM751" s="59"/>
      <c r="QEN751" s="59"/>
      <c r="QEO751" s="59"/>
      <c r="QEP751" s="59"/>
      <c r="QEQ751" s="59"/>
      <c r="QER751" s="59"/>
      <c r="QES751" s="59"/>
      <c r="QET751" s="59"/>
      <c r="QEU751" s="59"/>
      <c r="QEV751" s="59"/>
      <c r="QEW751" s="59"/>
      <c r="QEX751" s="59"/>
      <c r="QEY751" s="59"/>
      <c r="QEZ751" s="59"/>
      <c r="QFA751" s="59"/>
      <c r="QFB751" s="59"/>
      <c r="QFC751" s="59"/>
      <c r="QFD751" s="59"/>
      <c r="QFE751" s="59"/>
      <c r="QFF751" s="59"/>
      <c r="QFG751" s="59"/>
      <c r="QFH751" s="59"/>
      <c r="QFI751" s="59"/>
      <c r="QFJ751" s="59"/>
      <c r="QFK751" s="59"/>
      <c r="QFL751" s="59"/>
      <c r="QFM751" s="59"/>
      <c r="QFN751" s="59"/>
      <c r="QFO751" s="59"/>
      <c r="QFP751" s="59"/>
      <c r="QFQ751" s="59"/>
      <c r="QFR751" s="59"/>
      <c r="QFS751" s="59"/>
      <c r="QFT751" s="59"/>
      <c r="QFU751" s="59"/>
      <c r="QFV751" s="59"/>
      <c r="QFW751" s="59"/>
      <c r="QFX751" s="59"/>
      <c r="QFY751" s="59"/>
      <c r="QFZ751" s="59"/>
      <c r="QGA751" s="59"/>
      <c r="QGB751" s="59"/>
      <c r="QGC751" s="59"/>
      <c r="QGD751" s="59"/>
      <c r="QGE751" s="59"/>
      <c r="QGF751" s="59"/>
      <c r="QGG751" s="59"/>
      <c r="QGH751" s="59"/>
      <c r="QGI751" s="59"/>
      <c r="QGJ751" s="59"/>
      <c r="QGK751" s="59"/>
      <c r="QGL751" s="59"/>
      <c r="QGM751" s="59"/>
      <c r="QGN751" s="59"/>
      <c r="QGO751" s="59"/>
      <c r="QGP751" s="59"/>
      <c r="QGQ751" s="59"/>
      <c r="QGR751" s="59"/>
      <c r="QGS751" s="59"/>
      <c r="QGT751" s="59"/>
      <c r="QGU751" s="59"/>
      <c r="QGV751" s="59"/>
      <c r="QGW751" s="59"/>
      <c r="QGX751" s="59"/>
      <c r="QGY751" s="59"/>
      <c r="QGZ751" s="59"/>
      <c r="QHA751" s="59"/>
      <c r="QHB751" s="59"/>
      <c r="QHC751" s="59"/>
      <c r="QHD751" s="59"/>
      <c r="QHE751" s="59"/>
      <c r="QHF751" s="59"/>
      <c r="QHG751" s="59"/>
      <c r="QHH751" s="59"/>
      <c r="QHI751" s="59"/>
      <c r="QHJ751" s="59"/>
      <c r="QHK751" s="59"/>
      <c r="QHL751" s="59"/>
      <c r="QHM751" s="59"/>
      <c r="QHN751" s="59"/>
      <c r="QHO751" s="59"/>
      <c r="QHP751" s="59"/>
      <c r="QHQ751" s="59"/>
      <c r="QHR751" s="59"/>
      <c r="QHS751" s="59"/>
      <c r="QHT751" s="59"/>
      <c r="QHU751" s="59"/>
      <c r="QHV751" s="59"/>
      <c r="QHW751" s="59"/>
      <c r="QHX751" s="59"/>
      <c r="QHY751" s="59"/>
      <c r="QHZ751" s="59"/>
      <c r="QIA751" s="59"/>
      <c r="QIB751" s="59"/>
      <c r="QIC751" s="59"/>
      <c r="QID751" s="59"/>
      <c r="QIE751" s="59"/>
      <c r="QIF751" s="59"/>
      <c r="QIG751" s="59"/>
      <c r="QIH751" s="59"/>
      <c r="QII751" s="59"/>
      <c r="QIJ751" s="59"/>
      <c r="QIK751" s="59"/>
      <c r="QIL751" s="59"/>
      <c r="QIM751" s="59"/>
      <c r="QIN751" s="59"/>
      <c r="QIO751" s="59"/>
      <c r="QIP751" s="59"/>
      <c r="QIQ751" s="59"/>
      <c r="QIR751" s="59"/>
      <c r="QIS751" s="59"/>
      <c r="QIT751" s="59"/>
      <c r="QIU751" s="59"/>
      <c r="QIV751" s="59"/>
      <c r="QIW751" s="59"/>
      <c r="QIX751" s="59"/>
      <c r="QIY751" s="59"/>
      <c r="QIZ751" s="59"/>
      <c r="QJA751" s="59"/>
      <c r="QJB751" s="59"/>
      <c r="QJC751" s="59"/>
      <c r="QJD751" s="59"/>
      <c r="QJE751" s="59"/>
      <c r="QJF751" s="59"/>
      <c r="QJG751" s="59"/>
      <c r="QJH751" s="59"/>
      <c r="QJI751" s="59"/>
      <c r="QJJ751" s="59"/>
      <c r="QJK751" s="59"/>
      <c r="QJL751" s="59"/>
      <c r="QJM751" s="59"/>
      <c r="QJN751" s="59"/>
      <c r="QJO751" s="59"/>
      <c r="QJP751" s="59"/>
      <c r="QJQ751" s="59"/>
      <c r="QJR751" s="59"/>
      <c r="QJS751" s="59"/>
      <c r="QJT751" s="59"/>
      <c r="QJU751" s="59"/>
      <c r="QJV751" s="59"/>
      <c r="QJW751" s="59"/>
      <c r="QJX751" s="59"/>
      <c r="QJY751" s="59"/>
      <c r="QJZ751" s="59"/>
      <c r="QKA751" s="59"/>
      <c r="QKB751" s="59"/>
      <c r="QKC751" s="59"/>
      <c r="QKD751" s="59"/>
      <c r="QKE751" s="59"/>
      <c r="QKF751" s="59"/>
      <c r="QKG751" s="59"/>
      <c r="QKH751" s="59"/>
      <c r="QKI751" s="59"/>
      <c r="QKJ751" s="59"/>
      <c r="QKK751" s="59"/>
      <c r="QKL751" s="59"/>
      <c r="QKM751" s="59"/>
      <c r="QKN751" s="59"/>
      <c r="QKO751" s="59"/>
      <c r="QKP751" s="59"/>
      <c r="QKQ751" s="59"/>
      <c r="QKR751" s="59"/>
      <c r="QKS751" s="59"/>
      <c r="QKT751" s="59"/>
      <c r="QKU751" s="59"/>
      <c r="QKV751" s="59"/>
      <c r="QKW751" s="59"/>
      <c r="QKX751" s="59"/>
      <c r="QKY751" s="59"/>
      <c r="QKZ751" s="59"/>
      <c r="QLA751" s="59"/>
      <c r="QLB751" s="59"/>
      <c r="QLC751" s="59"/>
      <c r="QLD751" s="59"/>
      <c r="QLE751" s="59"/>
      <c r="QLF751" s="59"/>
      <c r="QLG751" s="59"/>
      <c r="QLH751" s="59"/>
      <c r="QLI751" s="59"/>
      <c r="QLJ751" s="59"/>
      <c r="QLK751" s="59"/>
      <c r="QLL751" s="59"/>
      <c r="QLM751" s="59"/>
      <c r="QLN751" s="59"/>
      <c r="QLO751" s="59"/>
      <c r="QLP751" s="59"/>
      <c r="QLQ751" s="59"/>
      <c r="QLR751" s="59"/>
      <c r="QLS751" s="59"/>
      <c r="QLT751" s="59"/>
      <c r="QLU751" s="59"/>
      <c r="QLV751" s="59"/>
      <c r="QLW751" s="59"/>
      <c r="QLX751" s="59"/>
      <c r="QLY751" s="59"/>
      <c r="QLZ751" s="59"/>
      <c r="QMA751" s="59"/>
      <c r="QMB751" s="59"/>
      <c r="QMC751" s="59"/>
      <c r="QMD751" s="59"/>
      <c r="QME751" s="59"/>
      <c r="QMF751" s="59"/>
      <c r="QMG751" s="59"/>
      <c r="QMH751" s="59"/>
      <c r="QMI751" s="59"/>
      <c r="QMJ751" s="59"/>
      <c r="QMK751" s="59"/>
      <c r="QML751" s="59"/>
      <c r="QMM751" s="59"/>
      <c r="QMN751" s="59"/>
      <c r="QMO751" s="59"/>
      <c r="QMP751" s="59"/>
      <c r="QMQ751" s="59"/>
      <c r="QMR751" s="59"/>
      <c r="QMS751" s="59"/>
      <c r="QMT751" s="59"/>
      <c r="QMU751" s="59"/>
      <c r="QMV751" s="59"/>
      <c r="QMW751" s="59"/>
      <c r="QMX751" s="59"/>
      <c r="QMY751" s="59"/>
      <c r="QMZ751" s="59"/>
      <c r="QNA751" s="59"/>
      <c r="QNB751" s="59"/>
      <c r="QNC751" s="59"/>
      <c r="QND751" s="59"/>
      <c r="QNE751" s="59"/>
      <c r="QNF751" s="59"/>
      <c r="QNG751" s="59"/>
      <c r="QNH751" s="59"/>
      <c r="QNI751" s="59"/>
      <c r="QNJ751" s="59"/>
      <c r="QNK751" s="59"/>
      <c r="QNL751" s="59"/>
      <c r="QNM751" s="59"/>
      <c r="QNN751" s="59"/>
      <c r="QNO751" s="59"/>
      <c r="QNP751" s="59"/>
      <c r="QNQ751" s="59"/>
      <c r="QNR751" s="59"/>
      <c r="QNS751" s="59"/>
      <c r="QNT751" s="59"/>
      <c r="QNU751" s="59"/>
      <c r="QNV751" s="59"/>
      <c r="QNW751" s="59"/>
      <c r="QNX751" s="59"/>
      <c r="QNY751" s="59"/>
      <c r="QNZ751" s="59"/>
      <c r="QOA751" s="59"/>
      <c r="QOB751" s="59"/>
      <c r="QOC751" s="59"/>
      <c r="QOD751" s="59"/>
      <c r="QOE751" s="59"/>
      <c r="QOF751" s="59"/>
      <c r="QOG751" s="59"/>
      <c r="QOH751" s="59"/>
      <c r="QOI751" s="59"/>
      <c r="QOJ751" s="59"/>
      <c r="QOK751" s="59"/>
      <c r="QOL751" s="59"/>
      <c r="QOM751" s="59"/>
      <c r="QON751" s="59"/>
      <c r="QOO751" s="59"/>
      <c r="QOP751" s="59"/>
      <c r="QOQ751" s="59"/>
      <c r="QOR751" s="59"/>
      <c r="QOS751" s="59"/>
      <c r="QOT751" s="59"/>
      <c r="QOU751" s="59"/>
      <c r="QOV751" s="59"/>
      <c r="QOW751" s="59"/>
      <c r="QOX751" s="59"/>
      <c r="QOY751" s="59"/>
      <c r="QOZ751" s="59"/>
      <c r="QPA751" s="59"/>
      <c r="QPB751" s="59"/>
      <c r="QPC751" s="59"/>
      <c r="QPD751" s="59"/>
      <c r="QPE751" s="59"/>
      <c r="QPF751" s="59"/>
      <c r="QPG751" s="59"/>
      <c r="QPH751" s="59"/>
      <c r="QPI751" s="59"/>
      <c r="QPJ751" s="59"/>
      <c r="QPK751" s="59"/>
      <c r="QPL751" s="59"/>
      <c r="QPM751" s="59"/>
      <c r="QPN751" s="59"/>
      <c r="QPO751" s="59"/>
      <c r="QPP751" s="59"/>
      <c r="QPQ751" s="59"/>
      <c r="QPR751" s="59"/>
      <c r="QPS751" s="59"/>
      <c r="QPT751" s="59"/>
      <c r="QPU751" s="59"/>
      <c r="QPV751" s="59"/>
      <c r="QPW751" s="59"/>
      <c r="QPX751" s="59"/>
      <c r="QPY751" s="59"/>
      <c r="QPZ751" s="59"/>
      <c r="QQA751" s="59"/>
      <c r="QQB751" s="59"/>
      <c r="QQC751" s="59"/>
      <c r="QQD751" s="59"/>
      <c r="QQE751" s="59"/>
      <c r="QQF751" s="59"/>
      <c r="QQG751" s="59"/>
      <c r="QQH751" s="59"/>
      <c r="QQI751" s="59"/>
      <c r="QQJ751" s="59"/>
      <c r="QQK751" s="59"/>
      <c r="QQL751" s="59"/>
      <c r="QQM751" s="59"/>
      <c r="QQN751" s="59"/>
      <c r="QQO751" s="59"/>
      <c r="QQP751" s="59"/>
      <c r="QQQ751" s="59"/>
      <c r="QQR751" s="59"/>
      <c r="QQS751" s="59"/>
      <c r="QQT751" s="59"/>
      <c r="QQU751" s="59"/>
      <c r="QQV751" s="59"/>
      <c r="QQW751" s="59"/>
      <c r="QQX751" s="59"/>
      <c r="QQY751" s="59"/>
      <c r="QQZ751" s="59"/>
      <c r="QRA751" s="59"/>
      <c r="QRB751" s="59"/>
      <c r="QRC751" s="59"/>
      <c r="QRD751" s="59"/>
      <c r="QRE751" s="59"/>
      <c r="QRF751" s="59"/>
      <c r="QRG751" s="59"/>
      <c r="QRH751" s="59"/>
      <c r="QRI751" s="59"/>
      <c r="QRJ751" s="59"/>
      <c r="QRK751" s="59"/>
      <c r="QRL751" s="59"/>
      <c r="QRM751" s="59"/>
      <c r="QRN751" s="59"/>
      <c r="QRO751" s="59"/>
      <c r="QRP751" s="59"/>
      <c r="QRQ751" s="59"/>
      <c r="QRR751" s="59"/>
      <c r="QRS751" s="59"/>
      <c r="QRT751" s="59"/>
      <c r="QRU751" s="59"/>
      <c r="QRV751" s="59"/>
      <c r="QRW751" s="59"/>
      <c r="QRX751" s="59"/>
      <c r="QRY751" s="59"/>
      <c r="QRZ751" s="59"/>
      <c r="QSA751" s="59"/>
      <c r="QSB751" s="59"/>
      <c r="QSC751" s="59"/>
      <c r="QSD751" s="59"/>
      <c r="QSE751" s="59"/>
      <c r="QSF751" s="59"/>
      <c r="QSG751" s="59"/>
      <c r="QSH751" s="59"/>
      <c r="QSI751" s="59"/>
      <c r="QSJ751" s="59"/>
      <c r="QSK751" s="59"/>
      <c r="QSL751" s="59"/>
      <c r="QSM751" s="59"/>
      <c r="QSN751" s="59"/>
      <c r="QSO751" s="59"/>
      <c r="QSP751" s="59"/>
      <c r="QSQ751" s="59"/>
      <c r="QSR751" s="59"/>
      <c r="QSS751" s="59"/>
      <c r="QST751" s="59"/>
      <c r="QSU751" s="59"/>
      <c r="QSV751" s="59"/>
      <c r="QSW751" s="59"/>
      <c r="QSX751" s="59"/>
      <c r="QSY751" s="59"/>
      <c r="QSZ751" s="59"/>
      <c r="QTA751" s="59"/>
      <c r="QTB751" s="59"/>
      <c r="QTC751" s="59"/>
      <c r="QTD751" s="59"/>
      <c r="QTE751" s="59"/>
      <c r="QTF751" s="59"/>
      <c r="QTG751" s="59"/>
      <c r="QTH751" s="59"/>
      <c r="QTI751" s="59"/>
      <c r="QTJ751" s="59"/>
      <c r="QTK751" s="59"/>
      <c r="QTL751" s="59"/>
      <c r="QTM751" s="59"/>
      <c r="QTN751" s="59"/>
      <c r="QTO751" s="59"/>
      <c r="QTP751" s="59"/>
      <c r="QTQ751" s="59"/>
      <c r="QTR751" s="59"/>
      <c r="QTS751" s="59"/>
      <c r="QTT751" s="59"/>
      <c r="QTU751" s="59"/>
      <c r="QTV751" s="59"/>
      <c r="QTW751" s="59"/>
      <c r="QTX751" s="59"/>
      <c r="QTY751" s="59"/>
      <c r="QTZ751" s="59"/>
      <c r="QUA751" s="59"/>
      <c r="QUB751" s="59"/>
      <c r="QUC751" s="59"/>
      <c r="QUD751" s="59"/>
      <c r="QUE751" s="59"/>
      <c r="QUF751" s="59"/>
      <c r="QUG751" s="59"/>
      <c r="QUH751" s="59"/>
      <c r="QUI751" s="59"/>
      <c r="QUJ751" s="59"/>
      <c r="QUK751" s="59"/>
      <c r="QUL751" s="59"/>
      <c r="QUM751" s="59"/>
      <c r="QUN751" s="59"/>
      <c r="QUO751" s="59"/>
      <c r="QUP751" s="59"/>
      <c r="QUQ751" s="59"/>
      <c r="QUR751" s="59"/>
      <c r="QUS751" s="59"/>
      <c r="QUT751" s="59"/>
      <c r="QUU751" s="59"/>
      <c r="QUV751" s="59"/>
      <c r="QUW751" s="59"/>
      <c r="QUX751" s="59"/>
      <c r="QUY751" s="59"/>
      <c r="QUZ751" s="59"/>
      <c r="QVA751" s="59"/>
      <c r="QVB751" s="59"/>
      <c r="QVC751" s="59"/>
      <c r="QVD751" s="59"/>
      <c r="QVE751" s="59"/>
      <c r="QVF751" s="59"/>
      <c r="QVG751" s="59"/>
      <c r="QVH751" s="59"/>
      <c r="QVI751" s="59"/>
      <c r="QVJ751" s="59"/>
      <c r="QVK751" s="59"/>
      <c r="QVL751" s="59"/>
      <c r="QVM751" s="59"/>
      <c r="QVN751" s="59"/>
      <c r="QVO751" s="59"/>
      <c r="QVP751" s="59"/>
      <c r="QVQ751" s="59"/>
      <c r="QVR751" s="59"/>
      <c r="QVS751" s="59"/>
      <c r="QVT751" s="59"/>
      <c r="QVU751" s="59"/>
      <c r="QVV751" s="59"/>
      <c r="QVW751" s="59"/>
      <c r="QVX751" s="59"/>
      <c r="QVY751" s="59"/>
      <c r="QVZ751" s="59"/>
      <c r="QWA751" s="59"/>
      <c r="QWB751" s="59"/>
      <c r="QWC751" s="59"/>
      <c r="QWD751" s="59"/>
      <c r="QWE751" s="59"/>
      <c r="QWF751" s="59"/>
      <c r="QWG751" s="59"/>
      <c r="QWH751" s="59"/>
      <c r="QWI751" s="59"/>
      <c r="QWJ751" s="59"/>
      <c r="QWK751" s="59"/>
      <c r="QWL751" s="59"/>
      <c r="QWM751" s="59"/>
      <c r="QWN751" s="59"/>
      <c r="QWO751" s="59"/>
      <c r="QWP751" s="59"/>
      <c r="QWQ751" s="59"/>
      <c r="QWR751" s="59"/>
      <c r="QWS751" s="59"/>
      <c r="QWT751" s="59"/>
      <c r="QWU751" s="59"/>
      <c r="QWV751" s="59"/>
      <c r="QWW751" s="59"/>
      <c r="QWX751" s="59"/>
      <c r="QWY751" s="59"/>
      <c r="QWZ751" s="59"/>
      <c r="QXA751" s="59"/>
      <c r="QXB751" s="59"/>
      <c r="QXC751" s="59"/>
      <c r="QXD751" s="59"/>
      <c r="QXE751" s="59"/>
      <c r="QXF751" s="59"/>
      <c r="QXG751" s="59"/>
      <c r="QXH751" s="59"/>
      <c r="QXI751" s="59"/>
      <c r="QXJ751" s="59"/>
      <c r="QXK751" s="59"/>
      <c r="QXL751" s="59"/>
      <c r="QXM751" s="59"/>
      <c r="QXN751" s="59"/>
      <c r="QXO751" s="59"/>
      <c r="QXP751" s="59"/>
      <c r="QXQ751" s="59"/>
      <c r="QXR751" s="59"/>
      <c r="QXS751" s="59"/>
      <c r="QXT751" s="59"/>
      <c r="QXU751" s="59"/>
      <c r="QXV751" s="59"/>
      <c r="QXW751" s="59"/>
      <c r="QXX751" s="59"/>
      <c r="QXY751" s="59"/>
      <c r="QXZ751" s="59"/>
      <c r="QYA751" s="59"/>
      <c r="QYB751" s="59"/>
      <c r="QYC751" s="59"/>
      <c r="QYD751" s="59"/>
      <c r="QYE751" s="59"/>
      <c r="QYF751" s="59"/>
      <c r="QYG751" s="59"/>
      <c r="QYH751" s="59"/>
      <c r="QYI751" s="59"/>
      <c r="QYJ751" s="59"/>
      <c r="QYK751" s="59"/>
      <c r="QYL751" s="59"/>
      <c r="QYM751" s="59"/>
      <c r="QYN751" s="59"/>
      <c r="QYO751" s="59"/>
      <c r="QYP751" s="59"/>
      <c r="QYQ751" s="59"/>
      <c r="QYR751" s="59"/>
      <c r="QYS751" s="59"/>
      <c r="QYT751" s="59"/>
      <c r="QYU751" s="59"/>
      <c r="QYV751" s="59"/>
      <c r="QYW751" s="59"/>
      <c r="QYX751" s="59"/>
      <c r="QYY751" s="59"/>
      <c r="QYZ751" s="59"/>
      <c r="QZA751" s="59"/>
      <c r="QZB751" s="59"/>
      <c r="QZC751" s="59"/>
      <c r="QZD751" s="59"/>
      <c r="QZE751" s="59"/>
      <c r="QZF751" s="59"/>
      <c r="QZG751" s="59"/>
      <c r="QZH751" s="59"/>
      <c r="QZI751" s="59"/>
      <c r="QZJ751" s="59"/>
      <c r="QZK751" s="59"/>
      <c r="QZL751" s="59"/>
      <c r="QZM751" s="59"/>
      <c r="QZN751" s="59"/>
      <c r="QZO751" s="59"/>
      <c r="QZP751" s="59"/>
      <c r="QZQ751" s="59"/>
      <c r="QZR751" s="59"/>
      <c r="QZS751" s="59"/>
      <c r="QZT751" s="59"/>
      <c r="QZU751" s="59"/>
      <c r="QZV751" s="59"/>
      <c r="QZW751" s="59"/>
      <c r="QZX751" s="59"/>
      <c r="QZY751" s="59"/>
      <c r="QZZ751" s="59"/>
      <c r="RAA751" s="59"/>
      <c r="RAB751" s="59"/>
      <c r="RAC751" s="59"/>
      <c r="RAD751" s="59"/>
      <c r="RAE751" s="59"/>
      <c r="RAF751" s="59"/>
      <c r="RAG751" s="59"/>
      <c r="RAH751" s="59"/>
      <c r="RAI751" s="59"/>
      <c r="RAJ751" s="59"/>
      <c r="RAK751" s="59"/>
      <c r="RAL751" s="59"/>
      <c r="RAM751" s="59"/>
      <c r="RAN751" s="59"/>
      <c r="RAO751" s="59"/>
      <c r="RAP751" s="59"/>
      <c r="RAQ751" s="59"/>
      <c r="RAR751" s="59"/>
      <c r="RAS751" s="59"/>
      <c r="RAT751" s="59"/>
      <c r="RAU751" s="59"/>
      <c r="RAV751" s="59"/>
      <c r="RAW751" s="59"/>
      <c r="RAX751" s="59"/>
      <c r="RAY751" s="59"/>
      <c r="RAZ751" s="59"/>
      <c r="RBA751" s="59"/>
      <c r="RBB751" s="59"/>
      <c r="RBC751" s="59"/>
      <c r="RBD751" s="59"/>
      <c r="RBE751" s="59"/>
      <c r="RBF751" s="59"/>
      <c r="RBG751" s="59"/>
      <c r="RBH751" s="59"/>
      <c r="RBI751" s="59"/>
      <c r="RBJ751" s="59"/>
      <c r="RBK751" s="59"/>
      <c r="RBL751" s="59"/>
      <c r="RBM751" s="59"/>
      <c r="RBN751" s="59"/>
      <c r="RBO751" s="59"/>
      <c r="RBP751" s="59"/>
      <c r="RBQ751" s="59"/>
      <c r="RBR751" s="59"/>
      <c r="RBS751" s="59"/>
      <c r="RBT751" s="59"/>
      <c r="RBU751" s="59"/>
      <c r="RBV751" s="59"/>
      <c r="RBW751" s="59"/>
      <c r="RBX751" s="59"/>
      <c r="RBY751" s="59"/>
      <c r="RBZ751" s="59"/>
      <c r="RCA751" s="59"/>
      <c r="RCB751" s="59"/>
      <c r="RCC751" s="59"/>
      <c r="RCD751" s="59"/>
      <c r="RCE751" s="59"/>
      <c r="RCF751" s="59"/>
      <c r="RCG751" s="59"/>
      <c r="RCH751" s="59"/>
      <c r="RCI751" s="59"/>
      <c r="RCJ751" s="59"/>
      <c r="RCK751" s="59"/>
      <c r="RCL751" s="59"/>
      <c r="RCM751" s="59"/>
      <c r="RCN751" s="59"/>
      <c r="RCO751" s="59"/>
      <c r="RCP751" s="59"/>
      <c r="RCQ751" s="59"/>
      <c r="RCR751" s="59"/>
      <c r="RCS751" s="59"/>
      <c r="RCT751" s="59"/>
      <c r="RCU751" s="59"/>
      <c r="RCV751" s="59"/>
      <c r="RCW751" s="59"/>
      <c r="RCX751" s="59"/>
      <c r="RCY751" s="59"/>
      <c r="RCZ751" s="59"/>
      <c r="RDA751" s="59"/>
      <c r="RDB751" s="59"/>
      <c r="RDC751" s="59"/>
      <c r="RDD751" s="59"/>
      <c r="RDE751" s="59"/>
      <c r="RDF751" s="59"/>
      <c r="RDG751" s="59"/>
      <c r="RDH751" s="59"/>
      <c r="RDI751" s="59"/>
      <c r="RDJ751" s="59"/>
      <c r="RDK751" s="59"/>
      <c r="RDL751" s="59"/>
      <c r="RDM751" s="59"/>
      <c r="RDN751" s="59"/>
      <c r="RDO751" s="59"/>
      <c r="RDP751" s="59"/>
      <c r="RDQ751" s="59"/>
      <c r="RDR751" s="59"/>
      <c r="RDS751" s="59"/>
      <c r="RDT751" s="59"/>
      <c r="RDU751" s="59"/>
      <c r="RDV751" s="59"/>
      <c r="RDW751" s="59"/>
      <c r="RDX751" s="59"/>
      <c r="RDY751" s="59"/>
      <c r="RDZ751" s="59"/>
      <c r="REA751" s="59"/>
      <c r="REB751" s="59"/>
      <c r="REC751" s="59"/>
      <c r="RED751" s="59"/>
      <c r="REE751" s="59"/>
      <c r="REF751" s="59"/>
      <c r="REG751" s="59"/>
      <c r="REH751" s="59"/>
      <c r="REI751" s="59"/>
      <c r="REJ751" s="59"/>
      <c r="REK751" s="59"/>
      <c r="REL751" s="59"/>
      <c r="REM751" s="59"/>
      <c r="REN751" s="59"/>
      <c r="REO751" s="59"/>
      <c r="REP751" s="59"/>
      <c r="REQ751" s="59"/>
      <c r="RER751" s="59"/>
      <c r="RES751" s="59"/>
      <c r="RET751" s="59"/>
      <c r="REU751" s="59"/>
      <c r="REV751" s="59"/>
      <c r="REW751" s="59"/>
      <c r="REX751" s="59"/>
      <c r="REY751" s="59"/>
      <c r="REZ751" s="59"/>
      <c r="RFA751" s="59"/>
      <c r="RFB751" s="59"/>
      <c r="RFC751" s="59"/>
      <c r="RFD751" s="59"/>
      <c r="RFE751" s="59"/>
      <c r="RFF751" s="59"/>
      <c r="RFG751" s="59"/>
      <c r="RFH751" s="59"/>
      <c r="RFI751" s="59"/>
      <c r="RFJ751" s="59"/>
      <c r="RFK751" s="59"/>
      <c r="RFL751" s="59"/>
      <c r="RFM751" s="59"/>
      <c r="RFN751" s="59"/>
      <c r="RFO751" s="59"/>
      <c r="RFP751" s="59"/>
      <c r="RFQ751" s="59"/>
      <c r="RFR751" s="59"/>
      <c r="RFS751" s="59"/>
      <c r="RFT751" s="59"/>
      <c r="RFU751" s="59"/>
      <c r="RFV751" s="59"/>
      <c r="RFW751" s="59"/>
      <c r="RFX751" s="59"/>
      <c r="RFY751" s="59"/>
      <c r="RFZ751" s="59"/>
      <c r="RGA751" s="59"/>
      <c r="RGB751" s="59"/>
      <c r="RGC751" s="59"/>
      <c r="RGD751" s="59"/>
      <c r="RGE751" s="59"/>
      <c r="RGF751" s="59"/>
      <c r="RGG751" s="59"/>
      <c r="RGH751" s="59"/>
      <c r="RGI751" s="59"/>
      <c r="RGJ751" s="59"/>
      <c r="RGK751" s="59"/>
      <c r="RGL751" s="59"/>
      <c r="RGM751" s="59"/>
      <c r="RGN751" s="59"/>
      <c r="RGO751" s="59"/>
      <c r="RGP751" s="59"/>
      <c r="RGQ751" s="59"/>
      <c r="RGR751" s="59"/>
      <c r="RGS751" s="59"/>
      <c r="RGT751" s="59"/>
      <c r="RGU751" s="59"/>
      <c r="RGV751" s="59"/>
      <c r="RGW751" s="59"/>
      <c r="RGX751" s="59"/>
      <c r="RGY751" s="59"/>
      <c r="RGZ751" s="59"/>
      <c r="RHA751" s="59"/>
      <c r="RHB751" s="59"/>
      <c r="RHC751" s="59"/>
      <c r="RHD751" s="59"/>
      <c r="RHE751" s="59"/>
      <c r="RHF751" s="59"/>
      <c r="RHG751" s="59"/>
      <c r="RHH751" s="59"/>
      <c r="RHI751" s="59"/>
      <c r="RHJ751" s="59"/>
      <c r="RHK751" s="59"/>
      <c r="RHL751" s="59"/>
      <c r="RHM751" s="59"/>
      <c r="RHN751" s="59"/>
      <c r="RHO751" s="59"/>
      <c r="RHP751" s="59"/>
      <c r="RHQ751" s="59"/>
      <c r="RHR751" s="59"/>
      <c r="RHS751" s="59"/>
      <c r="RHT751" s="59"/>
      <c r="RHU751" s="59"/>
      <c r="RHV751" s="59"/>
      <c r="RHW751" s="59"/>
      <c r="RHX751" s="59"/>
      <c r="RHY751" s="59"/>
      <c r="RHZ751" s="59"/>
      <c r="RIA751" s="59"/>
      <c r="RIB751" s="59"/>
      <c r="RIC751" s="59"/>
      <c r="RID751" s="59"/>
      <c r="RIE751" s="59"/>
      <c r="RIF751" s="59"/>
      <c r="RIG751" s="59"/>
      <c r="RIH751" s="59"/>
      <c r="RII751" s="59"/>
      <c r="RIJ751" s="59"/>
      <c r="RIK751" s="59"/>
      <c r="RIL751" s="59"/>
      <c r="RIM751" s="59"/>
      <c r="RIN751" s="59"/>
      <c r="RIO751" s="59"/>
      <c r="RIP751" s="59"/>
      <c r="RIQ751" s="59"/>
      <c r="RIR751" s="59"/>
      <c r="RIS751" s="59"/>
      <c r="RIT751" s="59"/>
      <c r="RIU751" s="59"/>
      <c r="RIV751" s="59"/>
      <c r="RIW751" s="59"/>
      <c r="RIX751" s="59"/>
      <c r="RIY751" s="59"/>
      <c r="RIZ751" s="59"/>
      <c r="RJA751" s="59"/>
      <c r="RJB751" s="59"/>
      <c r="RJC751" s="59"/>
      <c r="RJD751" s="59"/>
      <c r="RJE751" s="59"/>
      <c r="RJF751" s="59"/>
      <c r="RJG751" s="59"/>
      <c r="RJH751" s="59"/>
      <c r="RJI751" s="59"/>
      <c r="RJJ751" s="59"/>
      <c r="RJK751" s="59"/>
      <c r="RJL751" s="59"/>
      <c r="RJM751" s="59"/>
      <c r="RJN751" s="59"/>
      <c r="RJO751" s="59"/>
      <c r="RJP751" s="59"/>
      <c r="RJQ751" s="59"/>
      <c r="RJR751" s="59"/>
      <c r="RJS751" s="59"/>
      <c r="RJT751" s="59"/>
      <c r="RJU751" s="59"/>
      <c r="RJV751" s="59"/>
      <c r="RJW751" s="59"/>
      <c r="RJX751" s="59"/>
      <c r="RJY751" s="59"/>
      <c r="RJZ751" s="59"/>
      <c r="RKA751" s="59"/>
      <c r="RKB751" s="59"/>
      <c r="RKC751" s="59"/>
      <c r="RKD751" s="59"/>
      <c r="RKE751" s="59"/>
      <c r="RKF751" s="59"/>
      <c r="RKG751" s="59"/>
      <c r="RKH751" s="59"/>
      <c r="RKI751" s="59"/>
      <c r="RKJ751" s="59"/>
      <c r="RKK751" s="59"/>
      <c r="RKL751" s="59"/>
      <c r="RKM751" s="59"/>
      <c r="RKN751" s="59"/>
      <c r="RKO751" s="59"/>
      <c r="RKP751" s="59"/>
      <c r="RKQ751" s="59"/>
      <c r="RKR751" s="59"/>
      <c r="RKS751" s="59"/>
      <c r="RKT751" s="59"/>
      <c r="RKU751" s="59"/>
      <c r="RKV751" s="59"/>
      <c r="RKW751" s="59"/>
      <c r="RKX751" s="59"/>
      <c r="RKY751" s="59"/>
      <c r="RKZ751" s="59"/>
      <c r="RLA751" s="59"/>
      <c r="RLB751" s="59"/>
      <c r="RLC751" s="59"/>
      <c r="RLD751" s="59"/>
      <c r="RLE751" s="59"/>
      <c r="RLF751" s="59"/>
      <c r="RLG751" s="59"/>
      <c r="RLH751" s="59"/>
      <c r="RLI751" s="59"/>
      <c r="RLJ751" s="59"/>
      <c r="RLK751" s="59"/>
      <c r="RLL751" s="59"/>
      <c r="RLM751" s="59"/>
      <c r="RLN751" s="59"/>
      <c r="RLO751" s="59"/>
      <c r="RLP751" s="59"/>
      <c r="RLQ751" s="59"/>
      <c r="RLR751" s="59"/>
      <c r="RLS751" s="59"/>
      <c r="RLT751" s="59"/>
      <c r="RLU751" s="59"/>
      <c r="RLV751" s="59"/>
      <c r="RLW751" s="59"/>
      <c r="RLX751" s="59"/>
      <c r="RLY751" s="59"/>
      <c r="RLZ751" s="59"/>
      <c r="RMA751" s="59"/>
      <c r="RMB751" s="59"/>
      <c r="RMC751" s="59"/>
      <c r="RMD751" s="59"/>
      <c r="RME751" s="59"/>
      <c r="RMF751" s="59"/>
      <c r="RMG751" s="59"/>
      <c r="RMH751" s="59"/>
      <c r="RMI751" s="59"/>
      <c r="RMJ751" s="59"/>
      <c r="RMK751" s="59"/>
      <c r="RML751" s="59"/>
      <c r="RMM751" s="59"/>
      <c r="RMN751" s="59"/>
      <c r="RMO751" s="59"/>
      <c r="RMP751" s="59"/>
      <c r="RMQ751" s="59"/>
      <c r="RMR751" s="59"/>
      <c r="RMS751" s="59"/>
      <c r="RMT751" s="59"/>
      <c r="RMU751" s="59"/>
      <c r="RMV751" s="59"/>
      <c r="RMW751" s="59"/>
      <c r="RMX751" s="59"/>
      <c r="RMY751" s="59"/>
      <c r="RMZ751" s="59"/>
      <c r="RNA751" s="59"/>
      <c r="RNB751" s="59"/>
      <c r="RNC751" s="59"/>
      <c r="RND751" s="59"/>
      <c r="RNE751" s="59"/>
      <c r="RNF751" s="59"/>
      <c r="RNG751" s="59"/>
      <c r="RNH751" s="59"/>
      <c r="RNI751" s="59"/>
      <c r="RNJ751" s="59"/>
      <c r="RNK751" s="59"/>
      <c r="RNL751" s="59"/>
      <c r="RNM751" s="59"/>
      <c r="RNN751" s="59"/>
      <c r="RNO751" s="59"/>
      <c r="RNP751" s="59"/>
      <c r="RNQ751" s="59"/>
      <c r="RNR751" s="59"/>
      <c r="RNS751" s="59"/>
      <c r="RNT751" s="59"/>
      <c r="RNU751" s="59"/>
      <c r="RNV751" s="59"/>
      <c r="RNW751" s="59"/>
      <c r="RNX751" s="59"/>
      <c r="RNY751" s="59"/>
      <c r="RNZ751" s="59"/>
      <c r="ROA751" s="59"/>
      <c r="ROB751" s="59"/>
      <c r="ROC751" s="59"/>
      <c r="ROD751" s="59"/>
      <c r="ROE751" s="59"/>
      <c r="ROF751" s="59"/>
      <c r="ROG751" s="59"/>
      <c r="ROH751" s="59"/>
      <c r="ROI751" s="59"/>
      <c r="ROJ751" s="59"/>
      <c r="ROK751" s="59"/>
      <c r="ROL751" s="59"/>
      <c r="ROM751" s="59"/>
      <c r="RON751" s="59"/>
      <c r="ROO751" s="59"/>
      <c r="ROP751" s="59"/>
      <c r="ROQ751" s="59"/>
      <c r="ROR751" s="59"/>
      <c r="ROS751" s="59"/>
      <c r="ROT751" s="59"/>
      <c r="ROU751" s="59"/>
      <c r="ROV751" s="59"/>
      <c r="ROW751" s="59"/>
      <c r="ROX751" s="59"/>
      <c r="ROY751" s="59"/>
      <c r="ROZ751" s="59"/>
      <c r="RPA751" s="59"/>
      <c r="RPB751" s="59"/>
      <c r="RPC751" s="59"/>
      <c r="RPD751" s="59"/>
      <c r="RPE751" s="59"/>
      <c r="RPF751" s="59"/>
      <c r="RPG751" s="59"/>
      <c r="RPH751" s="59"/>
      <c r="RPI751" s="59"/>
      <c r="RPJ751" s="59"/>
      <c r="RPK751" s="59"/>
      <c r="RPL751" s="59"/>
      <c r="RPM751" s="59"/>
      <c r="RPN751" s="59"/>
      <c r="RPO751" s="59"/>
      <c r="RPP751" s="59"/>
      <c r="RPQ751" s="59"/>
      <c r="RPR751" s="59"/>
      <c r="RPS751" s="59"/>
      <c r="RPT751" s="59"/>
      <c r="RPU751" s="59"/>
      <c r="RPV751" s="59"/>
      <c r="RPW751" s="59"/>
      <c r="RPX751" s="59"/>
      <c r="RPY751" s="59"/>
      <c r="RPZ751" s="59"/>
      <c r="RQA751" s="59"/>
      <c r="RQB751" s="59"/>
      <c r="RQC751" s="59"/>
      <c r="RQD751" s="59"/>
      <c r="RQE751" s="59"/>
      <c r="RQF751" s="59"/>
      <c r="RQG751" s="59"/>
      <c r="RQH751" s="59"/>
      <c r="RQI751" s="59"/>
      <c r="RQJ751" s="59"/>
      <c r="RQK751" s="59"/>
      <c r="RQL751" s="59"/>
      <c r="RQM751" s="59"/>
      <c r="RQN751" s="59"/>
      <c r="RQO751" s="59"/>
      <c r="RQP751" s="59"/>
      <c r="RQQ751" s="59"/>
      <c r="RQR751" s="59"/>
      <c r="RQS751" s="59"/>
      <c r="RQT751" s="59"/>
      <c r="RQU751" s="59"/>
      <c r="RQV751" s="59"/>
      <c r="RQW751" s="59"/>
      <c r="RQX751" s="59"/>
      <c r="RQY751" s="59"/>
      <c r="RQZ751" s="59"/>
      <c r="RRA751" s="59"/>
      <c r="RRB751" s="59"/>
      <c r="RRC751" s="59"/>
      <c r="RRD751" s="59"/>
      <c r="RRE751" s="59"/>
      <c r="RRF751" s="59"/>
      <c r="RRG751" s="59"/>
      <c r="RRH751" s="59"/>
      <c r="RRI751" s="59"/>
      <c r="RRJ751" s="59"/>
      <c r="RRK751" s="59"/>
      <c r="RRL751" s="59"/>
      <c r="RRM751" s="59"/>
      <c r="RRN751" s="59"/>
      <c r="RRO751" s="59"/>
      <c r="RRP751" s="59"/>
      <c r="RRQ751" s="59"/>
      <c r="RRR751" s="59"/>
      <c r="RRS751" s="59"/>
      <c r="RRT751" s="59"/>
      <c r="RRU751" s="59"/>
      <c r="RRV751" s="59"/>
      <c r="RRW751" s="59"/>
      <c r="RRX751" s="59"/>
      <c r="RRY751" s="59"/>
      <c r="RRZ751" s="59"/>
      <c r="RSA751" s="59"/>
      <c r="RSB751" s="59"/>
      <c r="RSC751" s="59"/>
      <c r="RSD751" s="59"/>
      <c r="RSE751" s="59"/>
      <c r="RSF751" s="59"/>
      <c r="RSG751" s="59"/>
      <c r="RSH751" s="59"/>
      <c r="RSI751" s="59"/>
      <c r="RSJ751" s="59"/>
      <c r="RSK751" s="59"/>
      <c r="RSL751" s="59"/>
      <c r="RSM751" s="59"/>
      <c r="RSN751" s="59"/>
      <c r="RSO751" s="59"/>
      <c r="RSP751" s="59"/>
      <c r="RSQ751" s="59"/>
      <c r="RSR751" s="59"/>
      <c r="RSS751" s="59"/>
      <c r="RST751" s="59"/>
      <c r="RSU751" s="59"/>
      <c r="RSV751" s="59"/>
      <c r="RSW751" s="59"/>
      <c r="RSX751" s="59"/>
      <c r="RSY751" s="59"/>
      <c r="RSZ751" s="59"/>
      <c r="RTA751" s="59"/>
      <c r="RTB751" s="59"/>
      <c r="RTC751" s="59"/>
      <c r="RTD751" s="59"/>
      <c r="RTE751" s="59"/>
      <c r="RTF751" s="59"/>
      <c r="RTG751" s="59"/>
      <c r="RTH751" s="59"/>
      <c r="RTI751" s="59"/>
      <c r="RTJ751" s="59"/>
      <c r="RTK751" s="59"/>
      <c r="RTL751" s="59"/>
      <c r="RTM751" s="59"/>
      <c r="RTN751" s="59"/>
      <c r="RTO751" s="59"/>
      <c r="RTP751" s="59"/>
      <c r="RTQ751" s="59"/>
      <c r="RTR751" s="59"/>
      <c r="RTS751" s="59"/>
      <c r="RTT751" s="59"/>
      <c r="RTU751" s="59"/>
      <c r="RTV751" s="59"/>
      <c r="RTW751" s="59"/>
      <c r="RTX751" s="59"/>
      <c r="RTY751" s="59"/>
      <c r="RTZ751" s="59"/>
      <c r="RUA751" s="59"/>
      <c r="RUB751" s="59"/>
      <c r="RUC751" s="59"/>
      <c r="RUD751" s="59"/>
      <c r="RUE751" s="59"/>
      <c r="RUF751" s="59"/>
      <c r="RUG751" s="59"/>
      <c r="RUH751" s="59"/>
      <c r="RUI751" s="59"/>
      <c r="RUJ751" s="59"/>
      <c r="RUK751" s="59"/>
      <c r="RUL751" s="59"/>
      <c r="RUM751" s="59"/>
      <c r="RUN751" s="59"/>
      <c r="RUO751" s="59"/>
      <c r="RUP751" s="59"/>
      <c r="RUQ751" s="59"/>
      <c r="RUR751" s="59"/>
      <c r="RUS751" s="59"/>
      <c r="RUT751" s="59"/>
      <c r="RUU751" s="59"/>
      <c r="RUV751" s="59"/>
      <c r="RUW751" s="59"/>
      <c r="RUX751" s="59"/>
      <c r="RUY751" s="59"/>
      <c r="RUZ751" s="59"/>
      <c r="RVA751" s="59"/>
      <c r="RVB751" s="59"/>
      <c r="RVC751" s="59"/>
      <c r="RVD751" s="59"/>
      <c r="RVE751" s="59"/>
      <c r="RVF751" s="59"/>
      <c r="RVG751" s="59"/>
      <c r="RVH751" s="59"/>
      <c r="RVI751" s="59"/>
      <c r="RVJ751" s="59"/>
      <c r="RVK751" s="59"/>
      <c r="RVL751" s="59"/>
      <c r="RVM751" s="59"/>
      <c r="RVN751" s="59"/>
      <c r="RVO751" s="59"/>
      <c r="RVP751" s="59"/>
      <c r="RVQ751" s="59"/>
      <c r="RVR751" s="59"/>
      <c r="RVS751" s="59"/>
      <c r="RVT751" s="59"/>
      <c r="RVU751" s="59"/>
      <c r="RVV751" s="59"/>
      <c r="RVW751" s="59"/>
      <c r="RVX751" s="59"/>
      <c r="RVY751" s="59"/>
      <c r="RVZ751" s="59"/>
      <c r="RWA751" s="59"/>
      <c r="RWB751" s="59"/>
      <c r="RWC751" s="59"/>
      <c r="RWD751" s="59"/>
      <c r="RWE751" s="59"/>
      <c r="RWF751" s="59"/>
      <c r="RWG751" s="59"/>
      <c r="RWH751" s="59"/>
      <c r="RWI751" s="59"/>
      <c r="RWJ751" s="59"/>
      <c r="RWK751" s="59"/>
      <c r="RWL751" s="59"/>
      <c r="RWM751" s="59"/>
      <c r="RWN751" s="59"/>
      <c r="RWO751" s="59"/>
      <c r="RWP751" s="59"/>
      <c r="RWQ751" s="59"/>
      <c r="RWR751" s="59"/>
      <c r="RWS751" s="59"/>
      <c r="RWT751" s="59"/>
      <c r="RWU751" s="59"/>
      <c r="RWV751" s="59"/>
      <c r="RWW751" s="59"/>
      <c r="RWX751" s="59"/>
      <c r="RWY751" s="59"/>
      <c r="RWZ751" s="59"/>
      <c r="RXA751" s="59"/>
      <c r="RXB751" s="59"/>
      <c r="RXC751" s="59"/>
      <c r="RXD751" s="59"/>
      <c r="RXE751" s="59"/>
      <c r="RXF751" s="59"/>
      <c r="RXG751" s="59"/>
      <c r="RXH751" s="59"/>
      <c r="RXI751" s="59"/>
      <c r="RXJ751" s="59"/>
      <c r="RXK751" s="59"/>
      <c r="RXL751" s="59"/>
      <c r="RXM751" s="59"/>
      <c r="RXN751" s="59"/>
      <c r="RXO751" s="59"/>
      <c r="RXP751" s="59"/>
      <c r="RXQ751" s="59"/>
      <c r="RXR751" s="59"/>
      <c r="RXS751" s="59"/>
      <c r="RXT751" s="59"/>
      <c r="RXU751" s="59"/>
      <c r="RXV751" s="59"/>
      <c r="RXW751" s="59"/>
      <c r="RXX751" s="59"/>
      <c r="RXY751" s="59"/>
      <c r="RXZ751" s="59"/>
      <c r="RYA751" s="59"/>
      <c r="RYB751" s="59"/>
      <c r="RYC751" s="59"/>
      <c r="RYD751" s="59"/>
      <c r="RYE751" s="59"/>
      <c r="RYF751" s="59"/>
      <c r="RYG751" s="59"/>
      <c r="RYH751" s="59"/>
      <c r="RYI751" s="59"/>
      <c r="RYJ751" s="59"/>
      <c r="RYK751" s="59"/>
      <c r="RYL751" s="59"/>
      <c r="RYM751" s="59"/>
      <c r="RYN751" s="59"/>
      <c r="RYO751" s="59"/>
      <c r="RYP751" s="59"/>
      <c r="RYQ751" s="59"/>
      <c r="RYR751" s="59"/>
      <c r="RYS751" s="59"/>
      <c r="RYT751" s="59"/>
      <c r="RYU751" s="59"/>
      <c r="RYV751" s="59"/>
      <c r="RYW751" s="59"/>
      <c r="RYX751" s="59"/>
      <c r="RYY751" s="59"/>
      <c r="RYZ751" s="59"/>
      <c r="RZA751" s="59"/>
      <c r="RZB751" s="59"/>
      <c r="RZC751" s="59"/>
      <c r="RZD751" s="59"/>
      <c r="RZE751" s="59"/>
      <c r="RZF751" s="59"/>
      <c r="RZG751" s="59"/>
      <c r="RZH751" s="59"/>
      <c r="RZI751" s="59"/>
      <c r="RZJ751" s="59"/>
      <c r="RZK751" s="59"/>
      <c r="RZL751" s="59"/>
      <c r="RZM751" s="59"/>
      <c r="RZN751" s="59"/>
      <c r="RZO751" s="59"/>
      <c r="RZP751" s="59"/>
      <c r="RZQ751" s="59"/>
      <c r="RZR751" s="59"/>
      <c r="RZS751" s="59"/>
      <c r="RZT751" s="59"/>
      <c r="RZU751" s="59"/>
      <c r="RZV751" s="59"/>
      <c r="RZW751" s="59"/>
      <c r="RZX751" s="59"/>
      <c r="RZY751" s="59"/>
      <c r="RZZ751" s="59"/>
      <c r="SAA751" s="59"/>
      <c r="SAB751" s="59"/>
      <c r="SAC751" s="59"/>
      <c r="SAD751" s="59"/>
      <c r="SAE751" s="59"/>
      <c r="SAF751" s="59"/>
      <c r="SAG751" s="59"/>
      <c r="SAH751" s="59"/>
      <c r="SAI751" s="59"/>
      <c r="SAJ751" s="59"/>
      <c r="SAK751" s="59"/>
      <c r="SAL751" s="59"/>
      <c r="SAM751" s="59"/>
      <c r="SAN751" s="59"/>
      <c r="SAO751" s="59"/>
      <c r="SAP751" s="59"/>
      <c r="SAQ751" s="59"/>
      <c r="SAR751" s="59"/>
      <c r="SAS751" s="59"/>
      <c r="SAT751" s="59"/>
      <c r="SAU751" s="59"/>
      <c r="SAV751" s="59"/>
      <c r="SAW751" s="59"/>
      <c r="SAX751" s="59"/>
      <c r="SAY751" s="59"/>
      <c r="SAZ751" s="59"/>
      <c r="SBA751" s="59"/>
      <c r="SBB751" s="59"/>
      <c r="SBC751" s="59"/>
      <c r="SBD751" s="59"/>
      <c r="SBE751" s="59"/>
      <c r="SBF751" s="59"/>
      <c r="SBG751" s="59"/>
      <c r="SBH751" s="59"/>
      <c r="SBI751" s="59"/>
      <c r="SBJ751" s="59"/>
      <c r="SBK751" s="59"/>
      <c r="SBL751" s="59"/>
      <c r="SBM751" s="59"/>
      <c r="SBN751" s="59"/>
      <c r="SBO751" s="59"/>
      <c r="SBP751" s="59"/>
      <c r="SBQ751" s="59"/>
      <c r="SBR751" s="59"/>
      <c r="SBS751" s="59"/>
      <c r="SBT751" s="59"/>
      <c r="SBU751" s="59"/>
      <c r="SBV751" s="59"/>
      <c r="SBW751" s="59"/>
      <c r="SBX751" s="59"/>
      <c r="SBY751" s="59"/>
      <c r="SBZ751" s="59"/>
      <c r="SCA751" s="59"/>
      <c r="SCB751" s="59"/>
      <c r="SCC751" s="59"/>
      <c r="SCD751" s="59"/>
      <c r="SCE751" s="59"/>
      <c r="SCF751" s="59"/>
      <c r="SCG751" s="59"/>
      <c r="SCH751" s="59"/>
      <c r="SCI751" s="59"/>
      <c r="SCJ751" s="59"/>
      <c r="SCK751" s="59"/>
      <c r="SCL751" s="59"/>
      <c r="SCM751" s="59"/>
      <c r="SCN751" s="59"/>
      <c r="SCO751" s="59"/>
      <c r="SCP751" s="59"/>
      <c r="SCQ751" s="59"/>
      <c r="SCR751" s="59"/>
      <c r="SCS751" s="59"/>
      <c r="SCT751" s="59"/>
      <c r="SCU751" s="59"/>
      <c r="SCV751" s="59"/>
      <c r="SCW751" s="59"/>
      <c r="SCX751" s="59"/>
      <c r="SCY751" s="59"/>
      <c r="SCZ751" s="59"/>
      <c r="SDA751" s="59"/>
      <c r="SDB751" s="59"/>
      <c r="SDC751" s="59"/>
      <c r="SDD751" s="59"/>
      <c r="SDE751" s="59"/>
      <c r="SDF751" s="59"/>
      <c r="SDG751" s="59"/>
      <c r="SDH751" s="59"/>
      <c r="SDI751" s="59"/>
      <c r="SDJ751" s="59"/>
      <c r="SDK751" s="59"/>
      <c r="SDL751" s="59"/>
      <c r="SDM751" s="59"/>
      <c r="SDN751" s="59"/>
      <c r="SDO751" s="59"/>
      <c r="SDP751" s="59"/>
      <c r="SDQ751" s="59"/>
      <c r="SDR751" s="59"/>
      <c r="SDS751" s="59"/>
      <c r="SDT751" s="59"/>
      <c r="SDU751" s="59"/>
      <c r="SDV751" s="59"/>
      <c r="SDW751" s="59"/>
      <c r="SDX751" s="59"/>
      <c r="SDY751" s="59"/>
      <c r="SDZ751" s="59"/>
      <c r="SEA751" s="59"/>
      <c r="SEB751" s="59"/>
      <c r="SEC751" s="59"/>
      <c r="SED751" s="59"/>
      <c r="SEE751" s="59"/>
      <c r="SEF751" s="59"/>
      <c r="SEG751" s="59"/>
      <c r="SEH751" s="59"/>
      <c r="SEI751" s="59"/>
      <c r="SEJ751" s="59"/>
      <c r="SEK751" s="59"/>
      <c r="SEL751" s="59"/>
      <c r="SEM751" s="59"/>
      <c r="SEN751" s="59"/>
      <c r="SEO751" s="59"/>
      <c r="SEP751" s="59"/>
      <c r="SEQ751" s="59"/>
      <c r="SER751" s="59"/>
      <c r="SES751" s="59"/>
      <c r="SET751" s="59"/>
      <c r="SEU751" s="59"/>
      <c r="SEV751" s="59"/>
      <c r="SEW751" s="59"/>
      <c r="SEX751" s="59"/>
      <c r="SEY751" s="59"/>
      <c r="SEZ751" s="59"/>
      <c r="SFA751" s="59"/>
      <c r="SFB751" s="59"/>
      <c r="SFC751" s="59"/>
      <c r="SFD751" s="59"/>
      <c r="SFE751" s="59"/>
      <c r="SFF751" s="59"/>
      <c r="SFG751" s="59"/>
      <c r="SFH751" s="59"/>
      <c r="SFI751" s="59"/>
      <c r="SFJ751" s="59"/>
      <c r="SFK751" s="59"/>
      <c r="SFL751" s="59"/>
      <c r="SFM751" s="59"/>
      <c r="SFN751" s="59"/>
      <c r="SFO751" s="59"/>
      <c r="SFP751" s="59"/>
      <c r="SFQ751" s="59"/>
      <c r="SFR751" s="59"/>
      <c r="SFS751" s="59"/>
      <c r="SFT751" s="59"/>
      <c r="SFU751" s="59"/>
      <c r="SFV751" s="59"/>
      <c r="SFW751" s="59"/>
      <c r="SFX751" s="59"/>
      <c r="SFY751" s="59"/>
      <c r="SFZ751" s="59"/>
      <c r="SGA751" s="59"/>
      <c r="SGB751" s="59"/>
      <c r="SGC751" s="59"/>
      <c r="SGD751" s="59"/>
      <c r="SGE751" s="59"/>
      <c r="SGF751" s="59"/>
      <c r="SGG751" s="59"/>
      <c r="SGH751" s="59"/>
      <c r="SGI751" s="59"/>
      <c r="SGJ751" s="59"/>
      <c r="SGK751" s="59"/>
      <c r="SGL751" s="59"/>
      <c r="SGM751" s="59"/>
      <c r="SGN751" s="59"/>
      <c r="SGO751" s="59"/>
      <c r="SGP751" s="59"/>
      <c r="SGQ751" s="59"/>
      <c r="SGR751" s="59"/>
      <c r="SGS751" s="59"/>
      <c r="SGT751" s="59"/>
      <c r="SGU751" s="59"/>
      <c r="SGV751" s="59"/>
      <c r="SGW751" s="59"/>
      <c r="SGX751" s="59"/>
      <c r="SGY751" s="59"/>
      <c r="SGZ751" s="59"/>
      <c r="SHA751" s="59"/>
      <c r="SHB751" s="59"/>
      <c r="SHC751" s="59"/>
      <c r="SHD751" s="59"/>
      <c r="SHE751" s="59"/>
      <c r="SHF751" s="59"/>
      <c r="SHG751" s="59"/>
      <c r="SHH751" s="59"/>
      <c r="SHI751" s="59"/>
      <c r="SHJ751" s="59"/>
      <c r="SHK751" s="59"/>
      <c r="SHL751" s="59"/>
      <c r="SHM751" s="59"/>
      <c r="SHN751" s="59"/>
      <c r="SHO751" s="59"/>
      <c r="SHP751" s="59"/>
      <c r="SHQ751" s="59"/>
      <c r="SHR751" s="59"/>
      <c r="SHS751" s="59"/>
      <c r="SHT751" s="59"/>
      <c r="SHU751" s="59"/>
      <c r="SHV751" s="59"/>
      <c r="SHW751" s="59"/>
      <c r="SHX751" s="59"/>
      <c r="SHY751" s="59"/>
      <c r="SHZ751" s="59"/>
      <c r="SIA751" s="59"/>
      <c r="SIB751" s="59"/>
      <c r="SIC751" s="59"/>
      <c r="SID751" s="59"/>
      <c r="SIE751" s="59"/>
      <c r="SIF751" s="59"/>
      <c r="SIG751" s="59"/>
      <c r="SIH751" s="59"/>
      <c r="SII751" s="59"/>
      <c r="SIJ751" s="59"/>
      <c r="SIK751" s="59"/>
      <c r="SIL751" s="59"/>
      <c r="SIM751" s="59"/>
      <c r="SIN751" s="59"/>
      <c r="SIO751" s="59"/>
      <c r="SIP751" s="59"/>
      <c r="SIQ751" s="59"/>
      <c r="SIR751" s="59"/>
      <c r="SIS751" s="59"/>
      <c r="SIT751" s="59"/>
      <c r="SIU751" s="59"/>
      <c r="SIV751" s="59"/>
      <c r="SIW751" s="59"/>
      <c r="SIX751" s="59"/>
      <c r="SIY751" s="59"/>
      <c r="SIZ751" s="59"/>
      <c r="SJA751" s="59"/>
      <c r="SJB751" s="59"/>
      <c r="SJC751" s="59"/>
      <c r="SJD751" s="59"/>
      <c r="SJE751" s="59"/>
      <c r="SJF751" s="59"/>
      <c r="SJG751" s="59"/>
      <c r="SJH751" s="59"/>
      <c r="SJI751" s="59"/>
      <c r="SJJ751" s="59"/>
      <c r="SJK751" s="59"/>
      <c r="SJL751" s="59"/>
      <c r="SJM751" s="59"/>
      <c r="SJN751" s="59"/>
      <c r="SJO751" s="59"/>
      <c r="SJP751" s="59"/>
      <c r="SJQ751" s="59"/>
      <c r="SJR751" s="59"/>
      <c r="SJS751" s="59"/>
      <c r="SJT751" s="59"/>
      <c r="SJU751" s="59"/>
      <c r="SJV751" s="59"/>
      <c r="SJW751" s="59"/>
      <c r="SJX751" s="59"/>
      <c r="SJY751" s="59"/>
      <c r="SJZ751" s="59"/>
      <c r="SKA751" s="59"/>
      <c r="SKB751" s="59"/>
      <c r="SKC751" s="59"/>
      <c r="SKD751" s="59"/>
      <c r="SKE751" s="59"/>
      <c r="SKF751" s="59"/>
      <c r="SKG751" s="59"/>
      <c r="SKH751" s="59"/>
      <c r="SKI751" s="59"/>
      <c r="SKJ751" s="59"/>
      <c r="SKK751" s="59"/>
      <c r="SKL751" s="59"/>
      <c r="SKM751" s="59"/>
      <c r="SKN751" s="59"/>
      <c r="SKO751" s="59"/>
      <c r="SKP751" s="59"/>
      <c r="SKQ751" s="59"/>
      <c r="SKR751" s="59"/>
      <c r="SKS751" s="59"/>
      <c r="SKT751" s="59"/>
      <c r="SKU751" s="59"/>
      <c r="SKV751" s="59"/>
      <c r="SKW751" s="59"/>
      <c r="SKX751" s="59"/>
      <c r="SKY751" s="59"/>
      <c r="SKZ751" s="59"/>
      <c r="SLA751" s="59"/>
      <c r="SLB751" s="59"/>
      <c r="SLC751" s="59"/>
      <c r="SLD751" s="59"/>
      <c r="SLE751" s="59"/>
      <c r="SLF751" s="59"/>
      <c r="SLG751" s="59"/>
      <c r="SLH751" s="59"/>
      <c r="SLI751" s="59"/>
      <c r="SLJ751" s="59"/>
      <c r="SLK751" s="59"/>
      <c r="SLL751" s="59"/>
      <c r="SLM751" s="59"/>
      <c r="SLN751" s="59"/>
      <c r="SLO751" s="59"/>
      <c r="SLP751" s="59"/>
      <c r="SLQ751" s="59"/>
      <c r="SLR751" s="59"/>
      <c r="SLS751" s="59"/>
      <c r="SLT751" s="59"/>
      <c r="SLU751" s="59"/>
      <c r="SLV751" s="59"/>
      <c r="SLW751" s="59"/>
      <c r="SLX751" s="59"/>
      <c r="SLY751" s="59"/>
      <c r="SLZ751" s="59"/>
      <c r="SMA751" s="59"/>
      <c r="SMB751" s="59"/>
      <c r="SMC751" s="59"/>
      <c r="SMD751" s="59"/>
      <c r="SME751" s="59"/>
      <c r="SMF751" s="59"/>
      <c r="SMG751" s="59"/>
      <c r="SMH751" s="59"/>
      <c r="SMI751" s="59"/>
      <c r="SMJ751" s="59"/>
      <c r="SMK751" s="59"/>
      <c r="SML751" s="59"/>
      <c r="SMM751" s="59"/>
      <c r="SMN751" s="59"/>
      <c r="SMO751" s="59"/>
      <c r="SMP751" s="59"/>
      <c r="SMQ751" s="59"/>
      <c r="SMR751" s="59"/>
      <c r="SMS751" s="59"/>
      <c r="SMT751" s="59"/>
      <c r="SMU751" s="59"/>
      <c r="SMV751" s="59"/>
      <c r="SMW751" s="59"/>
      <c r="SMX751" s="59"/>
      <c r="SMY751" s="59"/>
      <c r="SMZ751" s="59"/>
      <c r="SNA751" s="59"/>
      <c r="SNB751" s="59"/>
      <c r="SNC751" s="59"/>
      <c r="SND751" s="59"/>
      <c r="SNE751" s="59"/>
      <c r="SNF751" s="59"/>
      <c r="SNG751" s="59"/>
      <c r="SNH751" s="59"/>
      <c r="SNI751" s="59"/>
      <c r="SNJ751" s="59"/>
      <c r="SNK751" s="59"/>
      <c r="SNL751" s="59"/>
      <c r="SNM751" s="59"/>
      <c r="SNN751" s="59"/>
      <c r="SNO751" s="59"/>
      <c r="SNP751" s="59"/>
      <c r="SNQ751" s="59"/>
      <c r="SNR751" s="59"/>
      <c r="SNS751" s="59"/>
      <c r="SNT751" s="59"/>
      <c r="SNU751" s="59"/>
      <c r="SNV751" s="59"/>
      <c r="SNW751" s="59"/>
      <c r="SNX751" s="59"/>
      <c r="SNY751" s="59"/>
      <c r="SNZ751" s="59"/>
      <c r="SOA751" s="59"/>
      <c r="SOB751" s="59"/>
      <c r="SOC751" s="59"/>
      <c r="SOD751" s="59"/>
      <c r="SOE751" s="59"/>
      <c r="SOF751" s="59"/>
      <c r="SOG751" s="59"/>
      <c r="SOH751" s="59"/>
      <c r="SOI751" s="59"/>
      <c r="SOJ751" s="59"/>
      <c r="SOK751" s="59"/>
      <c r="SOL751" s="59"/>
      <c r="SOM751" s="59"/>
      <c r="SON751" s="59"/>
      <c r="SOO751" s="59"/>
      <c r="SOP751" s="59"/>
      <c r="SOQ751" s="59"/>
      <c r="SOR751" s="59"/>
      <c r="SOS751" s="59"/>
      <c r="SOT751" s="59"/>
      <c r="SOU751" s="59"/>
      <c r="SOV751" s="59"/>
      <c r="SOW751" s="59"/>
      <c r="SOX751" s="59"/>
      <c r="SOY751" s="59"/>
      <c r="SOZ751" s="59"/>
      <c r="SPA751" s="59"/>
      <c r="SPB751" s="59"/>
      <c r="SPC751" s="59"/>
      <c r="SPD751" s="59"/>
      <c r="SPE751" s="59"/>
      <c r="SPF751" s="59"/>
      <c r="SPG751" s="59"/>
      <c r="SPH751" s="59"/>
      <c r="SPI751" s="59"/>
      <c r="SPJ751" s="59"/>
      <c r="SPK751" s="59"/>
      <c r="SPL751" s="59"/>
      <c r="SPM751" s="59"/>
      <c r="SPN751" s="59"/>
      <c r="SPO751" s="59"/>
      <c r="SPP751" s="59"/>
      <c r="SPQ751" s="59"/>
      <c r="SPR751" s="59"/>
      <c r="SPS751" s="59"/>
      <c r="SPT751" s="59"/>
      <c r="SPU751" s="59"/>
      <c r="SPV751" s="59"/>
      <c r="SPW751" s="59"/>
      <c r="SPX751" s="59"/>
      <c r="SPY751" s="59"/>
      <c r="SPZ751" s="59"/>
      <c r="SQA751" s="59"/>
      <c r="SQB751" s="59"/>
      <c r="SQC751" s="59"/>
      <c r="SQD751" s="59"/>
      <c r="SQE751" s="59"/>
      <c r="SQF751" s="59"/>
      <c r="SQG751" s="59"/>
      <c r="SQH751" s="59"/>
      <c r="SQI751" s="59"/>
      <c r="SQJ751" s="59"/>
      <c r="SQK751" s="59"/>
      <c r="SQL751" s="59"/>
      <c r="SQM751" s="59"/>
      <c r="SQN751" s="59"/>
      <c r="SQO751" s="59"/>
      <c r="SQP751" s="59"/>
      <c r="SQQ751" s="59"/>
      <c r="SQR751" s="59"/>
      <c r="SQS751" s="59"/>
      <c r="SQT751" s="59"/>
      <c r="SQU751" s="59"/>
      <c r="SQV751" s="59"/>
      <c r="SQW751" s="59"/>
      <c r="SQX751" s="59"/>
      <c r="SQY751" s="59"/>
      <c r="SQZ751" s="59"/>
      <c r="SRA751" s="59"/>
      <c r="SRB751" s="59"/>
      <c r="SRC751" s="59"/>
      <c r="SRD751" s="59"/>
      <c r="SRE751" s="59"/>
      <c r="SRF751" s="59"/>
      <c r="SRG751" s="59"/>
      <c r="SRH751" s="59"/>
      <c r="SRI751" s="59"/>
      <c r="SRJ751" s="59"/>
      <c r="SRK751" s="59"/>
      <c r="SRL751" s="59"/>
      <c r="SRM751" s="59"/>
      <c r="SRN751" s="59"/>
      <c r="SRO751" s="59"/>
      <c r="SRP751" s="59"/>
      <c r="SRQ751" s="59"/>
      <c r="SRR751" s="59"/>
      <c r="SRS751" s="59"/>
      <c r="SRT751" s="59"/>
      <c r="SRU751" s="59"/>
      <c r="SRV751" s="59"/>
      <c r="SRW751" s="59"/>
      <c r="SRX751" s="59"/>
      <c r="SRY751" s="59"/>
      <c r="SRZ751" s="59"/>
      <c r="SSA751" s="59"/>
      <c r="SSB751" s="59"/>
      <c r="SSC751" s="59"/>
      <c r="SSD751" s="59"/>
      <c r="SSE751" s="59"/>
      <c r="SSF751" s="59"/>
      <c r="SSG751" s="59"/>
      <c r="SSH751" s="59"/>
      <c r="SSI751" s="59"/>
      <c r="SSJ751" s="59"/>
      <c r="SSK751" s="59"/>
      <c r="SSL751" s="59"/>
      <c r="SSM751" s="59"/>
      <c r="SSN751" s="59"/>
      <c r="SSO751" s="59"/>
      <c r="SSP751" s="59"/>
      <c r="SSQ751" s="59"/>
      <c r="SSR751" s="59"/>
      <c r="SSS751" s="59"/>
      <c r="SST751" s="59"/>
      <c r="SSU751" s="59"/>
      <c r="SSV751" s="59"/>
      <c r="SSW751" s="59"/>
      <c r="SSX751" s="59"/>
      <c r="SSY751" s="59"/>
      <c r="SSZ751" s="59"/>
      <c r="STA751" s="59"/>
      <c r="STB751" s="59"/>
      <c r="STC751" s="59"/>
      <c r="STD751" s="59"/>
      <c r="STE751" s="59"/>
      <c r="STF751" s="59"/>
      <c r="STG751" s="59"/>
      <c r="STH751" s="59"/>
      <c r="STI751" s="59"/>
      <c r="STJ751" s="59"/>
      <c r="STK751" s="59"/>
      <c r="STL751" s="59"/>
      <c r="STM751" s="59"/>
      <c r="STN751" s="59"/>
      <c r="STO751" s="59"/>
      <c r="STP751" s="59"/>
      <c r="STQ751" s="59"/>
      <c r="STR751" s="59"/>
      <c r="STS751" s="59"/>
      <c r="STT751" s="59"/>
      <c r="STU751" s="59"/>
      <c r="STV751" s="59"/>
      <c r="STW751" s="59"/>
      <c r="STX751" s="59"/>
      <c r="STY751" s="59"/>
      <c r="STZ751" s="59"/>
      <c r="SUA751" s="59"/>
      <c r="SUB751" s="59"/>
      <c r="SUC751" s="59"/>
      <c r="SUD751" s="59"/>
      <c r="SUE751" s="59"/>
      <c r="SUF751" s="59"/>
      <c r="SUG751" s="59"/>
      <c r="SUH751" s="59"/>
      <c r="SUI751" s="59"/>
      <c r="SUJ751" s="59"/>
      <c r="SUK751" s="59"/>
      <c r="SUL751" s="59"/>
      <c r="SUM751" s="59"/>
      <c r="SUN751" s="59"/>
      <c r="SUO751" s="59"/>
      <c r="SUP751" s="59"/>
      <c r="SUQ751" s="59"/>
      <c r="SUR751" s="59"/>
      <c r="SUS751" s="59"/>
      <c r="SUT751" s="59"/>
      <c r="SUU751" s="59"/>
      <c r="SUV751" s="59"/>
      <c r="SUW751" s="59"/>
      <c r="SUX751" s="59"/>
      <c r="SUY751" s="59"/>
      <c r="SUZ751" s="59"/>
      <c r="SVA751" s="59"/>
      <c r="SVB751" s="59"/>
      <c r="SVC751" s="59"/>
      <c r="SVD751" s="59"/>
      <c r="SVE751" s="59"/>
      <c r="SVF751" s="59"/>
      <c r="SVG751" s="59"/>
      <c r="SVH751" s="59"/>
      <c r="SVI751" s="59"/>
      <c r="SVJ751" s="59"/>
      <c r="SVK751" s="59"/>
      <c r="SVL751" s="59"/>
      <c r="SVM751" s="59"/>
      <c r="SVN751" s="59"/>
      <c r="SVO751" s="59"/>
      <c r="SVP751" s="59"/>
      <c r="SVQ751" s="59"/>
      <c r="SVR751" s="59"/>
      <c r="SVS751" s="59"/>
      <c r="SVT751" s="59"/>
      <c r="SVU751" s="59"/>
      <c r="SVV751" s="59"/>
      <c r="SVW751" s="59"/>
      <c r="SVX751" s="59"/>
      <c r="SVY751" s="59"/>
      <c r="SVZ751" s="59"/>
      <c r="SWA751" s="59"/>
      <c r="SWB751" s="59"/>
      <c r="SWC751" s="59"/>
      <c r="SWD751" s="59"/>
      <c r="SWE751" s="59"/>
      <c r="SWF751" s="59"/>
      <c r="SWG751" s="59"/>
      <c r="SWH751" s="59"/>
      <c r="SWI751" s="59"/>
      <c r="SWJ751" s="59"/>
      <c r="SWK751" s="59"/>
      <c r="SWL751" s="59"/>
      <c r="SWM751" s="59"/>
      <c r="SWN751" s="59"/>
      <c r="SWO751" s="59"/>
      <c r="SWP751" s="59"/>
      <c r="SWQ751" s="59"/>
      <c r="SWR751" s="59"/>
      <c r="SWS751" s="59"/>
      <c r="SWT751" s="59"/>
      <c r="SWU751" s="59"/>
      <c r="SWV751" s="59"/>
      <c r="SWW751" s="59"/>
      <c r="SWX751" s="59"/>
      <c r="SWY751" s="59"/>
      <c r="SWZ751" s="59"/>
      <c r="SXA751" s="59"/>
      <c r="SXB751" s="59"/>
      <c r="SXC751" s="59"/>
      <c r="SXD751" s="59"/>
      <c r="SXE751" s="59"/>
      <c r="SXF751" s="59"/>
      <c r="SXG751" s="59"/>
      <c r="SXH751" s="59"/>
      <c r="SXI751" s="59"/>
      <c r="SXJ751" s="59"/>
      <c r="SXK751" s="59"/>
      <c r="SXL751" s="59"/>
      <c r="SXM751" s="59"/>
      <c r="SXN751" s="59"/>
      <c r="SXO751" s="59"/>
      <c r="SXP751" s="59"/>
      <c r="SXQ751" s="59"/>
      <c r="SXR751" s="59"/>
      <c r="SXS751" s="59"/>
      <c r="SXT751" s="59"/>
      <c r="SXU751" s="59"/>
      <c r="SXV751" s="59"/>
      <c r="SXW751" s="59"/>
      <c r="SXX751" s="59"/>
      <c r="SXY751" s="59"/>
      <c r="SXZ751" s="59"/>
      <c r="SYA751" s="59"/>
      <c r="SYB751" s="59"/>
      <c r="SYC751" s="59"/>
      <c r="SYD751" s="59"/>
      <c r="SYE751" s="59"/>
      <c r="SYF751" s="59"/>
      <c r="SYG751" s="59"/>
      <c r="SYH751" s="59"/>
      <c r="SYI751" s="59"/>
      <c r="SYJ751" s="59"/>
      <c r="SYK751" s="59"/>
      <c r="SYL751" s="59"/>
      <c r="SYM751" s="59"/>
      <c r="SYN751" s="59"/>
      <c r="SYO751" s="59"/>
      <c r="SYP751" s="59"/>
      <c r="SYQ751" s="59"/>
      <c r="SYR751" s="59"/>
      <c r="SYS751" s="59"/>
      <c r="SYT751" s="59"/>
      <c r="SYU751" s="59"/>
      <c r="SYV751" s="59"/>
      <c r="SYW751" s="59"/>
      <c r="SYX751" s="59"/>
      <c r="SYY751" s="59"/>
      <c r="SYZ751" s="59"/>
      <c r="SZA751" s="59"/>
      <c r="SZB751" s="59"/>
      <c r="SZC751" s="59"/>
      <c r="SZD751" s="59"/>
      <c r="SZE751" s="59"/>
      <c r="SZF751" s="59"/>
      <c r="SZG751" s="59"/>
      <c r="SZH751" s="59"/>
      <c r="SZI751" s="59"/>
      <c r="SZJ751" s="59"/>
      <c r="SZK751" s="59"/>
      <c r="SZL751" s="59"/>
      <c r="SZM751" s="59"/>
      <c r="SZN751" s="59"/>
      <c r="SZO751" s="59"/>
      <c r="SZP751" s="59"/>
      <c r="SZQ751" s="59"/>
      <c r="SZR751" s="59"/>
      <c r="SZS751" s="59"/>
      <c r="SZT751" s="59"/>
      <c r="SZU751" s="59"/>
      <c r="SZV751" s="59"/>
      <c r="SZW751" s="59"/>
      <c r="SZX751" s="59"/>
      <c r="SZY751" s="59"/>
      <c r="SZZ751" s="59"/>
      <c r="TAA751" s="59"/>
      <c r="TAB751" s="59"/>
      <c r="TAC751" s="59"/>
      <c r="TAD751" s="59"/>
      <c r="TAE751" s="59"/>
      <c r="TAF751" s="59"/>
      <c r="TAG751" s="59"/>
      <c r="TAH751" s="59"/>
      <c r="TAI751" s="59"/>
      <c r="TAJ751" s="59"/>
      <c r="TAK751" s="59"/>
      <c r="TAL751" s="59"/>
      <c r="TAM751" s="59"/>
      <c r="TAN751" s="59"/>
      <c r="TAO751" s="59"/>
      <c r="TAP751" s="59"/>
      <c r="TAQ751" s="59"/>
      <c r="TAR751" s="59"/>
      <c r="TAS751" s="59"/>
      <c r="TAT751" s="59"/>
      <c r="TAU751" s="59"/>
      <c r="TAV751" s="59"/>
      <c r="TAW751" s="59"/>
      <c r="TAX751" s="59"/>
      <c r="TAY751" s="59"/>
      <c r="TAZ751" s="59"/>
      <c r="TBA751" s="59"/>
      <c r="TBB751" s="59"/>
      <c r="TBC751" s="59"/>
      <c r="TBD751" s="59"/>
      <c r="TBE751" s="59"/>
      <c r="TBF751" s="59"/>
      <c r="TBG751" s="59"/>
      <c r="TBH751" s="59"/>
      <c r="TBI751" s="59"/>
      <c r="TBJ751" s="59"/>
      <c r="TBK751" s="59"/>
      <c r="TBL751" s="59"/>
      <c r="TBM751" s="59"/>
      <c r="TBN751" s="59"/>
      <c r="TBO751" s="59"/>
      <c r="TBP751" s="59"/>
      <c r="TBQ751" s="59"/>
      <c r="TBR751" s="59"/>
      <c r="TBS751" s="59"/>
      <c r="TBT751" s="59"/>
      <c r="TBU751" s="59"/>
      <c r="TBV751" s="59"/>
      <c r="TBW751" s="59"/>
      <c r="TBX751" s="59"/>
      <c r="TBY751" s="59"/>
      <c r="TBZ751" s="59"/>
      <c r="TCA751" s="59"/>
      <c r="TCB751" s="59"/>
      <c r="TCC751" s="59"/>
      <c r="TCD751" s="59"/>
      <c r="TCE751" s="59"/>
      <c r="TCF751" s="59"/>
      <c r="TCG751" s="59"/>
      <c r="TCH751" s="59"/>
      <c r="TCI751" s="59"/>
      <c r="TCJ751" s="59"/>
      <c r="TCK751" s="59"/>
      <c r="TCL751" s="59"/>
      <c r="TCM751" s="59"/>
      <c r="TCN751" s="59"/>
      <c r="TCO751" s="59"/>
      <c r="TCP751" s="59"/>
      <c r="TCQ751" s="59"/>
      <c r="TCR751" s="59"/>
      <c r="TCS751" s="59"/>
      <c r="TCT751" s="59"/>
      <c r="TCU751" s="59"/>
      <c r="TCV751" s="59"/>
      <c r="TCW751" s="59"/>
      <c r="TCX751" s="59"/>
      <c r="TCY751" s="59"/>
      <c r="TCZ751" s="59"/>
      <c r="TDA751" s="59"/>
      <c r="TDB751" s="59"/>
      <c r="TDC751" s="59"/>
      <c r="TDD751" s="59"/>
      <c r="TDE751" s="59"/>
      <c r="TDF751" s="59"/>
      <c r="TDG751" s="59"/>
      <c r="TDH751" s="59"/>
      <c r="TDI751" s="59"/>
      <c r="TDJ751" s="59"/>
      <c r="TDK751" s="59"/>
      <c r="TDL751" s="59"/>
      <c r="TDM751" s="59"/>
      <c r="TDN751" s="59"/>
      <c r="TDO751" s="59"/>
      <c r="TDP751" s="59"/>
      <c r="TDQ751" s="59"/>
      <c r="TDR751" s="59"/>
      <c r="TDS751" s="59"/>
      <c r="TDT751" s="59"/>
      <c r="TDU751" s="59"/>
      <c r="TDV751" s="59"/>
      <c r="TDW751" s="59"/>
      <c r="TDX751" s="59"/>
      <c r="TDY751" s="59"/>
      <c r="TDZ751" s="59"/>
      <c r="TEA751" s="59"/>
      <c r="TEB751" s="59"/>
      <c r="TEC751" s="59"/>
      <c r="TED751" s="59"/>
      <c r="TEE751" s="59"/>
      <c r="TEF751" s="59"/>
      <c r="TEG751" s="59"/>
      <c r="TEH751" s="59"/>
      <c r="TEI751" s="59"/>
      <c r="TEJ751" s="59"/>
      <c r="TEK751" s="59"/>
      <c r="TEL751" s="59"/>
      <c r="TEM751" s="59"/>
      <c r="TEN751" s="59"/>
      <c r="TEO751" s="59"/>
      <c r="TEP751" s="59"/>
      <c r="TEQ751" s="59"/>
      <c r="TER751" s="59"/>
      <c r="TES751" s="59"/>
      <c r="TET751" s="59"/>
      <c r="TEU751" s="59"/>
      <c r="TEV751" s="59"/>
      <c r="TEW751" s="59"/>
      <c r="TEX751" s="59"/>
      <c r="TEY751" s="59"/>
      <c r="TEZ751" s="59"/>
      <c r="TFA751" s="59"/>
      <c r="TFB751" s="59"/>
      <c r="TFC751" s="59"/>
      <c r="TFD751" s="59"/>
      <c r="TFE751" s="59"/>
      <c r="TFF751" s="59"/>
      <c r="TFG751" s="59"/>
      <c r="TFH751" s="59"/>
      <c r="TFI751" s="59"/>
      <c r="TFJ751" s="59"/>
      <c r="TFK751" s="59"/>
      <c r="TFL751" s="59"/>
      <c r="TFM751" s="59"/>
      <c r="TFN751" s="59"/>
      <c r="TFO751" s="59"/>
      <c r="TFP751" s="59"/>
      <c r="TFQ751" s="59"/>
      <c r="TFR751" s="59"/>
      <c r="TFS751" s="59"/>
      <c r="TFT751" s="59"/>
      <c r="TFU751" s="59"/>
      <c r="TFV751" s="59"/>
      <c r="TFW751" s="59"/>
      <c r="TFX751" s="59"/>
      <c r="TFY751" s="59"/>
      <c r="TFZ751" s="59"/>
      <c r="TGA751" s="59"/>
      <c r="TGB751" s="59"/>
      <c r="TGC751" s="59"/>
      <c r="TGD751" s="59"/>
      <c r="TGE751" s="59"/>
      <c r="TGF751" s="59"/>
      <c r="TGG751" s="59"/>
      <c r="TGH751" s="59"/>
      <c r="TGI751" s="59"/>
      <c r="TGJ751" s="59"/>
      <c r="TGK751" s="59"/>
      <c r="TGL751" s="59"/>
      <c r="TGM751" s="59"/>
      <c r="TGN751" s="59"/>
      <c r="TGO751" s="59"/>
      <c r="TGP751" s="59"/>
      <c r="TGQ751" s="59"/>
      <c r="TGR751" s="59"/>
      <c r="TGS751" s="59"/>
      <c r="TGT751" s="59"/>
      <c r="TGU751" s="59"/>
      <c r="TGV751" s="59"/>
      <c r="TGW751" s="59"/>
      <c r="TGX751" s="59"/>
      <c r="TGY751" s="59"/>
      <c r="TGZ751" s="59"/>
      <c r="THA751" s="59"/>
      <c r="THB751" s="59"/>
      <c r="THC751" s="59"/>
      <c r="THD751" s="59"/>
      <c r="THE751" s="59"/>
      <c r="THF751" s="59"/>
      <c r="THG751" s="59"/>
      <c r="THH751" s="59"/>
      <c r="THI751" s="59"/>
      <c r="THJ751" s="59"/>
      <c r="THK751" s="59"/>
      <c r="THL751" s="59"/>
      <c r="THM751" s="59"/>
      <c r="THN751" s="59"/>
      <c r="THO751" s="59"/>
      <c r="THP751" s="59"/>
      <c r="THQ751" s="59"/>
      <c r="THR751" s="59"/>
      <c r="THS751" s="59"/>
      <c r="THT751" s="59"/>
      <c r="THU751" s="59"/>
      <c r="THV751" s="59"/>
      <c r="THW751" s="59"/>
      <c r="THX751" s="59"/>
      <c r="THY751" s="59"/>
      <c r="THZ751" s="59"/>
      <c r="TIA751" s="59"/>
      <c r="TIB751" s="59"/>
      <c r="TIC751" s="59"/>
      <c r="TID751" s="59"/>
      <c r="TIE751" s="59"/>
      <c r="TIF751" s="59"/>
      <c r="TIG751" s="59"/>
      <c r="TIH751" s="59"/>
      <c r="TII751" s="59"/>
      <c r="TIJ751" s="59"/>
      <c r="TIK751" s="59"/>
      <c r="TIL751" s="59"/>
      <c r="TIM751" s="59"/>
      <c r="TIN751" s="59"/>
      <c r="TIO751" s="59"/>
      <c r="TIP751" s="59"/>
      <c r="TIQ751" s="59"/>
      <c r="TIR751" s="59"/>
      <c r="TIS751" s="59"/>
      <c r="TIT751" s="59"/>
      <c r="TIU751" s="59"/>
      <c r="TIV751" s="59"/>
      <c r="TIW751" s="59"/>
      <c r="TIX751" s="59"/>
      <c r="TIY751" s="59"/>
      <c r="TIZ751" s="59"/>
      <c r="TJA751" s="59"/>
      <c r="TJB751" s="59"/>
      <c r="TJC751" s="59"/>
      <c r="TJD751" s="59"/>
      <c r="TJE751" s="59"/>
      <c r="TJF751" s="59"/>
      <c r="TJG751" s="59"/>
      <c r="TJH751" s="59"/>
      <c r="TJI751" s="59"/>
      <c r="TJJ751" s="59"/>
      <c r="TJK751" s="59"/>
      <c r="TJL751" s="59"/>
      <c r="TJM751" s="59"/>
      <c r="TJN751" s="59"/>
      <c r="TJO751" s="59"/>
      <c r="TJP751" s="59"/>
      <c r="TJQ751" s="59"/>
      <c r="TJR751" s="59"/>
      <c r="TJS751" s="59"/>
      <c r="TJT751" s="59"/>
      <c r="TJU751" s="59"/>
      <c r="TJV751" s="59"/>
      <c r="TJW751" s="59"/>
      <c r="TJX751" s="59"/>
      <c r="TJY751" s="59"/>
      <c r="TJZ751" s="59"/>
      <c r="TKA751" s="59"/>
      <c r="TKB751" s="59"/>
      <c r="TKC751" s="59"/>
      <c r="TKD751" s="59"/>
      <c r="TKE751" s="59"/>
      <c r="TKF751" s="59"/>
      <c r="TKG751" s="59"/>
      <c r="TKH751" s="59"/>
      <c r="TKI751" s="59"/>
      <c r="TKJ751" s="59"/>
      <c r="TKK751" s="59"/>
      <c r="TKL751" s="59"/>
      <c r="TKM751" s="59"/>
      <c r="TKN751" s="59"/>
      <c r="TKO751" s="59"/>
      <c r="TKP751" s="59"/>
      <c r="TKQ751" s="59"/>
      <c r="TKR751" s="59"/>
      <c r="TKS751" s="59"/>
      <c r="TKT751" s="59"/>
      <c r="TKU751" s="59"/>
      <c r="TKV751" s="59"/>
      <c r="TKW751" s="59"/>
      <c r="TKX751" s="59"/>
      <c r="TKY751" s="59"/>
      <c r="TKZ751" s="59"/>
      <c r="TLA751" s="59"/>
      <c r="TLB751" s="59"/>
      <c r="TLC751" s="59"/>
      <c r="TLD751" s="59"/>
      <c r="TLE751" s="59"/>
      <c r="TLF751" s="59"/>
      <c r="TLG751" s="59"/>
      <c r="TLH751" s="59"/>
      <c r="TLI751" s="59"/>
      <c r="TLJ751" s="59"/>
      <c r="TLK751" s="59"/>
      <c r="TLL751" s="59"/>
      <c r="TLM751" s="59"/>
      <c r="TLN751" s="59"/>
      <c r="TLO751" s="59"/>
      <c r="TLP751" s="59"/>
      <c r="TLQ751" s="59"/>
      <c r="TLR751" s="59"/>
      <c r="TLS751" s="59"/>
      <c r="TLT751" s="59"/>
      <c r="TLU751" s="59"/>
      <c r="TLV751" s="59"/>
      <c r="TLW751" s="59"/>
      <c r="TLX751" s="59"/>
      <c r="TLY751" s="59"/>
      <c r="TLZ751" s="59"/>
      <c r="TMA751" s="59"/>
      <c r="TMB751" s="59"/>
      <c r="TMC751" s="59"/>
      <c r="TMD751" s="59"/>
      <c r="TME751" s="59"/>
      <c r="TMF751" s="59"/>
      <c r="TMG751" s="59"/>
      <c r="TMH751" s="59"/>
      <c r="TMI751" s="59"/>
      <c r="TMJ751" s="59"/>
      <c r="TMK751" s="59"/>
      <c r="TML751" s="59"/>
      <c r="TMM751" s="59"/>
      <c r="TMN751" s="59"/>
      <c r="TMO751" s="59"/>
      <c r="TMP751" s="59"/>
      <c r="TMQ751" s="59"/>
      <c r="TMR751" s="59"/>
      <c r="TMS751" s="59"/>
      <c r="TMT751" s="59"/>
      <c r="TMU751" s="59"/>
      <c r="TMV751" s="59"/>
      <c r="TMW751" s="59"/>
      <c r="TMX751" s="59"/>
      <c r="TMY751" s="59"/>
      <c r="TMZ751" s="59"/>
      <c r="TNA751" s="59"/>
      <c r="TNB751" s="59"/>
      <c r="TNC751" s="59"/>
      <c r="TND751" s="59"/>
      <c r="TNE751" s="59"/>
      <c r="TNF751" s="59"/>
      <c r="TNG751" s="59"/>
      <c r="TNH751" s="59"/>
      <c r="TNI751" s="59"/>
      <c r="TNJ751" s="59"/>
      <c r="TNK751" s="59"/>
      <c r="TNL751" s="59"/>
      <c r="TNM751" s="59"/>
      <c r="TNN751" s="59"/>
      <c r="TNO751" s="59"/>
      <c r="TNP751" s="59"/>
      <c r="TNQ751" s="59"/>
      <c r="TNR751" s="59"/>
      <c r="TNS751" s="59"/>
      <c r="TNT751" s="59"/>
      <c r="TNU751" s="59"/>
      <c r="TNV751" s="59"/>
      <c r="TNW751" s="59"/>
      <c r="TNX751" s="59"/>
      <c r="TNY751" s="59"/>
      <c r="TNZ751" s="59"/>
      <c r="TOA751" s="59"/>
      <c r="TOB751" s="59"/>
      <c r="TOC751" s="59"/>
      <c r="TOD751" s="59"/>
      <c r="TOE751" s="59"/>
      <c r="TOF751" s="59"/>
      <c r="TOG751" s="59"/>
      <c r="TOH751" s="59"/>
      <c r="TOI751" s="59"/>
      <c r="TOJ751" s="59"/>
      <c r="TOK751" s="59"/>
      <c r="TOL751" s="59"/>
      <c r="TOM751" s="59"/>
      <c r="TON751" s="59"/>
      <c r="TOO751" s="59"/>
      <c r="TOP751" s="59"/>
      <c r="TOQ751" s="59"/>
      <c r="TOR751" s="59"/>
      <c r="TOS751" s="59"/>
      <c r="TOT751" s="59"/>
      <c r="TOU751" s="59"/>
      <c r="TOV751" s="59"/>
      <c r="TOW751" s="59"/>
      <c r="TOX751" s="59"/>
      <c r="TOY751" s="59"/>
      <c r="TOZ751" s="59"/>
      <c r="TPA751" s="59"/>
      <c r="TPB751" s="59"/>
      <c r="TPC751" s="59"/>
      <c r="TPD751" s="59"/>
      <c r="TPE751" s="59"/>
      <c r="TPF751" s="59"/>
      <c r="TPG751" s="59"/>
      <c r="TPH751" s="59"/>
      <c r="TPI751" s="59"/>
      <c r="TPJ751" s="59"/>
      <c r="TPK751" s="59"/>
      <c r="TPL751" s="59"/>
      <c r="TPM751" s="59"/>
      <c r="TPN751" s="59"/>
      <c r="TPO751" s="59"/>
      <c r="TPP751" s="59"/>
      <c r="TPQ751" s="59"/>
      <c r="TPR751" s="59"/>
      <c r="TPS751" s="59"/>
      <c r="TPT751" s="59"/>
      <c r="TPU751" s="59"/>
      <c r="TPV751" s="59"/>
      <c r="TPW751" s="59"/>
      <c r="TPX751" s="59"/>
      <c r="TPY751" s="59"/>
      <c r="TPZ751" s="59"/>
      <c r="TQA751" s="59"/>
      <c r="TQB751" s="59"/>
      <c r="TQC751" s="59"/>
      <c r="TQD751" s="59"/>
      <c r="TQE751" s="59"/>
      <c r="TQF751" s="59"/>
      <c r="TQG751" s="59"/>
      <c r="TQH751" s="59"/>
      <c r="TQI751" s="59"/>
      <c r="TQJ751" s="59"/>
      <c r="TQK751" s="59"/>
      <c r="TQL751" s="59"/>
      <c r="TQM751" s="59"/>
      <c r="TQN751" s="59"/>
      <c r="TQO751" s="59"/>
      <c r="TQP751" s="59"/>
      <c r="TQQ751" s="59"/>
      <c r="TQR751" s="59"/>
      <c r="TQS751" s="59"/>
      <c r="TQT751" s="59"/>
      <c r="TQU751" s="59"/>
      <c r="TQV751" s="59"/>
      <c r="TQW751" s="59"/>
      <c r="TQX751" s="59"/>
      <c r="TQY751" s="59"/>
      <c r="TQZ751" s="59"/>
      <c r="TRA751" s="59"/>
      <c r="TRB751" s="59"/>
      <c r="TRC751" s="59"/>
      <c r="TRD751" s="59"/>
      <c r="TRE751" s="59"/>
      <c r="TRF751" s="59"/>
      <c r="TRG751" s="59"/>
      <c r="TRH751" s="59"/>
      <c r="TRI751" s="59"/>
      <c r="TRJ751" s="59"/>
      <c r="TRK751" s="59"/>
      <c r="TRL751" s="59"/>
      <c r="TRM751" s="59"/>
      <c r="TRN751" s="59"/>
      <c r="TRO751" s="59"/>
      <c r="TRP751" s="59"/>
      <c r="TRQ751" s="59"/>
      <c r="TRR751" s="59"/>
      <c r="TRS751" s="59"/>
      <c r="TRT751" s="59"/>
      <c r="TRU751" s="59"/>
      <c r="TRV751" s="59"/>
      <c r="TRW751" s="59"/>
      <c r="TRX751" s="59"/>
      <c r="TRY751" s="59"/>
      <c r="TRZ751" s="59"/>
      <c r="TSA751" s="59"/>
      <c r="TSB751" s="59"/>
      <c r="TSC751" s="59"/>
      <c r="TSD751" s="59"/>
      <c r="TSE751" s="59"/>
      <c r="TSF751" s="59"/>
      <c r="TSG751" s="59"/>
      <c r="TSH751" s="59"/>
      <c r="TSI751" s="59"/>
      <c r="TSJ751" s="59"/>
      <c r="TSK751" s="59"/>
      <c r="TSL751" s="59"/>
      <c r="TSM751" s="59"/>
      <c r="TSN751" s="59"/>
      <c r="TSO751" s="59"/>
      <c r="TSP751" s="59"/>
      <c r="TSQ751" s="59"/>
      <c r="TSR751" s="59"/>
      <c r="TSS751" s="59"/>
      <c r="TST751" s="59"/>
      <c r="TSU751" s="59"/>
      <c r="TSV751" s="59"/>
      <c r="TSW751" s="59"/>
      <c r="TSX751" s="59"/>
      <c r="TSY751" s="59"/>
      <c r="TSZ751" s="59"/>
      <c r="TTA751" s="59"/>
      <c r="TTB751" s="59"/>
      <c r="TTC751" s="59"/>
      <c r="TTD751" s="59"/>
      <c r="TTE751" s="59"/>
      <c r="TTF751" s="59"/>
      <c r="TTG751" s="59"/>
      <c r="TTH751" s="59"/>
      <c r="TTI751" s="59"/>
      <c r="TTJ751" s="59"/>
      <c r="TTK751" s="59"/>
      <c r="TTL751" s="59"/>
      <c r="TTM751" s="59"/>
      <c r="TTN751" s="59"/>
      <c r="TTO751" s="59"/>
      <c r="TTP751" s="59"/>
      <c r="TTQ751" s="59"/>
      <c r="TTR751" s="59"/>
      <c r="TTS751" s="59"/>
      <c r="TTT751" s="59"/>
      <c r="TTU751" s="59"/>
      <c r="TTV751" s="59"/>
      <c r="TTW751" s="59"/>
      <c r="TTX751" s="59"/>
      <c r="TTY751" s="59"/>
      <c r="TTZ751" s="59"/>
      <c r="TUA751" s="59"/>
      <c r="TUB751" s="59"/>
      <c r="TUC751" s="59"/>
      <c r="TUD751" s="59"/>
      <c r="TUE751" s="59"/>
      <c r="TUF751" s="59"/>
      <c r="TUG751" s="59"/>
      <c r="TUH751" s="59"/>
      <c r="TUI751" s="59"/>
      <c r="TUJ751" s="59"/>
      <c r="TUK751" s="59"/>
      <c r="TUL751" s="59"/>
      <c r="TUM751" s="59"/>
      <c r="TUN751" s="59"/>
      <c r="TUO751" s="59"/>
      <c r="TUP751" s="59"/>
      <c r="TUQ751" s="59"/>
      <c r="TUR751" s="59"/>
      <c r="TUS751" s="59"/>
      <c r="TUT751" s="59"/>
      <c r="TUU751" s="59"/>
      <c r="TUV751" s="59"/>
      <c r="TUW751" s="59"/>
      <c r="TUX751" s="59"/>
      <c r="TUY751" s="59"/>
      <c r="TUZ751" s="59"/>
      <c r="TVA751" s="59"/>
      <c r="TVB751" s="59"/>
      <c r="TVC751" s="59"/>
      <c r="TVD751" s="59"/>
      <c r="TVE751" s="59"/>
      <c r="TVF751" s="59"/>
      <c r="TVG751" s="59"/>
      <c r="TVH751" s="59"/>
      <c r="TVI751" s="59"/>
      <c r="TVJ751" s="59"/>
      <c r="TVK751" s="59"/>
      <c r="TVL751" s="59"/>
      <c r="TVM751" s="59"/>
      <c r="TVN751" s="59"/>
      <c r="TVO751" s="59"/>
      <c r="TVP751" s="59"/>
      <c r="TVQ751" s="59"/>
      <c r="TVR751" s="59"/>
      <c r="TVS751" s="59"/>
      <c r="TVT751" s="59"/>
      <c r="TVU751" s="59"/>
      <c r="TVV751" s="59"/>
      <c r="TVW751" s="59"/>
      <c r="TVX751" s="59"/>
      <c r="TVY751" s="59"/>
      <c r="TVZ751" s="59"/>
      <c r="TWA751" s="59"/>
      <c r="TWB751" s="59"/>
      <c r="TWC751" s="59"/>
      <c r="TWD751" s="59"/>
      <c r="TWE751" s="59"/>
      <c r="TWF751" s="59"/>
      <c r="TWG751" s="59"/>
      <c r="TWH751" s="59"/>
      <c r="TWI751" s="59"/>
      <c r="TWJ751" s="59"/>
      <c r="TWK751" s="59"/>
      <c r="TWL751" s="59"/>
      <c r="TWM751" s="59"/>
      <c r="TWN751" s="59"/>
      <c r="TWO751" s="59"/>
      <c r="TWP751" s="59"/>
      <c r="TWQ751" s="59"/>
      <c r="TWR751" s="59"/>
      <c r="TWS751" s="59"/>
      <c r="TWT751" s="59"/>
      <c r="TWU751" s="59"/>
      <c r="TWV751" s="59"/>
      <c r="TWW751" s="59"/>
      <c r="TWX751" s="59"/>
      <c r="TWY751" s="59"/>
      <c r="TWZ751" s="59"/>
      <c r="TXA751" s="59"/>
      <c r="TXB751" s="59"/>
      <c r="TXC751" s="59"/>
      <c r="TXD751" s="59"/>
      <c r="TXE751" s="59"/>
      <c r="TXF751" s="59"/>
      <c r="TXG751" s="59"/>
      <c r="TXH751" s="59"/>
      <c r="TXI751" s="59"/>
      <c r="TXJ751" s="59"/>
      <c r="TXK751" s="59"/>
      <c r="TXL751" s="59"/>
      <c r="TXM751" s="59"/>
      <c r="TXN751" s="59"/>
      <c r="TXO751" s="59"/>
      <c r="TXP751" s="59"/>
      <c r="TXQ751" s="59"/>
      <c r="TXR751" s="59"/>
      <c r="TXS751" s="59"/>
      <c r="TXT751" s="59"/>
      <c r="TXU751" s="59"/>
      <c r="TXV751" s="59"/>
      <c r="TXW751" s="59"/>
      <c r="TXX751" s="59"/>
      <c r="TXY751" s="59"/>
      <c r="TXZ751" s="59"/>
      <c r="TYA751" s="59"/>
      <c r="TYB751" s="59"/>
      <c r="TYC751" s="59"/>
      <c r="TYD751" s="59"/>
      <c r="TYE751" s="59"/>
      <c r="TYF751" s="59"/>
      <c r="TYG751" s="59"/>
      <c r="TYH751" s="59"/>
      <c r="TYI751" s="59"/>
      <c r="TYJ751" s="59"/>
      <c r="TYK751" s="59"/>
      <c r="TYL751" s="59"/>
      <c r="TYM751" s="59"/>
      <c r="TYN751" s="59"/>
      <c r="TYO751" s="59"/>
      <c r="TYP751" s="59"/>
      <c r="TYQ751" s="59"/>
      <c r="TYR751" s="59"/>
      <c r="TYS751" s="59"/>
      <c r="TYT751" s="59"/>
      <c r="TYU751" s="59"/>
      <c r="TYV751" s="59"/>
      <c r="TYW751" s="59"/>
      <c r="TYX751" s="59"/>
      <c r="TYY751" s="59"/>
      <c r="TYZ751" s="59"/>
      <c r="TZA751" s="59"/>
      <c r="TZB751" s="59"/>
      <c r="TZC751" s="59"/>
      <c r="TZD751" s="59"/>
      <c r="TZE751" s="59"/>
      <c r="TZF751" s="59"/>
      <c r="TZG751" s="59"/>
      <c r="TZH751" s="59"/>
      <c r="TZI751" s="59"/>
      <c r="TZJ751" s="59"/>
      <c r="TZK751" s="59"/>
      <c r="TZL751" s="59"/>
      <c r="TZM751" s="59"/>
      <c r="TZN751" s="59"/>
      <c r="TZO751" s="59"/>
      <c r="TZP751" s="59"/>
      <c r="TZQ751" s="59"/>
      <c r="TZR751" s="59"/>
      <c r="TZS751" s="59"/>
      <c r="TZT751" s="59"/>
      <c r="TZU751" s="59"/>
      <c r="TZV751" s="59"/>
      <c r="TZW751" s="59"/>
      <c r="TZX751" s="59"/>
      <c r="TZY751" s="59"/>
      <c r="TZZ751" s="59"/>
      <c r="UAA751" s="59"/>
      <c r="UAB751" s="59"/>
      <c r="UAC751" s="59"/>
      <c r="UAD751" s="59"/>
      <c r="UAE751" s="59"/>
      <c r="UAF751" s="59"/>
      <c r="UAG751" s="59"/>
      <c r="UAH751" s="59"/>
      <c r="UAI751" s="59"/>
      <c r="UAJ751" s="59"/>
      <c r="UAK751" s="59"/>
      <c r="UAL751" s="59"/>
      <c r="UAM751" s="59"/>
      <c r="UAN751" s="59"/>
      <c r="UAO751" s="59"/>
      <c r="UAP751" s="59"/>
      <c r="UAQ751" s="59"/>
      <c r="UAR751" s="59"/>
      <c r="UAS751" s="59"/>
      <c r="UAT751" s="59"/>
      <c r="UAU751" s="59"/>
      <c r="UAV751" s="59"/>
      <c r="UAW751" s="59"/>
      <c r="UAX751" s="59"/>
      <c r="UAY751" s="59"/>
      <c r="UAZ751" s="59"/>
      <c r="UBA751" s="59"/>
      <c r="UBB751" s="59"/>
      <c r="UBC751" s="59"/>
      <c r="UBD751" s="59"/>
      <c r="UBE751" s="59"/>
      <c r="UBF751" s="59"/>
      <c r="UBG751" s="59"/>
      <c r="UBH751" s="59"/>
      <c r="UBI751" s="59"/>
      <c r="UBJ751" s="59"/>
      <c r="UBK751" s="59"/>
      <c r="UBL751" s="59"/>
      <c r="UBM751" s="59"/>
      <c r="UBN751" s="59"/>
      <c r="UBO751" s="59"/>
      <c r="UBP751" s="59"/>
      <c r="UBQ751" s="59"/>
      <c r="UBR751" s="59"/>
      <c r="UBS751" s="59"/>
      <c r="UBT751" s="59"/>
      <c r="UBU751" s="59"/>
      <c r="UBV751" s="59"/>
      <c r="UBW751" s="59"/>
      <c r="UBX751" s="59"/>
      <c r="UBY751" s="59"/>
      <c r="UBZ751" s="59"/>
      <c r="UCA751" s="59"/>
      <c r="UCB751" s="59"/>
      <c r="UCC751" s="59"/>
      <c r="UCD751" s="59"/>
      <c r="UCE751" s="59"/>
      <c r="UCF751" s="59"/>
      <c r="UCG751" s="59"/>
      <c r="UCH751" s="59"/>
      <c r="UCI751" s="59"/>
      <c r="UCJ751" s="59"/>
      <c r="UCK751" s="59"/>
      <c r="UCL751" s="59"/>
      <c r="UCM751" s="59"/>
      <c r="UCN751" s="59"/>
      <c r="UCO751" s="59"/>
      <c r="UCP751" s="59"/>
      <c r="UCQ751" s="59"/>
      <c r="UCR751" s="59"/>
      <c r="UCS751" s="59"/>
      <c r="UCT751" s="59"/>
      <c r="UCU751" s="59"/>
      <c r="UCV751" s="59"/>
      <c r="UCW751" s="59"/>
      <c r="UCX751" s="59"/>
      <c r="UCY751" s="59"/>
      <c r="UCZ751" s="59"/>
      <c r="UDA751" s="59"/>
      <c r="UDB751" s="59"/>
      <c r="UDC751" s="59"/>
      <c r="UDD751" s="59"/>
      <c r="UDE751" s="59"/>
      <c r="UDF751" s="59"/>
      <c r="UDG751" s="59"/>
      <c r="UDH751" s="59"/>
      <c r="UDI751" s="59"/>
      <c r="UDJ751" s="59"/>
      <c r="UDK751" s="59"/>
      <c r="UDL751" s="59"/>
      <c r="UDM751" s="59"/>
      <c r="UDN751" s="59"/>
      <c r="UDO751" s="59"/>
      <c r="UDP751" s="59"/>
      <c r="UDQ751" s="59"/>
      <c r="UDR751" s="59"/>
      <c r="UDS751" s="59"/>
      <c r="UDT751" s="59"/>
      <c r="UDU751" s="59"/>
      <c r="UDV751" s="59"/>
      <c r="UDW751" s="59"/>
      <c r="UDX751" s="59"/>
      <c r="UDY751" s="59"/>
      <c r="UDZ751" s="59"/>
      <c r="UEA751" s="59"/>
      <c r="UEB751" s="59"/>
      <c r="UEC751" s="59"/>
      <c r="UED751" s="59"/>
      <c r="UEE751" s="59"/>
      <c r="UEF751" s="59"/>
      <c r="UEG751" s="59"/>
      <c r="UEH751" s="59"/>
      <c r="UEI751" s="59"/>
      <c r="UEJ751" s="59"/>
      <c r="UEK751" s="59"/>
      <c r="UEL751" s="59"/>
      <c r="UEM751" s="59"/>
      <c r="UEN751" s="59"/>
      <c r="UEO751" s="59"/>
      <c r="UEP751" s="59"/>
      <c r="UEQ751" s="59"/>
      <c r="UER751" s="59"/>
      <c r="UES751" s="59"/>
      <c r="UET751" s="59"/>
      <c r="UEU751" s="59"/>
      <c r="UEV751" s="59"/>
      <c r="UEW751" s="59"/>
      <c r="UEX751" s="59"/>
      <c r="UEY751" s="59"/>
      <c r="UEZ751" s="59"/>
      <c r="UFA751" s="59"/>
      <c r="UFB751" s="59"/>
      <c r="UFC751" s="59"/>
      <c r="UFD751" s="59"/>
      <c r="UFE751" s="59"/>
      <c r="UFF751" s="59"/>
      <c r="UFG751" s="59"/>
      <c r="UFH751" s="59"/>
      <c r="UFI751" s="59"/>
      <c r="UFJ751" s="59"/>
      <c r="UFK751" s="59"/>
      <c r="UFL751" s="59"/>
      <c r="UFM751" s="59"/>
      <c r="UFN751" s="59"/>
      <c r="UFO751" s="59"/>
      <c r="UFP751" s="59"/>
      <c r="UFQ751" s="59"/>
      <c r="UFR751" s="59"/>
      <c r="UFS751" s="59"/>
      <c r="UFT751" s="59"/>
      <c r="UFU751" s="59"/>
      <c r="UFV751" s="59"/>
      <c r="UFW751" s="59"/>
      <c r="UFX751" s="59"/>
      <c r="UFY751" s="59"/>
      <c r="UFZ751" s="59"/>
      <c r="UGA751" s="59"/>
      <c r="UGB751" s="59"/>
      <c r="UGC751" s="59"/>
      <c r="UGD751" s="59"/>
      <c r="UGE751" s="59"/>
      <c r="UGF751" s="59"/>
      <c r="UGG751" s="59"/>
      <c r="UGH751" s="59"/>
      <c r="UGI751" s="59"/>
      <c r="UGJ751" s="59"/>
      <c r="UGK751" s="59"/>
      <c r="UGL751" s="59"/>
      <c r="UGM751" s="59"/>
      <c r="UGN751" s="59"/>
      <c r="UGO751" s="59"/>
      <c r="UGP751" s="59"/>
      <c r="UGQ751" s="59"/>
      <c r="UGR751" s="59"/>
      <c r="UGS751" s="59"/>
      <c r="UGT751" s="59"/>
      <c r="UGU751" s="59"/>
      <c r="UGV751" s="59"/>
      <c r="UGW751" s="59"/>
      <c r="UGX751" s="59"/>
      <c r="UGY751" s="59"/>
      <c r="UGZ751" s="59"/>
      <c r="UHA751" s="59"/>
      <c r="UHB751" s="59"/>
      <c r="UHC751" s="59"/>
      <c r="UHD751" s="59"/>
      <c r="UHE751" s="59"/>
      <c r="UHF751" s="59"/>
      <c r="UHG751" s="59"/>
      <c r="UHH751" s="59"/>
      <c r="UHI751" s="59"/>
      <c r="UHJ751" s="59"/>
      <c r="UHK751" s="59"/>
      <c r="UHL751" s="59"/>
      <c r="UHM751" s="59"/>
      <c r="UHN751" s="59"/>
      <c r="UHO751" s="59"/>
      <c r="UHP751" s="59"/>
      <c r="UHQ751" s="59"/>
      <c r="UHR751" s="59"/>
      <c r="UHS751" s="59"/>
      <c r="UHT751" s="59"/>
      <c r="UHU751" s="59"/>
      <c r="UHV751" s="59"/>
      <c r="UHW751" s="59"/>
      <c r="UHX751" s="59"/>
      <c r="UHY751" s="59"/>
      <c r="UHZ751" s="59"/>
      <c r="UIA751" s="59"/>
      <c r="UIB751" s="59"/>
      <c r="UIC751" s="59"/>
      <c r="UID751" s="59"/>
      <c r="UIE751" s="59"/>
      <c r="UIF751" s="59"/>
      <c r="UIG751" s="59"/>
      <c r="UIH751" s="59"/>
      <c r="UII751" s="59"/>
      <c r="UIJ751" s="59"/>
      <c r="UIK751" s="59"/>
      <c r="UIL751" s="59"/>
      <c r="UIM751" s="59"/>
      <c r="UIN751" s="59"/>
      <c r="UIO751" s="59"/>
      <c r="UIP751" s="59"/>
      <c r="UIQ751" s="59"/>
      <c r="UIR751" s="59"/>
      <c r="UIS751" s="59"/>
      <c r="UIT751" s="59"/>
      <c r="UIU751" s="59"/>
      <c r="UIV751" s="59"/>
      <c r="UIW751" s="59"/>
      <c r="UIX751" s="59"/>
      <c r="UIY751" s="59"/>
      <c r="UIZ751" s="59"/>
      <c r="UJA751" s="59"/>
      <c r="UJB751" s="59"/>
      <c r="UJC751" s="59"/>
      <c r="UJD751" s="59"/>
      <c r="UJE751" s="59"/>
      <c r="UJF751" s="59"/>
      <c r="UJG751" s="59"/>
      <c r="UJH751" s="59"/>
      <c r="UJI751" s="59"/>
      <c r="UJJ751" s="59"/>
      <c r="UJK751" s="59"/>
      <c r="UJL751" s="59"/>
      <c r="UJM751" s="59"/>
      <c r="UJN751" s="59"/>
      <c r="UJO751" s="59"/>
      <c r="UJP751" s="59"/>
      <c r="UJQ751" s="59"/>
      <c r="UJR751" s="59"/>
      <c r="UJS751" s="59"/>
      <c r="UJT751" s="59"/>
      <c r="UJU751" s="59"/>
      <c r="UJV751" s="59"/>
      <c r="UJW751" s="59"/>
      <c r="UJX751" s="59"/>
      <c r="UJY751" s="59"/>
      <c r="UJZ751" s="59"/>
      <c r="UKA751" s="59"/>
      <c r="UKB751" s="59"/>
      <c r="UKC751" s="59"/>
      <c r="UKD751" s="59"/>
      <c r="UKE751" s="59"/>
      <c r="UKF751" s="59"/>
      <c r="UKG751" s="59"/>
      <c r="UKH751" s="59"/>
      <c r="UKI751" s="59"/>
      <c r="UKJ751" s="59"/>
      <c r="UKK751" s="59"/>
      <c r="UKL751" s="59"/>
      <c r="UKM751" s="59"/>
      <c r="UKN751" s="59"/>
      <c r="UKO751" s="59"/>
      <c r="UKP751" s="59"/>
      <c r="UKQ751" s="59"/>
      <c r="UKR751" s="59"/>
      <c r="UKS751" s="59"/>
      <c r="UKT751" s="59"/>
      <c r="UKU751" s="59"/>
      <c r="UKV751" s="59"/>
      <c r="UKW751" s="59"/>
      <c r="UKX751" s="59"/>
      <c r="UKY751" s="59"/>
      <c r="UKZ751" s="59"/>
      <c r="ULA751" s="59"/>
      <c r="ULB751" s="59"/>
      <c r="ULC751" s="59"/>
      <c r="ULD751" s="59"/>
      <c r="ULE751" s="59"/>
      <c r="ULF751" s="59"/>
      <c r="ULG751" s="59"/>
      <c r="ULH751" s="59"/>
      <c r="ULI751" s="59"/>
      <c r="ULJ751" s="59"/>
      <c r="ULK751" s="59"/>
      <c r="ULL751" s="59"/>
      <c r="ULM751" s="59"/>
      <c r="ULN751" s="59"/>
      <c r="ULO751" s="59"/>
      <c r="ULP751" s="59"/>
      <c r="ULQ751" s="59"/>
      <c r="ULR751" s="59"/>
      <c r="ULS751" s="59"/>
      <c r="ULT751" s="59"/>
      <c r="ULU751" s="59"/>
      <c r="ULV751" s="59"/>
      <c r="ULW751" s="59"/>
      <c r="ULX751" s="59"/>
      <c r="ULY751" s="59"/>
      <c r="ULZ751" s="59"/>
      <c r="UMA751" s="59"/>
      <c r="UMB751" s="59"/>
      <c r="UMC751" s="59"/>
      <c r="UMD751" s="59"/>
      <c r="UME751" s="59"/>
      <c r="UMF751" s="59"/>
      <c r="UMG751" s="59"/>
      <c r="UMH751" s="59"/>
      <c r="UMI751" s="59"/>
      <c r="UMJ751" s="59"/>
      <c r="UMK751" s="59"/>
      <c r="UML751" s="59"/>
      <c r="UMM751" s="59"/>
      <c r="UMN751" s="59"/>
      <c r="UMO751" s="59"/>
      <c r="UMP751" s="59"/>
      <c r="UMQ751" s="59"/>
      <c r="UMR751" s="59"/>
      <c r="UMS751" s="59"/>
      <c r="UMT751" s="59"/>
      <c r="UMU751" s="59"/>
      <c r="UMV751" s="59"/>
      <c r="UMW751" s="59"/>
      <c r="UMX751" s="59"/>
      <c r="UMY751" s="59"/>
      <c r="UMZ751" s="59"/>
      <c r="UNA751" s="59"/>
      <c r="UNB751" s="59"/>
      <c r="UNC751" s="59"/>
      <c r="UND751" s="59"/>
      <c r="UNE751" s="59"/>
      <c r="UNF751" s="59"/>
      <c r="UNG751" s="59"/>
      <c r="UNH751" s="59"/>
      <c r="UNI751" s="59"/>
      <c r="UNJ751" s="59"/>
      <c r="UNK751" s="59"/>
      <c r="UNL751" s="59"/>
      <c r="UNM751" s="59"/>
      <c r="UNN751" s="59"/>
      <c r="UNO751" s="59"/>
      <c r="UNP751" s="59"/>
      <c r="UNQ751" s="59"/>
      <c r="UNR751" s="59"/>
      <c r="UNS751" s="59"/>
      <c r="UNT751" s="59"/>
      <c r="UNU751" s="59"/>
      <c r="UNV751" s="59"/>
      <c r="UNW751" s="59"/>
      <c r="UNX751" s="59"/>
      <c r="UNY751" s="59"/>
      <c r="UNZ751" s="59"/>
      <c r="UOA751" s="59"/>
      <c r="UOB751" s="59"/>
      <c r="UOC751" s="59"/>
      <c r="UOD751" s="59"/>
      <c r="UOE751" s="59"/>
      <c r="UOF751" s="59"/>
      <c r="UOG751" s="59"/>
      <c r="UOH751" s="59"/>
      <c r="UOI751" s="59"/>
      <c r="UOJ751" s="59"/>
      <c r="UOK751" s="59"/>
      <c r="UOL751" s="59"/>
      <c r="UOM751" s="59"/>
      <c r="UON751" s="59"/>
      <c r="UOO751" s="59"/>
      <c r="UOP751" s="59"/>
      <c r="UOQ751" s="59"/>
      <c r="UOR751" s="59"/>
      <c r="UOS751" s="59"/>
      <c r="UOT751" s="59"/>
      <c r="UOU751" s="59"/>
      <c r="UOV751" s="59"/>
      <c r="UOW751" s="59"/>
      <c r="UOX751" s="59"/>
      <c r="UOY751" s="59"/>
      <c r="UOZ751" s="59"/>
      <c r="UPA751" s="59"/>
      <c r="UPB751" s="59"/>
      <c r="UPC751" s="59"/>
      <c r="UPD751" s="59"/>
      <c r="UPE751" s="59"/>
      <c r="UPF751" s="59"/>
      <c r="UPG751" s="59"/>
      <c r="UPH751" s="59"/>
      <c r="UPI751" s="59"/>
      <c r="UPJ751" s="59"/>
      <c r="UPK751" s="59"/>
      <c r="UPL751" s="59"/>
      <c r="UPM751" s="59"/>
      <c r="UPN751" s="59"/>
      <c r="UPO751" s="59"/>
      <c r="UPP751" s="59"/>
      <c r="UPQ751" s="59"/>
      <c r="UPR751" s="59"/>
      <c r="UPS751" s="59"/>
      <c r="UPT751" s="59"/>
      <c r="UPU751" s="59"/>
      <c r="UPV751" s="59"/>
      <c r="UPW751" s="59"/>
      <c r="UPX751" s="59"/>
      <c r="UPY751" s="59"/>
      <c r="UPZ751" s="59"/>
      <c r="UQA751" s="59"/>
      <c r="UQB751" s="59"/>
      <c r="UQC751" s="59"/>
      <c r="UQD751" s="59"/>
      <c r="UQE751" s="59"/>
      <c r="UQF751" s="59"/>
      <c r="UQG751" s="59"/>
      <c r="UQH751" s="59"/>
      <c r="UQI751" s="59"/>
      <c r="UQJ751" s="59"/>
      <c r="UQK751" s="59"/>
      <c r="UQL751" s="59"/>
      <c r="UQM751" s="59"/>
      <c r="UQN751" s="59"/>
      <c r="UQO751" s="59"/>
      <c r="UQP751" s="59"/>
      <c r="UQQ751" s="59"/>
      <c r="UQR751" s="59"/>
      <c r="UQS751" s="59"/>
      <c r="UQT751" s="59"/>
      <c r="UQU751" s="59"/>
      <c r="UQV751" s="59"/>
      <c r="UQW751" s="59"/>
      <c r="UQX751" s="59"/>
      <c r="UQY751" s="59"/>
      <c r="UQZ751" s="59"/>
      <c r="URA751" s="59"/>
      <c r="URB751" s="59"/>
      <c r="URC751" s="59"/>
      <c r="URD751" s="59"/>
      <c r="URE751" s="59"/>
      <c r="URF751" s="59"/>
      <c r="URG751" s="59"/>
      <c r="URH751" s="59"/>
      <c r="URI751" s="59"/>
      <c r="URJ751" s="59"/>
      <c r="URK751" s="59"/>
      <c r="URL751" s="59"/>
      <c r="URM751" s="59"/>
      <c r="URN751" s="59"/>
      <c r="URO751" s="59"/>
      <c r="URP751" s="59"/>
      <c r="URQ751" s="59"/>
      <c r="URR751" s="59"/>
      <c r="URS751" s="59"/>
      <c r="URT751" s="59"/>
      <c r="URU751" s="59"/>
      <c r="URV751" s="59"/>
      <c r="URW751" s="59"/>
      <c r="URX751" s="59"/>
      <c r="URY751" s="59"/>
      <c r="URZ751" s="59"/>
      <c r="USA751" s="59"/>
      <c r="USB751" s="59"/>
      <c r="USC751" s="59"/>
      <c r="USD751" s="59"/>
      <c r="USE751" s="59"/>
      <c r="USF751" s="59"/>
      <c r="USG751" s="59"/>
      <c r="USH751" s="59"/>
      <c r="USI751" s="59"/>
      <c r="USJ751" s="59"/>
      <c r="USK751" s="59"/>
      <c r="USL751" s="59"/>
      <c r="USM751" s="59"/>
      <c r="USN751" s="59"/>
      <c r="USO751" s="59"/>
      <c r="USP751" s="59"/>
      <c r="USQ751" s="59"/>
      <c r="USR751" s="59"/>
      <c r="USS751" s="59"/>
      <c r="UST751" s="59"/>
      <c r="USU751" s="59"/>
      <c r="USV751" s="59"/>
      <c r="USW751" s="59"/>
      <c r="USX751" s="59"/>
      <c r="USY751" s="59"/>
      <c r="USZ751" s="59"/>
      <c r="UTA751" s="59"/>
      <c r="UTB751" s="59"/>
      <c r="UTC751" s="59"/>
      <c r="UTD751" s="59"/>
      <c r="UTE751" s="59"/>
      <c r="UTF751" s="59"/>
      <c r="UTG751" s="59"/>
      <c r="UTH751" s="59"/>
      <c r="UTI751" s="59"/>
      <c r="UTJ751" s="59"/>
      <c r="UTK751" s="59"/>
      <c r="UTL751" s="59"/>
      <c r="UTM751" s="59"/>
      <c r="UTN751" s="59"/>
      <c r="UTO751" s="59"/>
      <c r="UTP751" s="59"/>
      <c r="UTQ751" s="59"/>
      <c r="UTR751" s="59"/>
      <c r="UTS751" s="59"/>
      <c r="UTT751" s="59"/>
      <c r="UTU751" s="59"/>
      <c r="UTV751" s="59"/>
      <c r="UTW751" s="59"/>
      <c r="UTX751" s="59"/>
      <c r="UTY751" s="59"/>
      <c r="UTZ751" s="59"/>
      <c r="UUA751" s="59"/>
      <c r="UUB751" s="59"/>
      <c r="UUC751" s="59"/>
      <c r="UUD751" s="59"/>
      <c r="UUE751" s="59"/>
      <c r="UUF751" s="59"/>
      <c r="UUG751" s="59"/>
      <c r="UUH751" s="59"/>
      <c r="UUI751" s="59"/>
      <c r="UUJ751" s="59"/>
      <c r="UUK751" s="59"/>
      <c r="UUL751" s="59"/>
      <c r="UUM751" s="59"/>
      <c r="UUN751" s="59"/>
      <c r="UUO751" s="59"/>
      <c r="UUP751" s="59"/>
      <c r="UUQ751" s="59"/>
      <c r="UUR751" s="59"/>
      <c r="UUS751" s="59"/>
      <c r="UUT751" s="59"/>
      <c r="UUU751" s="59"/>
      <c r="UUV751" s="59"/>
      <c r="UUW751" s="59"/>
      <c r="UUX751" s="59"/>
      <c r="UUY751" s="59"/>
      <c r="UUZ751" s="59"/>
      <c r="UVA751" s="59"/>
      <c r="UVB751" s="59"/>
      <c r="UVC751" s="59"/>
      <c r="UVD751" s="59"/>
      <c r="UVE751" s="59"/>
      <c r="UVF751" s="59"/>
      <c r="UVG751" s="59"/>
      <c r="UVH751" s="59"/>
      <c r="UVI751" s="59"/>
      <c r="UVJ751" s="59"/>
      <c r="UVK751" s="59"/>
      <c r="UVL751" s="59"/>
      <c r="UVM751" s="59"/>
      <c r="UVN751" s="59"/>
      <c r="UVO751" s="59"/>
      <c r="UVP751" s="59"/>
      <c r="UVQ751" s="59"/>
      <c r="UVR751" s="59"/>
      <c r="UVS751" s="59"/>
      <c r="UVT751" s="59"/>
      <c r="UVU751" s="59"/>
      <c r="UVV751" s="59"/>
      <c r="UVW751" s="59"/>
      <c r="UVX751" s="59"/>
      <c r="UVY751" s="59"/>
      <c r="UVZ751" s="59"/>
      <c r="UWA751" s="59"/>
      <c r="UWB751" s="59"/>
      <c r="UWC751" s="59"/>
      <c r="UWD751" s="59"/>
      <c r="UWE751" s="59"/>
      <c r="UWF751" s="59"/>
      <c r="UWG751" s="59"/>
      <c r="UWH751" s="59"/>
      <c r="UWI751" s="59"/>
      <c r="UWJ751" s="59"/>
      <c r="UWK751" s="59"/>
      <c r="UWL751" s="59"/>
      <c r="UWM751" s="59"/>
      <c r="UWN751" s="59"/>
      <c r="UWO751" s="59"/>
      <c r="UWP751" s="59"/>
      <c r="UWQ751" s="59"/>
      <c r="UWR751" s="59"/>
      <c r="UWS751" s="59"/>
      <c r="UWT751" s="59"/>
      <c r="UWU751" s="59"/>
      <c r="UWV751" s="59"/>
      <c r="UWW751" s="59"/>
      <c r="UWX751" s="59"/>
      <c r="UWY751" s="59"/>
      <c r="UWZ751" s="59"/>
      <c r="UXA751" s="59"/>
      <c r="UXB751" s="59"/>
      <c r="UXC751" s="59"/>
      <c r="UXD751" s="59"/>
      <c r="UXE751" s="59"/>
      <c r="UXF751" s="59"/>
      <c r="UXG751" s="59"/>
      <c r="UXH751" s="59"/>
      <c r="UXI751" s="59"/>
      <c r="UXJ751" s="59"/>
      <c r="UXK751" s="59"/>
      <c r="UXL751" s="59"/>
      <c r="UXM751" s="59"/>
      <c r="UXN751" s="59"/>
      <c r="UXO751" s="59"/>
      <c r="UXP751" s="59"/>
      <c r="UXQ751" s="59"/>
      <c r="UXR751" s="59"/>
      <c r="UXS751" s="59"/>
      <c r="UXT751" s="59"/>
      <c r="UXU751" s="59"/>
      <c r="UXV751" s="59"/>
      <c r="UXW751" s="59"/>
      <c r="UXX751" s="59"/>
      <c r="UXY751" s="59"/>
      <c r="UXZ751" s="59"/>
      <c r="UYA751" s="59"/>
      <c r="UYB751" s="59"/>
      <c r="UYC751" s="59"/>
      <c r="UYD751" s="59"/>
      <c r="UYE751" s="59"/>
      <c r="UYF751" s="59"/>
      <c r="UYG751" s="59"/>
      <c r="UYH751" s="59"/>
      <c r="UYI751" s="59"/>
      <c r="UYJ751" s="59"/>
      <c r="UYK751" s="59"/>
      <c r="UYL751" s="59"/>
      <c r="UYM751" s="59"/>
      <c r="UYN751" s="59"/>
      <c r="UYO751" s="59"/>
      <c r="UYP751" s="59"/>
      <c r="UYQ751" s="59"/>
      <c r="UYR751" s="59"/>
      <c r="UYS751" s="59"/>
      <c r="UYT751" s="59"/>
      <c r="UYU751" s="59"/>
      <c r="UYV751" s="59"/>
      <c r="UYW751" s="59"/>
      <c r="UYX751" s="59"/>
      <c r="UYY751" s="59"/>
      <c r="UYZ751" s="59"/>
      <c r="UZA751" s="59"/>
      <c r="UZB751" s="59"/>
      <c r="UZC751" s="59"/>
      <c r="UZD751" s="59"/>
      <c r="UZE751" s="59"/>
      <c r="UZF751" s="59"/>
      <c r="UZG751" s="59"/>
      <c r="UZH751" s="59"/>
      <c r="UZI751" s="59"/>
      <c r="UZJ751" s="59"/>
      <c r="UZK751" s="59"/>
      <c r="UZL751" s="59"/>
      <c r="UZM751" s="59"/>
      <c r="UZN751" s="59"/>
      <c r="UZO751" s="59"/>
      <c r="UZP751" s="59"/>
      <c r="UZQ751" s="59"/>
      <c r="UZR751" s="59"/>
      <c r="UZS751" s="59"/>
      <c r="UZT751" s="59"/>
      <c r="UZU751" s="59"/>
      <c r="UZV751" s="59"/>
      <c r="UZW751" s="59"/>
      <c r="UZX751" s="59"/>
      <c r="UZY751" s="59"/>
      <c r="UZZ751" s="59"/>
      <c r="VAA751" s="59"/>
      <c r="VAB751" s="59"/>
      <c r="VAC751" s="59"/>
      <c r="VAD751" s="59"/>
      <c r="VAE751" s="59"/>
      <c r="VAF751" s="59"/>
      <c r="VAG751" s="59"/>
      <c r="VAH751" s="59"/>
      <c r="VAI751" s="59"/>
      <c r="VAJ751" s="59"/>
      <c r="VAK751" s="59"/>
      <c r="VAL751" s="59"/>
      <c r="VAM751" s="59"/>
      <c r="VAN751" s="59"/>
      <c r="VAO751" s="59"/>
      <c r="VAP751" s="59"/>
      <c r="VAQ751" s="59"/>
      <c r="VAR751" s="59"/>
      <c r="VAS751" s="59"/>
      <c r="VAT751" s="59"/>
      <c r="VAU751" s="59"/>
      <c r="VAV751" s="59"/>
      <c r="VAW751" s="59"/>
      <c r="VAX751" s="59"/>
      <c r="VAY751" s="59"/>
      <c r="VAZ751" s="59"/>
      <c r="VBA751" s="59"/>
      <c r="VBB751" s="59"/>
      <c r="VBC751" s="59"/>
      <c r="VBD751" s="59"/>
      <c r="VBE751" s="59"/>
      <c r="VBF751" s="59"/>
      <c r="VBG751" s="59"/>
      <c r="VBH751" s="59"/>
      <c r="VBI751" s="59"/>
      <c r="VBJ751" s="59"/>
      <c r="VBK751" s="59"/>
      <c r="VBL751" s="59"/>
      <c r="VBM751" s="59"/>
      <c r="VBN751" s="59"/>
      <c r="VBO751" s="59"/>
      <c r="VBP751" s="59"/>
      <c r="VBQ751" s="59"/>
      <c r="VBR751" s="59"/>
      <c r="VBS751" s="59"/>
      <c r="VBT751" s="59"/>
      <c r="VBU751" s="59"/>
      <c r="VBV751" s="59"/>
      <c r="VBW751" s="59"/>
      <c r="VBX751" s="59"/>
      <c r="VBY751" s="59"/>
      <c r="VBZ751" s="59"/>
      <c r="VCA751" s="59"/>
      <c r="VCB751" s="59"/>
      <c r="VCC751" s="59"/>
      <c r="VCD751" s="59"/>
      <c r="VCE751" s="59"/>
      <c r="VCF751" s="59"/>
      <c r="VCG751" s="59"/>
      <c r="VCH751" s="59"/>
      <c r="VCI751" s="59"/>
      <c r="VCJ751" s="59"/>
      <c r="VCK751" s="59"/>
      <c r="VCL751" s="59"/>
      <c r="VCM751" s="59"/>
      <c r="VCN751" s="59"/>
      <c r="VCO751" s="59"/>
      <c r="VCP751" s="59"/>
      <c r="VCQ751" s="59"/>
      <c r="VCR751" s="59"/>
      <c r="VCS751" s="59"/>
      <c r="VCT751" s="59"/>
      <c r="VCU751" s="59"/>
      <c r="VCV751" s="59"/>
      <c r="VCW751" s="59"/>
      <c r="VCX751" s="59"/>
      <c r="VCY751" s="59"/>
      <c r="VCZ751" s="59"/>
      <c r="VDA751" s="59"/>
      <c r="VDB751" s="59"/>
      <c r="VDC751" s="59"/>
      <c r="VDD751" s="59"/>
      <c r="VDE751" s="59"/>
      <c r="VDF751" s="59"/>
      <c r="VDG751" s="59"/>
      <c r="VDH751" s="59"/>
      <c r="VDI751" s="59"/>
      <c r="VDJ751" s="59"/>
      <c r="VDK751" s="59"/>
      <c r="VDL751" s="59"/>
      <c r="VDM751" s="59"/>
      <c r="VDN751" s="59"/>
      <c r="VDO751" s="59"/>
      <c r="VDP751" s="59"/>
      <c r="VDQ751" s="59"/>
      <c r="VDR751" s="59"/>
      <c r="VDS751" s="59"/>
      <c r="VDT751" s="59"/>
      <c r="VDU751" s="59"/>
      <c r="VDV751" s="59"/>
      <c r="VDW751" s="59"/>
      <c r="VDX751" s="59"/>
      <c r="VDY751" s="59"/>
      <c r="VDZ751" s="59"/>
      <c r="VEA751" s="59"/>
      <c r="VEB751" s="59"/>
      <c r="VEC751" s="59"/>
      <c r="VED751" s="59"/>
      <c r="VEE751" s="59"/>
      <c r="VEF751" s="59"/>
      <c r="VEG751" s="59"/>
      <c r="VEH751" s="59"/>
      <c r="VEI751" s="59"/>
      <c r="VEJ751" s="59"/>
      <c r="VEK751" s="59"/>
      <c r="VEL751" s="59"/>
      <c r="VEM751" s="59"/>
      <c r="VEN751" s="59"/>
      <c r="VEO751" s="59"/>
      <c r="VEP751" s="59"/>
      <c r="VEQ751" s="59"/>
      <c r="VER751" s="59"/>
      <c r="VES751" s="59"/>
      <c r="VET751" s="59"/>
      <c r="VEU751" s="59"/>
      <c r="VEV751" s="59"/>
      <c r="VEW751" s="59"/>
      <c r="VEX751" s="59"/>
      <c r="VEY751" s="59"/>
      <c r="VEZ751" s="59"/>
      <c r="VFA751" s="59"/>
      <c r="VFB751" s="59"/>
      <c r="VFC751" s="59"/>
      <c r="VFD751" s="59"/>
      <c r="VFE751" s="59"/>
      <c r="VFF751" s="59"/>
      <c r="VFG751" s="59"/>
      <c r="VFH751" s="59"/>
      <c r="VFI751" s="59"/>
      <c r="VFJ751" s="59"/>
      <c r="VFK751" s="59"/>
      <c r="VFL751" s="59"/>
      <c r="VFM751" s="59"/>
      <c r="VFN751" s="59"/>
      <c r="VFO751" s="59"/>
      <c r="VFP751" s="59"/>
      <c r="VFQ751" s="59"/>
      <c r="VFR751" s="59"/>
      <c r="VFS751" s="59"/>
      <c r="VFT751" s="59"/>
      <c r="VFU751" s="59"/>
      <c r="VFV751" s="59"/>
      <c r="VFW751" s="59"/>
      <c r="VFX751" s="59"/>
      <c r="VFY751" s="59"/>
      <c r="VFZ751" s="59"/>
      <c r="VGA751" s="59"/>
      <c r="VGB751" s="59"/>
      <c r="VGC751" s="59"/>
      <c r="VGD751" s="59"/>
      <c r="VGE751" s="59"/>
      <c r="VGF751" s="59"/>
      <c r="VGG751" s="59"/>
      <c r="VGH751" s="59"/>
      <c r="VGI751" s="59"/>
      <c r="VGJ751" s="59"/>
      <c r="VGK751" s="59"/>
      <c r="VGL751" s="59"/>
      <c r="VGM751" s="59"/>
      <c r="VGN751" s="59"/>
      <c r="VGO751" s="59"/>
      <c r="VGP751" s="59"/>
      <c r="VGQ751" s="59"/>
      <c r="VGR751" s="59"/>
      <c r="VGS751" s="59"/>
      <c r="VGT751" s="59"/>
      <c r="VGU751" s="59"/>
      <c r="VGV751" s="59"/>
      <c r="VGW751" s="59"/>
      <c r="VGX751" s="59"/>
      <c r="VGY751" s="59"/>
      <c r="VGZ751" s="59"/>
      <c r="VHA751" s="59"/>
      <c r="VHB751" s="59"/>
      <c r="VHC751" s="59"/>
      <c r="VHD751" s="59"/>
      <c r="VHE751" s="59"/>
      <c r="VHF751" s="59"/>
      <c r="VHG751" s="59"/>
      <c r="VHH751" s="59"/>
      <c r="VHI751" s="59"/>
      <c r="VHJ751" s="59"/>
      <c r="VHK751" s="59"/>
      <c r="VHL751" s="59"/>
      <c r="VHM751" s="59"/>
      <c r="VHN751" s="59"/>
      <c r="VHO751" s="59"/>
      <c r="VHP751" s="59"/>
      <c r="VHQ751" s="59"/>
      <c r="VHR751" s="59"/>
      <c r="VHS751" s="59"/>
      <c r="VHT751" s="59"/>
      <c r="VHU751" s="59"/>
      <c r="VHV751" s="59"/>
      <c r="VHW751" s="59"/>
      <c r="VHX751" s="59"/>
      <c r="VHY751" s="59"/>
      <c r="VHZ751" s="59"/>
      <c r="VIA751" s="59"/>
      <c r="VIB751" s="59"/>
      <c r="VIC751" s="59"/>
      <c r="VID751" s="59"/>
      <c r="VIE751" s="59"/>
      <c r="VIF751" s="59"/>
      <c r="VIG751" s="59"/>
      <c r="VIH751" s="59"/>
      <c r="VII751" s="59"/>
      <c r="VIJ751" s="59"/>
      <c r="VIK751" s="59"/>
      <c r="VIL751" s="59"/>
      <c r="VIM751" s="59"/>
      <c r="VIN751" s="59"/>
      <c r="VIO751" s="59"/>
      <c r="VIP751" s="59"/>
      <c r="VIQ751" s="59"/>
      <c r="VIR751" s="59"/>
      <c r="VIS751" s="59"/>
      <c r="VIT751" s="59"/>
      <c r="VIU751" s="59"/>
      <c r="VIV751" s="59"/>
      <c r="VIW751" s="59"/>
      <c r="VIX751" s="59"/>
      <c r="VIY751" s="59"/>
      <c r="VIZ751" s="59"/>
      <c r="VJA751" s="59"/>
      <c r="VJB751" s="59"/>
      <c r="VJC751" s="59"/>
      <c r="VJD751" s="59"/>
      <c r="VJE751" s="59"/>
      <c r="VJF751" s="59"/>
      <c r="VJG751" s="59"/>
      <c r="VJH751" s="59"/>
      <c r="VJI751" s="59"/>
      <c r="VJJ751" s="59"/>
      <c r="VJK751" s="59"/>
      <c r="VJL751" s="59"/>
      <c r="VJM751" s="59"/>
      <c r="VJN751" s="59"/>
      <c r="VJO751" s="59"/>
      <c r="VJP751" s="59"/>
      <c r="VJQ751" s="59"/>
      <c r="VJR751" s="59"/>
      <c r="VJS751" s="59"/>
      <c r="VJT751" s="59"/>
      <c r="VJU751" s="59"/>
      <c r="VJV751" s="59"/>
      <c r="VJW751" s="59"/>
      <c r="VJX751" s="59"/>
      <c r="VJY751" s="59"/>
      <c r="VJZ751" s="59"/>
      <c r="VKA751" s="59"/>
      <c r="VKB751" s="59"/>
      <c r="VKC751" s="59"/>
      <c r="VKD751" s="59"/>
      <c r="VKE751" s="59"/>
      <c r="VKF751" s="59"/>
      <c r="VKG751" s="59"/>
      <c r="VKH751" s="59"/>
      <c r="VKI751" s="59"/>
      <c r="VKJ751" s="59"/>
      <c r="VKK751" s="59"/>
      <c r="VKL751" s="59"/>
      <c r="VKM751" s="59"/>
      <c r="VKN751" s="59"/>
      <c r="VKO751" s="59"/>
      <c r="VKP751" s="59"/>
      <c r="VKQ751" s="59"/>
      <c r="VKR751" s="59"/>
      <c r="VKS751" s="59"/>
      <c r="VKT751" s="59"/>
      <c r="VKU751" s="59"/>
      <c r="VKV751" s="59"/>
      <c r="VKW751" s="59"/>
      <c r="VKX751" s="59"/>
      <c r="VKY751" s="59"/>
      <c r="VKZ751" s="59"/>
      <c r="VLA751" s="59"/>
      <c r="VLB751" s="59"/>
      <c r="VLC751" s="59"/>
      <c r="VLD751" s="59"/>
      <c r="VLE751" s="59"/>
      <c r="VLF751" s="59"/>
      <c r="VLG751" s="59"/>
      <c r="VLH751" s="59"/>
      <c r="VLI751" s="59"/>
      <c r="VLJ751" s="59"/>
      <c r="VLK751" s="59"/>
      <c r="VLL751" s="59"/>
      <c r="VLM751" s="59"/>
      <c r="VLN751" s="59"/>
      <c r="VLO751" s="59"/>
      <c r="VLP751" s="59"/>
      <c r="VLQ751" s="59"/>
      <c r="VLR751" s="59"/>
      <c r="VLS751" s="59"/>
      <c r="VLT751" s="59"/>
      <c r="VLU751" s="59"/>
      <c r="VLV751" s="59"/>
      <c r="VLW751" s="59"/>
      <c r="VLX751" s="59"/>
      <c r="VLY751" s="59"/>
      <c r="VLZ751" s="59"/>
      <c r="VMA751" s="59"/>
      <c r="VMB751" s="59"/>
      <c r="VMC751" s="59"/>
      <c r="VMD751" s="59"/>
      <c r="VME751" s="59"/>
      <c r="VMF751" s="59"/>
      <c r="VMG751" s="59"/>
      <c r="VMH751" s="59"/>
      <c r="VMI751" s="59"/>
      <c r="VMJ751" s="59"/>
      <c r="VMK751" s="59"/>
      <c r="VML751" s="59"/>
      <c r="VMM751" s="59"/>
      <c r="VMN751" s="59"/>
      <c r="VMO751" s="59"/>
      <c r="VMP751" s="59"/>
      <c r="VMQ751" s="59"/>
      <c r="VMR751" s="59"/>
      <c r="VMS751" s="59"/>
      <c r="VMT751" s="59"/>
      <c r="VMU751" s="59"/>
      <c r="VMV751" s="59"/>
      <c r="VMW751" s="59"/>
      <c r="VMX751" s="59"/>
      <c r="VMY751" s="59"/>
      <c r="VMZ751" s="59"/>
      <c r="VNA751" s="59"/>
      <c r="VNB751" s="59"/>
      <c r="VNC751" s="59"/>
      <c r="VND751" s="59"/>
      <c r="VNE751" s="59"/>
      <c r="VNF751" s="59"/>
      <c r="VNG751" s="59"/>
      <c r="VNH751" s="59"/>
      <c r="VNI751" s="59"/>
      <c r="VNJ751" s="59"/>
      <c r="VNK751" s="59"/>
      <c r="VNL751" s="59"/>
      <c r="VNM751" s="59"/>
      <c r="VNN751" s="59"/>
      <c r="VNO751" s="59"/>
      <c r="VNP751" s="59"/>
      <c r="VNQ751" s="59"/>
      <c r="VNR751" s="59"/>
      <c r="VNS751" s="59"/>
      <c r="VNT751" s="59"/>
      <c r="VNU751" s="59"/>
      <c r="VNV751" s="59"/>
      <c r="VNW751" s="59"/>
      <c r="VNX751" s="59"/>
      <c r="VNY751" s="59"/>
      <c r="VNZ751" s="59"/>
      <c r="VOA751" s="59"/>
      <c r="VOB751" s="59"/>
      <c r="VOC751" s="59"/>
      <c r="VOD751" s="59"/>
      <c r="VOE751" s="59"/>
      <c r="VOF751" s="59"/>
      <c r="VOG751" s="59"/>
      <c r="VOH751" s="59"/>
      <c r="VOI751" s="59"/>
      <c r="VOJ751" s="59"/>
      <c r="VOK751" s="59"/>
      <c r="VOL751" s="59"/>
      <c r="VOM751" s="59"/>
      <c r="VON751" s="59"/>
      <c r="VOO751" s="59"/>
      <c r="VOP751" s="59"/>
      <c r="VOQ751" s="59"/>
      <c r="VOR751" s="59"/>
      <c r="VOS751" s="59"/>
      <c r="VOT751" s="59"/>
      <c r="VOU751" s="59"/>
      <c r="VOV751" s="59"/>
      <c r="VOW751" s="59"/>
      <c r="VOX751" s="59"/>
      <c r="VOY751" s="59"/>
      <c r="VOZ751" s="59"/>
      <c r="VPA751" s="59"/>
      <c r="VPB751" s="59"/>
      <c r="VPC751" s="59"/>
      <c r="VPD751" s="59"/>
      <c r="VPE751" s="59"/>
      <c r="VPF751" s="59"/>
      <c r="VPG751" s="59"/>
      <c r="VPH751" s="59"/>
      <c r="VPI751" s="59"/>
      <c r="VPJ751" s="59"/>
      <c r="VPK751" s="59"/>
      <c r="VPL751" s="59"/>
      <c r="VPM751" s="59"/>
      <c r="VPN751" s="59"/>
      <c r="VPO751" s="59"/>
      <c r="VPP751" s="59"/>
      <c r="VPQ751" s="59"/>
      <c r="VPR751" s="59"/>
      <c r="VPS751" s="59"/>
      <c r="VPT751" s="59"/>
      <c r="VPU751" s="59"/>
      <c r="VPV751" s="59"/>
      <c r="VPW751" s="59"/>
      <c r="VPX751" s="59"/>
      <c r="VPY751" s="59"/>
      <c r="VPZ751" s="59"/>
      <c r="VQA751" s="59"/>
      <c r="VQB751" s="59"/>
      <c r="VQC751" s="59"/>
      <c r="VQD751" s="59"/>
      <c r="VQE751" s="59"/>
      <c r="VQF751" s="59"/>
      <c r="VQG751" s="59"/>
      <c r="VQH751" s="59"/>
      <c r="VQI751" s="59"/>
      <c r="VQJ751" s="59"/>
      <c r="VQK751" s="59"/>
      <c r="VQL751" s="59"/>
      <c r="VQM751" s="59"/>
      <c r="VQN751" s="59"/>
      <c r="VQO751" s="59"/>
      <c r="VQP751" s="59"/>
      <c r="VQQ751" s="59"/>
      <c r="VQR751" s="59"/>
      <c r="VQS751" s="59"/>
      <c r="VQT751" s="59"/>
      <c r="VQU751" s="59"/>
      <c r="VQV751" s="59"/>
      <c r="VQW751" s="59"/>
      <c r="VQX751" s="59"/>
      <c r="VQY751" s="59"/>
      <c r="VQZ751" s="59"/>
      <c r="VRA751" s="59"/>
      <c r="VRB751" s="59"/>
      <c r="VRC751" s="59"/>
      <c r="VRD751" s="59"/>
      <c r="VRE751" s="59"/>
      <c r="VRF751" s="59"/>
      <c r="VRG751" s="59"/>
      <c r="VRH751" s="59"/>
      <c r="VRI751" s="59"/>
      <c r="VRJ751" s="59"/>
      <c r="VRK751" s="59"/>
      <c r="VRL751" s="59"/>
      <c r="VRM751" s="59"/>
      <c r="VRN751" s="59"/>
      <c r="VRO751" s="59"/>
      <c r="VRP751" s="59"/>
      <c r="VRQ751" s="59"/>
      <c r="VRR751" s="59"/>
      <c r="VRS751" s="59"/>
      <c r="VRT751" s="59"/>
      <c r="VRU751" s="59"/>
      <c r="VRV751" s="59"/>
      <c r="VRW751" s="59"/>
      <c r="VRX751" s="59"/>
      <c r="VRY751" s="59"/>
      <c r="VRZ751" s="59"/>
      <c r="VSA751" s="59"/>
      <c r="VSB751" s="59"/>
      <c r="VSC751" s="59"/>
      <c r="VSD751" s="59"/>
      <c r="VSE751" s="59"/>
      <c r="VSF751" s="59"/>
      <c r="VSG751" s="59"/>
      <c r="VSH751" s="59"/>
      <c r="VSI751" s="59"/>
      <c r="VSJ751" s="59"/>
      <c r="VSK751" s="59"/>
      <c r="VSL751" s="59"/>
      <c r="VSM751" s="59"/>
      <c r="VSN751" s="59"/>
      <c r="VSO751" s="59"/>
      <c r="VSP751" s="59"/>
      <c r="VSQ751" s="59"/>
      <c r="VSR751" s="59"/>
      <c r="VSS751" s="59"/>
      <c r="VST751" s="59"/>
      <c r="VSU751" s="59"/>
      <c r="VSV751" s="59"/>
      <c r="VSW751" s="59"/>
      <c r="VSX751" s="59"/>
      <c r="VSY751" s="59"/>
      <c r="VSZ751" s="59"/>
      <c r="VTA751" s="59"/>
      <c r="VTB751" s="59"/>
      <c r="VTC751" s="59"/>
      <c r="VTD751" s="59"/>
      <c r="VTE751" s="59"/>
      <c r="VTF751" s="59"/>
      <c r="VTG751" s="59"/>
      <c r="VTH751" s="59"/>
      <c r="VTI751" s="59"/>
      <c r="VTJ751" s="59"/>
      <c r="VTK751" s="59"/>
      <c r="VTL751" s="59"/>
      <c r="VTM751" s="59"/>
      <c r="VTN751" s="59"/>
      <c r="VTO751" s="59"/>
      <c r="VTP751" s="59"/>
      <c r="VTQ751" s="59"/>
      <c r="VTR751" s="59"/>
      <c r="VTS751" s="59"/>
      <c r="VTT751" s="59"/>
      <c r="VTU751" s="59"/>
      <c r="VTV751" s="59"/>
      <c r="VTW751" s="59"/>
      <c r="VTX751" s="59"/>
      <c r="VTY751" s="59"/>
      <c r="VTZ751" s="59"/>
      <c r="VUA751" s="59"/>
      <c r="VUB751" s="59"/>
      <c r="VUC751" s="59"/>
      <c r="VUD751" s="59"/>
      <c r="VUE751" s="59"/>
      <c r="VUF751" s="59"/>
      <c r="VUG751" s="59"/>
      <c r="VUH751" s="59"/>
      <c r="VUI751" s="59"/>
      <c r="VUJ751" s="59"/>
      <c r="VUK751" s="59"/>
      <c r="VUL751" s="59"/>
      <c r="VUM751" s="59"/>
      <c r="VUN751" s="59"/>
      <c r="VUO751" s="59"/>
      <c r="VUP751" s="59"/>
      <c r="VUQ751" s="59"/>
      <c r="VUR751" s="59"/>
      <c r="VUS751" s="59"/>
      <c r="VUT751" s="59"/>
      <c r="VUU751" s="59"/>
      <c r="VUV751" s="59"/>
      <c r="VUW751" s="59"/>
      <c r="VUX751" s="59"/>
      <c r="VUY751" s="59"/>
      <c r="VUZ751" s="59"/>
      <c r="VVA751" s="59"/>
      <c r="VVB751" s="59"/>
      <c r="VVC751" s="59"/>
      <c r="VVD751" s="59"/>
      <c r="VVE751" s="59"/>
      <c r="VVF751" s="59"/>
      <c r="VVG751" s="59"/>
      <c r="VVH751" s="59"/>
      <c r="VVI751" s="59"/>
      <c r="VVJ751" s="59"/>
      <c r="VVK751" s="59"/>
      <c r="VVL751" s="59"/>
      <c r="VVM751" s="59"/>
      <c r="VVN751" s="59"/>
      <c r="VVO751" s="59"/>
      <c r="VVP751" s="59"/>
      <c r="VVQ751" s="59"/>
      <c r="VVR751" s="59"/>
      <c r="VVS751" s="59"/>
      <c r="VVT751" s="59"/>
      <c r="VVU751" s="59"/>
      <c r="VVV751" s="59"/>
      <c r="VVW751" s="59"/>
      <c r="VVX751" s="59"/>
      <c r="VVY751" s="59"/>
      <c r="VVZ751" s="59"/>
      <c r="VWA751" s="59"/>
      <c r="VWB751" s="59"/>
      <c r="VWC751" s="59"/>
      <c r="VWD751" s="59"/>
      <c r="VWE751" s="59"/>
      <c r="VWF751" s="59"/>
      <c r="VWG751" s="59"/>
      <c r="VWH751" s="59"/>
      <c r="VWI751" s="59"/>
      <c r="VWJ751" s="59"/>
      <c r="VWK751" s="59"/>
      <c r="VWL751" s="59"/>
      <c r="VWM751" s="59"/>
      <c r="VWN751" s="59"/>
      <c r="VWO751" s="59"/>
      <c r="VWP751" s="59"/>
      <c r="VWQ751" s="59"/>
      <c r="VWR751" s="59"/>
      <c r="VWS751" s="59"/>
      <c r="VWT751" s="59"/>
      <c r="VWU751" s="59"/>
      <c r="VWV751" s="59"/>
      <c r="VWW751" s="59"/>
      <c r="VWX751" s="59"/>
      <c r="VWY751" s="59"/>
      <c r="VWZ751" s="59"/>
      <c r="VXA751" s="59"/>
      <c r="VXB751" s="59"/>
      <c r="VXC751" s="59"/>
      <c r="VXD751" s="59"/>
      <c r="VXE751" s="59"/>
      <c r="VXF751" s="59"/>
      <c r="VXG751" s="59"/>
      <c r="VXH751" s="59"/>
      <c r="VXI751" s="59"/>
      <c r="VXJ751" s="59"/>
      <c r="VXK751" s="59"/>
      <c r="VXL751" s="59"/>
      <c r="VXM751" s="59"/>
      <c r="VXN751" s="59"/>
      <c r="VXO751" s="59"/>
      <c r="VXP751" s="59"/>
      <c r="VXQ751" s="59"/>
      <c r="VXR751" s="59"/>
      <c r="VXS751" s="59"/>
      <c r="VXT751" s="59"/>
      <c r="VXU751" s="59"/>
      <c r="VXV751" s="59"/>
      <c r="VXW751" s="59"/>
      <c r="VXX751" s="59"/>
      <c r="VXY751" s="59"/>
      <c r="VXZ751" s="59"/>
      <c r="VYA751" s="59"/>
      <c r="VYB751" s="59"/>
      <c r="VYC751" s="59"/>
      <c r="VYD751" s="59"/>
      <c r="VYE751" s="59"/>
      <c r="VYF751" s="59"/>
      <c r="VYG751" s="59"/>
      <c r="VYH751" s="59"/>
      <c r="VYI751" s="59"/>
      <c r="VYJ751" s="59"/>
      <c r="VYK751" s="59"/>
      <c r="VYL751" s="59"/>
      <c r="VYM751" s="59"/>
      <c r="VYN751" s="59"/>
      <c r="VYO751" s="59"/>
      <c r="VYP751" s="59"/>
      <c r="VYQ751" s="59"/>
      <c r="VYR751" s="59"/>
      <c r="VYS751" s="59"/>
      <c r="VYT751" s="59"/>
      <c r="VYU751" s="59"/>
      <c r="VYV751" s="59"/>
      <c r="VYW751" s="59"/>
      <c r="VYX751" s="59"/>
      <c r="VYY751" s="59"/>
      <c r="VYZ751" s="59"/>
      <c r="VZA751" s="59"/>
      <c r="VZB751" s="59"/>
      <c r="VZC751" s="59"/>
      <c r="VZD751" s="59"/>
      <c r="VZE751" s="59"/>
      <c r="VZF751" s="59"/>
      <c r="VZG751" s="59"/>
      <c r="VZH751" s="59"/>
      <c r="VZI751" s="59"/>
      <c r="VZJ751" s="59"/>
      <c r="VZK751" s="59"/>
      <c r="VZL751" s="59"/>
      <c r="VZM751" s="59"/>
      <c r="VZN751" s="59"/>
      <c r="VZO751" s="59"/>
      <c r="VZP751" s="59"/>
      <c r="VZQ751" s="59"/>
      <c r="VZR751" s="59"/>
      <c r="VZS751" s="59"/>
      <c r="VZT751" s="59"/>
      <c r="VZU751" s="59"/>
      <c r="VZV751" s="59"/>
      <c r="VZW751" s="59"/>
      <c r="VZX751" s="59"/>
      <c r="VZY751" s="59"/>
      <c r="VZZ751" s="59"/>
      <c r="WAA751" s="59"/>
      <c r="WAB751" s="59"/>
      <c r="WAC751" s="59"/>
      <c r="WAD751" s="59"/>
      <c r="WAE751" s="59"/>
      <c r="WAF751" s="59"/>
      <c r="WAG751" s="59"/>
      <c r="WAH751" s="59"/>
      <c r="WAI751" s="59"/>
      <c r="WAJ751" s="59"/>
      <c r="WAK751" s="59"/>
      <c r="WAL751" s="59"/>
      <c r="WAM751" s="59"/>
      <c r="WAN751" s="59"/>
      <c r="WAO751" s="59"/>
      <c r="WAP751" s="59"/>
      <c r="WAQ751" s="59"/>
      <c r="WAR751" s="59"/>
      <c r="WAS751" s="59"/>
      <c r="WAT751" s="59"/>
      <c r="WAU751" s="59"/>
      <c r="WAV751" s="59"/>
      <c r="WAW751" s="59"/>
      <c r="WAX751" s="59"/>
      <c r="WAY751" s="59"/>
      <c r="WAZ751" s="59"/>
      <c r="WBA751" s="59"/>
      <c r="WBB751" s="59"/>
      <c r="WBC751" s="59"/>
      <c r="WBD751" s="59"/>
      <c r="WBE751" s="59"/>
      <c r="WBF751" s="59"/>
      <c r="WBG751" s="59"/>
      <c r="WBH751" s="59"/>
      <c r="WBI751" s="59"/>
      <c r="WBJ751" s="59"/>
      <c r="WBK751" s="59"/>
      <c r="WBL751" s="59"/>
      <c r="WBM751" s="59"/>
      <c r="WBN751" s="59"/>
      <c r="WBO751" s="59"/>
      <c r="WBP751" s="59"/>
      <c r="WBQ751" s="59"/>
      <c r="WBR751" s="59"/>
      <c r="WBS751" s="59"/>
      <c r="WBT751" s="59"/>
      <c r="WBU751" s="59"/>
      <c r="WBV751" s="59"/>
      <c r="WBW751" s="59"/>
      <c r="WBX751" s="59"/>
      <c r="WBY751" s="59"/>
      <c r="WBZ751" s="59"/>
      <c r="WCA751" s="59"/>
      <c r="WCB751" s="59"/>
      <c r="WCC751" s="59"/>
      <c r="WCD751" s="59"/>
      <c r="WCE751" s="59"/>
      <c r="WCF751" s="59"/>
      <c r="WCG751" s="59"/>
      <c r="WCH751" s="59"/>
      <c r="WCI751" s="59"/>
      <c r="WCJ751" s="59"/>
      <c r="WCK751" s="59"/>
      <c r="WCL751" s="59"/>
      <c r="WCM751" s="59"/>
      <c r="WCN751" s="59"/>
      <c r="WCO751" s="59"/>
      <c r="WCP751" s="59"/>
      <c r="WCQ751" s="59"/>
      <c r="WCR751" s="59"/>
      <c r="WCS751" s="59"/>
      <c r="WCT751" s="59"/>
      <c r="WCU751" s="59"/>
      <c r="WCV751" s="59"/>
      <c r="WCW751" s="59"/>
      <c r="WCX751" s="59"/>
      <c r="WCY751" s="59"/>
      <c r="WCZ751" s="59"/>
      <c r="WDA751" s="59"/>
      <c r="WDB751" s="59"/>
      <c r="WDC751" s="59"/>
      <c r="WDD751" s="59"/>
      <c r="WDE751" s="59"/>
      <c r="WDF751" s="59"/>
      <c r="WDG751" s="59"/>
      <c r="WDH751" s="59"/>
      <c r="WDI751" s="59"/>
      <c r="WDJ751" s="59"/>
      <c r="WDK751" s="59"/>
      <c r="WDL751" s="59"/>
      <c r="WDM751" s="59"/>
      <c r="WDN751" s="59"/>
      <c r="WDO751" s="59"/>
      <c r="WDP751" s="59"/>
      <c r="WDQ751" s="59"/>
      <c r="WDR751" s="59"/>
      <c r="WDS751" s="59"/>
      <c r="WDT751" s="59"/>
      <c r="WDU751" s="59"/>
      <c r="WDV751" s="59"/>
      <c r="WDW751" s="59"/>
      <c r="WDX751" s="59"/>
      <c r="WDY751" s="59"/>
      <c r="WDZ751" s="59"/>
      <c r="WEA751" s="59"/>
      <c r="WEB751" s="59"/>
      <c r="WEC751" s="59"/>
      <c r="WED751" s="59"/>
      <c r="WEE751" s="59"/>
      <c r="WEF751" s="59"/>
      <c r="WEG751" s="59"/>
      <c r="WEH751" s="59"/>
      <c r="WEI751" s="59"/>
      <c r="WEJ751" s="59"/>
      <c r="WEK751" s="59"/>
      <c r="WEL751" s="59"/>
      <c r="WEM751" s="59"/>
      <c r="WEN751" s="59"/>
      <c r="WEO751" s="59"/>
      <c r="WEP751" s="59"/>
      <c r="WEQ751" s="59"/>
      <c r="WER751" s="59"/>
      <c r="WES751" s="59"/>
      <c r="WET751" s="59"/>
      <c r="WEU751" s="59"/>
      <c r="WEV751" s="59"/>
      <c r="WEW751" s="59"/>
      <c r="WEX751" s="59"/>
      <c r="WEY751" s="59"/>
      <c r="WEZ751" s="59"/>
      <c r="WFA751" s="59"/>
      <c r="WFB751" s="59"/>
      <c r="WFC751" s="59"/>
      <c r="WFD751" s="59"/>
      <c r="WFE751" s="59"/>
      <c r="WFF751" s="59"/>
      <c r="WFG751" s="59"/>
      <c r="WFH751" s="59"/>
      <c r="WFI751" s="59"/>
      <c r="WFJ751" s="59"/>
      <c r="WFK751" s="59"/>
      <c r="WFL751" s="59"/>
      <c r="WFM751" s="59"/>
      <c r="WFN751" s="59"/>
      <c r="WFO751" s="59"/>
      <c r="WFP751" s="59"/>
      <c r="WFQ751" s="59"/>
      <c r="WFR751" s="59"/>
      <c r="WFS751" s="59"/>
      <c r="WFT751" s="59"/>
      <c r="WFU751" s="59"/>
      <c r="WFV751" s="59"/>
      <c r="WFW751" s="59"/>
      <c r="WFX751" s="59"/>
      <c r="WFY751" s="59"/>
      <c r="WFZ751" s="59"/>
      <c r="WGA751" s="59"/>
      <c r="WGB751" s="59"/>
      <c r="WGC751" s="59"/>
      <c r="WGD751" s="59"/>
      <c r="WGE751" s="59"/>
      <c r="WGF751" s="59"/>
      <c r="WGG751" s="59"/>
      <c r="WGH751" s="59"/>
      <c r="WGI751" s="59"/>
      <c r="WGJ751" s="59"/>
      <c r="WGK751" s="59"/>
      <c r="WGL751" s="59"/>
      <c r="WGM751" s="59"/>
      <c r="WGN751" s="59"/>
      <c r="WGO751" s="59"/>
      <c r="WGP751" s="59"/>
      <c r="WGQ751" s="59"/>
      <c r="WGR751" s="59"/>
      <c r="WGS751" s="59"/>
      <c r="WGT751" s="59"/>
      <c r="WGU751" s="59"/>
      <c r="WGV751" s="59"/>
      <c r="WGW751" s="59"/>
      <c r="WGX751" s="59"/>
      <c r="WGY751" s="59"/>
      <c r="WGZ751" s="59"/>
      <c r="WHA751" s="59"/>
      <c r="WHB751" s="59"/>
      <c r="WHC751" s="59"/>
      <c r="WHD751" s="59"/>
      <c r="WHE751" s="59"/>
      <c r="WHF751" s="59"/>
      <c r="WHG751" s="59"/>
      <c r="WHH751" s="59"/>
      <c r="WHI751" s="59"/>
      <c r="WHJ751" s="59"/>
      <c r="WHK751" s="59"/>
      <c r="WHL751" s="59"/>
      <c r="WHM751" s="59"/>
      <c r="WHN751" s="59"/>
      <c r="WHO751" s="59"/>
      <c r="WHP751" s="59"/>
      <c r="WHQ751" s="59"/>
      <c r="WHR751" s="59"/>
      <c r="WHS751" s="59"/>
      <c r="WHT751" s="59"/>
      <c r="WHU751" s="59"/>
      <c r="WHV751" s="59"/>
      <c r="WHW751" s="59"/>
      <c r="WHX751" s="59"/>
      <c r="WHY751" s="59"/>
      <c r="WHZ751" s="59"/>
      <c r="WIA751" s="59"/>
      <c r="WIB751" s="59"/>
      <c r="WIC751" s="59"/>
      <c r="WID751" s="59"/>
      <c r="WIE751" s="59"/>
      <c r="WIF751" s="59"/>
      <c r="WIG751" s="59"/>
      <c r="WIH751" s="59"/>
      <c r="WII751" s="59"/>
      <c r="WIJ751" s="59"/>
      <c r="WIK751" s="59"/>
      <c r="WIL751" s="59"/>
      <c r="WIM751" s="59"/>
      <c r="WIN751" s="59"/>
      <c r="WIO751" s="59"/>
      <c r="WIP751" s="59"/>
      <c r="WIQ751" s="59"/>
      <c r="WIR751" s="59"/>
      <c r="WIS751" s="59"/>
      <c r="WIT751" s="59"/>
      <c r="WIU751" s="59"/>
      <c r="WIV751" s="59"/>
      <c r="WIW751" s="59"/>
      <c r="WIX751" s="59"/>
      <c r="WIY751" s="59"/>
      <c r="WIZ751" s="59"/>
      <c r="WJA751" s="59"/>
      <c r="WJB751" s="59"/>
      <c r="WJC751" s="59"/>
      <c r="WJD751" s="59"/>
      <c r="WJE751" s="59"/>
      <c r="WJF751" s="59"/>
      <c r="WJG751" s="59"/>
      <c r="WJH751" s="59"/>
      <c r="WJI751" s="59"/>
      <c r="WJJ751" s="59"/>
      <c r="WJK751" s="59"/>
      <c r="WJL751" s="59"/>
      <c r="WJM751" s="59"/>
      <c r="WJN751" s="59"/>
      <c r="WJO751" s="59"/>
      <c r="WJP751" s="59"/>
      <c r="WJQ751" s="59"/>
      <c r="WJR751" s="59"/>
      <c r="WJS751" s="59"/>
      <c r="WJT751" s="59"/>
      <c r="WJU751" s="59"/>
      <c r="WJV751" s="59"/>
      <c r="WJW751" s="59"/>
      <c r="WJX751" s="59"/>
      <c r="WJY751" s="59"/>
      <c r="WJZ751" s="59"/>
      <c r="WKA751" s="59"/>
      <c r="WKB751" s="59"/>
      <c r="WKC751" s="59"/>
      <c r="WKD751" s="59"/>
      <c r="WKE751" s="59"/>
      <c r="WKF751" s="59"/>
      <c r="WKG751" s="59"/>
      <c r="WKH751" s="59"/>
      <c r="WKI751" s="59"/>
      <c r="WKJ751" s="59"/>
      <c r="WKK751" s="59"/>
      <c r="WKL751" s="59"/>
      <c r="WKM751" s="59"/>
      <c r="WKN751" s="59"/>
      <c r="WKO751" s="59"/>
      <c r="WKP751" s="59"/>
      <c r="WKQ751" s="59"/>
      <c r="WKR751" s="59"/>
      <c r="WKS751" s="59"/>
      <c r="WKT751" s="59"/>
      <c r="WKU751" s="59"/>
      <c r="WKV751" s="59"/>
      <c r="WKW751" s="59"/>
      <c r="WKX751" s="59"/>
      <c r="WKY751" s="59"/>
      <c r="WKZ751" s="59"/>
      <c r="WLA751" s="59"/>
      <c r="WLB751" s="59"/>
      <c r="WLC751" s="59"/>
      <c r="WLD751" s="59"/>
      <c r="WLE751" s="59"/>
      <c r="WLF751" s="59"/>
      <c r="WLG751" s="59"/>
      <c r="WLH751" s="59"/>
      <c r="WLI751" s="59"/>
      <c r="WLJ751" s="59"/>
      <c r="WLK751" s="59"/>
      <c r="WLL751" s="59"/>
      <c r="WLM751" s="59"/>
      <c r="WLN751" s="59"/>
      <c r="WLO751" s="59"/>
      <c r="WLP751" s="59"/>
      <c r="WLQ751" s="59"/>
      <c r="WLR751" s="59"/>
      <c r="WLS751" s="59"/>
      <c r="WLT751" s="59"/>
      <c r="WLU751" s="59"/>
      <c r="WLV751" s="59"/>
      <c r="WLW751" s="59"/>
      <c r="WLX751" s="59"/>
      <c r="WLY751" s="59"/>
      <c r="WLZ751" s="59"/>
      <c r="WMA751" s="59"/>
      <c r="WMB751" s="59"/>
      <c r="WMC751" s="59"/>
      <c r="WMD751" s="59"/>
      <c r="WME751" s="59"/>
      <c r="WMF751" s="59"/>
      <c r="WMG751" s="59"/>
      <c r="WMH751" s="59"/>
      <c r="WMI751" s="59"/>
      <c r="WMJ751" s="59"/>
      <c r="WMK751" s="59"/>
      <c r="WML751" s="59"/>
      <c r="WMM751" s="59"/>
      <c r="WMN751" s="59"/>
      <c r="WMO751" s="59"/>
      <c r="WMP751" s="59"/>
      <c r="WMQ751" s="59"/>
      <c r="WMR751" s="59"/>
      <c r="WMS751" s="59"/>
      <c r="WMT751" s="59"/>
      <c r="WMU751" s="59"/>
      <c r="WMV751" s="59"/>
      <c r="WMW751" s="59"/>
      <c r="WMX751" s="59"/>
      <c r="WMY751" s="59"/>
      <c r="WMZ751" s="59"/>
      <c r="WNA751" s="59"/>
      <c r="WNB751" s="59"/>
      <c r="WNC751" s="59"/>
      <c r="WND751" s="59"/>
      <c r="WNE751" s="59"/>
      <c r="WNF751" s="59"/>
      <c r="WNG751" s="59"/>
      <c r="WNH751" s="59"/>
      <c r="WNI751" s="59"/>
      <c r="WNJ751" s="59"/>
      <c r="WNK751" s="59"/>
      <c r="WNL751" s="59"/>
      <c r="WNM751" s="59"/>
      <c r="WNN751" s="59"/>
      <c r="WNO751" s="59"/>
      <c r="WNP751" s="59"/>
      <c r="WNQ751" s="59"/>
      <c r="WNR751" s="59"/>
      <c r="WNS751" s="59"/>
      <c r="WNT751" s="59"/>
      <c r="WNU751" s="59"/>
      <c r="WNV751" s="59"/>
      <c r="WNW751" s="59"/>
      <c r="WNX751" s="59"/>
      <c r="WNY751" s="59"/>
      <c r="WNZ751" s="59"/>
      <c r="WOA751" s="59"/>
      <c r="WOB751" s="59"/>
      <c r="WOC751" s="59"/>
      <c r="WOD751" s="59"/>
      <c r="WOE751" s="59"/>
      <c r="WOF751" s="59"/>
      <c r="WOG751" s="59"/>
      <c r="WOH751" s="59"/>
      <c r="WOI751" s="59"/>
      <c r="WOJ751" s="59"/>
      <c r="WOK751" s="59"/>
      <c r="WOL751" s="59"/>
      <c r="WOM751" s="59"/>
      <c r="WON751" s="59"/>
      <c r="WOO751" s="59"/>
      <c r="WOP751" s="59"/>
      <c r="WOQ751" s="59"/>
      <c r="WOR751" s="59"/>
      <c r="WOS751" s="59"/>
      <c r="WOT751" s="59"/>
      <c r="WOU751" s="59"/>
      <c r="WOV751" s="59"/>
      <c r="WOW751" s="59"/>
      <c r="WOX751" s="59"/>
      <c r="WOY751" s="59"/>
      <c r="WOZ751" s="59"/>
      <c r="WPA751" s="59"/>
      <c r="WPB751" s="59"/>
      <c r="WPC751" s="59"/>
      <c r="WPD751" s="59"/>
      <c r="WPE751" s="59"/>
      <c r="WPF751" s="59"/>
      <c r="WPG751" s="59"/>
      <c r="WPH751" s="59"/>
      <c r="WPI751" s="59"/>
      <c r="WPJ751" s="59"/>
      <c r="WPK751" s="59"/>
      <c r="WPL751" s="59"/>
      <c r="WPM751" s="59"/>
      <c r="WPN751" s="59"/>
      <c r="WPO751" s="59"/>
      <c r="WPP751" s="59"/>
      <c r="WPQ751" s="59"/>
      <c r="WPR751" s="59"/>
      <c r="WPS751" s="59"/>
      <c r="WPT751" s="59"/>
      <c r="WPU751" s="59"/>
      <c r="WPV751" s="59"/>
      <c r="WPW751" s="59"/>
      <c r="WPX751" s="59"/>
      <c r="WPY751" s="59"/>
      <c r="WPZ751" s="59"/>
      <c r="WQA751" s="59"/>
      <c r="WQB751" s="59"/>
      <c r="WQC751" s="59"/>
      <c r="WQD751" s="59"/>
      <c r="WQE751" s="59"/>
      <c r="WQF751" s="59"/>
      <c r="WQG751" s="59"/>
      <c r="WQH751" s="59"/>
      <c r="WQI751" s="59"/>
      <c r="WQJ751" s="59"/>
      <c r="WQK751" s="59"/>
      <c r="WQL751" s="59"/>
      <c r="WQM751" s="59"/>
      <c r="WQN751" s="59"/>
      <c r="WQO751" s="59"/>
      <c r="WQP751" s="59"/>
      <c r="WQQ751" s="59"/>
      <c r="WQR751" s="59"/>
      <c r="WQS751" s="59"/>
      <c r="WQT751" s="59"/>
      <c r="WQU751" s="59"/>
      <c r="WQV751" s="59"/>
      <c r="WQW751" s="59"/>
      <c r="WQX751" s="59"/>
      <c r="WQY751" s="59"/>
      <c r="WQZ751" s="59"/>
      <c r="WRA751" s="59"/>
      <c r="WRB751" s="59"/>
      <c r="WRC751" s="59"/>
      <c r="WRD751" s="59"/>
      <c r="WRE751" s="59"/>
      <c r="WRF751" s="59"/>
      <c r="WRG751" s="59"/>
      <c r="WRH751" s="59"/>
      <c r="WRI751" s="59"/>
      <c r="WRJ751" s="59"/>
      <c r="WRK751" s="59"/>
      <c r="WRL751" s="59"/>
      <c r="WRM751" s="59"/>
      <c r="WRN751" s="59"/>
      <c r="WRO751" s="59"/>
      <c r="WRP751" s="59"/>
      <c r="WRQ751" s="59"/>
      <c r="WRR751" s="59"/>
      <c r="WRS751" s="59"/>
      <c r="WRT751" s="59"/>
      <c r="WRU751" s="59"/>
      <c r="WRV751" s="59"/>
      <c r="WRW751" s="59"/>
      <c r="WRX751" s="59"/>
      <c r="WRY751" s="59"/>
      <c r="WRZ751" s="59"/>
      <c r="WSA751" s="59"/>
      <c r="WSB751" s="59"/>
      <c r="WSC751" s="59"/>
      <c r="WSD751" s="59"/>
      <c r="WSE751" s="59"/>
      <c r="WSF751" s="59"/>
      <c r="WSG751" s="59"/>
      <c r="WSH751" s="59"/>
      <c r="WSI751" s="59"/>
      <c r="WSJ751" s="59"/>
      <c r="WSK751" s="59"/>
      <c r="WSL751" s="59"/>
      <c r="WSM751" s="59"/>
      <c r="WSN751" s="59"/>
      <c r="WSO751" s="59"/>
      <c r="WSP751" s="59"/>
      <c r="WSQ751" s="59"/>
      <c r="WSR751" s="59"/>
      <c r="WSS751" s="59"/>
      <c r="WST751" s="59"/>
      <c r="WSU751" s="59"/>
      <c r="WSV751" s="59"/>
      <c r="WSW751" s="59"/>
      <c r="WSX751" s="59"/>
      <c r="WSY751" s="59"/>
      <c r="WSZ751" s="59"/>
      <c r="WTA751" s="59"/>
      <c r="WTB751" s="59"/>
      <c r="WTC751" s="59"/>
      <c r="WTD751" s="59"/>
      <c r="WTE751" s="59"/>
      <c r="WTF751" s="59"/>
      <c r="WTG751" s="59"/>
      <c r="WTH751" s="59"/>
      <c r="WTI751" s="59"/>
      <c r="WTJ751" s="59"/>
      <c r="WTK751" s="59"/>
      <c r="WTL751" s="59"/>
      <c r="WTM751" s="59"/>
      <c r="WTN751" s="59"/>
      <c r="WTO751" s="59"/>
      <c r="WTP751" s="59"/>
      <c r="WTQ751" s="59"/>
      <c r="WTR751" s="59"/>
      <c r="WTS751" s="59"/>
      <c r="WTT751" s="59"/>
      <c r="WTU751" s="59"/>
      <c r="WTV751" s="59"/>
      <c r="WTW751" s="59"/>
      <c r="WTX751" s="59"/>
      <c r="WTY751" s="59"/>
      <c r="WTZ751" s="59"/>
      <c r="WUA751" s="59"/>
      <c r="WUB751" s="59"/>
      <c r="WUC751" s="59"/>
      <c r="WUD751" s="59"/>
      <c r="WUE751" s="59"/>
      <c r="WUF751" s="59"/>
      <c r="WUG751" s="59"/>
      <c r="WUH751" s="59"/>
      <c r="WUI751" s="59"/>
      <c r="WUJ751" s="59"/>
      <c r="WUK751" s="59"/>
      <c r="WUL751" s="59"/>
      <c r="WUM751" s="59"/>
      <c r="WUN751" s="59"/>
      <c r="WUO751" s="59"/>
      <c r="WUP751" s="59"/>
      <c r="WUQ751" s="59"/>
      <c r="WUR751" s="59"/>
      <c r="WUS751" s="59"/>
      <c r="WUT751" s="59"/>
      <c r="WUU751" s="59"/>
      <c r="WUV751" s="59"/>
      <c r="WUW751" s="59"/>
      <c r="WUX751" s="59"/>
      <c r="WUY751" s="59"/>
      <c r="WUZ751" s="59"/>
      <c r="WVA751" s="59"/>
      <c r="WVB751" s="59"/>
      <c r="WVC751" s="59"/>
      <c r="WVD751" s="59"/>
      <c r="WVE751" s="59"/>
      <c r="WVF751" s="59"/>
      <c r="WVG751" s="59"/>
      <c r="WVH751" s="59"/>
      <c r="WVI751" s="59"/>
      <c r="WVJ751" s="59"/>
      <c r="WVK751" s="59"/>
      <c r="WVL751" s="59"/>
      <c r="WVM751" s="59"/>
      <c r="WVN751" s="59"/>
      <c r="WVO751" s="59"/>
      <c r="WVP751" s="59"/>
      <c r="WVQ751" s="59"/>
      <c r="WVR751" s="59"/>
      <c r="WVS751" s="59"/>
      <c r="WVT751" s="59"/>
      <c r="WVU751" s="59"/>
      <c r="WVV751" s="59"/>
      <c r="WVW751" s="59"/>
      <c r="WVX751" s="59"/>
      <c r="WVY751" s="59"/>
      <c r="WVZ751" s="59"/>
      <c r="WWA751" s="59"/>
      <c r="WWB751" s="59"/>
      <c r="WWC751" s="59"/>
      <c r="WWD751" s="59"/>
      <c r="WWE751" s="59"/>
      <c r="WWF751" s="59"/>
      <c r="WWG751" s="59"/>
      <c r="WWH751" s="59"/>
      <c r="WWI751" s="59"/>
      <c r="WWJ751" s="59"/>
      <c r="WWK751" s="59"/>
      <c r="WWL751" s="59"/>
      <c r="WWM751" s="59"/>
      <c r="WWN751" s="59"/>
      <c r="WWO751" s="59"/>
      <c r="WWP751" s="59"/>
      <c r="WWQ751" s="59"/>
      <c r="WWR751" s="59"/>
      <c r="WWS751" s="59"/>
      <c r="WWT751" s="59"/>
      <c r="WWU751" s="59"/>
      <c r="WWV751" s="59"/>
      <c r="WWW751" s="59"/>
      <c r="WWX751" s="59"/>
      <c r="WWY751" s="59"/>
      <c r="WWZ751" s="59"/>
      <c r="WXA751" s="59"/>
      <c r="WXB751" s="59"/>
      <c r="WXC751" s="59"/>
      <c r="WXD751" s="59"/>
      <c r="WXE751" s="59"/>
      <c r="WXF751" s="59"/>
      <c r="WXG751" s="59"/>
      <c r="WXH751" s="59"/>
      <c r="WXI751" s="59"/>
      <c r="WXJ751" s="59"/>
      <c r="WXK751" s="59"/>
      <c r="WXL751" s="59"/>
      <c r="WXM751" s="59"/>
      <c r="WXN751" s="59"/>
      <c r="WXO751" s="59"/>
      <c r="WXP751" s="59"/>
      <c r="WXQ751" s="59"/>
      <c r="WXR751" s="59"/>
      <c r="WXS751" s="59"/>
      <c r="WXT751" s="59"/>
      <c r="WXU751" s="59"/>
      <c r="WXV751" s="59"/>
      <c r="WXW751" s="59"/>
      <c r="WXX751" s="59"/>
      <c r="WXY751" s="59"/>
      <c r="WXZ751" s="59"/>
      <c r="WYA751" s="59"/>
      <c r="WYB751" s="59"/>
      <c r="WYC751" s="59"/>
      <c r="WYD751" s="59"/>
      <c r="WYE751" s="59"/>
      <c r="WYF751" s="59"/>
      <c r="WYG751" s="59"/>
      <c r="WYH751" s="59"/>
      <c r="WYI751" s="59"/>
      <c r="WYJ751" s="59"/>
      <c r="WYK751" s="59"/>
      <c r="WYL751" s="59"/>
      <c r="WYM751" s="59"/>
      <c r="WYN751" s="59"/>
      <c r="WYO751" s="59"/>
      <c r="WYP751" s="59"/>
      <c r="WYQ751" s="59"/>
      <c r="WYR751" s="59"/>
      <c r="WYS751" s="59"/>
      <c r="WYT751" s="59"/>
      <c r="WYU751" s="59"/>
      <c r="WYV751" s="59"/>
      <c r="WYW751" s="59"/>
      <c r="WYX751" s="59"/>
      <c r="WYY751" s="59"/>
      <c r="WYZ751" s="59"/>
      <c r="WZA751" s="59"/>
      <c r="WZB751" s="59"/>
      <c r="WZC751" s="59"/>
      <c r="WZD751" s="59"/>
      <c r="WZE751" s="59"/>
      <c r="WZF751" s="59"/>
      <c r="WZG751" s="59"/>
      <c r="WZH751" s="59"/>
      <c r="WZI751" s="59"/>
      <c r="WZJ751" s="59"/>
      <c r="WZK751" s="59"/>
      <c r="WZL751" s="59"/>
      <c r="WZM751" s="59"/>
      <c r="WZN751" s="59"/>
      <c r="WZO751" s="59"/>
      <c r="WZP751" s="59"/>
      <c r="WZQ751" s="59"/>
      <c r="WZR751" s="59"/>
      <c r="WZS751" s="59"/>
      <c r="WZT751" s="59"/>
      <c r="WZU751" s="59"/>
      <c r="WZV751" s="59"/>
      <c r="WZW751" s="59"/>
      <c r="WZX751" s="59"/>
      <c r="WZY751" s="59"/>
      <c r="WZZ751" s="59"/>
      <c r="XAA751" s="59"/>
      <c r="XAB751" s="59"/>
      <c r="XAC751" s="59"/>
      <c r="XAD751" s="59"/>
      <c r="XAE751" s="59"/>
      <c r="XAF751" s="59"/>
      <c r="XAG751" s="59"/>
      <c r="XAH751" s="59"/>
      <c r="XAI751" s="59"/>
      <c r="XAJ751" s="59"/>
      <c r="XAK751" s="59"/>
      <c r="XAL751" s="59"/>
      <c r="XAM751" s="59"/>
      <c r="XAN751" s="59"/>
      <c r="XAO751" s="59"/>
      <c r="XAP751" s="59"/>
      <c r="XAQ751" s="59"/>
      <c r="XAR751" s="59"/>
      <c r="XAS751" s="59"/>
      <c r="XAT751" s="59"/>
      <c r="XAU751" s="59"/>
      <c r="XAV751" s="59"/>
      <c r="XAW751" s="59"/>
      <c r="XAX751" s="59"/>
      <c r="XAY751" s="59"/>
      <c r="XAZ751" s="59"/>
      <c r="XBA751" s="59"/>
      <c r="XBB751" s="59"/>
      <c r="XBC751" s="59"/>
      <c r="XBD751" s="59"/>
      <c r="XBE751" s="59"/>
      <c r="XBF751" s="59"/>
      <c r="XBG751" s="59"/>
      <c r="XBH751" s="59"/>
      <c r="XBI751" s="59"/>
      <c r="XBJ751" s="59"/>
      <c r="XBK751" s="59"/>
      <c r="XBL751" s="59"/>
      <c r="XBM751" s="59"/>
      <c r="XBN751" s="59"/>
      <c r="XBO751" s="59"/>
      <c r="XBP751" s="59"/>
      <c r="XBQ751" s="59"/>
      <c r="XBR751" s="59"/>
      <c r="XBS751" s="59"/>
      <c r="XBT751" s="59"/>
      <c r="XBU751" s="59"/>
      <c r="XBV751" s="59"/>
      <c r="XBW751" s="59"/>
      <c r="XBX751" s="59"/>
      <c r="XBY751" s="59"/>
      <c r="XBZ751" s="59"/>
      <c r="XCA751" s="59"/>
      <c r="XCB751" s="59"/>
      <c r="XCC751" s="59"/>
      <c r="XCD751" s="59"/>
      <c r="XCE751" s="59"/>
      <c r="XCF751" s="59"/>
      <c r="XCG751" s="59"/>
      <c r="XCH751" s="59"/>
      <c r="XCI751" s="59"/>
      <c r="XCJ751" s="59"/>
      <c r="XCK751" s="59"/>
      <c r="XCL751" s="59"/>
      <c r="XCM751" s="59"/>
      <c r="XCN751" s="59"/>
      <c r="XCO751" s="59"/>
      <c r="XCP751" s="59"/>
      <c r="XCQ751" s="59"/>
      <c r="XCR751" s="59"/>
      <c r="XCS751" s="59"/>
      <c r="XCT751" s="59"/>
      <c r="XCU751" s="59"/>
      <c r="XCV751" s="59"/>
      <c r="XCW751" s="59"/>
      <c r="XCX751" s="59"/>
      <c r="XCY751" s="59"/>
      <c r="XCZ751" s="59"/>
      <c r="XDA751" s="59"/>
      <c r="XDB751" s="59"/>
      <c r="XDC751" s="59"/>
      <c r="XDD751" s="59"/>
      <c r="XDE751" s="59"/>
      <c r="XDF751" s="59"/>
      <c r="XDG751" s="59"/>
      <c r="XDH751" s="59"/>
      <c r="XDI751" s="59"/>
      <c r="XDJ751" s="59"/>
      <c r="XDK751" s="59"/>
      <c r="XDL751" s="59"/>
      <c r="XDM751" s="59"/>
      <c r="XDN751" s="59"/>
      <c r="XDO751" s="59"/>
      <c r="XDP751" s="59"/>
      <c r="XDQ751" s="59"/>
      <c r="XDR751" s="59"/>
      <c r="XDS751" s="59"/>
      <c r="XDT751" s="59"/>
      <c r="XDU751" s="59"/>
      <c r="XDV751" s="59"/>
      <c r="XDW751" s="59"/>
      <c r="XDX751" s="59"/>
      <c r="XDY751" s="59"/>
      <c r="XDZ751" s="59"/>
      <c r="XEA751" s="59"/>
      <c r="XEB751" s="59"/>
      <c r="XEC751" s="59"/>
      <c r="XED751" s="59"/>
      <c r="XEE751" s="59"/>
      <c r="XEF751" s="59"/>
      <c r="XEG751" s="59"/>
      <c r="XEH751" s="59"/>
      <c r="XEI751" s="59"/>
      <c r="XEJ751" s="59"/>
      <c r="XEK751" s="59"/>
      <c r="XEL751" s="59"/>
      <c r="XEM751" s="59"/>
    </row>
    <row r="752" spans="1:16367" x14ac:dyDescent="0.25">
      <c r="A752" s="2" t="s">
        <v>224</v>
      </c>
      <c r="B752" s="67">
        <v>44181</v>
      </c>
      <c r="C752" s="68" t="s">
        <v>6</v>
      </c>
      <c r="D752" s="68"/>
      <c r="E752" s="68"/>
      <c r="F752" s="68"/>
      <c r="G752" s="68" t="s">
        <v>3</v>
      </c>
      <c r="H752" s="68" t="s">
        <v>2343</v>
      </c>
      <c r="I752" s="69"/>
      <c r="J752" s="69"/>
      <c r="K752" s="69"/>
      <c r="L752" s="69"/>
      <c r="M752" s="69">
        <v>0</v>
      </c>
      <c r="N752" s="68"/>
      <c r="O752" s="68" t="s">
        <v>2339</v>
      </c>
      <c r="P752" s="68" t="s">
        <v>422</v>
      </c>
      <c r="Q752" s="69">
        <v>0</v>
      </c>
      <c r="R752" s="69">
        <v>0</v>
      </c>
      <c r="S752" s="69">
        <v>0</v>
      </c>
      <c r="T752" s="69">
        <v>0</v>
      </c>
      <c r="U752" s="68" t="s">
        <v>366</v>
      </c>
      <c r="V752" s="69">
        <v>0</v>
      </c>
      <c r="W752" s="69">
        <v>0</v>
      </c>
      <c r="X752" s="68" t="s">
        <v>366</v>
      </c>
      <c r="Y752" s="69">
        <v>0</v>
      </c>
      <c r="Z752" s="69">
        <v>0</v>
      </c>
      <c r="AA752" s="68" t="s">
        <v>0</v>
      </c>
      <c r="AB752" s="69">
        <v>0</v>
      </c>
      <c r="AC752" s="69">
        <v>0</v>
      </c>
      <c r="AD752" s="68"/>
      <c r="AE752" s="69">
        <v>0</v>
      </c>
      <c r="AF752" s="72"/>
      <c r="AG752" s="68"/>
      <c r="AH752" s="154"/>
      <c r="AI752" s="3"/>
      <c r="AJ752" s="3"/>
      <c r="AK752" s="154"/>
      <c r="AL752" s="154"/>
      <c r="AM752" s="154"/>
      <c r="AN752" s="154"/>
      <c r="AO752" s="154"/>
      <c r="AP752" s="154"/>
      <c r="AQ752" s="59"/>
      <c r="AR752" s="59"/>
      <c r="AS752" s="59"/>
      <c r="AT752" s="59"/>
      <c r="AU752" s="59"/>
      <c r="AV752" s="59"/>
      <c r="AW752" s="59"/>
      <c r="AX752" s="59"/>
      <c r="AY752" s="59"/>
      <c r="AZ752" s="59"/>
      <c r="BA752" s="59"/>
      <c r="BB752" s="59"/>
      <c r="BC752" s="59"/>
      <c r="BD752" s="59"/>
      <c r="BE752" s="59"/>
      <c r="BF752" s="59"/>
      <c r="BG752" s="59"/>
      <c r="BH752" s="59"/>
      <c r="BI752" s="59"/>
      <c r="BJ752" s="59"/>
      <c r="BK752" s="59"/>
      <c r="BL752" s="59"/>
      <c r="BM752" s="59"/>
      <c r="BN752" s="59"/>
      <c r="BO752" s="59"/>
      <c r="BP752" s="59"/>
      <c r="BQ752" s="59"/>
      <c r="BR752" s="59"/>
      <c r="BS752" s="59"/>
      <c r="BT752" s="59"/>
      <c r="BU752" s="59"/>
      <c r="BV752" s="59"/>
      <c r="BW752" s="59"/>
      <c r="BX752" s="59"/>
      <c r="BY752" s="59"/>
      <c r="BZ752" s="59"/>
      <c r="CA752" s="59"/>
      <c r="CB752" s="59"/>
      <c r="CC752" s="59"/>
      <c r="CD752" s="59"/>
      <c r="CE752" s="59"/>
      <c r="CF752" s="59"/>
      <c r="CG752" s="59"/>
      <c r="CH752" s="59"/>
      <c r="CI752" s="59"/>
      <c r="CJ752" s="59"/>
      <c r="CK752" s="59"/>
      <c r="CL752" s="59"/>
      <c r="CM752" s="59"/>
      <c r="CN752" s="59"/>
      <c r="CO752" s="59"/>
      <c r="CP752" s="59"/>
      <c r="CQ752" s="59"/>
      <c r="CR752" s="59"/>
      <c r="CS752" s="59"/>
      <c r="CT752" s="59"/>
      <c r="CU752" s="59"/>
      <c r="CV752" s="59"/>
      <c r="CW752" s="59"/>
      <c r="CX752" s="59"/>
      <c r="CY752" s="59"/>
      <c r="CZ752" s="59"/>
      <c r="DA752" s="59"/>
      <c r="DB752" s="59"/>
      <c r="DC752" s="59"/>
      <c r="DD752" s="59"/>
      <c r="DE752" s="59"/>
      <c r="DF752" s="59"/>
      <c r="DG752" s="59"/>
      <c r="DH752" s="59"/>
      <c r="DI752" s="59"/>
      <c r="DJ752" s="59"/>
      <c r="DK752" s="59"/>
      <c r="DL752" s="59"/>
      <c r="DM752" s="59"/>
      <c r="DN752" s="59"/>
      <c r="DO752" s="59"/>
      <c r="DP752" s="59"/>
      <c r="DQ752" s="59"/>
      <c r="DR752" s="59"/>
      <c r="DS752" s="59"/>
      <c r="DT752" s="59"/>
      <c r="DU752" s="59"/>
      <c r="DV752" s="59"/>
      <c r="DW752" s="59"/>
      <c r="DX752" s="59"/>
      <c r="DY752" s="59"/>
      <c r="DZ752" s="59"/>
      <c r="EA752" s="59"/>
      <c r="EB752" s="59"/>
      <c r="EC752" s="59"/>
      <c r="ED752" s="59"/>
      <c r="EE752" s="59"/>
      <c r="EF752" s="59"/>
      <c r="EG752" s="59"/>
      <c r="EH752" s="59"/>
      <c r="EI752" s="59"/>
      <c r="EJ752" s="59"/>
      <c r="EK752" s="59"/>
      <c r="EL752" s="59"/>
      <c r="EM752" s="59"/>
      <c r="EN752" s="59"/>
      <c r="EO752" s="59"/>
      <c r="EP752" s="59"/>
      <c r="EQ752" s="59"/>
      <c r="ER752" s="59"/>
      <c r="ES752" s="59"/>
      <c r="ET752" s="59"/>
      <c r="EU752" s="59"/>
      <c r="EV752" s="59"/>
      <c r="EW752" s="59"/>
      <c r="EX752" s="59"/>
      <c r="EY752" s="59"/>
      <c r="EZ752" s="59"/>
      <c r="FA752" s="59"/>
      <c r="FB752" s="59"/>
      <c r="FC752" s="59"/>
      <c r="FD752" s="59"/>
      <c r="FE752" s="59"/>
      <c r="FF752" s="59"/>
      <c r="FG752" s="59"/>
      <c r="FH752" s="59"/>
      <c r="FI752" s="59"/>
      <c r="FJ752" s="59"/>
      <c r="FK752" s="59"/>
      <c r="FL752" s="59"/>
      <c r="FM752" s="59"/>
      <c r="FN752" s="59"/>
      <c r="FO752" s="59"/>
      <c r="FP752" s="59"/>
      <c r="FQ752" s="59"/>
      <c r="FR752" s="59"/>
      <c r="FS752" s="59"/>
      <c r="FT752" s="59"/>
      <c r="FU752" s="59"/>
      <c r="FV752" s="59"/>
      <c r="FW752" s="59"/>
      <c r="FX752" s="59"/>
      <c r="FY752" s="59"/>
      <c r="FZ752" s="59"/>
      <c r="GA752" s="59"/>
      <c r="GB752" s="59"/>
      <c r="GC752" s="59"/>
      <c r="GD752" s="59"/>
      <c r="GE752" s="59"/>
      <c r="GF752" s="59"/>
      <c r="GG752" s="59"/>
      <c r="GH752" s="59"/>
      <c r="GI752" s="59"/>
      <c r="GJ752" s="59"/>
      <c r="GK752" s="59"/>
      <c r="GL752" s="59"/>
      <c r="GM752" s="59"/>
      <c r="GN752" s="59"/>
      <c r="GO752" s="59"/>
      <c r="GP752" s="59"/>
      <c r="GQ752" s="59"/>
      <c r="GR752" s="59"/>
      <c r="GS752" s="59"/>
      <c r="GT752" s="59"/>
      <c r="GU752" s="59"/>
      <c r="GV752" s="59"/>
      <c r="GW752" s="59"/>
      <c r="GX752" s="59"/>
      <c r="GY752" s="59"/>
      <c r="GZ752" s="59"/>
      <c r="HA752" s="59"/>
      <c r="HB752" s="59"/>
      <c r="HC752" s="59"/>
      <c r="HD752" s="59"/>
      <c r="HE752" s="59"/>
      <c r="HF752" s="59"/>
      <c r="HG752" s="59"/>
      <c r="HH752" s="59"/>
      <c r="HI752" s="59"/>
      <c r="HJ752" s="59"/>
      <c r="HK752" s="59"/>
      <c r="HL752" s="59"/>
      <c r="HM752" s="59"/>
      <c r="HN752" s="59"/>
      <c r="HO752" s="59"/>
      <c r="HP752" s="59"/>
      <c r="HQ752" s="59"/>
      <c r="HR752" s="59"/>
      <c r="HS752" s="59"/>
      <c r="HT752" s="59"/>
      <c r="HU752" s="59"/>
      <c r="HV752" s="59"/>
      <c r="HW752" s="59"/>
      <c r="HX752" s="59"/>
      <c r="HY752" s="59"/>
      <c r="HZ752" s="59"/>
      <c r="IA752" s="59"/>
      <c r="IB752" s="59"/>
      <c r="IC752" s="59"/>
      <c r="ID752" s="59"/>
      <c r="IE752" s="59"/>
      <c r="IF752" s="59"/>
      <c r="IG752" s="59"/>
      <c r="IH752" s="59"/>
      <c r="II752" s="59"/>
      <c r="IJ752" s="59"/>
      <c r="IK752" s="59"/>
      <c r="IL752" s="59"/>
      <c r="IM752" s="59"/>
      <c r="IN752" s="59"/>
      <c r="IO752" s="59"/>
      <c r="IP752" s="59"/>
      <c r="IQ752" s="59"/>
      <c r="IR752" s="59"/>
      <c r="IS752" s="59"/>
      <c r="IT752" s="59"/>
      <c r="IU752" s="59"/>
      <c r="IV752" s="59"/>
      <c r="IW752" s="59"/>
      <c r="IX752" s="59"/>
      <c r="IY752" s="59"/>
      <c r="IZ752" s="59"/>
      <c r="JA752" s="59"/>
      <c r="JB752" s="59"/>
      <c r="JC752" s="59"/>
      <c r="JD752" s="59"/>
      <c r="JE752" s="59"/>
      <c r="JF752" s="59"/>
      <c r="JG752" s="59"/>
      <c r="JH752" s="59"/>
      <c r="JI752" s="59"/>
      <c r="JJ752" s="59"/>
      <c r="JK752" s="59"/>
      <c r="JL752" s="59"/>
      <c r="JM752" s="59"/>
      <c r="JN752" s="59"/>
      <c r="JO752" s="59"/>
      <c r="JP752" s="59"/>
      <c r="JQ752" s="59"/>
      <c r="JR752" s="59"/>
      <c r="JS752" s="59"/>
      <c r="JT752" s="59"/>
      <c r="JU752" s="59"/>
      <c r="JV752" s="59"/>
      <c r="JW752" s="59"/>
      <c r="JX752" s="59"/>
      <c r="JY752" s="59"/>
      <c r="JZ752" s="59"/>
      <c r="KA752" s="59"/>
      <c r="KB752" s="59"/>
      <c r="KC752" s="59"/>
      <c r="KD752" s="59"/>
      <c r="KE752" s="59"/>
      <c r="KF752" s="59"/>
      <c r="KG752" s="59"/>
      <c r="KH752" s="59"/>
      <c r="KI752" s="59"/>
      <c r="KJ752" s="59"/>
      <c r="KK752" s="59"/>
      <c r="KL752" s="59"/>
      <c r="KM752" s="59"/>
      <c r="KN752" s="59"/>
      <c r="KO752" s="59"/>
      <c r="KP752" s="59"/>
      <c r="KQ752" s="59"/>
      <c r="KR752" s="59"/>
      <c r="KS752" s="59"/>
      <c r="KT752" s="59"/>
      <c r="KU752" s="59"/>
      <c r="KV752" s="59"/>
      <c r="KW752" s="59"/>
      <c r="KX752" s="59"/>
      <c r="KY752" s="59"/>
      <c r="KZ752" s="59"/>
      <c r="LA752" s="59"/>
      <c r="LB752" s="59"/>
      <c r="LC752" s="59"/>
      <c r="LD752" s="59"/>
      <c r="LE752" s="59"/>
      <c r="LF752" s="59"/>
      <c r="LG752" s="59"/>
      <c r="LH752" s="59"/>
      <c r="LI752" s="59"/>
      <c r="LJ752" s="59"/>
      <c r="LK752" s="59"/>
      <c r="LL752" s="59"/>
      <c r="LM752" s="59"/>
      <c r="LN752" s="59"/>
      <c r="LO752" s="59"/>
      <c r="LP752" s="59"/>
      <c r="LQ752" s="59"/>
      <c r="LR752" s="59"/>
      <c r="LS752" s="59"/>
      <c r="LT752" s="59"/>
      <c r="LU752" s="59"/>
      <c r="LV752" s="59"/>
      <c r="LW752" s="59"/>
      <c r="LX752" s="59"/>
      <c r="LY752" s="59"/>
      <c r="LZ752" s="59"/>
      <c r="MA752" s="59"/>
      <c r="MB752" s="59"/>
      <c r="MC752" s="59"/>
      <c r="MD752" s="59"/>
      <c r="ME752" s="59"/>
      <c r="MF752" s="59"/>
      <c r="MG752" s="59"/>
      <c r="MH752" s="59"/>
      <c r="MI752" s="59"/>
      <c r="MJ752" s="59"/>
      <c r="MK752" s="59"/>
      <c r="ML752" s="59"/>
      <c r="MM752" s="59"/>
      <c r="MN752" s="59"/>
      <c r="MO752" s="59"/>
      <c r="MP752" s="59"/>
      <c r="MQ752" s="59"/>
      <c r="MR752" s="59"/>
      <c r="MS752" s="59"/>
      <c r="MT752" s="59"/>
      <c r="MU752" s="59"/>
      <c r="MV752" s="59"/>
      <c r="MW752" s="59"/>
      <c r="MX752" s="59"/>
      <c r="MY752" s="59"/>
      <c r="MZ752" s="59"/>
      <c r="NA752" s="59"/>
      <c r="NB752" s="59"/>
      <c r="NC752" s="59"/>
      <c r="ND752" s="59"/>
      <c r="NE752" s="59"/>
      <c r="NF752" s="59"/>
      <c r="NG752" s="59"/>
      <c r="NH752" s="59"/>
      <c r="NI752" s="59"/>
      <c r="NJ752" s="59"/>
      <c r="NK752" s="59"/>
      <c r="NL752" s="59"/>
      <c r="NM752" s="59"/>
      <c r="NN752" s="59"/>
      <c r="NO752" s="59"/>
      <c r="NP752" s="59"/>
      <c r="NQ752" s="59"/>
      <c r="NR752" s="59"/>
      <c r="NS752" s="59"/>
      <c r="NT752" s="59"/>
      <c r="NU752" s="59"/>
      <c r="NV752" s="59"/>
      <c r="NW752" s="59"/>
      <c r="NX752" s="59"/>
      <c r="NY752" s="59"/>
      <c r="NZ752" s="59"/>
      <c r="OA752" s="59"/>
      <c r="OB752" s="59"/>
      <c r="OC752" s="59"/>
      <c r="OD752" s="59"/>
      <c r="OE752" s="59"/>
      <c r="OF752" s="59"/>
      <c r="OG752" s="59"/>
      <c r="OH752" s="59"/>
      <c r="OI752" s="59"/>
      <c r="OJ752" s="59"/>
      <c r="OK752" s="59"/>
      <c r="OL752" s="59"/>
      <c r="OM752" s="59"/>
      <c r="ON752" s="59"/>
      <c r="OO752" s="59"/>
      <c r="OP752" s="59"/>
      <c r="OQ752" s="59"/>
      <c r="OR752" s="59"/>
      <c r="OS752" s="59"/>
      <c r="OT752" s="59"/>
      <c r="OU752" s="59"/>
      <c r="OV752" s="59"/>
      <c r="OW752" s="59"/>
      <c r="OX752" s="59"/>
      <c r="OY752" s="59"/>
      <c r="OZ752" s="59"/>
      <c r="PA752" s="59"/>
      <c r="PB752" s="59"/>
      <c r="PC752" s="59"/>
      <c r="PD752" s="59"/>
      <c r="PE752" s="59"/>
      <c r="PF752" s="59"/>
      <c r="PG752" s="59"/>
      <c r="PH752" s="59"/>
      <c r="PI752" s="59"/>
      <c r="PJ752" s="59"/>
      <c r="PK752" s="59"/>
      <c r="PL752" s="59"/>
      <c r="PM752" s="59"/>
      <c r="PN752" s="59"/>
      <c r="PO752" s="59"/>
      <c r="PP752" s="59"/>
      <c r="PQ752" s="59"/>
      <c r="PR752" s="59"/>
      <c r="PS752" s="59"/>
      <c r="PT752" s="59"/>
      <c r="PU752" s="59"/>
      <c r="PV752" s="59"/>
      <c r="PW752" s="59"/>
      <c r="PX752" s="59"/>
      <c r="PY752" s="59"/>
      <c r="PZ752" s="59"/>
      <c r="QA752" s="59"/>
      <c r="QB752" s="59"/>
      <c r="QC752" s="59"/>
      <c r="QD752" s="59"/>
      <c r="QE752" s="59"/>
      <c r="QF752" s="59"/>
      <c r="QG752" s="59"/>
      <c r="QH752" s="59"/>
      <c r="QI752" s="59"/>
      <c r="QJ752" s="59"/>
      <c r="QK752" s="59"/>
      <c r="QL752" s="59"/>
      <c r="QM752" s="59"/>
      <c r="QN752" s="59"/>
      <c r="QO752" s="59"/>
      <c r="QP752" s="59"/>
      <c r="QQ752" s="59"/>
      <c r="QR752" s="59"/>
      <c r="QS752" s="59"/>
      <c r="QT752" s="59"/>
      <c r="QU752" s="59"/>
      <c r="QV752" s="59"/>
      <c r="QW752" s="59"/>
      <c r="QX752" s="59"/>
      <c r="QY752" s="59"/>
      <c r="QZ752" s="59"/>
      <c r="RA752" s="59"/>
      <c r="RB752" s="59"/>
      <c r="RC752" s="59"/>
      <c r="RD752" s="59"/>
      <c r="RE752" s="59"/>
      <c r="RF752" s="59"/>
      <c r="RG752" s="59"/>
      <c r="RH752" s="59"/>
      <c r="RI752" s="59"/>
      <c r="RJ752" s="59"/>
      <c r="RK752" s="59"/>
      <c r="RL752" s="59"/>
      <c r="RM752" s="59"/>
      <c r="RN752" s="59"/>
      <c r="RO752" s="59"/>
      <c r="RP752" s="59"/>
      <c r="RQ752" s="59"/>
      <c r="RR752" s="59"/>
      <c r="RS752" s="59"/>
      <c r="RT752" s="59"/>
      <c r="RU752" s="59"/>
      <c r="RV752" s="59"/>
      <c r="RW752" s="59"/>
      <c r="RX752" s="59"/>
      <c r="RY752" s="59"/>
      <c r="RZ752" s="59"/>
      <c r="SA752" s="59"/>
      <c r="SB752" s="59"/>
      <c r="SC752" s="59"/>
      <c r="SD752" s="59"/>
      <c r="SE752" s="59"/>
      <c r="SF752" s="59"/>
      <c r="SG752" s="59"/>
      <c r="SH752" s="59"/>
      <c r="SI752" s="59"/>
      <c r="SJ752" s="59"/>
      <c r="SK752" s="59"/>
      <c r="SL752" s="59"/>
      <c r="SM752" s="59"/>
      <c r="SN752" s="59"/>
      <c r="SO752" s="59"/>
      <c r="SP752" s="59"/>
      <c r="SQ752" s="59"/>
      <c r="SR752" s="59"/>
      <c r="SS752" s="59"/>
      <c r="ST752" s="59"/>
      <c r="SU752" s="59"/>
      <c r="SV752" s="59"/>
      <c r="SW752" s="59"/>
      <c r="SX752" s="59"/>
      <c r="SY752" s="59"/>
      <c r="SZ752" s="59"/>
      <c r="TA752" s="59"/>
      <c r="TB752" s="59"/>
      <c r="TC752" s="59"/>
      <c r="TD752" s="59"/>
      <c r="TE752" s="59"/>
      <c r="TF752" s="59"/>
      <c r="TG752" s="59"/>
      <c r="TH752" s="59"/>
      <c r="TI752" s="59"/>
      <c r="TJ752" s="59"/>
      <c r="TK752" s="59"/>
      <c r="TL752" s="59"/>
      <c r="TM752" s="59"/>
      <c r="TN752" s="59"/>
      <c r="TO752" s="59"/>
      <c r="TP752" s="59"/>
      <c r="TQ752" s="59"/>
      <c r="TR752" s="59"/>
      <c r="TS752" s="59"/>
      <c r="TT752" s="59"/>
      <c r="TU752" s="59"/>
      <c r="TV752" s="59"/>
      <c r="TW752" s="59"/>
      <c r="TX752" s="59"/>
      <c r="TY752" s="59"/>
      <c r="TZ752" s="59"/>
      <c r="UA752" s="59"/>
      <c r="UB752" s="59"/>
      <c r="UC752" s="59"/>
      <c r="UD752" s="59"/>
      <c r="UE752" s="59"/>
      <c r="UF752" s="59"/>
      <c r="UG752" s="59"/>
      <c r="UH752" s="59"/>
      <c r="UI752" s="59"/>
      <c r="UJ752" s="59"/>
      <c r="UK752" s="59"/>
      <c r="UL752" s="59"/>
      <c r="UM752" s="59"/>
      <c r="UN752" s="59"/>
      <c r="UO752" s="59"/>
      <c r="UP752" s="59"/>
      <c r="UQ752" s="59"/>
      <c r="UR752" s="59"/>
      <c r="US752" s="59"/>
      <c r="UT752" s="59"/>
      <c r="UU752" s="59"/>
      <c r="UV752" s="59"/>
      <c r="UW752" s="59"/>
      <c r="UX752" s="59"/>
      <c r="UY752" s="59"/>
      <c r="UZ752" s="59"/>
      <c r="VA752" s="59"/>
      <c r="VB752" s="59"/>
      <c r="VC752" s="59"/>
      <c r="VD752" s="59"/>
      <c r="VE752" s="59"/>
      <c r="VF752" s="59"/>
      <c r="VG752" s="59"/>
      <c r="VH752" s="59"/>
      <c r="VI752" s="59"/>
      <c r="VJ752" s="59"/>
      <c r="VK752" s="59"/>
      <c r="VL752" s="59"/>
      <c r="VM752" s="59"/>
      <c r="VN752" s="59"/>
      <c r="VO752" s="59"/>
      <c r="VP752" s="59"/>
      <c r="VQ752" s="59"/>
      <c r="VR752" s="59"/>
      <c r="VS752" s="59"/>
      <c r="VT752" s="59"/>
      <c r="VU752" s="59"/>
      <c r="VV752" s="59"/>
      <c r="VW752" s="59"/>
      <c r="VX752" s="59"/>
      <c r="VY752" s="59"/>
      <c r="VZ752" s="59"/>
      <c r="WA752" s="59"/>
      <c r="WB752" s="59"/>
      <c r="WC752" s="59"/>
      <c r="WD752" s="59"/>
      <c r="WE752" s="59"/>
      <c r="WF752" s="59"/>
      <c r="WG752" s="59"/>
      <c r="WH752" s="59"/>
      <c r="WI752" s="59"/>
      <c r="WJ752" s="59"/>
      <c r="WK752" s="59"/>
      <c r="WL752" s="59"/>
      <c r="WM752" s="59"/>
      <c r="WN752" s="59"/>
      <c r="WO752" s="59"/>
      <c r="WP752" s="59"/>
      <c r="WQ752" s="59"/>
      <c r="WR752" s="59"/>
      <c r="WS752" s="59"/>
      <c r="WT752" s="59"/>
      <c r="WU752" s="59"/>
      <c r="WV752" s="59"/>
      <c r="WW752" s="59"/>
      <c r="WX752" s="59"/>
      <c r="WY752" s="59"/>
      <c r="WZ752" s="59"/>
      <c r="XA752" s="59"/>
      <c r="XB752" s="59"/>
      <c r="XC752" s="59"/>
      <c r="XD752" s="59"/>
      <c r="XE752" s="59"/>
      <c r="XF752" s="59"/>
      <c r="XG752" s="59"/>
      <c r="XH752" s="59"/>
      <c r="XI752" s="59"/>
      <c r="XJ752" s="59"/>
      <c r="XK752" s="59"/>
      <c r="XL752" s="59"/>
      <c r="XM752" s="59"/>
      <c r="XN752" s="59"/>
      <c r="XO752" s="59"/>
      <c r="XP752" s="59"/>
      <c r="XQ752" s="59"/>
      <c r="XR752" s="59"/>
      <c r="XS752" s="59"/>
      <c r="XT752" s="59"/>
      <c r="XU752" s="59"/>
      <c r="XV752" s="59"/>
      <c r="XW752" s="59"/>
      <c r="XX752" s="59"/>
      <c r="XY752" s="59"/>
      <c r="XZ752" s="59"/>
      <c r="YA752" s="59"/>
      <c r="YB752" s="59"/>
      <c r="YC752" s="59"/>
      <c r="YD752" s="59"/>
      <c r="YE752" s="59"/>
      <c r="YF752" s="59"/>
      <c r="YG752" s="59"/>
      <c r="YH752" s="59"/>
      <c r="YI752" s="59"/>
      <c r="YJ752" s="59"/>
      <c r="YK752" s="59"/>
      <c r="YL752" s="59"/>
      <c r="YM752" s="59"/>
      <c r="YN752" s="59"/>
      <c r="YO752" s="59"/>
      <c r="YP752" s="59"/>
      <c r="YQ752" s="59"/>
      <c r="YR752" s="59"/>
      <c r="YS752" s="59"/>
      <c r="YT752" s="59"/>
      <c r="YU752" s="59"/>
      <c r="YV752" s="59"/>
      <c r="YW752" s="59"/>
      <c r="YX752" s="59"/>
      <c r="YY752" s="59"/>
      <c r="YZ752" s="59"/>
      <c r="ZA752" s="59"/>
      <c r="ZB752" s="59"/>
      <c r="ZC752" s="59"/>
      <c r="ZD752" s="59"/>
      <c r="ZE752" s="59"/>
      <c r="ZF752" s="59"/>
      <c r="ZG752" s="59"/>
      <c r="ZH752" s="59"/>
      <c r="ZI752" s="59"/>
      <c r="ZJ752" s="59"/>
      <c r="ZK752" s="59"/>
      <c r="ZL752" s="59"/>
      <c r="ZM752" s="59"/>
      <c r="ZN752" s="59"/>
      <c r="ZO752" s="59"/>
      <c r="ZP752" s="59"/>
      <c r="ZQ752" s="59"/>
      <c r="ZR752" s="59"/>
      <c r="ZS752" s="59"/>
      <c r="ZT752" s="59"/>
      <c r="ZU752" s="59"/>
      <c r="ZV752" s="59"/>
      <c r="ZW752" s="59"/>
      <c r="ZX752" s="59"/>
      <c r="ZY752" s="59"/>
      <c r="ZZ752" s="59"/>
      <c r="AAA752" s="59"/>
      <c r="AAB752" s="59"/>
      <c r="AAC752" s="59"/>
      <c r="AAD752" s="59"/>
      <c r="AAE752" s="59"/>
      <c r="AAF752" s="59"/>
      <c r="AAG752" s="59"/>
      <c r="AAH752" s="59"/>
      <c r="AAI752" s="59"/>
      <c r="AAJ752" s="59"/>
      <c r="AAK752" s="59"/>
      <c r="AAL752" s="59"/>
      <c r="AAM752" s="59"/>
      <c r="AAN752" s="59"/>
      <c r="AAO752" s="59"/>
      <c r="AAP752" s="59"/>
      <c r="AAQ752" s="59"/>
      <c r="AAR752" s="59"/>
      <c r="AAS752" s="59"/>
      <c r="AAT752" s="59"/>
      <c r="AAU752" s="59"/>
      <c r="AAV752" s="59"/>
      <c r="AAW752" s="59"/>
      <c r="AAX752" s="59"/>
      <c r="AAY752" s="59"/>
      <c r="AAZ752" s="59"/>
      <c r="ABA752" s="59"/>
      <c r="ABB752" s="59"/>
      <c r="ABC752" s="59"/>
      <c r="ABD752" s="59"/>
      <c r="ABE752" s="59"/>
      <c r="ABF752" s="59"/>
      <c r="ABG752" s="59"/>
      <c r="ABH752" s="59"/>
      <c r="ABI752" s="59"/>
      <c r="ABJ752" s="59"/>
      <c r="ABK752" s="59"/>
      <c r="ABL752" s="59"/>
      <c r="ABM752" s="59"/>
      <c r="ABN752" s="59"/>
      <c r="ABO752" s="59"/>
      <c r="ABP752" s="59"/>
      <c r="ABQ752" s="59"/>
      <c r="ABR752" s="59"/>
      <c r="ABS752" s="59"/>
      <c r="ABT752" s="59"/>
      <c r="ABU752" s="59"/>
      <c r="ABV752" s="59"/>
      <c r="ABW752" s="59"/>
      <c r="ABX752" s="59"/>
      <c r="ABY752" s="59"/>
      <c r="ABZ752" s="59"/>
      <c r="ACA752" s="59"/>
      <c r="ACB752" s="59"/>
      <c r="ACC752" s="59"/>
      <c r="ACD752" s="59"/>
      <c r="ACE752" s="59"/>
      <c r="ACF752" s="59"/>
      <c r="ACG752" s="59"/>
      <c r="ACH752" s="59"/>
      <c r="ACI752" s="59"/>
      <c r="ACJ752" s="59"/>
      <c r="ACK752" s="59"/>
      <c r="ACL752" s="59"/>
      <c r="ACM752" s="59"/>
      <c r="ACN752" s="59"/>
      <c r="ACO752" s="59"/>
      <c r="ACP752" s="59"/>
      <c r="ACQ752" s="59"/>
      <c r="ACR752" s="59"/>
      <c r="ACS752" s="59"/>
      <c r="ACT752" s="59"/>
      <c r="ACU752" s="59"/>
      <c r="ACV752" s="59"/>
      <c r="ACW752" s="59"/>
      <c r="ACX752" s="59"/>
      <c r="ACY752" s="59"/>
      <c r="ACZ752" s="59"/>
      <c r="ADA752" s="59"/>
      <c r="ADB752" s="59"/>
      <c r="ADC752" s="59"/>
      <c r="ADD752" s="59"/>
      <c r="ADE752" s="59"/>
      <c r="ADF752" s="59"/>
      <c r="ADG752" s="59"/>
      <c r="ADH752" s="59"/>
      <c r="ADI752" s="59"/>
      <c r="ADJ752" s="59"/>
      <c r="ADK752" s="59"/>
      <c r="ADL752" s="59"/>
      <c r="ADM752" s="59"/>
      <c r="ADN752" s="59"/>
      <c r="ADO752" s="59"/>
      <c r="ADP752" s="59"/>
      <c r="ADQ752" s="59"/>
      <c r="ADR752" s="59"/>
      <c r="ADS752" s="59"/>
      <c r="ADT752" s="59"/>
      <c r="ADU752" s="59"/>
      <c r="ADV752" s="59"/>
      <c r="ADW752" s="59"/>
      <c r="ADX752" s="59"/>
      <c r="ADY752" s="59"/>
      <c r="ADZ752" s="59"/>
      <c r="AEA752" s="59"/>
      <c r="AEB752" s="59"/>
      <c r="AEC752" s="59"/>
      <c r="AED752" s="59"/>
      <c r="AEE752" s="59"/>
      <c r="AEF752" s="59"/>
      <c r="AEG752" s="59"/>
      <c r="AEH752" s="59"/>
      <c r="AEI752" s="59"/>
      <c r="AEJ752" s="59"/>
      <c r="AEK752" s="59"/>
      <c r="AEL752" s="59"/>
      <c r="AEM752" s="59"/>
      <c r="AEN752" s="59"/>
      <c r="AEO752" s="59"/>
      <c r="AEP752" s="59"/>
      <c r="AEQ752" s="59"/>
      <c r="AER752" s="59"/>
      <c r="AES752" s="59"/>
      <c r="AET752" s="59"/>
      <c r="AEU752" s="59"/>
      <c r="AEV752" s="59"/>
      <c r="AEW752" s="59"/>
      <c r="AEX752" s="59"/>
      <c r="AEY752" s="59"/>
      <c r="AEZ752" s="59"/>
      <c r="AFA752" s="59"/>
      <c r="AFB752" s="59"/>
      <c r="AFC752" s="59"/>
      <c r="AFD752" s="59"/>
      <c r="AFE752" s="59"/>
      <c r="AFF752" s="59"/>
      <c r="AFG752" s="59"/>
      <c r="AFH752" s="59"/>
      <c r="AFI752" s="59"/>
      <c r="AFJ752" s="59"/>
      <c r="AFK752" s="59"/>
      <c r="AFL752" s="59"/>
      <c r="AFM752" s="59"/>
      <c r="AFN752" s="59"/>
      <c r="AFO752" s="59"/>
      <c r="AFP752" s="59"/>
      <c r="AFQ752" s="59"/>
      <c r="AFR752" s="59"/>
      <c r="AFS752" s="59"/>
      <c r="AFT752" s="59"/>
      <c r="AFU752" s="59"/>
      <c r="AFV752" s="59"/>
      <c r="AFW752" s="59"/>
      <c r="AFX752" s="59"/>
      <c r="AFY752" s="59"/>
      <c r="AFZ752" s="59"/>
      <c r="AGA752" s="59"/>
      <c r="AGB752" s="59"/>
      <c r="AGC752" s="59"/>
      <c r="AGD752" s="59"/>
      <c r="AGE752" s="59"/>
      <c r="AGF752" s="59"/>
      <c r="AGG752" s="59"/>
      <c r="AGH752" s="59"/>
      <c r="AGI752" s="59"/>
      <c r="AGJ752" s="59"/>
      <c r="AGK752" s="59"/>
      <c r="AGL752" s="59"/>
      <c r="AGM752" s="59"/>
      <c r="AGN752" s="59"/>
      <c r="AGO752" s="59"/>
      <c r="AGP752" s="59"/>
      <c r="AGQ752" s="59"/>
      <c r="AGR752" s="59"/>
      <c r="AGS752" s="59"/>
      <c r="AGT752" s="59"/>
      <c r="AGU752" s="59"/>
      <c r="AGV752" s="59"/>
      <c r="AGW752" s="59"/>
      <c r="AGX752" s="59"/>
      <c r="AGY752" s="59"/>
      <c r="AGZ752" s="59"/>
      <c r="AHA752" s="59"/>
      <c r="AHB752" s="59"/>
      <c r="AHC752" s="59"/>
      <c r="AHD752" s="59"/>
      <c r="AHE752" s="59"/>
      <c r="AHF752" s="59"/>
      <c r="AHG752" s="59"/>
      <c r="AHH752" s="59"/>
      <c r="AHI752" s="59"/>
      <c r="AHJ752" s="59"/>
      <c r="AHK752" s="59"/>
      <c r="AHL752" s="59"/>
      <c r="AHM752" s="59"/>
      <c r="AHN752" s="59"/>
      <c r="AHO752" s="59"/>
      <c r="AHP752" s="59"/>
      <c r="AHQ752" s="59"/>
      <c r="AHR752" s="59"/>
      <c r="AHS752" s="59"/>
      <c r="AHT752" s="59"/>
      <c r="AHU752" s="59"/>
      <c r="AHV752" s="59"/>
      <c r="AHW752" s="59"/>
      <c r="AHX752" s="59"/>
      <c r="AHY752" s="59"/>
      <c r="AHZ752" s="59"/>
      <c r="AIA752" s="59"/>
      <c r="AIB752" s="59"/>
      <c r="AIC752" s="59"/>
      <c r="AID752" s="59"/>
      <c r="AIE752" s="59"/>
      <c r="AIF752" s="59"/>
      <c r="AIG752" s="59"/>
      <c r="AIH752" s="59"/>
      <c r="AII752" s="59"/>
      <c r="AIJ752" s="59"/>
      <c r="AIK752" s="59"/>
      <c r="AIL752" s="59"/>
      <c r="AIM752" s="59"/>
      <c r="AIN752" s="59"/>
      <c r="AIO752" s="59"/>
      <c r="AIP752" s="59"/>
      <c r="AIQ752" s="59"/>
      <c r="AIR752" s="59"/>
      <c r="AIS752" s="59"/>
      <c r="AIT752" s="59"/>
      <c r="AIU752" s="59"/>
      <c r="AIV752" s="59"/>
      <c r="AIW752" s="59"/>
      <c r="AIX752" s="59"/>
      <c r="AIY752" s="59"/>
      <c r="AIZ752" s="59"/>
      <c r="AJA752" s="59"/>
      <c r="AJB752" s="59"/>
      <c r="AJC752" s="59"/>
      <c r="AJD752" s="59"/>
      <c r="AJE752" s="59"/>
      <c r="AJF752" s="59"/>
      <c r="AJG752" s="59"/>
      <c r="AJH752" s="59"/>
      <c r="AJI752" s="59"/>
      <c r="AJJ752" s="59"/>
      <c r="AJK752" s="59"/>
      <c r="AJL752" s="59"/>
      <c r="AJM752" s="59"/>
      <c r="AJN752" s="59"/>
      <c r="AJO752" s="59"/>
      <c r="AJP752" s="59"/>
      <c r="AJQ752" s="59"/>
      <c r="AJR752" s="59"/>
      <c r="AJS752" s="59"/>
      <c r="AJT752" s="59"/>
      <c r="AJU752" s="59"/>
      <c r="AJV752" s="59"/>
      <c r="AJW752" s="59"/>
      <c r="AJX752" s="59"/>
      <c r="AJY752" s="59"/>
      <c r="AJZ752" s="59"/>
      <c r="AKA752" s="59"/>
      <c r="AKB752" s="59"/>
      <c r="AKC752" s="59"/>
      <c r="AKD752" s="59"/>
      <c r="AKE752" s="59"/>
      <c r="AKF752" s="59"/>
      <c r="AKG752" s="59"/>
      <c r="AKH752" s="59"/>
      <c r="AKI752" s="59"/>
      <c r="AKJ752" s="59"/>
      <c r="AKK752" s="59"/>
      <c r="AKL752" s="59"/>
      <c r="AKM752" s="59"/>
      <c r="AKN752" s="59"/>
      <c r="AKO752" s="59"/>
      <c r="AKP752" s="59"/>
      <c r="AKQ752" s="59"/>
      <c r="AKR752" s="59"/>
      <c r="AKS752" s="59"/>
      <c r="AKT752" s="59"/>
      <c r="AKU752" s="59"/>
      <c r="AKV752" s="59"/>
      <c r="AKW752" s="59"/>
      <c r="AKX752" s="59"/>
      <c r="AKY752" s="59"/>
      <c r="AKZ752" s="59"/>
      <c r="ALA752" s="59"/>
      <c r="ALB752" s="59"/>
      <c r="ALC752" s="59"/>
      <c r="ALD752" s="59"/>
      <c r="ALE752" s="59"/>
      <c r="ALF752" s="59"/>
      <c r="ALG752" s="59"/>
      <c r="ALH752" s="59"/>
      <c r="ALI752" s="59"/>
      <c r="ALJ752" s="59"/>
      <c r="ALK752" s="59"/>
      <c r="ALL752" s="59"/>
      <c r="ALM752" s="59"/>
      <c r="ALN752" s="59"/>
      <c r="ALO752" s="59"/>
      <c r="ALP752" s="59"/>
      <c r="ALQ752" s="59"/>
      <c r="ALR752" s="59"/>
      <c r="ALS752" s="59"/>
      <c r="ALT752" s="59"/>
      <c r="ALU752" s="59"/>
      <c r="ALV752" s="59"/>
      <c r="ALW752" s="59"/>
      <c r="ALX752" s="59"/>
      <c r="ALY752" s="59"/>
      <c r="ALZ752" s="59"/>
      <c r="AMA752" s="59"/>
      <c r="AMB752" s="59"/>
      <c r="AMC752" s="59"/>
      <c r="AMD752" s="59"/>
      <c r="AME752" s="59"/>
      <c r="AMF752" s="59"/>
      <c r="AMG752" s="59"/>
      <c r="AMH752" s="59"/>
      <c r="AMI752" s="59"/>
      <c r="AMJ752" s="59"/>
      <c r="AMK752" s="59"/>
      <c r="AML752" s="59"/>
      <c r="AMM752" s="59"/>
      <c r="AMN752" s="59"/>
      <c r="AMO752" s="59"/>
      <c r="AMP752" s="59"/>
      <c r="AMQ752" s="59"/>
      <c r="AMR752" s="59"/>
      <c r="AMS752" s="59"/>
      <c r="AMT752" s="59"/>
      <c r="AMU752" s="59"/>
      <c r="AMV752" s="59"/>
      <c r="AMW752" s="59"/>
      <c r="AMX752" s="59"/>
      <c r="AMY752" s="59"/>
      <c r="AMZ752" s="59"/>
      <c r="ANA752" s="59"/>
      <c r="ANB752" s="59"/>
      <c r="ANC752" s="59"/>
      <c r="AND752" s="59"/>
      <c r="ANE752" s="59"/>
      <c r="ANF752" s="59"/>
      <c r="ANG752" s="59"/>
      <c r="ANH752" s="59"/>
      <c r="ANI752" s="59"/>
      <c r="ANJ752" s="59"/>
      <c r="ANK752" s="59"/>
      <c r="ANL752" s="59"/>
      <c r="ANM752" s="59"/>
      <c r="ANN752" s="59"/>
      <c r="ANO752" s="59"/>
      <c r="ANP752" s="59"/>
      <c r="ANQ752" s="59"/>
      <c r="ANR752" s="59"/>
      <c r="ANS752" s="59"/>
      <c r="ANT752" s="59"/>
      <c r="ANU752" s="59"/>
      <c r="ANV752" s="59"/>
      <c r="ANW752" s="59"/>
      <c r="ANX752" s="59"/>
      <c r="ANY752" s="59"/>
      <c r="ANZ752" s="59"/>
      <c r="AOA752" s="59"/>
      <c r="AOB752" s="59"/>
      <c r="AOC752" s="59"/>
      <c r="AOD752" s="59"/>
      <c r="AOE752" s="59"/>
      <c r="AOF752" s="59"/>
      <c r="AOG752" s="59"/>
      <c r="AOH752" s="59"/>
      <c r="AOI752" s="59"/>
      <c r="AOJ752" s="59"/>
      <c r="AOK752" s="59"/>
      <c r="AOL752" s="59"/>
      <c r="AOM752" s="59"/>
      <c r="AON752" s="59"/>
      <c r="AOO752" s="59"/>
      <c r="AOP752" s="59"/>
      <c r="AOQ752" s="59"/>
      <c r="AOR752" s="59"/>
      <c r="AOS752" s="59"/>
      <c r="AOT752" s="59"/>
      <c r="AOU752" s="59"/>
      <c r="AOV752" s="59"/>
      <c r="AOW752" s="59"/>
      <c r="AOX752" s="59"/>
      <c r="AOY752" s="59"/>
      <c r="AOZ752" s="59"/>
      <c r="APA752" s="59"/>
      <c r="APB752" s="59"/>
      <c r="APC752" s="59"/>
      <c r="APD752" s="59"/>
      <c r="APE752" s="59"/>
      <c r="APF752" s="59"/>
      <c r="APG752" s="59"/>
      <c r="APH752" s="59"/>
      <c r="API752" s="59"/>
      <c r="APJ752" s="59"/>
      <c r="APK752" s="59"/>
      <c r="APL752" s="59"/>
      <c r="APM752" s="59"/>
      <c r="APN752" s="59"/>
      <c r="APO752" s="59"/>
      <c r="APP752" s="59"/>
      <c r="APQ752" s="59"/>
      <c r="APR752" s="59"/>
      <c r="APS752" s="59"/>
      <c r="APT752" s="59"/>
      <c r="APU752" s="59"/>
      <c r="APV752" s="59"/>
      <c r="APW752" s="59"/>
      <c r="APX752" s="59"/>
      <c r="APY752" s="59"/>
      <c r="APZ752" s="59"/>
      <c r="AQA752" s="59"/>
      <c r="AQB752" s="59"/>
      <c r="AQC752" s="59"/>
      <c r="AQD752" s="59"/>
      <c r="AQE752" s="59"/>
      <c r="AQF752" s="59"/>
      <c r="AQG752" s="59"/>
      <c r="AQH752" s="59"/>
      <c r="AQI752" s="59"/>
      <c r="AQJ752" s="59"/>
      <c r="AQK752" s="59"/>
      <c r="AQL752" s="59"/>
      <c r="AQM752" s="59"/>
      <c r="AQN752" s="59"/>
      <c r="AQO752" s="59"/>
      <c r="AQP752" s="59"/>
      <c r="AQQ752" s="59"/>
      <c r="AQR752" s="59"/>
      <c r="AQS752" s="59"/>
      <c r="AQT752" s="59"/>
      <c r="AQU752" s="59"/>
      <c r="AQV752" s="59"/>
      <c r="AQW752" s="59"/>
      <c r="AQX752" s="59"/>
      <c r="AQY752" s="59"/>
      <c r="AQZ752" s="59"/>
      <c r="ARA752" s="59"/>
      <c r="ARB752" s="59"/>
      <c r="ARC752" s="59"/>
      <c r="ARD752" s="59"/>
      <c r="ARE752" s="59"/>
      <c r="ARF752" s="59"/>
      <c r="ARG752" s="59"/>
      <c r="ARH752" s="59"/>
      <c r="ARI752" s="59"/>
      <c r="ARJ752" s="59"/>
      <c r="ARK752" s="59"/>
      <c r="ARL752" s="59"/>
      <c r="ARM752" s="59"/>
      <c r="ARN752" s="59"/>
      <c r="ARO752" s="59"/>
      <c r="ARP752" s="59"/>
      <c r="ARQ752" s="59"/>
      <c r="ARR752" s="59"/>
      <c r="ARS752" s="59"/>
      <c r="ART752" s="59"/>
      <c r="ARU752" s="59"/>
      <c r="ARV752" s="59"/>
      <c r="ARW752" s="59"/>
      <c r="ARX752" s="59"/>
      <c r="ARY752" s="59"/>
      <c r="ARZ752" s="59"/>
      <c r="ASA752" s="59"/>
      <c r="ASB752" s="59"/>
      <c r="ASC752" s="59"/>
      <c r="ASD752" s="59"/>
      <c r="ASE752" s="59"/>
      <c r="ASF752" s="59"/>
      <c r="ASG752" s="59"/>
      <c r="ASH752" s="59"/>
      <c r="ASI752" s="59"/>
      <c r="ASJ752" s="59"/>
      <c r="ASK752" s="59"/>
      <c r="ASL752" s="59"/>
      <c r="ASM752" s="59"/>
      <c r="ASN752" s="59"/>
      <c r="ASO752" s="59"/>
      <c r="ASP752" s="59"/>
      <c r="ASQ752" s="59"/>
      <c r="ASR752" s="59"/>
      <c r="ASS752" s="59"/>
      <c r="AST752" s="59"/>
      <c r="ASU752" s="59"/>
      <c r="ASV752" s="59"/>
      <c r="ASW752" s="59"/>
      <c r="ASX752" s="59"/>
      <c r="ASY752" s="59"/>
      <c r="ASZ752" s="59"/>
      <c r="ATA752" s="59"/>
      <c r="ATB752" s="59"/>
      <c r="ATC752" s="59"/>
      <c r="ATD752" s="59"/>
      <c r="ATE752" s="59"/>
      <c r="ATF752" s="59"/>
      <c r="ATG752" s="59"/>
      <c r="ATH752" s="59"/>
      <c r="ATI752" s="59"/>
      <c r="ATJ752" s="59"/>
      <c r="ATK752" s="59"/>
      <c r="ATL752" s="59"/>
      <c r="ATM752" s="59"/>
      <c r="ATN752" s="59"/>
      <c r="ATO752" s="59"/>
      <c r="ATP752" s="59"/>
      <c r="ATQ752" s="59"/>
      <c r="ATR752" s="59"/>
      <c r="ATS752" s="59"/>
      <c r="ATT752" s="59"/>
      <c r="ATU752" s="59"/>
      <c r="ATV752" s="59"/>
      <c r="ATW752" s="59"/>
      <c r="ATX752" s="59"/>
      <c r="ATY752" s="59"/>
      <c r="ATZ752" s="59"/>
      <c r="AUA752" s="59"/>
      <c r="AUB752" s="59"/>
      <c r="AUC752" s="59"/>
      <c r="AUD752" s="59"/>
      <c r="AUE752" s="59"/>
      <c r="AUF752" s="59"/>
      <c r="AUG752" s="59"/>
      <c r="AUH752" s="59"/>
      <c r="AUI752" s="59"/>
      <c r="AUJ752" s="59"/>
      <c r="AUK752" s="59"/>
      <c r="AUL752" s="59"/>
      <c r="AUM752" s="59"/>
      <c r="AUN752" s="59"/>
      <c r="AUO752" s="59"/>
      <c r="AUP752" s="59"/>
      <c r="AUQ752" s="59"/>
      <c r="AUR752" s="59"/>
      <c r="AUS752" s="59"/>
      <c r="AUT752" s="59"/>
      <c r="AUU752" s="59"/>
      <c r="AUV752" s="59"/>
      <c r="AUW752" s="59"/>
      <c r="AUX752" s="59"/>
      <c r="AUY752" s="59"/>
      <c r="AUZ752" s="59"/>
      <c r="AVA752" s="59"/>
      <c r="AVB752" s="59"/>
      <c r="AVC752" s="59"/>
      <c r="AVD752" s="59"/>
      <c r="AVE752" s="59"/>
      <c r="AVF752" s="59"/>
      <c r="AVG752" s="59"/>
      <c r="AVH752" s="59"/>
      <c r="AVI752" s="59"/>
      <c r="AVJ752" s="59"/>
      <c r="AVK752" s="59"/>
      <c r="AVL752" s="59"/>
      <c r="AVM752" s="59"/>
      <c r="AVN752" s="59"/>
      <c r="AVO752" s="59"/>
      <c r="AVP752" s="59"/>
      <c r="AVQ752" s="59"/>
      <c r="AVR752" s="59"/>
      <c r="AVS752" s="59"/>
      <c r="AVT752" s="59"/>
      <c r="AVU752" s="59"/>
      <c r="AVV752" s="59"/>
      <c r="AVW752" s="59"/>
      <c r="AVX752" s="59"/>
      <c r="AVY752" s="59"/>
      <c r="AVZ752" s="59"/>
      <c r="AWA752" s="59"/>
      <c r="AWB752" s="59"/>
      <c r="AWC752" s="59"/>
      <c r="AWD752" s="59"/>
      <c r="AWE752" s="59"/>
      <c r="AWF752" s="59"/>
      <c r="AWG752" s="59"/>
      <c r="AWH752" s="59"/>
      <c r="AWI752" s="59"/>
      <c r="AWJ752" s="59"/>
      <c r="AWK752" s="59"/>
      <c r="AWL752" s="59"/>
      <c r="AWM752" s="59"/>
      <c r="AWN752" s="59"/>
      <c r="AWO752" s="59"/>
      <c r="AWP752" s="59"/>
      <c r="AWQ752" s="59"/>
      <c r="AWR752" s="59"/>
      <c r="AWS752" s="59"/>
      <c r="AWT752" s="59"/>
      <c r="AWU752" s="59"/>
      <c r="AWV752" s="59"/>
      <c r="AWW752" s="59"/>
      <c r="AWX752" s="59"/>
      <c r="AWY752" s="59"/>
      <c r="AWZ752" s="59"/>
      <c r="AXA752" s="59"/>
      <c r="AXB752" s="59"/>
      <c r="AXC752" s="59"/>
      <c r="AXD752" s="59"/>
      <c r="AXE752" s="59"/>
      <c r="AXF752" s="59"/>
      <c r="AXG752" s="59"/>
      <c r="AXH752" s="59"/>
      <c r="AXI752" s="59"/>
      <c r="AXJ752" s="59"/>
      <c r="AXK752" s="59"/>
      <c r="AXL752" s="59"/>
      <c r="AXM752" s="59"/>
      <c r="AXN752" s="59"/>
      <c r="AXO752" s="59"/>
      <c r="AXP752" s="59"/>
      <c r="AXQ752" s="59"/>
      <c r="AXR752" s="59"/>
      <c r="AXS752" s="59"/>
      <c r="AXT752" s="59"/>
      <c r="AXU752" s="59"/>
      <c r="AXV752" s="59"/>
      <c r="AXW752" s="59"/>
      <c r="AXX752" s="59"/>
      <c r="AXY752" s="59"/>
      <c r="AXZ752" s="59"/>
      <c r="AYA752" s="59"/>
      <c r="AYB752" s="59"/>
      <c r="AYC752" s="59"/>
      <c r="AYD752" s="59"/>
      <c r="AYE752" s="59"/>
      <c r="AYF752" s="59"/>
      <c r="AYG752" s="59"/>
      <c r="AYH752" s="59"/>
      <c r="AYI752" s="59"/>
      <c r="AYJ752" s="59"/>
      <c r="AYK752" s="59"/>
      <c r="AYL752" s="59"/>
      <c r="AYM752" s="59"/>
      <c r="AYN752" s="59"/>
      <c r="AYO752" s="59"/>
      <c r="AYP752" s="59"/>
      <c r="AYQ752" s="59"/>
      <c r="AYR752" s="59"/>
      <c r="AYS752" s="59"/>
      <c r="AYT752" s="59"/>
      <c r="AYU752" s="59"/>
      <c r="AYV752" s="59"/>
      <c r="AYW752" s="59"/>
      <c r="AYX752" s="59"/>
      <c r="AYY752" s="59"/>
      <c r="AYZ752" s="59"/>
      <c r="AZA752" s="59"/>
      <c r="AZB752" s="59"/>
      <c r="AZC752" s="59"/>
      <c r="AZD752" s="59"/>
      <c r="AZE752" s="59"/>
      <c r="AZF752" s="59"/>
      <c r="AZG752" s="59"/>
      <c r="AZH752" s="59"/>
      <c r="AZI752" s="59"/>
      <c r="AZJ752" s="59"/>
      <c r="AZK752" s="59"/>
      <c r="AZL752" s="59"/>
      <c r="AZM752" s="59"/>
      <c r="AZN752" s="59"/>
      <c r="AZO752" s="59"/>
      <c r="AZP752" s="59"/>
      <c r="AZQ752" s="59"/>
      <c r="AZR752" s="59"/>
      <c r="AZS752" s="59"/>
      <c r="AZT752" s="59"/>
      <c r="AZU752" s="59"/>
      <c r="AZV752" s="59"/>
      <c r="AZW752" s="59"/>
      <c r="AZX752" s="59"/>
      <c r="AZY752" s="59"/>
      <c r="AZZ752" s="59"/>
      <c r="BAA752" s="59"/>
      <c r="BAB752" s="59"/>
      <c r="BAC752" s="59"/>
      <c r="BAD752" s="59"/>
      <c r="BAE752" s="59"/>
      <c r="BAF752" s="59"/>
      <c r="BAG752" s="59"/>
      <c r="BAH752" s="59"/>
      <c r="BAI752" s="59"/>
      <c r="BAJ752" s="59"/>
      <c r="BAK752" s="59"/>
      <c r="BAL752" s="59"/>
      <c r="BAM752" s="59"/>
      <c r="BAN752" s="59"/>
      <c r="BAO752" s="59"/>
      <c r="BAP752" s="59"/>
      <c r="BAQ752" s="59"/>
      <c r="BAR752" s="59"/>
      <c r="BAS752" s="59"/>
      <c r="BAT752" s="59"/>
      <c r="BAU752" s="59"/>
      <c r="BAV752" s="59"/>
      <c r="BAW752" s="59"/>
      <c r="BAX752" s="59"/>
      <c r="BAY752" s="59"/>
      <c r="BAZ752" s="59"/>
      <c r="BBA752" s="59"/>
      <c r="BBB752" s="59"/>
      <c r="BBC752" s="59"/>
      <c r="BBD752" s="59"/>
      <c r="BBE752" s="59"/>
      <c r="BBF752" s="59"/>
      <c r="BBG752" s="59"/>
      <c r="BBH752" s="59"/>
      <c r="BBI752" s="59"/>
      <c r="BBJ752" s="59"/>
      <c r="BBK752" s="59"/>
      <c r="BBL752" s="59"/>
      <c r="BBM752" s="59"/>
      <c r="BBN752" s="59"/>
      <c r="BBO752" s="59"/>
      <c r="BBP752" s="59"/>
      <c r="BBQ752" s="59"/>
      <c r="BBR752" s="59"/>
      <c r="BBS752" s="59"/>
      <c r="BBT752" s="59"/>
      <c r="BBU752" s="59"/>
      <c r="BBV752" s="59"/>
      <c r="BBW752" s="59"/>
      <c r="BBX752" s="59"/>
      <c r="BBY752" s="59"/>
      <c r="BBZ752" s="59"/>
      <c r="BCA752" s="59"/>
      <c r="BCB752" s="59"/>
      <c r="BCC752" s="59"/>
      <c r="BCD752" s="59"/>
      <c r="BCE752" s="59"/>
      <c r="BCF752" s="59"/>
      <c r="BCG752" s="59"/>
      <c r="BCH752" s="59"/>
      <c r="BCI752" s="59"/>
      <c r="BCJ752" s="59"/>
      <c r="BCK752" s="59"/>
      <c r="BCL752" s="59"/>
      <c r="BCM752" s="59"/>
      <c r="BCN752" s="59"/>
      <c r="BCO752" s="59"/>
      <c r="BCP752" s="59"/>
      <c r="BCQ752" s="59"/>
      <c r="BCR752" s="59"/>
      <c r="BCS752" s="59"/>
      <c r="BCT752" s="59"/>
      <c r="BCU752" s="59"/>
      <c r="BCV752" s="59"/>
      <c r="BCW752" s="59"/>
      <c r="BCX752" s="59"/>
      <c r="BCY752" s="59"/>
      <c r="BCZ752" s="59"/>
      <c r="BDA752" s="59"/>
      <c r="BDB752" s="59"/>
      <c r="BDC752" s="59"/>
      <c r="BDD752" s="59"/>
      <c r="BDE752" s="59"/>
      <c r="BDF752" s="59"/>
      <c r="BDG752" s="59"/>
      <c r="BDH752" s="59"/>
      <c r="BDI752" s="59"/>
      <c r="BDJ752" s="59"/>
      <c r="BDK752" s="59"/>
      <c r="BDL752" s="59"/>
      <c r="BDM752" s="59"/>
      <c r="BDN752" s="59"/>
      <c r="BDO752" s="59"/>
      <c r="BDP752" s="59"/>
      <c r="BDQ752" s="59"/>
      <c r="BDR752" s="59"/>
      <c r="BDS752" s="59"/>
      <c r="BDT752" s="59"/>
      <c r="BDU752" s="59"/>
      <c r="BDV752" s="59"/>
      <c r="BDW752" s="59"/>
      <c r="BDX752" s="59"/>
      <c r="BDY752" s="59"/>
      <c r="BDZ752" s="59"/>
      <c r="BEA752" s="59"/>
      <c r="BEB752" s="59"/>
      <c r="BEC752" s="59"/>
      <c r="BED752" s="59"/>
      <c r="BEE752" s="59"/>
      <c r="BEF752" s="59"/>
      <c r="BEG752" s="59"/>
      <c r="BEH752" s="59"/>
      <c r="BEI752" s="59"/>
      <c r="BEJ752" s="59"/>
      <c r="BEK752" s="59"/>
      <c r="BEL752" s="59"/>
      <c r="BEM752" s="59"/>
      <c r="BEN752" s="59"/>
      <c r="BEO752" s="59"/>
      <c r="BEP752" s="59"/>
      <c r="BEQ752" s="59"/>
      <c r="BER752" s="59"/>
      <c r="BES752" s="59"/>
      <c r="BET752" s="59"/>
      <c r="BEU752" s="59"/>
      <c r="BEV752" s="59"/>
      <c r="BEW752" s="59"/>
      <c r="BEX752" s="59"/>
      <c r="BEY752" s="59"/>
      <c r="BEZ752" s="59"/>
      <c r="BFA752" s="59"/>
      <c r="BFB752" s="59"/>
      <c r="BFC752" s="59"/>
      <c r="BFD752" s="59"/>
      <c r="BFE752" s="59"/>
      <c r="BFF752" s="59"/>
      <c r="BFG752" s="59"/>
      <c r="BFH752" s="59"/>
      <c r="BFI752" s="59"/>
      <c r="BFJ752" s="59"/>
      <c r="BFK752" s="59"/>
      <c r="BFL752" s="59"/>
      <c r="BFM752" s="59"/>
      <c r="BFN752" s="59"/>
      <c r="BFO752" s="59"/>
      <c r="BFP752" s="59"/>
      <c r="BFQ752" s="59"/>
      <c r="BFR752" s="59"/>
      <c r="BFS752" s="59"/>
      <c r="BFT752" s="59"/>
      <c r="BFU752" s="59"/>
      <c r="BFV752" s="59"/>
      <c r="BFW752" s="59"/>
      <c r="BFX752" s="59"/>
      <c r="BFY752" s="59"/>
      <c r="BFZ752" s="59"/>
      <c r="BGA752" s="59"/>
      <c r="BGB752" s="59"/>
      <c r="BGC752" s="59"/>
      <c r="BGD752" s="59"/>
      <c r="BGE752" s="59"/>
      <c r="BGF752" s="59"/>
      <c r="BGG752" s="59"/>
      <c r="BGH752" s="59"/>
      <c r="BGI752" s="59"/>
      <c r="BGJ752" s="59"/>
      <c r="BGK752" s="59"/>
      <c r="BGL752" s="59"/>
      <c r="BGM752" s="59"/>
      <c r="BGN752" s="59"/>
      <c r="BGO752" s="59"/>
      <c r="BGP752" s="59"/>
      <c r="BGQ752" s="59"/>
      <c r="BGR752" s="59"/>
      <c r="BGS752" s="59"/>
      <c r="BGT752" s="59"/>
      <c r="BGU752" s="59"/>
      <c r="BGV752" s="59"/>
      <c r="BGW752" s="59"/>
      <c r="BGX752" s="59"/>
      <c r="BGY752" s="59"/>
      <c r="BGZ752" s="59"/>
      <c r="BHA752" s="59"/>
      <c r="BHB752" s="59"/>
      <c r="BHC752" s="59"/>
      <c r="BHD752" s="59"/>
      <c r="BHE752" s="59"/>
      <c r="BHF752" s="59"/>
      <c r="BHG752" s="59"/>
      <c r="BHH752" s="59"/>
      <c r="BHI752" s="59"/>
      <c r="BHJ752" s="59"/>
      <c r="BHK752" s="59"/>
      <c r="BHL752" s="59"/>
      <c r="BHM752" s="59"/>
      <c r="BHN752" s="59"/>
      <c r="BHO752" s="59"/>
      <c r="BHP752" s="59"/>
      <c r="BHQ752" s="59"/>
      <c r="BHR752" s="59"/>
      <c r="BHS752" s="59"/>
      <c r="BHT752" s="59"/>
      <c r="BHU752" s="59"/>
      <c r="BHV752" s="59"/>
      <c r="BHW752" s="59"/>
      <c r="BHX752" s="59"/>
      <c r="BHY752" s="59"/>
      <c r="BHZ752" s="59"/>
      <c r="BIA752" s="59"/>
      <c r="BIB752" s="59"/>
      <c r="BIC752" s="59"/>
      <c r="BID752" s="59"/>
      <c r="BIE752" s="59"/>
      <c r="BIF752" s="59"/>
      <c r="BIG752" s="59"/>
      <c r="BIH752" s="59"/>
      <c r="BII752" s="59"/>
      <c r="BIJ752" s="59"/>
      <c r="BIK752" s="59"/>
      <c r="BIL752" s="59"/>
      <c r="BIM752" s="59"/>
      <c r="BIN752" s="59"/>
      <c r="BIO752" s="59"/>
      <c r="BIP752" s="59"/>
      <c r="BIQ752" s="59"/>
      <c r="BIR752" s="59"/>
      <c r="BIS752" s="59"/>
      <c r="BIT752" s="59"/>
      <c r="BIU752" s="59"/>
      <c r="BIV752" s="59"/>
      <c r="BIW752" s="59"/>
      <c r="BIX752" s="59"/>
      <c r="BIY752" s="59"/>
      <c r="BIZ752" s="59"/>
      <c r="BJA752" s="59"/>
      <c r="BJB752" s="59"/>
      <c r="BJC752" s="59"/>
      <c r="BJD752" s="59"/>
      <c r="BJE752" s="59"/>
      <c r="BJF752" s="59"/>
      <c r="BJG752" s="59"/>
      <c r="BJH752" s="59"/>
      <c r="BJI752" s="59"/>
      <c r="BJJ752" s="59"/>
      <c r="BJK752" s="59"/>
      <c r="BJL752" s="59"/>
      <c r="BJM752" s="59"/>
      <c r="BJN752" s="59"/>
      <c r="BJO752" s="59"/>
      <c r="BJP752" s="59"/>
      <c r="BJQ752" s="59"/>
      <c r="BJR752" s="59"/>
      <c r="BJS752" s="59"/>
      <c r="BJT752" s="59"/>
      <c r="BJU752" s="59"/>
      <c r="BJV752" s="59"/>
      <c r="BJW752" s="59"/>
      <c r="BJX752" s="59"/>
      <c r="BJY752" s="59"/>
      <c r="BJZ752" s="59"/>
      <c r="BKA752" s="59"/>
      <c r="BKB752" s="59"/>
      <c r="BKC752" s="59"/>
      <c r="BKD752" s="59"/>
      <c r="BKE752" s="59"/>
      <c r="BKF752" s="59"/>
      <c r="BKG752" s="59"/>
      <c r="BKH752" s="59"/>
      <c r="BKI752" s="59"/>
      <c r="BKJ752" s="59"/>
      <c r="BKK752" s="59"/>
      <c r="BKL752" s="59"/>
      <c r="BKM752" s="59"/>
      <c r="BKN752" s="59"/>
      <c r="BKO752" s="59"/>
      <c r="BKP752" s="59"/>
      <c r="BKQ752" s="59"/>
      <c r="BKR752" s="59"/>
      <c r="BKS752" s="59"/>
      <c r="BKT752" s="59"/>
      <c r="BKU752" s="59"/>
      <c r="BKV752" s="59"/>
      <c r="BKW752" s="59"/>
      <c r="BKX752" s="59"/>
      <c r="BKY752" s="59"/>
      <c r="BKZ752" s="59"/>
      <c r="BLA752" s="59"/>
      <c r="BLB752" s="59"/>
      <c r="BLC752" s="59"/>
      <c r="BLD752" s="59"/>
      <c r="BLE752" s="59"/>
      <c r="BLF752" s="59"/>
      <c r="BLG752" s="59"/>
      <c r="BLH752" s="59"/>
      <c r="BLI752" s="59"/>
      <c r="BLJ752" s="59"/>
      <c r="BLK752" s="59"/>
      <c r="BLL752" s="59"/>
      <c r="BLM752" s="59"/>
      <c r="BLN752" s="59"/>
      <c r="BLO752" s="59"/>
      <c r="BLP752" s="59"/>
      <c r="BLQ752" s="59"/>
      <c r="BLR752" s="59"/>
      <c r="BLS752" s="59"/>
      <c r="BLT752" s="59"/>
      <c r="BLU752" s="59"/>
      <c r="BLV752" s="59"/>
      <c r="BLW752" s="59"/>
      <c r="BLX752" s="59"/>
      <c r="BLY752" s="59"/>
      <c r="BLZ752" s="59"/>
      <c r="BMA752" s="59"/>
      <c r="BMB752" s="59"/>
      <c r="BMC752" s="59"/>
      <c r="BMD752" s="59"/>
      <c r="BME752" s="59"/>
      <c r="BMF752" s="59"/>
      <c r="BMG752" s="59"/>
      <c r="BMH752" s="59"/>
      <c r="BMI752" s="59"/>
      <c r="BMJ752" s="59"/>
      <c r="BMK752" s="59"/>
      <c r="BML752" s="59"/>
      <c r="BMM752" s="59"/>
      <c r="BMN752" s="59"/>
      <c r="BMO752" s="59"/>
      <c r="BMP752" s="59"/>
      <c r="BMQ752" s="59"/>
      <c r="BMR752" s="59"/>
      <c r="BMS752" s="59"/>
      <c r="BMT752" s="59"/>
      <c r="BMU752" s="59"/>
      <c r="BMV752" s="59"/>
      <c r="BMW752" s="59"/>
      <c r="BMX752" s="59"/>
      <c r="BMY752" s="59"/>
      <c r="BMZ752" s="59"/>
      <c r="BNA752" s="59"/>
      <c r="BNB752" s="59"/>
      <c r="BNC752" s="59"/>
      <c r="BND752" s="59"/>
      <c r="BNE752" s="59"/>
      <c r="BNF752" s="59"/>
      <c r="BNG752" s="59"/>
      <c r="BNH752" s="59"/>
      <c r="BNI752" s="59"/>
      <c r="BNJ752" s="59"/>
      <c r="BNK752" s="59"/>
      <c r="BNL752" s="59"/>
      <c r="BNM752" s="59"/>
      <c r="BNN752" s="59"/>
      <c r="BNO752" s="59"/>
      <c r="BNP752" s="59"/>
      <c r="BNQ752" s="59"/>
      <c r="BNR752" s="59"/>
      <c r="BNS752" s="59"/>
      <c r="BNT752" s="59"/>
      <c r="BNU752" s="59"/>
      <c r="BNV752" s="59"/>
      <c r="BNW752" s="59"/>
      <c r="BNX752" s="59"/>
      <c r="BNY752" s="59"/>
      <c r="BNZ752" s="59"/>
      <c r="BOA752" s="59"/>
      <c r="BOB752" s="59"/>
      <c r="BOC752" s="59"/>
      <c r="BOD752" s="59"/>
      <c r="BOE752" s="59"/>
      <c r="BOF752" s="59"/>
      <c r="BOG752" s="59"/>
      <c r="BOH752" s="59"/>
      <c r="BOI752" s="59"/>
      <c r="BOJ752" s="59"/>
      <c r="BOK752" s="59"/>
      <c r="BOL752" s="59"/>
      <c r="BOM752" s="59"/>
      <c r="BON752" s="59"/>
      <c r="BOO752" s="59"/>
      <c r="BOP752" s="59"/>
      <c r="BOQ752" s="59"/>
      <c r="BOR752" s="59"/>
      <c r="BOS752" s="59"/>
      <c r="BOT752" s="59"/>
      <c r="BOU752" s="59"/>
      <c r="BOV752" s="59"/>
      <c r="BOW752" s="59"/>
      <c r="BOX752" s="59"/>
      <c r="BOY752" s="59"/>
      <c r="BOZ752" s="59"/>
      <c r="BPA752" s="59"/>
      <c r="BPB752" s="59"/>
      <c r="BPC752" s="59"/>
      <c r="BPD752" s="59"/>
      <c r="BPE752" s="59"/>
      <c r="BPF752" s="59"/>
      <c r="BPG752" s="59"/>
      <c r="BPH752" s="59"/>
      <c r="BPI752" s="59"/>
      <c r="BPJ752" s="59"/>
      <c r="BPK752" s="59"/>
      <c r="BPL752" s="59"/>
      <c r="BPM752" s="59"/>
      <c r="BPN752" s="59"/>
      <c r="BPO752" s="59"/>
      <c r="BPP752" s="59"/>
      <c r="BPQ752" s="59"/>
      <c r="BPR752" s="59"/>
      <c r="BPS752" s="59"/>
      <c r="BPT752" s="59"/>
      <c r="BPU752" s="59"/>
      <c r="BPV752" s="59"/>
      <c r="BPW752" s="59"/>
      <c r="BPX752" s="59"/>
      <c r="BPY752" s="59"/>
      <c r="BPZ752" s="59"/>
      <c r="BQA752" s="59"/>
      <c r="BQB752" s="59"/>
      <c r="BQC752" s="59"/>
      <c r="BQD752" s="59"/>
      <c r="BQE752" s="59"/>
      <c r="BQF752" s="59"/>
      <c r="BQG752" s="59"/>
      <c r="BQH752" s="59"/>
      <c r="BQI752" s="59"/>
      <c r="BQJ752" s="59"/>
      <c r="BQK752" s="59"/>
      <c r="BQL752" s="59"/>
      <c r="BQM752" s="59"/>
      <c r="BQN752" s="59"/>
      <c r="BQO752" s="59"/>
      <c r="BQP752" s="59"/>
      <c r="BQQ752" s="59"/>
      <c r="BQR752" s="59"/>
      <c r="BQS752" s="59"/>
      <c r="BQT752" s="59"/>
      <c r="BQU752" s="59"/>
      <c r="BQV752" s="59"/>
      <c r="BQW752" s="59"/>
      <c r="BQX752" s="59"/>
      <c r="BQY752" s="59"/>
      <c r="BQZ752" s="59"/>
      <c r="BRA752" s="59"/>
      <c r="BRB752" s="59"/>
      <c r="BRC752" s="59"/>
      <c r="BRD752" s="59"/>
      <c r="BRE752" s="59"/>
      <c r="BRF752" s="59"/>
      <c r="BRG752" s="59"/>
      <c r="BRH752" s="59"/>
      <c r="BRI752" s="59"/>
      <c r="BRJ752" s="59"/>
      <c r="BRK752" s="59"/>
      <c r="BRL752" s="59"/>
      <c r="BRM752" s="59"/>
      <c r="BRN752" s="59"/>
      <c r="BRO752" s="59"/>
      <c r="BRP752" s="59"/>
      <c r="BRQ752" s="59"/>
      <c r="BRR752" s="59"/>
      <c r="BRS752" s="59"/>
      <c r="BRT752" s="59"/>
      <c r="BRU752" s="59"/>
      <c r="BRV752" s="59"/>
      <c r="BRW752" s="59"/>
      <c r="BRX752" s="59"/>
      <c r="BRY752" s="59"/>
      <c r="BRZ752" s="59"/>
      <c r="BSA752" s="59"/>
      <c r="BSB752" s="59"/>
      <c r="BSC752" s="59"/>
      <c r="BSD752" s="59"/>
      <c r="BSE752" s="59"/>
      <c r="BSF752" s="59"/>
      <c r="BSG752" s="59"/>
      <c r="BSH752" s="59"/>
      <c r="BSI752" s="59"/>
      <c r="BSJ752" s="59"/>
      <c r="BSK752" s="59"/>
      <c r="BSL752" s="59"/>
      <c r="BSM752" s="59"/>
      <c r="BSN752" s="59"/>
      <c r="BSO752" s="59"/>
      <c r="BSP752" s="59"/>
      <c r="BSQ752" s="59"/>
      <c r="BSR752" s="59"/>
      <c r="BSS752" s="59"/>
      <c r="BST752" s="59"/>
      <c r="BSU752" s="59"/>
      <c r="BSV752" s="59"/>
      <c r="BSW752" s="59"/>
      <c r="BSX752" s="59"/>
      <c r="BSY752" s="59"/>
      <c r="BSZ752" s="59"/>
      <c r="BTA752" s="59"/>
      <c r="BTB752" s="59"/>
      <c r="BTC752" s="59"/>
      <c r="BTD752" s="59"/>
      <c r="BTE752" s="59"/>
      <c r="BTF752" s="59"/>
      <c r="BTG752" s="59"/>
      <c r="BTH752" s="59"/>
      <c r="BTI752" s="59"/>
      <c r="BTJ752" s="59"/>
      <c r="BTK752" s="59"/>
      <c r="BTL752" s="59"/>
      <c r="BTM752" s="59"/>
      <c r="BTN752" s="59"/>
      <c r="BTO752" s="59"/>
      <c r="BTP752" s="59"/>
      <c r="BTQ752" s="59"/>
      <c r="BTR752" s="59"/>
      <c r="BTS752" s="59"/>
      <c r="BTT752" s="59"/>
      <c r="BTU752" s="59"/>
      <c r="BTV752" s="59"/>
      <c r="BTW752" s="59"/>
      <c r="BTX752" s="59"/>
      <c r="BTY752" s="59"/>
      <c r="BTZ752" s="59"/>
      <c r="BUA752" s="59"/>
      <c r="BUB752" s="59"/>
      <c r="BUC752" s="59"/>
      <c r="BUD752" s="59"/>
      <c r="BUE752" s="59"/>
      <c r="BUF752" s="59"/>
      <c r="BUG752" s="59"/>
      <c r="BUH752" s="59"/>
      <c r="BUI752" s="59"/>
      <c r="BUJ752" s="59"/>
      <c r="BUK752" s="59"/>
      <c r="BUL752" s="59"/>
      <c r="BUM752" s="59"/>
      <c r="BUN752" s="59"/>
      <c r="BUO752" s="59"/>
      <c r="BUP752" s="59"/>
      <c r="BUQ752" s="59"/>
      <c r="BUR752" s="59"/>
      <c r="BUS752" s="59"/>
      <c r="BUT752" s="59"/>
      <c r="BUU752" s="59"/>
      <c r="BUV752" s="59"/>
      <c r="BUW752" s="59"/>
      <c r="BUX752" s="59"/>
      <c r="BUY752" s="59"/>
      <c r="BUZ752" s="59"/>
      <c r="BVA752" s="59"/>
      <c r="BVB752" s="59"/>
      <c r="BVC752" s="59"/>
      <c r="BVD752" s="59"/>
      <c r="BVE752" s="59"/>
      <c r="BVF752" s="59"/>
      <c r="BVG752" s="59"/>
      <c r="BVH752" s="59"/>
      <c r="BVI752" s="59"/>
      <c r="BVJ752" s="59"/>
      <c r="BVK752" s="59"/>
      <c r="BVL752" s="59"/>
      <c r="BVM752" s="59"/>
      <c r="BVN752" s="59"/>
      <c r="BVO752" s="59"/>
      <c r="BVP752" s="59"/>
      <c r="BVQ752" s="59"/>
      <c r="BVR752" s="59"/>
      <c r="BVS752" s="59"/>
      <c r="BVT752" s="59"/>
      <c r="BVU752" s="59"/>
      <c r="BVV752" s="59"/>
      <c r="BVW752" s="59"/>
      <c r="BVX752" s="59"/>
      <c r="BVY752" s="59"/>
      <c r="BVZ752" s="59"/>
      <c r="BWA752" s="59"/>
      <c r="BWB752" s="59"/>
      <c r="BWC752" s="59"/>
      <c r="BWD752" s="59"/>
      <c r="BWE752" s="59"/>
      <c r="BWF752" s="59"/>
      <c r="BWG752" s="59"/>
      <c r="BWH752" s="59"/>
      <c r="BWI752" s="59"/>
      <c r="BWJ752" s="59"/>
      <c r="BWK752" s="59"/>
      <c r="BWL752" s="59"/>
      <c r="BWM752" s="59"/>
      <c r="BWN752" s="59"/>
      <c r="BWO752" s="59"/>
      <c r="BWP752" s="59"/>
      <c r="BWQ752" s="59"/>
      <c r="BWR752" s="59"/>
      <c r="BWS752" s="59"/>
      <c r="BWT752" s="59"/>
      <c r="BWU752" s="59"/>
      <c r="BWV752" s="59"/>
      <c r="BWW752" s="59"/>
      <c r="BWX752" s="59"/>
      <c r="BWY752" s="59"/>
      <c r="BWZ752" s="59"/>
      <c r="BXA752" s="59"/>
      <c r="BXB752" s="59"/>
      <c r="BXC752" s="59"/>
      <c r="BXD752" s="59"/>
      <c r="BXE752" s="59"/>
      <c r="BXF752" s="59"/>
      <c r="BXG752" s="59"/>
      <c r="BXH752" s="59"/>
      <c r="BXI752" s="59"/>
      <c r="BXJ752" s="59"/>
      <c r="BXK752" s="59"/>
      <c r="BXL752" s="59"/>
      <c r="BXM752" s="59"/>
      <c r="BXN752" s="59"/>
      <c r="BXO752" s="59"/>
      <c r="BXP752" s="59"/>
      <c r="BXQ752" s="59"/>
      <c r="BXR752" s="59"/>
      <c r="BXS752" s="59"/>
      <c r="BXT752" s="59"/>
      <c r="BXU752" s="59"/>
      <c r="BXV752" s="59"/>
      <c r="BXW752" s="59"/>
      <c r="BXX752" s="59"/>
      <c r="BXY752" s="59"/>
      <c r="BXZ752" s="59"/>
      <c r="BYA752" s="59"/>
      <c r="BYB752" s="59"/>
      <c r="BYC752" s="59"/>
      <c r="BYD752" s="59"/>
      <c r="BYE752" s="59"/>
      <c r="BYF752" s="59"/>
      <c r="BYG752" s="59"/>
      <c r="BYH752" s="59"/>
      <c r="BYI752" s="59"/>
      <c r="BYJ752" s="59"/>
      <c r="BYK752" s="59"/>
      <c r="BYL752" s="59"/>
      <c r="BYM752" s="59"/>
      <c r="BYN752" s="59"/>
      <c r="BYO752" s="59"/>
      <c r="BYP752" s="59"/>
      <c r="BYQ752" s="59"/>
      <c r="BYR752" s="59"/>
      <c r="BYS752" s="59"/>
      <c r="BYT752" s="59"/>
      <c r="BYU752" s="59"/>
      <c r="BYV752" s="59"/>
      <c r="BYW752" s="59"/>
      <c r="BYX752" s="59"/>
      <c r="BYY752" s="59"/>
      <c r="BYZ752" s="59"/>
      <c r="BZA752" s="59"/>
      <c r="BZB752" s="59"/>
      <c r="BZC752" s="59"/>
      <c r="BZD752" s="59"/>
      <c r="BZE752" s="59"/>
      <c r="BZF752" s="59"/>
      <c r="BZG752" s="59"/>
      <c r="BZH752" s="59"/>
      <c r="BZI752" s="59"/>
      <c r="BZJ752" s="59"/>
      <c r="BZK752" s="59"/>
      <c r="BZL752" s="59"/>
      <c r="BZM752" s="59"/>
      <c r="BZN752" s="59"/>
      <c r="BZO752" s="59"/>
      <c r="BZP752" s="59"/>
      <c r="BZQ752" s="59"/>
      <c r="BZR752" s="59"/>
      <c r="BZS752" s="59"/>
      <c r="BZT752" s="59"/>
      <c r="BZU752" s="59"/>
      <c r="BZV752" s="59"/>
      <c r="BZW752" s="59"/>
      <c r="BZX752" s="59"/>
      <c r="BZY752" s="59"/>
      <c r="BZZ752" s="59"/>
      <c r="CAA752" s="59"/>
      <c r="CAB752" s="59"/>
      <c r="CAC752" s="59"/>
      <c r="CAD752" s="59"/>
      <c r="CAE752" s="59"/>
      <c r="CAF752" s="59"/>
      <c r="CAG752" s="59"/>
      <c r="CAH752" s="59"/>
      <c r="CAI752" s="59"/>
      <c r="CAJ752" s="59"/>
      <c r="CAK752" s="59"/>
      <c r="CAL752" s="59"/>
      <c r="CAM752" s="59"/>
      <c r="CAN752" s="59"/>
      <c r="CAO752" s="59"/>
      <c r="CAP752" s="59"/>
      <c r="CAQ752" s="59"/>
      <c r="CAR752" s="59"/>
      <c r="CAS752" s="59"/>
      <c r="CAT752" s="59"/>
      <c r="CAU752" s="59"/>
      <c r="CAV752" s="59"/>
      <c r="CAW752" s="59"/>
      <c r="CAX752" s="59"/>
      <c r="CAY752" s="59"/>
      <c r="CAZ752" s="59"/>
      <c r="CBA752" s="59"/>
      <c r="CBB752" s="59"/>
      <c r="CBC752" s="59"/>
      <c r="CBD752" s="59"/>
      <c r="CBE752" s="59"/>
      <c r="CBF752" s="59"/>
      <c r="CBG752" s="59"/>
      <c r="CBH752" s="59"/>
      <c r="CBI752" s="59"/>
      <c r="CBJ752" s="59"/>
      <c r="CBK752" s="59"/>
      <c r="CBL752" s="59"/>
      <c r="CBM752" s="59"/>
      <c r="CBN752" s="59"/>
      <c r="CBO752" s="59"/>
      <c r="CBP752" s="59"/>
      <c r="CBQ752" s="59"/>
      <c r="CBR752" s="59"/>
      <c r="CBS752" s="59"/>
      <c r="CBT752" s="59"/>
      <c r="CBU752" s="59"/>
      <c r="CBV752" s="59"/>
      <c r="CBW752" s="59"/>
      <c r="CBX752" s="59"/>
      <c r="CBY752" s="59"/>
      <c r="CBZ752" s="59"/>
      <c r="CCA752" s="59"/>
      <c r="CCB752" s="59"/>
      <c r="CCC752" s="59"/>
      <c r="CCD752" s="59"/>
      <c r="CCE752" s="59"/>
      <c r="CCF752" s="59"/>
      <c r="CCG752" s="59"/>
      <c r="CCH752" s="59"/>
      <c r="CCI752" s="59"/>
      <c r="CCJ752" s="59"/>
      <c r="CCK752" s="59"/>
      <c r="CCL752" s="59"/>
      <c r="CCM752" s="59"/>
      <c r="CCN752" s="59"/>
      <c r="CCO752" s="59"/>
      <c r="CCP752" s="59"/>
      <c r="CCQ752" s="59"/>
      <c r="CCR752" s="59"/>
      <c r="CCS752" s="59"/>
      <c r="CCT752" s="59"/>
      <c r="CCU752" s="59"/>
      <c r="CCV752" s="59"/>
      <c r="CCW752" s="59"/>
      <c r="CCX752" s="59"/>
      <c r="CCY752" s="59"/>
      <c r="CCZ752" s="59"/>
      <c r="CDA752" s="59"/>
      <c r="CDB752" s="59"/>
      <c r="CDC752" s="59"/>
      <c r="CDD752" s="59"/>
      <c r="CDE752" s="59"/>
      <c r="CDF752" s="59"/>
      <c r="CDG752" s="59"/>
      <c r="CDH752" s="59"/>
      <c r="CDI752" s="59"/>
      <c r="CDJ752" s="59"/>
      <c r="CDK752" s="59"/>
      <c r="CDL752" s="59"/>
      <c r="CDM752" s="59"/>
      <c r="CDN752" s="59"/>
      <c r="CDO752" s="59"/>
      <c r="CDP752" s="59"/>
      <c r="CDQ752" s="59"/>
      <c r="CDR752" s="59"/>
      <c r="CDS752" s="59"/>
      <c r="CDT752" s="59"/>
      <c r="CDU752" s="59"/>
      <c r="CDV752" s="59"/>
      <c r="CDW752" s="59"/>
      <c r="CDX752" s="59"/>
      <c r="CDY752" s="59"/>
      <c r="CDZ752" s="59"/>
      <c r="CEA752" s="59"/>
      <c r="CEB752" s="59"/>
      <c r="CEC752" s="59"/>
      <c r="CED752" s="59"/>
      <c r="CEE752" s="59"/>
      <c r="CEF752" s="59"/>
      <c r="CEG752" s="59"/>
      <c r="CEH752" s="59"/>
      <c r="CEI752" s="59"/>
      <c r="CEJ752" s="59"/>
      <c r="CEK752" s="59"/>
      <c r="CEL752" s="59"/>
      <c r="CEM752" s="59"/>
      <c r="CEN752" s="59"/>
      <c r="CEO752" s="59"/>
      <c r="CEP752" s="59"/>
      <c r="CEQ752" s="59"/>
      <c r="CER752" s="59"/>
      <c r="CES752" s="59"/>
      <c r="CET752" s="59"/>
      <c r="CEU752" s="59"/>
      <c r="CEV752" s="59"/>
      <c r="CEW752" s="59"/>
      <c r="CEX752" s="59"/>
      <c r="CEY752" s="59"/>
      <c r="CEZ752" s="59"/>
      <c r="CFA752" s="59"/>
      <c r="CFB752" s="59"/>
      <c r="CFC752" s="59"/>
      <c r="CFD752" s="59"/>
      <c r="CFE752" s="59"/>
      <c r="CFF752" s="59"/>
      <c r="CFG752" s="59"/>
      <c r="CFH752" s="59"/>
      <c r="CFI752" s="59"/>
      <c r="CFJ752" s="59"/>
      <c r="CFK752" s="59"/>
      <c r="CFL752" s="59"/>
      <c r="CFM752" s="59"/>
      <c r="CFN752" s="59"/>
      <c r="CFO752" s="59"/>
      <c r="CFP752" s="59"/>
      <c r="CFQ752" s="59"/>
      <c r="CFR752" s="59"/>
      <c r="CFS752" s="59"/>
      <c r="CFT752" s="59"/>
      <c r="CFU752" s="59"/>
      <c r="CFV752" s="59"/>
      <c r="CFW752" s="59"/>
      <c r="CFX752" s="59"/>
      <c r="CFY752" s="59"/>
      <c r="CFZ752" s="59"/>
      <c r="CGA752" s="59"/>
      <c r="CGB752" s="59"/>
      <c r="CGC752" s="59"/>
      <c r="CGD752" s="59"/>
      <c r="CGE752" s="59"/>
      <c r="CGF752" s="59"/>
      <c r="CGG752" s="59"/>
      <c r="CGH752" s="59"/>
      <c r="CGI752" s="59"/>
      <c r="CGJ752" s="59"/>
      <c r="CGK752" s="59"/>
      <c r="CGL752" s="59"/>
      <c r="CGM752" s="59"/>
      <c r="CGN752" s="59"/>
      <c r="CGO752" s="59"/>
      <c r="CGP752" s="59"/>
      <c r="CGQ752" s="59"/>
      <c r="CGR752" s="59"/>
      <c r="CGS752" s="59"/>
      <c r="CGT752" s="59"/>
      <c r="CGU752" s="59"/>
      <c r="CGV752" s="59"/>
      <c r="CGW752" s="59"/>
      <c r="CGX752" s="59"/>
      <c r="CGY752" s="59"/>
      <c r="CGZ752" s="59"/>
      <c r="CHA752" s="59"/>
      <c r="CHB752" s="59"/>
      <c r="CHC752" s="59"/>
      <c r="CHD752" s="59"/>
      <c r="CHE752" s="59"/>
      <c r="CHF752" s="59"/>
      <c r="CHG752" s="59"/>
      <c r="CHH752" s="59"/>
      <c r="CHI752" s="59"/>
      <c r="CHJ752" s="59"/>
      <c r="CHK752" s="59"/>
      <c r="CHL752" s="59"/>
      <c r="CHM752" s="59"/>
      <c r="CHN752" s="59"/>
      <c r="CHO752" s="59"/>
      <c r="CHP752" s="59"/>
      <c r="CHQ752" s="59"/>
      <c r="CHR752" s="59"/>
      <c r="CHS752" s="59"/>
      <c r="CHT752" s="59"/>
      <c r="CHU752" s="59"/>
      <c r="CHV752" s="59"/>
      <c r="CHW752" s="59"/>
      <c r="CHX752" s="59"/>
      <c r="CHY752" s="59"/>
      <c r="CHZ752" s="59"/>
      <c r="CIA752" s="59"/>
      <c r="CIB752" s="59"/>
      <c r="CIC752" s="59"/>
      <c r="CID752" s="59"/>
      <c r="CIE752" s="59"/>
      <c r="CIF752" s="59"/>
      <c r="CIG752" s="59"/>
      <c r="CIH752" s="59"/>
      <c r="CII752" s="59"/>
      <c r="CIJ752" s="59"/>
      <c r="CIK752" s="59"/>
      <c r="CIL752" s="59"/>
      <c r="CIM752" s="59"/>
      <c r="CIN752" s="59"/>
      <c r="CIO752" s="59"/>
      <c r="CIP752" s="59"/>
      <c r="CIQ752" s="59"/>
      <c r="CIR752" s="59"/>
      <c r="CIS752" s="59"/>
      <c r="CIT752" s="59"/>
      <c r="CIU752" s="59"/>
      <c r="CIV752" s="59"/>
      <c r="CIW752" s="59"/>
      <c r="CIX752" s="59"/>
      <c r="CIY752" s="59"/>
      <c r="CIZ752" s="59"/>
      <c r="CJA752" s="59"/>
      <c r="CJB752" s="59"/>
      <c r="CJC752" s="59"/>
      <c r="CJD752" s="59"/>
      <c r="CJE752" s="59"/>
      <c r="CJF752" s="59"/>
      <c r="CJG752" s="59"/>
      <c r="CJH752" s="59"/>
      <c r="CJI752" s="59"/>
      <c r="CJJ752" s="59"/>
      <c r="CJK752" s="59"/>
      <c r="CJL752" s="59"/>
      <c r="CJM752" s="59"/>
      <c r="CJN752" s="59"/>
      <c r="CJO752" s="59"/>
      <c r="CJP752" s="59"/>
      <c r="CJQ752" s="59"/>
      <c r="CJR752" s="59"/>
      <c r="CJS752" s="59"/>
      <c r="CJT752" s="59"/>
      <c r="CJU752" s="59"/>
      <c r="CJV752" s="59"/>
      <c r="CJW752" s="59"/>
      <c r="CJX752" s="59"/>
      <c r="CJY752" s="59"/>
      <c r="CJZ752" s="59"/>
      <c r="CKA752" s="59"/>
      <c r="CKB752" s="59"/>
      <c r="CKC752" s="59"/>
      <c r="CKD752" s="59"/>
      <c r="CKE752" s="59"/>
      <c r="CKF752" s="59"/>
      <c r="CKG752" s="59"/>
      <c r="CKH752" s="59"/>
      <c r="CKI752" s="59"/>
      <c r="CKJ752" s="59"/>
      <c r="CKK752" s="59"/>
      <c r="CKL752" s="59"/>
      <c r="CKM752" s="59"/>
      <c r="CKN752" s="59"/>
      <c r="CKO752" s="59"/>
      <c r="CKP752" s="59"/>
      <c r="CKQ752" s="59"/>
      <c r="CKR752" s="59"/>
      <c r="CKS752" s="59"/>
      <c r="CKT752" s="59"/>
      <c r="CKU752" s="59"/>
      <c r="CKV752" s="59"/>
      <c r="CKW752" s="59"/>
      <c r="CKX752" s="59"/>
      <c r="CKY752" s="59"/>
      <c r="CKZ752" s="59"/>
      <c r="CLA752" s="59"/>
      <c r="CLB752" s="59"/>
      <c r="CLC752" s="59"/>
      <c r="CLD752" s="59"/>
      <c r="CLE752" s="59"/>
      <c r="CLF752" s="59"/>
      <c r="CLG752" s="59"/>
      <c r="CLH752" s="59"/>
      <c r="CLI752" s="59"/>
      <c r="CLJ752" s="59"/>
      <c r="CLK752" s="59"/>
      <c r="CLL752" s="59"/>
      <c r="CLM752" s="59"/>
      <c r="CLN752" s="59"/>
      <c r="CLO752" s="59"/>
      <c r="CLP752" s="59"/>
      <c r="CLQ752" s="59"/>
      <c r="CLR752" s="59"/>
      <c r="CLS752" s="59"/>
      <c r="CLT752" s="59"/>
      <c r="CLU752" s="59"/>
      <c r="CLV752" s="59"/>
      <c r="CLW752" s="59"/>
      <c r="CLX752" s="59"/>
      <c r="CLY752" s="59"/>
      <c r="CLZ752" s="59"/>
      <c r="CMA752" s="59"/>
      <c r="CMB752" s="59"/>
      <c r="CMC752" s="59"/>
      <c r="CMD752" s="59"/>
      <c r="CME752" s="59"/>
      <c r="CMF752" s="59"/>
      <c r="CMG752" s="59"/>
      <c r="CMH752" s="59"/>
      <c r="CMI752" s="59"/>
      <c r="CMJ752" s="59"/>
      <c r="CMK752" s="59"/>
      <c r="CML752" s="59"/>
      <c r="CMM752" s="59"/>
      <c r="CMN752" s="59"/>
      <c r="CMO752" s="59"/>
      <c r="CMP752" s="59"/>
      <c r="CMQ752" s="59"/>
      <c r="CMR752" s="59"/>
      <c r="CMS752" s="59"/>
      <c r="CMT752" s="59"/>
      <c r="CMU752" s="59"/>
      <c r="CMV752" s="59"/>
      <c r="CMW752" s="59"/>
      <c r="CMX752" s="59"/>
      <c r="CMY752" s="59"/>
      <c r="CMZ752" s="59"/>
      <c r="CNA752" s="59"/>
      <c r="CNB752" s="59"/>
      <c r="CNC752" s="59"/>
      <c r="CND752" s="59"/>
      <c r="CNE752" s="59"/>
      <c r="CNF752" s="59"/>
      <c r="CNG752" s="59"/>
      <c r="CNH752" s="59"/>
      <c r="CNI752" s="59"/>
      <c r="CNJ752" s="59"/>
      <c r="CNK752" s="59"/>
      <c r="CNL752" s="59"/>
      <c r="CNM752" s="59"/>
      <c r="CNN752" s="59"/>
      <c r="CNO752" s="59"/>
      <c r="CNP752" s="59"/>
      <c r="CNQ752" s="59"/>
      <c r="CNR752" s="59"/>
      <c r="CNS752" s="59"/>
      <c r="CNT752" s="59"/>
      <c r="CNU752" s="59"/>
      <c r="CNV752" s="59"/>
      <c r="CNW752" s="59"/>
      <c r="CNX752" s="59"/>
      <c r="CNY752" s="59"/>
      <c r="CNZ752" s="59"/>
      <c r="COA752" s="59"/>
      <c r="COB752" s="59"/>
      <c r="COC752" s="59"/>
      <c r="COD752" s="59"/>
      <c r="COE752" s="59"/>
      <c r="COF752" s="59"/>
      <c r="COG752" s="59"/>
      <c r="COH752" s="59"/>
      <c r="COI752" s="59"/>
      <c r="COJ752" s="59"/>
      <c r="COK752" s="59"/>
      <c r="COL752" s="59"/>
      <c r="COM752" s="59"/>
      <c r="CON752" s="59"/>
      <c r="COO752" s="59"/>
      <c r="COP752" s="59"/>
      <c r="COQ752" s="59"/>
      <c r="COR752" s="59"/>
      <c r="COS752" s="59"/>
      <c r="COT752" s="59"/>
      <c r="COU752" s="59"/>
      <c r="COV752" s="59"/>
      <c r="COW752" s="59"/>
      <c r="COX752" s="59"/>
      <c r="COY752" s="59"/>
      <c r="COZ752" s="59"/>
      <c r="CPA752" s="59"/>
      <c r="CPB752" s="59"/>
      <c r="CPC752" s="59"/>
      <c r="CPD752" s="59"/>
      <c r="CPE752" s="59"/>
      <c r="CPF752" s="59"/>
      <c r="CPG752" s="59"/>
      <c r="CPH752" s="59"/>
      <c r="CPI752" s="59"/>
      <c r="CPJ752" s="59"/>
      <c r="CPK752" s="59"/>
      <c r="CPL752" s="59"/>
      <c r="CPM752" s="59"/>
      <c r="CPN752" s="59"/>
      <c r="CPO752" s="59"/>
      <c r="CPP752" s="59"/>
      <c r="CPQ752" s="59"/>
      <c r="CPR752" s="59"/>
      <c r="CPS752" s="59"/>
      <c r="CPT752" s="59"/>
      <c r="CPU752" s="59"/>
      <c r="CPV752" s="59"/>
      <c r="CPW752" s="59"/>
      <c r="CPX752" s="59"/>
      <c r="CPY752" s="59"/>
      <c r="CPZ752" s="59"/>
      <c r="CQA752" s="59"/>
      <c r="CQB752" s="59"/>
      <c r="CQC752" s="59"/>
      <c r="CQD752" s="59"/>
      <c r="CQE752" s="59"/>
      <c r="CQF752" s="59"/>
      <c r="CQG752" s="59"/>
      <c r="CQH752" s="59"/>
      <c r="CQI752" s="59"/>
      <c r="CQJ752" s="59"/>
      <c r="CQK752" s="59"/>
      <c r="CQL752" s="59"/>
      <c r="CQM752" s="59"/>
      <c r="CQN752" s="59"/>
      <c r="CQO752" s="59"/>
      <c r="CQP752" s="59"/>
      <c r="CQQ752" s="59"/>
      <c r="CQR752" s="59"/>
      <c r="CQS752" s="59"/>
      <c r="CQT752" s="59"/>
      <c r="CQU752" s="59"/>
      <c r="CQV752" s="59"/>
      <c r="CQW752" s="59"/>
      <c r="CQX752" s="59"/>
      <c r="CQY752" s="59"/>
      <c r="CQZ752" s="59"/>
      <c r="CRA752" s="59"/>
      <c r="CRB752" s="59"/>
      <c r="CRC752" s="59"/>
      <c r="CRD752" s="59"/>
      <c r="CRE752" s="59"/>
      <c r="CRF752" s="59"/>
      <c r="CRG752" s="59"/>
      <c r="CRH752" s="59"/>
      <c r="CRI752" s="59"/>
      <c r="CRJ752" s="59"/>
      <c r="CRK752" s="59"/>
      <c r="CRL752" s="59"/>
      <c r="CRM752" s="59"/>
      <c r="CRN752" s="59"/>
      <c r="CRO752" s="59"/>
      <c r="CRP752" s="59"/>
      <c r="CRQ752" s="59"/>
      <c r="CRR752" s="59"/>
      <c r="CRS752" s="59"/>
      <c r="CRT752" s="59"/>
      <c r="CRU752" s="59"/>
      <c r="CRV752" s="59"/>
      <c r="CRW752" s="59"/>
      <c r="CRX752" s="59"/>
      <c r="CRY752" s="59"/>
      <c r="CRZ752" s="59"/>
      <c r="CSA752" s="59"/>
      <c r="CSB752" s="59"/>
      <c r="CSC752" s="59"/>
      <c r="CSD752" s="59"/>
      <c r="CSE752" s="59"/>
      <c r="CSF752" s="59"/>
      <c r="CSG752" s="59"/>
      <c r="CSH752" s="59"/>
      <c r="CSI752" s="59"/>
      <c r="CSJ752" s="59"/>
      <c r="CSK752" s="59"/>
      <c r="CSL752" s="59"/>
      <c r="CSM752" s="59"/>
      <c r="CSN752" s="59"/>
      <c r="CSO752" s="59"/>
      <c r="CSP752" s="59"/>
      <c r="CSQ752" s="59"/>
      <c r="CSR752" s="59"/>
      <c r="CSS752" s="59"/>
      <c r="CST752" s="59"/>
      <c r="CSU752" s="59"/>
      <c r="CSV752" s="59"/>
      <c r="CSW752" s="59"/>
      <c r="CSX752" s="59"/>
      <c r="CSY752" s="59"/>
      <c r="CSZ752" s="59"/>
      <c r="CTA752" s="59"/>
      <c r="CTB752" s="59"/>
      <c r="CTC752" s="59"/>
      <c r="CTD752" s="59"/>
      <c r="CTE752" s="59"/>
      <c r="CTF752" s="59"/>
      <c r="CTG752" s="59"/>
      <c r="CTH752" s="59"/>
      <c r="CTI752" s="59"/>
      <c r="CTJ752" s="59"/>
      <c r="CTK752" s="59"/>
      <c r="CTL752" s="59"/>
      <c r="CTM752" s="59"/>
      <c r="CTN752" s="59"/>
      <c r="CTO752" s="59"/>
      <c r="CTP752" s="59"/>
      <c r="CTQ752" s="59"/>
      <c r="CTR752" s="59"/>
      <c r="CTS752" s="59"/>
      <c r="CTT752" s="59"/>
      <c r="CTU752" s="59"/>
      <c r="CTV752" s="59"/>
      <c r="CTW752" s="59"/>
      <c r="CTX752" s="59"/>
      <c r="CTY752" s="59"/>
      <c r="CTZ752" s="59"/>
      <c r="CUA752" s="59"/>
      <c r="CUB752" s="59"/>
      <c r="CUC752" s="59"/>
      <c r="CUD752" s="59"/>
      <c r="CUE752" s="59"/>
      <c r="CUF752" s="59"/>
      <c r="CUG752" s="59"/>
      <c r="CUH752" s="59"/>
      <c r="CUI752" s="59"/>
      <c r="CUJ752" s="59"/>
      <c r="CUK752" s="59"/>
      <c r="CUL752" s="59"/>
      <c r="CUM752" s="59"/>
      <c r="CUN752" s="59"/>
      <c r="CUO752" s="59"/>
      <c r="CUP752" s="59"/>
      <c r="CUQ752" s="59"/>
      <c r="CUR752" s="59"/>
      <c r="CUS752" s="59"/>
      <c r="CUT752" s="59"/>
      <c r="CUU752" s="59"/>
      <c r="CUV752" s="59"/>
      <c r="CUW752" s="59"/>
      <c r="CUX752" s="59"/>
      <c r="CUY752" s="59"/>
      <c r="CUZ752" s="59"/>
      <c r="CVA752" s="59"/>
      <c r="CVB752" s="59"/>
      <c r="CVC752" s="59"/>
      <c r="CVD752" s="59"/>
      <c r="CVE752" s="59"/>
      <c r="CVF752" s="59"/>
      <c r="CVG752" s="59"/>
      <c r="CVH752" s="59"/>
      <c r="CVI752" s="59"/>
      <c r="CVJ752" s="59"/>
      <c r="CVK752" s="59"/>
      <c r="CVL752" s="59"/>
      <c r="CVM752" s="59"/>
      <c r="CVN752" s="59"/>
      <c r="CVO752" s="59"/>
      <c r="CVP752" s="59"/>
      <c r="CVQ752" s="59"/>
      <c r="CVR752" s="59"/>
      <c r="CVS752" s="59"/>
      <c r="CVT752" s="59"/>
      <c r="CVU752" s="59"/>
      <c r="CVV752" s="59"/>
      <c r="CVW752" s="59"/>
      <c r="CVX752" s="59"/>
      <c r="CVY752" s="59"/>
      <c r="CVZ752" s="59"/>
      <c r="CWA752" s="59"/>
      <c r="CWB752" s="59"/>
      <c r="CWC752" s="59"/>
      <c r="CWD752" s="59"/>
      <c r="CWE752" s="59"/>
      <c r="CWF752" s="59"/>
      <c r="CWG752" s="59"/>
      <c r="CWH752" s="59"/>
      <c r="CWI752" s="59"/>
      <c r="CWJ752" s="59"/>
      <c r="CWK752" s="59"/>
      <c r="CWL752" s="59"/>
      <c r="CWM752" s="59"/>
      <c r="CWN752" s="59"/>
      <c r="CWO752" s="59"/>
      <c r="CWP752" s="59"/>
      <c r="CWQ752" s="59"/>
      <c r="CWR752" s="59"/>
      <c r="CWS752" s="59"/>
      <c r="CWT752" s="59"/>
      <c r="CWU752" s="59"/>
      <c r="CWV752" s="59"/>
      <c r="CWW752" s="59"/>
      <c r="CWX752" s="59"/>
      <c r="CWY752" s="59"/>
      <c r="CWZ752" s="59"/>
      <c r="CXA752" s="59"/>
      <c r="CXB752" s="59"/>
      <c r="CXC752" s="59"/>
      <c r="CXD752" s="59"/>
      <c r="CXE752" s="59"/>
      <c r="CXF752" s="59"/>
      <c r="CXG752" s="59"/>
      <c r="CXH752" s="59"/>
      <c r="CXI752" s="59"/>
      <c r="CXJ752" s="59"/>
      <c r="CXK752" s="59"/>
      <c r="CXL752" s="59"/>
      <c r="CXM752" s="59"/>
      <c r="CXN752" s="59"/>
      <c r="CXO752" s="59"/>
      <c r="CXP752" s="59"/>
      <c r="CXQ752" s="59"/>
      <c r="CXR752" s="59"/>
      <c r="CXS752" s="59"/>
      <c r="CXT752" s="59"/>
      <c r="CXU752" s="59"/>
      <c r="CXV752" s="59"/>
      <c r="CXW752" s="59"/>
      <c r="CXX752" s="59"/>
      <c r="CXY752" s="59"/>
      <c r="CXZ752" s="59"/>
      <c r="CYA752" s="59"/>
      <c r="CYB752" s="59"/>
      <c r="CYC752" s="59"/>
      <c r="CYD752" s="59"/>
      <c r="CYE752" s="59"/>
      <c r="CYF752" s="59"/>
      <c r="CYG752" s="59"/>
      <c r="CYH752" s="59"/>
      <c r="CYI752" s="59"/>
      <c r="CYJ752" s="59"/>
      <c r="CYK752" s="59"/>
      <c r="CYL752" s="59"/>
      <c r="CYM752" s="59"/>
      <c r="CYN752" s="59"/>
      <c r="CYO752" s="59"/>
      <c r="CYP752" s="59"/>
      <c r="CYQ752" s="59"/>
      <c r="CYR752" s="59"/>
      <c r="CYS752" s="59"/>
      <c r="CYT752" s="59"/>
      <c r="CYU752" s="59"/>
      <c r="CYV752" s="59"/>
      <c r="CYW752" s="59"/>
      <c r="CYX752" s="59"/>
      <c r="CYY752" s="59"/>
      <c r="CYZ752" s="59"/>
      <c r="CZA752" s="59"/>
      <c r="CZB752" s="59"/>
      <c r="CZC752" s="59"/>
      <c r="CZD752" s="59"/>
      <c r="CZE752" s="59"/>
      <c r="CZF752" s="59"/>
      <c r="CZG752" s="59"/>
      <c r="CZH752" s="59"/>
      <c r="CZI752" s="59"/>
      <c r="CZJ752" s="59"/>
      <c r="CZK752" s="59"/>
      <c r="CZL752" s="59"/>
      <c r="CZM752" s="59"/>
      <c r="CZN752" s="59"/>
      <c r="CZO752" s="59"/>
      <c r="CZP752" s="59"/>
      <c r="CZQ752" s="59"/>
      <c r="CZR752" s="59"/>
      <c r="CZS752" s="59"/>
      <c r="CZT752" s="59"/>
      <c r="CZU752" s="59"/>
      <c r="CZV752" s="59"/>
      <c r="CZW752" s="59"/>
      <c r="CZX752" s="59"/>
      <c r="CZY752" s="59"/>
      <c r="CZZ752" s="59"/>
      <c r="DAA752" s="59"/>
      <c r="DAB752" s="59"/>
      <c r="DAC752" s="59"/>
      <c r="DAD752" s="59"/>
      <c r="DAE752" s="59"/>
      <c r="DAF752" s="59"/>
      <c r="DAG752" s="59"/>
      <c r="DAH752" s="59"/>
      <c r="DAI752" s="59"/>
      <c r="DAJ752" s="59"/>
      <c r="DAK752" s="59"/>
      <c r="DAL752" s="59"/>
      <c r="DAM752" s="59"/>
      <c r="DAN752" s="59"/>
      <c r="DAO752" s="59"/>
      <c r="DAP752" s="59"/>
      <c r="DAQ752" s="59"/>
      <c r="DAR752" s="59"/>
      <c r="DAS752" s="59"/>
      <c r="DAT752" s="59"/>
      <c r="DAU752" s="59"/>
      <c r="DAV752" s="59"/>
      <c r="DAW752" s="59"/>
      <c r="DAX752" s="59"/>
      <c r="DAY752" s="59"/>
      <c r="DAZ752" s="59"/>
      <c r="DBA752" s="59"/>
      <c r="DBB752" s="59"/>
      <c r="DBC752" s="59"/>
      <c r="DBD752" s="59"/>
      <c r="DBE752" s="59"/>
      <c r="DBF752" s="59"/>
      <c r="DBG752" s="59"/>
      <c r="DBH752" s="59"/>
      <c r="DBI752" s="59"/>
      <c r="DBJ752" s="59"/>
      <c r="DBK752" s="59"/>
      <c r="DBL752" s="59"/>
      <c r="DBM752" s="59"/>
      <c r="DBN752" s="59"/>
      <c r="DBO752" s="59"/>
      <c r="DBP752" s="59"/>
      <c r="DBQ752" s="59"/>
      <c r="DBR752" s="59"/>
      <c r="DBS752" s="59"/>
      <c r="DBT752" s="59"/>
      <c r="DBU752" s="59"/>
      <c r="DBV752" s="59"/>
      <c r="DBW752" s="59"/>
      <c r="DBX752" s="59"/>
      <c r="DBY752" s="59"/>
      <c r="DBZ752" s="59"/>
      <c r="DCA752" s="59"/>
      <c r="DCB752" s="59"/>
      <c r="DCC752" s="59"/>
      <c r="DCD752" s="59"/>
      <c r="DCE752" s="59"/>
      <c r="DCF752" s="59"/>
      <c r="DCG752" s="59"/>
      <c r="DCH752" s="59"/>
      <c r="DCI752" s="59"/>
      <c r="DCJ752" s="59"/>
      <c r="DCK752" s="59"/>
      <c r="DCL752" s="59"/>
      <c r="DCM752" s="59"/>
      <c r="DCN752" s="59"/>
      <c r="DCO752" s="59"/>
      <c r="DCP752" s="59"/>
      <c r="DCQ752" s="59"/>
      <c r="DCR752" s="59"/>
      <c r="DCS752" s="59"/>
      <c r="DCT752" s="59"/>
      <c r="DCU752" s="59"/>
      <c r="DCV752" s="59"/>
      <c r="DCW752" s="59"/>
      <c r="DCX752" s="59"/>
      <c r="DCY752" s="59"/>
      <c r="DCZ752" s="59"/>
      <c r="DDA752" s="59"/>
      <c r="DDB752" s="59"/>
      <c r="DDC752" s="59"/>
      <c r="DDD752" s="59"/>
      <c r="DDE752" s="59"/>
      <c r="DDF752" s="59"/>
      <c r="DDG752" s="59"/>
      <c r="DDH752" s="59"/>
      <c r="DDI752" s="59"/>
      <c r="DDJ752" s="59"/>
      <c r="DDK752" s="59"/>
      <c r="DDL752" s="59"/>
      <c r="DDM752" s="59"/>
      <c r="DDN752" s="59"/>
      <c r="DDO752" s="59"/>
      <c r="DDP752" s="59"/>
      <c r="DDQ752" s="59"/>
      <c r="DDR752" s="59"/>
      <c r="DDS752" s="59"/>
      <c r="DDT752" s="59"/>
      <c r="DDU752" s="59"/>
      <c r="DDV752" s="59"/>
      <c r="DDW752" s="59"/>
      <c r="DDX752" s="59"/>
      <c r="DDY752" s="59"/>
      <c r="DDZ752" s="59"/>
      <c r="DEA752" s="59"/>
      <c r="DEB752" s="59"/>
      <c r="DEC752" s="59"/>
      <c r="DED752" s="59"/>
      <c r="DEE752" s="59"/>
      <c r="DEF752" s="59"/>
      <c r="DEG752" s="59"/>
      <c r="DEH752" s="59"/>
      <c r="DEI752" s="59"/>
      <c r="DEJ752" s="59"/>
      <c r="DEK752" s="59"/>
      <c r="DEL752" s="59"/>
      <c r="DEM752" s="59"/>
      <c r="DEN752" s="59"/>
      <c r="DEO752" s="59"/>
      <c r="DEP752" s="59"/>
      <c r="DEQ752" s="59"/>
      <c r="DER752" s="59"/>
      <c r="DES752" s="59"/>
      <c r="DET752" s="59"/>
      <c r="DEU752" s="59"/>
      <c r="DEV752" s="59"/>
      <c r="DEW752" s="59"/>
      <c r="DEX752" s="59"/>
      <c r="DEY752" s="59"/>
      <c r="DEZ752" s="59"/>
      <c r="DFA752" s="59"/>
      <c r="DFB752" s="59"/>
      <c r="DFC752" s="59"/>
      <c r="DFD752" s="59"/>
      <c r="DFE752" s="59"/>
      <c r="DFF752" s="59"/>
      <c r="DFG752" s="59"/>
      <c r="DFH752" s="59"/>
      <c r="DFI752" s="59"/>
      <c r="DFJ752" s="59"/>
      <c r="DFK752" s="59"/>
      <c r="DFL752" s="59"/>
      <c r="DFM752" s="59"/>
      <c r="DFN752" s="59"/>
      <c r="DFO752" s="59"/>
      <c r="DFP752" s="59"/>
      <c r="DFQ752" s="59"/>
      <c r="DFR752" s="59"/>
      <c r="DFS752" s="59"/>
      <c r="DFT752" s="59"/>
      <c r="DFU752" s="59"/>
      <c r="DFV752" s="59"/>
      <c r="DFW752" s="59"/>
      <c r="DFX752" s="59"/>
      <c r="DFY752" s="59"/>
      <c r="DFZ752" s="59"/>
      <c r="DGA752" s="59"/>
      <c r="DGB752" s="59"/>
      <c r="DGC752" s="59"/>
      <c r="DGD752" s="59"/>
      <c r="DGE752" s="59"/>
      <c r="DGF752" s="59"/>
      <c r="DGG752" s="59"/>
      <c r="DGH752" s="59"/>
      <c r="DGI752" s="59"/>
      <c r="DGJ752" s="59"/>
      <c r="DGK752" s="59"/>
      <c r="DGL752" s="59"/>
      <c r="DGM752" s="59"/>
      <c r="DGN752" s="59"/>
      <c r="DGO752" s="59"/>
      <c r="DGP752" s="59"/>
      <c r="DGQ752" s="59"/>
      <c r="DGR752" s="59"/>
      <c r="DGS752" s="59"/>
      <c r="DGT752" s="59"/>
      <c r="DGU752" s="59"/>
      <c r="DGV752" s="59"/>
      <c r="DGW752" s="59"/>
      <c r="DGX752" s="59"/>
      <c r="DGY752" s="59"/>
      <c r="DGZ752" s="59"/>
      <c r="DHA752" s="59"/>
      <c r="DHB752" s="59"/>
      <c r="DHC752" s="59"/>
      <c r="DHD752" s="59"/>
      <c r="DHE752" s="59"/>
      <c r="DHF752" s="59"/>
      <c r="DHG752" s="59"/>
      <c r="DHH752" s="59"/>
      <c r="DHI752" s="59"/>
      <c r="DHJ752" s="59"/>
      <c r="DHK752" s="59"/>
      <c r="DHL752" s="59"/>
      <c r="DHM752" s="59"/>
      <c r="DHN752" s="59"/>
      <c r="DHO752" s="59"/>
      <c r="DHP752" s="59"/>
      <c r="DHQ752" s="59"/>
      <c r="DHR752" s="59"/>
      <c r="DHS752" s="59"/>
      <c r="DHT752" s="59"/>
      <c r="DHU752" s="59"/>
      <c r="DHV752" s="59"/>
      <c r="DHW752" s="59"/>
      <c r="DHX752" s="59"/>
      <c r="DHY752" s="59"/>
      <c r="DHZ752" s="59"/>
      <c r="DIA752" s="59"/>
      <c r="DIB752" s="59"/>
      <c r="DIC752" s="59"/>
      <c r="DID752" s="59"/>
      <c r="DIE752" s="59"/>
      <c r="DIF752" s="59"/>
      <c r="DIG752" s="59"/>
      <c r="DIH752" s="59"/>
      <c r="DII752" s="59"/>
      <c r="DIJ752" s="59"/>
      <c r="DIK752" s="59"/>
      <c r="DIL752" s="59"/>
      <c r="DIM752" s="59"/>
      <c r="DIN752" s="59"/>
      <c r="DIO752" s="59"/>
      <c r="DIP752" s="59"/>
      <c r="DIQ752" s="59"/>
      <c r="DIR752" s="59"/>
      <c r="DIS752" s="59"/>
      <c r="DIT752" s="59"/>
      <c r="DIU752" s="59"/>
      <c r="DIV752" s="59"/>
      <c r="DIW752" s="59"/>
      <c r="DIX752" s="59"/>
      <c r="DIY752" s="59"/>
      <c r="DIZ752" s="59"/>
      <c r="DJA752" s="59"/>
      <c r="DJB752" s="59"/>
      <c r="DJC752" s="59"/>
      <c r="DJD752" s="59"/>
      <c r="DJE752" s="59"/>
      <c r="DJF752" s="59"/>
      <c r="DJG752" s="59"/>
      <c r="DJH752" s="59"/>
      <c r="DJI752" s="59"/>
      <c r="DJJ752" s="59"/>
      <c r="DJK752" s="59"/>
      <c r="DJL752" s="59"/>
      <c r="DJM752" s="59"/>
      <c r="DJN752" s="59"/>
      <c r="DJO752" s="59"/>
      <c r="DJP752" s="59"/>
      <c r="DJQ752" s="59"/>
      <c r="DJR752" s="59"/>
      <c r="DJS752" s="59"/>
      <c r="DJT752" s="59"/>
      <c r="DJU752" s="59"/>
      <c r="DJV752" s="59"/>
      <c r="DJW752" s="59"/>
      <c r="DJX752" s="59"/>
      <c r="DJY752" s="59"/>
      <c r="DJZ752" s="59"/>
      <c r="DKA752" s="59"/>
      <c r="DKB752" s="59"/>
      <c r="DKC752" s="59"/>
      <c r="DKD752" s="59"/>
      <c r="DKE752" s="59"/>
      <c r="DKF752" s="59"/>
      <c r="DKG752" s="59"/>
      <c r="DKH752" s="59"/>
      <c r="DKI752" s="59"/>
      <c r="DKJ752" s="59"/>
      <c r="DKK752" s="59"/>
      <c r="DKL752" s="59"/>
      <c r="DKM752" s="59"/>
      <c r="DKN752" s="59"/>
      <c r="DKO752" s="59"/>
      <c r="DKP752" s="59"/>
      <c r="DKQ752" s="59"/>
      <c r="DKR752" s="59"/>
      <c r="DKS752" s="59"/>
      <c r="DKT752" s="59"/>
      <c r="DKU752" s="59"/>
      <c r="DKV752" s="59"/>
      <c r="DKW752" s="59"/>
      <c r="DKX752" s="59"/>
      <c r="DKY752" s="59"/>
      <c r="DKZ752" s="59"/>
      <c r="DLA752" s="59"/>
      <c r="DLB752" s="59"/>
      <c r="DLC752" s="59"/>
      <c r="DLD752" s="59"/>
      <c r="DLE752" s="59"/>
      <c r="DLF752" s="59"/>
      <c r="DLG752" s="59"/>
      <c r="DLH752" s="59"/>
      <c r="DLI752" s="59"/>
      <c r="DLJ752" s="59"/>
      <c r="DLK752" s="59"/>
      <c r="DLL752" s="59"/>
      <c r="DLM752" s="59"/>
      <c r="DLN752" s="59"/>
      <c r="DLO752" s="59"/>
      <c r="DLP752" s="59"/>
      <c r="DLQ752" s="59"/>
      <c r="DLR752" s="59"/>
      <c r="DLS752" s="59"/>
      <c r="DLT752" s="59"/>
      <c r="DLU752" s="59"/>
      <c r="DLV752" s="59"/>
      <c r="DLW752" s="59"/>
      <c r="DLX752" s="59"/>
      <c r="DLY752" s="59"/>
      <c r="DLZ752" s="59"/>
      <c r="DMA752" s="59"/>
      <c r="DMB752" s="59"/>
      <c r="DMC752" s="59"/>
      <c r="DMD752" s="59"/>
      <c r="DME752" s="59"/>
      <c r="DMF752" s="59"/>
      <c r="DMG752" s="59"/>
      <c r="DMH752" s="59"/>
      <c r="DMI752" s="59"/>
      <c r="DMJ752" s="59"/>
      <c r="DMK752" s="59"/>
      <c r="DML752" s="59"/>
      <c r="DMM752" s="59"/>
      <c r="DMN752" s="59"/>
      <c r="DMO752" s="59"/>
      <c r="DMP752" s="59"/>
      <c r="DMQ752" s="59"/>
      <c r="DMR752" s="59"/>
      <c r="DMS752" s="59"/>
      <c r="DMT752" s="59"/>
      <c r="DMU752" s="59"/>
      <c r="DMV752" s="59"/>
      <c r="DMW752" s="59"/>
      <c r="DMX752" s="59"/>
      <c r="DMY752" s="59"/>
      <c r="DMZ752" s="59"/>
      <c r="DNA752" s="59"/>
      <c r="DNB752" s="59"/>
      <c r="DNC752" s="59"/>
      <c r="DND752" s="59"/>
      <c r="DNE752" s="59"/>
      <c r="DNF752" s="59"/>
      <c r="DNG752" s="59"/>
      <c r="DNH752" s="59"/>
      <c r="DNI752" s="59"/>
      <c r="DNJ752" s="59"/>
      <c r="DNK752" s="59"/>
      <c r="DNL752" s="59"/>
      <c r="DNM752" s="59"/>
      <c r="DNN752" s="59"/>
      <c r="DNO752" s="59"/>
      <c r="DNP752" s="59"/>
      <c r="DNQ752" s="59"/>
      <c r="DNR752" s="59"/>
      <c r="DNS752" s="59"/>
      <c r="DNT752" s="59"/>
      <c r="DNU752" s="59"/>
      <c r="DNV752" s="59"/>
      <c r="DNW752" s="59"/>
      <c r="DNX752" s="59"/>
      <c r="DNY752" s="59"/>
      <c r="DNZ752" s="59"/>
      <c r="DOA752" s="59"/>
      <c r="DOB752" s="59"/>
      <c r="DOC752" s="59"/>
      <c r="DOD752" s="59"/>
      <c r="DOE752" s="59"/>
      <c r="DOF752" s="59"/>
      <c r="DOG752" s="59"/>
      <c r="DOH752" s="59"/>
      <c r="DOI752" s="59"/>
      <c r="DOJ752" s="59"/>
      <c r="DOK752" s="59"/>
      <c r="DOL752" s="59"/>
      <c r="DOM752" s="59"/>
      <c r="DON752" s="59"/>
      <c r="DOO752" s="59"/>
      <c r="DOP752" s="59"/>
      <c r="DOQ752" s="59"/>
      <c r="DOR752" s="59"/>
      <c r="DOS752" s="59"/>
      <c r="DOT752" s="59"/>
      <c r="DOU752" s="59"/>
      <c r="DOV752" s="59"/>
      <c r="DOW752" s="59"/>
      <c r="DOX752" s="59"/>
      <c r="DOY752" s="59"/>
      <c r="DOZ752" s="59"/>
      <c r="DPA752" s="59"/>
      <c r="DPB752" s="59"/>
      <c r="DPC752" s="59"/>
      <c r="DPD752" s="59"/>
      <c r="DPE752" s="59"/>
      <c r="DPF752" s="59"/>
      <c r="DPG752" s="59"/>
      <c r="DPH752" s="59"/>
      <c r="DPI752" s="59"/>
      <c r="DPJ752" s="59"/>
      <c r="DPK752" s="59"/>
      <c r="DPL752" s="59"/>
      <c r="DPM752" s="59"/>
      <c r="DPN752" s="59"/>
      <c r="DPO752" s="59"/>
      <c r="DPP752" s="59"/>
      <c r="DPQ752" s="59"/>
      <c r="DPR752" s="59"/>
      <c r="DPS752" s="59"/>
      <c r="DPT752" s="59"/>
      <c r="DPU752" s="59"/>
      <c r="DPV752" s="59"/>
      <c r="DPW752" s="59"/>
      <c r="DPX752" s="59"/>
      <c r="DPY752" s="59"/>
      <c r="DPZ752" s="59"/>
      <c r="DQA752" s="59"/>
      <c r="DQB752" s="59"/>
      <c r="DQC752" s="59"/>
      <c r="DQD752" s="59"/>
      <c r="DQE752" s="59"/>
      <c r="DQF752" s="59"/>
      <c r="DQG752" s="59"/>
      <c r="DQH752" s="59"/>
      <c r="DQI752" s="59"/>
      <c r="DQJ752" s="59"/>
      <c r="DQK752" s="59"/>
      <c r="DQL752" s="59"/>
      <c r="DQM752" s="59"/>
      <c r="DQN752" s="59"/>
      <c r="DQO752" s="59"/>
      <c r="DQP752" s="59"/>
      <c r="DQQ752" s="59"/>
      <c r="DQR752" s="59"/>
      <c r="DQS752" s="59"/>
      <c r="DQT752" s="59"/>
      <c r="DQU752" s="59"/>
      <c r="DQV752" s="59"/>
      <c r="DQW752" s="59"/>
      <c r="DQX752" s="59"/>
      <c r="DQY752" s="59"/>
      <c r="DQZ752" s="59"/>
      <c r="DRA752" s="59"/>
      <c r="DRB752" s="59"/>
      <c r="DRC752" s="59"/>
      <c r="DRD752" s="59"/>
      <c r="DRE752" s="59"/>
      <c r="DRF752" s="59"/>
      <c r="DRG752" s="59"/>
      <c r="DRH752" s="59"/>
      <c r="DRI752" s="59"/>
      <c r="DRJ752" s="59"/>
      <c r="DRK752" s="59"/>
      <c r="DRL752" s="59"/>
      <c r="DRM752" s="59"/>
      <c r="DRN752" s="59"/>
      <c r="DRO752" s="59"/>
      <c r="DRP752" s="59"/>
      <c r="DRQ752" s="59"/>
      <c r="DRR752" s="59"/>
      <c r="DRS752" s="59"/>
      <c r="DRT752" s="59"/>
      <c r="DRU752" s="59"/>
      <c r="DRV752" s="59"/>
      <c r="DRW752" s="59"/>
      <c r="DRX752" s="59"/>
      <c r="DRY752" s="59"/>
      <c r="DRZ752" s="59"/>
      <c r="DSA752" s="59"/>
      <c r="DSB752" s="59"/>
      <c r="DSC752" s="59"/>
      <c r="DSD752" s="59"/>
      <c r="DSE752" s="59"/>
      <c r="DSF752" s="59"/>
      <c r="DSG752" s="59"/>
      <c r="DSH752" s="59"/>
      <c r="DSI752" s="59"/>
      <c r="DSJ752" s="59"/>
      <c r="DSK752" s="59"/>
      <c r="DSL752" s="59"/>
      <c r="DSM752" s="59"/>
      <c r="DSN752" s="59"/>
      <c r="DSO752" s="59"/>
      <c r="DSP752" s="59"/>
      <c r="DSQ752" s="59"/>
      <c r="DSR752" s="59"/>
      <c r="DSS752" s="59"/>
      <c r="DST752" s="59"/>
      <c r="DSU752" s="59"/>
      <c r="DSV752" s="59"/>
      <c r="DSW752" s="59"/>
      <c r="DSX752" s="59"/>
      <c r="DSY752" s="59"/>
      <c r="DSZ752" s="59"/>
      <c r="DTA752" s="59"/>
      <c r="DTB752" s="59"/>
      <c r="DTC752" s="59"/>
      <c r="DTD752" s="59"/>
      <c r="DTE752" s="59"/>
      <c r="DTF752" s="59"/>
      <c r="DTG752" s="59"/>
      <c r="DTH752" s="59"/>
      <c r="DTI752" s="59"/>
      <c r="DTJ752" s="59"/>
      <c r="DTK752" s="59"/>
      <c r="DTL752" s="59"/>
      <c r="DTM752" s="59"/>
      <c r="DTN752" s="59"/>
      <c r="DTO752" s="59"/>
      <c r="DTP752" s="59"/>
      <c r="DTQ752" s="59"/>
      <c r="DTR752" s="59"/>
      <c r="DTS752" s="59"/>
      <c r="DTT752" s="59"/>
      <c r="DTU752" s="59"/>
      <c r="DTV752" s="59"/>
      <c r="DTW752" s="59"/>
      <c r="DTX752" s="59"/>
      <c r="DTY752" s="59"/>
      <c r="DTZ752" s="59"/>
      <c r="DUA752" s="59"/>
      <c r="DUB752" s="59"/>
      <c r="DUC752" s="59"/>
      <c r="DUD752" s="59"/>
      <c r="DUE752" s="59"/>
      <c r="DUF752" s="59"/>
      <c r="DUG752" s="59"/>
      <c r="DUH752" s="59"/>
      <c r="DUI752" s="59"/>
      <c r="DUJ752" s="59"/>
      <c r="DUK752" s="59"/>
      <c r="DUL752" s="59"/>
      <c r="DUM752" s="59"/>
      <c r="DUN752" s="59"/>
      <c r="DUO752" s="59"/>
      <c r="DUP752" s="59"/>
      <c r="DUQ752" s="59"/>
      <c r="DUR752" s="59"/>
      <c r="DUS752" s="59"/>
      <c r="DUT752" s="59"/>
      <c r="DUU752" s="59"/>
      <c r="DUV752" s="59"/>
      <c r="DUW752" s="59"/>
      <c r="DUX752" s="59"/>
      <c r="DUY752" s="59"/>
      <c r="DUZ752" s="59"/>
      <c r="DVA752" s="59"/>
      <c r="DVB752" s="59"/>
      <c r="DVC752" s="59"/>
      <c r="DVD752" s="59"/>
      <c r="DVE752" s="59"/>
      <c r="DVF752" s="59"/>
      <c r="DVG752" s="59"/>
      <c r="DVH752" s="59"/>
      <c r="DVI752" s="59"/>
      <c r="DVJ752" s="59"/>
      <c r="DVK752" s="59"/>
      <c r="DVL752" s="59"/>
      <c r="DVM752" s="59"/>
      <c r="DVN752" s="59"/>
      <c r="DVO752" s="59"/>
      <c r="DVP752" s="59"/>
      <c r="DVQ752" s="59"/>
      <c r="DVR752" s="59"/>
      <c r="DVS752" s="59"/>
      <c r="DVT752" s="59"/>
      <c r="DVU752" s="59"/>
      <c r="DVV752" s="59"/>
      <c r="DVW752" s="59"/>
      <c r="DVX752" s="59"/>
      <c r="DVY752" s="59"/>
      <c r="DVZ752" s="59"/>
      <c r="DWA752" s="59"/>
      <c r="DWB752" s="59"/>
      <c r="DWC752" s="59"/>
      <c r="DWD752" s="59"/>
      <c r="DWE752" s="59"/>
      <c r="DWF752" s="59"/>
      <c r="DWG752" s="59"/>
      <c r="DWH752" s="59"/>
      <c r="DWI752" s="59"/>
      <c r="DWJ752" s="59"/>
      <c r="DWK752" s="59"/>
      <c r="DWL752" s="59"/>
      <c r="DWM752" s="59"/>
      <c r="DWN752" s="59"/>
      <c r="DWO752" s="59"/>
      <c r="DWP752" s="59"/>
      <c r="DWQ752" s="59"/>
      <c r="DWR752" s="59"/>
      <c r="DWS752" s="59"/>
      <c r="DWT752" s="59"/>
      <c r="DWU752" s="59"/>
      <c r="DWV752" s="59"/>
      <c r="DWW752" s="59"/>
      <c r="DWX752" s="59"/>
      <c r="DWY752" s="59"/>
      <c r="DWZ752" s="59"/>
      <c r="DXA752" s="59"/>
      <c r="DXB752" s="59"/>
      <c r="DXC752" s="59"/>
      <c r="DXD752" s="59"/>
      <c r="DXE752" s="59"/>
      <c r="DXF752" s="59"/>
      <c r="DXG752" s="59"/>
      <c r="DXH752" s="59"/>
      <c r="DXI752" s="59"/>
      <c r="DXJ752" s="59"/>
      <c r="DXK752" s="59"/>
      <c r="DXL752" s="59"/>
      <c r="DXM752" s="59"/>
      <c r="DXN752" s="59"/>
      <c r="DXO752" s="59"/>
      <c r="DXP752" s="59"/>
      <c r="DXQ752" s="59"/>
      <c r="DXR752" s="59"/>
      <c r="DXS752" s="59"/>
      <c r="DXT752" s="59"/>
      <c r="DXU752" s="59"/>
      <c r="DXV752" s="59"/>
      <c r="DXW752" s="59"/>
      <c r="DXX752" s="59"/>
      <c r="DXY752" s="59"/>
      <c r="DXZ752" s="59"/>
      <c r="DYA752" s="59"/>
      <c r="DYB752" s="59"/>
      <c r="DYC752" s="59"/>
      <c r="DYD752" s="59"/>
      <c r="DYE752" s="59"/>
      <c r="DYF752" s="59"/>
      <c r="DYG752" s="59"/>
      <c r="DYH752" s="59"/>
      <c r="DYI752" s="59"/>
      <c r="DYJ752" s="59"/>
      <c r="DYK752" s="59"/>
      <c r="DYL752" s="59"/>
      <c r="DYM752" s="59"/>
      <c r="DYN752" s="59"/>
      <c r="DYO752" s="59"/>
      <c r="DYP752" s="59"/>
      <c r="DYQ752" s="59"/>
      <c r="DYR752" s="59"/>
      <c r="DYS752" s="59"/>
      <c r="DYT752" s="59"/>
      <c r="DYU752" s="59"/>
      <c r="DYV752" s="59"/>
      <c r="DYW752" s="59"/>
      <c r="DYX752" s="59"/>
      <c r="DYY752" s="59"/>
      <c r="DYZ752" s="59"/>
      <c r="DZA752" s="59"/>
      <c r="DZB752" s="59"/>
      <c r="DZC752" s="59"/>
      <c r="DZD752" s="59"/>
      <c r="DZE752" s="59"/>
      <c r="DZF752" s="59"/>
      <c r="DZG752" s="59"/>
      <c r="DZH752" s="59"/>
      <c r="DZI752" s="59"/>
      <c r="DZJ752" s="59"/>
      <c r="DZK752" s="59"/>
      <c r="DZL752" s="59"/>
      <c r="DZM752" s="59"/>
      <c r="DZN752" s="59"/>
      <c r="DZO752" s="59"/>
      <c r="DZP752" s="59"/>
      <c r="DZQ752" s="59"/>
      <c r="DZR752" s="59"/>
      <c r="DZS752" s="59"/>
      <c r="DZT752" s="59"/>
      <c r="DZU752" s="59"/>
      <c r="DZV752" s="59"/>
      <c r="DZW752" s="59"/>
      <c r="DZX752" s="59"/>
      <c r="DZY752" s="59"/>
      <c r="DZZ752" s="59"/>
      <c r="EAA752" s="59"/>
      <c r="EAB752" s="59"/>
      <c r="EAC752" s="59"/>
      <c r="EAD752" s="59"/>
      <c r="EAE752" s="59"/>
      <c r="EAF752" s="59"/>
      <c r="EAG752" s="59"/>
      <c r="EAH752" s="59"/>
      <c r="EAI752" s="59"/>
      <c r="EAJ752" s="59"/>
      <c r="EAK752" s="59"/>
      <c r="EAL752" s="59"/>
      <c r="EAM752" s="59"/>
      <c r="EAN752" s="59"/>
      <c r="EAO752" s="59"/>
      <c r="EAP752" s="59"/>
      <c r="EAQ752" s="59"/>
      <c r="EAR752" s="59"/>
      <c r="EAS752" s="59"/>
      <c r="EAT752" s="59"/>
      <c r="EAU752" s="59"/>
      <c r="EAV752" s="59"/>
      <c r="EAW752" s="59"/>
      <c r="EAX752" s="59"/>
      <c r="EAY752" s="59"/>
      <c r="EAZ752" s="59"/>
      <c r="EBA752" s="59"/>
      <c r="EBB752" s="59"/>
      <c r="EBC752" s="59"/>
      <c r="EBD752" s="59"/>
      <c r="EBE752" s="59"/>
      <c r="EBF752" s="59"/>
      <c r="EBG752" s="59"/>
      <c r="EBH752" s="59"/>
      <c r="EBI752" s="59"/>
      <c r="EBJ752" s="59"/>
      <c r="EBK752" s="59"/>
      <c r="EBL752" s="59"/>
      <c r="EBM752" s="59"/>
      <c r="EBN752" s="59"/>
      <c r="EBO752" s="59"/>
      <c r="EBP752" s="59"/>
      <c r="EBQ752" s="59"/>
      <c r="EBR752" s="59"/>
      <c r="EBS752" s="59"/>
      <c r="EBT752" s="59"/>
      <c r="EBU752" s="59"/>
      <c r="EBV752" s="59"/>
      <c r="EBW752" s="59"/>
      <c r="EBX752" s="59"/>
      <c r="EBY752" s="59"/>
      <c r="EBZ752" s="59"/>
      <c r="ECA752" s="59"/>
      <c r="ECB752" s="59"/>
      <c r="ECC752" s="59"/>
      <c r="ECD752" s="59"/>
      <c r="ECE752" s="59"/>
      <c r="ECF752" s="59"/>
      <c r="ECG752" s="59"/>
      <c r="ECH752" s="59"/>
      <c r="ECI752" s="59"/>
      <c r="ECJ752" s="59"/>
      <c r="ECK752" s="59"/>
      <c r="ECL752" s="59"/>
      <c r="ECM752" s="59"/>
      <c r="ECN752" s="59"/>
      <c r="ECO752" s="59"/>
      <c r="ECP752" s="59"/>
      <c r="ECQ752" s="59"/>
      <c r="ECR752" s="59"/>
      <c r="ECS752" s="59"/>
      <c r="ECT752" s="59"/>
      <c r="ECU752" s="59"/>
      <c r="ECV752" s="59"/>
      <c r="ECW752" s="59"/>
      <c r="ECX752" s="59"/>
      <c r="ECY752" s="59"/>
      <c r="ECZ752" s="59"/>
      <c r="EDA752" s="59"/>
      <c r="EDB752" s="59"/>
      <c r="EDC752" s="59"/>
      <c r="EDD752" s="59"/>
      <c r="EDE752" s="59"/>
      <c r="EDF752" s="59"/>
      <c r="EDG752" s="59"/>
      <c r="EDH752" s="59"/>
      <c r="EDI752" s="59"/>
      <c r="EDJ752" s="59"/>
      <c r="EDK752" s="59"/>
      <c r="EDL752" s="59"/>
      <c r="EDM752" s="59"/>
      <c r="EDN752" s="59"/>
      <c r="EDO752" s="59"/>
      <c r="EDP752" s="59"/>
      <c r="EDQ752" s="59"/>
      <c r="EDR752" s="59"/>
      <c r="EDS752" s="59"/>
      <c r="EDT752" s="59"/>
      <c r="EDU752" s="59"/>
      <c r="EDV752" s="59"/>
      <c r="EDW752" s="59"/>
      <c r="EDX752" s="59"/>
      <c r="EDY752" s="59"/>
      <c r="EDZ752" s="59"/>
      <c r="EEA752" s="59"/>
      <c r="EEB752" s="59"/>
      <c r="EEC752" s="59"/>
      <c r="EED752" s="59"/>
      <c r="EEE752" s="59"/>
      <c r="EEF752" s="59"/>
      <c r="EEG752" s="59"/>
      <c r="EEH752" s="59"/>
      <c r="EEI752" s="59"/>
      <c r="EEJ752" s="59"/>
      <c r="EEK752" s="59"/>
      <c r="EEL752" s="59"/>
      <c r="EEM752" s="59"/>
      <c r="EEN752" s="59"/>
      <c r="EEO752" s="59"/>
      <c r="EEP752" s="59"/>
      <c r="EEQ752" s="59"/>
      <c r="EER752" s="59"/>
      <c r="EES752" s="59"/>
      <c r="EET752" s="59"/>
      <c r="EEU752" s="59"/>
      <c r="EEV752" s="59"/>
      <c r="EEW752" s="59"/>
      <c r="EEX752" s="59"/>
      <c r="EEY752" s="59"/>
      <c r="EEZ752" s="59"/>
      <c r="EFA752" s="59"/>
      <c r="EFB752" s="59"/>
      <c r="EFC752" s="59"/>
      <c r="EFD752" s="59"/>
      <c r="EFE752" s="59"/>
      <c r="EFF752" s="59"/>
      <c r="EFG752" s="59"/>
      <c r="EFH752" s="59"/>
      <c r="EFI752" s="59"/>
      <c r="EFJ752" s="59"/>
      <c r="EFK752" s="59"/>
      <c r="EFL752" s="59"/>
      <c r="EFM752" s="59"/>
      <c r="EFN752" s="59"/>
      <c r="EFO752" s="59"/>
      <c r="EFP752" s="59"/>
      <c r="EFQ752" s="59"/>
      <c r="EFR752" s="59"/>
      <c r="EFS752" s="59"/>
      <c r="EFT752" s="59"/>
      <c r="EFU752" s="59"/>
      <c r="EFV752" s="59"/>
      <c r="EFW752" s="59"/>
      <c r="EFX752" s="59"/>
      <c r="EFY752" s="59"/>
      <c r="EFZ752" s="59"/>
      <c r="EGA752" s="59"/>
      <c r="EGB752" s="59"/>
      <c r="EGC752" s="59"/>
      <c r="EGD752" s="59"/>
      <c r="EGE752" s="59"/>
      <c r="EGF752" s="59"/>
      <c r="EGG752" s="59"/>
      <c r="EGH752" s="59"/>
      <c r="EGI752" s="59"/>
      <c r="EGJ752" s="59"/>
      <c r="EGK752" s="59"/>
      <c r="EGL752" s="59"/>
      <c r="EGM752" s="59"/>
      <c r="EGN752" s="59"/>
      <c r="EGO752" s="59"/>
      <c r="EGP752" s="59"/>
      <c r="EGQ752" s="59"/>
      <c r="EGR752" s="59"/>
      <c r="EGS752" s="59"/>
      <c r="EGT752" s="59"/>
      <c r="EGU752" s="59"/>
      <c r="EGV752" s="59"/>
      <c r="EGW752" s="59"/>
      <c r="EGX752" s="59"/>
      <c r="EGY752" s="59"/>
      <c r="EGZ752" s="59"/>
      <c r="EHA752" s="59"/>
      <c r="EHB752" s="59"/>
      <c r="EHC752" s="59"/>
      <c r="EHD752" s="59"/>
      <c r="EHE752" s="59"/>
      <c r="EHF752" s="59"/>
      <c r="EHG752" s="59"/>
      <c r="EHH752" s="59"/>
      <c r="EHI752" s="59"/>
      <c r="EHJ752" s="59"/>
      <c r="EHK752" s="59"/>
      <c r="EHL752" s="59"/>
      <c r="EHM752" s="59"/>
      <c r="EHN752" s="59"/>
      <c r="EHO752" s="59"/>
      <c r="EHP752" s="59"/>
      <c r="EHQ752" s="59"/>
      <c r="EHR752" s="59"/>
      <c r="EHS752" s="59"/>
      <c r="EHT752" s="59"/>
      <c r="EHU752" s="59"/>
      <c r="EHV752" s="59"/>
      <c r="EHW752" s="59"/>
      <c r="EHX752" s="59"/>
      <c r="EHY752" s="59"/>
      <c r="EHZ752" s="59"/>
      <c r="EIA752" s="59"/>
      <c r="EIB752" s="59"/>
      <c r="EIC752" s="59"/>
      <c r="EID752" s="59"/>
      <c r="EIE752" s="59"/>
      <c r="EIF752" s="59"/>
      <c r="EIG752" s="59"/>
      <c r="EIH752" s="59"/>
      <c r="EII752" s="59"/>
      <c r="EIJ752" s="59"/>
      <c r="EIK752" s="59"/>
      <c r="EIL752" s="59"/>
      <c r="EIM752" s="59"/>
      <c r="EIN752" s="59"/>
      <c r="EIO752" s="59"/>
      <c r="EIP752" s="59"/>
      <c r="EIQ752" s="59"/>
      <c r="EIR752" s="59"/>
      <c r="EIS752" s="59"/>
      <c r="EIT752" s="59"/>
      <c r="EIU752" s="59"/>
      <c r="EIV752" s="59"/>
      <c r="EIW752" s="59"/>
      <c r="EIX752" s="59"/>
      <c r="EIY752" s="59"/>
      <c r="EIZ752" s="59"/>
      <c r="EJA752" s="59"/>
      <c r="EJB752" s="59"/>
      <c r="EJC752" s="59"/>
      <c r="EJD752" s="59"/>
      <c r="EJE752" s="59"/>
      <c r="EJF752" s="59"/>
      <c r="EJG752" s="59"/>
      <c r="EJH752" s="59"/>
      <c r="EJI752" s="59"/>
      <c r="EJJ752" s="59"/>
      <c r="EJK752" s="59"/>
      <c r="EJL752" s="59"/>
      <c r="EJM752" s="59"/>
      <c r="EJN752" s="59"/>
      <c r="EJO752" s="59"/>
      <c r="EJP752" s="59"/>
      <c r="EJQ752" s="59"/>
      <c r="EJR752" s="59"/>
      <c r="EJS752" s="59"/>
      <c r="EJT752" s="59"/>
      <c r="EJU752" s="59"/>
      <c r="EJV752" s="59"/>
      <c r="EJW752" s="59"/>
      <c r="EJX752" s="59"/>
      <c r="EJY752" s="59"/>
      <c r="EJZ752" s="59"/>
      <c r="EKA752" s="59"/>
      <c r="EKB752" s="59"/>
      <c r="EKC752" s="59"/>
      <c r="EKD752" s="59"/>
      <c r="EKE752" s="59"/>
      <c r="EKF752" s="59"/>
      <c r="EKG752" s="59"/>
      <c r="EKH752" s="59"/>
      <c r="EKI752" s="59"/>
      <c r="EKJ752" s="59"/>
      <c r="EKK752" s="59"/>
      <c r="EKL752" s="59"/>
      <c r="EKM752" s="59"/>
      <c r="EKN752" s="59"/>
      <c r="EKO752" s="59"/>
      <c r="EKP752" s="59"/>
      <c r="EKQ752" s="59"/>
      <c r="EKR752" s="59"/>
      <c r="EKS752" s="59"/>
      <c r="EKT752" s="59"/>
      <c r="EKU752" s="59"/>
      <c r="EKV752" s="59"/>
      <c r="EKW752" s="59"/>
      <c r="EKX752" s="59"/>
      <c r="EKY752" s="59"/>
      <c r="EKZ752" s="59"/>
      <c r="ELA752" s="59"/>
      <c r="ELB752" s="59"/>
      <c r="ELC752" s="59"/>
      <c r="ELD752" s="59"/>
      <c r="ELE752" s="59"/>
      <c r="ELF752" s="59"/>
      <c r="ELG752" s="59"/>
      <c r="ELH752" s="59"/>
      <c r="ELI752" s="59"/>
      <c r="ELJ752" s="59"/>
      <c r="ELK752" s="59"/>
      <c r="ELL752" s="59"/>
      <c r="ELM752" s="59"/>
      <c r="ELN752" s="59"/>
      <c r="ELO752" s="59"/>
      <c r="ELP752" s="59"/>
      <c r="ELQ752" s="59"/>
      <c r="ELR752" s="59"/>
      <c r="ELS752" s="59"/>
      <c r="ELT752" s="59"/>
      <c r="ELU752" s="59"/>
      <c r="ELV752" s="59"/>
      <c r="ELW752" s="59"/>
      <c r="ELX752" s="59"/>
      <c r="ELY752" s="59"/>
      <c r="ELZ752" s="59"/>
      <c r="EMA752" s="59"/>
      <c r="EMB752" s="59"/>
      <c r="EMC752" s="59"/>
      <c r="EMD752" s="59"/>
      <c r="EME752" s="59"/>
      <c r="EMF752" s="59"/>
      <c r="EMG752" s="59"/>
      <c r="EMH752" s="59"/>
      <c r="EMI752" s="59"/>
      <c r="EMJ752" s="59"/>
      <c r="EMK752" s="59"/>
      <c r="EML752" s="59"/>
      <c r="EMM752" s="59"/>
      <c r="EMN752" s="59"/>
      <c r="EMO752" s="59"/>
      <c r="EMP752" s="59"/>
      <c r="EMQ752" s="59"/>
      <c r="EMR752" s="59"/>
      <c r="EMS752" s="59"/>
      <c r="EMT752" s="59"/>
      <c r="EMU752" s="59"/>
      <c r="EMV752" s="59"/>
      <c r="EMW752" s="59"/>
      <c r="EMX752" s="59"/>
      <c r="EMY752" s="59"/>
      <c r="EMZ752" s="59"/>
      <c r="ENA752" s="59"/>
      <c r="ENB752" s="59"/>
      <c r="ENC752" s="59"/>
      <c r="END752" s="59"/>
      <c r="ENE752" s="59"/>
      <c r="ENF752" s="59"/>
      <c r="ENG752" s="59"/>
      <c r="ENH752" s="59"/>
      <c r="ENI752" s="59"/>
      <c r="ENJ752" s="59"/>
      <c r="ENK752" s="59"/>
      <c r="ENL752" s="59"/>
      <c r="ENM752" s="59"/>
      <c r="ENN752" s="59"/>
      <c r="ENO752" s="59"/>
      <c r="ENP752" s="59"/>
      <c r="ENQ752" s="59"/>
      <c r="ENR752" s="59"/>
      <c r="ENS752" s="59"/>
      <c r="ENT752" s="59"/>
      <c r="ENU752" s="59"/>
      <c r="ENV752" s="59"/>
      <c r="ENW752" s="59"/>
      <c r="ENX752" s="59"/>
      <c r="ENY752" s="59"/>
      <c r="ENZ752" s="59"/>
      <c r="EOA752" s="59"/>
      <c r="EOB752" s="59"/>
      <c r="EOC752" s="59"/>
      <c r="EOD752" s="59"/>
      <c r="EOE752" s="59"/>
      <c r="EOF752" s="59"/>
      <c r="EOG752" s="59"/>
      <c r="EOH752" s="59"/>
      <c r="EOI752" s="59"/>
      <c r="EOJ752" s="59"/>
      <c r="EOK752" s="59"/>
      <c r="EOL752" s="59"/>
      <c r="EOM752" s="59"/>
      <c r="EON752" s="59"/>
      <c r="EOO752" s="59"/>
      <c r="EOP752" s="59"/>
      <c r="EOQ752" s="59"/>
      <c r="EOR752" s="59"/>
      <c r="EOS752" s="59"/>
      <c r="EOT752" s="59"/>
      <c r="EOU752" s="59"/>
      <c r="EOV752" s="59"/>
      <c r="EOW752" s="59"/>
      <c r="EOX752" s="59"/>
      <c r="EOY752" s="59"/>
      <c r="EOZ752" s="59"/>
      <c r="EPA752" s="59"/>
      <c r="EPB752" s="59"/>
      <c r="EPC752" s="59"/>
      <c r="EPD752" s="59"/>
      <c r="EPE752" s="59"/>
      <c r="EPF752" s="59"/>
      <c r="EPG752" s="59"/>
      <c r="EPH752" s="59"/>
      <c r="EPI752" s="59"/>
      <c r="EPJ752" s="59"/>
      <c r="EPK752" s="59"/>
      <c r="EPL752" s="59"/>
      <c r="EPM752" s="59"/>
      <c r="EPN752" s="59"/>
      <c r="EPO752" s="59"/>
      <c r="EPP752" s="59"/>
      <c r="EPQ752" s="59"/>
      <c r="EPR752" s="59"/>
      <c r="EPS752" s="59"/>
      <c r="EPT752" s="59"/>
      <c r="EPU752" s="59"/>
      <c r="EPV752" s="59"/>
      <c r="EPW752" s="59"/>
      <c r="EPX752" s="59"/>
      <c r="EPY752" s="59"/>
      <c r="EPZ752" s="59"/>
      <c r="EQA752" s="59"/>
      <c r="EQB752" s="59"/>
      <c r="EQC752" s="59"/>
      <c r="EQD752" s="59"/>
      <c r="EQE752" s="59"/>
      <c r="EQF752" s="59"/>
      <c r="EQG752" s="59"/>
      <c r="EQH752" s="59"/>
      <c r="EQI752" s="59"/>
      <c r="EQJ752" s="59"/>
      <c r="EQK752" s="59"/>
      <c r="EQL752" s="59"/>
      <c r="EQM752" s="59"/>
      <c r="EQN752" s="59"/>
      <c r="EQO752" s="59"/>
      <c r="EQP752" s="59"/>
      <c r="EQQ752" s="59"/>
      <c r="EQR752" s="59"/>
      <c r="EQS752" s="59"/>
      <c r="EQT752" s="59"/>
      <c r="EQU752" s="59"/>
      <c r="EQV752" s="59"/>
      <c r="EQW752" s="59"/>
      <c r="EQX752" s="59"/>
      <c r="EQY752" s="59"/>
      <c r="EQZ752" s="59"/>
      <c r="ERA752" s="59"/>
      <c r="ERB752" s="59"/>
      <c r="ERC752" s="59"/>
      <c r="ERD752" s="59"/>
      <c r="ERE752" s="59"/>
      <c r="ERF752" s="59"/>
      <c r="ERG752" s="59"/>
      <c r="ERH752" s="59"/>
      <c r="ERI752" s="59"/>
      <c r="ERJ752" s="59"/>
      <c r="ERK752" s="59"/>
      <c r="ERL752" s="59"/>
      <c r="ERM752" s="59"/>
      <c r="ERN752" s="59"/>
      <c r="ERO752" s="59"/>
      <c r="ERP752" s="59"/>
      <c r="ERQ752" s="59"/>
      <c r="ERR752" s="59"/>
      <c r="ERS752" s="59"/>
      <c r="ERT752" s="59"/>
      <c r="ERU752" s="59"/>
      <c r="ERV752" s="59"/>
      <c r="ERW752" s="59"/>
      <c r="ERX752" s="59"/>
      <c r="ERY752" s="59"/>
      <c r="ERZ752" s="59"/>
      <c r="ESA752" s="59"/>
      <c r="ESB752" s="59"/>
      <c r="ESC752" s="59"/>
      <c r="ESD752" s="59"/>
      <c r="ESE752" s="59"/>
      <c r="ESF752" s="59"/>
      <c r="ESG752" s="59"/>
      <c r="ESH752" s="59"/>
      <c r="ESI752" s="59"/>
      <c r="ESJ752" s="59"/>
      <c r="ESK752" s="59"/>
      <c r="ESL752" s="59"/>
      <c r="ESM752" s="59"/>
      <c r="ESN752" s="59"/>
      <c r="ESO752" s="59"/>
      <c r="ESP752" s="59"/>
      <c r="ESQ752" s="59"/>
      <c r="ESR752" s="59"/>
      <c r="ESS752" s="59"/>
      <c r="EST752" s="59"/>
      <c r="ESU752" s="59"/>
      <c r="ESV752" s="59"/>
      <c r="ESW752" s="59"/>
      <c r="ESX752" s="59"/>
      <c r="ESY752" s="59"/>
      <c r="ESZ752" s="59"/>
      <c r="ETA752" s="59"/>
      <c r="ETB752" s="59"/>
      <c r="ETC752" s="59"/>
      <c r="ETD752" s="59"/>
      <c r="ETE752" s="59"/>
      <c r="ETF752" s="59"/>
      <c r="ETG752" s="59"/>
      <c r="ETH752" s="59"/>
      <c r="ETI752" s="59"/>
      <c r="ETJ752" s="59"/>
      <c r="ETK752" s="59"/>
      <c r="ETL752" s="59"/>
      <c r="ETM752" s="59"/>
      <c r="ETN752" s="59"/>
      <c r="ETO752" s="59"/>
      <c r="ETP752" s="59"/>
      <c r="ETQ752" s="59"/>
      <c r="ETR752" s="59"/>
      <c r="ETS752" s="59"/>
      <c r="ETT752" s="59"/>
      <c r="ETU752" s="59"/>
      <c r="ETV752" s="59"/>
      <c r="ETW752" s="59"/>
      <c r="ETX752" s="59"/>
      <c r="ETY752" s="59"/>
      <c r="ETZ752" s="59"/>
      <c r="EUA752" s="59"/>
      <c r="EUB752" s="59"/>
      <c r="EUC752" s="59"/>
      <c r="EUD752" s="59"/>
      <c r="EUE752" s="59"/>
      <c r="EUF752" s="59"/>
      <c r="EUG752" s="59"/>
      <c r="EUH752" s="59"/>
      <c r="EUI752" s="59"/>
      <c r="EUJ752" s="59"/>
      <c r="EUK752" s="59"/>
      <c r="EUL752" s="59"/>
      <c r="EUM752" s="59"/>
      <c r="EUN752" s="59"/>
      <c r="EUO752" s="59"/>
      <c r="EUP752" s="59"/>
      <c r="EUQ752" s="59"/>
      <c r="EUR752" s="59"/>
      <c r="EUS752" s="59"/>
      <c r="EUT752" s="59"/>
      <c r="EUU752" s="59"/>
      <c r="EUV752" s="59"/>
      <c r="EUW752" s="59"/>
      <c r="EUX752" s="59"/>
      <c r="EUY752" s="59"/>
      <c r="EUZ752" s="59"/>
      <c r="EVA752" s="59"/>
      <c r="EVB752" s="59"/>
      <c r="EVC752" s="59"/>
      <c r="EVD752" s="59"/>
      <c r="EVE752" s="59"/>
      <c r="EVF752" s="59"/>
      <c r="EVG752" s="59"/>
      <c r="EVH752" s="59"/>
      <c r="EVI752" s="59"/>
      <c r="EVJ752" s="59"/>
      <c r="EVK752" s="59"/>
      <c r="EVL752" s="59"/>
      <c r="EVM752" s="59"/>
      <c r="EVN752" s="59"/>
      <c r="EVO752" s="59"/>
      <c r="EVP752" s="59"/>
      <c r="EVQ752" s="59"/>
      <c r="EVR752" s="59"/>
      <c r="EVS752" s="59"/>
      <c r="EVT752" s="59"/>
      <c r="EVU752" s="59"/>
      <c r="EVV752" s="59"/>
      <c r="EVW752" s="59"/>
      <c r="EVX752" s="59"/>
      <c r="EVY752" s="59"/>
      <c r="EVZ752" s="59"/>
      <c r="EWA752" s="59"/>
      <c r="EWB752" s="59"/>
      <c r="EWC752" s="59"/>
      <c r="EWD752" s="59"/>
      <c r="EWE752" s="59"/>
      <c r="EWF752" s="59"/>
      <c r="EWG752" s="59"/>
      <c r="EWH752" s="59"/>
      <c r="EWI752" s="59"/>
      <c r="EWJ752" s="59"/>
      <c r="EWK752" s="59"/>
      <c r="EWL752" s="59"/>
      <c r="EWM752" s="59"/>
      <c r="EWN752" s="59"/>
      <c r="EWO752" s="59"/>
      <c r="EWP752" s="59"/>
      <c r="EWQ752" s="59"/>
      <c r="EWR752" s="59"/>
      <c r="EWS752" s="59"/>
      <c r="EWT752" s="59"/>
      <c r="EWU752" s="59"/>
      <c r="EWV752" s="59"/>
      <c r="EWW752" s="59"/>
      <c r="EWX752" s="59"/>
      <c r="EWY752" s="59"/>
      <c r="EWZ752" s="59"/>
      <c r="EXA752" s="59"/>
      <c r="EXB752" s="59"/>
      <c r="EXC752" s="59"/>
      <c r="EXD752" s="59"/>
      <c r="EXE752" s="59"/>
      <c r="EXF752" s="59"/>
      <c r="EXG752" s="59"/>
      <c r="EXH752" s="59"/>
      <c r="EXI752" s="59"/>
      <c r="EXJ752" s="59"/>
      <c r="EXK752" s="59"/>
      <c r="EXL752" s="59"/>
      <c r="EXM752" s="59"/>
      <c r="EXN752" s="59"/>
      <c r="EXO752" s="59"/>
      <c r="EXP752" s="59"/>
      <c r="EXQ752" s="59"/>
      <c r="EXR752" s="59"/>
      <c r="EXS752" s="59"/>
      <c r="EXT752" s="59"/>
      <c r="EXU752" s="59"/>
      <c r="EXV752" s="59"/>
      <c r="EXW752" s="59"/>
      <c r="EXX752" s="59"/>
      <c r="EXY752" s="59"/>
      <c r="EXZ752" s="59"/>
      <c r="EYA752" s="59"/>
      <c r="EYB752" s="59"/>
      <c r="EYC752" s="59"/>
      <c r="EYD752" s="59"/>
      <c r="EYE752" s="59"/>
      <c r="EYF752" s="59"/>
      <c r="EYG752" s="59"/>
      <c r="EYH752" s="59"/>
      <c r="EYI752" s="59"/>
      <c r="EYJ752" s="59"/>
      <c r="EYK752" s="59"/>
      <c r="EYL752" s="59"/>
      <c r="EYM752" s="59"/>
      <c r="EYN752" s="59"/>
      <c r="EYO752" s="59"/>
      <c r="EYP752" s="59"/>
      <c r="EYQ752" s="59"/>
      <c r="EYR752" s="59"/>
      <c r="EYS752" s="59"/>
      <c r="EYT752" s="59"/>
      <c r="EYU752" s="59"/>
      <c r="EYV752" s="59"/>
      <c r="EYW752" s="59"/>
      <c r="EYX752" s="59"/>
      <c r="EYY752" s="59"/>
      <c r="EYZ752" s="59"/>
      <c r="EZA752" s="59"/>
      <c r="EZB752" s="59"/>
      <c r="EZC752" s="59"/>
      <c r="EZD752" s="59"/>
      <c r="EZE752" s="59"/>
      <c r="EZF752" s="59"/>
      <c r="EZG752" s="59"/>
      <c r="EZH752" s="59"/>
      <c r="EZI752" s="59"/>
      <c r="EZJ752" s="59"/>
      <c r="EZK752" s="59"/>
      <c r="EZL752" s="59"/>
      <c r="EZM752" s="59"/>
      <c r="EZN752" s="59"/>
      <c r="EZO752" s="59"/>
      <c r="EZP752" s="59"/>
      <c r="EZQ752" s="59"/>
      <c r="EZR752" s="59"/>
      <c r="EZS752" s="59"/>
      <c r="EZT752" s="59"/>
      <c r="EZU752" s="59"/>
      <c r="EZV752" s="59"/>
      <c r="EZW752" s="59"/>
      <c r="EZX752" s="59"/>
      <c r="EZY752" s="59"/>
      <c r="EZZ752" s="59"/>
      <c r="FAA752" s="59"/>
      <c r="FAB752" s="59"/>
      <c r="FAC752" s="59"/>
      <c r="FAD752" s="59"/>
      <c r="FAE752" s="59"/>
      <c r="FAF752" s="59"/>
      <c r="FAG752" s="59"/>
      <c r="FAH752" s="59"/>
      <c r="FAI752" s="59"/>
      <c r="FAJ752" s="59"/>
      <c r="FAK752" s="59"/>
      <c r="FAL752" s="59"/>
      <c r="FAM752" s="59"/>
      <c r="FAN752" s="59"/>
      <c r="FAO752" s="59"/>
      <c r="FAP752" s="59"/>
      <c r="FAQ752" s="59"/>
      <c r="FAR752" s="59"/>
      <c r="FAS752" s="59"/>
      <c r="FAT752" s="59"/>
      <c r="FAU752" s="59"/>
      <c r="FAV752" s="59"/>
      <c r="FAW752" s="59"/>
      <c r="FAX752" s="59"/>
      <c r="FAY752" s="59"/>
      <c r="FAZ752" s="59"/>
      <c r="FBA752" s="59"/>
      <c r="FBB752" s="59"/>
      <c r="FBC752" s="59"/>
      <c r="FBD752" s="59"/>
      <c r="FBE752" s="59"/>
      <c r="FBF752" s="59"/>
      <c r="FBG752" s="59"/>
      <c r="FBH752" s="59"/>
      <c r="FBI752" s="59"/>
      <c r="FBJ752" s="59"/>
      <c r="FBK752" s="59"/>
      <c r="FBL752" s="59"/>
      <c r="FBM752" s="59"/>
      <c r="FBN752" s="59"/>
      <c r="FBO752" s="59"/>
      <c r="FBP752" s="59"/>
      <c r="FBQ752" s="59"/>
      <c r="FBR752" s="59"/>
      <c r="FBS752" s="59"/>
      <c r="FBT752" s="59"/>
      <c r="FBU752" s="59"/>
      <c r="FBV752" s="59"/>
      <c r="FBW752" s="59"/>
      <c r="FBX752" s="59"/>
      <c r="FBY752" s="59"/>
      <c r="FBZ752" s="59"/>
      <c r="FCA752" s="59"/>
      <c r="FCB752" s="59"/>
      <c r="FCC752" s="59"/>
      <c r="FCD752" s="59"/>
      <c r="FCE752" s="59"/>
      <c r="FCF752" s="59"/>
      <c r="FCG752" s="59"/>
      <c r="FCH752" s="59"/>
      <c r="FCI752" s="59"/>
      <c r="FCJ752" s="59"/>
      <c r="FCK752" s="59"/>
      <c r="FCL752" s="59"/>
      <c r="FCM752" s="59"/>
      <c r="FCN752" s="59"/>
      <c r="FCO752" s="59"/>
      <c r="FCP752" s="59"/>
      <c r="FCQ752" s="59"/>
      <c r="FCR752" s="59"/>
      <c r="FCS752" s="59"/>
      <c r="FCT752" s="59"/>
      <c r="FCU752" s="59"/>
      <c r="FCV752" s="59"/>
      <c r="FCW752" s="59"/>
      <c r="FCX752" s="59"/>
      <c r="FCY752" s="59"/>
      <c r="FCZ752" s="59"/>
      <c r="FDA752" s="59"/>
      <c r="FDB752" s="59"/>
      <c r="FDC752" s="59"/>
      <c r="FDD752" s="59"/>
      <c r="FDE752" s="59"/>
      <c r="FDF752" s="59"/>
      <c r="FDG752" s="59"/>
      <c r="FDH752" s="59"/>
      <c r="FDI752" s="59"/>
      <c r="FDJ752" s="59"/>
      <c r="FDK752" s="59"/>
      <c r="FDL752" s="59"/>
      <c r="FDM752" s="59"/>
      <c r="FDN752" s="59"/>
      <c r="FDO752" s="59"/>
      <c r="FDP752" s="59"/>
      <c r="FDQ752" s="59"/>
      <c r="FDR752" s="59"/>
      <c r="FDS752" s="59"/>
      <c r="FDT752" s="59"/>
      <c r="FDU752" s="59"/>
      <c r="FDV752" s="59"/>
      <c r="FDW752" s="59"/>
      <c r="FDX752" s="59"/>
      <c r="FDY752" s="59"/>
      <c r="FDZ752" s="59"/>
      <c r="FEA752" s="59"/>
      <c r="FEB752" s="59"/>
      <c r="FEC752" s="59"/>
      <c r="FED752" s="59"/>
      <c r="FEE752" s="59"/>
      <c r="FEF752" s="59"/>
      <c r="FEG752" s="59"/>
      <c r="FEH752" s="59"/>
      <c r="FEI752" s="59"/>
      <c r="FEJ752" s="59"/>
      <c r="FEK752" s="59"/>
      <c r="FEL752" s="59"/>
      <c r="FEM752" s="59"/>
      <c r="FEN752" s="59"/>
      <c r="FEO752" s="59"/>
      <c r="FEP752" s="59"/>
      <c r="FEQ752" s="59"/>
      <c r="FER752" s="59"/>
      <c r="FES752" s="59"/>
      <c r="FET752" s="59"/>
      <c r="FEU752" s="59"/>
      <c r="FEV752" s="59"/>
      <c r="FEW752" s="59"/>
      <c r="FEX752" s="59"/>
      <c r="FEY752" s="59"/>
      <c r="FEZ752" s="59"/>
      <c r="FFA752" s="59"/>
      <c r="FFB752" s="59"/>
      <c r="FFC752" s="59"/>
      <c r="FFD752" s="59"/>
      <c r="FFE752" s="59"/>
      <c r="FFF752" s="59"/>
      <c r="FFG752" s="59"/>
      <c r="FFH752" s="59"/>
      <c r="FFI752" s="59"/>
      <c r="FFJ752" s="59"/>
      <c r="FFK752" s="59"/>
      <c r="FFL752" s="59"/>
      <c r="FFM752" s="59"/>
      <c r="FFN752" s="59"/>
      <c r="FFO752" s="59"/>
      <c r="FFP752" s="59"/>
      <c r="FFQ752" s="59"/>
      <c r="FFR752" s="59"/>
      <c r="FFS752" s="59"/>
      <c r="FFT752" s="59"/>
      <c r="FFU752" s="59"/>
      <c r="FFV752" s="59"/>
      <c r="FFW752" s="59"/>
      <c r="FFX752" s="59"/>
      <c r="FFY752" s="59"/>
      <c r="FFZ752" s="59"/>
      <c r="FGA752" s="59"/>
      <c r="FGB752" s="59"/>
      <c r="FGC752" s="59"/>
      <c r="FGD752" s="59"/>
      <c r="FGE752" s="59"/>
      <c r="FGF752" s="59"/>
      <c r="FGG752" s="59"/>
      <c r="FGH752" s="59"/>
      <c r="FGI752" s="59"/>
      <c r="FGJ752" s="59"/>
      <c r="FGK752" s="59"/>
      <c r="FGL752" s="59"/>
      <c r="FGM752" s="59"/>
      <c r="FGN752" s="59"/>
      <c r="FGO752" s="59"/>
      <c r="FGP752" s="59"/>
      <c r="FGQ752" s="59"/>
      <c r="FGR752" s="59"/>
      <c r="FGS752" s="59"/>
      <c r="FGT752" s="59"/>
      <c r="FGU752" s="59"/>
      <c r="FGV752" s="59"/>
      <c r="FGW752" s="59"/>
      <c r="FGX752" s="59"/>
      <c r="FGY752" s="59"/>
      <c r="FGZ752" s="59"/>
      <c r="FHA752" s="59"/>
      <c r="FHB752" s="59"/>
      <c r="FHC752" s="59"/>
      <c r="FHD752" s="59"/>
      <c r="FHE752" s="59"/>
      <c r="FHF752" s="59"/>
      <c r="FHG752" s="59"/>
      <c r="FHH752" s="59"/>
      <c r="FHI752" s="59"/>
      <c r="FHJ752" s="59"/>
      <c r="FHK752" s="59"/>
      <c r="FHL752" s="59"/>
      <c r="FHM752" s="59"/>
      <c r="FHN752" s="59"/>
      <c r="FHO752" s="59"/>
      <c r="FHP752" s="59"/>
      <c r="FHQ752" s="59"/>
      <c r="FHR752" s="59"/>
      <c r="FHS752" s="59"/>
      <c r="FHT752" s="59"/>
      <c r="FHU752" s="59"/>
      <c r="FHV752" s="59"/>
      <c r="FHW752" s="59"/>
      <c r="FHX752" s="59"/>
      <c r="FHY752" s="59"/>
      <c r="FHZ752" s="59"/>
      <c r="FIA752" s="59"/>
      <c r="FIB752" s="59"/>
      <c r="FIC752" s="59"/>
      <c r="FID752" s="59"/>
      <c r="FIE752" s="59"/>
      <c r="FIF752" s="59"/>
      <c r="FIG752" s="59"/>
      <c r="FIH752" s="59"/>
      <c r="FII752" s="59"/>
      <c r="FIJ752" s="59"/>
      <c r="FIK752" s="59"/>
      <c r="FIL752" s="59"/>
      <c r="FIM752" s="59"/>
      <c r="FIN752" s="59"/>
      <c r="FIO752" s="59"/>
      <c r="FIP752" s="59"/>
      <c r="FIQ752" s="59"/>
      <c r="FIR752" s="59"/>
      <c r="FIS752" s="59"/>
      <c r="FIT752" s="59"/>
      <c r="FIU752" s="59"/>
      <c r="FIV752" s="59"/>
      <c r="FIW752" s="59"/>
      <c r="FIX752" s="59"/>
      <c r="FIY752" s="59"/>
      <c r="FIZ752" s="59"/>
      <c r="FJA752" s="59"/>
      <c r="FJB752" s="59"/>
      <c r="FJC752" s="59"/>
      <c r="FJD752" s="59"/>
      <c r="FJE752" s="59"/>
      <c r="FJF752" s="59"/>
      <c r="FJG752" s="59"/>
      <c r="FJH752" s="59"/>
      <c r="FJI752" s="59"/>
      <c r="FJJ752" s="59"/>
      <c r="FJK752" s="59"/>
      <c r="FJL752" s="59"/>
      <c r="FJM752" s="59"/>
      <c r="FJN752" s="59"/>
      <c r="FJO752" s="59"/>
      <c r="FJP752" s="59"/>
      <c r="FJQ752" s="59"/>
      <c r="FJR752" s="59"/>
      <c r="FJS752" s="59"/>
      <c r="FJT752" s="59"/>
      <c r="FJU752" s="59"/>
      <c r="FJV752" s="59"/>
      <c r="FJW752" s="59"/>
      <c r="FJX752" s="59"/>
      <c r="FJY752" s="59"/>
      <c r="FJZ752" s="59"/>
      <c r="FKA752" s="59"/>
      <c r="FKB752" s="59"/>
      <c r="FKC752" s="59"/>
      <c r="FKD752" s="59"/>
      <c r="FKE752" s="59"/>
      <c r="FKF752" s="59"/>
      <c r="FKG752" s="59"/>
      <c r="FKH752" s="59"/>
      <c r="FKI752" s="59"/>
      <c r="FKJ752" s="59"/>
      <c r="FKK752" s="59"/>
      <c r="FKL752" s="59"/>
      <c r="FKM752" s="59"/>
      <c r="FKN752" s="59"/>
      <c r="FKO752" s="59"/>
      <c r="FKP752" s="59"/>
      <c r="FKQ752" s="59"/>
      <c r="FKR752" s="59"/>
      <c r="FKS752" s="59"/>
      <c r="FKT752" s="59"/>
      <c r="FKU752" s="59"/>
      <c r="FKV752" s="59"/>
      <c r="FKW752" s="59"/>
      <c r="FKX752" s="59"/>
      <c r="FKY752" s="59"/>
      <c r="FKZ752" s="59"/>
      <c r="FLA752" s="59"/>
      <c r="FLB752" s="59"/>
      <c r="FLC752" s="59"/>
      <c r="FLD752" s="59"/>
      <c r="FLE752" s="59"/>
      <c r="FLF752" s="59"/>
      <c r="FLG752" s="59"/>
      <c r="FLH752" s="59"/>
      <c r="FLI752" s="59"/>
      <c r="FLJ752" s="59"/>
      <c r="FLK752" s="59"/>
      <c r="FLL752" s="59"/>
      <c r="FLM752" s="59"/>
      <c r="FLN752" s="59"/>
      <c r="FLO752" s="59"/>
      <c r="FLP752" s="59"/>
      <c r="FLQ752" s="59"/>
      <c r="FLR752" s="59"/>
      <c r="FLS752" s="59"/>
      <c r="FLT752" s="59"/>
      <c r="FLU752" s="59"/>
      <c r="FLV752" s="59"/>
      <c r="FLW752" s="59"/>
      <c r="FLX752" s="59"/>
      <c r="FLY752" s="59"/>
      <c r="FLZ752" s="59"/>
      <c r="FMA752" s="59"/>
      <c r="FMB752" s="59"/>
      <c r="FMC752" s="59"/>
      <c r="FMD752" s="59"/>
      <c r="FME752" s="59"/>
      <c r="FMF752" s="59"/>
      <c r="FMG752" s="59"/>
      <c r="FMH752" s="59"/>
      <c r="FMI752" s="59"/>
      <c r="FMJ752" s="59"/>
      <c r="FMK752" s="59"/>
      <c r="FML752" s="59"/>
      <c r="FMM752" s="59"/>
      <c r="FMN752" s="59"/>
      <c r="FMO752" s="59"/>
      <c r="FMP752" s="59"/>
      <c r="FMQ752" s="59"/>
      <c r="FMR752" s="59"/>
      <c r="FMS752" s="59"/>
      <c r="FMT752" s="59"/>
      <c r="FMU752" s="59"/>
      <c r="FMV752" s="59"/>
      <c r="FMW752" s="59"/>
      <c r="FMX752" s="59"/>
      <c r="FMY752" s="59"/>
      <c r="FMZ752" s="59"/>
      <c r="FNA752" s="59"/>
      <c r="FNB752" s="59"/>
      <c r="FNC752" s="59"/>
      <c r="FND752" s="59"/>
      <c r="FNE752" s="59"/>
      <c r="FNF752" s="59"/>
      <c r="FNG752" s="59"/>
      <c r="FNH752" s="59"/>
      <c r="FNI752" s="59"/>
      <c r="FNJ752" s="59"/>
      <c r="FNK752" s="59"/>
      <c r="FNL752" s="59"/>
      <c r="FNM752" s="59"/>
      <c r="FNN752" s="59"/>
      <c r="FNO752" s="59"/>
      <c r="FNP752" s="59"/>
      <c r="FNQ752" s="59"/>
      <c r="FNR752" s="59"/>
      <c r="FNS752" s="59"/>
      <c r="FNT752" s="59"/>
      <c r="FNU752" s="59"/>
      <c r="FNV752" s="59"/>
      <c r="FNW752" s="59"/>
      <c r="FNX752" s="59"/>
      <c r="FNY752" s="59"/>
      <c r="FNZ752" s="59"/>
      <c r="FOA752" s="59"/>
      <c r="FOB752" s="59"/>
      <c r="FOC752" s="59"/>
      <c r="FOD752" s="59"/>
      <c r="FOE752" s="59"/>
      <c r="FOF752" s="59"/>
      <c r="FOG752" s="59"/>
      <c r="FOH752" s="59"/>
      <c r="FOI752" s="59"/>
      <c r="FOJ752" s="59"/>
      <c r="FOK752" s="59"/>
      <c r="FOL752" s="59"/>
      <c r="FOM752" s="59"/>
      <c r="FON752" s="59"/>
      <c r="FOO752" s="59"/>
      <c r="FOP752" s="59"/>
      <c r="FOQ752" s="59"/>
      <c r="FOR752" s="59"/>
      <c r="FOS752" s="59"/>
      <c r="FOT752" s="59"/>
      <c r="FOU752" s="59"/>
      <c r="FOV752" s="59"/>
      <c r="FOW752" s="59"/>
      <c r="FOX752" s="59"/>
      <c r="FOY752" s="59"/>
      <c r="FOZ752" s="59"/>
      <c r="FPA752" s="59"/>
      <c r="FPB752" s="59"/>
      <c r="FPC752" s="59"/>
      <c r="FPD752" s="59"/>
      <c r="FPE752" s="59"/>
      <c r="FPF752" s="59"/>
      <c r="FPG752" s="59"/>
      <c r="FPH752" s="59"/>
      <c r="FPI752" s="59"/>
      <c r="FPJ752" s="59"/>
      <c r="FPK752" s="59"/>
      <c r="FPL752" s="59"/>
      <c r="FPM752" s="59"/>
      <c r="FPN752" s="59"/>
      <c r="FPO752" s="59"/>
      <c r="FPP752" s="59"/>
      <c r="FPQ752" s="59"/>
      <c r="FPR752" s="59"/>
      <c r="FPS752" s="59"/>
      <c r="FPT752" s="59"/>
      <c r="FPU752" s="59"/>
      <c r="FPV752" s="59"/>
      <c r="FPW752" s="59"/>
      <c r="FPX752" s="59"/>
      <c r="FPY752" s="59"/>
      <c r="FPZ752" s="59"/>
      <c r="FQA752" s="59"/>
      <c r="FQB752" s="59"/>
      <c r="FQC752" s="59"/>
      <c r="FQD752" s="59"/>
      <c r="FQE752" s="59"/>
      <c r="FQF752" s="59"/>
      <c r="FQG752" s="59"/>
      <c r="FQH752" s="59"/>
      <c r="FQI752" s="59"/>
      <c r="FQJ752" s="59"/>
      <c r="FQK752" s="59"/>
      <c r="FQL752" s="59"/>
      <c r="FQM752" s="59"/>
      <c r="FQN752" s="59"/>
      <c r="FQO752" s="59"/>
      <c r="FQP752" s="59"/>
      <c r="FQQ752" s="59"/>
      <c r="FQR752" s="59"/>
      <c r="FQS752" s="59"/>
      <c r="FQT752" s="59"/>
      <c r="FQU752" s="59"/>
      <c r="FQV752" s="59"/>
      <c r="FQW752" s="59"/>
      <c r="FQX752" s="59"/>
      <c r="FQY752" s="59"/>
      <c r="FQZ752" s="59"/>
      <c r="FRA752" s="59"/>
      <c r="FRB752" s="59"/>
      <c r="FRC752" s="59"/>
      <c r="FRD752" s="59"/>
      <c r="FRE752" s="59"/>
      <c r="FRF752" s="59"/>
      <c r="FRG752" s="59"/>
      <c r="FRH752" s="59"/>
      <c r="FRI752" s="59"/>
      <c r="FRJ752" s="59"/>
      <c r="FRK752" s="59"/>
      <c r="FRL752" s="59"/>
      <c r="FRM752" s="59"/>
      <c r="FRN752" s="59"/>
      <c r="FRO752" s="59"/>
      <c r="FRP752" s="59"/>
      <c r="FRQ752" s="59"/>
      <c r="FRR752" s="59"/>
      <c r="FRS752" s="59"/>
      <c r="FRT752" s="59"/>
      <c r="FRU752" s="59"/>
      <c r="FRV752" s="59"/>
      <c r="FRW752" s="59"/>
      <c r="FRX752" s="59"/>
      <c r="FRY752" s="59"/>
      <c r="FRZ752" s="59"/>
      <c r="FSA752" s="59"/>
      <c r="FSB752" s="59"/>
      <c r="FSC752" s="59"/>
      <c r="FSD752" s="59"/>
      <c r="FSE752" s="59"/>
      <c r="FSF752" s="59"/>
      <c r="FSG752" s="59"/>
      <c r="FSH752" s="59"/>
      <c r="FSI752" s="59"/>
      <c r="FSJ752" s="59"/>
      <c r="FSK752" s="59"/>
      <c r="FSL752" s="59"/>
      <c r="FSM752" s="59"/>
      <c r="FSN752" s="59"/>
      <c r="FSO752" s="59"/>
      <c r="FSP752" s="59"/>
      <c r="FSQ752" s="59"/>
      <c r="FSR752" s="59"/>
      <c r="FSS752" s="59"/>
      <c r="FST752" s="59"/>
      <c r="FSU752" s="59"/>
      <c r="FSV752" s="59"/>
      <c r="FSW752" s="59"/>
      <c r="FSX752" s="59"/>
      <c r="FSY752" s="59"/>
      <c r="FSZ752" s="59"/>
      <c r="FTA752" s="59"/>
      <c r="FTB752" s="59"/>
      <c r="FTC752" s="59"/>
      <c r="FTD752" s="59"/>
      <c r="FTE752" s="59"/>
      <c r="FTF752" s="59"/>
      <c r="FTG752" s="59"/>
      <c r="FTH752" s="59"/>
      <c r="FTI752" s="59"/>
      <c r="FTJ752" s="59"/>
      <c r="FTK752" s="59"/>
      <c r="FTL752" s="59"/>
      <c r="FTM752" s="59"/>
      <c r="FTN752" s="59"/>
      <c r="FTO752" s="59"/>
      <c r="FTP752" s="59"/>
      <c r="FTQ752" s="59"/>
      <c r="FTR752" s="59"/>
      <c r="FTS752" s="59"/>
      <c r="FTT752" s="59"/>
      <c r="FTU752" s="59"/>
      <c r="FTV752" s="59"/>
      <c r="FTW752" s="59"/>
      <c r="FTX752" s="59"/>
      <c r="FTY752" s="59"/>
      <c r="FTZ752" s="59"/>
      <c r="FUA752" s="59"/>
      <c r="FUB752" s="59"/>
      <c r="FUC752" s="59"/>
      <c r="FUD752" s="59"/>
      <c r="FUE752" s="59"/>
      <c r="FUF752" s="59"/>
      <c r="FUG752" s="59"/>
      <c r="FUH752" s="59"/>
      <c r="FUI752" s="59"/>
      <c r="FUJ752" s="59"/>
      <c r="FUK752" s="59"/>
      <c r="FUL752" s="59"/>
      <c r="FUM752" s="59"/>
      <c r="FUN752" s="59"/>
      <c r="FUO752" s="59"/>
      <c r="FUP752" s="59"/>
      <c r="FUQ752" s="59"/>
      <c r="FUR752" s="59"/>
      <c r="FUS752" s="59"/>
      <c r="FUT752" s="59"/>
      <c r="FUU752" s="59"/>
      <c r="FUV752" s="59"/>
      <c r="FUW752" s="59"/>
      <c r="FUX752" s="59"/>
      <c r="FUY752" s="59"/>
      <c r="FUZ752" s="59"/>
      <c r="FVA752" s="59"/>
      <c r="FVB752" s="59"/>
      <c r="FVC752" s="59"/>
      <c r="FVD752" s="59"/>
      <c r="FVE752" s="59"/>
      <c r="FVF752" s="59"/>
      <c r="FVG752" s="59"/>
      <c r="FVH752" s="59"/>
      <c r="FVI752" s="59"/>
      <c r="FVJ752" s="59"/>
      <c r="FVK752" s="59"/>
      <c r="FVL752" s="59"/>
      <c r="FVM752" s="59"/>
      <c r="FVN752" s="59"/>
      <c r="FVO752" s="59"/>
      <c r="FVP752" s="59"/>
      <c r="FVQ752" s="59"/>
      <c r="FVR752" s="59"/>
      <c r="FVS752" s="59"/>
      <c r="FVT752" s="59"/>
      <c r="FVU752" s="59"/>
      <c r="FVV752" s="59"/>
      <c r="FVW752" s="59"/>
      <c r="FVX752" s="59"/>
      <c r="FVY752" s="59"/>
      <c r="FVZ752" s="59"/>
      <c r="FWA752" s="59"/>
      <c r="FWB752" s="59"/>
      <c r="FWC752" s="59"/>
      <c r="FWD752" s="59"/>
      <c r="FWE752" s="59"/>
      <c r="FWF752" s="59"/>
      <c r="FWG752" s="59"/>
      <c r="FWH752" s="59"/>
      <c r="FWI752" s="59"/>
      <c r="FWJ752" s="59"/>
      <c r="FWK752" s="59"/>
      <c r="FWL752" s="59"/>
      <c r="FWM752" s="59"/>
      <c r="FWN752" s="59"/>
      <c r="FWO752" s="59"/>
      <c r="FWP752" s="59"/>
      <c r="FWQ752" s="59"/>
      <c r="FWR752" s="59"/>
      <c r="FWS752" s="59"/>
      <c r="FWT752" s="59"/>
      <c r="FWU752" s="59"/>
      <c r="FWV752" s="59"/>
      <c r="FWW752" s="59"/>
      <c r="FWX752" s="59"/>
      <c r="FWY752" s="59"/>
      <c r="FWZ752" s="59"/>
      <c r="FXA752" s="59"/>
      <c r="FXB752" s="59"/>
      <c r="FXC752" s="59"/>
      <c r="FXD752" s="59"/>
      <c r="FXE752" s="59"/>
      <c r="FXF752" s="59"/>
      <c r="FXG752" s="59"/>
      <c r="FXH752" s="59"/>
      <c r="FXI752" s="59"/>
      <c r="FXJ752" s="59"/>
      <c r="FXK752" s="59"/>
      <c r="FXL752" s="59"/>
      <c r="FXM752" s="59"/>
      <c r="FXN752" s="59"/>
      <c r="FXO752" s="59"/>
      <c r="FXP752" s="59"/>
      <c r="FXQ752" s="59"/>
      <c r="FXR752" s="59"/>
      <c r="FXS752" s="59"/>
      <c r="FXT752" s="59"/>
      <c r="FXU752" s="59"/>
      <c r="FXV752" s="59"/>
      <c r="FXW752" s="59"/>
      <c r="FXX752" s="59"/>
      <c r="FXY752" s="59"/>
      <c r="FXZ752" s="59"/>
      <c r="FYA752" s="59"/>
      <c r="FYB752" s="59"/>
      <c r="FYC752" s="59"/>
      <c r="FYD752" s="59"/>
      <c r="FYE752" s="59"/>
      <c r="FYF752" s="59"/>
      <c r="FYG752" s="59"/>
      <c r="FYH752" s="59"/>
      <c r="FYI752" s="59"/>
      <c r="FYJ752" s="59"/>
      <c r="FYK752" s="59"/>
      <c r="FYL752" s="59"/>
      <c r="FYM752" s="59"/>
      <c r="FYN752" s="59"/>
      <c r="FYO752" s="59"/>
      <c r="FYP752" s="59"/>
      <c r="FYQ752" s="59"/>
      <c r="FYR752" s="59"/>
      <c r="FYS752" s="59"/>
      <c r="FYT752" s="59"/>
      <c r="FYU752" s="59"/>
      <c r="FYV752" s="59"/>
      <c r="FYW752" s="59"/>
      <c r="FYX752" s="59"/>
      <c r="FYY752" s="59"/>
      <c r="FYZ752" s="59"/>
      <c r="FZA752" s="59"/>
      <c r="FZB752" s="59"/>
      <c r="FZC752" s="59"/>
      <c r="FZD752" s="59"/>
      <c r="FZE752" s="59"/>
      <c r="FZF752" s="59"/>
      <c r="FZG752" s="59"/>
      <c r="FZH752" s="59"/>
      <c r="FZI752" s="59"/>
      <c r="FZJ752" s="59"/>
      <c r="FZK752" s="59"/>
      <c r="FZL752" s="59"/>
      <c r="FZM752" s="59"/>
      <c r="FZN752" s="59"/>
      <c r="FZO752" s="59"/>
      <c r="FZP752" s="59"/>
      <c r="FZQ752" s="59"/>
      <c r="FZR752" s="59"/>
      <c r="FZS752" s="59"/>
      <c r="FZT752" s="59"/>
      <c r="FZU752" s="59"/>
      <c r="FZV752" s="59"/>
      <c r="FZW752" s="59"/>
      <c r="FZX752" s="59"/>
      <c r="FZY752" s="59"/>
      <c r="FZZ752" s="59"/>
      <c r="GAA752" s="59"/>
      <c r="GAB752" s="59"/>
      <c r="GAC752" s="59"/>
      <c r="GAD752" s="59"/>
      <c r="GAE752" s="59"/>
      <c r="GAF752" s="59"/>
      <c r="GAG752" s="59"/>
      <c r="GAH752" s="59"/>
      <c r="GAI752" s="59"/>
      <c r="GAJ752" s="59"/>
      <c r="GAK752" s="59"/>
      <c r="GAL752" s="59"/>
      <c r="GAM752" s="59"/>
      <c r="GAN752" s="59"/>
      <c r="GAO752" s="59"/>
      <c r="GAP752" s="59"/>
      <c r="GAQ752" s="59"/>
      <c r="GAR752" s="59"/>
      <c r="GAS752" s="59"/>
      <c r="GAT752" s="59"/>
      <c r="GAU752" s="59"/>
      <c r="GAV752" s="59"/>
      <c r="GAW752" s="59"/>
      <c r="GAX752" s="59"/>
      <c r="GAY752" s="59"/>
      <c r="GAZ752" s="59"/>
      <c r="GBA752" s="59"/>
      <c r="GBB752" s="59"/>
      <c r="GBC752" s="59"/>
      <c r="GBD752" s="59"/>
      <c r="GBE752" s="59"/>
      <c r="GBF752" s="59"/>
      <c r="GBG752" s="59"/>
      <c r="GBH752" s="59"/>
      <c r="GBI752" s="59"/>
      <c r="GBJ752" s="59"/>
      <c r="GBK752" s="59"/>
      <c r="GBL752" s="59"/>
      <c r="GBM752" s="59"/>
      <c r="GBN752" s="59"/>
      <c r="GBO752" s="59"/>
      <c r="GBP752" s="59"/>
      <c r="GBQ752" s="59"/>
      <c r="GBR752" s="59"/>
      <c r="GBS752" s="59"/>
      <c r="GBT752" s="59"/>
      <c r="GBU752" s="59"/>
      <c r="GBV752" s="59"/>
      <c r="GBW752" s="59"/>
      <c r="GBX752" s="59"/>
      <c r="GBY752" s="59"/>
      <c r="GBZ752" s="59"/>
      <c r="GCA752" s="59"/>
      <c r="GCB752" s="59"/>
      <c r="GCC752" s="59"/>
      <c r="GCD752" s="59"/>
      <c r="GCE752" s="59"/>
      <c r="GCF752" s="59"/>
      <c r="GCG752" s="59"/>
      <c r="GCH752" s="59"/>
      <c r="GCI752" s="59"/>
      <c r="GCJ752" s="59"/>
      <c r="GCK752" s="59"/>
      <c r="GCL752" s="59"/>
      <c r="GCM752" s="59"/>
      <c r="GCN752" s="59"/>
      <c r="GCO752" s="59"/>
      <c r="GCP752" s="59"/>
      <c r="GCQ752" s="59"/>
      <c r="GCR752" s="59"/>
      <c r="GCS752" s="59"/>
      <c r="GCT752" s="59"/>
      <c r="GCU752" s="59"/>
      <c r="GCV752" s="59"/>
      <c r="GCW752" s="59"/>
      <c r="GCX752" s="59"/>
      <c r="GCY752" s="59"/>
      <c r="GCZ752" s="59"/>
      <c r="GDA752" s="59"/>
      <c r="GDB752" s="59"/>
      <c r="GDC752" s="59"/>
      <c r="GDD752" s="59"/>
      <c r="GDE752" s="59"/>
      <c r="GDF752" s="59"/>
      <c r="GDG752" s="59"/>
      <c r="GDH752" s="59"/>
      <c r="GDI752" s="59"/>
      <c r="GDJ752" s="59"/>
      <c r="GDK752" s="59"/>
      <c r="GDL752" s="59"/>
      <c r="GDM752" s="59"/>
      <c r="GDN752" s="59"/>
      <c r="GDO752" s="59"/>
      <c r="GDP752" s="59"/>
      <c r="GDQ752" s="59"/>
      <c r="GDR752" s="59"/>
      <c r="GDS752" s="59"/>
      <c r="GDT752" s="59"/>
      <c r="GDU752" s="59"/>
      <c r="GDV752" s="59"/>
      <c r="GDW752" s="59"/>
      <c r="GDX752" s="59"/>
      <c r="GDY752" s="59"/>
      <c r="GDZ752" s="59"/>
      <c r="GEA752" s="59"/>
      <c r="GEB752" s="59"/>
      <c r="GEC752" s="59"/>
      <c r="GED752" s="59"/>
      <c r="GEE752" s="59"/>
      <c r="GEF752" s="59"/>
      <c r="GEG752" s="59"/>
      <c r="GEH752" s="59"/>
      <c r="GEI752" s="59"/>
      <c r="GEJ752" s="59"/>
      <c r="GEK752" s="59"/>
      <c r="GEL752" s="59"/>
      <c r="GEM752" s="59"/>
      <c r="GEN752" s="59"/>
      <c r="GEO752" s="59"/>
      <c r="GEP752" s="59"/>
      <c r="GEQ752" s="59"/>
      <c r="GER752" s="59"/>
      <c r="GES752" s="59"/>
      <c r="GET752" s="59"/>
      <c r="GEU752" s="59"/>
      <c r="GEV752" s="59"/>
      <c r="GEW752" s="59"/>
      <c r="GEX752" s="59"/>
      <c r="GEY752" s="59"/>
      <c r="GEZ752" s="59"/>
      <c r="GFA752" s="59"/>
      <c r="GFB752" s="59"/>
      <c r="GFC752" s="59"/>
      <c r="GFD752" s="59"/>
      <c r="GFE752" s="59"/>
      <c r="GFF752" s="59"/>
      <c r="GFG752" s="59"/>
      <c r="GFH752" s="59"/>
      <c r="GFI752" s="59"/>
      <c r="GFJ752" s="59"/>
      <c r="GFK752" s="59"/>
      <c r="GFL752" s="59"/>
      <c r="GFM752" s="59"/>
      <c r="GFN752" s="59"/>
      <c r="GFO752" s="59"/>
      <c r="GFP752" s="59"/>
      <c r="GFQ752" s="59"/>
      <c r="GFR752" s="59"/>
      <c r="GFS752" s="59"/>
      <c r="GFT752" s="59"/>
      <c r="GFU752" s="59"/>
      <c r="GFV752" s="59"/>
      <c r="GFW752" s="59"/>
      <c r="GFX752" s="59"/>
      <c r="GFY752" s="59"/>
      <c r="GFZ752" s="59"/>
      <c r="GGA752" s="59"/>
      <c r="GGB752" s="59"/>
      <c r="GGC752" s="59"/>
      <c r="GGD752" s="59"/>
      <c r="GGE752" s="59"/>
      <c r="GGF752" s="59"/>
      <c r="GGG752" s="59"/>
      <c r="GGH752" s="59"/>
      <c r="GGI752" s="59"/>
      <c r="GGJ752" s="59"/>
      <c r="GGK752" s="59"/>
      <c r="GGL752" s="59"/>
      <c r="GGM752" s="59"/>
      <c r="GGN752" s="59"/>
      <c r="GGO752" s="59"/>
      <c r="GGP752" s="59"/>
      <c r="GGQ752" s="59"/>
      <c r="GGR752" s="59"/>
      <c r="GGS752" s="59"/>
      <c r="GGT752" s="59"/>
      <c r="GGU752" s="59"/>
      <c r="GGV752" s="59"/>
      <c r="GGW752" s="59"/>
      <c r="GGX752" s="59"/>
      <c r="GGY752" s="59"/>
      <c r="GGZ752" s="59"/>
      <c r="GHA752" s="59"/>
      <c r="GHB752" s="59"/>
      <c r="GHC752" s="59"/>
      <c r="GHD752" s="59"/>
      <c r="GHE752" s="59"/>
      <c r="GHF752" s="59"/>
      <c r="GHG752" s="59"/>
      <c r="GHH752" s="59"/>
      <c r="GHI752" s="59"/>
      <c r="GHJ752" s="59"/>
      <c r="GHK752" s="59"/>
      <c r="GHL752" s="59"/>
      <c r="GHM752" s="59"/>
      <c r="GHN752" s="59"/>
      <c r="GHO752" s="59"/>
      <c r="GHP752" s="59"/>
      <c r="GHQ752" s="59"/>
      <c r="GHR752" s="59"/>
      <c r="GHS752" s="59"/>
      <c r="GHT752" s="59"/>
      <c r="GHU752" s="59"/>
      <c r="GHV752" s="59"/>
      <c r="GHW752" s="59"/>
      <c r="GHX752" s="59"/>
      <c r="GHY752" s="59"/>
      <c r="GHZ752" s="59"/>
      <c r="GIA752" s="59"/>
      <c r="GIB752" s="59"/>
      <c r="GIC752" s="59"/>
      <c r="GID752" s="59"/>
      <c r="GIE752" s="59"/>
      <c r="GIF752" s="59"/>
      <c r="GIG752" s="59"/>
      <c r="GIH752" s="59"/>
      <c r="GII752" s="59"/>
      <c r="GIJ752" s="59"/>
      <c r="GIK752" s="59"/>
      <c r="GIL752" s="59"/>
      <c r="GIM752" s="59"/>
      <c r="GIN752" s="59"/>
      <c r="GIO752" s="59"/>
      <c r="GIP752" s="59"/>
      <c r="GIQ752" s="59"/>
      <c r="GIR752" s="59"/>
      <c r="GIS752" s="59"/>
      <c r="GIT752" s="59"/>
      <c r="GIU752" s="59"/>
      <c r="GIV752" s="59"/>
      <c r="GIW752" s="59"/>
      <c r="GIX752" s="59"/>
      <c r="GIY752" s="59"/>
      <c r="GIZ752" s="59"/>
      <c r="GJA752" s="59"/>
      <c r="GJB752" s="59"/>
      <c r="GJC752" s="59"/>
      <c r="GJD752" s="59"/>
      <c r="GJE752" s="59"/>
      <c r="GJF752" s="59"/>
      <c r="GJG752" s="59"/>
      <c r="GJH752" s="59"/>
      <c r="GJI752" s="59"/>
      <c r="GJJ752" s="59"/>
      <c r="GJK752" s="59"/>
      <c r="GJL752" s="59"/>
      <c r="GJM752" s="59"/>
      <c r="GJN752" s="59"/>
      <c r="GJO752" s="59"/>
      <c r="GJP752" s="59"/>
      <c r="GJQ752" s="59"/>
      <c r="GJR752" s="59"/>
      <c r="GJS752" s="59"/>
      <c r="GJT752" s="59"/>
      <c r="GJU752" s="59"/>
      <c r="GJV752" s="59"/>
      <c r="GJW752" s="59"/>
      <c r="GJX752" s="59"/>
      <c r="GJY752" s="59"/>
      <c r="GJZ752" s="59"/>
      <c r="GKA752" s="59"/>
      <c r="GKB752" s="59"/>
      <c r="GKC752" s="59"/>
      <c r="GKD752" s="59"/>
      <c r="GKE752" s="59"/>
      <c r="GKF752" s="59"/>
      <c r="GKG752" s="59"/>
      <c r="GKH752" s="59"/>
      <c r="GKI752" s="59"/>
      <c r="GKJ752" s="59"/>
      <c r="GKK752" s="59"/>
      <c r="GKL752" s="59"/>
      <c r="GKM752" s="59"/>
      <c r="GKN752" s="59"/>
      <c r="GKO752" s="59"/>
      <c r="GKP752" s="59"/>
      <c r="GKQ752" s="59"/>
      <c r="GKR752" s="59"/>
      <c r="GKS752" s="59"/>
      <c r="GKT752" s="59"/>
      <c r="GKU752" s="59"/>
      <c r="GKV752" s="59"/>
      <c r="GKW752" s="59"/>
      <c r="GKX752" s="59"/>
      <c r="GKY752" s="59"/>
      <c r="GKZ752" s="59"/>
      <c r="GLA752" s="59"/>
      <c r="GLB752" s="59"/>
      <c r="GLC752" s="59"/>
      <c r="GLD752" s="59"/>
      <c r="GLE752" s="59"/>
      <c r="GLF752" s="59"/>
      <c r="GLG752" s="59"/>
      <c r="GLH752" s="59"/>
      <c r="GLI752" s="59"/>
      <c r="GLJ752" s="59"/>
      <c r="GLK752" s="59"/>
      <c r="GLL752" s="59"/>
      <c r="GLM752" s="59"/>
      <c r="GLN752" s="59"/>
      <c r="GLO752" s="59"/>
      <c r="GLP752" s="59"/>
      <c r="GLQ752" s="59"/>
      <c r="GLR752" s="59"/>
      <c r="GLS752" s="59"/>
      <c r="GLT752" s="59"/>
      <c r="GLU752" s="59"/>
      <c r="GLV752" s="59"/>
      <c r="GLW752" s="59"/>
      <c r="GLX752" s="59"/>
      <c r="GLY752" s="59"/>
      <c r="GLZ752" s="59"/>
      <c r="GMA752" s="59"/>
      <c r="GMB752" s="59"/>
      <c r="GMC752" s="59"/>
      <c r="GMD752" s="59"/>
      <c r="GME752" s="59"/>
      <c r="GMF752" s="59"/>
      <c r="GMG752" s="59"/>
      <c r="GMH752" s="59"/>
      <c r="GMI752" s="59"/>
      <c r="GMJ752" s="59"/>
      <c r="GMK752" s="59"/>
      <c r="GML752" s="59"/>
      <c r="GMM752" s="59"/>
      <c r="GMN752" s="59"/>
      <c r="GMO752" s="59"/>
      <c r="GMP752" s="59"/>
      <c r="GMQ752" s="59"/>
      <c r="GMR752" s="59"/>
      <c r="GMS752" s="59"/>
      <c r="GMT752" s="59"/>
      <c r="GMU752" s="59"/>
      <c r="GMV752" s="59"/>
      <c r="GMW752" s="59"/>
      <c r="GMX752" s="59"/>
      <c r="GMY752" s="59"/>
      <c r="GMZ752" s="59"/>
      <c r="GNA752" s="59"/>
      <c r="GNB752" s="59"/>
      <c r="GNC752" s="59"/>
      <c r="GND752" s="59"/>
      <c r="GNE752" s="59"/>
      <c r="GNF752" s="59"/>
      <c r="GNG752" s="59"/>
      <c r="GNH752" s="59"/>
      <c r="GNI752" s="59"/>
      <c r="GNJ752" s="59"/>
      <c r="GNK752" s="59"/>
      <c r="GNL752" s="59"/>
      <c r="GNM752" s="59"/>
      <c r="GNN752" s="59"/>
      <c r="GNO752" s="59"/>
      <c r="GNP752" s="59"/>
      <c r="GNQ752" s="59"/>
      <c r="GNR752" s="59"/>
      <c r="GNS752" s="59"/>
      <c r="GNT752" s="59"/>
      <c r="GNU752" s="59"/>
      <c r="GNV752" s="59"/>
      <c r="GNW752" s="59"/>
      <c r="GNX752" s="59"/>
      <c r="GNY752" s="59"/>
      <c r="GNZ752" s="59"/>
      <c r="GOA752" s="59"/>
      <c r="GOB752" s="59"/>
      <c r="GOC752" s="59"/>
      <c r="GOD752" s="59"/>
      <c r="GOE752" s="59"/>
      <c r="GOF752" s="59"/>
      <c r="GOG752" s="59"/>
      <c r="GOH752" s="59"/>
      <c r="GOI752" s="59"/>
      <c r="GOJ752" s="59"/>
      <c r="GOK752" s="59"/>
      <c r="GOL752" s="59"/>
      <c r="GOM752" s="59"/>
      <c r="GON752" s="59"/>
      <c r="GOO752" s="59"/>
      <c r="GOP752" s="59"/>
      <c r="GOQ752" s="59"/>
      <c r="GOR752" s="59"/>
      <c r="GOS752" s="59"/>
      <c r="GOT752" s="59"/>
      <c r="GOU752" s="59"/>
      <c r="GOV752" s="59"/>
      <c r="GOW752" s="59"/>
      <c r="GOX752" s="59"/>
      <c r="GOY752" s="59"/>
      <c r="GOZ752" s="59"/>
      <c r="GPA752" s="59"/>
      <c r="GPB752" s="59"/>
      <c r="GPC752" s="59"/>
      <c r="GPD752" s="59"/>
      <c r="GPE752" s="59"/>
      <c r="GPF752" s="59"/>
      <c r="GPG752" s="59"/>
      <c r="GPH752" s="59"/>
      <c r="GPI752" s="59"/>
      <c r="GPJ752" s="59"/>
      <c r="GPK752" s="59"/>
      <c r="GPL752" s="59"/>
      <c r="GPM752" s="59"/>
      <c r="GPN752" s="59"/>
      <c r="GPO752" s="59"/>
      <c r="GPP752" s="59"/>
      <c r="GPQ752" s="59"/>
      <c r="GPR752" s="59"/>
      <c r="GPS752" s="59"/>
      <c r="GPT752" s="59"/>
      <c r="GPU752" s="59"/>
      <c r="GPV752" s="59"/>
      <c r="GPW752" s="59"/>
      <c r="GPX752" s="59"/>
      <c r="GPY752" s="59"/>
      <c r="GPZ752" s="59"/>
      <c r="GQA752" s="59"/>
      <c r="GQB752" s="59"/>
      <c r="GQC752" s="59"/>
      <c r="GQD752" s="59"/>
      <c r="GQE752" s="59"/>
      <c r="GQF752" s="59"/>
      <c r="GQG752" s="59"/>
      <c r="GQH752" s="59"/>
      <c r="GQI752" s="59"/>
      <c r="GQJ752" s="59"/>
      <c r="GQK752" s="59"/>
      <c r="GQL752" s="59"/>
      <c r="GQM752" s="59"/>
      <c r="GQN752" s="59"/>
      <c r="GQO752" s="59"/>
      <c r="GQP752" s="59"/>
      <c r="GQQ752" s="59"/>
      <c r="GQR752" s="59"/>
      <c r="GQS752" s="59"/>
      <c r="GQT752" s="59"/>
      <c r="GQU752" s="59"/>
      <c r="GQV752" s="59"/>
      <c r="GQW752" s="59"/>
      <c r="GQX752" s="59"/>
      <c r="GQY752" s="59"/>
      <c r="GQZ752" s="59"/>
      <c r="GRA752" s="59"/>
      <c r="GRB752" s="59"/>
      <c r="GRC752" s="59"/>
      <c r="GRD752" s="59"/>
      <c r="GRE752" s="59"/>
      <c r="GRF752" s="59"/>
      <c r="GRG752" s="59"/>
      <c r="GRH752" s="59"/>
      <c r="GRI752" s="59"/>
      <c r="GRJ752" s="59"/>
      <c r="GRK752" s="59"/>
      <c r="GRL752" s="59"/>
      <c r="GRM752" s="59"/>
      <c r="GRN752" s="59"/>
      <c r="GRO752" s="59"/>
      <c r="GRP752" s="59"/>
      <c r="GRQ752" s="59"/>
      <c r="GRR752" s="59"/>
      <c r="GRS752" s="59"/>
      <c r="GRT752" s="59"/>
      <c r="GRU752" s="59"/>
      <c r="GRV752" s="59"/>
      <c r="GRW752" s="59"/>
      <c r="GRX752" s="59"/>
      <c r="GRY752" s="59"/>
      <c r="GRZ752" s="59"/>
      <c r="GSA752" s="59"/>
      <c r="GSB752" s="59"/>
      <c r="GSC752" s="59"/>
      <c r="GSD752" s="59"/>
      <c r="GSE752" s="59"/>
      <c r="GSF752" s="59"/>
      <c r="GSG752" s="59"/>
      <c r="GSH752" s="59"/>
      <c r="GSI752" s="59"/>
      <c r="GSJ752" s="59"/>
      <c r="GSK752" s="59"/>
      <c r="GSL752" s="59"/>
      <c r="GSM752" s="59"/>
      <c r="GSN752" s="59"/>
      <c r="GSO752" s="59"/>
      <c r="GSP752" s="59"/>
      <c r="GSQ752" s="59"/>
      <c r="GSR752" s="59"/>
      <c r="GSS752" s="59"/>
      <c r="GST752" s="59"/>
      <c r="GSU752" s="59"/>
      <c r="GSV752" s="59"/>
      <c r="GSW752" s="59"/>
      <c r="GSX752" s="59"/>
      <c r="GSY752" s="59"/>
      <c r="GSZ752" s="59"/>
      <c r="GTA752" s="59"/>
      <c r="GTB752" s="59"/>
      <c r="GTC752" s="59"/>
      <c r="GTD752" s="59"/>
      <c r="GTE752" s="59"/>
      <c r="GTF752" s="59"/>
      <c r="GTG752" s="59"/>
      <c r="GTH752" s="59"/>
      <c r="GTI752" s="59"/>
      <c r="GTJ752" s="59"/>
      <c r="GTK752" s="59"/>
      <c r="GTL752" s="59"/>
      <c r="GTM752" s="59"/>
      <c r="GTN752" s="59"/>
      <c r="GTO752" s="59"/>
      <c r="GTP752" s="59"/>
      <c r="GTQ752" s="59"/>
      <c r="GTR752" s="59"/>
      <c r="GTS752" s="59"/>
      <c r="GTT752" s="59"/>
      <c r="GTU752" s="59"/>
      <c r="GTV752" s="59"/>
      <c r="GTW752" s="59"/>
      <c r="GTX752" s="59"/>
      <c r="GTY752" s="59"/>
      <c r="GTZ752" s="59"/>
      <c r="GUA752" s="59"/>
      <c r="GUB752" s="59"/>
      <c r="GUC752" s="59"/>
      <c r="GUD752" s="59"/>
      <c r="GUE752" s="59"/>
      <c r="GUF752" s="59"/>
      <c r="GUG752" s="59"/>
      <c r="GUH752" s="59"/>
      <c r="GUI752" s="59"/>
      <c r="GUJ752" s="59"/>
      <c r="GUK752" s="59"/>
      <c r="GUL752" s="59"/>
      <c r="GUM752" s="59"/>
      <c r="GUN752" s="59"/>
      <c r="GUO752" s="59"/>
      <c r="GUP752" s="59"/>
      <c r="GUQ752" s="59"/>
      <c r="GUR752" s="59"/>
      <c r="GUS752" s="59"/>
      <c r="GUT752" s="59"/>
      <c r="GUU752" s="59"/>
      <c r="GUV752" s="59"/>
      <c r="GUW752" s="59"/>
      <c r="GUX752" s="59"/>
      <c r="GUY752" s="59"/>
      <c r="GUZ752" s="59"/>
      <c r="GVA752" s="59"/>
      <c r="GVB752" s="59"/>
      <c r="GVC752" s="59"/>
      <c r="GVD752" s="59"/>
      <c r="GVE752" s="59"/>
      <c r="GVF752" s="59"/>
      <c r="GVG752" s="59"/>
      <c r="GVH752" s="59"/>
      <c r="GVI752" s="59"/>
      <c r="GVJ752" s="59"/>
      <c r="GVK752" s="59"/>
      <c r="GVL752" s="59"/>
      <c r="GVM752" s="59"/>
      <c r="GVN752" s="59"/>
      <c r="GVO752" s="59"/>
      <c r="GVP752" s="59"/>
      <c r="GVQ752" s="59"/>
      <c r="GVR752" s="59"/>
      <c r="GVS752" s="59"/>
      <c r="GVT752" s="59"/>
      <c r="GVU752" s="59"/>
      <c r="GVV752" s="59"/>
      <c r="GVW752" s="59"/>
      <c r="GVX752" s="59"/>
      <c r="GVY752" s="59"/>
      <c r="GVZ752" s="59"/>
      <c r="GWA752" s="59"/>
      <c r="GWB752" s="59"/>
      <c r="GWC752" s="59"/>
      <c r="GWD752" s="59"/>
      <c r="GWE752" s="59"/>
      <c r="GWF752" s="59"/>
      <c r="GWG752" s="59"/>
      <c r="GWH752" s="59"/>
      <c r="GWI752" s="59"/>
      <c r="GWJ752" s="59"/>
      <c r="GWK752" s="59"/>
      <c r="GWL752" s="59"/>
      <c r="GWM752" s="59"/>
      <c r="GWN752" s="59"/>
      <c r="GWO752" s="59"/>
      <c r="GWP752" s="59"/>
      <c r="GWQ752" s="59"/>
      <c r="GWR752" s="59"/>
      <c r="GWS752" s="59"/>
      <c r="GWT752" s="59"/>
      <c r="GWU752" s="59"/>
      <c r="GWV752" s="59"/>
      <c r="GWW752" s="59"/>
      <c r="GWX752" s="59"/>
      <c r="GWY752" s="59"/>
      <c r="GWZ752" s="59"/>
      <c r="GXA752" s="59"/>
      <c r="GXB752" s="59"/>
      <c r="GXC752" s="59"/>
      <c r="GXD752" s="59"/>
      <c r="GXE752" s="59"/>
      <c r="GXF752" s="59"/>
      <c r="GXG752" s="59"/>
      <c r="GXH752" s="59"/>
      <c r="GXI752" s="59"/>
      <c r="GXJ752" s="59"/>
      <c r="GXK752" s="59"/>
      <c r="GXL752" s="59"/>
      <c r="GXM752" s="59"/>
      <c r="GXN752" s="59"/>
      <c r="GXO752" s="59"/>
      <c r="GXP752" s="59"/>
      <c r="GXQ752" s="59"/>
      <c r="GXR752" s="59"/>
      <c r="GXS752" s="59"/>
      <c r="GXT752" s="59"/>
      <c r="GXU752" s="59"/>
      <c r="GXV752" s="59"/>
      <c r="GXW752" s="59"/>
      <c r="GXX752" s="59"/>
      <c r="GXY752" s="59"/>
      <c r="GXZ752" s="59"/>
      <c r="GYA752" s="59"/>
      <c r="GYB752" s="59"/>
      <c r="GYC752" s="59"/>
      <c r="GYD752" s="59"/>
      <c r="GYE752" s="59"/>
      <c r="GYF752" s="59"/>
      <c r="GYG752" s="59"/>
      <c r="GYH752" s="59"/>
      <c r="GYI752" s="59"/>
      <c r="GYJ752" s="59"/>
      <c r="GYK752" s="59"/>
      <c r="GYL752" s="59"/>
      <c r="GYM752" s="59"/>
      <c r="GYN752" s="59"/>
      <c r="GYO752" s="59"/>
      <c r="GYP752" s="59"/>
      <c r="GYQ752" s="59"/>
      <c r="GYR752" s="59"/>
      <c r="GYS752" s="59"/>
      <c r="GYT752" s="59"/>
      <c r="GYU752" s="59"/>
      <c r="GYV752" s="59"/>
      <c r="GYW752" s="59"/>
      <c r="GYX752" s="59"/>
      <c r="GYY752" s="59"/>
      <c r="GYZ752" s="59"/>
      <c r="GZA752" s="59"/>
      <c r="GZB752" s="59"/>
      <c r="GZC752" s="59"/>
      <c r="GZD752" s="59"/>
      <c r="GZE752" s="59"/>
      <c r="GZF752" s="59"/>
      <c r="GZG752" s="59"/>
      <c r="GZH752" s="59"/>
      <c r="GZI752" s="59"/>
      <c r="GZJ752" s="59"/>
      <c r="GZK752" s="59"/>
      <c r="GZL752" s="59"/>
      <c r="GZM752" s="59"/>
      <c r="GZN752" s="59"/>
      <c r="GZO752" s="59"/>
      <c r="GZP752" s="59"/>
      <c r="GZQ752" s="59"/>
      <c r="GZR752" s="59"/>
      <c r="GZS752" s="59"/>
      <c r="GZT752" s="59"/>
      <c r="GZU752" s="59"/>
      <c r="GZV752" s="59"/>
      <c r="GZW752" s="59"/>
      <c r="GZX752" s="59"/>
      <c r="GZY752" s="59"/>
      <c r="GZZ752" s="59"/>
      <c r="HAA752" s="59"/>
      <c r="HAB752" s="59"/>
      <c r="HAC752" s="59"/>
      <c r="HAD752" s="59"/>
      <c r="HAE752" s="59"/>
      <c r="HAF752" s="59"/>
      <c r="HAG752" s="59"/>
      <c r="HAH752" s="59"/>
      <c r="HAI752" s="59"/>
      <c r="HAJ752" s="59"/>
      <c r="HAK752" s="59"/>
      <c r="HAL752" s="59"/>
      <c r="HAM752" s="59"/>
      <c r="HAN752" s="59"/>
      <c r="HAO752" s="59"/>
      <c r="HAP752" s="59"/>
      <c r="HAQ752" s="59"/>
      <c r="HAR752" s="59"/>
      <c r="HAS752" s="59"/>
      <c r="HAT752" s="59"/>
      <c r="HAU752" s="59"/>
      <c r="HAV752" s="59"/>
      <c r="HAW752" s="59"/>
      <c r="HAX752" s="59"/>
      <c r="HAY752" s="59"/>
      <c r="HAZ752" s="59"/>
      <c r="HBA752" s="59"/>
      <c r="HBB752" s="59"/>
      <c r="HBC752" s="59"/>
      <c r="HBD752" s="59"/>
      <c r="HBE752" s="59"/>
      <c r="HBF752" s="59"/>
      <c r="HBG752" s="59"/>
      <c r="HBH752" s="59"/>
      <c r="HBI752" s="59"/>
      <c r="HBJ752" s="59"/>
      <c r="HBK752" s="59"/>
      <c r="HBL752" s="59"/>
      <c r="HBM752" s="59"/>
      <c r="HBN752" s="59"/>
      <c r="HBO752" s="59"/>
      <c r="HBP752" s="59"/>
      <c r="HBQ752" s="59"/>
      <c r="HBR752" s="59"/>
      <c r="HBS752" s="59"/>
      <c r="HBT752" s="59"/>
      <c r="HBU752" s="59"/>
      <c r="HBV752" s="59"/>
      <c r="HBW752" s="59"/>
      <c r="HBX752" s="59"/>
      <c r="HBY752" s="59"/>
      <c r="HBZ752" s="59"/>
      <c r="HCA752" s="59"/>
      <c r="HCB752" s="59"/>
      <c r="HCC752" s="59"/>
      <c r="HCD752" s="59"/>
      <c r="HCE752" s="59"/>
      <c r="HCF752" s="59"/>
      <c r="HCG752" s="59"/>
      <c r="HCH752" s="59"/>
      <c r="HCI752" s="59"/>
      <c r="HCJ752" s="59"/>
      <c r="HCK752" s="59"/>
      <c r="HCL752" s="59"/>
      <c r="HCM752" s="59"/>
      <c r="HCN752" s="59"/>
      <c r="HCO752" s="59"/>
      <c r="HCP752" s="59"/>
      <c r="HCQ752" s="59"/>
      <c r="HCR752" s="59"/>
      <c r="HCS752" s="59"/>
      <c r="HCT752" s="59"/>
      <c r="HCU752" s="59"/>
      <c r="HCV752" s="59"/>
      <c r="HCW752" s="59"/>
      <c r="HCX752" s="59"/>
      <c r="HCY752" s="59"/>
      <c r="HCZ752" s="59"/>
      <c r="HDA752" s="59"/>
      <c r="HDB752" s="59"/>
      <c r="HDC752" s="59"/>
      <c r="HDD752" s="59"/>
      <c r="HDE752" s="59"/>
      <c r="HDF752" s="59"/>
      <c r="HDG752" s="59"/>
      <c r="HDH752" s="59"/>
      <c r="HDI752" s="59"/>
      <c r="HDJ752" s="59"/>
      <c r="HDK752" s="59"/>
      <c r="HDL752" s="59"/>
      <c r="HDM752" s="59"/>
      <c r="HDN752" s="59"/>
      <c r="HDO752" s="59"/>
      <c r="HDP752" s="59"/>
      <c r="HDQ752" s="59"/>
      <c r="HDR752" s="59"/>
      <c r="HDS752" s="59"/>
      <c r="HDT752" s="59"/>
      <c r="HDU752" s="59"/>
      <c r="HDV752" s="59"/>
      <c r="HDW752" s="59"/>
      <c r="HDX752" s="59"/>
      <c r="HDY752" s="59"/>
      <c r="HDZ752" s="59"/>
      <c r="HEA752" s="59"/>
      <c r="HEB752" s="59"/>
      <c r="HEC752" s="59"/>
      <c r="HED752" s="59"/>
      <c r="HEE752" s="59"/>
      <c r="HEF752" s="59"/>
      <c r="HEG752" s="59"/>
      <c r="HEH752" s="59"/>
      <c r="HEI752" s="59"/>
      <c r="HEJ752" s="59"/>
      <c r="HEK752" s="59"/>
      <c r="HEL752" s="59"/>
      <c r="HEM752" s="59"/>
      <c r="HEN752" s="59"/>
      <c r="HEO752" s="59"/>
      <c r="HEP752" s="59"/>
      <c r="HEQ752" s="59"/>
      <c r="HER752" s="59"/>
      <c r="HES752" s="59"/>
      <c r="HET752" s="59"/>
      <c r="HEU752" s="59"/>
      <c r="HEV752" s="59"/>
      <c r="HEW752" s="59"/>
      <c r="HEX752" s="59"/>
      <c r="HEY752" s="59"/>
      <c r="HEZ752" s="59"/>
      <c r="HFA752" s="59"/>
      <c r="HFB752" s="59"/>
      <c r="HFC752" s="59"/>
      <c r="HFD752" s="59"/>
      <c r="HFE752" s="59"/>
      <c r="HFF752" s="59"/>
      <c r="HFG752" s="59"/>
      <c r="HFH752" s="59"/>
      <c r="HFI752" s="59"/>
      <c r="HFJ752" s="59"/>
      <c r="HFK752" s="59"/>
      <c r="HFL752" s="59"/>
      <c r="HFM752" s="59"/>
      <c r="HFN752" s="59"/>
      <c r="HFO752" s="59"/>
      <c r="HFP752" s="59"/>
      <c r="HFQ752" s="59"/>
      <c r="HFR752" s="59"/>
      <c r="HFS752" s="59"/>
      <c r="HFT752" s="59"/>
      <c r="HFU752" s="59"/>
      <c r="HFV752" s="59"/>
      <c r="HFW752" s="59"/>
      <c r="HFX752" s="59"/>
      <c r="HFY752" s="59"/>
      <c r="HFZ752" s="59"/>
      <c r="HGA752" s="59"/>
      <c r="HGB752" s="59"/>
      <c r="HGC752" s="59"/>
      <c r="HGD752" s="59"/>
      <c r="HGE752" s="59"/>
      <c r="HGF752" s="59"/>
      <c r="HGG752" s="59"/>
      <c r="HGH752" s="59"/>
      <c r="HGI752" s="59"/>
      <c r="HGJ752" s="59"/>
      <c r="HGK752" s="59"/>
      <c r="HGL752" s="59"/>
      <c r="HGM752" s="59"/>
      <c r="HGN752" s="59"/>
      <c r="HGO752" s="59"/>
      <c r="HGP752" s="59"/>
      <c r="HGQ752" s="59"/>
      <c r="HGR752" s="59"/>
      <c r="HGS752" s="59"/>
      <c r="HGT752" s="59"/>
      <c r="HGU752" s="59"/>
      <c r="HGV752" s="59"/>
      <c r="HGW752" s="59"/>
      <c r="HGX752" s="59"/>
      <c r="HGY752" s="59"/>
      <c r="HGZ752" s="59"/>
      <c r="HHA752" s="59"/>
      <c r="HHB752" s="59"/>
      <c r="HHC752" s="59"/>
      <c r="HHD752" s="59"/>
      <c r="HHE752" s="59"/>
      <c r="HHF752" s="59"/>
      <c r="HHG752" s="59"/>
      <c r="HHH752" s="59"/>
      <c r="HHI752" s="59"/>
      <c r="HHJ752" s="59"/>
      <c r="HHK752" s="59"/>
      <c r="HHL752" s="59"/>
      <c r="HHM752" s="59"/>
      <c r="HHN752" s="59"/>
      <c r="HHO752" s="59"/>
      <c r="HHP752" s="59"/>
      <c r="HHQ752" s="59"/>
      <c r="HHR752" s="59"/>
      <c r="HHS752" s="59"/>
      <c r="HHT752" s="59"/>
      <c r="HHU752" s="59"/>
      <c r="HHV752" s="59"/>
      <c r="HHW752" s="59"/>
      <c r="HHX752" s="59"/>
      <c r="HHY752" s="59"/>
      <c r="HHZ752" s="59"/>
      <c r="HIA752" s="59"/>
      <c r="HIB752" s="59"/>
      <c r="HIC752" s="59"/>
      <c r="HID752" s="59"/>
      <c r="HIE752" s="59"/>
      <c r="HIF752" s="59"/>
      <c r="HIG752" s="59"/>
      <c r="HIH752" s="59"/>
      <c r="HII752" s="59"/>
      <c r="HIJ752" s="59"/>
      <c r="HIK752" s="59"/>
      <c r="HIL752" s="59"/>
      <c r="HIM752" s="59"/>
      <c r="HIN752" s="59"/>
      <c r="HIO752" s="59"/>
      <c r="HIP752" s="59"/>
      <c r="HIQ752" s="59"/>
      <c r="HIR752" s="59"/>
      <c r="HIS752" s="59"/>
      <c r="HIT752" s="59"/>
      <c r="HIU752" s="59"/>
      <c r="HIV752" s="59"/>
      <c r="HIW752" s="59"/>
      <c r="HIX752" s="59"/>
      <c r="HIY752" s="59"/>
      <c r="HIZ752" s="59"/>
      <c r="HJA752" s="59"/>
      <c r="HJB752" s="59"/>
      <c r="HJC752" s="59"/>
      <c r="HJD752" s="59"/>
      <c r="HJE752" s="59"/>
      <c r="HJF752" s="59"/>
      <c r="HJG752" s="59"/>
      <c r="HJH752" s="59"/>
      <c r="HJI752" s="59"/>
      <c r="HJJ752" s="59"/>
      <c r="HJK752" s="59"/>
      <c r="HJL752" s="59"/>
      <c r="HJM752" s="59"/>
      <c r="HJN752" s="59"/>
      <c r="HJO752" s="59"/>
      <c r="HJP752" s="59"/>
      <c r="HJQ752" s="59"/>
      <c r="HJR752" s="59"/>
      <c r="HJS752" s="59"/>
      <c r="HJT752" s="59"/>
      <c r="HJU752" s="59"/>
      <c r="HJV752" s="59"/>
      <c r="HJW752" s="59"/>
      <c r="HJX752" s="59"/>
      <c r="HJY752" s="59"/>
      <c r="HJZ752" s="59"/>
      <c r="HKA752" s="59"/>
      <c r="HKB752" s="59"/>
      <c r="HKC752" s="59"/>
      <c r="HKD752" s="59"/>
      <c r="HKE752" s="59"/>
      <c r="HKF752" s="59"/>
      <c r="HKG752" s="59"/>
      <c r="HKH752" s="59"/>
      <c r="HKI752" s="59"/>
      <c r="HKJ752" s="59"/>
      <c r="HKK752" s="59"/>
      <c r="HKL752" s="59"/>
      <c r="HKM752" s="59"/>
      <c r="HKN752" s="59"/>
      <c r="HKO752" s="59"/>
      <c r="HKP752" s="59"/>
      <c r="HKQ752" s="59"/>
      <c r="HKR752" s="59"/>
      <c r="HKS752" s="59"/>
      <c r="HKT752" s="59"/>
      <c r="HKU752" s="59"/>
      <c r="HKV752" s="59"/>
      <c r="HKW752" s="59"/>
      <c r="HKX752" s="59"/>
      <c r="HKY752" s="59"/>
      <c r="HKZ752" s="59"/>
      <c r="HLA752" s="59"/>
      <c r="HLB752" s="59"/>
      <c r="HLC752" s="59"/>
      <c r="HLD752" s="59"/>
      <c r="HLE752" s="59"/>
      <c r="HLF752" s="59"/>
      <c r="HLG752" s="59"/>
      <c r="HLH752" s="59"/>
      <c r="HLI752" s="59"/>
      <c r="HLJ752" s="59"/>
      <c r="HLK752" s="59"/>
      <c r="HLL752" s="59"/>
      <c r="HLM752" s="59"/>
      <c r="HLN752" s="59"/>
      <c r="HLO752" s="59"/>
      <c r="HLP752" s="59"/>
      <c r="HLQ752" s="59"/>
      <c r="HLR752" s="59"/>
      <c r="HLS752" s="59"/>
      <c r="HLT752" s="59"/>
      <c r="HLU752" s="59"/>
      <c r="HLV752" s="59"/>
      <c r="HLW752" s="59"/>
      <c r="HLX752" s="59"/>
      <c r="HLY752" s="59"/>
      <c r="HLZ752" s="59"/>
      <c r="HMA752" s="59"/>
      <c r="HMB752" s="59"/>
      <c r="HMC752" s="59"/>
      <c r="HMD752" s="59"/>
      <c r="HME752" s="59"/>
      <c r="HMF752" s="59"/>
      <c r="HMG752" s="59"/>
      <c r="HMH752" s="59"/>
      <c r="HMI752" s="59"/>
      <c r="HMJ752" s="59"/>
      <c r="HMK752" s="59"/>
      <c r="HML752" s="59"/>
      <c r="HMM752" s="59"/>
      <c r="HMN752" s="59"/>
      <c r="HMO752" s="59"/>
      <c r="HMP752" s="59"/>
      <c r="HMQ752" s="59"/>
      <c r="HMR752" s="59"/>
      <c r="HMS752" s="59"/>
      <c r="HMT752" s="59"/>
      <c r="HMU752" s="59"/>
      <c r="HMV752" s="59"/>
      <c r="HMW752" s="59"/>
      <c r="HMX752" s="59"/>
      <c r="HMY752" s="59"/>
      <c r="HMZ752" s="59"/>
      <c r="HNA752" s="59"/>
      <c r="HNB752" s="59"/>
      <c r="HNC752" s="59"/>
      <c r="HND752" s="59"/>
      <c r="HNE752" s="59"/>
      <c r="HNF752" s="59"/>
      <c r="HNG752" s="59"/>
      <c r="HNH752" s="59"/>
      <c r="HNI752" s="59"/>
      <c r="HNJ752" s="59"/>
      <c r="HNK752" s="59"/>
      <c r="HNL752" s="59"/>
      <c r="HNM752" s="59"/>
      <c r="HNN752" s="59"/>
      <c r="HNO752" s="59"/>
      <c r="HNP752" s="59"/>
      <c r="HNQ752" s="59"/>
      <c r="HNR752" s="59"/>
      <c r="HNS752" s="59"/>
      <c r="HNT752" s="59"/>
      <c r="HNU752" s="59"/>
      <c r="HNV752" s="59"/>
      <c r="HNW752" s="59"/>
      <c r="HNX752" s="59"/>
      <c r="HNY752" s="59"/>
      <c r="HNZ752" s="59"/>
      <c r="HOA752" s="59"/>
      <c r="HOB752" s="59"/>
      <c r="HOC752" s="59"/>
      <c r="HOD752" s="59"/>
      <c r="HOE752" s="59"/>
      <c r="HOF752" s="59"/>
      <c r="HOG752" s="59"/>
      <c r="HOH752" s="59"/>
      <c r="HOI752" s="59"/>
      <c r="HOJ752" s="59"/>
      <c r="HOK752" s="59"/>
      <c r="HOL752" s="59"/>
      <c r="HOM752" s="59"/>
      <c r="HON752" s="59"/>
      <c r="HOO752" s="59"/>
      <c r="HOP752" s="59"/>
      <c r="HOQ752" s="59"/>
      <c r="HOR752" s="59"/>
      <c r="HOS752" s="59"/>
      <c r="HOT752" s="59"/>
      <c r="HOU752" s="59"/>
      <c r="HOV752" s="59"/>
      <c r="HOW752" s="59"/>
      <c r="HOX752" s="59"/>
      <c r="HOY752" s="59"/>
      <c r="HOZ752" s="59"/>
      <c r="HPA752" s="59"/>
      <c r="HPB752" s="59"/>
      <c r="HPC752" s="59"/>
      <c r="HPD752" s="59"/>
      <c r="HPE752" s="59"/>
      <c r="HPF752" s="59"/>
      <c r="HPG752" s="59"/>
      <c r="HPH752" s="59"/>
      <c r="HPI752" s="59"/>
      <c r="HPJ752" s="59"/>
      <c r="HPK752" s="59"/>
      <c r="HPL752" s="59"/>
      <c r="HPM752" s="59"/>
      <c r="HPN752" s="59"/>
      <c r="HPO752" s="59"/>
      <c r="HPP752" s="59"/>
      <c r="HPQ752" s="59"/>
      <c r="HPR752" s="59"/>
      <c r="HPS752" s="59"/>
      <c r="HPT752" s="59"/>
      <c r="HPU752" s="59"/>
      <c r="HPV752" s="59"/>
      <c r="HPW752" s="59"/>
      <c r="HPX752" s="59"/>
      <c r="HPY752" s="59"/>
      <c r="HPZ752" s="59"/>
      <c r="HQA752" s="59"/>
      <c r="HQB752" s="59"/>
      <c r="HQC752" s="59"/>
      <c r="HQD752" s="59"/>
      <c r="HQE752" s="59"/>
      <c r="HQF752" s="59"/>
      <c r="HQG752" s="59"/>
      <c r="HQH752" s="59"/>
      <c r="HQI752" s="59"/>
      <c r="HQJ752" s="59"/>
      <c r="HQK752" s="59"/>
      <c r="HQL752" s="59"/>
      <c r="HQM752" s="59"/>
      <c r="HQN752" s="59"/>
      <c r="HQO752" s="59"/>
      <c r="HQP752" s="59"/>
      <c r="HQQ752" s="59"/>
      <c r="HQR752" s="59"/>
      <c r="HQS752" s="59"/>
      <c r="HQT752" s="59"/>
      <c r="HQU752" s="59"/>
      <c r="HQV752" s="59"/>
      <c r="HQW752" s="59"/>
      <c r="HQX752" s="59"/>
      <c r="HQY752" s="59"/>
      <c r="HQZ752" s="59"/>
      <c r="HRA752" s="59"/>
      <c r="HRB752" s="59"/>
      <c r="HRC752" s="59"/>
      <c r="HRD752" s="59"/>
      <c r="HRE752" s="59"/>
      <c r="HRF752" s="59"/>
      <c r="HRG752" s="59"/>
      <c r="HRH752" s="59"/>
      <c r="HRI752" s="59"/>
      <c r="HRJ752" s="59"/>
      <c r="HRK752" s="59"/>
      <c r="HRL752" s="59"/>
      <c r="HRM752" s="59"/>
      <c r="HRN752" s="59"/>
      <c r="HRO752" s="59"/>
      <c r="HRP752" s="59"/>
      <c r="HRQ752" s="59"/>
      <c r="HRR752" s="59"/>
      <c r="HRS752" s="59"/>
      <c r="HRT752" s="59"/>
      <c r="HRU752" s="59"/>
      <c r="HRV752" s="59"/>
      <c r="HRW752" s="59"/>
      <c r="HRX752" s="59"/>
      <c r="HRY752" s="59"/>
      <c r="HRZ752" s="59"/>
      <c r="HSA752" s="59"/>
      <c r="HSB752" s="59"/>
      <c r="HSC752" s="59"/>
      <c r="HSD752" s="59"/>
      <c r="HSE752" s="59"/>
      <c r="HSF752" s="59"/>
      <c r="HSG752" s="59"/>
      <c r="HSH752" s="59"/>
      <c r="HSI752" s="59"/>
      <c r="HSJ752" s="59"/>
      <c r="HSK752" s="59"/>
      <c r="HSL752" s="59"/>
      <c r="HSM752" s="59"/>
      <c r="HSN752" s="59"/>
      <c r="HSO752" s="59"/>
      <c r="HSP752" s="59"/>
      <c r="HSQ752" s="59"/>
      <c r="HSR752" s="59"/>
      <c r="HSS752" s="59"/>
      <c r="HST752" s="59"/>
      <c r="HSU752" s="59"/>
      <c r="HSV752" s="59"/>
      <c r="HSW752" s="59"/>
      <c r="HSX752" s="59"/>
      <c r="HSY752" s="59"/>
      <c r="HSZ752" s="59"/>
      <c r="HTA752" s="59"/>
      <c r="HTB752" s="59"/>
      <c r="HTC752" s="59"/>
      <c r="HTD752" s="59"/>
      <c r="HTE752" s="59"/>
      <c r="HTF752" s="59"/>
      <c r="HTG752" s="59"/>
      <c r="HTH752" s="59"/>
      <c r="HTI752" s="59"/>
      <c r="HTJ752" s="59"/>
      <c r="HTK752" s="59"/>
      <c r="HTL752" s="59"/>
      <c r="HTM752" s="59"/>
      <c r="HTN752" s="59"/>
      <c r="HTO752" s="59"/>
      <c r="HTP752" s="59"/>
      <c r="HTQ752" s="59"/>
      <c r="HTR752" s="59"/>
      <c r="HTS752" s="59"/>
      <c r="HTT752" s="59"/>
      <c r="HTU752" s="59"/>
      <c r="HTV752" s="59"/>
      <c r="HTW752" s="59"/>
      <c r="HTX752" s="59"/>
      <c r="HTY752" s="59"/>
      <c r="HTZ752" s="59"/>
      <c r="HUA752" s="59"/>
      <c r="HUB752" s="59"/>
      <c r="HUC752" s="59"/>
      <c r="HUD752" s="59"/>
      <c r="HUE752" s="59"/>
      <c r="HUF752" s="59"/>
      <c r="HUG752" s="59"/>
      <c r="HUH752" s="59"/>
      <c r="HUI752" s="59"/>
      <c r="HUJ752" s="59"/>
      <c r="HUK752" s="59"/>
      <c r="HUL752" s="59"/>
      <c r="HUM752" s="59"/>
      <c r="HUN752" s="59"/>
      <c r="HUO752" s="59"/>
      <c r="HUP752" s="59"/>
      <c r="HUQ752" s="59"/>
      <c r="HUR752" s="59"/>
      <c r="HUS752" s="59"/>
      <c r="HUT752" s="59"/>
      <c r="HUU752" s="59"/>
      <c r="HUV752" s="59"/>
      <c r="HUW752" s="59"/>
      <c r="HUX752" s="59"/>
      <c r="HUY752" s="59"/>
      <c r="HUZ752" s="59"/>
      <c r="HVA752" s="59"/>
      <c r="HVB752" s="59"/>
      <c r="HVC752" s="59"/>
      <c r="HVD752" s="59"/>
      <c r="HVE752" s="59"/>
      <c r="HVF752" s="59"/>
      <c r="HVG752" s="59"/>
      <c r="HVH752" s="59"/>
      <c r="HVI752" s="59"/>
      <c r="HVJ752" s="59"/>
      <c r="HVK752" s="59"/>
      <c r="HVL752" s="59"/>
      <c r="HVM752" s="59"/>
      <c r="HVN752" s="59"/>
      <c r="HVO752" s="59"/>
      <c r="HVP752" s="59"/>
      <c r="HVQ752" s="59"/>
      <c r="HVR752" s="59"/>
      <c r="HVS752" s="59"/>
      <c r="HVT752" s="59"/>
      <c r="HVU752" s="59"/>
      <c r="HVV752" s="59"/>
      <c r="HVW752" s="59"/>
      <c r="HVX752" s="59"/>
      <c r="HVY752" s="59"/>
      <c r="HVZ752" s="59"/>
      <c r="HWA752" s="59"/>
      <c r="HWB752" s="59"/>
      <c r="HWC752" s="59"/>
      <c r="HWD752" s="59"/>
      <c r="HWE752" s="59"/>
      <c r="HWF752" s="59"/>
      <c r="HWG752" s="59"/>
      <c r="HWH752" s="59"/>
      <c r="HWI752" s="59"/>
      <c r="HWJ752" s="59"/>
      <c r="HWK752" s="59"/>
      <c r="HWL752" s="59"/>
      <c r="HWM752" s="59"/>
      <c r="HWN752" s="59"/>
      <c r="HWO752" s="59"/>
      <c r="HWP752" s="59"/>
      <c r="HWQ752" s="59"/>
      <c r="HWR752" s="59"/>
      <c r="HWS752" s="59"/>
      <c r="HWT752" s="59"/>
      <c r="HWU752" s="59"/>
      <c r="HWV752" s="59"/>
      <c r="HWW752" s="59"/>
      <c r="HWX752" s="59"/>
      <c r="HWY752" s="59"/>
      <c r="HWZ752" s="59"/>
      <c r="HXA752" s="59"/>
      <c r="HXB752" s="59"/>
      <c r="HXC752" s="59"/>
      <c r="HXD752" s="59"/>
      <c r="HXE752" s="59"/>
      <c r="HXF752" s="59"/>
      <c r="HXG752" s="59"/>
      <c r="HXH752" s="59"/>
      <c r="HXI752" s="59"/>
      <c r="HXJ752" s="59"/>
      <c r="HXK752" s="59"/>
      <c r="HXL752" s="59"/>
      <c r="HXM752" s="59"/>
      <c r="HXN752" s="59"/>
      <c r="HXO752" s="59"/>
      <c r="HXP752" s="59"/>
      <c r="HXQ752" s="59"/>
      <c r="HXR752" s="59"/>
      <c r="HXS752" s="59"/>
      <c r="HXT752" s="59"/>
      <c r="HXU752" s="59"/>
      <c r="HXV752" s="59"/>
      <c r="HXW752" s="59"/>
      <c r="HXX752" s="59"/>
      <c r="HXY752" s="59"/>
      <c r="HXZ752" s="59"/>
      <c r="HYA752" s="59"/>
      <c r="HYB752" s="59"/>
      <c r="HYC752" s="59"/>
      <c r="HYD752" s="59"/>
      <c r="HYE752" s="59"/>
      <c r="HYF752" s="59"/>
      <c r="HYG752" s="59"/>
      <c r="HYH752" s="59"/>
      <c r="HYI752" s="59"/>
      <c r="HYJ752" s="59"/>
      <c r="HYK752" s="59"/>
      <c r="HYL752" s="59"/>
      <c r="HYM752" s="59"/>
      <c r="HYN752" s="59"/>
      <c r="HYO752" s="59"/>
      <c r="HYP752" s="59"/>
      <c r="HYQ752" s="59"/>
      <c r="HYR752" s="59"/>
      <c r="HYS752" s="59"/>
      <c r="HYT752" s="59"/>
      <c r="HYU752" s="59"/>
      <c r="HYV752" s="59"/>
      <c r="HYW752" s="59"/>
      <c r="HYX752" s="59"/>
      <c r="HYY752" s="59"/>
      <c r="HYZ752" s="59"/>
      <c r="HZA752" s="59"/>
      <c r="HZB752" s="59"/>
      <c r="HZC752" s="59"/>
      <c r="HZD752" s="59"/>
      <c r="HZE752" s="59"/>
      <c r="HZF752" s="59"/>
      <c r="HZG752" s="59"/>
      <c r="HZH752" s="59"/>
      <c r="HZI752" s="59"/>
      <c r="HZJ752" s="59"/>
      <c r="HZK752" s="59"/>
      <c r="HZL752" s="59"/>
      <c r="HZM752" s="59"/>
      <c r="HZN752" s="59"/>
      <c r="HZO752" s="59"/>
      <c r="HZP752" s="59"/>
      <c r="HZQ752" s="59"/>
      <c r="HZR752" s="59"/>
      <c r="HZS752" s="59"/>
      <c r="HZT752" s="59"/>
      <c r="HZU752" s="59"/>
      <c r="HZV752" s="59"/>
      <c r="HZW752" s="59"/>
      <c r="HZX752" s="59"/>
      <c r="HZY752" s="59"/>
      <c r="HZZ752" s="59"/>
      <c r="IAA752" s="59"/>
      <c r="IAB752" s="59"/>
      <c r="IAC752" s="59"/>
      <c r="IAD752" s="59"/>
      <c r="IAE752" s="59"/>
      <c r="IAF752" s="59"/>
      <c r="IAG752" s="59"/>
      <c r="IAH752" s="59"/>
      <c r="IAI752" s="59"/>
      <c r="IAJ752" s="59"/>
      <c r="IAK752" s="59"/>
      <c r="IAL752" s="59"/>
      <c r="IAM752" s="59"/>
      <c r="IAN752" s="59"/>
      <c r="IAO752" s="59"/>
      <c r="IAP752" s="59"/>
      <c r="IAQ752" s="59"/>
      <c r="IAR752" s="59"/>
      <c r="IAS752" s="59"/>
      <c r="IAT752" s="59"/>
      <c r="IAU752" s="59"/>
      <c r="IAV752" s="59"/>
      <c r="IAW752" s="59"/>
      <c r="IAX752" s="59"/>
      <c r="IAY752" s="59"/>
      <c r="IAZ752" s="59"/>
      <c r="IBA752" s="59"/>
      <c r="IBB752" s="59"/>
      <c r="IBC752" s="59"/>
      <c r="IBD752" s="59"/>
      <c r="IBE752" s="59"/>
      <c r="IBF752" s="59"/>
      <c r="IBG752" s="59"/>
      <c r="IBH752" s="59"/>
      <c r="IBI752" s="59"/>
      <c r="IBJ752" s="59"/>
      <c r="IBK752" s="59"/>
      <c r="IBL752" s="59"/>
      <c r="IBM752" s="59"/>
      <c r="IBN752" s="59"/>
      <c r="IBO752" s="59"/>
      <c r="IBP752" s="59"/>
      <c r="IBQ752" s="59"/>
      <c r="IBR752" s="59"/>
      <c r="IBS752" s="59"/>
      <c r="IBT752" s="59"/>
      <c r="IBU752" s="59"/>
      <c r="IBV752" s="59"/>
      <c r="IBW752" s="59"/>
      <c r="IBX752" s="59"/>
      <c r="IBY752" s="59"/>
      <c r="IBZ752" s="59"/>
      <c r="ICA752" s="59"/>
      <c r="ICB752" s="59"/>
      <c r="ICC752" s="59"/>
      <c r="ICD752" s="59"/>
      <c r="ICE752" s="59"/>
      <c r="ICF752" s="59"/>
      <c r="ICG752" s="59"/>
      <c r="ICH752" s="59"/>
      <c r="ICI752" s="59"/>
      <c r="ICJ752" s="59"/>
      <c r="ICK752" s="59"/>
      <c r="ICL752" s="59"/>
      <c r="ICM752" s="59"/>
      <c r="ICN752" s="59"/>
      <c r="ICO752" s="59"/>
      <c r="ICP752" s="59"/>
      <c r="ICQ752" s="59"/>
      <c r="ICR752" s="59"/>
      <c r="ICS752" s="59"/>
      <c r="ICT752" s="59"/>
      <c r="ICU752" s="59"/>
      <c r="ICV752" s="59"/>
      <c r="ICW752" s="59"/>
      <c r="ICX752" s="59"/>
      <c r="ICY752" s="59"/>
      <c r="ICZ752" s="59"/>
      <c r="IDA752" s="59"/>
      <c r="IDB752" s="59"/>
      <c r="IDC752" s="59"/>
      <c r="IDD752" s="59"/>
      <c r="IDE752" s="59"/>
      <c r="IDF752" s="59"/>
      <c r="IDG752" s="59"/>
      <c r="IDH752" s="59"/>
      <c r="IDI752" s="59"/>
      <c r="IDJ752" s="59"/>
      <c r="IDK752" s="59"/>
      <c r="IDL752" s="59"/>
      <c r="IDM752" s="59"/>
      <c r="IDN752" s="59"/>
      <c r="IDO752" s="59"/>
      <c r="IDP752" s="59"/>
      <c r="IDQ752" s="59"/>
      <c r="IDR752" s="59"/>
      <c r="IDS752" s="59"/>
      <c r="IDT752" s="59"/>
      <c r="IDU752" s="59"/>
      <c r="IDV752" s="59"/>
      <c r="IDW752" s="59"/>
      <c r="IDX752" s="59"/>
      <c r="IDY752" s="59"/>
      <c r="IDZ752" s="59"/>
      <c r="IEA752" s="59"/>
      <c r="IEB752" s="59"/>
      <c r="IEC752" s="59"/>
      <c r="IED752" s="59"/>
      <c r="IEE752" s="59"/>
      <c r="IEF752" s="59"/>
      <c r="IEG752" s="59"/>
      <c r="IEH752" s="59"/>
      <c r="IEI752" s="59"/>
      <c r="IEJ752" s="59"/>
      <c r="IEK752" s="59"/>
      <c r="IEL752" s="59"/>
      <c r="IEM752" s="59"/>
      <c r="IEN752" s="59"/>
      <c r="IEO752" s="59"/>
      <c r="IEP752" s="59"/>
      <c r="IEQ752" s="59"/>
      <c r="IER752" s="59"/>
      <c r="IES752" s="59"/>
      <c r="IET752" s="59"/>
      <c r="IEU752" s="59"/>
      <c r="IEV752" s="59"/>
      <c r="IEW752" s="59"/>
      <c r="IEX752" s="59"/>
      <c r="IEY752" s="59"/>
      <c r="IEZ752" s="59"/>
      <c r="IFA752" s="59"/>
      <c r="IFB752" s="59"/>
      <c r="IFC752" s="59"/>
      <c r="IFD752" s="59"/>
      <c r="IFE752" s="59"/>
      <c r="IFF752" s="59"/>
      <c r="IFG752" s="59"/>
      <c r="IFH752" s="59"/>
      <c r="IFI752" s="59"/>
      <c r="IFJ752" s="59"/>
      <c r="IFK752" s="59"/>
      <c r="IFL752" s="59"/>
      <c r="IFM752" s="59"/>
      <c r="IFN752" s="59"/>
      <c r="IFO752" s="59"/>
      <c r="IFP752" s="59"/>
      <c r="IFQ752" s="59"/>
      <c r="IFR752" s="59"/>
      <c r="IFS752" s="59"/>
      <c r="IFT752" s="59"/>
      <c r="IFU752" s="59"/>
      <c r="IFV752" s="59"/>
      <c r="IFW752" s="59"/>
      <c r="IFX752" s="59"/>
      <c r="IFY752" s="59"/>
      <c r="IFZ752" s="59"/>
      <c r="IGA752" s="59"/>
      <c r="IGB752" s="59"/>
      <c r="IGC752" s="59"/>
      <c r="IGD752" s="59"/>
      <c r="IGE752" s="59"/>
      <c r="IGF752" s="59"/>
      <c r="IGG752" s="59"/>
      <c r="IGH752" s="59"/>
      <c r="IGI752" s="59"/>
      <c r="IGJ752" s="59"/>
      <c r="IGK752" s="59"/>
      <c r="IGL752" s="59"/>
      <c r="IGM752" s="59"/>
      <c r="IGN752" s="59"/>
      <c r="IGO752" s="59"/>
      <c r="IGP752" s="59"/>
      <c r="IGQ752" s="59"/>
      <c r="IGR752" s="59"/>
      <c r="IGS752" s="59"/>
      <c r="IGT752" s="59"/>
      <c r="IGU752" s="59"/>
      <c r="IGV752" s="59"/>
      <c r="IGW752" s="59"/>
      <c r="IGX752" s="59"/>
      <c r="IGY752" s="59"/>
      <c r="IGZ752" s="59"/>
      <c r="IHA752" s="59"/>
      <c r="IHB752" s="59"/>
      <c r="IHC752" s="59"/>
      <c r="IHD752" s="59"/>
      <c r="IHE752" s="59"/>
      <c r="IHF752" s="59"/>
      <c r="IHG752" s="59"/>
      <c r="IHH752" s="59"/>
      <c r="IHI752" s="59"/>
      <c r="IHJ752" s="59"/>
      <c r="IHK752" s="59"/>
      <c r="IHL752" s="59"/>
      <c r="IHM752" s="59"/>
      <c r="IHN752" s="59"/>
      <c r="IHO752" s="59"/>
      <c r="IHP752" s="59"/>
      <c r="IHQ752" s="59"/>
      <c r="IHR752" s="59"/>
      <c r="IHS752" s="59"/>
      <c r="IHT752" s="59"/>
      <c r="IHU752" s="59"/>
      <c r="IHV752" s="59"/>
      <c r="IHW752" s="59"/>
      <c r="IHX752" s="59"/>
      <c r="IHY752" s="59"/>
      <c r="IHZ752" s="59"/>
      <c r="IIA752" s="59"/>
      <c r="IIB752" s="59"/>
      <c r="IIC752" s="59"/>
      <c r="IID752" s="59"/>
      <c r="IIE752" s="59"/>
      <c r="IIF752" s="59"/>
      <c r="IIG752" s="59"/>
      <c r="IIH752" s="59"/>
      <c r="III752" s="59"/>
      <c r="IIJ752" s="59"/>
      <c r="IIK752" s="59"/>
      <c r="IIL752" s="59"/>
      <c r="IIM752" s="59"/>
      <c r="IIN752" s="59"/>
      <c r="IIO752" s="59"/>
      <c r="IIP752" s="59"/>
      <c r="IIQ752" s="59"/>
      <c r="IIR752" s="59"/>
      <c r="IIS752" s="59"/>
      <c r="IIT752" s="59"/>
      <c r="IIU752" s="59"/>
      <c r="IIV752" s="59"/>
      <c r="IIW752" s="59"/>
      <c r="IIX752" s="59"/>
      <c r="IIY752" s="59"/>
      <c r="IIZ752" s="59"/>
      <c r="IJA752" s="59"/>
      <c r="IJB752" s="59"/>
      <c r="IJC752" s="59"/>
      <c r="IJD752" s="59"/>
      <c r="IJE752" s="59"/>
      <c r="IJF752" s="59"/>
      <c r="IJG752" s="59"/>
      <c r="IJH752" s="59"/>
      <c r="IJI752" s="59"/>
      <c r="IJJ752" s="59"/>
      <c r="IJK752" s="59"/>
      <c r="IJL752" s="59"/>
      <c r="IJM752" s="59"/>
      <c r="IJN752" s="59"/>
      <c r="IJO752" s="59"/>
      <c r="IJP752" s="59"/>
      <c r="IJQ752" s="59"/>
      <c r="IJR752" s="59"/>
      <c r="IJS752" s="59"/>
      <c r="IJT752" s="59"/>
      <c r="IJU752" s="59"/>
      <c r="IJV752" s="59"/>
      <c r="IJW752" s="59"/>
      <c r="IJX752" s="59"/>
      <c r="IJY752" s="59"/>
      <c r="IJZ752" s="59"/>
      <c r="IKA752" s="59"/>
      <c r="IKB752" s="59"/>
      <c r="IKC752" s="59"/>
      <c r="IKD752" s="59"/>
      <c r="IKE752" s="59"/>
      <c r="IKF752" s="59"/>
      <c r="IKG752" s="59"/>
      <c r="IKH752" s="59"/>
      <c r="IKI752" s="59"/>
      <c r="IKJ752" s="59"/>
      <c r="IKK752" s="59"/>
      <c r="IKL752" s="59"/>
      <c r="IKM752" s="59"/>
      <c r="IKN752" s="59"/>
      <c r="IKO752" s="59"/>
      <c r="IKP752" s="59"/>
      <c r="IKQ752" s="59"/>
      <c r="IKR752" s="59"/>
      <c r="IKS752" s="59"/>
      <c r="IKT752" s="59"/>
      <c r="IKU752" s="59"/>
      <c r="IKV752" s="59"/>
      <c r="IKW752" s="59"/>
      <c r="IKX752" s="59"/>
      <c r="IKY752" s="59"/>
      <c r="IKZ752" s="59"/>
      <c r="ILA752" s="59"/>
      <c r="ILB752" s="59"/>
      <c r="ILC752" s="59"/>
      <c r="ILD752" s="59"/>
      <c r="ILE752" s="59"/>
      <c r="ILF752" s="59"/>
      <c r="ILG752" s="59"/>
      <c r="ILH752" s="59"/>
      <c r="ILI752" s="59"/>
      <c r="ILJ752" s="59"/>
      <c r="ILK752" s="59"/>
      <c r="ILL752" s="59"/>
      <c r="ILM752" s="59"/>
      <c r="ILN752" s="59"/>
      <c r="ILO752" s="59"/>
      <c r="ILP752" s="59"/>
      <c r="ILQ752" s="59"/>
      <c r="ILR752" s="59"/>
      <c r="ILS752" s="59"/>
      <c r="ILT752" s="59"/>
      <c r="ILU752" s="59"/>
      <c r="ILV752" s="59"/>
      <c r="ILW752" s="59"/>
      <c r="ILX752" s="59"/>
      <c r="ILY752" s="59"/>
      <c r="ILZ752" s="59"/>
      <c r="IMA752" s="59"/>
      <c r="IMB752" s="59"/>
      <c r="IMC752" s="59"/>
      <c r="IMD752" s="59"/>
      <c r="IME752" s="59"/>
      <c r="IMF752" s="59"/>
      <c r="IMG752" s="59"/>
      <c r="IMH752" s="59"/>
      <c r="IMI752" s="59"/>
      <c r="IMJ752" s="59"/>
      <c r="IMK752" s="59"/>
      <c r="IML752" s="59"/>
      <c r="IMM752" s="59"/>
      <c r="IMN752" s="59"/>
      <c r="IMO752" s="59"/>
      <c r="IMP752" s="59"/>
      <c r="IMQ752" s="59"/>
      <c r="IMR752" s="59"/>
      <c r="IMS752" s="59"/>
      <c r="IMT752" s="59"/>
      <c r="IMU752" s="59"/>
      <c r="IMV752" s="59"/>
      <c r="IMW752" s="59"/>
      <c r="IMX752" s="59"/>
      <c r="IMY752" s="59"/>
      <c r="IMZ752" s="59"/>
      <c r="INA752" s="59"/>
      <c r="INB752" s="59"/>
      <c r="INC752" s="59"/>
      <c r="IND752" s="59"/>
      <c r="INE752" s="59"/>
      <c r="INF752" s="59"/>
      <c r="ING752" s="59"/>
      <c r="INH752" s="59"/>
      <c r="INI752" s="59"/>
      <c r="INJ752" s="59"/>
      <c r="INK752" s="59"/>
      <c r="INL752" s="59"/>
      <c r="INM752" s="59"/>
      <c r="INN752" s="59"/>
      <c r="INO752" s="59"/>
      <c r="INP752" s="59"/>
      <c r="INQ752" s="59"/>
      <c r="INR752" s="59"/>
      <c r="INS752" s="59"/>
      <c r="INT752" s="59"/>
      <c r="INU752" s="59"/>
      <c r="INV752" s="59"/>
      <c r="INW752" s="59"/>
      <c r="INX752" s="59"/>
      <c r="INY752" s="59"/>
      <c r="INZ752" s="59"/>
      <c r="IOA752" s="59"/>
      <c r="IOB752" s="59"/>
      <c r="IOC752" s="59"/>
      <c r="IOD752" s="59"/>
      <c r="IOE752" s="59"/>
      <c r="IOF752" s="59"/>
      <c r="IOG752" s="59"/>
      <c r="IOH752" s="59"/>
      <c r="IOI752" s="59"/>
      <c r="IOJ752" s="59"/>
      <c r="IOK752" s="59"/>
      <c r="IOL752" s="59"/>
      <c r="IOM752" s="59"/>
      <c r="ION752" s="59"/>
      <c r="IOO752" s="59"/>
      <c r="IOP752" s="59"/>
      <c r="IOQ752" s="59"/>
      <c r="IOR752" s="59"/>
      <c r="IOS752" s="59"/>
      <c r="IOT752" s="59"/>
      <c r="IOU752" s="59"/>
      <c r="IOV752" s="59"/>
      <c r="IOW752" s="59"/>
      <c r="IOX752" s="59"/>
      <c r="IOY752" s="59"/>
      <c r="IOZ752" s="59"/>
      <c r="IPA752" s="59"/>
      <c r="IPB752" s="59"/>
      <c r="IPC752" s="59"/>
      <c r="IPD752" s="59"/>
      <c r="IPE752" s="59"/>
      <c r="IPF752" s="59"/>
      <c r="IPG752" s="59"/>
      <c r="IPH752" s="59"/>
      <c r="IPI752" s="59"/>
      <c r="IPJ752" s="59"/>
      <c r="IPK752" s="59"/>
      <c r="IPL752" s="59"/>
      <c r="IPM752" s="59"/>
      <c r="IPN752" s="59"/>
      <c r="IPO752" s="59"/>
      <c r="IPP752" s="59"/>
      <c r="IPQ752" s="59"/>
      <c r="IPR752" s="59"/>
      <c r="IPS752" s="59"/>
      <c r="IPT752" s="59"/>
      <c r="IPU752" s="59"/>
      <c r="IPV752" s="59"/>
      <c r="IPW752" s="59"/>
      <c r="IPX752" s="59"/>
      <c r="IPY752" s="59"/>
      <c r="IPZ752" s="59"/>
      <c r="IQA752" s="59"/>
      <c r="IQB752" s="59"/>
      <c r="IQC752" s="59"/>
      <c r="IQD752" s="59"/>
      <c r="IQE752" s="59"/>
      <c r="IQF752" s="59"/>
      <c r="IQG752" s="59"/>
      <c r="IQH752" s="59"/>
      <c r="IQI752" s="59"/>
      <c r="IQJ752" s="59"/>
      <c r="IQK752" s="59"/>
      <c r="IQL752" s="59"/>
      <c r="IQM752" s="59"/>
      <c r="IQN752" s="59"/>
      <c r="IQO752" s="59"/>
      <c r="IQP752" s="59"/>
      <c r="IQQ752" s="59"/>
      <c r="IQR752" s="59"/>
      <c r="IQS752" s="59"/>
      <c r="IQT752" s="59"/>
      <c r="IQU752" s="59"/>
      <c r="IQV752" s="59"/>
      <c r="IQW752" s="59"/>
      <c r="IQX752" s="59"/>
      <c r="IQY752" s="59"/>
      <c r="IQZ752" s="59"/>
      <c r="IRA752" s="59"/>
      <c r="IRB752" s="59"/>
      <c r="IRC752" s="59"/>
      <c r="IRD752" s="59"/>
      <c r="IRE752" s="59"/>
      <c r="IRF752" s="59"/>
      <c r="IRG752" s="59"/>
      <c r="IRH752" s="59"/>
      <c r="IRI752" s="59"/>
      <c r="IRJ752" s="59"/>
      <c r="IRK752" s="59"/>
      <c r="IRL752" s="59"/>
      <c r="IRM752" s="59"/>
      <c r="IRN752" s="59"/>
      <c r="IRO752" s="59"/>
      <c r="IRP752" s="59"/>
      <c r="IRQ752" s="59"/>
      <c r="IRR752" s="59"/>
      <c r="IRS752" s="59"/>
      <c r="IRT752" s="59"/>
      <c r="IRU752" s="59"/>
      <c r="IRV752" s="59"/>
      <c r="IRW752" s="59"/>
      <c r="IRX752" s="59"/>
      <c r="IRY752" s="59"/>
      <c r="IRZ752" s="59"/>
      <c r="ISA752" s="59"/>
      <c r="ISB752" s="59"/>
      <c r="ISC752" s="59"/>
      <c r="ISD752" s="59"/>
      <c r="ISE752" s="59"/>
      <c r="ISF752" s="59"/>
      <c r="ISG752" s="59"/>
      <c r="ISH752" s="59"/>
      <c r="ISI752" s="59"/>
      <c r="ISJ752" s="59"/>
      <c r="ISK752" s="59"/>
      <c r="ISL752" s="59"/>
      <c r="ISM752" s="59"/>
      <c r="ISN752" s="59"/>
      <c r="ISO752" s="59"/>
      <c r="ISP752" s="59"/>
      <c r="ISQ752" s="59"/>
      <c r="ISR752" s="59"/>
      <c r="ISS752" s="59"/>
      <c r="IST752" s="59"/>
      <c r="ISU752" s="59"/>
      <c r="ISV752" s="59"/>
      <c r="ISW752" s="59"/>
      <c r="ISX752" s="59"/>
      <c r="ISY752" s="59"/>
      <c r="ISZ752" s="59"/>
      <c r="ITA752" s="59"/>
      <c r="ITB752" s="59"/>
      <c r="ITC752" s="59"/>
      <c r="ITD752" s="59"/>
      <c r="ITE752" s="59"/>
      <c r="ITF752" s="59"/>
      <c r="ITG752" s="59"/>
      <c r="ITH752" s="59"/>
      <c r="ITI752" s="59"/>
      <c r="ITJ752" s="59"/>
      <c r="ITK752" s="59"/>
      <c r="ITL752" s="59"/>
      <c r="ITM752" s="59"/>
      <c r="ITN752" s="59"/>
      <c r="ITO752" s="59"/>
      <c r="ITP752" s="59"/>
      <c r="ITQ752" s="59"/>
      <c r="ITR752" s="59"/>
      <c r="ITS752" s="59"/>
      <c r="ITT752" s="59"/>
      <c r="ITU752" s="59"/>
      <c r="ITV752" s="59"/>
      <c r="ITW752" s="59"/>
      <c r="ITX752" s="59"/>
      <c r="ITY752" s="59"/>
      <c r="ITZ752" s="59"/>
      <c r="IUA752" s="59"/>
      <c r="IUB752" s="59"/>
      <c r="IUC752" s="59"/>
      <c r="IUD752" s="59"/>
      <c r="IUE752" s="59"/>
      <c r="IUF752" s="59"/>
      <c r="IUG752" s="59"/>
      <c r="IUH752" s="59"/>
      <c r="IUI752" s="59"/>
      <c r="IUJ752" s="59"/>
      <c r="IUK752" s="59"/>
      <c r="IUL752" s="59"/>
      <c r="IUM752" s="59"/>
      <c r="IUN752" s="59"/>
      <c r="IUO752" s="59"/>
      <c r="IUP752" s="59"/>
      <c r="IUQ752" s="59"/>
      <c r="IUR752" s="59"/>
      <c r="IUS752" s="59"/>
      <c r="IUT752" s="59"/>
      <c r="IUU752" s="59"/>
      <c r="IUV752" s="59"/>
      <c r="IUW752" s="59"/>
      <c r="IUX752" s="59"/>
      <c r="IUY752" s="59"/>
      <c r="IUZ752" s="59"/>
      <c r="IVA752" s="59"/>
      <c r="IVB752" s="59"/>
      <c r="IVC752" s="59"/>
      <c r="IVD752" s="59"/>
      <c r="IVE752" s="59"/>
      <c r="IVF752" s="59"/>
      <c r="IVG752" s="59"/>
      <c r="IVH752" s="59"/>
      <c r="IVI752" s="59"/>
      <c r="IVJ752" s="59"/>
      <c r="IVK752" s="59"/>
      <c r="IVL752" s="59"/>
      <c r="IVM752" s="59"/>
      <c r="IVN752" s="59"/>
      <c r="IVO752" s="59"/>
      <c r="IVP752" s="59"/>
      <c r="IVQ752" s="59"/>
      <c r="IVR752" s="59"/>
      <c r="IVS752" s="59"/>
      <c r="IVT752" s="59"/>
      <c r="IVU752" s="59"/>
      <c r="IVV752" s="59"/>
      <c r="IVW752" s="59"/>
      <c r="IVX752" s="59"/>
      <c r="IVY752" s="59"/>
      <c r="IVZ752" s="59"/>
      <c r="IWA752" s="59"/>
      <c r="IWB752" s="59"/>
      <c r="IWC752" s="59"/>
      <c r="IWD752" s="59"/>
      <c r="IWE752" s="59"/>
      <c r="IWF752" s="59"/>
      <c r="IWG752" s="59"/>
      <c r="IWH752" s="59"/>
      <c r="IWI752" s="59"/>
      <c r="IWJ752" s="59"/>
      <c r="IWK752" s="59"/>
      <c r="IWL752" s="59"/>
      <c r="IWM752" s="59"/>
      <c r="IWN752" s="59"/>
      <c r="IWO752" s="59"/>
      <c r="IWP752" s="59"/>
      <c r="IWQ752" s="59"/>
      <c r="IWR752" s="59"/>
      <c r="IWS752" s="59"/>
      <c r="IWT752" s="59"/>
      <c r="IWU752" s="59"/>
      <c r="IWV752" s="59"/>
      <c r="IWW752" s="59"/>
      <c r="IWX752" s="59"/>
      <c r="IWY752" s="59"/>
      <c r="IWZ752" s="59"/>
      <c r="IXA752" s="59"/>
      <c r="IXB752" s="59"/>
      <c r="IXC752" s="59"/>
      <c r="IXD752" s="59"/>
      <c r="IXE752" s="59"/>
      <c r="IXF752" s="59"/>
      <c r="IXG752" s="59"/>
      <c r="IXH752" s="59"/>
      <c r="IXI752" s="59"/>
      <c r="IXJ752" s="59"/>
      <c r="IXK752" s="59"/>
      <c r="IXL752" s="59"/>
      <c r="IXM752" s="59"/>
      <c r="IXN752" s="59"/>
      <c r="IXO752" s="59"/>
      <c r="IXP752" s="59"/>
      <c r="IXQ752" s="59"/>
      <c r="IXR752" s="59"/>
      <c r="IXS752" s="59"/>
      <c r="IXT752" s="59"/>
      <c r="IXU752" s="59"/>
      <c r="IXV752" s="59"/>
      <c r="IXW752" s="59"/>
      <c r="IXX752" s="59"/>
      <c r="IXY752" s="59"/>
      <c r="IXZ752" s="59"/>
      <c r="IYA752" s="59"/>
      <c r="IYB752" s="59"/>
      <c r="IYC752" s="59"/>
      <c r="IYD752" s="59"/>
      <c r="IYE752" s="59"/>
      <c r="IYF752" s="59"/>
      <c r="IYG752" s="59"/>
      <c r="IYH752" s="59"/>
      <c r="IYI752" s="59"/>
      <c r="IYJ752" s="59"/>
      <c r="IYK752" s="59"/>
      <c r="IYL752" s="59"/>
      <c r="IYM752" s="59"/>
      <c r="IYN752" s="59"/>
      <c r="IYO752" s="59"/>
      <c r="IYP752" s="59"/>
      <c r="IYQ752" s="59"/>
      <c r="IYR752" s="59"/>
      <c r="IYS752" s="59"/>
      <c r="IYT752" s="59"/>
      <c r="IYU752" s="59"/>
      <c r="IYV752" s="59"/>
      <c r="IYW752" s="59"/>
      <c r="IYX752" s="59"/>
      <c r="IYY752" s="59"/>
      <c r="IYZ752" s="59"/>
      <c r="IZA752" s="59"/>
      <c r="IZB752" s="59"/>
      <c r="IZC752" s="59"/>
      <c r="IZD752" s="59"/>
      <c r="IZE752" s="59"/>
      <c r="IZF752" s="59"/>
      <c r="IZG752" s="59"/>
      <c r="IZH752" s="59"/>
      <c r="IZI752" s="59"/>
      <c r="IZJ752" s="59"/>
      <c r="IZK752" s="59"/>
      <c r="IZL752" s="59"/>
      <c r="IZM752" s="59"/>
      <c r="IZN752" s="59"/>
      <c r="IZO752" s="59"/>
      <c r="IZP752" s="59"/>
      <c r="IZQ752" s="59"/>
      <c r="IZR752" s="59"/>
      <c r="IZS752" s="59"/>
      <c r="IZT752" s="59"/>
      <c r="IZU752" s="59"/>
      <c r="IZV752" s="59"/>
      <c r="IZW752" s="59"/>
      <c r="IZX752" s="59"/>
      <c r="IZY752" s="59"/>
      <c r="IZZ752" s="59"/>
      <c r="JAA752" s="59"/>
      <c r="JAB752" s="59"/>
      <c r="JAC752" s="59"/>
      <c r="JAD752" s="59"/>
      <c r="JAE752" s="59"/>
      <c r="JAF752" s="59"/>
      <c r="JAG752" s="59"/>
      <c r="JAH752" s="59"/>
      <c r="JAI752" s="59"/>
      <c r="JAJ752" s="59"/>
      <c r="JAK752" s="59"/>
      <c r="JAL752" s="59"/>
      <c r="JAM752" s="59"/>
      <c r="JAN752" s="59"/>
      <c r="JAO752" s="59"/>
      <c r="JAP752" s="59"/>
      <c r="JAQ752" s="59"/>
      <c r="JAR752" s="59"/>
      <c r="JAS752" s="59"/>
      <c r="JAT752" s="59"/>
      <c r="JAU752" s="59"/>
      <c r="JAV752" s="59"/>
      <c r="JAW752" s="59"/>
      <c r="JAX752" s="59"/>
      <c r="JAY752" s="59"/>
      <c r="JAZ752" s="59"/>
      <c r="JBA752" s="59"/>
      <c r="JBB752" s="59"/>
      <c r="JBC752" s="59"/>
      <c r="JBD752" s="59"/>
      <c r="JBE752" s="59"/>
      <c r="JBF752" s="59"/>
      <c r="JBG752" s="59"/>
      <c r="JBH752" s="59"/>
      <c r="JBI752" s="59"/>
      <c r="JBJ752" s="59"/>
      <c r="JBK752" s="59"/>
      <c r="JBL752" s="59"/>
      <c r="JBM752" s="59"/>
      <c r="JBN752" s="59"/>
      <c r="JBO752" s="59"/>
      <c r="JBP752" s="59"/>
      <c r="JBQ752" s="59"/>
      <c r="JBR752" s="59"/>
      <c r="JBS752" s="59"/>
      <c r="JBT752" s="59"/>
      <c r="JBU752" s="59"/>
      <c r="JBV752" s="59"/>
      <c r="JBW752" s="59"/>
      <c r="JBX752" s="59"/>
      <c r="JBY752" s="59"/>
      <c r="JBZ752" s="59"/>
      <c r="JCA752" s="59"/>
      <c r="JCB752" s="59"/>
      <c r="JCC752" s="59"/>
      <c r="JCD752" s="59"/>
      <c r="JCE752" s="59"/>
      <c r="JCF752" s="59"/>
      <c r="JCG752" s="59"/>
      <c r="JCH752" s="59"/>
      <c r="JCI752" s="59"/>
      <c r="JCJ752" s="59"/>
      <c r="JCK752" s="59"/>
      <c r="JCL752" s="59"/>
      <c r="JCM752" s="59"/>
      <c r="JCN752" s="59"/>
      <c r="JCO752" s="59"/>
      <c r="JCP752" s="59"/>
      <c r="JCQ752" s="59"/>
      <c r="JCR752" s="59"/>
      <c r="JCS752" s="59"/>
      <c r="JCT752" s="59"/>
      <c r="JCU752" s="59"/>
      <c r="JCV752" s="59"/>
      <c r="JCW752" s="59"/>
      <c r="JCX752" s="59"/>
      <c r="JCY752" s="59"/>
      <c r="JCZ752" s="59"/>
      <c r="JDA752" s="59"/>
      <c r="JDB752" s="59"/>
      <c r="JDC752" s="59"/>
      <c r="JDD752" s="59"/>
      <c r="JDE752" s="59"/>
      <c r="JDF752" s="59"/>
      <c r="JDG752" s="59"/>
      <c r="JDH752" s="59"/>
      <c r="JDI752" s="59"/>
      <c r="JDJ752" s="59"/>
      <c r="JDK752" s="59"/>
      <c r="JDL752" s="59"/>
      <c r="JDM752" s="59"/>
      <c r="JDN752" s="59"/>
      <c r="JDO752" s="59"/>
      <c r="JDP752" s="59"/>
      <c r="JDQ752" s="59"/>
      <c r="JDR752" s="59"/>
      <c r="JDS752" s="59"/>
      <c r="JDT752" s="59"/>
      <c r="JDU752" s="59"/>
      <c r="JDV752" s="59"/>
      <c r="JDW752" s="59"/>
      <c r="JDX752" s="59"/>
      <c r="JDY752" s="59"/>
      <c r="JDZ752" s="59"/>
      <c r="JEA752" s="59"/>
      <c r="JEB752" s="59"/>
      <c r="JEC752" s="59"/>
      <c r="JED752" s="59"/>
      <c r="JEE752" s="59"/>
      <c r="JEF752" s="59"/>
      <c r="JEG752" s="59"/>
      <c r="JEH752" s="59"/>
      <c r="JEI752" s="59"/>
      <c r="JEJ752" s="59"/>
      <c r="JEK752" s="59"/>
      <c r="JEL752" s="59"/>
      <c r="JEM752" s="59"/>
      <c r="JEN752" s="59"/>
      <c r="JEO752" s="59"/>
      <c r="JEP752" s="59"/>
      <c r="JEQ752" s="59"/>
      <c r="JER752" s="59"/>
      <c r="JES752" s="59"/>
      <c r="JET752" s="59"/>
      <c r="JEU752" s="59"/>
      <c r="JEV752" s="59"/>
      <c r="JEW752" s="59"/>
      <c r="JEX752" s="59"/>
      <c r="JEY752" s="59"/>
      <c r="JEZ752" s="59"/>
      <c r="JFA752" s="59"/>
      <c r="JFB752" s="59"/>
      <c r="JFC752" s="59"/>
      <c r="JFD752" s="59"/>
      <c r="JFE752" s="59"/>
      <c r="JFF752" s="59"/>
      <c r="JFG752" s="59"/>
      <c r="JFH752" s="59"/>
      <c r="JFI752" s="59"/>
      <c r="JFJ752" s="59"/>
      <c r="JFK752" s="59"/>
      <c r="JFL752" s="59"/>
      <c r="JFM752" s="59"/>
      <c r="JFN752" s="59"/>
      <c r="JFO752" s="59"/>
      <c r="JFP752" s="59"/>
      <c r="JFQ752" s="59"/>
      <c r="JFR752" s="59"/>
      <c r="JFS752" s="59"/>
      <c r="JFT752" s="59"/>
      <c r="JFU752" s="59"/>
      <c r="JFV752" s="59"/>
      <c r="JFW752" s="59"/>
      <c r="JFX752" s="59"/>
      <c r="JFY752" s="59"/>
      <c r="JFZ752" s="59"/>
      <c r="JGA752" s="59"/>
      <c r="JGB752" s="59"/>
      <c r="JGC752" s="59"/>
      <c r="JGD752" s="59"/>
      <c r="JGE752" s="59"/>
      <c r="JGF752" s="59"/>
      <c r="JGG752" s="59"/>
      <c r="JGH752" s="59"/>
      <c r="JGI752" s="59"/>
      <c r="JGJ752" s="59"/>
      <c r="JGK752" s="59"/>
      <c r="JGL752" s="59"/>
      <c r="JGM752" s="59"/>
      <c r="JGN752" s="59"/>
      <c r="JGO752" s="59"/>
      <c r="JGP752" s="59"/>
      <c r="JGQ752" s="59"/>
      <c r="JGR752" s="59"/>
      <c r="JGS752" s="59"/>
      <c r="JGT752" s="59"/>
      <c r="JGU752" s="59"/>
      <c r="JGV752" s="59"/>
      <c r="JGW752" s="59"/>
      <c r="JGX752" s="59"/>
      <c r="JGY752" s="59"/>
      <c r="JGZ752" s="59"/>
      <c r="JHA752" s="59"/>
      <c r="JHB752" s="59"/>
      <c r="JHC752" s="59"/>
      <c r="JHD752" s="59"/>
      <c r="JHE752" s="59"/>
      <c r="JHF752" s="59"/>
      <c r="JHG752" s="59"/>
      <c r="JHH752" s="59"/>
      <c r="JHI752" s="59"/>
      <c r="JHJ752" s="59"/>
      <c r="JHK752" s="59"/>
      <c r="JHL752" s="59"/>
      <c r="JHM752" s="59"/>
      <c r="JHN752" s="59"/>
      <c r="JHO752" s="59"/>
      <c r="JHP752" s="59"/>
      <c r="JHQ752" s="59"/>
      <c r="JHR752" s="59"/>
      <c r="JHS752" s="59"/>
      <c r="JHT752" s="59"/>
      <c r="JHU752" s="59"/>
      <c r="JHV752" s="59"/>
      <c r="JHW752" s="59"/>
      <c r="JHX752" s="59"/>
      <c r="JHY752" s="59"/>
      <c r="JHZ752" s="59"/>
      <c r="JIA752" s="59"/>
      <c r="JIB752" s="59"/>
      <c r="JIC752" s="59"/>
      <c r="JID752" s="59"/>
      <c r="JIE752" s="59"/>
      <c r="JIF752" s="59"/>
      <c r="JIG752" s="59"/>
      <c r="JIH752" s="59"/>
      <c r="JII752" s="59"/>
      <c r="JIJ752" s="59"/>
      <c r="JIK752" s="59"/>
      <c r="JIL752" s="59"/>
      <c r="JIM752" s="59"/>
      <c r="JIN752" s="59"/>
      <c r="JIO752" s="59"/>
      <c r="JIP752" s="59"/>
      <c r="JIQ752" s="59"/>
      <c r="JIR752" s="59"/>
      <c r="JIS752" s="59"/>
      <c r="JIT752" s="59"/>
      <c r="JIU752" s="59"/>
      <c r="JIV752" s="59"/>
      <c r="JIW752" s="59"/>
      <c r="JIX752" s="59"/>
      <c r="JIY752" s="59"/>
      <c r="JIZ752" s="59"/>
      <c r="JJA752" s="59"/>
      <c r="JJB752" s="59"/>
      <c r="JJC752" s="59"/>
      <c r="JJD752" s="59"/>
      <c r="JJE752" s="59"/>
      <c r="JJF752" s="59"/>
      <c r="JJG752" s="59"/>
      <c r="JJH752" s="59"/>
      <c r="JJI752" s="59"/>
      <c r="JJJ752" s="59"/>
      <c r="JJK752" s="59"/>
      <c r="JJL752" s="59"/>
      <c r="JJM752" s="59"/>
      <c r="JJN752" s="59"/>
      <c r="JJO752" s="59"/>
      <c r="JJP752" s="59"/>
      <c r="JJQ752" s="59"/>
      <c r="JJR752" s="59"/>
      <c r="JJS752" s="59"/>
      <c r="JJT752" s="59"/>
      <c r="JJU752" s="59"/>
      <c r="JJV752" s="59"/>
      <c r="JJW752" s="59"/>
      <c r="JJX752" s="59"/>
      <c r="JJY752" s="59"/>
      <c r="JJZ752" s="59"/>
      <c r="JKA752" s="59"/>
      <c r="JKB752" s="59"/>
      <c r="JKC752" s="59"/>
      <c r="JKD752" s="59"/>
      <c r="JKE752" s="59"/>
      <c r="JKF752" s="59"/>
      <c r="JKG752" s="59"/>
      <c r="JKH752" s="59"/>
      <c r="JKI752" s="59"/>
      <c r="JKJ752" s="59"/>
      <c r="JKK752" s="59"/>
      <c r="JKL752" s="59"/>
      <c r="JKM752" s="59"/>
      <c r="JKN752" s="59"/>
      <c r="JKO752" s="59"/>
      <c r="JKP752" s="59"/>
      <c r="JKQ752" s="59"/>
      <c r="JKR752" s="59"/>
      <c r="JKS752" s="59"/>
      <c r="JKT752" s="59"/>
      <c r="JKU752" s="59"/>
      <c r="JKV752" s="59"/>
      <c r="JKW752" s="59"/>
      <c r="JKX752" s="59"/>
      <c r="JKY752" s="59"/>
      <c r="JKZ752" s="59"/>
      <c r="JLA752" s="59"/>
      <c r="JLB752" s="59"/>
      <c r="JLC752" s="59"/>
      <c r="JLD752" s="59"/>
      <c r="JLE752" s="59"/>
      <c r="JLF752" s="59"/>
      <c r="JLG752" s="59"/>
      <c r="JLH752" s="59"/>
      <c r="JLI752" s="59"/>
      <c r="JLJ752" s="59"/>
      <c r="JLK752" s="59"/>
      <c r="JLL752" s="59"/>
      <c r="JLM752" s="59"/>
      <c r="JLN752" s="59"/>
      <c r="JLO752" s="59"/>
      <c r="JLP752" s="59"/>
      <c r="JLQ752" s="59"/>
      <c r="JLR752" s="59"/>
      <c r="JLS752" s="59"/>
      <c r="JLT752" s="59"/>
      <c r="JLU752" s="59"/>
      <c r="JLV752" s="59"/>
      <c r="JLW752" s="59"/>
      <c r="JLX752" s="59"/>
      <c r="JLY752" s="59"/>
      <c r="JLZ752" s="59"/>
      <c r="JMA752" s="59"/>
      <c r="JMB752" s="59"/>
      <c r="JMC752" s="59"/>
      <c r="JMD752" s="59"/>
      <c r="JME752" s="59"/>
      <c r="JMF752" s="59"/>
      <c r="JMG752" s="59"/>
      <c r="JMH752" s="59"/>
      <c r="JMI752" s="59"/>
      <c r="JMJ752" s="59"/>
      <c r="JMK752" s="59"/>
      <c r="JML752" s="59"/>
      <c r="JMM752" s="59"/>
      <c r="JMN752" s="59"/>
      <c r="JMO752" s="59"/>
      <c r="JMP752" s="59"/>
      <c r="JMQ752" s="59"/>
      <c r="JMR752" s="59"/>
      <c r="JMS752" s="59"/>
      <c r="JMT752" s="59"/>
      <c r="JMU752" s="59"/>
      <c r="JMV752" s="59"/>
      <c r="JMW752" s="59"/>
      <c r="JMX752" s="59"/>
      <c r="JMY752" s="59"/>
      <c r="JMZ752" s="59"/>
      <c r="JNA752" s="59"/>
      <c r="JNB752" s="59"/>
      <c r="JNC752" s="59"/>
      <c r="JND752" s="59"/>
      <c r="JNE752" s="59"/>
      <c r="JNF752" s="59"/>
      <c r="JNG752" s="59"/>
      <c r="JNH752" s="59"/>
      <c r="JNI752" s="59"/>
      <c r="JNJ752" s="59"/>
      <c r="JNK752" s="59"/>
      <c r="JNL752" s="59"/>
      <c r="JNM752" s="59"/>
      <c r="JNN752" s="59"/>
      <c r="JNO752" s="59"/>
      <c r="JNP752" s="59"/>
      <c r="JNQ752" s="59"/>
      <c r="JNR752" s="59"/>
      <c r="JNS752" s="59"/>
      <c r="JNT752" s="59"/>
      <c r="JNU752" s="59"/>
      <c r="JNV752" s="59"/>
      <c r="JNW752" s="59"/>
      <c r="JNX752" s="59"/>
      <c r="JNY752" s="59"/>
      <c r="JNZ752" s="59"/>
      <c r="JOA752" s="59"/>
      <c r="JOB752" s="59"/>
      <c r="JOC752" s="59"/>
      <c r="JOD752" s="59"/>
      <c r="JOE752" s="59"/>
      <c r="JOF752" s="59"/>
      <c r="JOG752" s="59"/>
      <c r="JOH752" s="59"/>
      <c r="JOI752" s="59"/>
      <c r="JOJ752" s="59"/>
      <c r="JOK752" s="59"/>
      <c r="JOL752" s="59"/>
      <c r="JOM752" s="59"/>
      <c r="JON752" s="59"/>
      <c r="JOO752" s="59"/>
      <c r="JOP752" s="59"/>
      <c r="JOQ752" s="59"/>
      <c r="JOR752" s="59"/>
      <c r="JOS752" s="59"/>
      <c r="JOT752" s="59"/>
      <c r="JOU752" s="59"/>
      <c r="JOV752" s="59"/>
      <c r="JOW752" s="59"/>
      <c r="JOX752" s="59"/>
      <c r="JOY752" s="59"/>
      <c r="JOZ752" s="59"/>
      <c r="JPA752" s="59"/>
      <c r="JPB752" s="59"/>
      <c r="JPC752" s="59"/>
      <c r="JPD752" s="59"/>
      <c r="JPE752" s="59"/>
      <c r="JPF752" s="59"/>
      <c r="JPG752" s="59"/>
      <c r="JPH752" s="59"/>
      <c r="JPI752" s="59"/>
      <c r="JPJ752" s="59"/>
      <c r="JPK752" s="59"/>
      <c r="JPL752" s="59"/>
      <c r="JPM752" s="59"/>
      <c r="JPN752" s="59"/>
      <c r="JPO752" s="59"/>
      <c r="JPP752" s="59"/>
      <c r="JPQ752" s="59"/>
      <c r="JPR752" s="59"/>
      <c r="JPS752" s="59"/>
      <c r="JPT752" s="59"/>
      <c r="JPU752" s="59"/>
      <c r="JPV752" s="59"/>
      <c r="JPW752" s="59"/>
      <c r="JPX752" s="59"/>
      <c r="JPY752" s="59"/>
      <c r="JPZ752" s="59"/>
      <c r="JQA752" s="59"/>
      <c r="JQB752" s="59"/>
      <c r="JQC752" s="59"/>
      <c r="JQD752" s="59"/>
      <c r="JQE752" s="59"/>
      <c r="JQF752" s="59"/>
      <c r="JQG752" s="59"/>
      <c r="JQH752" s="59"/>
      <c r="JQI752" s="59"/>
      <c r="JQJ752" s="59"/>
      <c r="JQK752" s="59"/>
      <c r="JQL752" s="59"/>
      <c r="JQM752" s="59"/>
      <c r="JQN752" s="59"/>
      <c r="JQO752" s="59"/>
      <c r="JQP752" s="59"/>
      <c r="JQQ752" s="59"/>
      <c r="JQR752" s="59"/>
      <c r="JQS752" s="59"/>
      <c r="JQT752" s="59"/>
      <c r="JQU752" s="59"/>
      <c r="JQV752" s="59"/>
      <c r="JQW752" s="59"/>
      <c r="JQX752" s="59"/>
      <c r="JQY752" s="59"/>
      <c r="JQZ752" s="59"/>
      <c r="JRA752" s="59"/>
      <c r="JRB752" s="59"/>
      <c r="JRC752" s="59"/>
      <c r="JRD752" s="59"/>
      <c r="JRE752" s="59"/>
      <c r="JRF752" s="59"/>
      <c r="JRG752" s="59"/>
      <c r="JRH752" s="59"/>
      <c r="JRI752" s="59"/>
      <c r="JRJ752" s="59"/>
      <c r="JRK752" s="59"/>
      <c r="JRL752" s="59"/>
      <c r="JRM752" s="59"/>
      <c r="JRN752" s="59"/>
      <c r="JRO752" s="59"/>
      <c r="JRP752" s="59"/>
      <c r="JRQ752" s="59"/>
      <c r="JRR752" s="59"/>
      <c r="JRS752" s="59"/>
      <c r="JRT752" s="59"/>
      <c r="JRU752" s="59"/>
      <c r="JRV752" s="59"/>
      <c r="JRW752" s="59"/>
      <c r="JRX752" s="59"/>
      <c r="JRY752" s="59"/>
      <c r="JRZ752" s="59"/>
      <c r="JSA752" s="59"/>
      <c r="JSB752" s="59"/>
      <c r="JSC752" s="59"/>
      <c r="JSD752" s="59"/>
      <c r="JSE752" s="59"/>
      <c r="JSF752" s="59"/>
      <c r="JSG752" s="59"/>
      <c r="JSH752" s="59"/>
      <c r="JSI752" s="59"/>
      <c r="JSJ752" s="59"/>
      <c r="JSK752" s="59"/>
      <c r="JSL752" s="59"/>
      <c r="JSM752" s="59"/>
      <c r="JSN752" s="59"/>
      <c r="JSO752" s="59"/>
      <c r="JSP752" s="59"/>
      <c r="JSQ752" s="59"/>
      <c r="JSR752" s="59"/>
      <c r="JSS752" s="59"/>
      <c r="JST752" s="59"/>
      <c r="JSU752" s="59"/>
      <c r="JSV752" s="59"/>
      <c r="JSW752" s="59"/>
      <c r="JSX752" s="59"/>
      <c r="JSY752" s="59"/>
      <c r="JSZ752" s="59"/>
      <c r="JTA752" s="59"/>
      <c r="JTB752" s="59"/>
      <c r="JTC752" s="59"/>
      <c r="JTD752" s="59"/>
      <c r="JTE752" s="59"/>
      <c r="JTF752" s="59"/>
      <c r="JTG752" s="59"/>
      <c r="JTH752" s="59"/>
      <c r="JTI752" s="59"/>
      <c r="JTJ752" s="59"/>
      <c r="JTK752" s="59"/>
      <c r="JTL752" s="59"/>
      <c r="JTM752" s="59"/>
      <c r="JTN752" s="59"/>
      <c r="JTO752" s="59"/>
      <c r="JTP752" s="59"/>
      <c r="JTQ752" s="59"/>
      <c r="JTR752" s="59"/>
      <c r="JTS752" s="59"/>
      <c r="JTT752" s="59"/>
      <c r="JTU752" s="59"/>
      <c r="JTV752" s="59"/>
      <c r="JTW752" s="59"/>
      <c r="JTX752" s="59"/>
      <c r="JTY752" s="59"/>
      <c r="JTZ752" s="59"/>
      <c r="JUA752" s="59"/>
      <c r="JUB752" s="59"/>
      <c r="JUC752" s="59"/>
      <c r="JUD752" s="59"/>
      <c r="JUE752" s="59"/>
      <c r="JUF752" s="59"/>
      <c r="JUG752" s="59"/>
      <c r="JUH752" s="59"/>
      <c r="JUI752" s="59"/>
      <c r="JUJ752" s="59"/>
      <c r="JUK752" s="59"/>
      <c r="JUL752" s="59"/>
      <c r="JUM752" s="59"/>
      <c r="JUN752" s="59"/>
      <c r="JUO752" s="59"/>
      <c r="JUP752" s="59"/>
      <c r="JUQ752" s="59"/>
      <c r="JUR752" s="59"/>
      <c r="JUS752" s="59"/>
      <c r="JUT752" s="59"/>
      <c r="JUU752" s="59"/>
      <c r="JUV752" s="59"/>
      <c r="JUW752" s="59"/>
      <c r="JUX752" s="59"/>
      <c r="JUY752" s="59"/>
      <c r="JUZ752" s="59"/>
      <c r="JVA752" s="59"/>
      <c r="JVB752" s="59"/>
      <c r="JVC752" s="59"/>
      <c r="JVD752" s="59"/>
      <c r="JVE752" s="59"/>
      <c r="JVF752" s="59"/>
      <c r="JVG752" s="59"/>
      <c r="JVH752" s="59"/>
      <c r="JVI752" s="59"/>
      <c r="JVJ752" s="59"/>
      <c r="JVK752" s="59"/>
      <c r="JVL752" s="59"/>
      <c r="JVM752" s="59"/>
      <c r="JVN752" s="59"/>
      <c r="JVO752" s="59"/>
      <c r="JVP752" s="59"/>
      <c r="JVQ752" s="59"/>
      <c r="JVR752" s="59"/>
      <c r="JVS752" s="59"/>
      <c r="JVT752" s="59"/>
      <c r="JVU752" s="59"/>
      <c r="JVV752" s="59"/>
      <c r="JVW752" s="59"/>
      <c r="JVX752" s="59"/>
      <c r="JVY752" s="59"/>
      <c r="JVZ752" s="59"/>
      <c r="JWA752" s="59"/>
      <c r="JWB752" s="59"/>
      <c r="JWC752" s="59"/>
      <c r="JWD752" s="59"/>
      <c r="JWE752" s="59"/>
      <c r="JWF752" s="59"/>
      <c r="JWG752" s="59"/>
      <c r="JWH752" s="59"/>
      <c r="JWI752" s="59"/>
      <c r="JWJ752" s="59"/>
      <c r="JWK752" s="59"/>
      <c r="JWL752" s="59"/>
      <c r="JWM752" s="59"/>
      <c r="JWN752" s="59"/>
      <c r="JWO752" s="59"/>
      <c r="JWP752" s="59"/>
      <c r="JWQ752" s="59"/>
      <c r="JWR752" s="59"/>
      <c r="JWS752" s="59"/>
      <c r="JWT752" s="59"/>
      <c r="JWU752" s="59"/>
      <c r="JWV752" s="59"/>
      <c r="JWW752" s="59"/>
      <c r="JWX752" s="59"/>
      <c r="JWY752" s="59"/>
      <c r="JWZ752" s="59"/>
      <c r="JXA752" s="59"/>
      <c r="JXB752" s="59"/>
      <c r="JXC752" s="59"/>
      <c r="JXD752" s="59"/>
      <c r="JXE752" s="59"/>
      <c r="JXF752" s="59"/>
      <c r="JXG752" s="59"/>
      <c r="JXH752" s="59"/>
      <c r="JXI752" s="59"/>
      <c r="JXJ752" s="59"/>
      <c r="JXK752" s="59"/>
      <c r="JXL752" s="59"/>
      <c r="JXM752" s="59"/>
      <c r="JXN752" s="59"/>
      <c r="JXO752" s="59"/>
      <c r="JXP752" s="59"/>
      <c r="JXQ752" s="59"/>
      <c r="JXR752" s="59"/>
      <c r="JXS752" s="59"/>
      <c r="JXT752" s="59"/>
      <c r="JXU752" s="59"/>
      <c r="JXV752" s="59"/>
      <c r="JXW752" s="59"/>
      <c r="JXX752" s="59"/>
      <c r="JXY752" s="59"/>
      <c r="JXZ752" s="59"/>
      <c r="JYA752" s="59"/>
      <c r="JYB752" s="59"/>
      <c r="JYC752" s="59"/>
      <c r="JYD752" s="59"/>
      <c r="JYE752" s="59"/>
      <c r="JYF752" s="59"/>
      <c r="JYG752" s="59"/>
      <c r="JYH752" s="59"/>
      <c r="JYI752" s="59"/>
      <c r="JYJ752" s="59"/>
      <c r="JYK752" s="59"/>
      <c r="JYL752" s="59"/>
      <c r="JYM752" s="59"/>
      <c r="JYN752" s="59"/>
      <c r="JYO752" s="59"/>
      <c r="JYP752" s="59"/>
      <c r="JYQ752" s="59"/>
      <c r="JYR752" s="59"/>
      <c r="JYS752" s="59"/>
      <c r="JYT752" s="59"/>
      <c r="JYU752" s="59"/>
      <c r="JYV752" s="59"/>
      <c r="JYW752" s="59"/>
      <c r="JYX752" s="59"/>
      <c r="JYY752" s="59"/>
      <c r="JYZ752" s="59"/>
      <c r="JZA752" s="59"/>
      <c r="JZB752" s="59"/>
      <c r="JZC752" s="59"/>
      <c r="JZD752" s="59"/>
      <c r="JZE752" s="59"/>
      <c r="JZF752" s="59"/>
      <c r="JZG752" s="59"/>
      <c r="JZH752" s="59"/>
      <c r="JZI752" s="59"/>
      <c r="JZJ752" s="59"/>
      <c r="JZK752" s="59"/>
      <c r="JZL752" s="59"/>
      <c r="JZM752" s="59"/>
      <c r="JZN752" s="59"/>
      <c r="JZO752" s="59"/>
      <c r="JZP752" s="59"/>
      <c r="JZQ752" s="59"/>
      <c r="JZR752" s="59"/>
      <c r="JZS752" s="59"/>
      <c r="JZT752" s="59"/>
      <c r="JZU752" s="59"/>
      <c r="JZV752" s="59"/>
      <c r="JZW752" s="59"/>
      <c r="JZX752" s="59"/>
      <c r="JZY752" s="59"/>
      <c r="JZZ752" s="59"/>
      <c r="KAA752" s="59"/>
      <c r="KAB752" s="59"/>
      <c r="KAC752" s="59"/>
      <c r="KAD752" s="59"/>
      <c r="KAE752" s="59"/>
      <c r="KAF752" s="59"/>
      <c r="KAG752" s="59"/>
      <c r="KAH752" s="59"/>
      <c r="KAI752" s="59"/>
      <c r="KAJ752" s="59"/>
      <c r="KAK752" s="59"/>
      <c r="KAL752" s="59"/>
      <c r="KAM752" s="59"/>
      <c r="KAN752" s="59"/>
      <c r="KAO752" s="59"/>
      <c r="KAP752" s="59"/>
      <c r="KAQ752" s="59"/>
      <c r="KAR752" s="59"/>
      <c r="KAS752" s="59"/>
      <c r="KAT752" s="59"/>
      <c r="KAU752" s="59"/>
      <c r="KAV752" s="59"/>
      <c r="KAW752" s="59"/>
      <c r="KAX752" s="59"/>
      <c r="KAY752" s="59"/>
      <c r="KAZ752" s="59"/>
      <c r="KBA752" s="59"/>
      <c r="KBB752" s="59"/>
      <c r="KBC752" s="59"/>
      <c r="KBD752" s="59"/>
      <c r="KBE752" s="59"/>
      <c r="KBF752" s="59"/>
      <c r="KBG752" s="59"/>
      <c r="KBH752" s="59"/>
      <c r="KBI752" s="59"/>
      <c r="KBJ752" s="59"/>
      <c r="KBK752" s="59"/>
      <c r="KBL752" s="59"/>
      <c r="KBM752" s="59"/>
      <c r="KBN752" s="59"/>
      <c r="KBO752" s="59"/>
      <c r="KBP752" s="59"/>
      <c r="KBQ752" s="59"/>
      <c r="KBR752" s="59"/>
      <c r="KBS752" s="59"/>
      <c r="KBT752" s="59"/>
      <c r="KBU752" s="59"/>
      <c r="KBV752" s="59"/>
      <c r="KBW752" s="59"/>
      <c r="KBX752" s="59"/>
      <c r="KBY752" s="59"/>
      <c r="KBZ752" s="59"/>
      <c r="KCA752" s="59"/>
      <c r="KCB752" s="59"/>
      <c r="KCC752" s="59"/>
      <c r="KCD752" s="59"/>
      <c r="KCE752" s="59"/>
      <c r="KCF752" s="59"/>
      <c r="KCG752" s="59"/>
      <c r="KCH752" s="59"/>
      <c r="KCI752" s="59"/>
      <c r="KCJ752" s="59"/>
      <c r="KCK752" s="59"/>
      <c r="KCL752" s="59"/>
      <c r="KCM752" s="59"/>
      <c r="KCN752" s="59"/>
      <c r="KCO752" s="59"/>
      <c r="KCP752" s="59"/>
      <c r="KCQ752" s="59"/>
      <c r="KCR752" s="59"/>
      <c r="KCS752" s="59"/>
      <c r="KCT752" s="59"/>
      <c r="KCU752" s="59"/>
      <c r="KCV752" s="59"/>
      <c r="KCW752" s="59"/>
      <c r="KCX752" s="59"/>
      <c r="KCY752" s="59"/>
      <c r="KCZ752" s="59"/>
      <c r="KDA752" s="59"/>
      <c r="KDB752" s="59"/>
      <c r="KDC752" s="59"/>
      <c r="KDD752" s="59"/>
      <c r="KDE752" s="59"/>
      <c r="KDF752" s="59"/>
      <c r="KDG752" s="59"/>
      <c r="KDH752" s="59"/>
      <c r="KDI752" s="59"/>
      <c r="KDJ752" s="59"/>
      <c r="KDK752" s="59"/>
      <c r="KDL752" s="59"/>
      <c r="KDM752" s="59"/>
      <c r="KDN752" s="59"/>
      <c r="KDO752" s="59"/>
      <c r="KDP752" s="59"/>
      <c r="KDQ752" s="59"/>
      <c r="KDR752" s="59"/>
      <c r="KDS752" s="59"/>
      <c r="KDT752" s="59"/>
      <c r="KDU752" s="59"/>
      <c r="KDV752" s="59"/>
      <c r="KDW752" s="59"/>
      <c r="KDX752" s="59"/>
      <c r="KDY752" s="59"/>
      <c r="KDZ752" s="59"/>
      <c r="KEA752" s="59"/>
      <c r="KEB752" s="59"/>
      <c r="KEC752" s="59"/>
      <c r="KED752" s="59"/>
      <c r="KEE752" s="59"/>
      <c r="KEF752" s="59"/>
      <c r="KEG752" s="59"/>
      <c r="KEH752" s="59"/>
      <c r="KEI752" s="59"/>
      <c r="KEJ752" s="59"/>
      <c r="KEK752" s="59"/>
      <c r="KEL752" s="59"/>
      <c r="KEM752" s="59"/>
      <c r="KEN752" s="59"/>
      <c r="KEO752" s="59"/>
      <c r="KEP752" s="59"/>
      <c r="KEQ752" s="59"/>
      <c r="KER752" s="59"/>
      <c r="KES752" s="59"/>
      <c r="KET752" s="59"/>
      <c r="KEU752" s="59"/>
      <c r="KEV752" s="59"/>
      <c r="KEW752" s="59"/>
      <c r="KEX752" s="59"/>
      <c r="KEY752" s="59"/>
      <c r="KEZ752" s="59"/>
      <c r="KFA752" s="59"/>
      <c r="KFB752" s="59"/>
      <c r="KFC752" s="59"/>
      <c r="KFD752" s="59"/>
      <c r="KFE752" s="59"/>
      <c r="KFF752" s="59"/>
      <c r="KFG752" s="59"/>
      <c r="KFH752" s="59"/>
      <c r="KFI752" s="59"/>
      <c r="KFJ752" s="59"/>
      <c r="KFK752" s="59"/>
      <c r="KFL752" s="59"/>
      <c r="KFM752" s="59"/>
      <c r="KFN752" s="59"/>
      <c r="KFO752" s="59"/>
      <c r="KFP752" s="59"/>
      <c r="KFQ752" s="59"/>
      <c r="KFR752" s="59"/>
      <c r="KFS752" s="59"/>
      <c r="KFT752" s="59"/>
      <c r="KFU752" s="59"/>
      <c r="KFV752" s="59"/>
      <c r="KFW752" s="59"/>
      <c r="KFX752" s="59"/>
      <c r="KFY752" s="59"/>
      <c r="KFZ752" s="59"/>
      <c r="KGA752" s="59"/>
      <c r="KGB752" s="59"/>
      <c r="KGC752" s="59"/>
      <c r="KGD752" s="59"/>
      <c r="KGE752" s="59"/>
      <c r="KGF752" s="59"/>
      <c r="KGG752" s="59"/>
      <c r="KGH752" s="59"/>
      <c r="KGI752" s="59"/>
      <c r="KGJ752" s="59"/>
      <c r="KGK752" s="59"/>
      <c r="KGL752" s="59"/>
      <c r="KGM752" s="59"/>
      <c r="KGN752" s="59"/>
      <c r="KGO752" s="59"/>
      <c r="KGP752" s="59"/>
      <c r="KGQ752" s="59"/>
      <c r="KGR752" s="59"/>
      <c r="KGS752" s="59"/>
      <c r="KGT752" s="59"/>
      <c r="KGU752" s="59"/>
      <c r="KGV752" s="59"/>
      <c r="KGW752" s="59"/>
      <c r="KGX752" s="59"/>
      <c r="KGY752" s="59"/>
      <c r="KGZ752" s="59"/>
      <c r="KHA752" s="59"/>
      <c r="KHB752" s="59"/>
      <c r="KHC752" s="59"/>
      <c r="KHD752" s="59"/>
      <c r="KHE752" s="59"/>
      <c r="KHF752" s="59"/>
      <c r="KHG752" s="59"/>
      <c r="KHH752" s="59"/>
      <c r="KHI752" s="59"/>
      <c r="KHJ752" s="59"/>
      <c r="KHK752" s="59"/>
      <c r="KHL752" s="59"/>
      <c r="KHM752" s="59"/>
      <c r="KHN752" s="59"/>
      <c r="KHO752" s="59"/>
      <c r="KHP752" s="59"/>
      <c r="KHQ752" s="59"/>
      <c r="KHR752" s="59"/>
      <c r="KHS752" s="59"/>
      <c r="KHT752" s="59"/>
      <c r="KHU752" s="59"/>
      <c r="KHV752" s="59"/>
      <c r="KHW752" s="59"/>
      <c r="KHX752" s="59"/>
      <c r="KHY752" s="59"/>
      <c r="KHZ752" s="59"/>
      <c r="KIA752" s="59"/>
      <c r="KIB752" s="59"/>
      <c r="KIC752" s="59"/>
      <c r="KID752" s="59"/>
      <c r="KIE752" s="59"/>
      <c r="KIF752" s="59"/>
      <c r="KIG752" s="59"/>
      <c r="KIH752" s="59"/>
      <c r="KII752" s="59"/>
      <c r="KIJ752" s="59"/>
      <c r="KIK752" s="59"/>
      <c r="KIL752" s="59"/>
      <c r="KIM752" s="59"/>
      <c r="KIN752" s="59"/>
      <c r="KIO752" s="59"/>
      <c r="KIP752" s="59"/>
      <c r="KIQ752" s="59"/>
      <c r="KIR752" s="59"/>
      <c r="KIS752" s="59"/>
      <c r="KIT752" s="59"/>
      <c r="KIU752" s="59"/>
      <c r="KIV752" s="59"/>
      <c r="KIW752" s="59"/>
      <c r="KIX752" s="59"/>
      <c r="KIY752" s="59"/>
      <c r="KIZ752" s="59"/>
      <c r="KJA752" s="59"/>
      <c r="KJB752" s="59"/>
      <c r="KJC752" s="59"/>
      <c r="KJD752" s="59"/>
      <c r="KJE752" s="59"/>
      <c r="KJF752" s="59"/>
      <c r="KJG752" s="59"/>
      <c r="KJH752" s="59"/>
      <c r="KJI752" s="59"/>
      <c r="KJJ752" s="59"/>
      <c r="KJK752" s="59"/>
      <c r="KJL752" s="59"/>
      <c r="KJM752" s="59"/>
      <c r="KJN752" s="59"/>
      <c r="KJO752" s="59"/>
      <c r="KJP752" s="59"/>
      <c r="KJQ752" s="59"/>
      <c r="KJR752" s="59"/>
      <c r="KJS752" s="59"/>
      <c r="KJT752" s="59"/>
      <c r="KJU752" s="59"/>
      <c r="KJV752" s="59"/>
      <c r="KJW752" s="59"/>
      <c r="KJX752" s="59"/>
      <c r="KJY752" s="59"/>
      <c r="KJZ752" s="59"/>
      <c r="KKA752" s="59"/>
      <c r="KKB752" s="59"/>
      <c r="KKC752" s="59"/>
      <c r="KKD752" s="59"/>
      <c r="KKE752" s="59"/>
      <c r="KKF752" s="59"/>
      <c r="KKG752" s="59"/>
      <c r="KKH752" s="59"/>
      <c r="KKI752" s="59"/>
      <c r="KKJ752" s="59"/>
      <c r="KKK752" s="59"/>
      <c r="KKL752" s="59"/>
      <c r="KKM752" s="59"/>
      <c r="KKN752" s="59"/>
      <c r="KKO752" s="59"/>
      <c r="KKP752" s="59"/>
      <c r="KKQ752" s="59"/>
      <c r="KKR752" s="59"/>
      <c r="KKS752" s="59"/>
      <c r="KKT752" s="59"/>
      <c r="KKU752" s="59"/>
      <c r="KKV752" s="59"/>
      <c r="KKW752" s="59"/>
      <c r="KKX752" s="59"/>
      <c r="KKY752" s="59"/>
      <c r="KKZ752" s="59"/>
      <c r="KLA752" s="59"/>
      <c r="KLB752" s="59"/>
      <c r="KLC752" s="59"/>
      <c r="KLD752" s="59"/>
      <c r="KLE752" s="59"/>
      <c r="KLF752" s="59"/>
      <c r="KLG752" s="59"/>
      <c r="KLH752" s="59"/>
      <c r="KLI752" s="59"/>
      <c r="KLJ752" s="59"/>
      <c r="KLK752" s="59"/>
      <c r="KLL752" s="59"/>
      <c r="KLM752" s="59"/>
      <c r="KLN752" s="59"/>
      <c r="KLO752" s="59"/>
      <c r="KLP752" s="59"/>
      <c r="KLQ752" s="59"/>
      <c r="KLR752" s="59"/>
      <c r="KLS752" s="59"/>
      <c r="KLT752" s="59"/>
      <c r="KLU752" s="59"/>
      <c r="KLV752" s="59"/>
      <c r="KLW752" s="59"/>
      <c r="KLX752" s="59"/>
      <c r="KLY752" s="59"/>
      <c r="KLZ752" s="59"/>
      <c r="KMA752" s="59"/>
      <c r="KMB752" s="59"/>
      <c r="KMC752" s="59"/>
      <c r="KMD752" s="59"/>
      <c r="KME752" s="59"/>
      <c r="KMF752" s="59"/>
      <c r="KMG752" s="59"/>
      <c r="KMH752" s="59"/>
      <c r="KMI752" s="59"/>
      <c r="KMJ752" s="59"/>
      <c r="KMK752" s="59"/>
      <c r="KML752" s="59"/>
      <c r="KMM752" s="59"/>
      <c r="KMN752" s="59"/>
      <c r="KMO752" s="59"/>
      <c r="KMP752" s="59"/>
      <c r="KMQ752" s="59"/>
      <c r="KMR752" s="59"/>
      <c r="KMS752" s="59"/>
      <c r="KMT752" s="59"/>
      <c r="KMU752" s="59"/>
      <c r="KMV752" s="59"/>
      <c r="KMW752" s="59"/>
      <c r="KMX752" s="59"/>
      <c r="KMY752" s="59"/>
      <c r="KMZ752" s="59"/>
      <c r="KNA752" s="59"/>
      <c r="KNB752" s="59"/>
      <c r="KNC752" s="59"/>
      <c r="KND752" s="59"/>
      <c r="KNE752" s="59"/>
      <c r="KNF752" s="59"/>
      <c r="KNG752" s="59"/>
      <c r="KNH752" s="59"/>
      <c r="KNI752" s="59"/>
      <c r="KNJ752" s="59"/>
      <c r="KNK752" s="59"/>
      <c r="KNL752" s="59"/>
      <c r="KNM752" s="59"/>
      <c r="KNN752" s="59"/>
      <c r="KNO752" s="59"/>
      <c r="KNP752" s="59"/>
      <c r="KNQ752" s="59"/>
      <c r="KNR752" s="59"/>
      <c r="KNS752" s="59"/>
      <c r="KNT752" s="59"/>
      <c r="KNU752" s="59"/>
      <c r="KNV752" s="59"/>
      <c r="KNW752" s="59"/>
      <c r="KNX752" s="59"/>
      <c r="KNY752" s="59"/>
      <c r="KNZ752" s="59"/>
      <c r="KOA752" s="59"/>
      <c r="KOB752" s="59"/>
      <c r="KOC752" s="59"/>
      <c r="KOD752" s="59"/>
      <c r="KOE752" s="59"/>
      <c r="KOF752" s="59"/>
      <c r="KOG752" s="59"/>
      <c r="KOH752" s="59"/>
      <c r="KOI752" s="59"/>
      <c r="KOJ752" s="59"/>
      <c r="KOK752" s="59"/>
      <c r="KOL752" s="59"/>
      <c r="KOM752" s="59"/>
      <c r="KON752" s="59"/>
      <c r="KOO752" s="59"/>
      <c r="KOP752" s="59"/>
      <c r="KOQ752" s="59"/>
      <c r="KOR752" s="59"/>
      <c r="KOS752" s="59"/>
      <c r="KOT752" s="59"/>
      <c r="KOU752" s="59"/>
      <c r="KOV752" s="59"/>
      <c r="KOW752" s="59"/>
      <c r="KOX752" s="59"/>
      <c r="KOY752" s="59"/>
      <c r="KOZ752" s="59"/>
      <c r="KPA752" s="59"/>
      <c r="KPB752" s="59"/>
      <c r="KPC752" s="59"/>
      <c r="KPD752" s="59"/>
      <c r="KPE752" s="59"/>
      <c r="KPF752" s="59"/>
      <c r="KPG752" s="59"/>
      <c r="KPH752" s="59"/>
      <c r="KPI752" s="59"/>
      <c r="KPJ752" s="59"/>
      <c r="KPK752" s="59"/>
      <c r="KPL752" s="59"/>
      <c r="KPM752" s="59"/>
      <c r="KPN752" s="59"/>
      <c r="KPO752" s="59"/>
      <c r="KPP752" s="59"/>
      <c r="KPQ752" s="59"/>
      <c r="KPR752" s="59"/>
      <c r="KPS752" s="59"/>
      <c r="KPT752" s="59"/>
      <c r="KPU752" s="59"/>
      <c r="KPV752" s="59"/>
      <c r="KPW752" s="59"/>
      <c r="KPX752" s="59"/>
      <c r="KPY752" s="59"/>
      <c r="KPZ752" s="59"/>
      <c r="KQA752" s="59"/>
      <c r="KQB752" s="59"/>
      <c r="KQC752" s="59"/>
      <c r="KQD752" s="59"/>
      <c r="KQE752" s="59"/>
      <c r="KQF752" s="59"/>
      <c r="KQG752" s="59"/>
      <c r="KQH752" s="59"/>
      <c r="KQI752" s="59"/>
      <c r="KQJ752" s="59"/>
      <c r="KQK752" s="59"/>
      <c r="KQL752" s="59"/>
      <c r="KQM752" s="59"/>
      <c r="KQN752" s="59"/>
      <c r="KQO752" s="59"/>
      <c r="KQP752" s="59"/>
      <c r="KQQ752" s="59"/>
      <c r="KQR752" s="59"/>
      <c r="KQS752" s="59"/>
      <c r="KQT752" s="59"/>
      <c r="KQU752" s="59"/>
      <c r="KQV752" s="59"/>
      <c r="KQW752" s="59"/>
      <c r="KQX752" s="59"/>
      <c r="KQY752" s="59"/>
      <c r="KQZ752" s="59"/>
      <c r="KRA752" s="59"/>
      <c r="KRB752" s="59"/>
      <c r="KRC752" s="59"/>
      <c r="KRD752" s="59"/>
      <c r="KRE752" s="59"/>
      <c r="KRF752" s="59"/>
      <c r="KRG752" s="59"/>
      <c r="KRH752" s="59"/>
      <c r="KRI752" s="59"/>
      <c r="KRJ752" s="59"/>
      <c r="KRK752" s="59"/>
      <c r="KRL752" s="59"/>
      <c r="KRM752" s="59"/>
      <c r="KRN752" s="59"/>
      <c r="KRO752" s="59"/>
      <c r="KRP752" s="59"/>
      <c r="KRQ752" s="59"/>
      <c r="KRR752" s="59"/>
      <c r="KRS752" s="59"/>
      <c r="KRT752" s="59"/>
      <c r="KRU752" s="59"/>
      <c r="KRV752" s="59"/>
      <c r="KRW752" s="59"/>
      <c r="KRX752" s="59"/>
      <c r="KRY752" s="59"/>
      <c r="KRZ752" s="59"/>
      <c r="KSA752" s="59"/>
      <c r="KSB752" s="59"/>
      <c r="KSC752" s="59"/>
      <c r="KSD752" s="59"/>
      <c r="KSE752" s="59"/>
      <c r="KSF752" s="59"/>
      <c r="KSG752" s="59"/>
      <c r="KSH752" s="59"/>
      <c r="KSI752" s="59"/>
      <c r="KSJ752" s="59"/>
      <c r="KSK752" s="59"/>
      <c r="KSL752" s="59"/>
      <c r="KSM752" s="59"/>
      <c r="KSN752" s="59"/>
      <c r="KSO752" s="59"/>
      <c r="KSP752" s="59"/>
      <c r="KSQ752" s="59"/>
      <c r="KSR752" s="59"/>
      <c r="KSS752" s="59"/>
      <c r="KST752" s="59"/>
      <c r="KSU752" s="59"/>
      <c r="KSV752" s="59"/>
      <c r="KSW752" s="59"/>
      <c r="KSX752" s="59"/>
      <c r="KSY752" s="59"/>
      <c r="KSZ752" s="59"/>
      <c r="KTA752" s="59"/>
      <c r="KTB752" s="59"/>
      <c r="KTC752" s="59"/>
      <c r="KTD752" s="59"/>
      <c r="KTE752" s="59"/>
      <c r="KTF752" s="59"/>
      <c r="KTG752" s="59"/>
      <c r="KTH752" s="59"/>
      <c r="KTI752" s="59"/>
      <c r="KTJ752" s="59"/>
      <c r="KTK752" s="59"/>
      <c r="KTL752" s="59"/>
      <c r="KTM752" s="59"/>
      <c r="KTN752" s="59"/>
      <c r="KTO752" s="59"/>
      <c r="KTP752" s="59"/>
      <c r="KTQ752" s="59"/>
      <c r="KTR752" s="59"/>
      <c r="KTS752" s="59"/>
      <c r="KTT752" s="59"/>
      <c r="KTU752" s="59"/>
      <c r="KTV752" s="59"/>
      <c r="KTW752" s="59"/>
      <c r="KTX752" s="59"/>
      <c r="KTY752" s="59"/>
      <c r="KTZ752" s="59"/>
      <c r="KUA752" s="59"/>
      <c r="KUB752" s="59"/>
      <c r="KUC752" s="59"/>
      <c r="KUD752" s="59"/>
      <c r="KUE752" s="59"/>
      <c r="KUF752" s="59"/>
      <c r="KUG752" s="59"/>
      <c r="KUH752" s="59"/>
      <c r="KUI752" s="59"/>
      <c r="KUJ752" s="59"/>
      <c r="KUK752" s="59"/>
      <c r="KUL752" s="59"/>
      <c r="KUM752" s="59"/>
      <c r="KUN752" s="59"/>
      <c r="KUO752" s="59"/>
      <c r="KUP752" s="59"/>
      <c r="KUQ752" s="59"/>
      <c r="KUR752" s="59"/>
      <c r="KUS752" s="59"/>
      <c r="KUT752" s="59"/>
      <c r="KUU752" s="59"/>
      <c r="KUV752" s="59"/>
      <c r="KUW752" s="59"/>
      <c r="KUX752" s="59"/>
      <c r="KUY752" s="59"/>
      <c r="KUZ752" s="59"/>
      <c r="KVA752" s="59"/>
      <c r="KVB752" s="59"/>
      <c r="KVC752" s="59"/>
      <c r="KVD752" s="59"/>
      <c r="KVE752" s="59"/>
      <c r="KVF752" s="59"/>
      <c r="KVG752" s="59"/>
      <c r="KVH752" s="59"/>
      <c r="KVI752" s="59"/>
      <c r="KVJ752" s="59"/>
      <c r="KVK752" s="59"/>
      <c r="KVL752" s="59"/>
      <c r="KVM752" s="59"/>
      <c r="KVN752" s="59"/>
      <c r="KVO752" s="59"/>
      <c r="KVP752" s="59"/>
      <c r="KVQ752" s="59"/>
      <c r="KVR752" s="59"/>
      <c r="KVS752" s="59"/>
      <c r="KVT752" s="59"/>
      <c r="KVU752" s="59"/>
      <c r="KVV752" s="59"/>
      <c r="KVW752" s="59"/>
      <c r="KVX752" s="59"/>
      <c r="KVY752" s="59"/>
      <c r="KVZ752" s="59"/>
      <c r="KWA752" s="59"/>
      <c r="KWB752" s="59"/>
      <c r="KWC752" s="59"/>
      <c r="KWD752" s="59"/>
      <c r="KWE752" s="59"/>
      <c r="KWF752" s="59"/>
      <c r="KWG752" s="59"/>
      <c r="KWH752" s="59"/>
      <c r="KWI752" s="59"/>
      <c r="KWJ752" s="59"/>
      <c r="KWK752" s="59"/>
      <c r="KWL752" s="59"/>
      <c r="KWM752" s="59"/>
      <c r="KWN752" s="59"/>
      <c r="KWO752" s="59"/>
      <c r="KWP752" s="59"/>
      <c r="KWQ752" s="59"/>
      <c r="KWR752" s="59"/>
      <c r="KWS752" s="59"/>
      <c r="KWT752" s="59"/>
      <c r="KWU752" s="59"/>
      <c r="KWV752" s="59"/>
      <c r="KWW752" s="59"/>
      <c r="KWX752" s="59"/>
      <c r="KWY752" s="59"/>
      <c r="KWZ752" s="59"/>
      <c r="KXA752" s="59"/>
      <c r="KXB752" s="59"/>
      <c r="KXC752" s="59"/>
      <c r="KXD752" s="59"/>
      <c r="KXE752" s="59"/>
      <c r="KXF752" s="59"/>
      <c r="KXG752" s="59"/>
      <c r="KXH752" s="59"/>
      <c r="KXI752" s="59"/>
      <c r="KXJ752" s="59"/>
      <c r="KXK752" s="59"/>
      <c r="KXL752" s="59"/>
      <c r="KXM752" s="59"/>
      <c r="KXN752" s="59"/>
      <c r="KXO752" s="59"/>
      <c r="KXP752" s="59"/>
      <c r="KXQ752" s="59"/>
      <c r="KXR752" s="59"/>
      <c r="KXS752" s="59"/>
      <c r="KXT752" s="59"/>
      <c r="KXU752" s="59"/>
      <c r="KXV752" s="59"/>
      <c r="KXW752" s="59"/>
      <c r="KXX752" s="59"/>
      <c r="KXY752" s="59"/>
      <c r="KXZ752" s="59"/>
      <c r="KYA752" s="59"/>
      <c r="KYB752" s="59"/>
      <c r="KYC752" s="59"/>
      <c r="KYD752" s="59"/>
      <c r="KYE752" s="59"/>
      <c r="KYF752" s="59"/>
      <c r="KYG752" s="59"/>
      <c r="KYH752" s="59"/>
      <c r="KYI752" s="59"/>
      <c r="KYJ752" s="59"/>
      <c r="KYK752" s="59"/>
      <c r="KYL752" s="59"/>
      <c r="KYM752" s="59"/>
      <c r="KYN752" s="59"/>
      <c r="KYO752" s="59"/>
      <c r="KYP752" s="59"/>
      <c r="KYQ752" s="59"/>
      <c r="KYR752" s="59"/>
      <c r="KYS752" s="59"/>
      <c r="KYT752" s="59"/>
      <c r="KYU752" s="59"/>
      <c r="KYV752" s="59"/>
      <c r="KYW752" s="59"/>
      <c r="KYX752" s="59"/>
      <c r="KYY752" s="59"/>
      <c r="KYZ752" s="59"/>
      <c r="KZA752" s="59"/>
      <c r="KZB752" s="59"/>
      <c r="KZC752" s="59"/>
      <c r="KZD752" s="59"/>
      <c r="KZE752" s="59"/>
      <c r="KZF752" s="59"/>
      <c r="KZG752" s="59"/>
      <c r="KZH752" s="59"/>
      <c r="KZI752" s="59"/>
      <c r="KZJ752" s="59"/>
      <c r="KZK752" s="59"/>
      <c r="KZL752" s="59"/>
      <c r="KZM752" s="59"/>
      <c r="KZN752" s="59"/>
      <c r="KZO752" s="59"/>
      <c r="KZP752" s="59"/>
      <c r="KZQ752" s="59"/>
      <c r="KZR752" s="59"/>
      <c r="KZS752" s="59"/>
      <c r="KZT752" s="59"/>
      <c r="KZU752" s="59"/>
      <c r="KZV752" s="59"/>
      <c r="KZW752" s="59"/>
      <c r="KZX752" s="59"/>
      <c r="KZY752" s="59"/>
      <c r="KZZ752" s="59"/>
      <c r="LAA752" s="59"/>
      <c r="LAB752" s="59"/>
      <c r="LAC752" s="59"/>
      <c r="LAD752" s="59"/>
      <c r="LAE752" s="59"/>
      <c r="LAF752" s="59"/>
      <c r="LAG752" s="59"/>
      <c r="LAH752" s="59"/>
      <c r="LAI752" s="59"/>
      <c r="LAJ752" s="59"/>
      <c r="LAK752" s="59"/>
      <c r="LAL752" s="59"/>
      <c r="LAM752" s="59"/>
      <c r="LAN752" s="59"/>
      <c r="LAO752" s="59"/>
      <c r="LAP752" s="59"/>
      <c r="LAQ752" s="59"/>
      <c r="LAR752" s="59"/>
      <c r="LAS752" s="59"/>
      <c r="LAT752" s="59"/>
      <c r="LAU752" s="59"/>
      <c r="LAV752" s="59"/>
      <c r="LAW752" s="59"/>
      <c r="LAX752" s="59"/>
      <c r="LAY752" s="59"/>
      <c r="LAZ752" s="59"/>
      <c r="LBA752" s="59"/>
      <c r="LBB752" s="59"/>
      <c r="LBC752" s="59"/>
      <c r="LBD752" s="59"/>
      <c r="LBE752" s="59"/>
      <c r="LBF752" s="59"/>
      <c r="LBG752" s="59"/>
      <c r="LBH752" s="59"/>
      <c r="LBI752" s="59"/>
      <c r="LBJ752" s="59"/>
      <c r="LBK752" s="59"/>
      <c r="LBL752" s="59"/>
      <c r="LBM752" s="59"/>
      <c r="LBN752" s="59"/>
      <c r="LBO752" s="59"/>
      <c r="LBP752" s="59"/>
      <c r="LBQ752" s="59"/>
      <c r="LBR752" s="59"/>
      <c r="LBS752" s="59"/>
      <c r="LBT752" s="59"/>
      <c r="LBU752" s="59"/>
      <c r="LBV752" s="59"/>
      <c r="LBW752" s="59"/>
      <c r="LBX752" s="59"/>
      <c r="LBY752" s="59"/>
      <c r="LBZ752" s="59"/>
      <c r="LCA752" s="59"/>
      <c r="LCB752" s="59"/>
      <c r="LCC752" s="59"/>
      <c r="LCD752" s="59"/>
      <c r="LCE752" s="59"/>
      <c r="LCF752" s="59"/>
      <c r="LCG752" s="59"/>
      <c r="LCH752" s="59"/>
      <c r="LCI752" s="59"/>
      <c r="LCJ752" s="59"/>
      <c r="LCK752" s="59"/>
      <c r="LCL752" s="59"/>
      <c r="LCM752" s="59"/>
      <c r="LCN752" s="59"/>
      <c r="LCO752" s="59"/>
      <c r="LCP752" s="59"/>
      <c r="LCQ752" s="59"/>
      <c r="LCR752" s="59"/>
      <c r="LCS752" s="59"/>
      <c r="LCT752" s="59"/>
      <c r="LCU752" s="59"/>
      <c r="LCV752" s="59"/>
      <c r="LCW752" s="59"/>
      <c r="LCX752" s="59"/>
      <c r="LCY752" s="59"/>
      <c r="LCZ752" s="59"/>
      <c r="LDA752" s="59"/>
      <c r="LDB752" s="59"/>
      <c r="LDC752" s="59"/>
      <c r="LDD752" s="59"/>
      <c r="LDE752" s="59"/>
      <c r="LDF752" s="59"/>
      <c r="LDG752" s="59"/>
      <c r="LDH752" s="59"/>
      <c r="LDI752" s="59"/>
      <c r="LDJ752" s="59"/>
      <c r="LDK752" s="59"/>
      <c r="LDL752" s="59"/>
      <c r="LDM752" s="59"/>
      <c r="LDN752" s="59"/>
      <c r="LDO752" s="59"/>
      <c r="LDP752" s="59"/>
      <c r="LDQ752" s="59"/>
      <c r="LDR752" s="59"/>
      <c r="LDS752" s="59"/>
      <c r="LDT752" s="59"/>
      <c r="LDU752" s="59"/>
      <c r="LDV752" s="59"/>
      <c r="LDW752" s="59"/>
      <c r="LDX752" s="59"/>
      <c r="LDY752" s="59"/>
      <c r="LDZ752" s="59"/>
      <c r="LEA752" s="59"/>
      <c r="LEB752" s="59"/>
      <c r="LEC752" s="59"/>
      <c r="LED752" s="59"/>
      <c r="LEE752" s="59"/>
      <c r="LEF752" s="59"/>
      <c r="LEG752" s="59"/>
      <c r="LEH752" s="59"/>
      <c r="LEI752" s="59"/>
      <c r="LEJ752" s="59"/>
      <c r="LEK752" s="59"/>
      <c r="LEL752" s="59"/>
      <c r="LEM752" s="59"/>
      <c r="LEN752" s="59"/>
      <c r="LEO752" s="59"/>
      <c r="LEP752" s="59"/>
      <c r="LEQ752" s="59"/>
      <c r="LER752" s="59"/>
      <c r="LES752" s="59"/>
      <c r="LET752" s="59"/>
      <c r="LEU752" s="59"/>
      <c r="LEV752" s="59"/>
      <c r="LEW752" s="59"/>
      <c r="LEX752" s="59"/>
      <c r="LEY752" s="59"/>
      <c r="LEZ752" s="59"/>
      <c r="LFA752" s="59"/>
      <c r="LFB752" s="59"/>
      <c r="LFC752" s="59"/>
      <c r="LFD752" s="59"/>
      <c r="LFE752" s="59"/>
      <c r="LFF752" s="59"/>
      <c r="LFG752" s="59"/>
      <c r="LFH752" s="59"/>
      <c r="LFI752" s="59"/>
      <c r="LFJ752" s="59"/>
      <c r="LFK752" s="59"/>
      <c r="LFL752" s="59"/>
      <c r="LFM752" s="59"/>
      <c r="LFN752" s="59"/>
      <c r="LFO752" s="59"/>
      <c r="LFP752" s="59"/>
      <c r="LFQ752" s="59"/>
      <c r="LFR752" s="59"/>
      <c r="LFS752" s="59"/>
      <c r="LFT752" s="59"/>
      <c r="LFU752" s="59"/>
      <c r="LFV752" s="59"/>
      <c r="LFW752" s="59"/>
      <c r="LFX752" s="59"/>
      <c r="LFY752" s="59"/>
      <c r="LFZ752" s="59"/>
      <c r="LGA752" s="59"/>
      <c r="LGB752" s="59"/>
      <c r="LGC752" s="59"/>
      <c r="LGD752" s="59"/>
      <c r="LGE752" s="59"/>
      <c r="LGF752" s="59"/>
      <c r="LGG752" s="59"/>
      <c r="LGH752" s="59"/>
      <c r="LGI752" s="59"/>
      <c r="LGJ752" s="59"/>
      <c r="LGK752" s="59"/>
      <c r="LGL752" s="59"/>
      <c r="LGM752" s="59"/>
      <c r="LGN752" s="59"/>
      <c r="LGO752" s="59"/>
      <c r="LGP752" s="59"/>
      <c r="LGQ752" s="59"/>
      <c r="LGR752" s="59"/>
      <c r="LGS752" s="59"/>
      <c r="LGT752" s="59"/>
      <c r="LGU752" s="59"/>
      <c r="LGV752" s="59"/>
      <c r="LGW752" s="59"/>
      <c r="LGX752" s="59"/>
      <c r="LGY752" s="59"/>
      <c r="LGZ752" s="59"/>
      <c r="LHA752" s="59"/>
      <c r="LHB752" s="59"/>
      <c r="LHC752" s="59"/>
      <c r="LHD752" s="59"/>
      <c r="LHE752" s="59"/>
      <c r="LHF752" s="59"/>
      <c r="LHG752" s="59"/>
      <c r="LHH752" s="59"/>
      <c r="LHI752" s="59"/>
      <c r="LHJ752" s="59"/>
      <c r="LHK752" s="59"/>
      <c r="LHL752" s="59"/>
      <c r="LHM752" s="59"/>
      <c r="LHN752" s="59"/>
      <c r="LHO752" s="59"/>
      <c r="LHP752" s="59"/>
      <c r="LHQ752" s="59"/>
      <c r="LHR752" s="59"/>
      <c r="LHS752" s="59"/>
      <c r="LHT752" s="59"/>
      <c r="LHU752" s="59"/>
      <c r="LHV752" s="59"/>
      <c r="LHW752" s="59"/>
      <c r="LHX752" s="59"/>
      <c r="LHY752" s="59"/>
      <c r="LHZ752" s="59"/>
      <c r="LIA752" s="59"/>
      <c r="LIB752" s="59"/>
      <c r="LIC752" s="59"/>
      <c r="LID752" s="59"/>
      <c r="LIE752" s="59"/>
      <c r="LIF752" s="59"/>
      <c r="LIG752" s="59"/>
      <c r="LIH752" s="59"/>
      <c r="LII752" s="59"/>
      <c r="LIJ752" s="59"/>
      <c r="LIK752" s="59"/>
      <c r="LIL752" s="59"/>
      <c r="LIM752" s="59"/>
      <c r="LIN752" s="59"/>
      <c r="LIO752" s="59"/>
      <c r="LIP752" s="59"/>
      <c r="LIQ752" s="59"/>
      <c r="LIR752" s="59"/>
      <c r="LIS752" s="59"/>
      <c r="LIT752" s="59"/>
      <c r="LIU752" s="59"/>
      <c r="LIV752" s="59"/>
      <c r="LIW752" s="59"/>
      <c r="LIX752" s="59"/>
      <c r="LIY752" s="59"/>
      <c r="LIZ752" s="59"/>
      <c r="LJA752" s="59"/>
      <c r="LJB752" s="59"/>
      <c r="LJC752" s="59"/>
      <c r="LJD752" s="59"/>
      <c r="LJE752" s="59"/>
      <c r="LJF752" s="59"/>
      <c r="LJG752" s="59"/>
      <c r="LJH752" s="59"/>
      <c r="LJI752" s="59"/>
      <c r="LJJ752" s="59"/>
      <c r="LJK752" s="59"/>
      <c r="LJL752" s="59"/>
      <c r="LJM752" s="59"/>
      <c r="LJN752" s="59"/>
      <c r="LJO752" s="59"/>
      <c r="LJP752" s="59"/>
      <c r="LJQ752" s="59"/>
      <c r="LJR752" s="59"/>
      <c r="LJS752" s="59"/>
      <c r="LJT752" s="59"/>
      <c r="LJU752" s="59"/>
      <c r="LJV752" s="59"/>
      <c r="LJW752" s="59"/>
      <c r="LJX752" s="59"/>
      <c r="LJY752" s="59"/>
      <c r="LJZ752" s="59"/>
      <c r="LKA752" s="59"/>
      <c r="LKB752" s="59"/>
      <c r="LKC752" s="59"/>
      <c r="LKD752" s="59"/>
      <c r="LKE752" s="59"/>
      <c r="LKF752" s="59"/>
      <c r="LKG752" s="59"/>
      <c r="LKH752" s="59"/>
      <c r="LKI752" s="59"/>
      <c r="LKJ752" s="59"/>
      <c r="LKK752" s="59"/>
      <c r="LKL752" s="59"/>
      <c r="LKM752" s="59"/>
      <c r="LKN752" s="59"/>
      <c r="LKO752" s="59"/>
      <c r="LKP752" s="59"/>
      <c r="LKQ752" s="59"/>
      <c r="LKR752" s="59"/>
      <c r="LKS752" s="59"/>
      <c r="LKT752" s="59"/>
      <c r="LKU752" s="59"/>
      <c r="LKV752" s="59"/>
      <c r="LKW752" s="59"/>
      <c r="LKX752" s="59"/>
      <c r="LKY752" s="59"/>
      <c r="LKZ752" s="59"/>
      <c r="LLA752" s="59"/>
      <c r="LLB752" s="59"/>
      <c r="LLC752" s="59"/>
      <c r="LLD752" s="59"/>
      <c r="LLE752" s="59"/>
      <c r="LLF752" s="59"/>
      <c r="LLG752" s="59"/>
      <c r="LLH752" s="59"/>
      <c r="LLI752" s="59"/>
      <c r="LLJ752" s="59"/>
      <c r="LLK752" s="59"/>
      <c r="LLL752" s="59"/>
      <c r="LLM752" s="59"/>
      <c r="LLN752" s="59"/>
      <c r="LLO752" s="59"/>
      <c r="LLP752" s="59"/>
      <c r="LLQ752" s="59"/>
      <c r="LLR752" s="59"/>
      <c r="LLS752" s="59"/>
      <c r="LLT752" s="59"/>
      <c r="LLU752" s="59"/>
      <c r="LLV752" s="59"/>
      <c r="LLW752" s="59"/>
      <c r="LLX752" s="59"/>
      <c r="LLY752" s="59"/>
      <c r="LLZ752" s="59"/>
      <c r="LMA752" s="59"/>
      <c r="LMB752" s="59"/>
      <c r="LMC752" s="59"/>
      <c r="LMD752" s="59"/>
      <c r="LME752" s="59"/>
      <c r="LMF752" s="59"/>
      <c r="LMG752" s="59"/>
      <c r="LMH752" s="59"/>
      <c r="LMI752" s="59"/>
      <c r="LMJ752" s="59"/>
      <c r="LMK752" s="59"/>
      <c r="LML752" s="59"/>
      <c r="LMM752" s="59"/>
      <c r="LMN752" s="59"/>
      <c r="LMO752" s="59"/>
      <c r="LMP752" s="59"/>
      <c r="LMQ752" s="59"/>
      <c r="LMR752" s="59"/>
      <c r="LMS752" s="59"/>
      <c r="LMT752" s="59"/>
      <c r="LMU752" s="59"/>
      <c r="LMV752" s="59"/>
      <c r="LMW752" s="59"/>
      <c r="LMX752" s="59"/>
      <c r="LMY752" s="59"/>
      <c r="LMZ752" s="59"/>
      <c r="LNA752" s="59"/>
      <c r="LNB752" s="59"/>
      <c r="LNC752" s="59"/>
      <c r="LND752" s="59"/>
      <c r="LNE752" s="59"/>
      <c r="LNF752" s="59"/>
      <c r="LNG752" s="59"/>
      <c r="LNH752" s="59"/>
      <c r="LNI752" s="59"/>
      <c r="LNJ752" s="59"/>
      <c r="LNK752" s="59"/>
      <c r="LNL752" s="59"/>
      <c r="LNM752" s="59"/>
      <c r="LNN752" s="59"/>
      <c r="LNO752" s="59"/>
      <c r="LNP752" s="59"/>
      <c r="LNQ752" s="59"/>
      <c r="LNR752" s="59"/>
      <c r="LNS752" s="59"/>
      <c r="LNT752" s="59"/>
      <c r="LNU752" s="59"/>
      <c r="LNV752" s="59"/>
      <c r="LNW752" s="59"/>
      <c r="LNX752" s="59"/>
      <c r="LNY752" s="59"/>
      <c r="LNZ752" s="59"/>
      <c r="LOA752" s="59"/>
      <c r="LOB752" s="59"/>
      <c r="LOC752" s="59"/>
      <c r="LOD752" s="59"/>
      <c r="LOE752" s="59"/>
      <c r="LOF752" s="59"/>
      <c r="LOG752" s="59"/>
      <c r="LOH752" s="59"/>
      <c r="LOI752" s="59"/>
      <c r="LOJ752" s="59"/>
      <c r="LOK752" s="59"/>
      <c r="LOL752" s="59"/>
      <c r="LOM752" s="59"/>
      <c r="LON752" s="59"/>
      <c r="LOO752" s="59"/>
      <c r="LOP752" s="59"/>
      <c r="LOQ752" s="59"/>
      <c r="LOR752" s="59"/>
      <c r="LOS752" s="59"/>
      <c r="LOT752" s="59"/>
      <c r="LOU752" s="59"/>
      <c r="LOV752" s="59"/>
      <c r="LOW752" s="59"/>
      <c r="LOX752" s="59"/>
      <c r="LOY752" s="59"/>
      <c r="LOZ752" s="59"/>
      <c r="LPA752" s="59"/>
      <c r="LPB752" s="59"/>
      <c r="LPC752" s="59"/>
      <c r="LPD752" s="59"/>
      <c r="LPE752" s="59"/>
      <c r="LPF752" s="59"/>
      <c r="LPG752" s="59"/>
      <c r="LPH752" s="59"/>
      <c r="LPI752" s="59"/>
      <c r="LPJ752" s="59"/>
      <c r="LPK752" s="59"/>
      <c r="LPL752" s="59"/>
      <c r="LPM752" s="59"/>
      <c r="LPN752" s="59"/>
      <c r="LPO752" s="59"/>
      <c r="LPP752" s="59"/>
      <c r="LPQ752" s="59"/>
      <c r="LPR752" s="59"/>
      <c r="LPS752" s="59"/>
      <c r="LPT752" s="59"/>
      <c r="LPU752" s="59"/>
      <c r="LPV752" s="59"/>
      <c r="LPW752" s="59"/>
      <c r="LPX752" s="59"/>
      <c r="LPY752" s="59"/>
      <c r="LPZ752" s="59"/>
      <c r="LQA752" s="59"/>
      <c r="LQB752" s="59"/>
      <c r="LQC752" s="59"/>
      <c r="LQD752" s="59"/>
      <c r="LQE752" s="59"/>
      <c r="LQF752" s="59"/>
      <c r="LQG752" s="59"/>
      <c r="LQH752" s="59"/>
      <c r="LQI752" s="59"/>
      <c r="LQJ752" s="59"/>
      <c r="LQK752" s="59"/>
      <c r="LQL752" s="59"/>
      <c r="LQM752" s="59"/>
      <c r="LQN752" s="59"/>
      <c r="LQO752" s="59"/>
      <c r="LQP752" s="59"/>
      <c r="LQQ752" s="59"/>
      <c r="LQR752" s="59"/>
      <c r="LQS752" s="59"/>
      <c r="LQT752" s="59"/>
      <c r="LQU752" s="59"/>
      <c r="LQV752" s="59"/>
      <c r="LQW752" s="59"/>
      <c r="LQX752" s="59"/>
      <c r="LQY752" s="59"/>
      <c r="LQZ752" s="59"/>
      <c r="LRA752" s="59"/>
      <c r="LRB752" s="59"/>
      <c r="LRC752" s="59"/>
      <c r="LRD752" s="59"/>
      <c r="LRE752" s="59"/>
      <c r="LRF752" s="59"/>
      <c r="LRG752" s="59"/>
      <c r="LRH752" s="59"/>
      <c r="LRI752" s="59"/>
      <c r="LRJ752" s="59"/>
      <c r="LRK752" s="59"/>
      <c r="LRL752" s="59"/>
      <c r="LRM752" s="59"/>
      <c r="LRN752" s="59"/>
      <c r="LRO752" s="59"/>
      <c r="LRP752" s="59"/>
      <c r="LRQ752" s="59"/>
      <c r="LRR752" s="59"/>
      <c r="LRS752" s="59"/>
      <c r="LRT752" s="59"/>
      <c r="LRU752" s="59"/>
      <c r="LRV752" s="59"/>
      <c r="LRW752" s="59"/>
      <c r="LRX752" s="59"/>
      <c r="LRY752" s="59"/>
      <c r="LRZ752" s="59"/>
      <c r="LSA752" s="59"/>
      <c r="LSB752" s="59"/>
      <c r="LSC752" s="59"/>
      <c r="LSD752" s="59"/>
      <c r="LSE752" s="59"/>
      <c r="LSF752" s="59"/>
      <c r="LSG752" s="59"/>
      <c r="LSH752" s="59"/>
      <c r="LSI752" s="59"/>
      <c r="LSJ752" s="59"/>
      <c r="LSK752" s="59"/>
      <c r="LSL752" s="59"/>
      <c r="LSM752" s="59"/>
      <c r="LSN752" s="59"/>
      <c r="LSO752" s="59"/>
      <c r="LSP752" s="59"/>
      <c r="LSQ752" s="59"/>
      <c r="LSR752" s="59"/>
      <c r="LSS752" s="59"/>
      <c r="LST752" s="59"/>
      <c r="LSU752" s="59"/>
      <c r="LSV752" s="59"/>
      <c r="LSW752" s="59"/>
      <c r="LSX752" s="59"/>
      <c r="LSY752" s="59"/>
      <c r="LSZ752" s="59"/>
      <c r="LTA752" s="59"/>
      <c r="LTB752" s="59"/>
      <c r="LTC752" s="59"/>
      <c r="LTD752" s="59"/>
      <c r="LTE752" s="59"/>
      <c r="LTF752" s="59"/>
      <c r="LTG752" s="59"/>
      <c r="LTH752" s="59"/>
      <c r="LTI752" s="59"/>
      <c r="LTJ752" s="59"/>
      <c r="LTK752" s="59"/>
      <c r="LTL752" s="59"/>
      <c r="LTM752" s="59"/>
      <c r="LTN752" s="59"/>
      <c r="LTO752" s="59"/>
      <c r="LTP752" s="59"/>
      <c r="LTQ752" s="59"/>
      <c r="LTR752" s="59"/>
      <c r="LTS752" s="59"/>
      <c r="LTT752" s="59"/>
      <c r="LTU752" s="59"/>
      <c r="LTV752" s="59"/>
      <c r="LTW752" s="59"/>
      <c r="LTX752" s="59"/>
      <c r="LTY752" s="59"/>
      <c r="LTZ752" s="59"/>
      <c r="LUA752" s="59"/>
      <c r="LUB752" s="59"/>
      <c r="LUC752" s="59"/>
      <c r="LUD752" s="59"/>
      <c r="LUE752" s="59"/>
      <c r="LUF752" s="59"/>
      <c r="LUG752" s="59"/>
      <c r="LUH752" s="59"/>
      <c r="LUI752" s="59"/>
      <c r="LUJ752" s="59"/>
      <c r="LUK752" s="59"/>
      <c r="LUL752" s="59"/>
      <c r="LUM752" s="59"/>
      <c r="LUN752" s="59"/>
      <c r="LUO752" s="59"/>
      <c r="LUP752" s="59"/>
      <c r="LUQ752" s="59"/>
      <c r="LUR752" s="59"/>
      <c r="LUS752" s="59"/>
      <c r="LUT752" s="59"/>
      <c r="LUU752" s="59"/>
      <c r="LUV752" s="59"/>
      <c r="LUW752" s="59"/>
      <c r="LUX752" s="59"/>
      <c r="LUY752" s="59"/>
      <c r="LUZ752" s="59"/>
      <c r="LVA752" s="59"/>
      <c r="LVB752" s="59"/>
      <c r="LVC752" s="59"/>
      <c r="LVD752" s="59"/>
      <c r="LVE752" s="59"/>
      <c r="LVF752" s="59"/>
      <c r="LVG752" s="59"/>
      <c r="LVH752" s="59"/>
      <c r="LVI752" s="59"/>
      <c r="LVJ752" s="59"/>
      <c r="LVK752" s="59"/>
      <c r="LVL752" s="59"/>
      <c r="LVM752" s="59"/>
      <c r="LVN752" s="59"/>
      <c r="LVO752" s="59"/>
      <c r="LVP752" s="59"/>
      <c r="LVQ752" s="59"/>
      <c r="LVR752" s="59"/>
      <c r="LVS752" s="59"/>
      <c r="LVT752" s="59"/>
      <c r="LVU752" s="59"/>
      <c r="LVV752" s="59"/>
      <c r="LVW752" s="59"/>
      <c r="LVX752" s="59"/>
      <c r="LVY752" s="59"/>
      <c r="LVZ752" s="59"/>
      <c r="LWA752" s="59"/>
      <c r="LWB752" s="59"/>
      <c r="LWC752" s="59"/>
      <c r="LWD752" s="59"/>
      <c r="LWE752" s="59"/>
      <c r="LWF752" s="59"/>
      <c r="LWG752" s="59"/>
      <c r="LWH752" s="59"/>
      <c r="LWI752" s="59"/>
      <c r="LWJ752" s="59"/>
      <c r="LWK752" s="59"/>
      <c r="LWL752" s="59"/>
      <c r="LWM752" s="59"/>
      <c r="LWN752" s="59"/>
      <c r="LWO752" s="59"/>
      <c r="LWP752" s="59"/>
      <c r="LWQ752" s="59"/>
      <c r="LWR752" s="59"/>
      <c r="LWS752" s="59"/>
      <c r="LWT752" s="59"/>
      <c r="LWU752" s="59"/>
      <c r="LWV752" s="59"/>
      <c r="LWW752" s="59"/>
      <c r="LWX752" s="59"/>
      <c r="LWY752" s="59"/>
      <c r="LWZ752" s="59"/>
      <c r="LXA752" s="59"/>
      <c r="LXB752" s="59"/>
      <c r="LXC752" s="59"/>
      <c r="LXD752" s="59"/>
      <c r="LXE752" s="59"/>
      <c r="LXF752" s="59"/>
      <c r="LXG752" s="59"/>
      <c r="LXH752" s="59"/>
      <c r="LXI752" s="59"/>
      <c r="LXJ752" s="59"/>
      <c r="LXK752" s="59"/>
      <c r="LXL752" s="59"/>
      <c r="LXM752" s="59"/>
      <c r="LXN752" s="59"/>
      <c r="LXO752" s="59"/>
      <c r="LXP752" s="59"/>
      <c r="LXQ752" s="59"/>
      <c r="LXR752" s="59"/>
      <c r="LXS752" s="59"/>
      <c r="LXT752" s="59"/>
      <c r="LXU752" s="59"/>
      <c r="LXV752" s="59"/>
      <c r="LXW752" s="59"/>
      <c r="LXX752" s="59"/>
      <c r="LXY752" s="59"/>
      <c r="LXZ752" s="59"/>
      <c r="LYA752" s="59"/>
      <c r="LYB752" s="59"/>
      <c r="LYC752" s="59"/>
      <c r="LYD752" s="59"/>
      <c r="LYE752" s="59"/>
      <c r="LYF752" s="59"/>
      <c r="LYG752" s="59"/>
      <c r="LYH752" s="59"/>
      <c r="LYI752" s="59"/>
      <c r="LYJ752" s="59"/>
      <c r="LYK752" s="59"/>
      <c r="LYL752" s="59"/>
      <c r="LYM752" s="59"/>
      <c r="LYN752" s="59"/>
      <c r="LYO752" s="59"/>
      <c r="LYP752" s="59"/>
      <c r="LYQ752" s="59"/>
      <c r="LYR752" s="59"/>
      <c r="LYS752" s="59"/>
      <c r="LYT752" s="59"/>
      <c r="LYU752" s="59"/>
      <c r="LYV752" s="59"/>
      <c r="LYW752" s="59"/>
      <c r="LYX752" s="59"/>
      <c r="LYY752" s="59"/>
      <c r="LYZ752" s="59"/>
      <c r="LZA752" s="59"/>
      <c r="LZB752" s="59"/>
      <c r="LZC752" s="59"/>
      <c r="LZD752" s="59"/>
      <c r="LZE752" s="59"/>
      <c r="LZF752" s="59"/>
      <c r="LZG752" s="59"/>
      <c r="LZH752" s="59"/>
      <c r="LZI752" s="59"/>
      <c r="LZJ752" s="59"/>
      <c r="LZK752" s="59"/>
      <c r="LZL752" s="59"/>
      <c r="LZM752" s="59"/>
      <c r="LZN752" s="59"/>
      <c r="LZO752" s="59"/>
      <c r="LZP752" s="59"/>
      <c r="LZQ752" s="59"/>
      <c r="LZR752" s="59"/>
      <c r="LZS752" s="59"/>
      <c r="LZT752" s="59"/>
      <c r="LZU752" s="59"/>
      <c r="LZV752" s="59"/>
      <c r="LZW752" s="59"/>
      <c r="LZX752" s="59"/>
      <c r="LZY752" s="59"/>
      <c r="LZZ752" s="59"/>
      <c r="MAA752" s="59"/>
      <c r="MAB752" s="59"/>
      <c r="MAC752" s="59"/>
      <c r="MAD752" s="59"/>
      <c r="MAE752" s="59"/>
      <c r="MAF752" s="59"/>
      <c r="MAG752" s="59"/>
      <c r="MAH752" s="59"/>
      <c r="MAI752" s="59"/>
      <c r="MAJ752" s="59"/>
      <c r="MAK752" s="59"/>
      <c r="MAL752" s="59"/>
      <c r="MAM752" s="59"/>
      <c r="MAN752" s="59"/>
      <c r="MAO752" s="59"/>
      <c r="MAP752" s="59"/>
      <c r="MAQ752" s="59"/>
      <c r="MAR752" s="59"/>
      <c r="MAS752" s="59"/>
      <c r="MAT752" s="59"/>
      <c r="MAU752" s="59"/>
      <c r="MAV752" s="59"/>
      <c r="MAW752" s="59"/>
      <c r="MAX752" s="59"/>
      <c r="MAY752" s="59"/>
      <c r="MAZ752" s="59"/>
      <c r="MBA752" s="59"/>
      <c r="MBB752" s="59"/>
      <c r="MBC752" s="59"/>
      <c r="MBD752" s="59"/>
      <c r="MBE752" s="59"/>
      <c r="MBF752" s="59"/>
      <c r="MBG752" s="59"/>
      <c r="MBH752" s="59"/>
      <c r="MBI752" s="59"/>
      <c r="MBJ752" s="59"/>
      <c r="MBK752" s="59"/>
      <c r="MBL752" s="59"/>
      <c r="MBM752" s="59"/>
      <c r="MBN752" s="59"/>
      <c r="MBO752" s="59"/>
      <c r="MBP752" s="59"/>
      <c r="MBQ752" s="59"/>
      <c r="MBR752" s="59"/>
      <c r="MBS752" s="59"/>
      <c r="MBT752" s="59"/>
      <c r="MBU752" s="59"/>
      <c r="MBV752" s="59"/>
      <c r="MBW752" s="59"/>
      <c r="MBX752" s="59"/>
      <c r="MBY752" s="59"/>
      <c r="MBZ752" s="59"/>
      <c r="MCA752" s="59"/>
      <c r="MCB752" s="59"/>
      <c r="MCC752" s="59"/>
      <c r="MCD752" s="59"/>
      <c r="MCE752" s="59"/>
      <c r="MCF752" s="59"/>
      <c r="MCG752" s="59"/>
      <c r="MCH752" s="59"/>
      <c r="MCI752" s="59"/>
      <c r="MCJ752" s="59"/>
      <c r="MCK752" s="59"/>
      <c r="MCL752" s="59"/>
      <c r="MCM752" s="59"/>
      <c r="MCN752" s="59"/>
      <c r="MCO752" s="59"/>
      <c r="MCP752" s="59"/>
      <c r="MCQ752" s="59"/>
      <c r="MCR752" s="59"/>
      <c r="MCS752" s="59"/>
      <c r="MCT752" s="59"/>
      <c r="MCU752" s="59"/>
      <c r="MCV752" s="59"/>
      <c r="MCW752" s="59"/>
      <c r="MCX752" s="59"/>
      <c r="MCY752" s="59"/>
      <c r="MCZ752" s="59"/>
      <c r="MDA752" s="59"/>
      <c r="MDB752" s="59"/>
      <c r="MDC752" s="59"/>
      <c r="MDD752" s="59"/>
      <c r="MDE752" s="59"/>
      <c r="MDF752" s="59"/>
      <c r="MDG752" s="59"/>
      <c r="MDH752" s="59"/>
      <c r="MDI752" s="59"/>
      <c r="MDJ752" s="59"/>
      <c r="MDK752" s="59"/>
      <c r="MDL752" s="59"/>
      <c r="MDM752" s="59"/>
      <c r="MDN752" s="59"/>
      <c r="MDO752" s="59"/>
      <c r="MDP752" s="59"/>
      <c r="MDQ752" s="59"/>
      <c r="MDR752" s="59"/>
      <c r="MDS752" s="59"/>
      <c r="MDT752" s="59"/>
      <c r="MDU752" s="59"/>
      <c r="MDV752" s="59"/>
      <c r="MDW752" s="59"/>
      <c r="MDX752" s="59"/>
      <c r="MDY752" s="59"/>
      <c r="MDZ752" s="59"/>
      <c r="MEA752" s="59"/>
      <c r="MEB752" s="59"/>
      <c r="MEC752" s="59"/>
      <c r="MED752" s="59"/>
      <c r="MEE752" s="59"/>
      <c r="MEF752" s="59"/>
      <c r="MEG752" s="59"/>
      <c r="MEH752" s="59"/>
      <c r="MEI752" s="59"/>
      <c r="MEJ752" s="59"/>
      <c r="MEK752" s="59"/>
      <c r="MEL752" s="59"/>
      <c r="MEM752" s="59"/>
      <c r="MEN752" s="59"/>
      <c r="MEO752" s="59"/>
      <c r="MEP752" s="59"/>
      <c r="MEQ752" s="59"/>
      <c r="MER752" s="59"/>
      <c r="MES752" s="59"/>
      <c r="MET752" s="59"/>
      <c r="MEU752" s="59"/>
      <c r="MEV752" s="59"/>
      <c r="MEW752" s="59"/>
      <c r="MEX752" s="59"/>
      <c r="MEY752" s="59"/>
      <c r="MEZ752" s="59"/>
      <c r="MFA752" s="59"/>
      <c r="MFB752" s="59"/>
      <c r="MFC752" s="59"/>
      <c r="MFD752" s="59"/>
      <c r="MFE752" s="59"/>
      <c r="MFF752" s="59"/>
      <c r="MFG752" s="59"/>
      <c r="MFH752" s="59"/>
      <c r="MFI752" s="59"/>
      <c r="MFJ752" s="59"/>
      <c r="MFK752" s="59"/>
      <c r="MFL752" s="59"/>
      <c r="MFM752" s="59"/>
      <c r="MFN752" s="59"/>
      <c r="MFO752" s="59"/>
      <c r="MFP752" s="59"/>
      <c r="MFQ752" s="59"/>
      <c r="MFR752" s="59"/>
      <c r="MFS752" s="59"/>
      <c r="MFT752" s="59"/>
      <c r="MFU752" s="59"/>
      <c r="MFV752" s="59"/>
      <c r="MFW752" s="59"/>
      <c r="MFX752" s="59"/>
      <c r="MFY752" s="59"/>
      <c r="MFZ752" s="59"/>
      <c r="MGA752" s="59"/>
      <c r="MGB752" s="59"/>
      <c r="MGC752" s="59"/>
      <c r="MGD752" s="59"/>
      <c r="MGE752" s="59"/>
      <c r="MGF752" s="59"/>
      <c r="MGG752" s="59"/>
      <c r="MGH752" s="59"/>
      <c r="MGI752" s="59"/>
      <c r="MGJ752" s="59"/>
      <c r="MGK752" s="59"/>
      <c r="MGL752" s="59"/>
      <c r="MGM752" s="59"/>
      <c r="MGN752" s="59"/>
      <c r="MGO752" s="59"/>
      <c r="MGP752" s="59"/>
      <c r="MGQ752" s="59"/>
      <c r="MGR752" s="59"/>
      <c r="MGS752" s="59"/>
      <c r="MGT752" s="59"/>
      <c r="MGU752" s="59"/>
      <c r="MGV752" s="59"/>
      <c r="MGW752" s="59"/>
      <c r="MGX752" s="59"/>
      <c r="MGY752" s="59"/>
      <c r="MGZ752" s="59"/>
      <c r="MHA752" s="59"/>
      <c r="MHB752" s="59"/>
      <c r="MHC752" s="59"/>
      <c r="MHD752" s="59"/>
      <c r="MHE752" s="59"/>
      <c r="MHF752" s="59"/>
      <c r="MHG752" s="59"/>
      <c r="MHH752" s="59"/>
      <c r="MHI752" s="59"/>
      <c r="MHJ752" s="59"/>
      <c r="MHK752" s="59"/>
      <c r="MHL752" s="59"/>
      <c r="MHM752" s="59"/>
      <c r="MHN752" s="59"/>
      <c r="MHO752" s="59"/>
      <c r="MHP752" s="59"/>
      <c r="MHQ752" s="59"/>
      <c r="MHR752" s="59"/>
      <c r="MHS752" s="59"/>
      <c r="MHT752" s="59"/>
      <c r="MHU752" s="59"/>
      <c r="MHV752" s="59"/>
      <c r="MHW752" s="59"/>
      <c r="MHX752" s="59"/>
      <c r="MHY752" s="59"/>
      <c r="MHZ752" s="59"/>
      <c r="MIA752" s="59"/>
      <c r="MIB752" s="59"/>
      <c r="MIC752" s="59"/>
      <c r="MID752" s="59"/>
      <c r="MIE752" s="59"/>
      <c r="MIF752" s="59"/>
      <c r="MIG752" s="59"/>
      <c r="MIH752" s="59"/>
      <c r="MII752" s="59"/>
      <c r="MIJ752" s="59"/>
      <c r="MIK752" s="59"/>
      <c r="MIL752" s="59"/>
      <c r="MIM752" s="59"/>
      <c r="MIN752" s="59"/>
      <c r="MIO752" s="59"/>
      <c r="MIP752" s="59"/>
      <c r="MIQ752" s="59"/>
      <c r="MIR752" s="59"/>
      <c r="MIS752" s="59"/>
      <c r="MIT752" s="59"/>
      <c r="MIU752" s="59"/>
      <c r="MIV752" s="59"/>
      <c r="MIW752" s="59"/>
      <c r="MIX752" s="59"/>
      <c r="MIY752" s="59"/>
      <c r="MIZ752" s="59"/>
      <c r="MJA752" s="59"/>
      <c r="MJB752" s="59"/>
      <c r="MJC752" s="59"/>
      <c r="MJD752" s="59"/>
      <c r="MJE752" s="59"/>
      <c r="MJF752" s="59"/>
      <c r="MJG752" s="59"/>
      <c r="MJH752" s="59"/>
      <c r="MJI752" s="59"/>
      <c r="MJJ752" s="59"/>
      <c r="MJK752" s="59"/>
      <c r="MJL752" s="59"/>
      <c r="MJM752" s="59"/>
      <c r="MJN752" s="59"/>
      <c r="MJO752" s="59"/>
      <c r="MJP752" s="59"/>
      <c r="MJQ752" s="59"/>
      <c r="MJR752" s="59"/>
      <c r="MJS752" s="59"/>
      <c r="MJT752" s="59"/>
      <c r="MJU752" s="59"/>
      <c r="MJV752" s="59"/>
      <c r="MJW752" s="59"/>
      <c r="MJX752" s="59"/>
      <c r="MJY752" s="59"/>
      <c r="MJZ752" s="59"/>
      <c r="MKA752" s="59"/>
      <c r="MKB752" s="59"/>
      <c r="MKC752" s="59"/>
      <c r="MKD752" s="59"/>
      <c r="MKE752" s="59"/>
      <c r="MKF752" s="59"/>
      <c r="MKG752" s="59"/>
      <c r="MKH752" s="59"/>
      <c r="MKI752" s="59"/>
      <c r="MKJ752" s="59"/>
      <c r="MKK752" s="59"/>
      <c r="MKL752" s="59"/>
      <c r="MKM752" s="59"/>
      <c r="MKN752" s="59"/>
      <c r="MKO752" s="59"/>
      <c r="MKP752" s="59"/>
      <c r="MKQ752" s="59"/>
      <c r="MKR752" s="59"/>
      <c r="MKS752" s="59"/>
      <c r="MKT752" s="59"/>
      <c r="MKU752" s="59"/>
      <c r="MKV752" s="59"/>
      <c r="MKW752" s="59"/>
      <c r="MKX752" s="59"/>
      <c r="MKY752" s="59"/>
      <c r="MKZ752" s="59"/>
      <c r="MLA752" s="59"/>
      <c r="MLB752" s="59"/>
      <c r="MLC752" s="59"/>
      <c r="MLD752" s="59"/>
      <c r="MLE752" s="59"/>
      <c r="MLF752" s="59"/>
      <c r="MLG752" s="59"/>
      <c r="MLH752" s="59"/>
      <c r="MLI752" s="59"/>
      <c r="MLJ752" s="59"/>
      <c r="MLK752" s="59"/>
      <c r="MLL752" s="59"/>
      <c r="MLM752" s="59"/>
      <c r="MLN752" s="59"/>
      <c r="MLO752" s="59"/>
      <c r="MLP752" s="59"/>
      <c r="MLQ752" s="59"/>
      <c r="MLR752" s="59"/>
      <c r="MLS752" s="59"/>
      <c r="MLT752" s="59"/>
      <c r="MLU752" s="59"/>
      <c r="MLV752" s="59"/>
      <c r="MLW752" s="59"/>
      <c r="MLX752" s="59"/>
      <c r="MLY752" s="59"/>
      <c r="MLZ752" s="59"/>
      <c r="MMA752" s="59"/>
      <c r="MMB752" s="59"/>
      <c r="MMC752" s="59"/>
      <c r="MMD752" s="59"/>
      <c r="MME752" s="59"/>
      <c r="MMF752" s="59"/>
      <c r="MMG752" s="59"/>
      <c r="MMH752" s="59"/>
      <c r="MMI752" s="59"/>
      <c r="MMJ752" s="59"/>
      <c r="MMK752" s="59"/>
      <c r="MML752" s="59"/>
      <c r="MMM752" s="59"/>
      <c r="MMN752" s="59"/>
      <c r="MMO752" s="59"/>
      <c r="MMP752" s="59"/>
      <c r="MMQ752" s="59"/>
      <c r="MMR752" s="59"/>
      <c r="MMS752" s="59"/>
      <c r="MMT752" s="59"/>
      <c r="MMU752" s="59"/>
      <c r="MMV752" s="59"/>
      <c r="MMW752" s="59"/>
      <c r="MMX752" s="59"/>
      <c r="MMY752" s="59"/>
      <c r="MMZ752" s="59"/>
      <c r="MNA752" s="59"/>
      <c r="MNB752" s="59"/>
      <c r="MNC752" s="59"/>
      <c r="MND752" s="59"/>
      <c r="MNE752" s="59"/>
      <c r="MNF752" s="59"/>
      <c r="MNG752" s="59"/>
      <c r="MNH752" s="59"/>
      <c r="MNI752" s="59"/>
      <c r="MNJ752" s="59"/>
      <c r="MNK752" s="59"/>
      <c r="MNL752" s="59"/>
      <c r="MNM752" s="59"/>
      <c r="MNN752" s="59"/>
      <c r="MNO752" s="59"/>
      <c r="MNP752" s="59"/>
      <c r="MNQ752" s="59"/>
      <c r="MNR752" s="59"/>
      <c r="MNS752" s="59"/>
      <c r="MNT752" s="59"/>
      <c r="MNU752" s="59"/>
      <c r="MNV752" s="59"/>
      <c r="MNW752" s="59"/>
      <c r="MNX752" s="59"/>
      <c r="MNY752" s="59"/>
      <c r="MNZ752" s="59"/>
      <c r="MOA752" s="59"/>
      <c r="MOB752" s="59"/>
      <c r="MOC752" s="59"/>
      <c r="MOD752" s="59"/>
      <c r="MOE752" s="59"/>
      <c r="MOF752" s="59"/>
      <c r="MOG752" s="59"/>
      <c r="MOH752" s="59"/>
      <c r="MOI752" s="59"/>
      <c r="MOJ752" s="59"/>
      <c r="MOK752" s="59"/>
      <c r="MOL752" s="59"/>
      <c r="MOM752" s="59"/>
      <c r="MON752" s="59"/>
      <c r="MOO752" s="59"/>
      <c r="MOP752" s="59"/>
      <c r="MOQ752" s="59"/>
      <c r="MOR752" s="59"/>
      <c r="MOS752" s="59"/>
      <c r="MOT752" s="59"/>
      <c r="MOU752" s="59"/>
      <c r="MOV752" s="59"/>
      <c r="MOW752" s="59"/>
      <c r="MOX752" s="59"/>
      <c r="MOY752" s="59"/>
      <c r="MOZ752" s="59"/>
      <c r="MPA752" s="59"/>
      <c r="MPB752" s="59"/>
      <c r="MPC752" s="59"/>
      <c r="MPD752" s="59"/>
      <c r="MPE752" s="59"/>
      <c r="MPF752" s="59"/>
      <c r="MPG752" s="59"/>
      <c r="MPH752" s="59"/>
      <c r="MPI752" s="59"/>
      <c r="MPJ752" s="59"/>
      <c r="MPK752" s="59"/>
      <c r="MPL752" s="59"/>
      <c r="MPM752" s="59"/>
      <c r="MPN752" s="59"/>
      <c r="MPO752" s="59"/>
      <c r="MPP752" s="59"/>
      <c r="MPQ752" s="59"/>
      <c r="MPR752" s="59"/>
      <c r="MPS752" s="59"/>
      <c r="MPT752" s="59"/>
      <c r="MPU752" s="59"/>
      <c r="MPV752" s="59"/>
      <c r="MPW752" s="59"/>
      <c r="MPX752" s="59"/>
      <c r="MPY752" s="59"/>
      <c r="MPZ752" s="59"/>
      <c r="MQA752" s="59"/>
      <c r="MQB752" s="59"/>
      <c r="MQC752" s="59"/>
      <c r="MQD752" s="59"/>
      <c r="MQE752" s="59"/>
      <c r="MQF752" s="59"/>
      <c r="MQG752" s="59"/>
      <c r="MQH752" s="59"/>
      <c r="MQI752" s="59"/>
      <c r="MQJ752" s="59"/>
      <c r="MQK752" s="59"/>
      <c r="MQL752" s="59"/>
      <c r="MQM752" s="59"/>
      <c r="MQN752" s="59"/>
      <c r="MQO752" s="59"/>
      <c r="MQP752" s="59"/>
      <c r="MQQ752" s="59"/>
      <c r="MQR752" s="59"/>
      <c r="MQS752" s="59"/>
      <c r="MQT752" s="59"/>
      <c r="MQU752" s="59"/>
      <c r="MQV752" s="59"/>
      <c r="MQW752" s="59"/>
      <c r="MQX752" s="59"/>
      <c r="MQY752" s="59"/>
      <c r="MQZ752" s="59"/>
      <c r="MRA752" s="59"/>
      <c r="MRB752" s="59"/>
      <c r="MRC752" s="59"/>
      <c r="MRD752" s="59"/>
      <c r="MRE752" s="59"/>
      <c r="MRF752" s="59"/>
      <c r="MRG752" s="59"/>
      <c r="MRH752" s="59"/>
      <c r="MRI752" s="59"/>
      <c r="MRJ752" s="59"/>
      <c r="MRK752" s="59"/>
      <c r="MRL752" s="59"/>
      <c r="MRM752" s="59"/>
      <c r="MRN752" s="59"/>
      <c r="MRO752" s="59"/>
      <c r="MRP752" s="59"/>
      <c r="MRQ752" s="59"/>
      <c r="MRR752" s="59"/>
      <c r="MRS752" s="59"/>
      <c r="MRT752" s="59"/>
      <c r="MRU752" s="59"/>
      <c r="MRV752" s="59"/>
      <c r="MRW752" s="59"/>
      <c r="MRX752" s="59"/>
      <c r="MRY752" s="59"/>
      <c r="MRZ752" s="59"/>
      <c r="MSA752" s="59"/>
      <c r="MSB752" s="59"/>
      <c r="MSC752" s="59"/>
      <c r="MSD752" s="59"/>
      <c r="MSE752" s="59"/>
      <c r="MSF752" s="59"/>
      <c r="MSG752" s="59"/>
      <c r="MSH752" s="59"/>
      <c r="MSI752" s="59"/>
      <c r="MSJ752" s="59"/>
      <c r="MSK752" s="59"/>
      <c r="MSL752" s="59"/>
      <c r="MSM752" s="59"/>
      <c r="MSN752" s="59"/>
      <c r="MSO752" s="59"/>
      <c r="MSP752" s="59"/>
      <c r="MSQ752" s="59"/>
      <c r="MSR752" s="59"/>
      <c r="MSS752" s="59"/>
      <c r="MST752" s="59"/>
      <c r="MSU752" s="59"/>
      <c r="MSV752" s="59"/>
      <c r="MSW752" s="59"/>
      <c r="MSX752" s="59"/>
      <c r="MSY752" s="59"/>
      <c r="MSZ752" s="59"/>
      <c r="MTA752" s="59"/>
      <c r="MTB752" s="59"/>
      <c r="MTC752" s="59"/>
      <c r="MTD752" s="59"/>
      <c r="MTE752" s="59"/>
      <c r="MTF752" s="59"/>
      <c r="MTG752" s="59"/>
      <c r="MTH752" s="59"/>
      <c r="MTI752" s="59"/>
      <c r="MTJ752" s="59"/>
      <c r="MTK752" s="59"/>
      <c r="MTL752" s="59"/>
      <c r="MTM752" s="59"/>
      <c r="MTN752" s="59"/>
      <c r="MTO752" s="59"/>
      <c r="MTP752" s="59"/>
      <c r="MTQ752" s="59"/>
      <c r="MTR752" s="59"/>
      <c r="MTS752" s="59"/>
      <c r="MTT752" s="59"/>
      <c r="MTU752" s="59"/>
      <c r="MTV752" s="59"/>
      <c r="MTW752" s="59"/>
      <c r="MTX752" s="59"/>
      <c r="MTY752" s="59"/>
      <c r="MTZ752" s="59"/>
      <c r="MUA752" s="59"/>
      <c r="MUB752" s="59"/>
      <c r="MUC752" s="59"/>
      <c r="MUD752" s="59"/>
      <c r="MUE752" s="59"/>
      <c r="MUF752" s="59"/>
      <c r="MUG752" s="59"/>
      <c r="MUH752" s="59"/>
      <c r="MUI752" s="59"/>
      <c r="MUJ752" s="59"/>
      <c r="MUK752" s="59"/>
      <c r="MUL752" s="59"/>
      <c r="MUM752" s="59"/>
      <c r="MUN752" s="59"/>
      <c r="MUO752" s="59"/>
      <c r="MUP752" s="59"/>
      <c r="MUQ752" s="59"/>
      <c r="MUR752" s="59"/>
      <c r="MUS752" s="59"/>
      <c r="MUT752" s="59"/>
      <c r="MUU752" s="59"/>
      <c r="MUV752" s="59"/>
      <c r="MUW752" s="59"/>
      <c r="MUX752" s="59"/>
      <c r="MUY752" s="59"/>
      <c r="MUZ752" s="59"/>
      <c r="MVA752" s="59"/>
      <c r="MVB752" s="59"/>
      <c r="MVC752" s="59"/>
      <c r="MVD752" s="59"/>
      <c r="MVE752" s="59"/>
      <c r="MVF752" s="59"/>
      <c r="MVG752" s="59"/>
      <c r="MVH752" s="59"/>
      <c r="MVI752" s="59"/>
      <c r="MVJ752" s="59"/>
      <c r="MVK752" s="59"/>
      <c r="MVL752" s="59"/>
      <c r="MVM752" s="59"/>
      <c r="MVN752" s="59"/>
      <c r="MVO752" s="59"/>
      <c r="MVP752" s="59"/>
      <c r="MVQ752" s="59"/>
      <c r="MVR752" s="59"/>
      <c r="MVS752" s="59"/>
      <c r="MVT752" s="59"/>
      <c r="MVU752" s="59"/>
      <c r="MVV752" s="59"/>
      <c r="MVW752" s="59"/>
      <c r="MVX752" s="59"/>
      <c r="MVY752" s="59"/>
      <c r="MVZ752" s="59"/>
      <c r="MWA752" s="59"/>
      <c r="MWB752" s="59"/>
      <c r="MWC752" s="59"/>
      <c r="MWD752" s="59"/>
      <c r="MWE752" s="59"/>
      <c r="MWF752" s="59"/>
      <c r="MWG752" s="59"/>
      <c r="MWH752" s="59"/>
      <c r="MWI752" s="59"/>
      <c r="MWJ752" s="59"/>
      <c r="MWK752" s="59"/>
      <c r="MWL752" s="59"/>
      <c r="MWM752" s="59"/>
      <c r="MWN752" s="59"/>
      <c r="MWO752" s="59"/>
      <c r="MWP752" s="59"/>
      <c r="MWQ752" s="59"/>
      <c r="MWR752" s="59"/>
      <c r="MWS752" s="59"/>
      <c r="MWT752" s="59"/>
      <c r="MWU752" s="59"/>
      <c r="MWV752" s="59"/>
      <c r="MWW752" s="59"/>
      <c r="MWX752" s="59"/>
      <c r="MWY752" s="59"/>
      <c r="MWZ752" s="59"/>
      <c r="MXA752" s="59"/>
      <c r="MXB752" s="59"/>
      <c r="MXC752" s="59"/>
      <c r="MXD752" s="59"/>
      <c r="MXE752" s="59"/>
      <c r="MXF752" s="59"/>
      <c r="MXG752" s="59"/>
      <c r="MXH752" s="59"/>
      <c r="MXI752" s="59"/>
      <c r="MXJ752" s="59"/>
      <c r="MXK752" s="59"/>
      <c r="MXL752" s="59"/>
      <c r="MXM752" s="59"/>
      <c r="MXN752" s="59"/>
      <c r="MXO752" s="59"/>
      <c r="MXP752" s="59"/>
      <c r="MXQ752" s="59"/>
      <c r="MXR752" s="59"/>
      <c r="MXS752" s="59"/>
      <c r="MXT752" s="59"/>
      <c r="MXU752" s="59"/>
      <c r="MXV752" s="59"/>
      <c r="MXW752" s="59"/>
      <c r="MXX752" s="59"/>
      <c r="MXY752" s="59"/>
      <c r="MXZ752" s="59"/>
      <c r="MYA752" s="59"/>
      <c r="MYB752" s="59"/>
      <c r="MYC752" s="59"/>
      <c r="MYD752" s="59"/>
      <c r="MYE752" s="59"/>
      <c r="MYF752" s="59"/>
      <c r="MYG752" s="59"/>
      <c r="MYH752" s="59"/>
      <c r="MYI752" s="59"/>
      <c r="MYJ752" s="59"/>
      <c r="MYK752" s="59"/>
      <c r="MYL752" s="59"/>
      <c r="MYM752" s="59"/>
      <c r="MYN752" s="59"/>
      <c r="MYO752" s="59"/>
      <c r="MYP752" s="59"/>
      <c r="MYQ752" s="59"/>
      <c r="MYR752" s="59"/>
      <c r="MYS752" s="59"/>
      <c r="MYT752" s="59"/>
      <c r="MYU752" s="59"/>
      <c r="MYV752" s="59"/>
      <c r="MYW752" s="59"/>
      <c r="MYX752" s="59"/>
      <c r="MYY752" s="59"/>
      <c r="MYZ752" s="59"/>
      <c r="MZA752" s="59"/>
      <c r="MZB752" s="59"/>
      <c r="MZC752" s="59"/>
      <c r="MZD752" s="59"/>
      <c r="MZE752" s="59"/>
      <c r="MZF752" s="59"/>
      <c r="MZG752" s="59"/>
      <c r="MZH752" s="59"/>
      <c r="MZI752" s="59"/>
      <c r="MZJ752" s="59"/>
      <c r="MZK752" s="59"/>
      <c r="MZL752" s="59"/>
      <c r="MZM752" s="59"/>
      <c r="MZN752" s="59"/>
      <c r="MZO752" s="59"/>
      <c r="MZP752" s="59"/>
      <c r="MZQ752" s="59"/>
      <c r="MZR752" s="59"/>
      <c r="MZS752" s="59"/>
      <c r="MZT752" s="59"/>
      <c r="MZU752" s="59"/>
      <c r="MZV752" s="59"/>
      <c r="MZW752" s="59"/>
      <c r="MZX752" s="59"/>
      <c r="MZY752" s="59"/>
      <c r="MZZ752" s="59"/>
      <c r="NAA752" s="59"/>
      <c r="NAB752" s="59"/>
      <c r="NAC752" s="59"/>
      <c r="NAD752" s="59"/>
      <c r="NAE752" s="59"/>
      <c r="NAF752" s="59"/>
      <c r="NAG752" s="59"/>
      <c r="NAH752" s="59"/>
      <c r="NAI752" s="59"/>
      <c r="NAJ752" s="59"/>
      <c r="NAK752" s="59"/>
      <c r="NAL752" s="59"/>
      <c r="NAM752" s="59"/>
      <c r="NAN752" s="59"/>
      <c r="NAO752" s="59"/>
      <c r="NAP752" s="59"/>
      <c r="NAQ752" s="59"/>
      <c r="NAR752" s="59"/>
      <c r="NAS752" s="59"/>
      <c r="NAT752" s="59"/>
      <c r="NAU752" s="59"/>
      <c r="NAV752" s="59"/>
      <c r="NAW752" s="59"/>
      <c r="NAX752" s="59"/>
      <c r="NAY752" s="59"/>
      <c r="NAZ752" s="59"/>
      <c r="NBA752" s="59"/>
      <c r="NBB752" s="59"/>
      <c r="NBC752" s="59"/>
      <c r="NBD752" s="59"/>
      <c r="NBE752" s="59"/>
      <c r="NBF752" s="59"/>
      <c r="NBG752" s="59"/>
      <c r="NBH752" s="59"/>
      <c r="NBI752" s="59"/>
      <c r="NBJ752" s="59"/>
      <c r="NBK752" s="59"/>
      <c r="NBL752" s="59"/>
      <c r="NBM752" s="59"/>
      <c r="NBN752" s="59"/>
      <c r="NBO752" s="59"/>
      <c r="NBP752" s="59"/>
      <c r="NBQ752" s="59"/>
      <c r="NBR752" s="59"/>
      <c r="NBS752" s="59"/>
      <c r="NBT752" s="59"/>
      <c r="NBU752" s="59"/>
      <c r="NBV752" s="59"/>
      <c r="NBW752" s="59"/>
      <c r="NBX752" s="59"/>
      <c r="NBY752" s="59"/>
      <c r="NBZ752" s="59"/>
      <c r="NCA752" s="59"/>
      <c r="NCB752" s="59"/>
      <c r="NCC752" s="59"/>
      <c r="NCD752" s="59"/>
      <c r="NCE752" s="59"/>
      <c r="NCF752" s="59"/>
      <c r="NCG752" s="59"/>
      <c r="NCH752" s="59"/>
      <c r="NCI752" s="59"/>
      <c r="NCJ752" s="59"/>
      <c r="NCK752" s="59"/>
      <c r="NCL752" s="59"/>
      <c r="NCM752" s="59"/>
      <c r="NCN752" s="59"/>
      <c r="NCO752" s="59"/>
      <c r="NCP752" s="59"/>
      <c r="NCQ752" s="59"/>
      <c r="NCR752" s="59"/>
      <c r="NCS752" s="59"/>
      <c r="NCT752" s="59"/>
      <c r="NCU752" s="59"/>
      <c r="NCV752" s="59"/>
      <c r="NCW752" s="59"/>
      <c r="NCX752" s="59"/>
      <c r="NCY752" s="59"/>
      <c r="NCZ752" s="59"/>
      <c r="NDA752" s="59"/>
      <c r="NDB752" s="59"/>
      <c r="NDC752" s="59"/>
      <c r="NDD752" s="59"/>
      <c r="NDE752" s="59"/>
      <c r="NDF752" s="59"/>
      <c r="NDG752" s="59"/>
      <c r="NDH752" s="59"/>
      <c r="NDI752" s="59"/>
      <c r="NDJ752" s="59"/>
      <c r="NDK752" s="59"/>
      <c r="NDL752" s="59"/>
      <c r="NDM752" s="59"/>
      <c r="NDN752" s="59"/>
      <c r="NDO752" s="59"/>
      <c r="NDP752" s="59"/>
      <c r="NDQ752" s="59"/>
      <c r="NDR752" s="59"/>
      <c r="NDS752" s="59"/>
      <c r="NDT752" s="59"/>
      <c r="NDU752" s="59"/>
      <c r="NDV752" s="59"/>
      <c r="NDW752" s="59"/>
      <c r="NDX752" s="59"/>
      <c r="NDY752" s="59"/>
      <c r="NDZ752" s="59"/>
      <c r="NEA752" s="59"/>
      <c r="NEB752" s="59"/>
      <c r="NEC752" s="59"/>
      <c r="NED752" s="59"/>
      <c r="NEE752" s="59"/>
      <c r="NEF752" s="59"/>
      <c r="NEG752" s="59"/>
      <c r="NEH752" s="59"/>
      <c r="NEI752" s="59"/>
      <c r="NEJ752" s="59"/>
      <c r="NEK752" s="59"/>
      <c r="NEL752" s="59"/>
      <c r="NEM752" s="59"/>
      <c r="NEN752" s="59"/>
      <c r="NEO752" s="59"/>
      <c r="NEP752" s="59"/>
      <c r="NEQ752" s="59"/>
      <c r="NER752" s="59"/>
      <c r="NES752" s="59"/>
      <c r="NET752" s="59"/>
      <c r="NEU752" s="59"/>
      <c r="NEV752" s="59"/>
      <c r="NEW752" s="59"/>
      <c r="NEX752" s="59"/>
      <c r="NEY752" s="59"/>
      <c r="NEZ752" s="59"/>
      <c r="NFA752" s="59"/>
      <c r="NFB752" s="59"/>
      <c r="NFC752" s="59"/>
      <c r="NFD752" s="59"/>
      <c r="NFE752" s="59"/>
      <c r="NFF752" s="59"/>
      <c r="NFG752" s="59"/>
      <c r="NFH752" s="59"/>
      <c r="NFI752" s="59"/>
      <c r="NFJ752" s="59"/>
      <c r="NFK752" s="59"/>
      <c r="NFL752" s="59"/>
      <c r="NFM752" s="59"/>
      <c r="NFN752" s="59"/>
      <c r="NFO752" s="59"/>
      <c r="NFP752" s="59"/>
      <c r="NFQ752" s="59"/>
      <c r="NFR752" s="59"/>
      <c r="NFS752" s="59"/>
      <c r="NFT752" s="59"/>
      <c r="NFU752" s="59"/>
      <c r="NFV752" s="59"/>
      <c r="NFW752" s="59"/>
      <c r="NFX752" s="59"/>
      <c r="NFY752" s="59"/>
      <c r="NFZ752" s="59"/>
      <c r="NGA752" s="59"/>
      <c r="NGB752" s="59"/>
      <c r="NGC752" s="59"/>
      <c r="NGD752" s="59"/>
      <c r="NGE752" s="59"/>
      <c r="NGF752" s="59"/>
      <c r="NGG752" s="59"/>
      <c r="NGH752" s="59"/>
      <c r="NGI752" s="59"/>
      <c r="NGJ752" s="59"/>
      <c r="NGK752" s="59"/>
      <c r="NGL752" s="59"/>
      <c r="NGM752" s="59"/>
      <c r="NGN752" s="59"/>
      <c r="NGO752" s="59"/>
      <c r="NGP752" s="59"/>
      <c r="NGQ752" s="59"/>
      <c r="NGR752" s="59"/>
      <c r="NGS752" s="59"/>
      <c r="NGT752" s="59"/>
      <c r="NGU752" s="59"/>
      <c r="NGV752" s="59"/>
      <c r="NGW752" s="59"/>
      <c r="NGX752" s="59"/>
      <c r="NGY752" s="59"/>
      <c r="NGZ752" s="59"/>
      <c r="NHA752" s="59"/>
      <c r="NHB752" s="59"/>
      <c r="NHC752" s="59"/>
      <c r="NHD752" s="59"/>
      <c r="NHE752" s="59"/>
      <c r="NHF752" s="59"/>
      <c r="NHG752" s="59"/>
      <c r="NHH752" s="59"/>
      <c r="NHI752" s="59"/>
      <c r="NHJ752" s="59"/>
      <c r="NHK752" s="59"/>
      <c r="NHL752" s="59"/>
      <c r="NHM752" s="59"/>
      <c r="NHN752" s="59"/>
      <c r="NHO752" s="59"/>
      <c r="NHP752" s="59"/>
      <c r="NHQ752" s="59"/>
      <c r="NHR752" s="59"/>
      <c r="NHS752" s="59"/>
      <c r="NHT752" s="59"/>
      <c r="NHU752" s="59"/>
      <c r="NHV752" s="59"/>
      <c r="NHW752" s="59"/>
      <c r="NHX752" s="59"/>
      <c r="NHY752" s="59"/>
      <c r="NHZ752" s="59"/>
      <c r="NIA752" s="59"/>
      <c r="NIB752" s="59"/>
      <c r="NIC752" s="59"/>
      <c r="NID752" s="59"/>
      <c r="NIE752" s="59"/>
      <c r="NIF752" s="59"/>
      <c r="NIG752" s="59"/>
      <c r="NIH752" s="59"/>
      <c r="NII752" s="59"/>
      <c r="NIJ752" s="59"/>
      <c r="NIK752" s="59"/>
      <c r="NIL752" s="59"/>
      <c r="NIM752" s="59"/>
      <c r="NIN752" s="59"/>
      <c r="NIO752" s="59"/>
      <c r="NIP752" s="59"/>
      <c r="NIQ752" s="59"/>
      <c r="NIR752" s="59"/>
      <c r="NIS752" s="59"/>
      <c r="NIT752" s="59"/>
      <c r="NIU752" s="59"/>
      <c r="NIV752" s="59"/>
      <c r="NIW752" s="59"/>
      <c r="NIX752" s="59"/>
      <c r="NIY752" s="59"/>
      <c r="NIZ752" s="59"/>
      <c r="NJA752" s="59"/>
      <c r="NJB752" s="59"/>
      <c r="NJC752" s="59"/>
      <c r="NJD752" s="59"/>
      <c r="NJE752" s="59"/>
      <c r="NJF752" s="59"/>
      <c r="NJG752" s="59"/>
      <c r="NJH752" s="59"/>
      <c r="NJI752" s="59"/>
      <c r="NJJ752" s="59"/>
      <c r="NJK752" s="59"/>
      <c r="NJL752" s="59"/>
      <c r="NJM752" s="59"/>
      <c r="NJN752" s="59"/>
      <c r="NJO752" s="59"/>
      <c r="NJP752" s="59"/>
      <c r="NJQ752" s="59"/>
      <c r="NJR752" s="59"/>
      <c r="NJS752" s="59"/>
      <c r="NJT752" s="59"/>
      <c r="NJU752" s="59"/>
      <c r="NJV752" s="59"/>
      <c r="NJW752" s="59"/>
      <c r="NJX752" s="59"/>
      <c r="NJY752" s="59"/>
      <c r="NJZ752" s="59"/>
      <c r="NKA752" s="59"/>
      <c r="NKB752" s="59"/>
      <c r="NKC752" s="59"/>
      <c r="NKD752" s="59"/>
      <c r="NKE752" s="59"/>
      <c r="NKF752" s="59"/>
      <c r="NKG752" s="59"/>
      <c r="NKH752" s="59"/>
      <c r="NKI752" s="59"/>
      <c r="NKJ752" s="59"/>
      <c r="NKK752" s="59"/>
      <c r="NKL752" s="59"/>
      <c r="NKM752" s="59"/>
      <c r="NKN752" s="59"/>
      <c r="NKO752" s="59"/>
      <c r="NKP752" s="59"/>
      <c r="NKQ752" s="59"/>
      <c r="NKR752" s="59"/>
      <c r="NKS752" s="59"/>
      <c r="NKT752" s="59"/>
      <c r="NKU752" s="59"/>
      <c r="NKV752" s="59"/>
      <c r="NKW752" s="59"/>
      <c r="NKX752" s="59"/>
      <c r="NKY752" s="59"/>
      <c r="NKZ752" s="59"/>
      <c r="NLA752" s="59"/>
      <c r="NLB752" s="59"/>
      <c r="NLC752" s="59"/>
      <c r="NLD752" s="59"/>
      <c r="NLE752" s="59"/>
      <c r="NLF752" s="59"/>
      <c r="NLG752" s="59"/>
      <c r="NLH752" s="59"/>
      <c r="NLI752" s="59"/>
      <c r="NLJ752" s="59"/>
      <c r="NLK752" s="59"/>
      <c r="NLL752" s="59"/>
      <c r="NLM752" s="59"/>
      <c r="NLN752" s="59"/>
      <c r="NLO752" s="59"/>
      <c r="NLP752" s="59"/>
      <c r="NLQ752" s="59"/>
      <c r="NLR752" s="59"/>
      <c r="NLS752" s="59"/>
      <c r="NLT752" s="59"/>
      <c r="NLU752" s="59"/>
      <c r="NLV752" s="59"/>
      <c r="NLW752" s="59"/>
      <c r="NLX752" s="59"/>
      <c r="NLY752" s="59"/>
      <c r="NLZ752" s="59"/>
      <c r="NMA752" s="59"/>
      <c r="NMB752" s="59"/>
      <c r="NMC752" s="59"/>
      <c r="NMD752" s="59"/>
      <c r="NME752" s="59"/>
      <c r="NMF752" s="59"/>
      <c r="NMG752" s="59"/>
      <c r="NMH752" s="59"/>
      <c r="NMI752" s="59"/>
      <c r="NMJ752" s="59"/>
      <c r="NMK752" s="59"/>
      <c r="NML752" s="59"/>
      <c r="NMM752" s="59"/>
      <c r="NMN752" s="59"/>
      <c r="NMO752" s="59"/>
      <c r="NMP752" s="59"/>
      <c r="NMQ752" s="59"/>
      <c r="NMR752" s="59"/>
      <c r="NMS752" s="59"/>
      <c r="NMT752" s="59"/>
      <c r="NMU752" s="59"/>
      <c r="NMV752" s="59"/>
      <c r="NMW752" s="59"/>
      <c r="NMX752" s="59"/>
      <c r="NMY752" s="59"/>
      <c r="NMZ752" s="59"/>
      <c r="NNA752" s="59"/>
      <c r="NNB752" s="59"/>
      <c r="NNC752" s="59"/>
      <c r="NND752" s="59"/>
      <c r="NNE752" s="59"/>
      <c r="NNF752" s="59"/>
      <c r="NNG752" s="59"/>
      <c r="NNH752" s="59"/>
      <c r="NNI752" s="59"/>
      <c r="NNJ752" s="59"/>
      <c r="NNK752" s="59"/>
      <c r="NNL752" s="59"/>
      <c r="NNM752" s="59"/>
      <c r="NNN752" s="59"/>
      <c r="NNO752" s="59"/>
      <c r="NNP752" s="59"/>
      <c r="NNQ752" s="59"/>
      <c r="NNR752" s="59"/>
      <c r="NNS752" s="59"/>
      <c r="NNT752" s="59"/>
      <c r="NNU752" s="59"/>
      <c r="NNV752" s="59"/>
      <c r="NNW752" s="59"/>
      <c r="NNX752" s="59"/>
      <c r="NNY752" s="59"/>
      <c r="NNZ752" s="59"/>
      <c r="NOA752" s="59"/>
      <c r="NOB752" s="59"/>
      <c r="NOC752" s="59"/>
      <c r="NOD752" s="59"/>
      <c r="NOE752" s="59"/>
      <c r="NOF752" s="59"/>
      <c r="NOG752" s="59"/>
      <c r="NOH752" s="59"/>
      <c r="NOI752" s="59"/>
      <c r="NOJ752" s="59"/>
      <c r="NOK752" s="59"/>
      <c r="NOL752" s="59"/>
      <c r="NOM752" s="59"/>
      <c r="NON752" s="59"/>
      <c r="NOO752" s="59"/>
      <c r="NOP752" s="59"/>
      <c r="NOQ752" s="59"/>
      <c r="NOR752" s="59"/>
      <c r="NOS752" s="59"/>
      <c r="NOT752" s="59"/>
      <c r="NOU752" s="59"/>
      <c r="NOV752" s="59"/>
      <c r="NOW752" s="59"/>
      <c r="NOX752" s="59"/>
      <c r="NOY752" s="59"/>
      <c r="NOZ752" s="59"/>
      <c r="NPA752" s="59"/>
      <c r="NPB752" s="59"/>
      <c r="NPC752" s="59"/>
      <c r="NPD752" s="59"/>
      <c r="NPE752" s="59"/>
      <c r="NPF752" s="59"/>
      <c r="NPG752" s="59"/>
      <c r="NPH752" s="59"/>
      <c r="NPI752" s="59"/>
      <c r="NPJ752" s="59"/>
      <c r="NPK752" s="59"/>
      <c r="NPL752" s="59"/>
      <c r="NPM752" s="59"/>
      <c r="NPN752" s="59"/>
      <c r="NPO752" s="59"/>
      <c r="NPP752" s="59"/>
      <c r="NPQ752" s="59"/>
      <c r="NPR752" s="59"/>
      <c r="NPS752" s="59"/>
      <c r="NPT752" s="59"/>
      <c r="NPU752" s="59"/>
      <c r="NPV752" s="59"/>
      <c r="NPW752" s="59"/>
      <c r="NPX752" s="59"/>
      <c r="NPY752" s="59"/>
      <c r="NPZ752" s="59"/>
      <c r="NQA752" s="59"/>
      <c r="NQB752" s="59"/>
      <c r="NQC752" s="59"/>
      <c r="NQD752" s="59"/>
      <c r="NQE752" s="59"/>
      <c r="NQF752" s="59"/>
      <c r="NQG752" s="59"/>
      <c r="NQH752" s="59"/>
      <c r="NQI752" s="59"/>
      <c r="NQJ752" s="59"/>
      <c r="NQK752" s="59"/>
      <c r="NQL752" s="59"/>
      <c r="NQM752" s="59"/>
      <c r="NQN752" s="59"/>
      <c r="NQO752" s="59"/>
      <c r="NQP752" s="59"/>
      <c r="NQQ752" s="59"/>
      <c r="NQR752" s="59"/>
      <c r="NQS752" s="59"/>
      <c r="NQT752" s="59"/>
      <c r="NQU752" s="59"/>
      <c r="NQV752" s="59"/>
      <c r="NQW752" s="59"/>
      <c r="NQX752" s="59"/>
      <c r="NQY752" s="59"/>
      <c r="NQZ752" s="59"/>
      <c r="NRA752" s="59"/>
      <c r="NRB752" s="59"/>
      <c r="NRC752" s="59"/>
      <c r="NRD752" s="59"/>
      <c r="NRE752" s="59"/>
      <c r="NRF752" s="59"/>
      <c r="NRG752" s="59"/>
      <c r="NRH752" s="59"/>
      <c r="NRI752" s="59"/>
      <c r="NRJ752" s="59"/>
      <c r="NRK752" s="59"/>
      <c r="NRL752" s="59"/>
      <c r="NRM752" s="59"/>
      <c r="NRN752" s="59"/>
      <c r="NRO752" s="59"/>
      <c r="NRP752" s="59"/>
      <c r="NRQ752" s="59"/>
      <c r="NRR752" s="59"/>
      <c r="NRS752" s="59"/>
      <c r="NRT752" s="59"/>
      <c r="NRU752" s="59"/>
      <c r="NRV752" s="59"/>
      <c r="NRW752" s="59"/>
      <c r="NRX752" s="59"/>
      <c r="NRY752" s="59"/>
      <c r="NRZ752" s="59"/>
      <c r="NSA752" s="59"/>
      <c r="NSB752" s="59"/>
      <c r="NSC752" s="59"/>
      <c r="NSD752" s="59"/>
      <c r="NSE752" s="59"/>
      <c r="NSF752" s="59"/>
      <c r="NSG752" s="59"/>
      <c r="NSH752" s="59"/>
      <c r="NSI752" s="59"/>
      <c r="NSJ752" s="59"/>
      <c r="NSK752" s="59"/>
      <c r="NSL752" s="59"/>
      <c r="NSM752" s="59"/>
      <c r="NSN752" s="59"/>
      <c r="NSO752" s="59"/>
      <c r="NSP752" s="59"/>
      <c r="NSQ752" s="59"/>
      <c r="NSR752" s="59"/>
      <c r="NSS752" s="59"/>
      <c r="NST752" s="59"/>
      <c r="NSU752" s="59"/>
      <c r="NSV752" s="59"/>
      <c r="NSW752" s="59"/>
      <c r="NSX752" s="59"/>
      <c r="NSY752" s="59"/>
      <c r="NSZ752" s="59"/>
      <c r="NTA752" s="59"/>
      <c r="NTB752" s="59"/>
      <c r="NTC752" s="59"/>
      <c r="NTD752" s="59"/>
      <c r="NTE752" s="59"/>
      <c r="NTF752" s="59"/>
      <c r="NTG752" s="59"/>
      <c r="NTH752" s="59"/>
      <c r="NTI752" s="59"/>
      <c r="NTJ752" s="59"/>
      <c r="NTK752" s="59"/>
      <c r="NTL752" s="59"/>
      <c r="NTM752" s="59"/>
      <c r="NTN752" s="59"/>
      <c r="NTO752" s="59"/>
      <c r="NTP752" s="59"/>
      <c r="NTQ752" s="59"/>
      <c r="NTR752" s="59"/>
      <c r="NTS752" s="59"/>
      <c r="NTT752" s="59"/>
      <c r="NTU752" s="59"/>
      <c r="NTV752" s="59"/>
      <c r="NTW752" s="59"/>
      <c r="NTX752" s="59"/>
      <c r="NTY752" s="59"/>
      <c r="NTZ752" s="59"/>
      <c r="NUA752" s="59"/>
      <c r="NUB752" s="59"/>
      <c r="NUC752" s="59"/>
      <c r="NUD752" s="59"/>
      <c r="NUE752" s="59"/>
      <c r="NUF752" s="59"/>
      <c r="NUG752" s="59"/>
      <c r="NUH752" s="59"/>
      <c r="NUI752" s="59"/>
      <c r="NUJ752" s="59"/>
      <c r="NUK752" s="59"/>
      <c r="NUL752" s="59"/>
      <c r="NUM752" s="59"/>
      <c r="NUN752" s="59"/>
      <c r="NUO752" s="59"/>
      <c r="NUP752" s="59"/>
      <c r="NUQ752" s="59"/>
      <c r="NUR752" s="59"/>
      <c r="NUS752" s="59"/>
      <c r="NUT752" s="59"/>
      <c r="NUU752" s="59"/>
      <c r="NUV752" s="59"/>
      <c r="NUW752" s="59"/>
      <c r="NUX752" s="59"/>
      <c r="NUY752" s="59"/>
      <c r="NUZ752" s="59"/>
      <c r="NVA752" s="59"/>
      <c r="NVB752" s="59"/>
      <c r="NVC752" s="59"/>
      <c r="NVD752" s="59"/>
      <c r="NVE752" s="59"/>
      <c r="NVF752" s="59"/>
      <c r="NVG752" s="59"/>
      <c r="NVH752" s="59"/>
      <c r="NVI752" s="59"/>
      <c r="NVJ752" s="59"/>
      <c r="NVK752" s="59"/>
      <c r="NVL752" s="59"/>
      <c r="NVM752" s="59"/>
      <c r="NVN752" s="59"/>
      <c r="NVO752" s="59"/>
      <c r="NVP752" s="59"/>
      <c r="NVQ752" s="59"/>
      <c r="NVR752" s="59"/>
      <c r="NVS752" s="59"/>
      <c r="NVT752" s="59"/>
      <c r="NVU752" s="59"/>
      <c r="NVV752" s="59"/>
      <c r="NVW752" s="59"/>
      <c r="NVX752" s="59"/>
      <c r="NVY752" s="59"/>
      <c r="NVZ752" s="59"/>
      <c r="NWA752" s="59"/>
      <c r="NWB752" s="59"/>
      <c r="NWC752" s="59"/>
      <c r="NWD752" s="59"/>
      <c r="NWE752" s="59"/>
      <c r="NWF752" s="59"/>
      <c r="NWG752" s="59"/>
      <c r="NWH752" s="59"/>
      <c r="NWI752" s="59"/>
      <c r="NWJ752" s="59"/>
      <c r="NWK752" s="59"/>
      <c r="NWL752" s="59"/>
      <c r="NWM752" s="59"/>
      <c r="NWN752" s="59"/>
      <c r="NWO752" s="59"/>
      <c r="NWP752" s="59"/>
      <c r="NWQ752" s="59"/>
      <c r="NWR752" s="59"/>
      <c r="NWS752" s="59"/>
      <c r="NWT752" s="59"/>
      <c r="NWU752" s="59"/>
      <c r="NWV752" s="59"/>
      <c r="NWW752" s="59"/>
      <c r="NWX752" s="59"/>
      <c r="NWY752" s="59"/>
      <c r="NWZ752" s="59"/>
      <c r="NXA752" s="59"/>
      <c r="NXB752" s="59"/>
      <c r="NXC752" s="59"/>
      <c r="NXD752" s="59"/>
      <c r="NXE752" s="59"/>
      <c r="NXF752" s="59"/>
      <c r="NXG752" s="59"/>
      <c r="NXH752" s="59"/>
      <c r="NXI752" s="59"/>
      <c r="NXJ752" s="59"/>
      <c r="NXK752" s="59"/>
      <c r="NXL752" s="59"/>
      <c r="NXM752" s="59"/>
      <c r="NXN752" s="59"/>
      <c r="NXO752" s="59"/>
      <c r="NXP752" s="59"/>
      <c r="NXQ752" s="59"/>
      <c r="NXR752" s="59"/>
      <c r="NXS752" s="59"/>
      <c r="NXT752" s="59"/>
      <c r="NXU752" s="59"/>
      <c r="NXV752" s="59"/>
      <c r="NXW752" s="59"/>
      <c r="NXX752" s="59"/>
      <c r="NXY752" s="59"/>
      <c r="NXZ752" s="59"/>
      <c r="NYA752" s="59"/>
      <c r="NYB752" s="59"/>
      <c r="NYC752" s="59"/>
      <c r="NYD752" s="59"/>
      <c r="NYE752" s="59"/>
      <c r="NYF752" s="59"/>
      <c r="NYG752" s="59"/>
      <c r="NYH752" s="59"/>
      <c r="NYI752" s="59"/>
      <c r="NYJ752" s="59"/>
      <c r="NYK752" s="59"/>
      <c r="NYL752" s="59"/>
      <c r="NYM752" s="59"/>
      <c r="NYN752" s="59"/>
      <c r="NYO752" s="59"/>
      <c r="NYP752" s="59"/>
      <c r="NYQ752" s="59"/>
      <c r="NYR752" s="59"/>
      <c r="NYS752" s="59"/>
      <c r="NYT752" s="59"/>
      <c r="NYU752" s="59"/>
      <c r="NYV752" s="59"/>
      <c r="NYW752" s="59"/>
      <c r="NYX752" s="59"/>
      <c r="NYY752" s="59"/>
      <c r="NYZ752" s="59"/>
      <c r="NZA752" s="59"/>
      <c r="NZB752" s="59"/>
      <c r="NZC752" s="59"/>
      <c r="NZD752" s="59"/>
      <c r="NZE752" s="59"/>
      <c r="NZF752" s="59"/>
      <c r="NZG752" s="59"/>
      <c r="NZH752" s="59"/>
      <c r="NZI752" s="59"/>
      <c r="NZJ752" s="59"/>
      <c r="NZK752" s="59"/>
      <c r="NZL752" s="59"/>
      <c r="NZM752" s="59"/>
      <c r="NZN752" s="59"/>
      <c r="NZO752" s="59"/>
      <c r="NZP752" s="59"/>
      <c r="NZQ752" s="59"/>
      <c r="NZR752" s="59"/>
      <c r="NZS752" s="59"/>
      <c r="NZT752" s="59"/>
      <c r="NZU752" s="59"/>
      <c r="NZV752" s="59"/>
      <c r="NZW752" s="59"/>
      <c r="NZX752" s="59"/>
      <c r="NZY752" s="59"/>
      <c r="NZZ752" s="59"/>
      <c r="OAA752" s="59"/>
      <c r="OAB752" s="59"/>
      <c r="OAC752" s="59"/>
      <c r="OAD752" s="59"/>
      <c r="OAE752" s="59"/>
      <c r="OAF752" s="59"/>
      <c r="OAG752" s="59"/>
      <c r="OAH752" s="59"/>
      <c r="OAI752" s="59"/>
      <c r="OAJ752" s="59"/>
      <c r="OAK752" s="59"/>
      <c r="OAL752" s="59"/>
      <c r="OAM752" s="59"/>
      <c r="OAN752" s="59"/>
      <c r="OAO752" s="59"/>
      <c r="OAP752" s="59"/>
      <c r="OAQ752" s="59"/>
      <c r="OAR752" s="59"/>
      <c r="OAS752" s="59"/>
      <c r="OAT752" s="59"/>
      <c r="OAU752" s="59"/>
      <c r="OAV752" s="59"/>
      <c r="OAW752" s="59"/>
      <c r="OAX752" s="59"/>
      <c r="OAY752" s="59"/>
      <c r="OAZ752" s="59"/>
      <c r="OBA752" s="59"/>
      <c r="OBB752" s="59"/>
      <c r="OBC752" s="59"/>
      <c r="OBD752" s="59"/>
      <c r="OBE752" s="59"/>
      <c r="OBF752" s="59"/>
      <c r="OBG752" s="59"/>
      <c r="OBH752" s="59"/>
      <c r="OBI752" s="59"/>
      <c r="OBJ752" s="59"/>
      <c r="OBK752" s="59"/>
      <c r="OBL752" s="59"/>
      <c r="OBM752" s="59"/>
      <c r="OBN752" s="59"/>
      <c r="OBO752" s="59"/>
      <c r="OBP752" s="59"/>
      <c r="OBQ752" s="59"/>
      <c r="OBR752" s="59"/>
      <c r="OBS752" s="59"/>
      <c r="OBT752" s="59"/>
      <c r="OBU752" s="59"/>
      <c r="OBV752" s="59"/>
      <c r="OBW752" s="59"/>
      <c r="OBX752" s="59"/>
      <c r="OBY752" s="59"/>
      <c r="OBZ752" s="59"/>
      <c r="OCA752" s="59"/>
      <c r="OCB752" s="59"/>
      <c r="OCC752" s="59"/>
      <c r="OCD752" s="59"/>
      <c r="OCE752" s="59"/>
      <c r="OCF752" s="59"/>
      <c r="OCG752" s="59"/>
      <c r="OCH752" s="59"/>
      <c r="OCI752" s="59"/>
      <c r="OCJ752" s="59"/>
      <c r="OCK752" s="59"/>
      <c r="OCL752" s="59"/>
      <c r="OCM752" s="59"/>
      <c r="OCN752" s="59"/>
      <c r="OCO752" s="59"/>
      <c r="OCP752" s="59"/>
      <c r="OCQ752" s="59"/>
      <c r="OCR752" s="59"/>
      <c r="OCS752" s="59"/>
      <c r="OCT752" s="59"/>
      <c r="OCU752" s="59"/>
      <c r="OCV752" s="59"/>
      <c r="OCW752" s="59"/>
      <c r="OCX752" s="59"/>
      <c r="OCY752" s="59"/>
      <c r="OCZ752" s="59"/>
      <c r="ODA752" s="59"/>
      <c r="ODB752" s="59"/>
      <c r="ODC752" s="59"/>
      <c r="ODD752" s="59"/>
      <c r="ODE752" s="59"/>
      <c r="ODF752" s="59"/>
      <c r="ODG752" s="59"/>
      <c r="ODH752" s="59"/>
      <c r="ODI752" s="59"/>
      <c r="ODJ752" s="59"/>
      <c r="ODK752" s="59"/>
      <c r="ODL752" s="59"/>
      <c r="ODM752" s="59"/>
      <c r="ODN752" s="59"/>
      <c r="ODO752" s="59"/>
      <c r="ODP752" s="59"/>
      <c r="ODQ752" s="59"/>
      <c r="ODR752" s="59"/>
      <c r="ODS752" s="59"/>
      <c r="ODT752" s="59"/>
      <c r="ODU752" s="59"/>
      <c r="ODV752" s="59"/>
      <c r="ODW752" s="59"/>
      <c r="ODX752" s="59"/>
      <c r="ODY752" s="59"/>
      <c r="ODZ752" s="59"/>
      <c r="OEA752" s="59"/>
      <c r="OEB752" s="59"/>
      <c r="OEC752" s="59"/>
      <c r="OED752" s="59"/>
      <c r="OEE752" s="59"/>
      <c r="OEF752" s="59"/>
      <c r="OEG752" s="59"/>
      <c r="OEH752" s="59"/>
      <c r="OEI752" s="59"/>
      <c r="OEJ752" s="59"/>
      <c r="OEK752" s="59"/>
      <c r="OEL752" s="59"/>
      <c r="OEM752" s="59"/>
      <c r="OEN752" s="59"/>
      <c r="OEO752" s="59"/>
      <c r="OEP752" s="59"/>
      <c r="OEQ752" s="59"/>
      <c r="OER752" s="59"/>
      <c r="OES752" s="59"/>
      <c r="OET752" s="59"/>
      <c r="OEU752" s="59"/>
      <c r="OEV752" s="59"/>
      <c r="OEW752" s="59"/>
      <c r="OEX752" s="59"/>
      <c r="OEY752" s="59"/>
      <c r="OEZ752" s="59"/>
      <c r="OFA752" s="59"/>
      <c r="OFB752" s="59"/>
      <c r="OFC752" s="59"/>
      <c r="OFD752" s="59"/>
      <c r="OFE752" s="59"/>
      <c r="OFF752" s="59"/>
      <c r="OFG752" s="59"/>
      <c r="OFH752" s="59"/>
      <c r="OFI752" s="59"/>
      <c r="OFJ752" s="59"/>
      <c r="OFK752" s="59"/>
      <c r="OFL752" s="59"/>
      <c r="OFM752" s="59"/>
      <c r="OFN752" s="59"/>
      <c r="OFO752" s="59"/>
      <c r="OFP752" s="59"/>
      <c r="OFQ752" s="59"/>
      <c r="OFR752" s="59"/>
      <c r="OFS752" s="59"/>
      <c r="OFT752" s="59"/>
      <c r="OFU752" s="59"/>
      <c r="OFV752" s="59"/>
      <c r="OFW752" s="59"/>
      <c r="OFX752" s="59"/>
      <c r="OFY752" s="59"/>
      <c r="OFZ752" s="59"/>
      <c r="OGA752" s="59"/>
      <c r="OGB752" s="59"/>
      <c r="OGC752" s="59"/>
      <c r="OGD752" s="59"/>
      <c r="OGE752" s="59"/>
      <c r="OGF752" s="59"/>
      <c r="OGG752" s="59"/>
      <c r="OGH752" s="59"/>
      <c r="OGI752" s="59"/>
      <c r="OGJ752" s="59"/>
      <c r="OGK752" s="59"/>
      <c r="OGL752" s="59"/>
      <c r="OGM752" s="59"/>
      <c r="OGN752" s="59"/>
      <c r="OGO752" s="59"/>
      <c r="OGP752" s="59"/>
      <c r="OGQ752" s="59"/>
      <c r="OGR752" s="59"/>
      <c r="OGS752" s="59"/>
      <c r="OGT752" s="59"/>
      <c r="OGU752" s="59"/>
      <c r="OGV752" s="59"/>
      <c r="OGW752" s="59"/>
      <c r="OGX752" s="59"/>
      <c r="OGY752" s="59"/>
      <c r="OGZ752" s="59"/>
      <c r="OHA752" s="59"/>
      <c r="OHB752" s="59"/>
      <c r="OHC752" s="59"/>
      <c r="OHD752" s="59"/>
      <c r="OHE752" s="59"/>
      <c r="OHF752" s="59"/>
      <c r="OHG752" s="59"/>
      <c r="OHH752" s="59"/>
      <c r="OHI752" s="59"/>
      <c r="OHJ752" s="59"/>
      <c r="OHK752" s="59"/>
      <c r="OHL752" s="59"/>
      <c r="OHM752" s="59"/>
      <c r="OHN752" s="59"/>
      <c r="OHO752" s="59"/>
      <c r="OHP752" s="59"/>
      <c r="OHQ752" s="59"/>
      <c r="OHR752" s="59"/>
      <c r="OHS752" s="59"/>
      <c r="OHT752" s="59"/>
      <c r="OHU752" s="59"/>
      <c r="OHV752" s="59"/>
      <c r="OHW752" s="59"/>
      <c r="OHX752" s="59"/>
      <c r="OHY752" s="59"/>
      <c r="OHZ752" s="59"/>
      <c r="OIA752" s="59"/>
      <c r="OIB752" s="59"/>
      <c r="OIC752" s="59"/>
      <c r="OID752" s="59"/>
      <c r="OIE752" s="59"/>
      <c r="OIF752" s="59"/>
      <c r="OIG752" s="59"/>
      <c r="OIH752" s="59"/>
      <c r="OII752" s="59"/>
      <c r="OIJ752" s="59"/>
      <c r="OIK752" s="59"/>
      <c r="OIL752" s="59"/>
      <c r="OIM752" s="59"/>
      <c r="OIN752" s="59"/>
      <c r="OIO752" s="59"/>
      <c r="OIP752" s="59"/>
      <c r="OIQ752" s="59"/>
      <c r="OIR752" s="59"/>
      <c r="OIS752" s="59"/>
      <c r="OIT752" s="59"/>
      <c r="OIU752" s="59"/>
      <c r="OIV752" s="59"/>
      <c r="OIW752" s="59"/>
      <c r="OIX752" s="59"/>
      <c r="OIY752" s="59"/>
      <c r="OIZ752" s="59"/>
      <c r="OJA752" s="59"/>
      <c r="OJB752" s="59"/>
      <c r="OJC752" s="59"/>
      <c r="OJD752" s="59"/>
      <c r="OJE752" s="59"/>
      <c r="OJF752" s="59"/>
      <c r="OJG752" s="59"/>
      <c r="OJH752" s="59"/>
      <c r="OJI752" s="59"/>
      <c r="OJJ752" s="59"/>
      <c r="OJK752" s="59"/>
      <c r="OJL752" s="59"/>
      <c r="OJM752" s="59"/>
      <c r="OJN752" s="59"/>
      <c r="OJO752" s="59"/>
      <c r="OJP752" s="59"/>
      <c r="OJQ752" s="59"/>
      <c r="OJR752" s="59"/>
      <c r="OJS752" s="59"/>
      <c r="OJT752" s="59"/>
      <c r="OJU752" s="59"/>
      <c r="OJV752" s="59"/>
      <c r="OJW752" s="59"/>
      <c r="OJX752" s="59"/>
      <c r="OJY752" s="59"/>
      <c r="OJZ752" s="59"/>
      <c r="OKA752" s="59"/>
      <c r="OKB752" s="59"/>
      <c r="OKC752" s="59"/>
      <c r="OKD752" s="59"/>
      <c r="OKE752" s="59"/>
      <c r="OKF752" s="59"/>
      <c r="OKG752" s="59"/>
      <c r="OKH752" s="59"/>
      <c r="OKI752" s="59"/>
      <c r="OKJ752" s="59"/>
      <c r="OKK752" s="59"/>
      <c r="OKL752" s="59"/>
      <c r="OKM752" s="59"/>
      <c r="OKN752" s="59"/>
      <c r="OKO752" s="59"/>
      <c r="OKP752" s="59"/>
      <c r="OKQ752" s="59"/>
      <c r="OKR752" s="59"/>
      <c r="OKS752" s="59"/>
      <c r="OKT752" s="59"/>
      <c r="OKU752" s="59"/>
      <c r="OKV752" s="59"/>
      <c r="OKW752" s="59"/>
      <c r="OKX752" s="59"/>
      <c r="OKY752" s="59"/>
      <c r="OKZ752" s="59"/>
      <c r="OLA752" s="59"/>
      <c r="OLB752" s="59"/>
      <c r="OLC752" s="59"/>
      <c r="OLD752" s="59"/>
      <c r="OLE752" s="59"/>
      <c r="OLF752" s="59"/>
      <c r="OLG752" s="59"/>
      <c r="OLH752" s="59"/>
      <c r="OLI752" s="59"/>
      <c r="OLJ752" s="59"/>
      <c r="OLK752" s="59"/>
      <c r="OLL752" s="59"/>
      <c r="OLM752" s="59"/>
      <c r="OLN752" s="59"/>
      <c r="OLO752" s="59"/>
      <c r="OLP752" s="59"/>
      <c r="OLQ752" s="59"/>
      <c r="OLR752" s="59"/>
      <c r="OLS752" s="59"/>
      <c r="OLT752" s="59"/>
      <c r="OLU752" s="59"/>
      <c r="OLV752" s="59"/>
      <c r="OLW752" s="59"/>
      <c r="OLX752" s="59"/>
      <c r="OLY752" s="59"/>
      <c r="OLZ752" s="59"/>
      <c r="OMA752" s="59"/>
      <c r="OMB752" s="59"/>
      <c r="OMC752" s="59"/>
      <c r="OMD752" s="59"/>
      <c r="OME752" s="59"/>
      <c r="OMF752" s="59"/>
      <c r="OMG752" s="59"/>
      <c r="OMH752" s="59"/>
      <c r="OMI752" s="59"/>
      <c r="OMJ752" s="59"/>
      <c r="OMK752" s="59"/>
      <c r="OML752" s="59"/>
      <c r="OMM752" s="59"/>
      <c r="OMN752" s="59"/>
      <c r="OMO752" s="59"/>
      <c r="OMP752" s="59"/>
      <c r="OMQ752" s="59"/>
      <c r="OMR752" s="59"/>
      <c r="OMS752" s="59"/>
      <c r="OMT752" s="59"/>
      <c r="OMU752" s="59"/>
      <c r="OMV752" s="59"/>
      <c r="OMW752" s="59"/>
      <c r="OMX752" s="59"/>
      <c r="OMY752" s="59"/>
      <c r="OMZ752" s="59"/>
      <c r="ONA752" s="59"/>
      <c r="ONB752" s="59"/>
      <c r="ONC752" s="59"/>
      <c r="OND752" s="59"/>
      <c r="ONE752" s="59"/>
      <c r="ONF752" s="59"/>
      <c r="ONG752" s="59"/>
      <c r="ONH752" s="59"/>
      <c r="ONI752" s="59"/>
      <c r="ONJ752" s="59"/>
      <c r="ONK752" s="59"/>
      <c r="ONL752" s="59"/>
      <c r="ONM752" s="59"/>
      <c r="ONN752" s="59"/>
      <c r="ONO752" s="59"/>
      <c r="ONP752" s="59"/>
      <c r="ONQ752" s="59"/>
      <c r="ONR752" s="59"/>
      <c r="ONS752" s="59"/>
      <c r="ONT752" s="59"/>
      <c r="ONU752" s="59"/>
      <c r="ONV752" s="59"/>
      <c r="ONW752" s="59"/>
      <c r="ONX752" s="59"/>
      <c r="ONY752" s="59"/>
      <c r="ONZ752" s="59"/>
      <c r="OOA752" s="59"/>
      <c r="OOB752" s="59"/>
      <c r="OOC752" s="59"/>
      <c r="OOD752" s="59"/>
      <c r="OOE752" s="59"/>
      <c r="OOF752" s="59"/>
      <c r="OOG752" s="59"/>
      <c r="OOH752" s="59"/>
      <c r="OOI752" s="59"/>
      <c r="OOJ752" s="59"/>
      <c r="OOK752" s="59"/>
      <c r="OOL752" s="59"/>
      <c r="OOM752" s="59"/>
      <c r="OON752" s="59"/>
      <c r="OOO752" s="59"/>
      <c r="OOP752" s="59"/>
      <c r="OOQ752" s="59"/>
      <c r="OOR752" s="59"/>
      <c r="OOS752" s="59"/>
      <c r="OOT752" s="59"/>
      <c r="OOU752" s="59"/>
      <c r="OOV752" s="59"/>
      <c r="OOW752" s="59"/>
      <c r="OOX752" s="59"/>
      <c r="OOY752" s="59"/>
      <c r="OOZ752" s="59"/>
      <c r="OPA752" s="59"/>
      <c r="OPB752" s="59"/>
      <c r="OPC752" s="59"/>
      <c r="OPD752" s="59"/>
      <c r="OPE752" s="59"/>
      <c r="OPF752" s="59"/>
      <c r="OPG752" s="59"/>
      <c r="OPH752" s="59"/>
      <c r="OPI752" s="59"/>
      <c r="OPJ752" s="59"/>
      <c r="OPK752" s="59"/>
      <c r="OPL752" s="59"/>
      <c r="OPM752" s="59"/>
      <c r="OPN752" s="59"/>
      <c r="OPO752" s="59"/>
      <c r="OPP752" s="59"/>
      <c r="OPQ752" s="59"/>
      <c r="OPR752" s="59"/>
      <c r="OPS752" s="59"/>
      <c r="OPT752" s="59"/>
      <c r="OPU752" s="59"/>
      <c r="OPV752" s="59"/>
      <c r="OPW752" s="59"/>
      <c r="OPX752" s="59"/>
      <c r="OPY752" s="59"/>
      <c r="OPZ752" s="59"/>
      <c r="OQA752" s="59"/>
      <c r="OQB752" s="59"/>
      <c r="OQC752" s="59"/>
      <c r="OQD752" s="59"/>
      <c r="OQE752" s="59"/>
      <c r="OQF752" s="59"/>
      <c r="OQG752" s="59"/>
      <c r="OQH752" s="59"/>
      <c r="OQI752" s="59"/>
      <c r="OQJ752" s="59"/>
      <c r="OQK752" s="59"/>
      <c r="OQL752" s="59"/>
      <c r="OQM752" s="59"/>
      <c r="OQN752" s="59"/>
      <c r="OQO752" s="59"/>
      <c r="OQP752" s="59"/>
      <c r="OQQ752" s="59"/>
      <c r="OQR752" s="59"/>
      <c r="OQS752" s="59"/>
      <c r="OQT752" s="59"/>
      <c r="OQU752" s="59"/>
      <c r="OQV752" s="59"/>
      <c r="OQW752" s="59"/>
      <c r="OQX752" s="59"/>
      <c r="OQY752" s="59"/>
      <c r="OQZ752" s="59"/>
      <c r="ORA752" s="59"/>
      <c r="ORB752" s="59"/>
      <c r="ORC752" s="59"/>
      <c r="ORD752" s="59"/>
      <c r="ORE752" s="59"/>
      <c r="ORF752" s="59"/>
      <c r="ORG752" s="59"/>
      <c r="ORH752" s="59"/>
      <c r="ORI752" s="59"/>
      <c r="ORJ752" s="59"/>
      <c r="ORK752" s="59"/>
      <c r="ORL752" s="59"/>
      <c r="ORM752" s="59"/>
      <c r="ORN752" s="59"/>
      <c r="ORO752" s="59"/>
      <c r="ORP752" s="59"/>
      <c r="ORQ752" s="59"/>
      <c r="ORR752" s="59"/>
      <c r="ORS752" s="59"/>
      <c r="ORT752" s="59"/>
      <c r="ORU752" s="59"/>
      <c r="ORV752" s="59"/>
      <c r="ORW752" s="59"/>
      <c r="ORX752" s="59"/>
      <c r="ORY752" s="59"/>
      <c r="ORZ752" s="59"/>
      <c r="OSA752" s="59"/>
      <c r="OSB752" s="59"/>
      <c r="OSC752" s="59"/>
      <c r="OSD752" s="59"/>
      <c r="OSE752" s="59"/>
      <c r="OSF752" s="59"/>
      <c r="OSG752" s="59"/>
      <c r="OSH752" s="59"/>
      <c r="OSI752" s="59"/>
      <c r="OSJ752" s="59"/>
      <c r="OSK752" s="59"/>
      <c r="OSL752" s="59"/>
      <c r="OSM752" s="59"/>
      <c r="OSN752" s="59"/>
      <c r="OSO752" s="59"/>
      <c r="OSP752" s="59"/>
      <c r="OSQ752" s="59"/>
      <c r="OSR752" s="59"/>
      <c r="OSS752" s="59"/>
      <c r="OST752" s="59"/>
      <c r="OSU752" s="59"/>
      <c r="OSV752" s="59"/>
      <c r="OSW752" s="59"/>
      <c r="OSX752" s="59"/>
      <c r="OSY752" s="59"/>
      <c r="OSZ752" s="59"/>
      <c r="OTA752" s="59"/>
      <c r="OTB752" s="59"/>
      <c r="OTC752" s="59"/>
      <c r="OTD752" s="59"/>
      <c r="OTE752" s="59"/>
      <c r="OTF752" s="59"/>
      <c r="OTG752" s="59"/>
      <c r="OTH752" s="59"/>
      <c r="OTI752" s="59"/>
      <c r="OTJ752" s="59"/>
      <c r="OTK752" s="59"/>
      <c r="OTL752" s="59"/>
      <c r="OTM752" s="59"/>
      <c r="OTN752" s="59"/>
      <c r="OTO752" s="59"/>
      <c r="OTP752" s="59"/>
      <c r="OTQ752" s="59"/>
      <c r="OTR752" s="59"/>
      <c r="OTS752" s="59"/>
      <c r="OTT752" s="59"/>
      <c r="OTU752" s="59"/>
      <c r="OTV752" s="59"/>
      <c r="OTW752" s="59"/>
      <c r="OTX752" s="59"/>
      <c r="OTY752" s="59"/>
      <c r="OTZ752" s="59"/>
      <c r="OUA752" s="59"/>
      <c r="OUB752" s="59"/>
      <c r="OUC752" s="59"/>
      <c r="OUD752" s="59"/>
      <c r="OUE752" s="59"/>
      <c r="OUF752" s="59"/>
      <c r="OUG752" s="59"/>
      <c r="OUH752" s="59"/>
      <c r="OUI752" s="59"/>
      <c r="OUJ752" s="59"/>
      <c r="OUK752" s="59"/>
      <c r="OUL752" s="59"/>
      <c r="OUM752" s="59"/>
      <c r="OUN752" s="59"/>
      <c r="OUO752" s="59"/>
      <c r="OUP752" s="59"/>
      <c r="OUQ752" s="59"/>
      <c r="OUR752" s="59"/>
      <c r="OUS752" s="59"/>
      <c r="OUT752" s="59"/>
      <c r="OUU752" s="59"/>
      <c r="OUV752" s="59"/>
      <c r="OUW752" s="59"/>
      <c r="OUX752" s="59"/>
      <c r="OUY752" s="59"/>
      <c r="OUZ752" s="59"/>
      <c r="OVA752" s="59"/>
      <c r="OVB752" s="59"/>
      <c r="OVC752" s="59"/>
      <c r="OVD752" s="59"/>
      <c r="OVE752" s="59"/>
      <c r="OVF752" s="59"/>
      <c r="OVG752" s="59"/>
      <c r="OVH752" s="59"/>
      <c r="OVI752" s="59"/>
      <c r="OVJ752" s="59"/>
      <c r="OVK752" s="59"/>
      <c r="OVL752" s="59"/>
      <c r="OVM752" s="59"/>
      <c r="OVN752" s="59"/>
      <c r="OVO752" s="59"/>
      <c r="OVP752" s="59"/>
      <c r="OVQ752" s="59"/>
      <c r="OVR752" s="59"/>
      <c r="OVS752" s="59"/>
      <c r="OVT752" s="59"/>
      <c r="OVU752" s="59"/>
      <c r="OVV752" s="59"/>
      <c r="OVW752" s="59"/>
      <c r="OVX752" s="59"/>
      <c r="OVY752" s="59"/>
      <c r="OVZ752" s="59"/>
      <c r="OWA752" s="59"/>
      <c r="OWB752" s="59"/>
      <c r="OWC752" s="59"/>
      <c r="OWD752" s="59"/>
      <c r="OWE752" s="59"/>
      <c r="OWF752" s="59"/>
      <c r="OWG752" s="59"/>
      <c r="OWH752" s="59"/>
      <c r="OWI752" s="59"/>
      <c r="OWJ752" s="59"/>
      <c r="OWK752" s="59"/>
      <c r="OWL752" s="59"/>
      <c r="OWM752" s="59"/>
      <c r="OWN752" s="59"/>
      <c r="OWO752" s="59"/>
      <c r="OWP752" s="59"/>
      <c r="OWQ752" s="59"/>
      <c r="OWR752" s="59"/>
      <c r="OWS752" s="59"/>
      <c r="OWT752" s="59"/>
      <c r="OWU752" s="59"/>
      <c r="OWV752" s="59"/>
      <c r="OWW752" s="59"/>
      <c r="OWX752" s="59"/>
      <c r="OWY752" s="59"/>
      <c r="OWZ752" s="59"/>
      <c r="OXA752" s="59"/>
      <c r="OXB752" s="59"/>
      <c r="OXC752" s="59"/>
      <c r="OXD752" s="59"/>
      <c r="OXE752" s="59"/>
      <c r="OXF752" s="59"/>
      <c r="OXG752" s="59"/>
      <c r="OXH752" s="59"/>
      <c r="OXI752" s="59"/>
      <c r="OXJ752" s="59"/>
      <c r="OXK752" s="59"/>
      <c r="OXL752" s="59"/>
      <c r="OXM752" s="59"/>
      <c r="OXN752" s="59"/>
      <c r="OXO752" s="59"/>
      <c r="OXP752" s="59"/>
      <c r="OXQ752" s="59"/>
      <c r="OXR752" s="59"/>
      <c r="OXS752" s="59"/>
      <c r="OXT752" s="59"/>
      <c r="OXU752" s="59"/>
      <c r="OXV752" s="59"/>
      <c r="OXW752" s="59"/>
      <c r="OXX752" s="59"/>
      <c r="OXY752" s="59"/>
      <c r="OXZ752" s="59"/>
      <c r="OYA752" s="59"/>
      <c r="OYB752" s="59"/>
      <c r="OYC752" s="59"/>
      <c r="OYD752" s="59"/>
      <c r="OYE752" s="59"/>
      <c r="OYF752" s="59"/>
      <c r="OYG752" s="59"/>
      <c r="OYH752" s="59"/>
      <c r="OYI752" s="59"/>
      <c r="OYJ752" s="59"/>
      <c r="OYK752" s="59"/>
      <c r="OYL752" s="59"/>
      <c r="OYM752" s="59"/>
      <c r="OYN752" s="59"/>
      <c r="OYO752" s="59"/>
      <c r="OYP752" s="59"/>
      <c r="OYQ752" s="59"/>
      <c r="OYR752" s="59"/>
      <c r="OYS752" s="59"/>
      <c r="OYT752" s="59"/>
      <c r="OYU752" s="59"/>
      <c r="OYV752" s="59"/>
      <c r="OYW752" s="59"/>
      <c r="OYX752" s="59"/>
      <c r="OYY752" s="59"/>
      <c r="OYZ752" s="59"/>
      <c r="OZA752" s="59"/>
      <c r="OZB752" s="59"/>
      <c r="OZC752" s="59"/>
      <c r="OZD752" s="59"/>
      <c r="OZE752" s="59"/>
      <c r="OZF752" s="59"/>
      <c r="OZG752" s="59"/>
      <c r="OZH752" s="59"/>
      <c r="OZI752" s="59"/>
      <c r="OZJ752" s="59"/>
      <c r="OZK752" s="59"/>
      <c r="OZL752" s="59"/>
      <c r="OZM752" s="59"/>
      <c r="OZN752" s="59"/>
      <c r="OZO752" s="59"/>
      <c r="OZP752" s="59"/>
      <c r="OZQ752" s="59"/>
      <c r="OZR752" s="59"/>
      <c r="OZS752" s="59"/>
      <c r="OZT752" s="59"/>
      <c r="OZU752" s="59"/>
      <c r="OZV752" s="59"/>
      <c r="OZW752" s="59"/>
      <c r="OZX752" s="59"/>
      <c r="OZY752" s="59"/>
      <c r="OZZ752" s="59"/>
      <c r="PAA752" s="59"/>
      <c r="PAB752" s="59"/>
      <c r="PAC752" s="59"/>
      <c r="PAD752" s="59"/>
      <c r="PAE752" s="59"/>
      <c r="PAF752" s="59"/>
      <c r="PAG752" s="59"/>
      <c r="PAH752" s="59"/>
      <c r="PAI752" s="59"/>
      <c r="PAJ752" s="59"/>
      <c r="PAK752" s="59"/>
      <c r="PAL752" s="59"/>
      <c r="PAM752" s="59"/>
      <c r="PAN752" s="59"/>
      <c r="PAO752" s="59"/>
      <c r="PAP752" s="59"/>
      <c r="PAQ752" s="59"/>
      <c r="PAR752" s="59"/>
      <c r="PAS752" s="59"/>
      <c r="PAT752" s="59"/>
      <c r="PAU752" s="59"/>
      <c r="PAV752" s="59"/>
      <c r="PAW752" s="59"/>
      <c r="PAX752" s="59"/>
      <c r="PAY752" s="59"/>
      <c r="PAZ752" s="59"/>
      <c r="PBA752" s="59"/>
      <c r="PBB752" s="59"/>
      <c r="PBC752" s="59"/>
      <c r="PBD752" s="59"/>
      <c r="PBE752" s="59"/>
      <c r="PBF752" s="59"/>
      <c r="PBG752" s="59"/>
      <c r="PBH752" s="59"/>
      <c r="PBI752" s="59"/>
      <c r="PBJ752" s="59"/>
      <c r="PBK752" s="59"/>
      <c r="PBL752" s="59"/>
      <c r="PBM752" s="59"/>
      <c r="PBN752" s="59"/>
      <c r="PBO752" s="59"/>
      <c r="PBP752" s="59"/>
      <c r="PBQ752" s="59"/>
      <c r="PBR752" s="59"/>
      <c r="PBS752" s="59"/>
      <c r="PBT752" s="59"/>
      <c r="PBU752" s="59"/>
      <c r="PBV752" s="59"/>
      <c r="PBW752" s="59"/>
      <c r="PBX752" s="59"/>
      <c r="PBY752" s="59"/>
      <c r="PBZ752" s="59"/>
      <c r="PCA752" s="59"/>
      <c r="PCB752" s="59"/>
      <c r="PCC752" s="59"/>
      <c r="PCD752" s="59"/>
      <c r="PCE752" s="59"/>
      <c r="PCF752" s="59"/>
      <c r="PCG752" s="59"/>
      <c r="PCH752" s="59"/>
      <c r="PCI752" s="59"/>
      <c r="PCJ752" s="59"/>
      <c r="PCK752" s="59"/>
      <c r="PCL752" s="59"/>
      <c r="PCM752" s="59"/>
      <c r="PCN752" s="59"/>
      <c r="PCO752" s="59"/>
      <c r="PCP752" s="59"/>
      <c r="PCQ752" s="59"/>
      <c r="PCR752" s="59"/>
      <c r="PCS752" s="59"/>
      <c r="PCT752" s="59"/>
      <c r="PCU752" s="59"/>
      <c r="PCV752" s="59"/>
      <c r="PCW752" s="59"/>
      <c r="PCX752" s="59"/>
      <c r="PCY752" s="59"/>
      <c r="PCZ752" s="59"/>
      <c r="PDA752" s="59"/>
      <c r="PDB752" s="59"/>
      <c r="PDC752" s="59"/>
      <c r="PDD752" s="59"/>
      <c r="PDE752" s="59"/>
      <c r="PDF752" s="59"/>
      <c r="PDG752" s="59"/>
      <c r="PDH752" s="59"/>
      <c r="PDI752" s="59"/>
      <c r="PDJ752" s="59"/>
      <c r="PDK752" s="59"/>
      <c r="PDL752" s="59"/>
      <c r="PDM752" s="59"/>
      <c r="PDN752" s="59"/>
      <c r="PDO752" s="59"/>
      <c r="PDP752" s="59"/>
      <c r="PDQ752" s="59"/>
      <c r="PDR752" s="59"/>
      <c r="PDS752" s="59"/>
      <c r="PDT752" s="59"/>
      <c r="PDU752" s="59"/>
      <c r="PDV752" s="59"/>
      <c r="PDW752" s="59"/>
      <c r="PDX752" s="59"/>
      <c r="PDY752" s="59"/>
      <c r="PDZ752" s="59"/>
      <c r="PEA752" s="59"/>
      <c r="PEB752" s="59"/>
      <c r="PEC752" s="59"/>
      <c r="PED752" s="59"/>
      <c r="PEE752" s="59"/>
      <c r="PEF752" s="59"/>
      <c r="PEG752" s="59"/>
      <c r="PEH752" s="59"/>
      <c r="PEI752" s="59"/>
      <c r="PEJ752" s="59"/>
      <c r="PEK752" s="59"/>
      <c r="PEL752" s="59"/>
      <c r="PEM752" s="59"/>
      <c r="PEN752" s="59"/>
      <c r="PEO752" s="59"/>
      <c r="PEP752" s="59"/>
      <c r="PEQ752" s="59"/>
      <c r="PER752" s="59"/>
      <c r="PES752" s="59"/>
      <c r="PET752" s="59"/>
      <c r="PEU752" s="59"/>
      <c r="PEV752" s="59"/>
      <c r="PEW752" s="59"/>
      <c r="PEX752" s="59"/>
      <c r="PEY752" s="59"/>
      <c r="PEZ752" s="59"/>
      <c r="PFA752" s="59"/>
      <c r="PFB752" s="59"/>
      <c r="PFC752" s="59"/>
      <c r="PFD752" s="59"/>
      <c r="PFE752" s="59"/>
      <c r="PFF752" s="59"/>
      <c r="PFG752" s="59"/>
      <c r="PFH752" s="59"/>
      <c r="PFI752" s="59"/>
      <c r="PFJ752" s="59"/>
      <c r="PFK752" s="59"/>
      <c r="PFL752" s="59"/>
      <c r="PFM752" s="59"/>
      <c r="PFN752" s="59"/>
      <c r="PFO752" s="59"/>
      <c r="PFP752" s="59"/>
      <c r="PFQ752" s="59"/>
      <c r="PFR752" s="59"/>
      <c r="PFS752" s="59"/>
      <c r="PFT752" s="59"/>
      <c r="PFU752" s="59"/>
      <c r="PFV752" s="59"/>
      <c r="PFW752" s="59"/>
      <c r="PFX752" s="59"/>
      <c r="PFY752" s="59"/>
      <c r="PFZ752" s="59"/>
      <c r="PGA752" s="59"/>
      <c r="PGB752" s="59"/>
      <c r="PGC752" s="59"/>
      <c r="PGD752" s="59"/>
      <c r="PGE752" s="59"/>
      <c r="PGF752" s="59"/>
      <c r="PGG752" s="59"/>
      <c r="PGH752" s="59"/>
      <c r="PGI752" s="59"/>
      <c r="PGJ752" s="59"/>
      <c r="PGK752" s="59"/>
      <c r="PGL752" s="59"/>
      <c r="PGM752" s="59"/>
      <c r="PGN752" s="59"/>
      <c r="PGO752" s="59"/>
      <c r="PGP752" s="59"/>
      <c r="PGQ752" s="59"/>
      <c r="PGR752" s="59"/>
      <c r="PGS752" s="59"/>
      <c r="PGT752" s="59"/>
      <c r="PGU752" s="59"/>
      <c r="PGV752" s="59"/>
      <c r="PGW752" s="59"/>
      <c r="PGX752" s="59"/>
      <c r="PGY752" s="59"/>
      <c r="PGZ752" s="59"/>
      <c r="PHA752" s="59"/>
      <c r="PHB752" s="59"/>
      <c r="PHC752" s="59"/>
      <c r="PHD752" s="59"/>
      <c r="PHE752" s="59"/>
      <c r="PHF752" s="59"/>
      <c r="PHG752" s="59"/>
      <c r="PHH752" s="59"/>
      <c r="PHI752" s="59"/>
      <c r="PHJ752" s="59"/>
      <c r="PHK752" s="59"/>
      <c r="PHL752" s="59"/>
      <c r="PHM752" s="59"/>
      <c r="PHN752" s="59"/>
      <c r="PHO752" s="59"/>
      <c r="PHP752" s="59"/>
      <c r="PHQ752" s="59"/>
      <c r="PHR752" s="59"/>
      <c r="PHS752" s="59"/>
      <c r="PHT752" s="59"/>
      <c r="PHU752" s="59"/>
      <c r="PHV752" s="59"/>
      <c r="PHW752" s="59"/>
      <c r="PHX752" s="59"/>
      <c r="PHY752" s="59"/>
      <c r="PHZ752" s="59"/>
      <c r="PIA752" s="59"/>
      <c r="PIB752" s="59"/>
      <c r="PIC752" s="59"/>
      <c r="PID752" s="59"/>
      <c r="PIE752" s="59"/>
      <c r="PIF752" s="59"/>
      <c r="PIG752" s="59"/>
      <c r="PIH752" s="59"/>
      <c r="PII752" s="59"/>
      <c r="PIJ752" s="59"/>
      <c r="PIK752" s="59"/>
      <c r="PIL752" s="59"/>
      <c r="PIM752" s="59"/>
      <c r="PIN752" s="59"/>
      <c r="PIO752" s="59"/>
      <c r="PIP752" s="59"/>
      <c r="PIQ752" s="59"/>
      <c r="PIR752" s="59"/>
      <c r="PIS752" s="59"/>
      <c r="PIT752" s="59"/>
      <c r="PIU752" s="59"/>
      <c r="PIV752" s="59"/>
      <c r="PIW752" s="59"/>
      <c r="PIX752" s="59"/>
      <c r="PIY752" s="59"/>
      <c r="PIZ752" s="59"/>
      <c r="PJA752" s="59"/>
      <c r="PJB752" s="59"/>
      <c r="PJC752" s="59"/>
      <c r="PJD752" s="59"/>
      <c r="PJE752" s="59"/>
      <c r="PJF752" s="59"/>
      <c r="PJG752" s="59"/>
      <c r="PJH752" s="59"/>
      <c r="PJI752" s="59"/>
      <c r="PJJ752" s="59"/>
      <c r="PJK752" s="59"/>
      <c r="PJL752" s="59"/>
      <c r="PJM752" s="59"/>
      <c r="PJN752" s="59"/>
      <c r="PJO752" s="59"/>
      <c r="PJP752" s="59"/>
      <c r="PJQ752" s="59"/>
      <c r="PJR752" s="59"/>
      <c r="PJS752" s="59"/>
      <c r="PJT752" s="59"/>
      <c r="PJU752" s="59"/>
      <c r="PJV752" s="59"/>
      <c r="PJW752" s="59"/>
      <c r="PJX752" s="59"/>
      <c r="PJY752" s="59"/>
      <c r="PJZ752" s="59"/>
      <c r="PKA752" s="59"/>
      <c r="PKB752" s="59"/>
      <c r="PKC752" s="59"/>
      <c r="PKD752" s="59"/>
      <c r="PKE752" s="59"/>
      <c r="PKF752" s="59"/>
      <c r="PKG752" s="59"/>
      <c r="PKH752" s="59"/>
      <c r="PKI752" s="59"/>
      <c r="PKJ752" s="59"/>
      <c r="PKK752" s="59"/>
      <c r="PKL752" s="59"/>
      <c r="PKM752" s="59"/>
      <c r="PKN752" s="59"/>
      <c r="PKO752" s="59"/>
      <c r="PKP752" s="59"/>
      <c r="PKQ752" s="59"/>
      <c r="PKR752" s="59"/>
      <c r="PKS752" s="59"/>
      <c r="PKT752" s="59"/>
      <c r="PKU752" s="59"/>
      <c r="PKV752" s="59"/>
      <c r="PKW752" s="59"/>
      <c r="PKX752" s="59"/>
      <c r="PKY752" s="59"/>
      <c r="PKZ752" s="59"/>
      <c r="PLA752" s="59"/>
      <c r="PLB752" s="59"/>
      <c r="PLC752" s="59"/>
      <c r="PLD752" s="59"/>
      <c r="PLE752" s="59"/>
      <c r="PLF752" s="59"/>
      <c r="PLG752" s="59"/>
      <c r="PLH752" s="59"/>
      <c r="PLI752" s="59"/>
      <c r="PLJ752" s="59"/>
      <c r="PLK752" s="59"/>
      <c r="PLL752" s="59"/>
      <c r="PLM752" s="59"/>
      <c r="PLN752" s="59"/>
      <c r="PLO752" s="59"/>
      <c r="PLP752" s="59"/>
      <c r="PLQ752" s="59"/>
      <c r="PLR752" s="59"/>
      <c r="PLS752" s="59"/>
      <c r="PLT752" s="59"/>
      <c r="PLU752" s="59"/>
      <c r="PLV752" s="59"/>
      <c r="PLW752" s="59"/>
      <c r="PLX752" s="59"/>
      <c r="PLY752" s="59"/>
      <c r="PLZ752" s="59"/>
      <c r="PMA752" s="59"/>
      <c r="PMB752" s="59"/>
      <c r="PMC752" s="59"/>
      <c r="PMD752" s="59"/>
      <c r="PME752" s="59"/>
      <c r="PMF752" s="59"/>
      <c r="PMG752" s="59"/>
      <c r="PMH752" s="59"/>
      <c r="PMI752" s="59"/>
      <c r="PMJ752" s="59"/>
      <c r="PMK752" s="59"/>
      <c r="PML752" s="59"/>
      <c r="PMM752" s="59"/>
      <c r="PMN752" s="59"/>
      <c r="PMO752" s="59"/>
      <c r="PMP752" s="59"/>
      <c r="PMQ752" s="59"/>
      <c r="PMR752" s="59"/>
      <c r="PMS752" s="59"/>
      <c r="PMT752" s="59"/>
      <c r="PMU752" s="59"/>
      <c r="PMV752" s="59"/>
      <c r="PMW752" s="59"/>
      <c r="PMX752" s="59"/>
      <c r="PMY752" s="59"/>
      <c r="PMZ752" s="59"/>
      <c r="PNA752" s="59"/>
      <c r="PNB752" s="59"/>
      <c r="PNC752" s="59"/>
      <c r="PND752" s="59"/>
      <c r="PNE752" s="59"/>
      <c r="PNF752" s="59"/>
      <c r="PNG752" s="59"/>
      <c r="PNH752" s="59"/>
      <c r="PNI752" s="59"/>
      <c r="PNJ752" s="59"/>
      <c r="PNK752" s="59"/>
      <c r="PNL752" s="59"/>
      <c r="PNM752" s="59"/>
      <c r="PNN752" s="59"/>
      <c r="PNO752" s="59"/>
      <c r="PNP752" s="59"/>
      <c r="PNQ752" s="59"/>
      <c r="PNR752" s="59"/>
      <c r="PNS752" s="59"/>
      <c r="PNT752" s="59"/>
      <c r="PNU752" s="59"/>
      <c r="PNV752" s="59"/>
      <c r="PNW752" s="59"/>
      <c r="PNX752" s="59"/>
      <c r="PNY752" s="59"/>
      <c r="PNZ752" s="59"/>
      <c r="POA752" s="59"/>
      <c r="POB752" s="59"/>
      <c r="POC752" s="59"/>
      <c r="POD752" s="59"/>
      <c r="POE752" s="59"/>
      <c r="POF752" s="59"/>
      <c r="POG752" s="59"/>
      <c r="POH752" s="59"/>
      <c r="POI752" s="59"/>
      <c r="POJ752" s="59"/>
      <c r="POK752" s="59"/>
      <c r="POL752" s="59"/>
      <c r="POM752" s="59"/>
      <c r="PON752" s="59"/>
      <c r="POO752" s="59"/>
      <c r="POP752" s="59"/>
      <c r="POQ752" s="59"/>
      <c r="POR752" s="59"/>
      <c r="POS752" s="59"/>
      <c r="POT752" s="59"/>
      <c r="POU752" s="59"/>
      <c r="POV752" s="59"/>
      <c r="POW752" s="59"/>
      <c r="POX752" s="59"/>
      <c r="POY752" s="59"/>
      <c r="POZ752" s="59"/>
      <c r="PPA752" s="59"/>
      <c r="PPB752" s="59"/>
      <c r="PPC752" s="59"/>
      <c r="PPD752" s="59"/>
      <c r="PPE752" s="59"/>
      <c r="PPF752" s="59"/>
      <c r="PPG752" s="59"/>
      <c r="PPH752" s="59"/>
      <c r="PPI752" s="59"/>
      <c r="PPJ752" s="59"/>
      <c r="PPK752" s="59"/>
      <c r="PPL752" s="59"/>
      <c r="PPM752" s="59"/>
      <c r="PPN752" s="59"/>
      <c r="PPO752" s="59"/>
      <c r="PPP752" s="59"/>
      <c r="PPQ752" s="59"/>
      <c r="PPR752" s="59"/>
      <c r="PPS752" s="59"/>
      <c r="PPT752" s="59"/>
      <c r="PPU752" s="59"/>
      <c r="PPV752" s="59"/>
      <c r="PPW752" s="59"/>
      <c r="PPX752" s="59"/>
      <c r="PPY752" s="59"/>
      <c r="PPZ752" s="59"/>
      <c r="PQA752" s="59"/>
      <c r="PQB752" s="59"/>
      <c r="PQC752" s="59"/>
      <c r="PQD752" s="59"/>
      <c r="PQE752" s="59"/>
      <c r="PQF752" s="59"/>
      <c r="PQG752" s="59"/>
      <c r="PQH752" s="59"/>
      <c r="PQI752" s="59"/>
      <c r="PQJ752" s="59"/>
      <c r="PQK752" s="59"/>
      <c r="PQL752" s="59"/>
      <c r="PQM752" s="59"/>
      <c r="PQN752" s="59"/>
      <c r="PQO752" s="59"/>
      <c r="PQP752" s="59"/>
      <c r="PQQ752" s="59"/>
      <c r="PQR752" s="59"/>
      <c r="PQS752" s="59"/>
      <c r="PQT752" s="59"/>
      <c r="PQU752" s="59"/>
      <c r="PQV752" s="59"/>
      <c r="PQW752" s="59"/>
      <c r="PQX752" s="59"/>
      <c r="PQY752" s="59"/>
      <c r="PQZ752" s="59"/>
      <c r="PRA752" s="59"/>
      <c r="PRB752" s="59"/>
      <c r="PRC752" s="59"/>
      <c r="PRD752" s="59"/>
      <c r="PRE752" s="59"/>
      <c r="PRF752" s="59"/>
      <c r="PRG752" s="59"/>
      <c r="PRH752" s="59"/>
      <c r="PRI752" s="59"/>
      <c r="PRJ752" s="59"/>
      <c r="PRK752" s="59"/>
      <c r="PRL752" s="59"/>
      <c r="PRM752" s="59"/>
      <c r="PRN752" s="59"/>
      <c r="PRO752" s="59"/>
      <c r="PRP752" s="59"/>
      <c r="PRQ752" s="59"/>
      <c r="PRR752" s="59"/>
      <c r="PRS752" s="59"/>
      <c r="PRT752" s="59"/>
      <c r="PRU752" s="59"/>
      <c r="PRV752" s="59"/>
      <c r="PRW752" s="59"/>
      <c r="PRX752" s="59"/>
      <c r="PRY752" s="59"/>
      <c r="PRZ752" s="59"/>
      <c r="PSA752" s="59"/>
      <c r="PSB752" s="59"/>
      <c r="PSC752" s="59"/>
      <c r="PSD752" s="59"/>
      <c r="PSE752" s="59"/>
      <c r="PSF752" s="59"/>
      <c r="PSG752" s="59"/>
      <c r="PSH752" s="59"/>
      <c r="PSI752" s="59"/>
      <c r="PSJ752" s="59"/>
      <c r="PSK752" s="59"/>
      <c r="PSL752" s="59"/>
      <c r="PSM752" s="59"/>
      <c r="PSN752" s="59"/>
      <c r="PSO752" s="59"/>
      <c r="PSP752" s="59"/>
      <c r="PSQ752" s="59"/>
      <c r="PSR752" s="59"/>
      <c r="PSS752" s="59"/>
      <c r="PST752" s="59"/>
      <c r="PSU752" s="59"/>
      <c r="PSV752" s="59"/>
      <c r="PSW752" s="59"/>
      <c r="PSX752" s="59"/>
      <c r="PSY752" s="59"/>
      <c r="PSZ752" s="59"/>
      <c r="PTA752" s="59"/>
      <c r="PTB752" s="59"/>
      <c r="PTC752" s="59"/>
      <c r="PTD752" s="59"/>
      <c r="PTE752" s="59"/>
      <c r="PTF752" s="59"/>
      <c r="PTG752" s="59"/>
      <c r="PTH752" s="59"/>
      <c r="PTI752" s="59"/>
      <c r="PTJ752" s="59"/>
      <c r="PTK752" s="59"/>
      <c r="PTL752" s="59"/>
      <c r="PTM752" s="59"/>
      <c r="PTN752" s="59"/>
      <c r="PTO752" s="59"/>
      <c r="PTP752" s="59"/>
      <c r="PTQ752" s="59"/>
      <c r="PTR752" s="59"/>
      <c r="PTS752" s="59"/>
      <c r="PTT752" s="59"/>
      <c r="PTU752" s="59"/>
      <c r="PTV752" s="59"/>
      <c r="PTW752" s="59"/>
      <c r="PTX752" s="59"/>
      <c r="PTY752" s="59"/>
      <c r="PTZ752" s="59"/>
      <c r="PUA752" s="59"/>
      <c r="PUB752" s="59"/>
      <c r="PUC752" s="59"/>
      <c r="PUD752" s="59"/>
      <c r="PUE752" s="59"/>
      <c r="PUF752" s="59"/>
      <c r="PUG752" s="59"/>
      <c r="PUH752" s="59"/>
      <c r="PUI752" s="59"/>
      <c r="PUJ752" s="59"/>
      <c r="PUK752" s="59"/>
      <c r="PUL752" s="59"/>
      <c r="PUM752" s="59"/>
      <c r="PUN752" s="59"/>
      <c r="PUO752" s="59"/>
      <c r="PUP752" s="59"/>
      <c r="PUQ752" s="59"/>
      <c r="PUR752" s="59"/>
      <c r="PUS752" s="59"/>
      <c r="PUT752" s="59"/>
      <c r="PUU752" s="59"/>
      <c r="PUV752" s="59"/>
      <c r="PUW752" s="59"/>
      <c r="PUX752" s="59"/>
      <c r="PUY752" s="59"/>
      <c r="PUZ752" s="59"/>
      <c r="PVA752" s="59"/>
      <c r="PVB752" s="59"/>
      <c r="PVC752" s="59"/>
      <c r="PVD752" s="59"/>
      <c r="PVE752" s="59"/>
      <c r="PVF752" s="59"/>
      <c r="PVG752" s="59"/>
      <c r="PVH752" s="59"/>
      <c r="PVI752" s="59"/>
      <c r="PVJ752" s="59"/>
      <c r="PVK752" s="59"/>
      <c r="PVL752" s="59"/>
      <c r="PVM752" s="59"/>
      <c r="PVN752" s="59"/>
      <c r="PVO752" s="59"/>
      <c r="PVP752" s="59"/>
      <c r="PVQ752" s="59"/>
      <c r="PVR752" s="59"/>
      <c r="PVS752" s="59"/>
      <c r="PVT752" s="59"/>
      <c r="PVU752" s="59"/>
      <c r="PVV752" s="59"/>
      <c r="PVW752" s="59"/>
      <c r="PVX752" s="59"/>
      <c r="PVY752" s="59"/>
      <c r="PVZ752" s="59"/>
      <c r="PWA752" s="59"/>
      <c r="PWB752" s="59"/>
      <c r="PWC752" s="59"/>
      <c r="PWD752" s="59"/>
      <c r="PWE752" s="59"/>
      <c r="PWF752" s="59"/>
      <c r="PWG752" s="59"/>
      <c r="PWH752" s="59"/>
      <c r="PWI752" s="59"/>
      <c r="PWJ752" s="59"/>
      <c r="PWK752" s="59"/>
      <c r="PWL752" s="59"/>
      <c r="PWM752" s="59"/>
      <c r="PWN752" s="59"/>
      <c r="PWO752" s="59"/>
      <c r="PWP752" s="59"/>
      <c r="PWQ752" s="59"/>
      <c r="PWR752" s="59"/>
      <c r="PWS752" s="59"/>
      <c r="PWT752" s="59"/>
      <c r="PWU752" s="59"/>
      <c r="PWV752" s="59"/>
      <c r="PWW752" s="59"/>
      <c r="PWX752" s="59"/>
      <c r="PWY752" s="59"/>
      <c r="PWZ752" s="59"/>
      <c r="PXA752" s="59"/>
      <c r="PXB752" s="59"/>
      <c r="PXC752" s="59"/>
      <c r="PXD752" s="59"/>
      <c r="PXE752" s="59"/>
      <c r="PXF752" s="59"/>
      <c r="PXG752" s="59"/>
      <c r="PXH752" s="59"/>
      <c r="PXI752" s="59"/>
      <c r="PXJ752" s="59"/>
      <c r="PXK752" s="59"/>
      <c r="PXL752" s="59"/>
      <c r="PXM752" s="59"/>
      <c r="PXN752" s="59"/>
      <c r="PXO752" s="59"/>
      <c r="PXP752" s="59"/>
      <c r="PXQ752" s="59"/>
      <c r="PXR752" s="59"/>
      <c r="PXS752" s="59"/>
      <c r="PXT752" s="59"/>
      <c r="PXU752" s="59"/>
      <c r="PXV752" s="59"/>
      <c r="PXW752" s="59"/>
      <c r="PXX752" s="59"/>
      <c r="PXY752" s="59"/>
      <c r="PXZ752" s="59"/>
      <c r="PYA752" s="59"/>
      <c r="PYB752" s="59"/>
      <c r="PYC752" s="59"/>
      <c r="PYD752" s="59"/>
      <c r="PYE752" s="59"/>
      <c r="PYF752" s="59"/>
      <c r="PYG752" s="59"/>
      <c r="PYH752" s="59"/>
      <c r="PYI752" s="59"/>
      <c r="PYJ752" s="59"/>
      <c r="PYK752" s="59"/>
      <c r="PYL752" s="59"/>
      <c r="PYM752" s="59"/>
      <c r="PYN752" s="59"/>
      <c r="PYO752" s="59"/>
      <c r="PYP752" s="59"/>
      <c r="PYQ752" s="59"/>
      <c r="PYR752" s="59"/>
      <c r="PYS752" s="59"/>
      <c r="PYT752" s="59"/>
      <c r="PYU752" s="59"/>
      <c r="PYV752" s="59"/>
      <c r="PYW752" s="59"/>
      <c r="PYX752" s="59"/>
      <c r="PYY752" s="59"/>
      <c r="PYZ752" s="59"/>
      <c r="PZA752" s="59"/>
      <c r="PZB752" s="59"/>
      <c r="PZC752" s="59"/>
      <c r="PZD752" s="59"/>
      <c r="PZE752" s="59"/>
      <c r="PZF752" s="59"/>
      <c r="PZG752" s="59"/>
      <c r="PZH752" s="59"/>
      <c r="PZI752" s="59"/>
      <c r="PZJ752" s="59"/>
      <c r="PZK752" s="59"/>
      <c r="PZL752" s="59"/>
      <c r="PZM752" s="59"/>
      <c r="PZN752" s="59"/>
      <c r="PZO752" s="59"/>
      <c r="PZP752" s="59"/>
      <c r="PZQ752" s="59"/>
      <c r="PZR752" s="59"/>
      <c r="PZS752" s="59"/>
      <c r="PZT752" s="59"/>
      <c r="PZU752" s="59"/>
      <c r="PZV752" s="59"/>
      <c r="PZW752" s="59"/>
      <c r="PZX752" s="59"/>
      <c r="PZY752" s="59"/>
      <c r="PZZ752" s="59"/>
      <c r="QAA752" s="59"/>
      <c r="QAB752" s="59"/>
      <c r="QAC752" s="59"/>
      <c r="QAD752" s="59"/>
      <c r="QAE752" s="59"/>
      <c r="QAF752" s="59"/>
      <c r="QAG752" s="59"/>
      <c r="QAH752" s="59"/>
      <c r="QAI752" s="59"/>
      <c r="QAJ752" s="59"/>
      <c r="QAK752" s="59"/>
      <c r="QAL752" s="59"/>
      <c r="QAM752" s="59"/>
      <c r="QAN752" s="59"/>
      <c r="QAO752" s="59"/>
      <c r="QAP752" s="59"/>
      <c r="QAQ752" s="59"/>
      <c r="QAR752" s="59"/>
      <c r="QAS752" s="59"/>
      <c r="QAT752" s="59"/>
      <c r="QAU752" s="59"/>
      <c r="QAV752" s="59"/>
      <c r="QAW752" s="59"/>
      <c r="QAX752" s="59"/>
      <c r="QAY752" s="59"/>
      <c r="QAZ752" s="59"/>
      <c r="QBA752" s="59"/>
      <c r="QBB752" s="59"/>
      <c r="QBC752" s="59"/>
      <c r="QBD752" s="59"/>
      <c r="QBE752" s="59"/>
      <c r="QBF752" s="59"/>
      <c r="QBG752" s="59"/>
      <c r="QBH752" s="59"/>
      <c r="QBI752" s="59"/>
      <c r="QBJ752" s="59"/>
      <c r="QBK752" s="59"/>
      <c r="QBL752" s="59"/>
      <c r="QBM752" s="59"/>
      <c r="QBN752" s="59"/>
      <c r="QBO752" s="59"/>
      <c r="QBP752" s="59"/>
      <c r="QBQ752" s="59"/>
      <c r="QBR752" s="59"/>
      <c r="QBS752" s="59"/>
      <c r="QBT752" s="59"/>
      <c r="QBU752" s="59"/>
      <c r="QBV752" s="59"/>
      <c r="QBW752" s="59"/>
      <c r="QBX752" s="59"/>
      <c r="QBY752" s="59"/>
      <c r="QBZ752" s="59"/>
      <c r="QCA752" s="59"/>
      <c r="QCB752" s="59"/>
      <c r="QCC752" s="59"/>
      <c r="QCD752" s="59"/>
      <c r="QCE752" s="59"/>
      <c r="QCF752" s="59"/>
      <c r="QCG752" s="59"/>
      <c r="QCH752" s="59"/>
      <c r="QCI752" s="59"/>
      <c r="QCJ752" s="59"/>
      <c r="QCK752" s="59"/>
      <c r="QCL752" s="59"/>
      <c r="QCM752" s="59"/>
      <c r="QCN752" s="59"/>
      <c r="QCO752" s="59"/>
      <c r="QCP752" s="59"/>
      <c r="QCQ752" s="59"/>
      <c r="QCR752" s="59"/>
      <c r="QCS752" s="59"/>
      <c r="QCT752" s="59"/>
      <c r="QCU752" s="59"/>
      <c r="QCV752" s="59"/>
      <c r="QCW752" s="59"/>
      <c r="QCX752" s="59"/>
      <c r="QCY752" s="59"/>
      <c r="QCZ752" s="59"/>
      <c r="QDA752" s="59"/>
      <c r="QDB752" s="59"/>
      <c r="QDC752" s="59"/>
      <c r="QDD752" s="59"/>
      <c r="QDE752" s="59"/>
      <c r="QDF752" s="59"/>
      <c r="QDG752" s="59"/>
      <c r="QDH752" s="59"/>
      <c r="QDI752" s="59"/>
      <c r="QDJ752" s="59"/>
      <c r="QDK752" s="59"/>
      <c r="QDL752" s="59"/>
      <c r="QDM752" s="59"/>
      <c r="QDN752" s="59"/>
      <c r="QDO752" s="59"/>
      <c r="QDP752" s="59"/>
      <c r="QDQ752" s="59"/>
      <c r="QDR752" s="59"/>
      <c r="QDS752" s="59"/>
      <c r="QDT752" s="59"/>
      <c r="QDU752" s="59"/>
      <c r="QDV752" s="59"/>
      <c r="QDW752" s="59"/>
      <c r="QDX752" s="59"/>
      <c r="QDY752" s="59"/>
      <c r="QDZ752" s="59"/>
      <c r="QEA752" s="59"/>
      <c r="QEB752" s="59"/>
      <c r="QEC752" s="59"/>
      <c r="QED752" s="59"/>
      <c r="QEE752" s="59"/>
      <c r="QEF752" s="59"/>
      <c r="QEG752" s="59"/>
      <c r="QEH752" s="59"/>
      <c r="QEI752" s="59"/>
      <c r="QEJ752" s="59"/>
      <c r="QEK752" s="59"/>
      <c r="QEL752" s="59"/>
      <c r="QEM752" s="59"/>
      <c r="QEN752" s="59"/>
      <c r="QEO752" s="59"/>
      <c r="QEP752" s="59"/>
      <c r="QEQ752" s="59"/>
      <c r="QER752" s="59"/>
      <c r="QES752" s="59"/>
      <c r="QET752" s="59"/>
      <c r="QEU752" s="59"/>
      <c r="QEV752" s="59"/>
      <c r="QEW752" s="59"/>
      <c r="QEX752" s="59"/>
      <c r="QEY752" s="59"/>
      <c r="QEZ752" s="59"/>
      <c r="QFA752" s="59"/>
      <c r="QFB752" s="59"/>
      <c r="QFC752" s="59"/>
      <c r="QFD752" s="59"/>
      <c r="QFE752" s="59"/>
      <c r="QFF752" s="59"/>
      <c r="QFG752" s="59"/>
      <c r="QFH752" s="59"/>
      <c r="QFI752" s="59"/>
      <c r="QFJ752" s="59"/>
      <c r="QFK752" s="59"/>
      <c r="QFL752" s="59"/>
      <c r="QFM752" s="59"/>
      <c r="QFN752" s="59"/>
      <c r="QFO752" s="59"/>
      <c r="QFP752" s="59"/>
      <c r="QFQ752" s="59"/>
      <c r="QFR752" s="59"/>
      <c r="QFS752" s="59"/>
      <c r="QFT752" s="59"/>
      <c r="QFU752" s="59"/>
      <c r="QFV752" s="59"/>
      <c r="QFW752" s="59"/>
      <c r="QFX752" s="59"/>
      <c r="QFY752" s="59"/>
      <c r="QFZ752" s="59"/>
      <c r="QGA752" s="59"/>
      <c r="QGB752" s="59"/>
      <c r="QGC752" s="59"/>
      <c r="QGD752" s="59"/>
      <c r="QGE752" s="59"/>
      <c r="QGF752" s="59"/>
      <c r="QGG752" s="59"/>
      <c r="QGH752" s="59"/>
      <c r="QGI752" s="59"/>
      <c r="QGJ752" s="59"/>
      <c r="QGK752" s="59"/>
      <c r="QGL752" s="59"/>
      <c r="QGM752" s="59"/>
      <c r="QGN752" s="59"/>
      <c r="QGO752" s="59"/>
      <c r="QGP752" s="59"/>
      <c r="QGQ752" s="59"/>
      <c r="QGR752" s="59"/>
      <c r="QGS752" s="59"/>
      <c r="QGT752" s="59"/>
      <c r="QGU752" s="59"/>
      <c r="QGV752" s="59"/>
      <c r="QGW752" s="59"/>
      <c r="QGX752" s="59"/>
      <c r="QGY752" s="59"/>
      <c r="QGZ752" s="59"/>
      <c r="QHA752" s="59"/>
      <c r="QHB752" s="59"/>
      <c r="QHC752" s="59"/>
      <c r="QHD752" s="59"/>
      <c r="QHE752" s="59"/>
      <c r="QHF752" s="59"/>
      <c r="QHG752" s="59"/>
      <c r="QHH752" s="59"/>
      <c r="QHI752" s="59"/>
      <c r="QHJ752" s="59"/>
      <c r="QHK752" s="59"/>
      <c r="QHL752" s="59"/>
      <c r="QHM752" s="59"/>
      <c r="QHN752" s="59"/>
      <c r="QHO752" s="59"/>
      <c r="QHP752" s="59"/>
      <c r="QHQ752" s="59"/>
      <c r="QHR752" s="59"/>
      <c r="QHS752" s="59"/>
      <c r="QHT752" s="59"/>
      <c r="QHU752" s="59"/>
      <c r="QHV752" s="59"/>
      <c r="QHW752" s="59"/>
      <c r="QHX752" s="59"/>
      <c r="QHY752" s="59"/>
      <c r="QHZ752" s="59"/>
      <c r="QIA752" s="59"/>
      <c r="QIB752" s="59"/>
      <c r="QIC752" s="59"/>
      <c r="QID752" s="59"/>
      <c r="QIE752" s="59"/>
      <c r="QIF752" s="59"/>
      <c r="QIG752" s="59"/>
      <c r="QIH752" s="59"/>
      <c r="QII752" s="59"/>
      <c r="QIJ752" s="59"/>
      <c r="QIK752" s="59"/>
      <c r="QIL752" s="59"/>
      <c r="QIM752" s="59"/>
      <c r="QIN752" s="59"/>
      <c r="QIO752" s="59"/>
      <c r="QIP752" s="59"/>
      <c r="QIQ752" s="59"/>
      <c r="QIR752" s="59"/>
      <c r="QIS752" s="59"/>
      <c r="QIT752" s="59"/>
      <c r="QIU752" s="59"/>
      <c r="QIV752" s="59"/>
      <c r="QIW752" s="59"/>
      <c r="QIX752" s="59"/>
      <c r="QIY752" s="59"/>
      <c r="QIZ752" s="59"/>
      <c r="QJA752" s="59"/>
      <c r="QJB752" s="59"/>
      <c r="QJC752" s="59"/>
      <c r="QJD752" s="59"/>
      <c r="QJE752" s="59"/>
      <c r="QJF752" s="59"/>
      <c r="QJG752" s="59"/>
      <c r="QJH752" s="59"/>
      <c r="QJI752" s="59"/>
      <c r="QJJ752" s="59"/>
      <c r="QJK752" s="59"/>
      <c r="QJL752" s="59"/>
      <c r="QJM752" s="59"/>
      <c r="QJN752" s="59"/>
      <c r="QJO752" s="59"/>
      <c r="QJP752" s="59"/>
      <c r="QJQ752" s="59"/>
      <c r="QJR752" s="59"/>
      <c r="QJS752" s="59"/>
      <c r="QJT752" s="59"/>
      <c r="QJU752" s="59"/>
      <c r="QJV752" s="59"/>
      <c r="QJW752" s="59"/>
      <c r="QJX752" s="59"/>
      <c r="QJY752" s="59"/>
      <c r="QJZ752" s="59"/>
      <c r="QKA752" s="59"/>
      <c r="QKB752" s="59"/>
      <c r="QKC752" s="59"/>
      <c r="QKD752" s="59"/>
      <c r="QKE752" s="59"/>
      <c r="QKF752" s="59"/>
      <c r="QKG752" s="59"/>
      <c r="QKH752" s="59"/>
      <c r="QKI752" s="59"/>
      <c r="QKJ752" s="59"/>
      <c r="QKK752" s="59"/>
      <c r="QKL752" s="59"/>
      <c r="QKM752" s="59"/>
      <c r="QKN752" s="59"/>
      <c r="QKO752" s="59"/>
      <c r="QKP752" s="59"/>
      <c r="QKQ752" s="59"/>
      <c r="QKR752" s="59"/>
      <c r="QKS752" s="59"/>
      <c r="QKT752" s="59"/>
      <c r="QKU752" s="59"/>
      <c r="QKV752" s="59"/>
      <c r="QKW752" s="59"/>
      <c r="QKX752" s="59"/>
      <c r="QKY752" s="59"/>
      <c r="QKZ752" s="59"/>
      <c r="QLA752" s="59"/>
      <c r="QLB752" s="59"/>
      <c r="QLC752" s="59"/>
      <c r="QLD752" s="59"/>
      <c r="QLE752" s="59"/>
      <c r="QLF752" s="59"/>
      <c r="QLG752" s="59"/>
      <c r="QLH752" s="59"/>
      <c r="QLI752" s="59"/>
      <c r="QLJ752" s="59"/>
      <c r="QLK752" s="59"/>
      <c r="QLL752" s="59"/>
      <c r="QLM752" s="59"/>
      <c r="QLN752" s="59"/>
      <c r="QLO752" s="59"/>
      <c r="QLP752" s="59"/>
      <c r="QLQ752" s="59"/>
      <c r="QLR752" s="59"/>
      <c r="QLS752" s="59"/>
      <c r="QLT752" s="59"/>
      <c r="QLU752" s="59"/>
      <c r="QLV752" s="59"/>
      <c r="QLW752" s="59"/>
      <c r="QLX752" s="59"/>
      <c r="QLY752" s="59"/>
      <c r="QLZ752" s="59"/>
      <c r="QMA752" s="59"/>
      <c r="QMB752" s="59"/>
      <c r="QMC752" s="59"/>
      <c r="QMD752" s="59"/>
      <c r="QME752" s="59"/>
      <c r="QMF752" s="59"/>
      <c r="QMG752" s="59"/>
      <c r="QMH752" s="59"/>
      <c r="QMI752" s="59"/>
      <c r="QMJ752" s="59"/>
      <c r="QMK752" s="59"/>
      <c r="QML752" s="59"/>
      <c r="QMM752" s="59"/>
      <c r="QMN752" s="59"/>
      <c r="QMO752" s="59"/>
      <c r="QMP752" s="59"/>
      <c r="QMQ752" s="59"/>
      <c r="QMR752" s="59"/>
      <c r="QMS752" s="59"/>
      <c r="QMT752" s="59"/>
      <c r="QMU752" s="59"/>
      <c r="QMV752" s="59"/>
      <c r="QMW752" s="59"/>
      <c r="QMX752" s="59"/>
      <c r="QMY752" s="59"/>
      <c r="QMZ752" s="59"/>
      <c r="QNA752" s="59"/>
      <c r="QNB752" s="59"/>
      <c r="QNC752" s="59"/>
      <c r="QND752" s="59"/>
      <c r="QNE752" s="59"/>
      <c r="QNF752" s="59"/>
      <c r="QNG752" s="59"/>
      <c r="QNH752" s="59"/>
      <c r="QNI752" s="59"/>
      <c r="QNJ752" s="59"/>
      <c r="QNK752" s="59"/>
      <c r="QNL752" s="59"/>
      <c r="QNM752" s="59"/>
      <c r="QNN752" s="59"/>
      <c r="QNO752" s="59"/>
      <c r="QNP752" s="59"/>
      <c r="QNQ752" s="59"/>
      <c r="QNR752" s="59"/>
      <c r="QNS752" s="59"/>
      <c r="QNT752" s="59"/>
      <c r="QNU752" s="59"/>
      <c r="QNV752" s="59"/>
      <c r="QNW752" s="59"/>
      <c r="QNX752" s="59"/>
      <c r="QNY752" s="59"/>
      <c r="QNZ752" s="59"/>
      <c r="QOA752" s="59"/>
      <c r="QOB752" s="59"/>
      <c r="QOC752" s="59"/>
      <c r="QOD752" s="59"/>
      <c r="QOE752" s="59"/>
      <c r="QOF752" s="59"/>
      <c r="QOG752" s="59"/>
      <c r="QOH752" s="59"/>
      <c r="QOI752" s="59"/>
      <c r="QOJ752" s="59"/>
      <c r="QOK752" s="59"/>
      <c r="QOL752" s="59"/>
      <c r="QOM752" s="59"/>
      <c r="QON752" s="59"/>
      <c r="QOO752" s="59"/>
      <c r="QOP752" s="59"/>
      <c r="QOQ752" s="59"/>
      <c r="QOR752" s="59"/>
      <c r="QOS752" s="59"/>
      <c r="QOT752" s="59"/>
      <c r="QOU752" s="59"/>
      <c r="QOV752" s="59"/>
      <c r="QOW752" s="59"/>
      <c r="QOX752" s="59"/>
      <c r="QOY752" s="59"/>
      <c r="QOZ752" s="59"/>
      <c r="QPA752" s="59"/>
      <c r="QPB752" s="59"/>
      <c r="QPC752" s="59"/>
      <c r="QPD752" s="59"/>
      <c r="QPE752" s="59"/>
      <c r="QPF752" s="59"/>
      <c r="QPG752" s="59"/>
      <c r="QPH752" s="59"/>
      <c r="QPI752" s="59"/>
      <c r="QPJ752" s="59"/>
      <c r="QPK752" s="59"/>
      <c r="QPL752" s="59"/>
      <c r="QPM752" s="59"/>
      <c r="QPN752" s="59"/>
      <c r="QPO752" s="59"/>
      <c r="QPP752" s="59"/>
      <c r="QPQ752" s="59"/>
      <c r="QPR752" s="59"/>
      <c r="QPS752" s="59"/>
      <c r="QPT752" s="59"/>
      <c r="QPU752" s="59"/>
      <c r="QPV752" s="59"/>
      <c r="QPW752" s="59"/>
      <c r="QPX752" s="59"/>
      <c r="QPY752" s="59"/>
      <c r="QPZ752" s="59"/>
      <c r="QQA752" s="59"/>
      <c r="QQB752" s="59"/>
      <c r="QQC752" s="59"/>
      <c r="QQD752" s="59"/>
      <c r="QQE752" s="59"/>
      <c r="QQF752" s="59"/>
      <c r="QQG752" s="59"/>
      <c r="QQH752" s="59"/>
      <c r="QQI752" s="59"/>
      <c r="QQJ752" s="59"/>
      <c r="QQK752" s="59"/>
      <c r="QQL752" s="59"/>
      <c r="QQM752" s="59"/>
      <c r="QQN752" s="59"/>
      <c r="QQO752" s="59"/>
      <c r="QQP752" s="59"/>
      <c r="QQQ752" s="59"/>
      <c r="QQR752" s="59"/>
      <c r="QQS752" s="59"/>
      <c r="QQT752" s="59"/>
      <c r="QQU752" s="59"/>
      <c r="QQV752" s="59"/>
      <c r="QQW752" s="59"/>
      <c r="QQX752" s="59"/>
      <c r="QQY752" s="59"/>
      <c r="QQZ752" s="59"/>
      <c r="QRA752" s="59"/>
      <c r="QRB752" s="59"/>
      <c r="QRC752" s="59"/>
      <c r="QRD752" s="59"/>
      <c r="QRE752" s="59"/>
      <c r="QRF752" s="59"/>
      <c r="QRG752" s="59"/>
      <c r="QRH752" s="59"/>
      <c r="QRI752" s="59"/>
      <c r="QRJ752" s="59"/>
      <c r="QRK752" s="59"/>
      <c r="QRL752" s="59"/>
      <c r="QRM752" s="59"/>
      <c r="QRN752" s="59"/>
      <c r="QRO752" s="59"/>
      <c r="QRP752" s="59"/>
      <c r="QRQ752" s="59"/>
      <c r="QRR752" s="59"/>
      <c r="QRS752" s="59"/>
      <c r="QRT752" s="59"/>
      <c r="QRU752" s="59"/>
      <c r="QRV752" s="59"/>
      <c r="QRW752" s="59"/>
      <c r="QRX752" s="59"/>
      <c r="QRY752" s="59"/>
      <c r="QRZ752" s="59"/>
      <c r="QSA752" s="59"/>
      <c r="QSB752" s="59"/>
      <c r="QSC752" s="59"/>
      <c r="QSD752" s="59"/>
      <c r="QSE752" s="59"/>
      <c r="QSF752" s="59"/>
      <c r="QSG752" s="59"/>
      <c r="QSH752" s="59"/>
      <c r="QSI752" s="59"/>
      <c r="QSJ752" s="59"/>
      <c r="QSK752" s="59"/>
      <c r="QSL752" s="59"/>
      <c r="QSM752" s="59"/>
      <c r="QSN752" s="59"/>
      <c r="QSO752" s="59"/>
      <c r="QSP752" s="59"/>
      <c r="QSQ752" s="59"/>
      <c r="QSR752" s="59"/>
      <c r="QSS752" s="59"/>
      <c r="QST752" s="59"/>
      <c r="QSU752" s="59"/>
      <c r="QSV752" s="59"/>
      <c r="QSW752" s="59"/>
      <c r="QSX752" s="59"/>
      <c r="QSY752" s="59"/>
      <c r="QSZ752" s="59"/>
      <c r="QTA752" s="59"/>
      <c r="QTB752" s="59"/>
      <c r="QTC752" s="59"/>
      <c r="QTD752" s="59"/>
      <c r="QTE752" s="59"/>
      <c r="QTF752" s="59"/>
      <c r="QTG752" s="59"/>
      <c r="QTH752" s="59"/>
      <c r="QTI752" s="59"/>
      <c r="QTJ752" s="59"/>
      <c r="QTK752" s="59"/>
      <c r="QTL752" s="59"/>
      <c r="QTM752" s="59"/>
      <c r="QTN752" s="59"/>
      <c r="QTO752" s="59"/>
      <c r="QTP752" s="59"/>
      <c r="QTQ752" s="59"/>
      <c r="QTR752" s="59"/>
      <c r="QTS752" s="59"/>
      <c r="QTT752" s="59"/>
      <c r="QTU752" s="59"/>
      <c r="QTV752" s="59"/>
      <c r="QTW752" s="59"/>
      <c r="QTX752" s="59"/>
      <c r="QTY752" s="59"/>
      <c r="QTZ752" s="59"/>
      <c r="QUA752" s="59"/>
      <c r="QUB752" s="59"/>
      <c r="QUC752" s="59"/>
      <c r="QUD752" s="59"/>
      <c r="QUE752" s="59"/>
      <c r="QUF752" s="59"/>
      <c r="QUG752" s="59"/>
      <c r="QUH752" s="59"/>
      <c r="QUI752" s="59"/>
      <c r="QUJ752" s="59"/>
      <c r="QUK752" s="59"/>
      <c r="QUL752" s="59"/>
      <c r="QUM752" s="59"/>
      <c r="QUN752" s="59"/>
      <c r="QUO752" s="59"/>
      <c r="QUP752" s="59"/>
      <c r="QUQ752" s="59"/>
      <c r="QUR752" s="59"/>
      <c r="QUS752" s="59"/>
      <c r="QUT752" s="59"/>
      <c r="QUU752" s="59"/>
      <c r="QUV752" s="59"/>
      <c r="QUW752" s="59"/>
      <c r="QUX752" s="59"/>
      <c r="QUY752" s="59"/>
      <c r="QUZ752" s="59"/>
      <c r="QVA752" s="59"/>
      <c r="QVB752" s="59"/>
      <c r="QVC752" s="59"/>
      <c r="QVD752" s="59"/>
      <c r="QVE752" s="59"/>
      <c r="QVF752" s="59"/>
      <c r="QVG752" s="59"/>
      <c r="QVH752" s="59"/>
      <c r="QVI752" s="59"/>
      <c r="QVJ752" s="59"/>
      <c r="QVK752" s="59"/>
      <c r="QVL752" s="59"/>
      <c r="QVM752" s="59"/>
      <c r="QVN752" s="59"/>
      <c r="QVO752" s="59"/>
      <c r="QVP752" s="59"/>
      <c r="QVQ752" s="59"/>
      <c r="QVR752" s="59"/>
      <c r="QVS752" s="59"/>
      <c r="QVT752" s="59"/>
      <c r="QVU752" s="59"/>
      <c r="QVV752" s="59"/>
      <c r="QVW752" s="59"/>
      <c r="QVX752" s="59"/>
      <c r="QVY752" s="59"/>
      <c r="QVZ752" s="59"/>
      <c r="QWA752" s="59"/>
      <c r="QWB752" s="59"/>
      <c r="QWC752" s="59"/>
      <c r="QWD752" s="59"/>
      <c r="QWE752" s="59"/>
      <c r="QWF752" s="59"/>
      <c r="QWG752" s="59"/>
      <c r="QWH752" s="59"/>
      <c r="QWI752" s="59"/>
      <c r="QWJ752" s="59"/>
      <c r="QWK752" s="59"/>
      <c r="QWL752" s="59"/>
      <c r="QWM752" s="59"/>
      <c r="QWN752" s="59"/>
      <c r="QWO752" s="59"/>
      <c r="QWP752" s="59"/>
      <c r="QWQ752" s="59"/>
      <c r="QWR752" s="59"/>
      <c r="QWS752" s="59"/>
      <c r="QWT752" s="59"/>
      <c r="QWU752" s="59"/>
      <c r="QWV752" s="59"/>
      <c r="QWW752" s="59"/>
      <c r="QWX752" s="59"/>
      <c r="QWY752" s="59"/>
      <c r="QWZ752" s="59"/>
      <c r="QXA752" s="59"/>
      <c r="QXB752" s="59"/>
      <c r="QXC752" s="59"/>
      <c r="QXD752" s="59"/>
      <c r="QXE752" s="59"/>
      <c r="QXF752" s="59"/>
      <c r="QXG752" s="59"/>
      <c r="QXH752" s="59"/>
      <c r="QXI752" s="59"/>
      <c r="QXJ752" s="59"/>
      <c r="QXK752" s="59"/>
      <c r="QXL752" s="59"/>
      <c r="QXM752" s="59"/>
      <c r="QXN752" s="59"/>
      <c r="QXO752" s="59"/>
      <c r="QXP752" s="59"/>
      <c r="QXQ752" s="59"/>
      <c r="QXR752" s="59"/>
      <c r="QXS752" s="59"/>
      <c r="QXT752" s="59"/>
      <c r="QXU752" s="59"/>
      <c r="QXV752" s="59"/>
      <c r="QXW752" s="59"/>
      <c r="QXX752" s="59"/>
      <c r="QXY752" s="59"/>
      <c r="QXZ752" s="59"/>
      <c r="QYA752" s="59"/>
      <c r="QYB752" s="59"/>
      <c r="QYC752" s="59"/>
      <c r="QYD752" s="59"/>
      <c r="QYE752" s="59"/>
      <c r="QYF752" s="59"/>
      <c r="QYG752" s="59"/>
      <c r="QYH752" s="59"/>
      <c r="QYI752" s="59"/>
      <c r="QYJ752" s="59"/>
      <c r="QYK752" s="59"/>
      <c r="QYL752" s="59"/>
      <c r="QYM752" s="59"/>
      <c r="QYN752" s="59"/>
      <c r="QYO752" s="59"/>
      <c r="QYP752" s="59"/>
      <c r="QYQ752" s="59"/>
      <c r="QYR752" s="59"/>
      <c r="QYS752" s="59"/>
      <c r="QYT752" s="59"/>
      <c r="QYU752" s="59"/>
      <c r="QYV752" s="59"/>
      <c r="QYW752" s="59"/>
      <c r="QYX752" s="59"/>
      <c r="QYY752" s="59"/>
      <c r="QYZ752" s="59"/>
      <c r="QZA752" s="59"/>
      <c r="QZB752" s="59"/>
      <c r="QZC752" s="59"/>
      <c r="QZD752" s="59"/>
      <c r="QZE752" s="59"/>
      <c r="QZF752" s="59"/>
      <c r="QZG752" s="59"/>
      <c r="QZH752" s="59"/>
      <c r="QZI752" s="59"/>
      <c r="QZJ752" s="59"/>
      <c r="QZK752" s="59"/>
      <c r="QZL752" s="59"/>
      <c r="QZM752" s="59"/>
      <c r="QZN752" s="59"/>
      <c r="QZO752" s="59"/>
      <c r="QZP752" s="59"/>
      <c r="QZQ752" s="59"/>
      <c r="QZR752" s="59"/>
      <c r="QZS752" s="59"/>
      <c r="QZT752" s="59"/>
      <c r="QZU752" s="59"/>
      <c r="QZV752" s="59"/>
      <c r="QZW752" s="59"/>
      <c r="QZX752" s="59"/>
      <c r="QZY752" s="59"/>
      <c r="QZZ752" s="59"/>
      <c r="RAA752" s="59"/>
      <c r="RAB752" s="59"/>
      <c r="RAC752" s="59"/>
      <c r="RAD752" s="59"/>
      <c r="RAE752" s="59"/>
      <c r="RAF752" s="59"/>
      <c r="RAG752" s="59"/>
      <c r="RAH752" s="59"/>
      <c r="RAI752" s="59"/>
      <c r="RAJ752" s="59"/>
      <c r="RAK752" s="59"/>
      <c r="RAL752" s="59"/>
      <c r="RAM752" s="59"/>
      <c r="RAN752" s="59"/>
      <c r="RAO752" s="59"/>
      <c r="RAP752" s="59"/>
      <c r="RAQ752" s="59"/>
      <c r="RAR752" s="59"/>
      <c r="RAS752" s="59"/>
      <c r="RAT752" s="59"/>
      <c r="RAU752" s="59"/>
      <c r="RAV752" s="59"/>
      <c r="RAW752" s="59"/>
      <c r="RAX752" s="59"/>
      <c r="RAY752" s="59"/>
      <c r="RAZ752" s="59"/>
      <c r="RBA752" s="59"/>
      <c r="RBB752" s="59"/>
      <c r="RBC752" s="59"/>
      <c r="RBD752" s="59"/>
      <c r="RBE752" s="59"/>
      <c r="RBF752" s="59"/>
      <c r="RBG752" s="59"/>
      <c r="RBH752" s="59"/>
      <c r="RBI752" s="59"/>
      <c r="RBJ752" s="59"/>
      <c r="RBK752" s="59"/>
      <c r="RBL752" s="59"/>
      <c r="RBM752" s="59"/>
      <c r="RBN752" s="59"/>
      <c r="RBO752" s="59"/>
      <c r="RBP752" s="59"/>
      <c r="RBQ752" s="59"/>
      <c r="RBR752" s="59"/>
      <c r="RBS752" s="59"/>
      <c r="RBT752" s="59"/>
      <c r="RBU752" s="59"/>
      <c r="RBV752" s="59"/>
      <c r="RBW752" s="59"/>
      <c r="RBX752" s="59"/>
      <c r="RBY752" s="59"/>
      <c r="RBZ752" s="59"/>
      <c r="RCA752" s="59"/>
      <c r="RCB752" s="59"/>
      <c r="RCC752" s="59"/>
      <c r="RCD752" s="59"/>
      <c r="RCE752" s="59"/>
      <c r="RCF752" s="59"/>
      <c r="RCG752" s="59"/>
      <c r="RCH752" s="59"/>
      <c r="RCI752" s="59"/>
      <c r="RCJ752" s="59"/>
      <c r="RCK752" s="59"/>
      <c r="RCL752" s="59"/>
      <c r="RCM752" s="59"/>
      <c r="RCN752" s="59"/>
      <c r="RCO752" s="59"/>
      <c r="RCP752" s="59"/>
      <c r="RCQ752" s="59"/>
      <c r="RCR752" s="59"/>
      <c r="RCS752" s="59"/>
      <c r="RCT752" s="59"/>
      <c r="RCU752" s="59"/>
      <c r="RCV752" s="59"/>
      <c r="RCW752" s="59"/>
      <c r="RCX752" s="59"/>
      <c r="RCY752" s="59"/>
      <c r="RCZ752" s="59"/>
      <c r="RDA752" s="59"/>
      <c r="RDB752" s="59"/>
      <c r="RDC752" s="59"/>
      <c r="RDD752" s="59"/>
      <c r="RDE752" s="59"/>
      <c r="RDF752" s="59"/>
      <c r="RDG752" s="59"/>
      <c r="RDH752" s="59"/>
      <c r="RDI752" s="59"/>
      <c r="RDJ752" s="59"/>
      <c r="RDK752" s="59"/>
      <c r="RDL752" s="59"/>
      <c r="RDM752" s="59"/>
      <c r="RDN752" s="59"/>
      <c r="RDO752" s="59"/>
      <c r="RDP752" s="59"/>
      <c r="RDQ752" s="59"/>
      <c r="RDR752" s="59"/>
      <c r="RDS752" s="59"/>
      <c r="RDT752" s="59"/>
      <c r="RDU752" s="59"/>
      <c r="RDV752" s="59"/>
      <c r="RDW752" s="59"/>
      <c r="RDX752" s="59"/>
      <c r="RDY752" s="59"/>
      <c r="RDZ752" s="59"/>
      <c r="REA752" s="59"/>
      <c r="REB752" s="59"/>
      <c r="REC752" s="59"/>
      <c r="RED752" s="59"/>
      <c r="REE752" s="59"/>
      <c r="REF752" s="59"/>
      <c r="REG752" s="59"/>
      <c r="REH752" s="59"/>
      <c r="REI752" s="59"/>
      <c r="REJ752" s="59"/>
      <c r="REK752" s="59"/>
      <c r="REL752" s="59"/>
      <c r="REM752" s="59"/>
      <c r="REN752" s="59"/>
      <c r="REO752" s="59"/>
      <c r="REP752" s="59"/>
      <c r="REQ752" s="59"/>
      <c r="RER752" s="59"/>
      <c r="RES752" s="59"/>
      <c r="RET752" s="59"/>
      <c r="REU752" s="59"/>
      <c r="REV752" s="59"/>
      <c r="REW752" s="59"/>
      <c r="REX752" s="59"/>
      <c r="REY752" s="59"/>
      <c r="REZ752" s="59"/>
      <c r="RFA752" s="59"/>
      <c r="RFB752" s="59"/>
      <c r="RFC752" s="59"/>
      <c r="RFD752" s="59"/>
      <c r="RFE752" s="59"/>
      <c r="RFF752" s="59"/>
      <c r="RFG752" s="59"/>
      <c r="RFH752" s="59"/>
      <c r="RFI752" s="59"/>
      <c r="RFJ752" s="59"/>
      <c r="RFK752" s="59"/>
      <c r="RFL752" s="59"/>
      <c r="RFM752" s="59"/>
      <c r="RFN752" s="59"/>
      <c r="RFO752" s="59"/>
      <c r="RFP752" s="59"/>
      <c r="RFQ752" s="59"/>
      <c r="RFR752" s="59"/>
      <c r="RFS752" s="59"/>
      <c r="RFT752" s="59"/>
      <c r="RFU752" s="59"/>
      <c r="RFV752" s="59"/>
      <c r="RFW752" s="59"/>
      <c r="RFX752" s="59"/>
      <c r="RFY752" s="59"/>
      <c r="RFZ752" s="59"/>
      <c r="RGA752" s="59"/>
      <c r="RGB752" s="59"/>
      <c r="RGC752" s="59"/>
      <c r="RGD752" s="59"/>
      <c r="RGE752" s="59"/>
      <c r="RGF752" s="59"/>
      <c r="RGG752" s="59"/>
      <c r="RGH752" s="59"/>
      <c r="RGI752" s="59"/>
      <c r="RGJ752" s="59"/>
      <c r="RGK752" s="59"/>
      <c r="RGL752" s="59"/>
      <c r="RGM752" s="59"/>
      <c r="RGN752" s="59"/>
      <c r="RGO752" s="59"/>
      <c r="RGP752" s="59"/>
      <c r="RGQ752" s="59"/>
      <c r="RGR752" s="59"/>
      <c r="RGS752" s="59"/>
      <c r="RGT752" s="59"/>
      <c r="RGU752" s="59"/>
      <c r="RGV752" s="59"/>
      <c r="RGW752" s="59"/>
      <c r="RGX752" s="59"/>
      <c r="RGY752" s="59"/>
      <c r="RGZ752" s="59"/>
      <c r="RHA752" s="59"/>
      <c r="RHB752" s="59"/>
      <c r="RHC752" s="59"/>
      <c r="RHD752" s="59"/>
      <c r="RHE752" s="59"/>
      <c r="RHF752" s="59"/>
      <c r="RHG752" s="59"/>
      <c r="RHH752" s="59"/>
      <c r="RHI752" s="59"/>
      <c r="RHJ752" s="59"/>
      <c r="RHK752" s="59"/>
      <c r="RHL752" s="59"/>
      <c r="RHM752" s="59"/>
      <c r="RHN752" s="59"/>
      <c r="RHO752" s="59"/>
      <c r="RHP752" s="59"/>
      <c r="RHQ752" s="59"/>
      <c r="RHR752" s="59"/>
      <c r="RHS752" s="59"/>
      <c r="RHT752" s="59"/>
      <c r="RHU752" s="59"/>
      <c r="RHV752" s="59"/>
      <c r="RHW752" s="59"/>
      <c r="RHX752" s="59"/>
      <c r="RHY752" s="59"/>
      <c r="RHZ752" s="59"/>
      <c r="RIA752" s="59"/>
      <c r="RIB752" s="59"/>
      <c r="RIC752" s="59"/>
      <c r="RID752" s="59"/>
      <c r="RIE752" s="59"/>
      <c r="RIF752" s="59"/>
      <c r="RIG752" s="59"/>
      <c r="RIH752" s="59"/>
      <c r="RII752" s="59"/>
      <c r="RIJ752" s="59"/>
      <c r="RIK752" s="59"/>
      <c r="RIL752" s="59"/>
      <c r="RIM752" s="59"/>
      <c r="RIN752" s="59"/>
      <c r="RIO752" s="59"/>
      <c r="RIP752" s="59"/>
      <c r="RIQ752" s="59"/>
      <c r="RIR752" s="59"/>
      <c r="RIS752" s="59"/>
      <c r="RIT752" s="59"/>
      <c r="RIU752" s="59"/>
      <c r="RIV752" s="59"/>
      <c r="RIW752" s="59"/>
      <c r="RIX752" s="59"/>
      <c r="RIY752" s="59"/>
      <c r="RIZ752" s="59"/>
      <c r="RJA752" s="59"/>
      <c r="RJB752" s="59"/>
      <c r="RJC752" s="59"/>
      <c r="RJD752" s="59"/>
      <c r="RJE752" s="59"/>
      <c r="RJF752" s="59"/>
      <c r="RJG752" s="59"/>
      <c r="RJH752" s="59"/>
      <c r="RJI752" s="59"/>
      <c r="RJJ752" s="59"/>
      <c r="RJK752" s="59"/>
      <c r="RJL752" s="59"/>
      <c r="RJM752" s="59"/>
      <c r="RJN752" s="59"/>
      <c r="RJO752" s="59"/>
      <c r="RJP752" s="59"/>
      <c r="RJQ752" s="59"/>
      <c r="RJR752" s="59"/>
      <c r="RJS752" s="59"/>
      <c r="RJT752" s="59"/>
      <c r="RJU752" s="59"/>
      <c r="RJV752" s="59"/>
      <c r="RJW752" s="59"/>
      <c r="RJX752" s="59"/>
      <c r="RJY752" s="59"/>
      <c r="RJZ752" s="59"/>
      <c r="RKA752" s="59"/>
      <c r="RKB752" s="59"/>
      <c r="RKC752" s="59"/>
      <c r="RKD752" s="59"/>
      <c r="RKE752" s="59"/>
      <c r="RKF752" s="59"/>
      <c r="RKG752" s="59"/>
      <c r="RKH752" s="59"/>
      <c r="RKI752" s="59"/>
      <c r="RKJ752" s="59"/>
      <c r="RKK752" s="59"/>
      <c r="RKL752" s="59"/>
      <c r="RKM752" s="59"/>
      <c r="RKN752" s="59"/>
      <c r="RKO752" s="59"/>
      <c r="RKP752" s="59"/>
      <c r="RKQ752" s="59"/>
      <c r="RKR752" s="59"/>
      <c r="RKS752" s="59"/>
      <c r="RKT752" s="59"/>
      <c r="RKU752" s="59"/>
      <c r="RKV752" s="59"/>
      <c r="RKW752" s="59"/>
      <c r="RKX752" s="59"/>
      <c r="RKY752" s="59"/>
      <c r="RKZ752" s="59"/>
      <c r="RLA752" s="59"/>
      <c r="RLB752" s="59"/>
      <c r="RLC752" s="59"/>
      <c r="RLD752" s="59"/>
      <c r="RLE752" s="59"/>
      <c r="RLF752" s="59"/>
      <c r="RLG752" s="59"/>
      <c r="RLH752" s="59"/>
      <c r="RLI752" s="59"/>
      <c r="RLJ752" s="59"/>
      <c r="RLK752" s="59"/>
      <c r="RLL752" s="59"/>
      <c r="RLM752" s="59"/>
      <c r="RLN752" s="59"/>
      <c r="RLO752" s="59"/>
      <c r="RLP752" s="59"/>
      <c r="RLQ752" s="59"/>
      <c r="RLR752" s="59"/>
      <c r="RLS752" s="59"/>
      <c r="RLT752" s="59"/>
      <c r="RLU752" s="59"/>
      <c r="RLV752" s="59"/>
      <c r="RLW752" s="59"/>
      <c r="RLX752" s="59"/>
      <c r="RLY752" s="59"/>
      <c r="RLZ752" s="59"/>
      <c r="RMA752" s="59"/>
      <c r="RMB752" s="59"/>
      <c r="RMC752" s="59"/>
      <c r="RMD752" s="59"/>
      <c r="RME752" s="59"/>
      <c r="RMF752" s="59"/>
      <c r="RMG752" s="59"/>
      <c r="RMH752" s="59"/>
      <c r="RMI752" s="59"/>
      <c r="RMJ752" s="59"/>
      <c r="RMK752" s="59"/>
      <c r="RML752" s="59"/>
      <c r="RMM752" s="59"/>
      <c r="RMN752" s="59"/>
      <c r="RMO752" s="59"/>
      <c r="RMP752" s="59"/>
      <c r="RMQ752" s="59"/>
      <c r="RMR752" s="59"/>
      <c r="RMS752" s="59"/>
      <c r="RMT752" s="59"/>
      <c r="RMU752" s="59"/>
      <c r="RMV752" s="59"/>
      <c r="RMW752" s="59"/>
      <c r="RMX752" s="59"/>
      <c r="RMY752" s="59"/>
      <c r="RMZ752" s="59"/>
      <c r="RNA752" s="59"/>
      <c r="RNB752" s="59"/>
      <c r="RNC752" s="59"/>
      <c r="RND752" s="59"/>
      <c r="RNE752" s="59"/>
      <c r="RNF752" s="59"/>
      <c r="RNG752" s="59"/>
      <c r="RNH752" s="59"/>
      <c r="RNI752" s="59"/>
      <c r="RNJ752" s="59"/>
      <c r="RNK752" s="59"/>
      <c r="RNL752" s="59"/>
      <c r="RNM752" s="59"/>
      <c r="RNN752" s="59"/>
      <c r="RNO752" s="59"/>
      <c r="RNP752" s="59"/>
      <c r="RNQ752" s="59"/>
      <c r="RNR752" s="59"/>
      <c r="RNS752" s="59"/>
      <c r="RNT752" s="59"/>
      <c r="RNU752" s="59"/>
      <c r="RNV752" s="59"/>
      <c r="RNW752" s="59"/>
      <c r="RNX752" s="59"/>
      <c r="RNY752" s="59"/>
      <c r="RNZ752" s="59"/>
      <c r="ROA752" s="59"/>
      <c r="ROB752" s="59"/>
      <c r="ROC752" s="59"/>
      <c r="ROD752" s="59"/>
      <c r="ROE752" s="59"/>
      <c r="ROF752" s="59"/>
      <c r="ROG752" s="59"/>
      <c r="ROH752" s="59"/>
      <c r="ROI752" s="59"/>
      <c r="ROJ752" s="59"/>
      <c r="ROK752" s="59"/>
      <c r="ROL752" s="59"/>
      <c r="ROM752" s="59"/>
      <c r="RON752" s="59"/>
      <c r="ROO752" s="59"/>
      <c r="ROP752" s="59"/>
      <c r="ROQ752" s="59"/>
      <c r="ROR752" s="59"/>
      <c r="ROS752" s="59"/>
      <c r="ROT752" s="59"/>
      <c r="ROU752" s="59"/>
      <c r="ROV752" s="59"/>
      <c r="ROW752" s="59"/>
      <c r="ROX752" s="59"/>
      <c r="ROY752" s="59"/>
      <c r="ROZ752" s="59"/>
      <c r="RPA752" s="59"/>
      <c r="RPB752" s="59"/>
      <c r="RPC752" s="59"/>
      <c r="RPD752" s="59"/>
      <c r="RPE752" s="59"/>
      <c r="RPF752" s="59"/>
      <c r="RPG752" s="59"/>
      <c r="RPH752" s="59"/>
      <c r="RPI752" s="59"/>
      <c r="RPJ752" s="59"/>
      <c r="RPK752" s="59"/>
      <c r="RPL752" s="59"/>
      <c r="RPM752" s="59"/>
      <c r="RPN752" s="59"/>
      <c r="RPO752" s="59"/>
      <c r="RPP752" s="59"/>
      <c r="RPQ752" s="59"/>
      <c r="RPR752" s="59"/>
      <c r="RPS752" s="59"/>
      <c r="RPT752" s="59"/>
      <c r="RPU752" s="59"/>
      <c r="RPV752" s="59"/>
      <c r="RPW752" s="59"/>
      <c r="RPX752" s="59"/>
      <c r="RPY752" s="59"/>
      <c r="RPZ752" s="59"/>
      <c r="RQA752" s="59"/>
      <c r="RQB752" s="59"/>
      <c r="RQC752" s="59"/>
      <c r="RQD752" s="59"/>
      <c r="RQE752" s="59"/>
      <c r="RQF752" s="59"/>
      <c r="RQG752" s="59"/>
      <c r="RQH752" s="59"/>
      <c r="RQI752" s="59"/>
      <c r="RQJ752" s="59"/>
      <c r="RQK752" s="59"/>
      <c r="RQL752" s="59"/>
      <c r="RQM752" s="59"/>
      <c r="RQN752" s="59"/>
      <c r="RQO752" s="59"/>
      <c r="RQP752" s="59"/>
      <c r="RQQ752" s="59"/>
      <c r="RQR752" s="59"/>
      <c r="RQS752" s="59"/>
      <c r="RQT752" s="59"/>
      <c r="RQU752" s="59"/>
      <c r="RQV752" s="59"/>
      <c r="RQW752" s="59"/>
      <c r="RQX752" s="59"/>
      <c r="RQY752" s="59"/>
      <c r="RQZ752" s="59"/>
      <c r="RRA752" s="59"/>
      <c r="RRB752" s="59"/>
      <c r="RRC752" s="59"/>
      <c r="RRD752" s="59"/>
      <c r="RRE752" s="59"/>
      <c r="RRF752" s="59"/>
      <c r="RRG752" s="59"/>
      <c r="RRH752" s="59"/>
      <c r="RRI752" s="59"/>
      <c r="RRJ752" s="59"/>
      <c r="RRK752" s="59"/>
      <c r="RRL752" s="59"/>
      <c r="RRM752" s="59"/>
      <c r="RRN752" s="59"/>
      <c r="RRO752" s="59"/>
      <c r="RRP752" s="59"/>
      <c r="RRQ752" s="59"/>
      <c r="RRR752" s="59"/>
      <c r="RRS752" s="59"/>
      <c r="RRT752" s="59"/>
      <c r="RRU752" s="59"/>
      <c r="RRV752" s="59"/>
      <c r="RRW752" s="59"/>
      <c r="RRX752" s="59"/>
      <c r="RRY752" s="59"/>
      <c r="RRZ752" s="59"/>
      <c r="RSA752" s="59"/>
      <c r="RSB752" s="59"/>
      <c r="RSC752" s="59"/>
      <c r="RSD752" s="59"/>
      <c r="RSE752" s="59"/>
      <c r="RSF752" s="59"/>
      <c r="RSG752" s="59"/>
      <c r="RSH752" s="59"/>
      <c r="RSI752" s="59"/>
      <c r="RSJ752" s="59"/>
      <c r="RSK752" s="59"/>
      <c r="RSL752" s="59"/>
      <c r="RSM752" s="59"/>
      <c r="RSN752" s="59"/>
      <c r="RSO752" s="59"/>
      <c r="RSP752" s="59"/>
      <c r="RSQ752" s="59"/>
      <c r="RSR752" s="59"/>
      <c r="RSS752" s="59"/>
      <c r="RST752" s="59"/>
      <c r="RSU752" s="59"/>
      <c r="RSV752" s="59"/>
      <c r="RSW752" s="59"/>
      <c r="RSX752" s="59"/>
      <c r="RSY752" s="59"/>
      <c r="RSZ752" s="59"/>
      <c r="RTA752" s="59"/>
      <c r="RTB752" s="59"/>
      <c r="RTC752" s="59"/>
      <c r="RTD752" s="59"/>
      <c r="RTE752" s="59"/>
      <c r="RTF752" s="59"/>
      <c r="RTG752" s="59"/>
      <c r="RTH752" s="59"/>
      <c r="RTI752" s="59"/>
      <c r="RTJ752" s="59"/>
      <c r="RTK752" s="59"/>
      <c r="RTL752" s="59"/>
      <c r="RTM752" s="59"/>
      <c r="RTN752" s="59"/>
      <c r="RTO752" s="59"/>
      <c r="RTP752" s="59"/>
      <c r="RTQ752" s="59"/>
      <c r="RTR752" s="59"/>
      <c r="RTS752" s="59"/>
      <c r="RTT752" s="59"/>
      <c r="RTU752" s="59"/>
      <c r="RTV752" s="59"/>
      <c r="RTW752" s="59"/>
      <c r="RTX752" s="59"/>
      <c r="RTY752" s="59"/>
      <c r="RTZ752" s="59"/>
      <c r="RUA752" s="59"/>
      <c r="RUB752" s="59"/>
      <c r="RUC752" s="59"/>
      <c r="RUD752" s="59"/>
      <c r="RUE752" s="59"/>
      <c r="RUF752" s="59"/>
      <c r="RUG752" s="59"/>
      <c r="RUH752" s="59"/>
      <c r="RUI752" s="59"/>
      <c r="RUJ752" s="59"/>
      <c r="RUK752" s="59"/>
      <c r="RUL752" s="59"/>
      <c r="RUM752" s="59"/>
      <c r="RUN752" s="59"/>
      <c r="RUO752" s="59"/>
      <c r="RUP752" s="59"/>
      <c r="RUQ752" s="59"/>
      <c r="RUR752" s="59"/>
      <c r="RUS752" s="59"/>
      <c r="RUT752" s="59"/>
      <c r="RUU752" s="59"/>
      <c r="RUV752" s="59"/>
      <c r="RUW752" s="59"/>
      <c r="RUX752" s="59"/>
      <c r="RUY752" s="59"/>
      <c r="RUZ752" s="59"/>
      <c r="RVA752" s="59"/>
      <c r="RVB752" s="59"/>
      <c r="RVC752" s="59"/>
      <c r="RVD752" s="59"/>
      <c r="RVE752" s="59"/>
      <c r="RVF752" s="59"/>
      <c r="RVG752" s="59"/>
      <c r="RVH752" s="59"/>
      <c r="RVI752" s="59"/>
      <c r="RVJ752" s="59"/>
      <c r="RVK752" s="59"/>
      <c r="RVL752" s="59"/>
      <c r="RVM752" s="59"/>
      <c r="RVN752" s="59"/>
      <c r="RVO752" s="59"/>
      <c r="RVP752" s="59"/>
      <c r="RVQ752" s="59"/>
      <c r="RVR752" s="59"/>
      <c r="RVS752" s="59"/>
      <c r="RVT752" s="59"/>
      <c r="RVU752" s="59"/>
      <c r="RVV752" s="59"/>
      <c r="RVW752" s="59"/>
      <c r="RVX752" s="59"/>
      <c r="RVY752" s="59"/>
      <c r="RVZ752" s="59"/>
      <c r="RWA752" s="59"/>
      <c r="RWB752" s="59"/>
      <c r="RWC752" s="59"/>
      <c r="RWD752" s="59"/>
      <c r="RWE752" s="59"/>
      <c r="RWF752" s="59"/>
      <c r="RWG752" s="59"/>
      <c r="RWH752" s="59"/>
      <c r="RWI752" s="59"/>
      <c r="RWJ752" s="59"/>
      <c r="RWK752" s="59"/>
      <c r="RWL752" s="59"/>
      <c r="RWM752" s="59"/>
      <c r="RWN752" s="59"/>
      <c r="RWO752" s="59"/>
      <c r="RWP752" s="59"/>
      <c r="RWQ752" s="59"/>
      <c r="RWR752" s="59"/>
      <c r="RWS752" s="59"/>
      <c r="RWT752" s="59"/>
      <c r="RWU752" s="59"/>
      <c r="RWV752" s="59"/>
      <c r="RWW752" s="59"/>
      <c r="RWX752" s="59"/>
      <c r="RWY752" s="59"/>
      <c r="RWZ752" s="59"/>
      <c r="RXA752" s="59"/>
      <c r="RXB752" s="59"/>
      <c r="RXC752" s="59"/>
      <c r="RXD752" s="59"/>
      <c r="RXE752" s="59"/>
      <c r="RXF752" s="59"/>
      <c r="RXG752" s="59"/>
      <c r="RXH752" s="59"/>
      <c r="RXI752" s="59"/>
      <c r="RXJ752" s="59"/>
      <c r="RXK752" s="59"/>
      <c r="RXL752" s="59"/>
      <c r="RXM752" s="59"/>
      <c r="RXN752" s="59"/>
      <c r="RXO752" s="59"/>
      <c r="RXP752" s="59"/>
      <c r="RXQ752" s="59"/>
      <c r="RXR752" s="59"/>
      <c r="RXS752" s="59"/>
      <c r="RXT752" s="59"/>
      <c r="RXU752" s="59"/>
      <c r="RXV752" s="59"/>
      <c r="RXW752" s="59"/>
      <c r="RXX752" s="59"/>
      <c r="RXY752" s="59"/>
      <c r="RXZ752" s="59"/>
      <c r="RYA752" s="59"/>
      <c r="RYB752" s="59"/>
      <c r="RYC752" s="59"/>
      <c r="RYD752" s="59"/>
      <c r="RYE752" s="59"/>
      <c r="RYF752" s="59"/>
      <c r="RYG752" s="59"/>
      <c r="RYH752" s="59"/>
      <c r="RYI752" s="59"/>
      <c r="RYJ752" s="59"/>
      <c r="RYK752" s="59"/>
      <c r="RYL752" s="59"/>
      <c r="RYM752" s="59"/>
      <c r="RYN752" s="59"/>
      <c r="RYO752" s="59"/>
      <c r="RYP752" s="59"/>
      <c r="RYQ752" s="59"/>
      <c r="RYR752" s="59"/>
      <c r="RYS752" s="59"/>
      <c r="RYT752" s="59"/>
      <c r="RYU752" s="59"/>
      <c r="RYV752" s="59"/>
      <c r="RYW752" s="59"/>
      <c r="RYX752" s="59"/>
      <c r="RYY752" s="59"/>
      <c r="RYZ752" s="59"/>
      <c r="RZA752" s="59"/>
      <c r="RZB752" s="59"/>
      <c r="RZC752" s="59"/>
      <c r="RZD752" s="59"/>
      <c r="RZE752" s="59"/>
      <c r="RZF752" s="59"/>
      <c r="RZG752" s="59"/>
      <c r="RZH752" s="59"/>
      <c r="RZI752" s="59"/>
      <c r="RZJ752" s="59"/>
      <c r="RZK752" s="59"/>
      <c r="RZL752" s="59"/>
      <c r="RZM752" s="59"/>
      <c r="RZN752" s="59"/>
      <c r="RZO752" s="59"/>
      <c r="RZP752" s="59"/>
      <c r="RZQ752" s="59"/>
      <c r="RZR752" s="59"/>
      <c r="RZS752" s="59"/>
      <c r="RZT752" s="59"/>
      <c r="RZU752" s="59"/>
      <c r="RZV752" s="59"/>
      <c r="RZW752" s="59"/>
      <c r="RZX752" s="59"/>
      <c r="RZY752" s="59"/>
      <c r="RZZ752" s="59"/>
      <c r="SAA752" s="59"/>
      <c r="SAB752" s="59"/>
      <c r="SAC752" s="59"/>
      <c r="SAD752" s="59"/>
      <c r="SAE752" s="59"/>
      <c r="SAF752" s="59"/>
      <c r="SAG752" s="59"/>
      <c r="SAH752" s="59"/>
      <c r="SAI752" s="59"/>
      <c r="SAJ752" s="59"/>
      <c r="SAK752" s="59"/>
      <c r="SAL752" s="59"/>
      <c r="SAM752" s="59"/>
      <c r="SAN752" s="59"/>
      <c r="SAO752" s="59"/>
      <c r="SAP752" s="59"/>
      <c r="SAQ752" s="59"/>
      <c r="SAR752" s="59"/>
      <c r="SAS752" s="59"/>
      <c r="SAT752" s="59"/>
      <c r="SAU752" s="59"/>
      <c r="SAV752" s="59"/>
      <c r="SAW752" s="59"/>
      <c r="SAX752" s="59"/>
      <c r="SAY752" s="59"/>
      <c r="SAZ752" s="59"/>
      <c r="SBA752" s="59"/>
      <c r="SBB752" s="59"/>
      <c r="SBC752" s="59"/>
      <c r="SBD752" s="59"/>
      <c r="SBE752" s="59"/>
      <c r="SBF752" s="59"/>
      <c r="SBG752" s="59"/>
      <c r="SBH752" s="59"/>
      <c r="SBI752" s="59"/>
      <c r="SBJ752" s="59"/>
      <c r="SBK752" s="59"/>
      <c r="SBL752" s="59"/>
      <c r="SBM752" s="59"/>
      <c r="SBN752" s="59"/>
      <c r="SBO752" s="59"/>
      <c r="SBP752" s="59"/>
      <c r="SBQ752" s="59"/>
      <c r="SBR752" s="59"/>
      <c r="SBS752" s="59"/>
      <c r="SBT752" s="59"/>
      <c r="SBU752" s="59"/>
      <c r="SBV752" s="59"/>
      <c r="SBW752" s="59"/>
      <c r="SBX752" s="59"/>
      <c r="SBY752" s="59"/>
      <c r="SBZ752" s="59"/>
      <c r="SCA752" s="59"/>
      <c r="SCB752" s="59"/>
      <c r="SCC752" s="59"/>
      <c r="SCD752" s="59"/>
      <c r="SCE752" s="59"/>
      <c r="SCF752" s="59"/>
      <c r="SCG752" s="59"/>
      <c r="SCH752" s="59"/>
      <c r="SCI752" s="59"/>
      <c r="SCJ752" s="59"/>
      <c r="SCK752" s="59"/>
      <c r="SCL752" s="59"/>
      <c r="SCM752" s="59"/>
      <c r="SCN752" s="59"/>
      <c r="SCO752" s="59"/>
      <c r="SCP752" s="59"/>
      <c r="SCQ752" s="59"/>
      <c r="SCR752" s="59"/>
      <c r="SCS752" s="59"/>
      <c r="SCT752" s="59"/>
      <c r="SCU752" s="59"/>
      <c r="SCV752" s="59"/>
      <c r="SCW752" s="59"/>
      <c r="SCX752" s="59"/>
      <c r="SCY752" s="59"/>
      <c r="SCZ752" s="59"/>
      <c r="SDA752" s="59"/>
      <c r="SDB752" s="59"/>
      <c r="SDC752" s="59"/>
      <c r="SDD752" s="59"/>
      <c r="SDE752" s="59"/>
      <c r="SDF752" s="59"/>
      <c r="SDG752" s="59"/>
      <c r="SDH752" s="59"/>
      <c r="SDI752" s="59"/>
      <c r="SDJ752" s="59"/>
      <c r="SDK752" s="59"/>
      <c r="SDL752" s="59"/>
      <c r="SDM752" s="59"/>
      <c r="SDN752" s="59"/>
      <c r="SDO752" s="59"/>
      <c r="SDP752" s="59"/>
      <c r="SDQ752" s="59"/>
      <c r="SDR752" s="59"/>
      <c r="SDS752" s="59"/>
      <c r="SDT752" s="59"/>
      <c r="SDU752" s="59"/>
      <c r="SDV752" s="59"/>
      <c r="SDW752" s="59"/>
      <c r="SDX752" s="59"/>
      <c r="SDY752" s="59"/>
      <c r="SDZ752" s="59"/>
      <c r="SEA752" s="59"/>
      <c r="SEB752" s="59"/>
      <c r="SEC752" s="59"/>
      <c r="SED752" s="59"/>
      <c r="SEE752" s="59"/>
      <c r="SEF752" s="59"/>
      <c r="SEG752" s="59"/>
      <c r="SEH752" s="59"/>
      <c r="SEI752" s="59"/>
      <c r="SEJ752" s="59"/>
      <c r="SEK752" s="59"/>
      <c r="SEL752" s="59"/>
      <c r="SEM752" s="59"/>
      <c r="SEN752" s="59"/>
      <c r="SEO752" s="59"/>
      <c r="SEP752" s="59"/>
      <c r="SEQ752" s="59"/>
      <c r="SER752" s="59"/>
      <c r="SES752" s="59"/>
      <c r="SET752" s="59"/>
      <c r="SEU752" s="59"/>
      <c r="SEV752" s="59"/>
      <c r="SEW752" s="59"/>
      <c r="SEX752" s="59"/>
      <c r="SEY752" s="59"/>
      <c r="SEZ752" s="59"/>
      <c r="SFA752" s="59"/>
      <c r="SFB752" s="59"/>
      <c r="SFC752" s="59"/>
      <c r="SFD752" s="59"/>
      <c r="SFE752" s="59"/>
      <c r="SFF752" s="59"/>
      <c r="SFG752" s="59"/>
      <c r="SFH752" s="59"/>
      <c r="SFI752" s="59"/>
      <c r="SFJ752" s="59"/>
      <c r="SFK752" s="59"/>
      <c r="SFL752" s="59"/>
      <c r="SFM752" s="59"/>
      <c r="SFN752" s="59"/>
      <c r="SFO752" s="59"/>
      <c r="SFP752" s="59"/>
      <c r="SFQ752" s="59"/>
      <c r="SFR752" s="59"/>
      <c r="SFS752" s="59"/>
      <c r="SFT752" s="59"/>
      <c r="SFU752" s="59"/>
      <c r="SFV752" s="59"/>
      <c r="SFW752" s="59"/>
      <c r="SFX752" s="59"/>
      <c r="SFY752" s="59"/>
      <c r="SFZ752" s="59"/>
      <c r="SGA752" s="59"/>
      <c r="SGB752" s="59"/>
      <c r="SGC752" s="59"/>
      <c r="SGD752" s="59"/>
      <c r="SGE752" s="59"/>
      <c r="SGF752" s="59"/>
      <c r="SGG752" s="59"/>
      <c r="SGH752" s="59"/>
      <c r="SGI752" s="59"/>
      <c r="SGJ752" s="59"/>
      <c r="SGK752" s="59"/>
      <c r="SGL752" s="59"/>
      <c r="SGM752" s="59"/>
      <c r="SGN752" s="59"/>
      <c r="SGO752" s="59"/>
      <c r="SGP752" s="59"/>
      <c r="SGQ752" s="59"/>
      <c r="SGR752" s="59"/>
      <c r="SGS752" s="59"/>
      <c r="SGT752" s="59"/>
      <c r="SGU752" s="59"/>
      <c r="SGV752" s="59"/>
      <c r="SGW752" s="59"/>
      <c r="SGX752" s="59"/>
      <c r="SGY752" s="59"/>
      <c r="SGZ752" s="59"/>
      <c r="SHA752" s="59"/>
      <c r="SHB752" s="59"/>
      <c r="SHC752" s="59"/>
      <c r="SHD752" s="59"/>
      <c r="SHE752" s="59"/>
      <c r="SHF752" s="59"/>
      <c r="SHG752" s="59"/>
      <c r="SHH752" s="59"/>
      <c r="SHI752" s="59"/>
      <c r="SHJ752" s="59"/>
      <c r="SHK752" s="59"/>
      <c r="SHL752" s="59"/>
      <c r="SHM752" s="59"/>
      <c r="SHN752" s="59"/>
      <c r="SHO752" s="59"/>
      <c r="SHP752" s="59"/>
      <c r="SHQ752" s="59"/>
      <c r="SHR752" s="59"/>
      <c r="SHS752" s="59"/>
      <c r="SHT752" s="59"/>
      <c r="SHU752" s="59"/>
      <c r="SHV752" s="59"/>
      <c r="SHW752" s="59"/>
      <c r="SHX752" s="59"/>
      <c r="SHY752" s="59"/>
      <c r="SHZ752" s="59"/>
      <c r="SIA752" s="59"/>
      <c r="SIB752" s="59"/>
      <c r="SIC752" s="59"/>
      <c r="SID752" s="59"/>
      <c r="SIE752" s="59"/>
      <c r="SIF752" s="59"/>
      <c r="SIG752" s="59"/>
      <c r="SIH752" s="59"/>
      <c r="SII752" s="59"/>
      <c r="SIJ752" s="59"/>
      <c r="SIK752" s="59"/>
      <c r="SIL752" s="59"/>
      <c r="SIM752" s="59"/>
      <c r="SIN752" s="59"/>
      <c r="SIO752" s="59"/>
      <c r="SIP752" s="59"/>
      <c r="SIQ752" s="59"/>
      <c r="SIR752" s="59"/>
      <c r="SIS752" s="59"/>
      <c r="SIT752" s="59"/>
      <c r="SIU752" s="59"/>
      <c r="SIV752" s="59"/>
      <c r="SIW752" s="59"/>
      <c r="SIX752" s="59"/>
      <c r="SIY752" s="59"/>
      <c r="SIZ752" s="59"/>
      <c r="SJA752" s="59"/>
      <c r="SJB752" s="59"/>
      <c r="SJC752" s="59"/>
      <c r="SJD752" s="59"/>
      <c r="SJE752" s="59"/>
      <c r="SJF752" s="59"/>
      <c r="SJG752" s="59"/>
      <c r="SJH752" s="59"/>
      <c r="SJI752" s="59"/>
      <c r="SJJ752" s="59"/>
      <c r="SJK752" s="59"/>
      <c r="SJL752" s="59"/>
      <c r="SJM752" s="59"/>
      <c r="SJN752" s="59"/>
      <c r="SJO752" s="59"/>
      <c r="SJP752" s="59"/>
      <c r="SJQ752" s="59"/>
      <c r="SJR752" s="59"/>
      <c r="SJS752" s="59"/>
      <c r="SJT752" s="59"/>
      <c r="SJU752" s="59"/>
      <c r="SJV752" s="59"/>
      <c r="SJW752" s="59"/>
      <c r="SJX752" s="59"/>
      <c r="SJY752" s="59"/>
      <c r="SJZ752" s="59"/>
      <c r="SKA752" s="59"/>
      <c r="SKB752" s="59"/>
      <c r="SKC752" s="59"/>
      <c r="SKD752" s="59"/>
      <c r="SKE752" s="59"/>
      <c r="SKF752" s="59"/>
      <c r="SKG752" s="59"/>
      <c r="SKH752" s="59"/>
      <c r="SKI752" s="59"/>
      <c r="SKJ752" s="59"/>
      <c r="SKK752" s="59"/>
      <c r="SKL752" s="59"/>
      <c r="SKM752" s="59"/>
      <c r="SKN752" s="59"/>
      <c r="SKO752" s="59"/>
      <c r="SKP752" s="59"/>
      <c r="SKQ752" s="59"/>
      <c r="SKR752" s="59"/>
      <c r="SKS752" s="59"/>
      <c r="SKT752" s="59"/>
      <c r="SKU752" s="59"/>
      <c r="SKV752" s="59"/>
      <c r="SKW752" s="59"/>
      <c r="SKX752" s="59"/>
      <c r="SKY752" s="59"/>
      <c r="SKZ752" s="59"/>
      <c r="SLA752" s="59"/>
      <c r="SLB752" s="59"/>
      <c r="SLC752" s="59"/>
      <c r="SLD752" s="59"/>
      <c r="SLE752" s="59"/>
      <c r="SLF752" s="59"/>
      <c r="SLG752" s="59"/>
      <c r="SLH752" s="59"/>
      <c r="SLI752" s="59"/>
      <c r="SLJ752" s="59"/>
      <c r="SLK752" s="59"/>
      <c r="SLL752" s="59"/>
      <c r="SLM752" s="59"/>
      <c r="SLN752" s="59"/>
      <c r="SLO752" s="59"/>
      <c r="SLP752" s="59"/>
      <c r="SLQ752" s="59"/>
      <c r="SLR752" s="59"/>
      <c r="SLS752" s="59"/>
      <c r="SLT752" s="59"/>
      <c r="SLU752" s="59"/>
      <c r="SLV752" s="59"/>
      <c r="SLW752" s="59"/>
      <c r="SLX752" s="59"/>
      <c r="SLY752" s="59"/>
      <c r="SLZ752" s="59"/>
      <c r="SMA752" s="59"/>
      <c r="SMB752" s="59"/>
      <c r="SMC752" s="59"/>
      <c r="SMD752" s="59"/>
      <c r="SME752" s="59"/>
      <c r="SMF752" s="59"/>
      <c r="SMG752" s="59"/>
      <c r="SMH752" s="59"/>
      <c r="SMI752" s="59"/>
      <c r="SMJ752" s="59"/>
      <c r="SMK752" s="59"/>
      <c r="SML752" s="59"/>
      <c r="SMM752" s="59"/>
      <c r="SMN752" s="59"/>
      <c r="SMO752" s="59"/>
      <c r="SMP752" s="59"/>
      <c r="SMQ752" s="59"/>
      <c r="SMR752" s="59"/>
      <c r="SMS752" s="59"/>
      <c r="SMT752" s="59"/>
      <c r="SMU752" s="59"/>
      <c r="SMV752" s="59"/>
      <c r="SMW752" s="59"/>
      <c r="SMX752" s="59"/>
      <c r="SMY752" s="59"/>
      <c r="SMZ752" s="59"/>
      <c r="SNA752" s="59"/>
      <c r="SNB752" s="59"/>
      <c r="SNC752" s="59"/>
      <c r="SND752" s="59"/>
      <c r="SNE752" s="59"/>
      <c r="SNF752" s="59"/>
      <c r="SNG752" s="59"/>
      <c r="SNH752" s="59"/>
      <c r="SNI752" s="59"/>
      <c r="SNJ752" s="59"/>
      <c r="SNK752" s="59"/>
      <c r="SNL752" s="59"/>
      <c r="SNM752" s="59"/>
      <c r="SNN752" s="59"/>
      <c r="SNO752" s="59"/>
      <c r="SNP752" s="59"/>
      <c r="SNQ752" s="59"/>
      <c r="SNR752" s="59"/>
      <c r="SNS752" s="59"/>
      <c r="SNT752" s="59"/>
      <c r="SNU752" s="59"/>
      <c r="SNV752" s="59"/>
      <c r="SNW752" s="59"/>
      <c r="SNX752" s="59"/>
      <c r="SNY752" s="59"/>
      <c r="SNZ752" s="59"/>
      <c r="SOA752" s="59"/>
      <c r="SOB752" s="59"/>
      <c r="SOC752" s="59"/>
      <c r="SOD752" s="59"/>
      <c r="SOE752" s="59"/>
      <c r="SOF752" s="59"/>
      <c r="SOG752" s="59"/>
      <c r="SOH752" s="59"/>
      <c r="SOI752" s="59"/>
      <c r="SOJ752" s="59"/>
      <c r="SOK752" s="59"/>
      <c r="SOL752" s="59"/>
      <c r="SOM752" s="59"/>
      <c r="SON752" s="59"/>
      <c r="SOO752" s="59"/>
      <c r="SOP752" s="59"/>
      <c r="SOQ752" s="59"/>
      <c r="SOR752" s="59"/>
      <c r="SOS752" s="59"/>
      <c r="SOT752" s="59"/>
      <c r="SOU752" s="59"/>
      <c r="SOV752" s="59"/>
      <c r="SOW752" s="59"/>
      <c r="SOX752" s="59"/>
      <c r="SOY752" s="59"/>
      <c r="SOZ752" s="59"/>
      <c r="SPA752" s="59"/>
      <c r="SPB752" s="59"/>
      <c r="SPC752" s="59"/>
      <c r="SPD752" s="59"/>
      <c r="SPE752" s="59"/>
      <c r="SPF752" s="59"/>
      <c r="SPG752" s="59"/>
      <c r="SPH752" s="59"/>
      <c r="SPI752" s="59"/>
      <c r="SPJ752" s="59"/>
      <c r="SPK752" s="59"/>
      <c r="SPL752" s="59"/>
      <c r="SPM752" s="59"/>
      <c r="SPN752" s="59"/>
      <c r="SPO752" s="59"/>
      <c r="SPP752" s="59"/>
      <c r="SPQ752" s="59"/>
      <c r="SPR752" s="59"/>
      <c r="SPS752" s="59"/>
      <c r="SPT752" s="59"/>
      <c r="SPU752" s="59"/>
      <c r="SPV752" s="59"/>
      <c r="SPW752" s="59"/>
      <c r="SPX752" s="59"/>
      <c r="SPY752" s="59"/>
      <c r="SPZ752" s="59"/>
      <c r="SQA752" s="59"/>
      <c r="SQB752" s="59"/>
      <c r="SQC752" s="59"/>
      <c r="SQD752" s="59"/>
      <c r="SQE752" s="59"/>
      <c r="SQF752" s="59"/>
      <c r="SQG752" s="59"/>
      <c r="SQH752" s="59"/>
      <c r="SQI752" s="59"/>
      <c r="SQJ752" s="59"/>
      <c r="SQK752" s="59"/>
      <c r="SQL752" s="59"/>
      <c r="SQM752" s="59"/>
      <c r="SQN752" s="59"/>
      <c r="SQO752" s="59"/>
      <c r="SQP752" s="59"/>
      <c r="SQQ752" s="59"/>
      <c r="SQR752" s="59"/>
      <c r="SQS752" s="59"/>
      <c r="SQT752" s="59"/>
      <c r="SQU752" s="59"/>
      <c r="SQV752" s="59"/>
      <c r="SQW752" s="59"/>
      <c r="SQX752" s="59"/>
      <c r="SQY752" s="59"/>
      <c r="SQZ752" s="59"/>
      <c r="SRA752" s="59"/>
      <c r="SRB752" s="59"/>
      <c r="SRC752" s="59"/>
      <c r="SRD752" s="59"/>
      <c r="SRE752" s="59"/>
      <c r="SRF752" s="59"/>
      <c r="SRG752" s="59"/>
      <c r="SRH752" s="59"/>
      <c r="SRI752" s="59"/>
      <c r="SRJ752" s="59"/>
      <c r="SRK752" s="59"/>
      <c r="SRL752" s="59"/>
      <c r="SRM752" s="59"/>
      <c r="SRN752" s="59"/>
      <c r="SRO752" s="59"/>
      <c r="SRP752" s="59"/>
      <c r="SRQ752" s="59"/>
      <c r="SRR752" s="59"/>
      <c r="SRS752" s="59"/>
      <c r="SRT752" s="59"/>
      <c r="SRU752" s="59"/>
      <c r="SRV752" s="59"/>
      <c r="SRW752" s="59"/>
      <c r="SRX752" s="59"/>
      <c r="SRY752" s="59"/>
      <c r="SRZ752" s="59"/>
      <c r="SSA752" s="59"/>
      <c r="SSB752" s="59"/>
      <c r="SSC752" s="59"/>
      <c r="SSD752" s="59"/>
      <c r="SSE752" s="59"/>
      <c r="SSF752" s="59"/>
      <c r="SSG752" s="59"/>
      <c r="SSH752" s="59"/>
      <c r="SSI752" s="59"/>
      <c r="SSJ752" s="59"/>
      <c r="SSK752" s="59"/>
      <c r="SSL752" s="59"/>
      <c r="SSM752" s="59"/>
      <c r="SSN752" s="59"/>
      <c r="SSO752" s="59"/>
      <c r="SSP752" s="59"/>
      <c r="SSQ752" s="59"/>
      <c r="SSR752" s="59"/>
      <c r="SSS752" s="59"/>
      <c r="SST752" s="59"/>
      <c r="SSU752" s="59"/>
      <c r="SSV752" s="59"/>
      <c r="SSW752" s="59"/>
      <c r="SSX752" s="59"/>
      <c r="SSY752" s="59"/>
      <c r="SSZ752" s="59"/>
      <c r="STA752" s="59"/>
      <c r="STB752" s="59"/>
      <c r="STC752" s="59"/>
      <c r="STD752" s="59"/>
      <c r="STE752" s="59"/>
      <c r="STF752" s="59"/>
      <c r="STG752" s="59"/>
      <c r="STH752" s="59"/>
      <c r="STI752" s="59"/>
      <c r="STJ752" s="59"/>
      <c r="STK752" s="59"/>
      <c r="STL752" s="59"/>
      <c r="STM752" s="59"/>
      <c r="STN752" s="59"/>
      <c r="STO752" s="59"/>
      <c r="STP752" s="59"/>
      <c r="STQ752" s="59"/>
      <c r="STR752" s="59"/>
      <c r="STS752" s="59"/>
      <c r="STT752" s="59"/>
      <c r="STU752" s="59"/>
      <c r="STV752" s="59"/>
      <c r="STW752" s="59"/>
      <c r="STX752" s="59"/>
      <c r="STY752" s="59"/>
      <c r="STZ752" s="59"/>
      <c r="SUA752" s="59"/>
      <c r="SUB752" s="59"/>
      <c r="SUC752" s="59"/>
      <c r="SUD752" s="59"/>
      <c r="SUE752" s="59"/>
      <c r="SUF752" s="59"/>
      <c r="SUG752" s="59"/>
      <c r="SUH752" s="59"/>
      <c r="SUI752" s="59"/>
      <c r="SUJ752" s="59"/>
      <c r="SUK752" s="59"/>
      <c r="SUL752" s="59"/>
      <c r="SUM752" s="59"/>
      <c r="SUN752" s="59"/>
      <c r="SUO752" s="59"/>
      <c r="SUP752" s="59"/>
      <c r="SUQ752" s="59"/>
      <c r="SUR752" s="59"/>
      <c r="SUS752" s="59"/>
      <c r="SUT752" s="59"/>
      <c r="SUU752" s="59"/>
      <c r="SUV752" s="59"/>
      <c r="SUW752" s="59"/>
      <c r="SUX752" s="59"/>
      <c r="SUY752" s="59"/>
      <c r="SUZ752" s="59"/>
      <c r="SVA752" s="59"/>
      <c r="SVB752" s="59"/>
      <c r="SVC752" s="59"/>
      <c r="SVD752" s="59"/>
      <c r="SVE752" s="59"/>
      <c r="SVF752" s="59"/>
      <c r="SVG752" s="59"/>
      <c r="SVH752" s="59"/>
      <c r="SVI752" s="59"/>
      <c r="SVJ752" s="59"/>
      <c r="SVK752" s="59"/>
      <c r="SVL752" s="59"/>
      <c r="SVM752" s="59"/>
      <c r="SVN752" s="59"/>
      <c r="SVO752" s="59"/>
      <c r="SVP752" s="59"/>
      <c r="SVQ752" s="59"/>
      <c r="SVR752" s="59"/>
      <c r="SVS752" s="59"/>
      <c r="SVT752" s="59"/>
      <c r="SVU752" s="59"/>
      <c r="SVV752" s="59"/>
      <c r="SVW752" s="59"/>
      <c r="SVX752" s="59"/>
      <c r="SVY752" s="59"/>
      <c r="SVZ752" s="59"/>
      <c r="SWA752" s="59"/>
      <c r="SWB752" s="59"/>
      <c r="SWC752" s="59"/>
      <c r="SWD752" s="59"/>
      <c r="SWE752" s="59"/>
      <c r="SWF752" s="59"/>
      <c r="SWG752" s="59"/>
      <c r="SWH752" s="59"/>
      <c r="SWI752" s="59"/>
      <c r="SWJ752" s="59"/>
      <c r="SWK752" s="59"/>
      <c r="SWL752" s="59"/>
      <c r="SWM752" s="59"/>
      <c r="SWN752" s="59"/>
      <c r="SWO752" s="59"/>
      <c r="SWP752" s="59"/>
      <c r="SWQ752" s="59"/>
      <c r="SWR752" s="59"/>
      <c r="SWS752" s="59"/>
      <c r="SWT752" s="59"/>
      <c r="SWU752" s="59"/>
      <c r="SWV752" s="59"/>
      <c r="SWW752" s="59"/>
      <c r="SWX752" s="59"/>
      <c r="SWY752" s="59"/>
      <c r="SWZ752" s="59"/>
      <c r="SXA752" s="59"/>
      <c r="SXB752" s="59"/>
      <c r="SXC752" s="59"/>
      <c r="SXD752" s="59"/>
      <c r="SXE752" s="59"/>
      <c r="SXF752" s="59"/>
      <c r="SXG752" s="59"/>
      <c r="SXH752" s="59"/>
      <c r="SXI752" s="59"/>
      <c r="SXJ752" s="59"/>
      <c r="SXK752" s="59"/>
      <c r="SXL752" s="59"/>
      <c r="SXM752" s="59"/>
      <c r="SXN752" s="59"/>
      <c r="SXO752" s="59"/>
      <c r="SXP752" s="59"/>
      <c r="SXQ752" s="59"/>
      <c r="SXR752" s="59"/>
      <c r="SXS752" s="59"/>
      <c r="SXT752" s="59"/>
      <c r="SXU752" s="59"/>
      <c r="SXV752" s="59"/>
      <c r="SXW752" s="59"/>
      <c r="SXX752" s="59"/>
      <c r="SXY752" s="59"/>
      <c r="SXZ752" s="59"/>
      <c r="SYA752" s="59"/>
      <c r="SYB752" s="59"/>
      <c r="SYC752" s="59"/>
      <c r="SYD752" s="59"/>
      <c r="SYE752" s="59"/>
      <c r="SYF752" s="59"/>
      <c r="SYG752" s="59"/>
      <c r="SYH752" s="59"/>
      <c r="SYI752" s="59"/>
      <c r="SYJ752" s="59"/>
      <c r="SYK752" s="59"/>
      <c r="SYL752" s="59"/>
      <c r="SYM752" s="59"/>
      <c r="SYN752" s="59"/>
      <c r="SYO752" s="59"/>
      <c r="SYP752" s="59"/>
      <c r="SYQ752" s="59"/>
      <c r="SYR752" s="59"/>
      <c r="SYS752" s="59"/>
      <c r="SYT752" s="59"/>
      <c r="SYU752" s="59"/>
      <c r="SYV752" s="59"/>
      <c r="SYW752" s="59"/>
      <c r="SYX752" s="59"/>
      <c r="SYY752" s="59"/>
      <c r="SYZ752" s="59"/>
      <c r="SZA752" s="59"/>
      <c r="SZB752" s="59"/>
      <c r="SZC752" s="59"/>
      <c r="SZD752" s="59"/>
      <c r="SZE752" s="59"/>
      <c r="SZF752" s="59"/>
      <c r="SZG752" s="59"/>
      <c r="SZH752" s="59"/>
      <c r="SZI752" s="59"/>
      <c r="SZJ752" s="59"/>
      <c r="SZK752" s="59"/>
      <c r="SZL752" s="59"/>
      <c r="SZM752" s="59"/>
      <c r="SZN752" s="59"/>
      <c r="SZO752" s="59"/>
      <c r="SZP752" s="59"/>
      <c r="SZQ752" s="59"/>
      <c r="SZR752" s="59"/>
      <c r="SZS752" s="59"/>
      <c r="SZT752" s="59"/>
      <c r="SZU752" s="59"/>
      <c r="SZV752" s="59"/>
      <c r="SZW752" s="59"/>
      <c r="SZX752" s="59"/>
      <c r="SZY752" s="59"/>
      <c r="SZZ752" s="59"/>
      <c r="TAA752" s="59"/>
      <c r="TAB752" s="59"/>
      <c r="TAC752" s="59"/>
      <c r="TAD752" s="59"/>
      <c r="TAE752" s="59"/>
      <c r="TAF752" s="59"/>
      <c r="TAG752" s="59"/>
      <c r="TAH752" s="59"/>
      <c r="TAI752" s="59"/>
      <c r="TAJ752" s="59"/>
      <c r="TAK752" s="59"/>
      <c r="TAL752" s="59"/>
      <c r="TAM752" s="59"/>
      <c r="TAN752" s="59"/>
      <c r="TAO752" s="59"/>
      <c r="TAP752" s="59"/>
      <c r="TAQ752" s="59"/>
      <c r="TAR752" s="59"/>
      <c r="TAS752" s="59"/>
      <c r="TAT752" s="59"/>
      <c r="TAU752" s="59"/>
      <c r="TAV752" s="59"/>
      <c r="TAW752" s="59"/>
      <c r="TAX752" s="59"/>
      <c r="TAY752" s="59"/>
      <c r="TAZ752" s="59"/>
      <c r="TBA752" s="59"/>
      <c r="TBB752" s="59"/>
      <c r="TBC752" s="59"/>
      <c r="TBD752" s="59"/>
      <c r="TBE752" s="59"/>
      <c r="TBF752" s="59"/>
      <c r="TBG752" s="59"/>
      <c r="TBH752" s="59"/>
      <c r="TBI752" s="59"/>
      <c r="TBJ752" s="59"/>
      <c r="TBK752" s="59"/>
      <c r="TBL752" s="59"/>
      <c r="TBM752" s="59"/>
      <c r="TBN752" s="59"/>
      <c r="TBO752" s="59"/>
      <c r="TBP752" s="59"/>
      <c r="TBQ752" s="59"/>
      <c r="TBR752" s="59"/>
      <c r="TBS752" s="59"/>
      <c r="TBT752" s="59"/>
      <c r="TBU752" s="59"/>
      <c r="TBV752" s="59"/>
      <c r="TBW752" s="59"/>
      <c r="TBX752" s="59"/>
      <c r="TBY752" s="59"/>
      <c r="TBZ752" s="59"/>
      <c r="TCA752" s="59"/>
      <c r="TCB752" s="59"/>
      <c r="TCC752" s="59"/>
      <c r="TCD752" s="59"/>
      <c r="TCE752" s="59"/>
      <c r="TCF752" s="59"/>
      <c r="TCG752" s="59"/>
      <c r="TCH752" s="59"/>
      <c r="TCI752" s="59"/>
      <c r="TCJ752" s="59"/>
      <c r="TCK752" s="59"/>
      <c r="TCL752" s="59"/>
      <c r="TCM752" s="59"/>
      <c r="TCN752" s="59"/>
      <c r="TCO752" s="59"/>
      <c r="TCP752" s="59"/>
      <c r="TCQ752" s="59"/>
      <c r="TCR752" s="59"/>
      <c r="TCS752" s="59"/>
      <c r="TCT752" s="59"/>
      <c r="TCU752" s="59"/>
      <c r="TCV752" s="59"/>
      <c r="TCW752" s="59"/>
      <c r="TCX752" s="59"/>
      <c r="TCY752" s="59"/>
      <c r="TCZ752" s="59"/>
      <c r="TDA752" s="59"/>
      <c r="TDB752" s="59"/>
      <c r="TDC752" s="59"/>
      <c r="TDD752" s="59"/>
      <c r="TDE752" s="59"/>
      <c r="TDF752" s="59"/>
      <c r="TDG752" s="59"/>
      <c r="TDH752" s="59"/>
      <c r="TDI752" s="59"/>
      <c r="TDJ752" s="59"/>
      <c r="TDK752" s="59"/>
      <c r="TDL752" s="59"/>
      <c r="TDM752" s="59"/>
      <c r="TDN752" s="59"/>
      <c r="TDO752" s="59"/>
      <c r="TDP752" s="59"/>
      <c r="TDQ752" s="59"/>
      <c r="TDR752" s="59"/>
      <c r="TDS752" s="59"/>
      <c r="TDT752" s="59"/>
      <c r="TDU752" s="59"/>
      <c r="TDV752" s="59"/>
      <c r="TDW752" s="59"/>
      <c r="TDX752" s="59"/>
      <c r="TDY752" s="59"/>
      <c r="TDZ752" s="59"/>
      <c r="TEA752" s="59"/>
      <c r="TEB752" s="59"/>
      <c r="TEC752" s="59"/>
      <c r="TED752" s="59"/>
      <c r="TEE752" s="59"/>
      <c r="TEF752" s="59"/>
      <c r="TEG752" s="59"/>
      <c r="TEH752" s="59"/>
      <c r="TEI752" s="59"/>
      <c r="TEJ752" s="59"/>
      <c r="TEK752" s="59"/>
      <c r="TEL752" s="59"/>
      <c r="TEM752" s="59"/>
      <c r="TEN752" s="59"/>
      <c r="TEO752" s="59"/>
      <c r="TEP752" s="59"/>
      <c r="TEQ752" s="59"/>
      <c r="TER752" s="59"/>
      <c r="TES752" s="59"/>
      <c r="TET752" s="59"/>
      <c r="TEU752" s="59"/>
      <c r="TEV752" s="59"/>
      <c r="TEW752" s="59"/>
      <c r="TEX752" s="59"/>
      <c r="TEY752" s="59"/>
      <c r="TEZ752" s="59"/>
      <c r="TFA752" s="59"/>
      <c r="TFB752" s="59"/>
      <c r="TFC752" s="59"/>
      <c r="TFD752" s="59"/>
      <c r="TFE752" s="59"/>
      <c r="TFF752" s="59"/>
      <c r="TFG752" s="59"/>
      <c r="TFH752" s="59"/>
      <c r="TFI752" s="59"/>
      <c r="TFJ752" s="59"/>
      <c r="TFK752" s="59"/>
      <c r="TFL752" s="59"/>
      <c r="TFM752" s="59"/>
      <c r="TFN752" s="59"/>
      <c r="TFO752" s="59"/>
      <c r="TFP752" s="59"/>
      <c r="TFQ752" s="59"/>
      <c r="TFR752" s="59"/>
      <c r="TFS752" s="59"/>
      <c r="TFT752" s="59"/>
      <c r="TFU752" s="59"/>
      <c r="TFV752" s="59"/>
      <c r="TFW752" s="59"/>
      <c r="TFX752" s="59"/>
      <c r="TFY752" s="59"/>
      <c r="TFZ752" s="59"/>
      <c r="TGA752" s="59"/>
      <c r="TGB752" s="59"/>
      <c r="TGC752" s="59"/>
      <c r="TGD752" s="59"/>
      <c r="TGE752" s="59"/>
      <c r="TGF752" s="59"/>
      <c r="TGG752" s="59"/>
      <c r="TGH752" s="59"/>
      <c r="TGI752" s="59"/>
      <c r="TGJ752" s="59"/>
      <c r="TGK752" s="59"/>
      <c r="TGL752" s="59"/>
      <c r="TGM752" s="59"/>
      <c r="TGN752" s="59"/>
      <c r="TGO752" s="59"/>
      <c r="TGP752" s="59"/>
      <c r="TGQ752" s="59"/>
      <c r="TGR752" s="59"/>
      <c r="TGS752" s="59"/>
      <c r="TGT752" s="59"/>
      <c r="TGU752" s="59"/>
      <c r="TGV752" s="59"/>
      <c r="TGW752" s="59"/>
      <c r="TGX752" s="59"/>
      <c r="TGY752" s="59"/>
      <c r="TGZ752" s="59"/>
      <c r="THA752" s="59"/>
      <c r="THB752" s="59"/>
      <c r="THC752" s="59"/>
      <c r="THD752" s="59"/>
      <c r="THE752" s="59"/>
      <c r="THF752" s="59"/>
      <c r="THG752" s="59"/>
      <c r="THH752" s="59"/>
      <c r="THI752" s="59"/>
      <c r="THJ752" s="59"/>
      <c r="THK752" s="59"/>
      <c r="THL752" s="59"/>
      <c r="THM752" s="59"/>
      <c r="THN752" s="59"/>
      <c r="THO752" s="59"/>
      <c r="THP752" s="59"/>
      <c r="THQ752" s="59"/>
      <c r="THR752" s="59"/>
      <c r="THS752" s="59"/>
      <c r="THT752" s="59"/>
      <c r="THU752" s="59"/>
      <c r="THV752" s="59"/>
      <c r="THW752" s="59"/>
      <c r="THX752" s="59"/>
      <c r="THY752" s="59"/>
      <c r="THZ752" s="59"/>
      <c r="TIA752" s="59"/>
      <c r="TIB752" s="59"/>
      <c r="TIC752" s="59"/>
      <c r="TID752" s="59"/>
      <c r="TIE752" s="59"/>
      <c r="TIF752" s="59"/>
      <c r="TIG752" s="59"/>
      <c r="TIH752" s="59"/>
      <c r="TII752" s="59"/>
      <c r="TIJ752" s="59"/>
      <c r="TIK752" s="59"/>
      <c r="TIL752" s="59"/>
      <c r="TIM752" s="59"/>
      <c r="TIN752" s="59"/>
      <c r="TIO752" s="59"/>
      <c r="TIP752" s="59"/>
      <c r="TIQ752" s="59"/>
      <c r="TIR752" s="59"/>
      <c r="TIS752" s="59"/>
      <c r="TIT752" s="59"/>
      <c r="TIU752" s="59"/>
      <c r="TIV752" s="59"/>
      <c r="TIW752" s="59"/>
      <c r="TIX752" s="59"/>
      <c r="TIY752" s="59"/>
      <c r="TIZ752" s="59"/>
      <c r="TJA752" s="59"/>
      <c r="TJB752" s="59"/>
      <c r="TJC752" s="59"/>
      <c r="TJD752" s="59"/>
      <c r="TJE752" s="59"/>
      <c r="TJF752" s="59"/>
      <c r="TJG752" s="59"/>
      <c r="TJH752" s="59"/>
      <c r="TJI752" s="59"/>
      <c r="TJJ752" s="59"/>
      <c r="TJK752" s="59"/>
      <c r="TJL752" s="59"/>
      <c r="TJM752" s="59"/>
      <c r="TJN752" s="59"/>
      <c r="TJO752" s="59"/>
      <c r="TJP752" s="59"/>
      <c r="TJQ752" s="59"/>
      <c r="TJR752" s="59"/>
      <c r="TJS752" s="59"/>
      <c r="TJT752" s="59"/>
      <c r="TJU752" s="59"/>
      <c r="TJV752" s="59"/>
      <c r="TJW752" s="59"/>
      <c r="TJX752" s="59"/>
      <c r="TJY752" s="59"/>
      <c r="TJZ752" s="59"/>
      <c r="TKA752" s="59"/>
      <c r="TKB752" s="59"/>
      <c r="TKC752" s="59"/>
      <c r="TKD752" s="59"/>
      <c r="TKE752" s="59"/>
      <c r="TKF752" s="59"/>
      <c r="TKG752" s="59"/>
      <c r="TKH752" s="59"/>
      <c r="TKI752" s="59"/>
      <c r="TKJ752" s="59"/>
      <c r="TKK752" s="59"/>
      <c r="TKL752" s="59"/>
      <c r="TKM752" s="59"/>
      <c r="TKN752" s="59"/>
      <c r="TKO752" s="59"/>
      <c r="TKP752" s="59"/>
      <c r="TKQ752" s="59"/>
      <c r="TKR752" s="59"/>
      <c r="TKS752" s="59"/>
      <c r="TKT752" s="59"/>
      <c r="TKU752" s="59"/>
      <c r="TKV752" s="59"/>
      <c r="TKW752" s="59"/>
      <c r="TKX752" s="59"/>
      <c r="TKY752" s="59"/>
      <c r="TKZ752" s="59"/>
      <c r="TLA752" s="59"/>
      <c r="TLB752" s="59"/>
      <c r="TLC752" s="59"/>
      <c r="TLD752" s="59"/>
      <c r="TLE752" s="59"/>
      <c r="TLF752" s="59"/>
      <c r="TLG752" s="59"/>
      <c r="TLH752" s="59"/>
      <c r="TLI752" s="59"/>
      <c r="TLJ752" s="59"/>
      <c r="TLK752" s="59"/>
      <c r="TLL752" s="59"/>
      <c r="TLM752" s="59"/>
      <c r="TLN752" s="59"/>
      <c r="TLO752" s="59"/>
      <c r="TLP752" s="59"/>
      <c r="TLQ752" s="59"/>
      <c r="TLR752" s="59"/>
      <c r="TLS752" s="59"/>
      <c r="TLT752" s="59"/>
      <c r="TLU752" s="59"/>
      <c r="TLV752" s="59"/>
      <c r="TLW752" s="59"/>
      <c r="TLX752" s="59"/>
      <c r="TLY752" s="59"/>
      <c r="TLZ752" s="59"/>
      <c r="TMA752" s="59"/>
      <c r="TMB752" s="59"/>
      <c r="TMC752" s="59"/>
      <c r="TMD752" s="59"/>
      <c r="TME752" s="59"/>
      <c r="TMF752" s="59"/>
      <c r="TMG752" s="59"/>
      <c r="TMH752" s="59"/>
      <c r="TMI752" s="59"/>
      <c r="TMJ752" s="59"/>
      <c r="TMK752" s="59"/>
      <c r="TML752" s="59"/>
      <c r="TMM752" s="59"/>
      <c r="TMN752" s="59"/>
      <c r="TMO752" s="59"/>
      <c r="TMP752" s="59"/>
      <c r="TMQ752" s="59"/>
      <c r="TMR752" s="59"/>
      <c r="TMS752" s="59"/>
      <c r="TMT752" s="59"/>
      <c r="TMU752" s="59"/>
      <c r="TMV752" s="59"/>
      <c r="TMW752" s="59"/>
      <c r="TMX752" s="59"/>
      <c r="TMY752" s="59"/>
      <c r="TMZ752" s="59"/>
      <c r="TNA752" s="59"/>
      <c r="TNB752" s="59"/>
      <c r="TNC752" s="59"/>
      <c r="TND752" s="59"/>
      <c r="TNE752" s="59"/>
      <c r="TNF752" s="59"/>
      <c r="TNG752" s="59"/>
      <c r="TNH752" s="59"/>
      <c r="TNI752" s="59"/>
      <c r="TNJ752" s="59"/>
      <c r="TNK752" s="59"/>
      <c r="TNL752" s="59"/>
      <c r="TNM752" s="59"/>
      <c r="TNN752" s="59"/>
      <c r="TNO752" s="59"/>
      <c r="TNP752" s="59"/>
      <c r="TNQ752" s="59"/>
      <c r="TNR752" s="59"/>
      <c r="TNS752" s="59"/>
      <c r="TNT752" s="59"/>
      <c r="TNU752" s="59"/>
      <c r="TNV752" s="59"/>
      <c r="TNW752" s="59"/>
      <c r="TNX752" s="59"/>
      <c r="TNY752" s="59"/>
      <c r="TNZ752" s="59"/>
      <c r="TOA752" s="59"/>
      <c r="TOB752" s="59"/>
      <c r="TOC752" s="59"/>
      <c r="TOD752" s="59"/>
      <c r="TOE752" s="59"/>
      <c r="TOF752" s="59"/>
      <c r="TOG752" s="59"/>
      <c r="TOH752" s="59"/>
      <c r="TOI752" s="59"/>
      <c r="TOJ752" s="59"/>
      <c r="TOK752" s="59"/>
      <c r="TOL752" s="59"/>
      <c r="TOM752" s="59"/>
      <c r="TON752" s="59"/>
      <c r="TOO752" s="59"/>
      <c r="TOP752" s="59"/>
      <c r="TOQ752" s="59"/>
      <c r="TOR752" s="59"/>
      <c r="TOS752" s="59"/>
      <c r="TOT752" s="59"/>
      <c r="TOU752" s="59"/>
      <c r="TOV752" s="59"/>
      <c r="TOW752" s="59"/>
      <c r="TOX752" s="59"/>
      <c r="TOY752" s="59"/>
      <c r="TOZ752" s="59"/>
      <c r="TPA752" s="59"/>
      <c r="TPB752" s="59"/>
      <c r="TPC752" s="59"/>
      <c r="TPD752" s="59"/>
      <c r="TPE752" s="59"/>
      <c r="TPF752" s="59"/>
      <c r="TPG752" s="59"/>
      <c r="TPH752" s="59"/>
      <c r="TPI752" s="59"/>
      <c r="TPJ752" s="59"/>
      <c r="TPK752" s="59"/>
      <c r="TPL752" s="59"/>
      <c r="TPM752" s="59"/>
      <c r="TPN752" s="59"/>
      <c r="TPO752" s="59"/>
      <c r="TPP752" s="59"/>
      <c r="TPQ752" s="59"/>
      <c r="TPR752" s="59"/>
      <c r="TPS752" s="59"/>
      <c r="TPT752" s="59"/>
      <c r="TPU752" s="59"/>
      <c r="TPV752" s="59"/>
      <c r="TPW752" s="59"/>
      <c r="TPX752" s="59"/>
      <c r="TPY752" s="59"/>
      <c r="TPZ752" s="59"/>
      <c r="TQA752" s="59"/>
      <c r="TQB752" s="59"/>
      <c r="TQC752" s="59"/>
      <c r="TQD752" s="59"/>
      <c r="TQE752" s="59"/>
      <c r="TQF752" s="59"/>
      <c r="TQG752" s="59"/>
      <c r="TQH752" s="59"/>
      <c r="TQI752" s="59"/>
      <c r="TQJ752" s="59"/>
      <c r="TQK752" s="59"/>
      <c r="TQL752" s="59"/>
      <c r="TQM752" s="59"/>
      <c r="TQN752" s="59"/>
      <c r="TQO752" s="59"/>
      <c r="TQP752" s="59"/>
      <c r="TQQ752" s="59"/>
      <c r="TQR752" s="59"/>
      <c r="TQS752" s="59"/>
      <c r="TQT752" s="59"/>
      <c r="TQU752" s="59"/>
      <c r="TQV752" s="59"/>
      <c r="TQW752" s="59"/>
      <c r="TQX752" s="59"/>
      <c r="TQY752" s="59"/>
      <c r="TQZ752" s="59"/>
      <c r="TRA752" s="59"/>
      <c r="TRB752" s="59"/>
      <c r="TRC752" s="59"/>
      <c r="TRD752" s="59"/>
      <c r="TRE752" s="59"/>
      <c r="TRF752" s="59"/>
      <c r="TRG752" s="59"/>
      <c r="TRH752" s="59"/>
      <c r="TRI752" s="59"/>
      <c r="TRJ752" s="59"/>
      <c r="TRK752" s="59"/>
      <c r="TRL752" s="59"/>
      <c r="TRM752" s="59"/>
      <c r="TRN752" s="59"/>
      <c r="TRO752" s="59"/>
      <c r="TRP752" s="59"/>
      <c r="TRQ752" s="59"/>
      <c r="TRR752" s="59"/>
      <c r="TRS752" s="59"/>
      <c r="TRT752" s="59"/>
      <c r="TRU752" s="59"/>
      <c r="TRV752" s="59"/>
      <c r="TRW752" s="59"/>
      <c r="TRX752" s="59"/>
      <c r="TRY752" s="59"/>
      <c r="TRZ752" s="59"/>
      <c r="TSA752" s="59"/>
      <c r="TSB752" s="59"/>
      <c r="TSC752" s="59"/>
      <c r="TSD752" s="59"/>
      <c r="TSE752" s="59"/>
      <c r="TSF752" s="59"/>
      <c r="TSG752" s="59"/>
      <c r="TSH752" s="59"/>
      <c r="TSI752" s="59"/>
      <c r="TSJ752" s="59"/>
      <c r="TSK752" s="59"/>
      <c r="TSL752" s="59"/>
      <c r="TSM752" s="59"/>
      <c r="TSN752" s="59"/>
      <c r="TSO752" s="59"/>
      <c r="TSP752" s="59"/>
      <c r="TSQ752" s="59"/>
      <c r="TSR752" s="59"/>
      <c r="TSS752" s="59"/>
      <c r="TST752" s="59"/>
      <c r="TSU752" s="59"/>
      <c r="TSV752" s="59"/>
      <c r="TSW752" s="59"/>
      <c r="TSX752" s="59"/>
      <c r="TSY752" s="59"/>
      <c r="TSZ752" s="59"/>
      <c r="TTA752" s="59"/>
      <c r="TTB752" s="59"/>
      <c r="TTC752" s="59"/>
      <c r="TTD752" s="59"/>
      <c r="TTE752" s="59"/>
      <c r="TTF752" s="59"/>
      <c r="TTG752" s="59"/>
      <c r="TTH752" s="59"/>
      <c r="TTI752" s="59"/>
      <c r="TTJ752" s="59"/>
      <c r="TTK752" s="59"/>
      <c r="TTL752" s="59"/>
      <c r="TTM752" s="59"/>
      <c r="TTN752" s="59"/>
      <c r="TTO752" s="59"/>
      <c r="TTP752" s="59"/>
      <c r="TTQ752" s="59"/>
      <c r="TTR752" s="59"/>
      <c r="TTS752" s="59"/>
      <c r="TTT752" s="59"/>
      <c r="TTU752" s="59"/>
      <c r="TTV752" s="59"/>
      <c r="TTW752" s="59"/>
      <c r="TTX752" s="59"/>
      <c r="TTY752" s="59"/>
      <c r="TTZ752" s="59"/>
      <c r="TUA752" s="59"/>
      <c r="TUB752" s="59"/>
      <c r="TUC752" s="59"/>
      <c r="TUD752" s="59"/>
      <c r="TUE752" s="59"/>
      <c r="TUF752" s="59"/>
      <c r="TUG752" s="59"/>
      <c r="TUH752" s="59"/>
      <c r="TUI752" s="59"/>
      <c r="TUJ752" s="59"/>
      <c r="TUK752" s="59"/>
      <c r="TUL752" s="59"/>
      <c r="TUM752" s="59"/>
      <c r="TUN752" s="59"/>
      <c r="TUO752" s="59"/>
      <c r="TUP752" s="59"/>
      <c r="TUQ752" s="59"/>
      <c r="TUR752" s="59"/>
      <c r="TUS752" s="59"/>
      <c r="TUT752" s="59"/>
      <c r="TUU752" s="59"/>
      <c r="TUV752" s="59"/>
      <c r="TUW752" s="59"/>
      <c r="TUX752" s="59"/>
      <c r="TUY752" s="59"/>
      <c r="TUZ752" s="59"/>
      <c r="TVA752" s="59"/>
      <c r="TVB752" s="59"/>
      <c r="TVC752" s="59"/>
      <c r="TVD752" s="59"/>
      <c r="TVE752" s="59"/>
      <c r="TVF752" s="59"/>
      <c r="TVG752" s="59"/>
      <c r="TVH752" s="59"/>
      <c r="TVI752" s="59"/>
      <c r="TVJ752" s="59"/>
      <c r="TVK752" s="59"/>
      <c r="TVL752" s="59"/>
      <c r="TVM752" s="59"/>
      <c r="TVN752" s="59"/>
      <c r="TVO752" s="59"/>
      <c r="TVP752" s="59"/>
      <c r="TVQ752" s="59"/>
      <c r="TVR752" s="59"/>
      <c r="TVS752" s="59"/>
      <c r="TVT752" s="59"/>
      <c r="TVU752" s="59"/>
      <c r="TVV752" s="59"/>
      <c r="TVW752" s="59"/>
      <c r="TVX752" s="59"/>
      <c r="TVY752" s="59"/>
      <c r="TVZ752" s="59"/>
      <c r="TWA752" s="59"/>
      <c r="TWB752" s="59"/>
      <c r="TWC752" s="59"/>
      <c r="TWD752" s="59"/>
      <c r="TWE752" s="59"/>
      <c r="TWF752" s="59"/>
      <c r="TWG752" s="59"/>
      <c r="TWH752" s="59"/>
      <c r="TWI752" s="59"/>
      <c r="TWJ752" s="59"/>
      <c r="TWK752" s="59"/>
      <c r="TWL752" s="59"/>
      <c r="TWM752" s="59"/>
      <c r="TWN752" s="59"/>
      <c r="TWO752" s="59"/>
      <c r="TWP752" s="59"/>
      <c r="TWQ752" s="59"/>
      <c r="TWR752" s="59"/>
      <c r="TWS752" s="59"/>
      <c r="TWT752" s="59"/>
      <c r="TWU752" s="59"/>
      <c r="TWV752" s="59"/>
      <c r="TWW752" s="59"/>
      <c r="TWX752" s="59"/>
      <c r="TWY752" s="59"/>
      <c r="TWZ752" s="59"/>
      <c r="TXA752" s="59"/>
      <c r="TXB752" s="59"/>
      <c r="TXC752" s="59"/>
      <c r="TXD752" s="59"/>
      <c r="TXE752" s="59"/>
      <c r="TXF752" s="59"/>
      <c r="TXG752" s="59"/>
      <c r="TXH752" s="59"/>
      <c r="TXI752" s="59"/>
      <c r="TXJ752" s="59"/>
      <c r="TXK752" s="59"/>
      <c r="TXL752" s="59"/>
      <c r="TXM752" s="59"/>
      <c r="TXN752" s="59"/>
      <c r="TXO752" s="59"/>
      <c r="TXP752" s="59"/>
      <c r="TXQ752" s="59"/>
      <c r="TXR752" s="59"/>
      <c r="TXS752" s="59"/>
      <c r="TXT752" s="59"/>
      <c r="TXU752" s="59"/>
      <c r="TXV752" s="59"/>
      <c r="TXW752" s="59"/>
      <c r="TXX752" s="59"/>
      <c r="TXY752" s="59"/>
      <c r="TXZ752" s="59"/>
      <c r="TYA752" s="59"/>
      <c r="TYB752" s="59"/>
      <c r="TYC752" s="59"/>
      <c r="TYD752" s="59"/>
      <c r="TYE752" s="59"/>
      <c r="TYF752" s="59"/>
      <c r="TYG752" s="59"/>
      <c r="TYH752" s="59"/>
      <c r="TYI752" s="59"/>
      <c r="TYJ752" s="59"/>
      <c r="TYK752" s="59"/>
      <c r="TYL752" s="59"/>
      <c r="TYM752" s="59"/>
      <c r="TYN752" s="59"/>
      <c r="TYO752" s="59"/>
      <c r="TYP752" s="59"/>
      <c r="TYQ752" s="59"/>
      <c r="TYR752" s="59"/>
      <c r="TYS752" s="59"/>
      <c r="TYT752" s="59"/>
      <c r="TYU752" s="59"/>
      <c r="TYV752" s="59"/>
      <c r="TYW752" s="59"/>
      <c r="TYX752" s="59"/>
      <c r="TYY752" s="59"/>
      <c r="TYZ752" s="59"/>
      <c r="TZA752" s="59"/>
      <c r="TZB752" s="59"/>
      <c r="TZC752" s="59"/>
      <c r="TZD752" s="59"/>
      <c r="TZE752" s="59"/>
      <c r="TZF752" s="59"/>
      <c r="TZG752" s="59"/>
      <c r="TZH752" s="59"/>
      <c r="TZI752" s="59"/>
      <c r="TZJ752" s="59"/>
      <c r="TZK752" s="59"/>
      <c r="TZL752" s="59"/>
      <c r="TZM752" s="59"/>
      <c r="TZN752" s="59"/>
      <c r="TZO752" s="59"/>
      <c r="TZP752" s="59"/>
      <c r="TZQ752" s="59"/>
      <c r="TZR752" s="59"/>
      <c r="TZS752" s="59"/>
      <c r="TZT752" s="59"/>
      <c r="TZU752" s="59"/>
      <c r="TZV752" s="59"/>
      <c r="TZW752" s="59"/>
      <c r="TZX752" s="59"/>
      <c r="TZY752" s="59"/>
      <c r="TZZ752" s="59"/>
      <c r="UAA752" s="59"/>
      <c r="UAB752" s="59"/>
      <c r="UAC752" s="59"/>
      <c r="UAD752" s="59"/>
      <c r="UAE752" s="59"/>
      <c r="UAF752" s="59"/>
      <c r="UAG752" s="59"/>
      <c r="UAH752" s="59"/>
      <c r="UAI752" s="59"/>
      <c r="UAJ752" s="59"/>
      <c r="UAK752" s="59"/>
      <c r="UAL752" s="59"/>
      <c r="UAM752" s="59"/>
      <c r="UAN752" s="59"/>
      <c r="UAO752" s="59"/>
      <c r="UAP752" s="59"/>
      <c r="UAQ752" s="59"/>
      <c r="UAR752" s="59"/>
      <c r="UAS752" s="59"/>
      <c r="UAT752" s="59"/>
      <c r="UAU752" s="59"/>
      <c r="UAV752" s="59"/>
      <c r="UAW752" s="59"/>
      <c r="UAX752" s="59"/>
      <c r="UAY752" s="59"/>
      <c r="UAZ752" s="59"/>
      <c r="UBA752" s="59"/>
      <c r="UBB752" s="59"/>
      <c r="UBC752" s="59"/>
      <c r="UBD752" s="59"/>
      <c r="UBE752" s="59"/>
      <c r="UBF752" s="59"/>
      <c r="UBG752" s="59"/>
      <c r="UBH752" s="59"/>
      <c r="UBI752" s="59"/>
      <c r="UBJ752" s="59"/>
      <c r="UBK752" s="59"/>
      <c r="UBL752" s="59"/>
      <c r="UBM752" s="59"/>
      <c r="UBN752" s="59"/>
      <c r="UBO752" s="59"/>
      <c r="UBP752" s="59"/>
      <c r="UBQ752" s="59"/>
      <c r="UBR752" s="59"/>
      <c r="UBS752" s="59"/>
      <c r="UBT752" s="59"/>
      <c r="UBU752" s="59"/>
      <c r="UBV752" s="59"/>
      <c r="UBW752" s="59"/>
      <c r="UBX752" s="59"/>
      <c r="UBY752" s="59"/>
      <c r="UBZ752" s="59"/>
      <c r="UCA752" s="59"/>
      <c r="UCB752" s="59"/>
      <c r="UCC752" s="59"/>
      <c r="UCD752" s="59"/>
      <c r="UCE752" s="59"/>
      <c r="UCF752" s="59"/>
      <c r="UCG752" s="59"/>
      <c r="UCH752" s="59"/>
      <c r="UCI752" s="59"/>
      <c r="UCJ752" s="59"/>
      <c r="UCK752" s="59"/>
      <c r="UCL752" s="59"/>
      <c r="UCM752" s="59"/>
      <c r="UCN752" s="59"/>
      <c r="UCO752" s="59"/>
      <c r="UCP752" s="59"/>
      <c r="UCQ752" s="59"/>
      <c r="UCR752" s="59"/>
      <c r="UCS752" s="59"/>
      <c r="UCT752" s="59"/>
      <c r="UCU752" s="59"/>
      <c r="UCV752" s="59"/>
      <c r="UCW752" s="59"/>
      <c r="UCX752" s="59"/>
      <c r="UCY752" s="59"/>
      <c r="UCZ752" s="59"/>
      <c r="UDA752" s="59"/>
      <c r="UDB752" s="59"/>
      <c r="UDC752" s="59"/>
      <c r="UDD752" s="59"/>
      <c r="UDE752" s="59"/>
      <c r="UDF752" s="59"/>
      <c r="UDG752" s="59"/>
      <c r="UDH752" s="59"/>
      <c r="UDI752" s="59"/>
      <c r="UDJ752" s="59"/>
      <c r="UDK752" s="59"/>
      <c r="UDL752" s="59"/>
      <c r="UDM752" s="59"/>
      <c r="UDN752" s="59"/>
      <c r="UDO752" s="59"/>
      <c r="UDP752" s="59"/>
      <c r="UDQ752" s="59"/>
      <c r="UDR752" s="59"/>
      <c r="UDS752" s="59"/>
      <c r="UDT752" s="59"/>
      <c r="UDU752" s="59"/>
      <c r="UDV752" s="59"/>
      <c r="UDW752" s="59"/>
      <c r="UDX752" s="59"/>
      <c r="UDY752" s="59"/>
      <c r="UDZ752" s="59"/>
      <c r="UEA752" s="59"/>
      <c r="UEB752" s="59"/>
      <c r="UEC752" s="59"/>
      <c r="UED752" s="59"/>
      <c r="UEE752" s="59"/>
      <c r="UEF752" s="59"/>
      <c r="UEG752" s="59"/>
      <c r="UEH752" s="59"/>
      <c r="UEI752" s="59"/>
      <c r="UEJ752" s="59"/>
      <c r="UEK752" s="59"/>
      <c r="UEL752" s="59"/>
      <c r="UEM752" s="59"/>
      <c r="UEN752" s="59"/>
      <c r="UEO752" s="59"/>
      <c r="UEP752" s="59"/>
      <c r="UEQ752" s="59"/>
      <c r="UER752" s="59"/>
      <c r="UES752" s="59"/>
      <c r="UET752" s="59"/>
      <c r="UEU752" s="59"/>
      <c r="UEV752" s="59"/>
      <c r="UEW752" s="59"/>
      <c r="UEX752" s="59"/>
      <c r="UEY752" s="59"/>
      <c r="UEZ752" s="59"/>
      <c r="UFA752" s="59"/>
      <c r="UFB752" s="59"/>
      <c r="UFC752" s="59"/>
      <c r="UFD752" s="59"/>
      <c r="UFE752" s="59"/>
      <c r="UFF752" s="59"/>
      <c r="UFG752" s="59"/>
      <c r="UFH752" s="59"/>
      <c r="UFI752" s="59"/>
      <c r="UFJ752" s="59"/>
      <c r="UFK752" s="59"/>
      <c r="UFL752" s="59"/>
      <c r="UFM752" s="59"/>
      <c r="UFN752" s="59"/>
      <c r="UFO752" s="59"/>
      <c r="UFP752" s="59"/>
      <c r="UFQ752" s="59"/>
      <c r="UFR752" s="59"/>
      <c r="UFS752" s="59"/>
      <c r="UFT752" s="59"/>
      <c r="UFU752" s="59"/>
      <c r="UFV752" s="59"/>
      <c r="UFW752" s="59"/>
      <c r="UFX752" s="59"/>
      <c r="UFY752" s="59"/>
      <c r="UFZ752" s="59"/>
      <c r="UGA752" s="59"/>
      <c r="UGB752" s="59"/>
      <c r="UGC752" s="59"/>
      <c r="UGD752" s="59"/>
      <c r="UGE752" s="59"/>
      <c r="UGF752" s="59"/>
      <c r="UGG752" s="59"/>
      <c r="UGH752" s="59"/>
      <c r="UGI752" s="59"/>
      <c r="UGJ752" s="59"/>
      <c r="UGK752" s="59"/>
      <c r="UGL752" s="59"/>
      <c r="UGM752" s="59"/>
      <c r="UGN752" s="59"/>
      <c r="UGO752" s="59"/>
      <c r="UGP752" s="59"/>
      <c r="UGQ752" s="59"/>
      <c r="UGR752" s="59"/>
      <c r="UGS752" s="59"/>
      <c r="UGT752" s="59"/>
      <c r="UGU752" s="59"/>
      <c r="UGV752" s="59"/>
      <c r="UGW752" s="59"/>
      <c r="UGX752" s="59"/>
      <c r="UGY752" s="59"/>
      <c r="UGZ752" s="59"/>
      <c r="UHA752" s="59"/>
      <c r="UHB752" s="59"/>
      <c r="UHC752" s="59"/>
      <c r="UHD752" s="59"/>
      <c r="UHE752" s="59"/>
      <c r="UHF752" s="59"/>
      <c r="UHG752" s="59"/>
      <c r="UHH752" s="59"/>
      <c r="UHI752" s="59"/>
      <c r="UHJ752" s="59"/>
      <c r="UHK752" s="59"/>
      <c r="UHL752" s="59"/>
      <c r="UHM752" s="59"/>
      <c r="UHN752" s="59"/>
      <c r="UHO752" s="59"/>
      <c r="UHP752" s="59"/>
      <c r="UHQ752" s="59"/>
      <c r="UHR752" s="59"/>
      <c r="UHS752" s="59"/>
      <c r="UHT752" s="59"/>
      <c r="UHU752" s="59"/>
      <c r="UHV752" s="59"/>
      <c r="UHW752" s="59"/>
      <c r="UHX752" s="59"/>
      <c r="UHY752" s="59"/>
      <c r="UHZ752" s="59"/>
      <c r="UIA752" s="59"/>
      <c r="UIB752" s="59"/>
      <c r="UIC752" s="59"/>
      <c r="UID752" s="59"/>
      <c r="UIE752" s="59"/>
      <c r="UIF752" s="59"/>
      <c r="UIG752" s="59"/>
      <c r="UIH752" s="59"/>
      <c r="UII752" s="59"/>
      <c r="UIJ752" s="59"/>
      <c r="UIK752" s="59"/>
      <c r="UIL752" s="59"/>
      <c r="UIM752" s="59"/>
      <c r="UIN752" s="59"/>
      <c r="UIO752" s="59"/>
      <c r="UIP752" s="59"/>
      <c r="UIQ752" s="59"/>
      <c r="UIR752" s="59"/>
      <c r="UIS752" s="59"/>
      <c r="UIT752" s="59"/>
      <c r="UIU752" s="59"/>
      <c r="UIV752" s="59"/>
      <c r="UIW752" s="59"/>
      <c r="UIX752" s="59"/>
      <c r="UIY752" s="59"/>
      <c r="UIZ752" s="59"/>
      <c r="UJA752" s="59"/>
      <c r="UJB752" s="59"/>
      <c r="UJC752" s="59"/>
      <c r="UJD752" s="59"/>
      <c r="UJE752" s="59"/>
      <c r="UJF752" s="59"/>
      <c r="UJG752" s="59"/>
      <c r="UJH752" s="59"/>
      <c r="UJI752" s="59"/>
      <c r="UJJ752" s="59"/>
      <c r="UJK752" s="59"/>
      <c r="UJL752" s="59"/>
      <c r="UJM752" s="59"/>
      <c r="UJN752" s="59"/>
      <c r="UJO752" s="59"/>
      <c r="UJP752" s="59"/>
      <c r="UJQ752" s="59"/>
      <c r="UJR752" s="59"/>
      <c r="UJS752" s="59"/>
      <c r="UJT752" s="59"/>
      <c r="UJU752" s="59"/>
      <c r="UJV752" s="59"/>
      <c r="UJW752" s="59"/>
      <c r="UJX752" s="59"/>
      <c r="UJY752" s="59"/>
      <c r="UJZ752" s="59"/>
      <c r="UKA752" s="59"/>
      <c r="UKB752" s="59"/>
      <c r="UKC752" s="59"/>
      <c r="UKD752" s="59"/>
      <c r="UKE752" s="59"/>
      <c r="UKF752" s="59"/>
      <c r="UKG752" s="59"/>
      <c r="UKH752" s="59"/>
      <c r="UKI752" s="59"/>
      <c r="UKJ752" s="59"/>
      <c r="UKK752" s="59"/>
      <c r="UKL752" s="59"/>
      <c r="UKM752" s="59"/>
      <c r="UKN752" s="59"/>
      <c r="UKO752" s="59"/>
      <c r="UKP752" s="59"/>
      <c r="UKQ752" s="59"/>
      <c r="UKR752" s="59"/>
      <c r="UKS752" s="59"/>
      <c r="UKT752" s="59"/>
      <c r="UKU752" s="59"/>
      <c r="UKV752" s="59"/>
      <c r="UKW752" s="59"/>
      <c r="UKX752" s="59"/>
      <c r="UKY752" s="59"/>
      <c r="UKZ752" s="59"/>
      <c r="ULA752" s="59"/>
      <c r="ULB752" s="59"/>
      <c r="ULC752" s="59"/>
      <c r="ULD752" s="59"/>
      <c r="ULE752" s="59"/>
      <c r="ULF752" s="59"/>
      <c r="ULG752" s="59"/>
      <c r="ULH752" s="59"/>
      <c r="ULI752" s="59"/>
      <c r="ULJ752" s="59"/>
      <c r="ULK752" s="59"/>
      <c r="ULL752" s="59"/>
      <c r="ULM752" s="59"/>
      <c r="ULN752" s="59"/>
      <c r="ULO752" s="59"/>
      <c r="ULP752" s="59"/>
      <c r="ULQ752" s="59"/>
      <c r="ULR752" s="59"/>
      <c r="ULS752" s="59"/>
      <c r="ULT752" s="59"/>
      <c r="ULU752" s="59"/>
      <c r="ULV752" s="59"/>
      <c r="ULW752" s="59"/>
      <c r="ULX752" s="59"/>
      <c r="ULY752" s="59"/>
      <c r="ULZ752" s="59"/>
      <c r="UMA752" s="59"/>
      <c r="UMB752" s="59"/>
      <c r="UMC752" s="59"/>
      <c r="UMD752" s="59"/>
      <c r="UME752" s="59"/>
      <c r="UMF752" s="59"/>
      <c r="UMG752" s="59"/>
      <c r="UMH752" s="59"/>
      <c r="UMI752" s="59"/>
      <c r="UMJ752" s="59"/>
      <c r="UMK752" s="59"/>
      <c r="UML752" s="59"/>
      <c r="UMM752" s="59"/>
      <c r="UMN752" s="59"/>
      <c r="UMO752" s="59"/>
      <c r="UMP752" s="59"/>
      <c r="UMQ752" s="59"/>
      <c r="UMR752" s="59"/>
      <c r="UMS752" s="59"/>
      <c r="UMT752" s="59"/>
      <c r="UMU752" s="59"/>
      <c r="UMV752" s="59"/>
      <c r="UMW752" s="59"/>
      <c r="UMX752" s="59"/>
      <c r="UMY752" s="59"/>
      <c r="UMZ752" s="59"/>
      <c r="UNA752" s="59"/>
      <c r="UNB752" s="59"/>
      <c r="UNC752" s="59"/>
      <c r="UND752" s="59"/>
      <c r="UNE752" s="59"/>
      <c r="UNF752" s="59"/>
      <c r="UNG752" s="59"/>
      <c r="UNH752" s="59"/>
      <c r="UNI752" s="59"/>
      <c r="UNJ752" s="59"/>
      <c r="UNK752" s="59"/>
      <c r="UNL752" s="59"/>
      <c r="UNM752" s="59"/>
      <c r="UNN752" s="59"/>
      <c r="UNO752" s="59"/>
      <c r="UNP752" s="59"/>
      <c r="UNQ752" s="59"/>
      <c r="UNR752" s="59"/>
      <c r="UNS752" s="59"/>
      <c r="UNT752" s="59"/>
      <c r="UNU752" s="59"/>
      <c r="UNV752" s="59"/>
      <c r="UNW752" s="59"/>
      <c r="UNX752" s="59"/>
      <c r="UNY752" s="59"/>
      <c r="UNZ752" s="59"/>
      <c r="UOA752" s="59"/>
      <c r="UOB752" s="59"/>
      <c r="UOC752" s="59"/>
      <c r="UOD752" s="59"/>
      <c r="UOE752" s="59"/>
      <c r="UOF752" s="59"/>
      <c r="UOG752" s="59"/>
      <c r="UOH752" s="59"/>
      <c r="UOI752" s="59"/>
      <c r="UOJ752" s="59"/>
      <c r="UOK752" s="59"/>
      <c r="UOL752" s="59"/>
      <c r="UOM752" s="59"/>
      <c r="UON752" s="59"/>
      <c r="UOO752" s="59"/>
      <c r="UOP752" s="59"/>
      <c r="UOQ752" s="59"/>
      <c r="UOR752" s="59"/>
      <c r="UOS752" s="59"/>
      <c r="UOT752" s="59"/>
      <c r="UOU752" s="59"/>
      <c r="UOV752" s="59"/>
      <c r="UOW752" s="59"/>
      <c r="UOX752" s="59"/>
      <c r="UOY752" s="59"/>
      <c r="UOZ752" s="59"/>
      <c r="UPA752" s="59"/>
      <c r="UPB752" s="59"/>
      <c r="UPC752" s="59"/>
      <c r="UPD752" s="59"/>
      <c r="UPE752" s="59"/>
      <c r="UPF752" s="59"/>
      <c r="UPG752" s="59"/>
      <c r="UPH752" s="59"/>
      <c r="UPI752" s="59"/>
      <c r="UPJ752" s="59"/>
      <c r="UPK752" s="59"/>
      <c r="UPL752" s="59"/>
      <c r="UPM752" s="59"/>
      <c r="UPN752" s="59"/>
      <c r="UPO752" s="59"/>
      <c r="UPP752" s="59"/>
      <c r="UPQ752" s="59"/>
      <c r="UPR752" s="59"/>
      <c r="UPS752" s="59"/>
      <c r="UPT752" s="59"/>
      <c r="UPU752" s="59"/>
      <c r="UPV752" s="59"/>
      <c r="UPW752" s="59"/>
      <c r="UPX752" s="59"/>
      <c r="UPY752" s="59"/>
      <c r="UPZ752" s="59"/>
      <c r="UQA752" s="59"/>
      <c r="UQB752" s="59"/>
      <c r="UQC752" s="59"/>
      <c r="UQD752" s="59"/>
      <c r="UQE752" s="59"/>
      <c r="UQF752" s="59"/>
      <c r="UQG752" s="59"/>
      <c r="UQH752" s="59"/>
      <c r="UQI752" s="59"/>
      <c r="UQJ752" s="59"/>
      <c r="UQK752" s="59"/>
      <c r="UQL752" s="59"/>
      <c r="UQM752" s="59"/>
      <c r="UQN752" s="59"/>
      <c r="UQO752" s="59"/>
      <c r="UQP752" s="59"/>
      <c r="UQQ752" s="59"/>
      <c r="UQR752" s="59"/>
      <c r="UQS752" s="59"/>
      <c r="UQT752" s="59"/>
      <c r="UQU752" s="59"/>
      <c r="UQV752" s="59"/>
      <c r="UQW752" s="59"/>
      <c r="UQX752" s="59"/>
      <c r="UQY752" s="59"/>
      <c r="UQZ752" s="59"/>
      <c r="URA752" s="59"/>
      <c r="URB752" s="59"/>
      <c r="URC752" s="59"/>
      <c r="URD752" s="59"/>
      <c r="URE752" s="59"/>
      <c r="URF752" s="59"/>
      <c r="URG752" s="59"/>
      <c r="URH752" s="59"/>
      <c r="URI752" s="59"/>
      <c r="URJ752" s="59"/>
      <c r="URK752" s="59"/>
      <c r="URL752" s="59"/>
      <c r="URM752" s="59"/>
      <c r="URN752" s="59"/>
      <c r="URO752" s="59"/>
      <c r="URP752" s="59"/>
      <c r="URQ752" s="59"/>
      <c r="URR752" s="59"/>
      <c r="URS752" s="59"/>
      <c r="URT752" s="59"/>
      <c r="URU752" s="59"/>
      <c r="URV752" s="59"/>
      <c r="URW752" s="59"/>
      <c r="URX752" s="59"/>
      <c r="URY752" s="59"/>
      <c r="URZ752" s="59"/>
      <c r="USA752" s="59"/>
      <c r="USB752" s="59"/>
      <c r="USC752" s="59"/>
      <c r="USD752" s="59"/>
      <c r="USE752" s="59"/>
      <c r="USF752" s="59"/>
      <c r="USG752" s="59"/>
      <c r="USH752" s="59"/>
      <c r="USI752" s="59"/>
      <c r="USJ752" s="59"/>
      <c r="USK752" s="59"/>
      <c r="USL752" s="59"/>
      <c r="USM752" s="59"/>
      <c r="USN752" s="59"/>
      <c r="USO752" s="59"/>
      <c r="USP752" s="59"/>
      <c r="USQ752" s="59"/>
      <c r="USR752" s="59"/>
      <c r="USS752" s="59"/>
      <c r="UST752" s="59"/>
      <c r="USU752" s="59"/>
      <c r="USV752" s="59"/>
      <c r="USW752" s="59"/>
      <c r="USX752" s="59"/>
      <c r="USY752" s="59"/>
      <c r="USZ752" s="59"/>
      <c r="UTA752" s="59"/>
      <c r="UTB752" s="59"/>
      <c r="UTC752" s="59"/>
      <c r="UTD752" s="59"/>
      <c r="UTE752" s="59"/>
      <c r="UTF752" s="59"/>
      <c r="UTG752" s="59"/>
      <c r="UTH752" s="59"/>
      <c r="UTI752" s="59"/>
      <c r="UTJ752" s="59"/>
      <c r="UTK752" s="59"/>
      <c r="UTL752" s="59"/>
      <c r="UTM752" s="59"/>
      <c r="UTN752" s="59"/>
      <c r="UTO752" s="59"/>
      <c r="UTP752" s="59"/>
      <c r="UTQ752" s="59"/>
      <c r="UTR752" s="59"/>
      <c r="UTS752" s="59"/>
      <c r="UTT752" s="59"/>
      <c r="UTU752" s="59"/>
      <c r="UTV752" s="59"/>
      <c r="UTW752" s="59"/>
      <c r="UTX752" s="59"/>
      <c r="UTY752" s="59"/>
      <c r="UTZ752" s="59"/>
      <c r="UUA752" s="59"/>
      <c r="UUB752" s="59"/>
      <c r="UUC752" s="59"/>
      <c r="UUD752" s="59"/>
      <c r="UUE752" s="59"/>
      <c r="UUF752" s="59"/>
      <c r="UUG752" s="59"/>
      <c r="UUH752" s="59"/>
      <c r="UUI752" s="59"/>
      <c r="UUJ752" s="59"/>
      <c r="UUK752" s="59"/>
      <c r="UUL752" s="59"/>
      <c r="UUM752" s="59"/>
      <c r="UUN752" s="59"/>
      <c r="UUO752" s="59"/>
      <c r="UUP752" s="59"/>
      <c r="UUQ752" s="59"/>
      <c r="UUR752" s="59"/>
      <c r="UUS752" s="59"/>
      <c r="UUT752" s="59"/>
      <c r="UUU752" s="59"/>
      <c r="UUV752" s="59"/>
      <c r="UUW752" s="59"/>
      <c r="UUX752" s="59"/>
      <c r="UUY752" s="59"/>
      <c r="UUZ752" s="59"/>
      <c r="UVA752" s="59"/>
      <c r="UVB752" s="59"/>
      <c r="UVC752" s="59"/>
      <c r="UVD752" s="59"/>
      <c r="UVE752" s="59"/>
      <c r="UVF752" s="59"/>
      <c r="UVG752" s="59"/>
      <c r="UVH752" s="59"/>
      <c r="UVI752" s="59"/>
      <c r="UVJ752" s="59"/>
      <c r="UVK752" s="59"/>
      <c r="UVL752" s="59"/>
      <c r="UVM752" s="59"/>
      <c r="UVN752" s="59"/>
      <c r="UVO752" s="59"/>
      <c r="UVP752" s="59"/>
      <c r="UVQ752" s="59"/>
      <c r="UVR752" s="59"/>
      <c r="UVS752" s="59"/>
      <c r="UVT752" s="59"/>
      <c r="UVU752" s="59"/>
      <c r="UVV752" s="59"/>
      <c r="UVW752" s="59"/>
      <c r="UVX752" s="59"/>
      <c r="UVY752" s="59"/>
      <c r="UVZ752" s="59"/>
      <c r="UWA752" s="59"/>
      <c r="UWB752" s="59"/>
      <c r="UWC752" s="59"/>
      <c r="UWD752" s="59"/>
      <c r="UWE752" s="59"/>
      <c r="UWF752" s="59"/>
      <c r="UWG752" s="59"/>
      <c r="UWH752" s="59"/>
      <c r="UWI752" s="59"/>
      <c r="UWJ752" s="59"/>
      <c r="UWK752" s="59"/>
      <c r="UWL752" s="59"/>
      <c r="UWM752" s="59"/>
      <c r="UWN752" s="59"/>
      <c r="UWO752" s="59"/>
      <c r="UWP752" s="59"/>
      <c r="UWQ752" s="59"/>
      <c r="UWR752" s="59"/>
      <c r="UWS752" s="59"/>
      <c r="UWT752" s="59"/>
      <c r="UWU752" s="59"/>
      <c r="UWV752" s="59"/>
      <c r="UWW752" s="59"/>
      <c r="UWX752" s="59"/>
      <c r="UWY752" s="59"/>
      <c r="UWZ752" s="59"/>
      <c r="UXA752" s="59"/>
      <c r="UXB752" s="59"/>
      <c r="UXC752" s="59"/>
      <c r="UXD752" s="59"/>
      <c r="UXE752" s="59"/>
      <c r="UXF752" s="59"/>
      <c r="UXG752" s="59"/>
      <c r="UXH752" s="59"/>
      <c r="UXI752" s="59"/>
      <c r="UXJ752" s="59"/>
      <c r="UXK752" s="59"/>
      <c r="UXL752" s="59"/>
      <c r="UXM752" s="59"/>
      <c r="UXN752" s="59"/>
      <c r="UXO752" s="59"/>
      <c r="UXP752" s="59"/>
      <c r="UXQ752" s="59"/>
      <c r="UXR752" s="59"/>
      <c r="UXS752" s="59"/>
      <c r="UXT752" s="59"/>
      <c r="UXU752" s="59"/>
      <c r="UXV752" s="59"/>
      <c r="UXW752" s="59"/>
      <c r="UXX752" s="59"/>
      <c r="UXY752" s="59"/>
      <c r="UXZ752" s="59"/>
      <c r="UYA752" s="59"/>
      <c r="UYB752" s="59"/>
      <c r="UYC752" s="59"/>
      <c r="UYD752" s="59"/>
      <c r="UYE752" s="59"/>
      <c r="UYF752" s="59"/>
      <c r="UYG752" s="59"/>
      <c r="UYH752" s="59"/>
      <c r="UYI752" s="59"/>
      <c r="UYJ752" s="59"/>
      <c r="UYK752" s="59"/>
      <c r="UYL752" s="59"/>
      <c r="UYM752" s="59"/>
      <c r="UYN752" s="59"/>
      <c r="UYO752" s="59"/>
      <c r="UYP752" s="59"/>
      <c r="UYQ752" s="59"/>
      <c r="UYR752" s="59"/>
      <c r="UYS752" s="59"/>
      <c r="UYT752" s="59"/>
      <c r="UYU752" s="59"/>
      <c r="UYV752" s="59"/>
      <c r="UYW752" s="59"/>
      <c r="UYX752" s="59"/>
      <c r="UYY752" s="59"/>
      <c r="UYZ752" s="59"/>
      <c r="UZA752" s="59"/>
      <c r="UZB752" s="59"/>
      <c r="UZC752" s="59"/>
      <c r="UZD752" s="59"/>
      <c r="UZE752" s="59"/>
      <c r="UZF752" s="59"/>
      <c r="UZG752" s="59"/>
      <c r="UZH752" s="59"/>
      <c r="UZI752" s="59"/>
      <c r="UZJ752" s="59"/>
      <c r="UZK752" s="59"/>
      <c r="UZL752" s="59"/>
      <c r="UZM752" s="59"/>
      <c r="UZN752" s="59"/>
      <c r="UZO752" s="59"/>
      <c r="UZP752" s="59"/>
      <c r="UZQ752" s="59"/>
      <c r="UZR752" s="59"/>
      <c r="UZS752" s="59"/>
      <c r="UZT752" s="59"/>
      <c r="UZU752" s="59"/>
      <c r="UZV752" s="59"/>
      <c r="UZW752" s="59"/>
      <c r="UZX752" s="59"/>
      <c r="UZY752" s="59"/>
      <c r="UZZ752" s="59"/>
      <c r="VAA752" s="59"/>
      <c r="VAB752" s="59"/>
      <c r="VAC752" s="59"/>
      <c r="VAD752" s="59"/>
      <c r="VAE752" s="59"/>
      <c r="VAF752" s="59"/>
      <c r="VAG752" s="59"/>
      <c r="VAH752" s="59"/>
      <c r="VAI752" s="59"/>
      <c r="VAJ752" s="59"/>
      <c r="VAK752" s="59"/>
      <c r="VAL752" s="59"/>
      <c r="VAM752" s="59"/>
      <c r="VAN752" s="59"/>
      <c r="VAO752" s="59"/>
      <c r="VAP752" s="59"/>
      <c r="VAQ752" s="59"/>
      <c r="VAR752" s="59"/>
      <c r="VAS752" s="59"/>
      <c r="VAT752" s="59"/>
      <c r="VAU752" s="59"/>
      <c r="VAV752" s="59"/>
      <c r="VAW752" s="59"/>
      <c r="VAX752" s="59"/>
      <c r="VAY752" s="59"/>
      <c r="VAZ752" s="59"/>
      <c r="VBA752" s="59"/>
      <c r="VBB752" s="59"/>
      <c r="VBC752" s="59"/>
      <c r="VBD752" s="59"/>
      <c r="VBE752" s="59"/>
      <c r="VBF752" s="59"/>
      <c r="VBG752" s="59"/>
      <c r="VBH752" s="59"/>
      <c r="VBI752" s="59"/>
      <c r="VBJ752" s="59"/>
      <c r="VBK752" s="59"/>
      <c r="VBL752" s="59"/>
      <c r="VBM752" s="59"/>
      <c r="VBN752" s="59"/>
      <c r="VBO752" s="59"/>
      <c r="VBP752" s="59"/>
      <c r="VBQ752" s="59"/>
      <c r="VBR752" s="59"/>
      <c r="VBS752" s="59"/>
      <c r="VBT752" s="59"/>
      <c r="VBU752" s="59"/>
      <c r="VBV752" s="59"/>
      <c r="VBW752" s="59"/>
      <c r="VBX752" s="59"/>
      <c r="VBY752" s="59"/>
      <c r="VBZ752" s="59"/>
      <c r="VCA752" s="59"/>
      <c r="VCB752" s="59"/>
      <c r="VCC752" s="59"/>
      <c r="VCD752" s="59"/>
      <c r="VCE752" s="59"/>
      <c r="VCF752" s="59"/>
      <c r="VCG752" s="59"/>
      <c r="VCH752" s="59"/>
      <c r="VCI752" s="59"/>
      <c r="VCJ752" s="59"/>
      <c r="VCK752" s="59"/>
      <c r="VCL752" s="59"/>
      <c r="VCM752" s="59"/>
      <c r="VCN752" s="59"/>
      <c r="VCO752" s="59"/>
      <c r="VCP752" s="59"/>
      <c r="VCQ752" s="59"/>
      <c r="VCR752" s="59"/>
      <c r="VCS752" s="59"/>
      <c r="VCT752" s="59"/>
      <c r="VCU752" s="59"/>
      <c r="VCV752" s="59"/>
      <c r="VCW752" s="59"/>
      <c r="VCX752" s="59"/>
      <c r="VCY752" s="59"/>
      <c r="VCZ752" s="59"/>
      <c r="VDA752" s="59"/>
      <c r="VDB752" s="59"/>
      <c r="VDC752" s="59"/>
      <c r="VDD752" s="59"/>
      <c r="VDE752" s="59"/>
      <c r="VDF752" s="59"/>
      <c r="VDG752" s="59"/>
      <c r="VDH752" s="59"/>
      <c r="VDI752" s="59"/>
      <c r="VDJ752" s="59"/>
      <c r="VDK752" s="59"/>
      <c r="VDL752" s="59"/>
      <c r="VDM752" s="59"/>
      <c r="VDN752" s="59"/>
      <c r="VDO752" s="59"/>
      <c r="VDP752" s="59"/>
      <c r="VDQ752" s="59"/>
      <c r="VDR752" s="59"/>
      <c r="VDS752" s="59"/>
      <c r="VDT752" s="59"/>
      <c r="VDU752" s="59"/>
      <c r="VDV752" s="59"/>
      <c r="VDW752" s="59"/>
      <c r="VDX752" s="59"/>
      <c r="VDY752" s="59"/>
      <c r="VDZ752" s="59"/>
      <c r="VEA752" s="59"/>
      <c r="VEB752" s="59"/>
      <c r="VEC752" s="59"/>
      <c r="VED752" s="59"/>
      <c r="VEE752" s="59"/>
      <c r="VEF752" s="59"/>
      <c r="VEG752" s="59"/>
      <c r="VEH752" s="59"/>
      <c r="VEI752" s="59"/>
      <c r="VEJ752" s="59"/>
      <c r="VEK752" s="59"/>
      <c r="VEL752" s="59"/>
      <c r="VEM752" s="59"/>
      <c r="VEN752" s="59"/>
      <c r="VEO752" s="59"/>
      <c r="VEP752" s="59"/>
      <c r="VEQ752" s="59"/>
      <c r="VER752" s="59"/>
      <c r="VES752" s="59"/>
      <c r="VET752" s="59"/>
      <c r="VEU752" s="59"/>
      <c r="VEV752" s="59"/>
      <c r="VEW752" s="59"/>
      <c r="VEX752" s="59"/>
      <c r="VEY752" s="59"/>
      <c r="VEZ752" s="59"/>
      <c r="VFA752" s="59"/>
      <c r="VFB752" s="59"/>
      <c r="VFC752" s="59"/>
      <c r="VFD752" s="59"/>
      <c r="VFE752" s="59"/>
      <c r="VFF752" s="59"/>
      <c r="VFG752" s="59"/>
      <c r="VFH752" s="59"/>
      <c r="VFI752" s="59"/>
      <c r="VFJ752" s="59"/>
      <c r="VFK752" s="59"/>
      <c r="VFL752" s="59"/>
      <c r="VFM752" s="59"/>
      <c r="VFN752" s="59"/>
      <c r="VFO752" s="59"/>
      <c r="VFP752" s="59"/>
      <c r="VFQ752" s="59"/>
      <c r="VFR752" s="59"/>
      <c r="VFS752" s="59"/>
      <c r="VFT752" s="59"/>
      <c r="VFU752" s="59"/>
      <c r="VFV752" s="59"/>
      <c r="VFW752" s="59"/>
      <c r="VFX752" s="59"/>
      <c r="VFY752" s="59"/>
      <c r="VFZ752" s="59"/>
      <c r="VGA752" s="59"/>
      <c r="VGB752" s="59"/>
      <c r="VGC752" s="59"/>
      <c r="VGD752" s="59"/>
      <c r="VGE752" s="59"/>
      <c r="VGF752" s="59"/>
      <c r="VGG752" s="59"/>
      <c r="VGH752" s="59"/>
      <c r="VGI752" s="59"/>
      <c r="VGJ752" s="59"/>
      <c r="VGK752" s="59"/>
      <c r="VGL752" s="59"/>
      <c r="VGM752" s="59"/>
      <c r="VGN752" s="59"/>
      <c r="VGO752" s="59"/>
      <c r="VGP752" s="59"/>
      <c r="VGQ752" s="59"/>
      <c r="VGR752" s="59"/>
      <c r="VGS752" s="59"/>
      <c r="VGT752" s="59"/>
      <c r="VGU752" s="59"/>
      <c r="VGV752" s="59"/>
      <c r="VGW752" s="59"/>
      <c r="VGX752" s="59"/>
      <c r="VGY752" s="59"/>
      <c r="VGZ752" s="59"/>
      <c r="VHA752" s="59"/>
      <c r="VHB752" s="59"/>
      <c r="VHC752" s="59"/>
      <c r="VHD752" s="59"/>
      <c r="VHE752" s="59"/>
      <c r="VHF752" s="59"/>
      <c r="VHG752" s="59"/>
      <c r="VHH752" s="59"/>
      <c r="VHI752" s="59"/>
      <c r="VHJ752" s="59"/>
      <c r="VHK752" s="59"/>
      <c r="VHL752" s="59"/>
      <c r="VHM752" s="59"/>
      <c r="VHN752" s="59"/>
      <c r="VHO752" s="59"/>
      <c r="VHP752" s="59"/>
      <c r="VHQ752" s="59"/>
      <c r="VHR752" s="59"/>
      <c r="VHS752" s="59"/>
      <c r="VHT752" s="59"/>
      <c r="VHU752" s="59"/>
      <c r="VHV752" s="59"/>
      <c r="VHW752" s="59"/>
      <c r="VHX752" s="59"/>
      <c r="VHY752" s="59"/>
      <c r="VHZ752" s="59"/>
      <c r="VIA752" s="59"/>
      <c r="VIB752" s="59"/>
      <c r="VIC752" s="59"/>
      <c r="VID752" s="59"/>
      <c r="VIE752" s="59"/>
      <c r="VIF752" s="59"/>
      <c r="VIG752" s="59"/>
      <c r="VIH752" s="59"/>
      <c r="VII752" s="59"/>
      <c r="VIJ752" s="59"/>
      <c r="VIK752" s="59"/>
      <c r="VIL752" s="59"/>
      <c r="VIM752" s="59"/>
      <c r="VIN752" s="59"/>
      <c r="VIO752" s="59"/>
      <c r="VIP752" s="59"/>
      <c r="VIQ752" s="59"/>
      <c r="VIR752" s="59"/>
      <c r="VIS752" s="59"/>
      <c r="VIT752" s="59"/>
      <c r="VIU752" s="59"/>
      <c r="VIV752" s="59"/>
      <c r="VIW752" s="59"/>
      <c r="VIX752" s="59"/>
      <c r="VIY752" s="59"/>
      <c r="VIZ752" s="59"/>
      <c r="VJA752" s="59"/>
      <c r="VJB752" s="59"/>
      <c r="VJC752" s="59"/>
      <c r="VJD752" s="59"/>
      <c r="VJE752" s="59"/>
      <c r="VJF752" s="59"/>
      <c r="VJG752" s="59"/>
      <c r="VJH752" s="59"/>
      <c r="VJI752" s="59"/>
      <c r="VJJ752" s="59"/>
      <c r="VJK752" s="59"/>
      <c r="VJL752" s="59"/>
      <c r="VJM752" s="59"/>
      <c r="VJN752" s="59"/>
      <c r="VJO752" s="59"/>
      <c r="VJP752" s="59"/>
      <c r="VJQ752" s="59"/>
      <c r="VJR752" s="59"/>
      <c r="VJS752" s="59"/>
      <c r="VJT752" s="59"/>
      <c r="VJU752" s="59"/>
      <c r="VJV752" s="59"/>
      <c r="VJW752" s="59"/>
      <c r="VJX752" s="59"/>
      <c r="VJY752" s="59"/>
      <c r="VJZ752" s="59"/>
      <c r="VKA752" s="59"/>
      <c r="VKB752" s="59"/>
      <c r="VKC752" s="59"/>
      <c r="VKD752" s="59"/>
      <c r="VKE752" s="59"/>
      <c r="VKF752" s="59"/>
      <c r="VKG752" s="59"/>
      <c r="VKH752" s="59"/>
      <c r="VKI752" s="59"/>
      <c r="VKJ752" s="59"/>
      <c r="VKK752" s="59"/>
      <c r="VKL752" s="59"/>
      <c r="VKM752" s="59"/>
      <c r="VKN752" s="59"/>
      <c r="VKO752" s="59"/>
      <c r="VKP752" s="59"/>
      <c r="VKQ752" s="59"/>
      <c r="VKR752" s="59"/>
      <c r="VKS752" s="59"/>
      <c r="VKT752" s="59"/>
      <c r="VKU752" s="59"/>
      <c r="VKV752" s="59"/>
      <c r="VKW752" s="59"/>
      <c r="VKX752" s="59"/>
      <c r="VKY752" s="59"/>
      <c r="VKZ752" s="59"/>
      <c r="VLA752" s="59"/>
      <c r="VLB752" s="59"/>
      <c r="VLC752" s="59"/>
      <c r="VLD752" s="59"/>
      <c r="VLE752" s="59"/>
      <c r="VLF752" s="59"/>
      <c r="VLG752" s="59"/>
      <c r="VLH752" s="59"/>
      <c r="VLI752" s="59"/>
      <c r="VLJ752" s="59"/>
      <c r="VLK752" s="59"/>
      <c r="VLL752" s="59"/>
      <c r="VLM752" s="59"/>
      <c r="VLN752" s="59"/>
      <c r="VLO752" s="59"/>
      <c r="VLP752" s="59"/>
      <c r="VLQ752" s="59"/>
      <c r="VLR752" s="59"/>
      <c r="VLS752" s="59"/>
      <c r="VLT752" s="59"/>
      <c r="VLU752" s="59"/>
      <c r="VLV752" s="59"/>
      <c r="VLW752" s="59"/>
      <c r="VLX752" s="59"/>
      <c r="VLY752" s="59"/>
      <c r="VLZ752" s="59"/>
      <c r="VMA752" s="59"/>
      <c r="VMB752" s="59"/>
      <c r="VMC752" s="59"/>
      <c r="VMD752" s="59"/>
      <c r="VME752" s="59"/>
      <c r="VMF752" s="59"/>
      <c r="VMG752" s="59"/>
      <c r="VMH752" s="59"/>
      <c r="VMI752" s="59"/>
      <c r="VMJ752" s="59"/>
      <c r="VMK752" s="59"/>
      <c r="VML752" s="59"/>
      <c r="VMM752" s="59"/>
      <c r="VMN752" s="59"/>
      <c r="VMO752" s="59"/>
      <c r="VMP752" s="59"/>
      <c r="VMQ752" s="59"/>
      <c r="VMR752" s="59"/>
      <c r="VMS752" s="59"/>
      <c r="VMT752" s="59"/>
      <c r="VMU752" s="59"/>
      <c r="VMV752" s="59"/>
      <c r="VMW752" s="59"/>
      <c r="VMX752" s="59"/>
      <c r="VMY752" s="59"/>
      <c r="VMZ752" s="59"/>
      <c r="VNA752" s="59"/>
      <c r="VNB752" s="59"/>
      <c r="VNC752" s="59"/>
      <c r="VND752" s="59"/>
      <c r="VNE752" s="59"/>
      <c r="VNF752" s="59"/>
      <c r="VNG752" s="59"/>
      <c r="VNH752" s="59"/>
      <c r="VNI752" s="59"/>
      <c r="VNJ752" s="59"/>
      <c r="VNK752" s="59"/>
      <c r="VNL752" s="59"/>
      <c r="VNM752" s="59"/>
      <c r="VNN752" s="59"/>
      <c r="VNO752" s="59"/>
      <c r="VNP752" s="59"/>
      <c r="VNQ752" s="59"/>
      <c r="VNR752" s="59"/>
      <c r="VNS752" s="59"/>
      <c r="VNT752" s="59"/>
      <c r="VNU752" s="59"/>
      <c r="VNV752" s="59"/>
      <c r="VNW752" s="59"/>
      <c r="VNX752" s="59"/>
      <c r="VNY752" s="59"/>
      <c r="VNZ752" s="59"/>
      <c r="VOA752" s="59"/>
      <c r="VOB752" s="59"/>
      <c r="VOC752" s="59"/>
      <c r="VOD752" s="59"/>
      <c r="VOE752" s="59"/>
      <c r="VOF752" s="59"/>
      <c r="VOG752" s="59"/>
      <c r="VOH752" s="59"/>
      <c r="VOI752" s="59"/>
      <c r="VOJ752" s="59"/>
      <c r="VOK752" s="59"/>
      <c r="VOL752" s="59"/>
      <c r="VOM752" s="59"/>
      <c r="VON752" s="59"/>
      <c r="VOO752" s="59"/>
      <c r="VOP752" s="59"/>
      <c r="VOQ752" s="59"/>
      <c r="VOR752" s="59"/>
      <c r="VOS752" s="59"/>
      <c r="VOT752" s="59"/>
      <c r="VOU752" s="59"/>
      <c r="VOV752" s="59"/>
      <c r="VOW752" s="59"/>
      <c r="VOX752" s="59"/>
      <c r="VOY752" s="59"/>
      <c r="VOZ752" s="59"/>
      <c r="VPA752" s="59"/>
      <c r="VPB752" s="59"/>
      <c r="VPC752" s="59"/>
      <c r="VPD752" s="59"/>
      <c r="VPE752" s="59"/>
      <c r="VPF752" s="59"/>
      <c r="VPG752" s="59"/>
      <c r="VPH752" s="59"/>
      <c r="VPI752" s="59"/>
      <c r="VPJ752" s="59"/>
      <c r="VPK752" s="59"/>
      <c r="VPL752" s="59"/>
      <c r="VPM752" s="59"/>
      <c r="VPN752" s="59"/>
      <c r="VPO752" s="59"/>
      <c r="VPP752" s="59"/>
      <c r="VPQ752" s="59"/>
      <c r="VPR752" s="59"/>
      <c r="VPS752" s="59"/>
      <c r="VPT752" s="59"/>
      <c r="VPU752" s="59"/>
      <c r="VPV752" s="59"/>
      <c r="VPW752" s="59"/>
      <c r="VPX752" s="59"/>
      <c r="VPY752" s="59"/>
      <c r="VPZ752" s="59"/>
      <c r="VQA752" s="59"/>
      <c r="VQB752" s="59"/>
      <c r="VQC752" s="59"/>
      <c r="VQD752" s="59"/>
      <c r="VQE752" s="59"/>
      <c r="VQF752" s="59"/>
      <c r="VQG752" s="59"/>
      <c r="VQH752" s="59"/>
      <c r="VQI752" s="59"/>
      <c r="VQJ752" s="59"/>
      <c r="VQK752" s="59"/>
      <c r="VQL752" s="59"/>
      <c r="VQM752" s="59"/>
      <c r="VQN752" s="59"/>
      <c r="VQO752" s="59"/>
      <c r="VQP752" s="59"/>
      <c r="VQQ752" s="59"/>
      <c r="VQR752" s="59"/>
      <c r="VQS752" s="59"/>
      <c r="VQT752" s="59"/>
      <c r="VQU752" s="59"/>
      <c r="VQV752" s="59"/>
      <c r="VQW752" s="59"/>
      <c r="VQX752" s="59"/>
      <c r="VQY752" s="59"/>
      <c r="VQZ752" s="59"/>
      <c r="VRA752" s="59"/>
      <c r="VRB752" s="59"/>
      <c r="VRC752" s="59"/>
      <c r="VRD752" s="59"/>
      <c r="VRE752" s="59"/>
      <c r="VRF752" s="59"/>
      <c r="VRG752" s="59"/>
      <c r="VRH752" s="59"/>
      <c r="VRI752" s="59"/>
      <c r="VRJ752" s="59"/>
      <c r="VRK752" s="59"/>
      <c r="VRL752" s="59"/>
      <c r="VRM752" s="59"/>
      <c r="VRN752" s="59"/>
      <c r="VRO752" s="59"/>
      <c r="VRP752" s="59"/>
      <c r="VRQ752" s="59"/>
      <c r="VRR752" s="59"/>
      <c r="VRS752" s="59"/>
      <c r="VRT752" s="59"/>
      <c r="VRU752" s="59"/>
      <c r="VRV752" s="59"/>
      <c r="VRW752" s="59"/>
      <c r="VRX752" s="59"/>
      <c r="VRY752" s="59"/>
      <c r="VRZ752" s="59"/>
      <c r="VSA752" s="59"/>
      <c r="VSB752" s="59"/>
      <c r="VSC752" s="59"/>
      <c r="VSD752" s="59"/>
      <c r="VSE752" s="59"/>
      <c r="VSF752" s="59"/>
      <c r="VSG752" s="59"/>
      <c r="VSH752" s="59"/>
      <c r="VSI752" s="59"/>
      <c r="VSJ752" s="59"/>
      <c r="VSK752" s="59"/>
      <c r="VSL752" s="59"/>
      <c r="VSM752" s="59"/>
      <c r="VSN752" s="59"/>
      <c r="VSO752" s="59"/>
      <c r="VSP752" s="59"/>
      <c r="VSQ752" s="59"/>
      <c r="VSR752" s="59"/>
      <c r="VSS752" s="59"/>
      <c r="VST752" s="59"/>
      <c r="VSU752" s="59"/>
      <c r="VSV752" s="59"/>
      <c r="VSW752" s="59"/>
      <c r="VSX752" s="59"/>
      <c r="VSY752" s="59"/>
      <c r="VSZ752" s="59"/>
      <c r="VTA752" s="59"/>
      <c r="VTB752" s="59"/>
      <c r="VTC752" s="59"/>
      <c r="VTD752" s="59"/>
      <c r="VTE752" s="59"/>
      <c r="VTF752" s="59"/>
      <c r="VTG752" s="59"/>
      <c r="VTH752" s="59"/>
      <c r="VTI752" s="59"/>
      <c r="VTJ752" s="59"/>
      <c r="VTK752" s="59"/>
      <c r="VTL752" s="59"/>
      <c r="VTM752" s="59"/>
      <c r="VTN752" s="59"/>
      <c r="VTO752" s="59"/>
      <c r="VTP752" s="59"/>
      <c r="VTQ752" s="59"/>
      <c r="VTR752" s="59"/>
      <c r="VTS752" s="59"/>
      <c r="VTT752" s="59"/>
      <c r="VTU752" s="59"/>
      <c r="VTV752" s="59"/>
      <c r="VTW752" s="59"/>
      <c r="VTX752" s="59"/>
      <c r="VTY752" s="59"/>
      <c r="VTZ752" s="59"/>
      <c r="VUA752" s="59"/>
      <c r="VUB752" s="59"/>
      <c r="VUC752" s="59"/>
      <c r="VUD752" s="59"/>
      <c r="VUE752" s="59"/>
      <c r="VUF752" s="59"/>
      <c r="VUG752" s="59"/>
      <c r="VUH752" s="59"/>
      <c r="VUI752" s="59"/>
      <c r="VUJ752" s="59"/>
      <c r="VUK752" s="59"/>
      <c r="VUL752" s="59"/>
      <c r="VUM752" s="59"/>
      <c r="VUN752" s="59"/>
      <c r="VUO752" s="59"/>
      <c r="VUP752" s="59"/>
      <c r="VUQ752" s="59"/>
      <c r="VUR752" s="59"/>
      <c r="VUS752" s="59"/>
      <c r="VUT752" s="59"/>
      <c r="VUU752" s="59"/>
      <c r="VUV752" s="59"/>
      <c r="VUW752" s="59"/>
      <c r="VUX752" s="59"/>
      <c r="VUY752" s="59"/>
      <c r="VUZ752" s="59"/>
      <c r="VVA752" s="59"/>
      <c r="VVB752" s="59"/>
      <c r="VVC752" s="59"/>
      <c r="VVD752" s="59"/>
      <c r="VVE752" s="59"/>
      <c r="VVF752" s="59"/>
      <c r="VVG752" s="59"/>
      <c r="VVH752" s="59"/>
      <c r="VVI752" s="59"/>
      <c r="VVJ752" s="59"/>
      <c r="VVK752" s="59"/>
      <c r="VVL752" s="59"/>
      <c r="VVM752" s="59"/>
      <c r="VVN752" s="59"/>
      <c r="VVO752" s="59"/>
      <c r="VVP752" s="59"/>
      <c r="VVQ752" s="59"/>
      <c r="VVR752" s="59"/>
      <c r="VVS752" s="59"/>
      <c r="VVT752" s="59"/>
      <c r="VVU752" s="59"/>
      <c r="VVV752" s="59"/>
      <c r="VVW752" s="59"/>
      <c r="VVX752" s="59"/>
      <c r="VVY752" s="59"/>
      <c r="VVZ752" s="59"/>
      <c r="VWA752" s="59"/>
      <c r="VWB752" s="59"/>
      <c r="VWC752" s="59"/>
      <c r="VWD752" s="59"/>
      <c r="VWE752" s="59"/>
      <c r="VWF752" s="59"/>
      <c r="VWG752" s="59"/>
      <c r="VWH752" s="59"/>
      <c r="VWI752" s="59"/>
      <c r="VWJ752" s="59"/>
      <c r="VWK752" s="59"/>
      <c r="VWL752" s="59"/>
      <c r="VWM752" s="59"/>
      <c r="VWN752" s="59"/>
      <c r="VWO752" s="59"/>
      <c r="VWP752" s="59"/>
      <c r="VWQ752" s="59"/>
      <c r="VWR752" s="59"/>
      <c r="VWS752" s="59"/>
      <c r="VWT752" s="59"/>
      <c r="VWU752" s="59"/>
      <c r="VWV752" s="59"/>
      <c r="VWW752" s="59"/>
      <c r="VWX752" s="59"/>
      <c r="VWY752" s="59"/>
      <c r="VWZ752" s="59"/>
      <c r="VXA752" s="59"/>
      <c r="VXB752" s="59"/>
      <c r="VXC752" s="59"/>
      <c r="VXD752" s="59"/>
      <c r="VXE752" s="59"/>
      <c r="VXF752" s="59"/>
      <c r="VXG752" s="59"/>
      <c r="VXH752" s="59"/>
      <c r="VXI752" s="59"/>
      <c r="VXJ752" s="59"/>
      <c r="VXK752" s="59"/>
      <c r="VXL752" s="59"/>
      <c r="VXM752" s="59"/>
      <c r="VXN752" s="59"/>
      <c r="VXO752" s="59"/>
      <c r="VXP752" s="59"/>
      <c r="VXQ752" s="59"/>
      <c r="VXR752" s="59"/>
      <c r="VXS752" s="59"/>
      <c r="VXT752" s="59"/>
      <c r="VXU752" s="59"/>
      <c r="VXV752" s="59"/>
      <c r="VXW752" s="59"/>
      <c r="VXX752" s="59"/>
      <c r="VXY752" s="59"/>
      <c r="VXZ752" s="59"/>
      <c r="VYA752" s="59"/>
      <c r="VYB752" s="59"/>
      <c r="VYC752" s="59"/>
      <c r="VYD752" s="59"/>
      <c r="VYE752" s="59"/>
      <c r="VYF752" s="59"/>
      <c r="VYG752" s="59"/>
      <c r="VYH752" s="59"/>
      <c r="VYI752" s="59"/>
      <c r="VYJ752" s="59"/>
      <c r="VYK752" s="59"/>
      <c r="VYL752" s="59"/>
      <c r="VYM752" s="59"/>
      <c r="VYN752" s="59"/>
      <c r="VYO752" s="59"/>
      <c r="VYP752" s="59"/>
      <c r="VYQ752" s="59"/>
      <c r="VYR752" s="59"/>
      <c r="VYS752" s="59"/>
      <c r="VYT752" s="59"/>
      <c r="VYU752" s="59"/>
      <c r="VYV752" s="59"/>
      <c r="VYW752" s="59"/>
      <c r="VYX752" s="59"/>
      <c r="VYY752" s="59"/>
      <c r="VYZ752" s="59"/>
      <c r="VZA752" s="59"/>
      <c r="VZB752" s="59"/>
      <c r="VZC752" s="59"/>
      <c r="VZD752" s="59"/>
      <c r="VZE752" s="59"/>
      <c r="VZF752" s="59"/>
      <c r="VZG752" s="59"/>
      <c r="VZH752" s="59"/>
      <c r="VZI752" s="59"/>
      <c r="VZJ752" s="59"/>
      <c r="VZK752" s="59"/>
      <c r="VZL752" s="59"/>
      <c r="VZM752" s="59"/>
      <c r="VZN752" s="59"/>
      <c r="VZO752" s="59"/>
      <c r="VZP752" s="59"/>
      <c r="VZQ752" s="59"/>
      <c r="VZR752" s="59"/>
      <c r="VZS752" s="59"/>
      <c r="VZT752" s="59"/>
      <c r="VZU752" s="59"/>
      <c r="VZV752" s="59"/>
      <c r="VZW752" s="59"/>
      <c r="VZX752" s="59"/>
      <c r="VZY752" s="59"/>
      <c r="VZZ752" s="59"/>
      <c r="WAA752" s="59"/>
      <c r="WAB752" s="59"/>
      <c r="WAC752" s="59"/>
      <c r="WAD752" s="59"/>
      <c r="WAE752" s="59"/>
      <c r="WAF752" s="59"/>
      <c r="WAG752" s="59"/>
      <c r="WAH752" s="59"/>
      <c r="WAI752" s="59"/>
      <c r="WAJ752" s="59"/>
      <c r="WAK752" s="59"/>
      <c r="WAL752" s="59"/>
      <c r="WAM752" s="59"/>
      <c r="WAN752" s="59"/>
      <c r="WAO752" s="59"/>
      <c r="WAP752" s="59"/>
      <c r="WAQ752" s="59"/>
      <c r="WAR752" s="59"/>
      <c r="WAS752" s="59"/>
      <c r="WAT752" s="59"/>
      <c r="WAU752" s="59"/>
      <c r="WAV752" s="59"/>
      <c r="WAW752" s="59"/>
      <c r="WAX752" s="59"/>
      <c r="WAY752" s="59"/>
      <c r="WAZ752" s="59"/>
      <c r="WBA752" s="59"/>
      <c r="WBB752" s="59"/>
      <c r="WBC752" s="59"/>
      <c r="WBD752" s="59"/>
      <c r="WBE752" s="59"/>
      <c r="WBF752" s="59"/>
      <c r="WBG752" s="59"/>
      <c r="WBH752" s="59"/>
      <c r="WBI752" s="59"/>
      <c r="WBJ752" s="59"/>
      <c r="WBK752" s="59"/>
      <c r="WBL752" s="59"/>
      <c r="WBM752" s="59"/>
      <c r="WBN752" s="59"/>
      <c r="WBO752" s="59"/>
      <c r="WBP752" s="59"/>
      <c r="WBQ752" s="59"/>
      <c r="WBR752" s="59"/>
      <c r="WBS752" s="59"/>
      <c r="WBT752" s="59"/>
      <c r="WBU752" s="59"/>
      <c r="WBV752" s="59"/>
      <c r="WBW752" s="59"/>
      <c r="WBX752" s="59"/>
      <c r="WBY752" s="59"/>
      <c r="WBZ752" s="59"/>
      <c r="WCA752" s="59"/>
      <c r="WCB752" s="59"/>
      <c r="WCC752" s="59"/>
      <c r="WCD752" s="59"/>
      <c r="WCE752" s="59"/>
      <c r="WCF752" s="59"/>
      <c r="WCG752" s="59"/>
      <c r="WCH752" s="59"/>
      <c r="WCI752" s="59"/>
      <c r="WCJ752" s="59"/>
      <c r="WCK752" s="59"/>
      <c r="WCL752" s="59"/>
      <c r="WCM752" s="59"/>
      <c r="WCN752" s="59"/>
      <c r="WCO752" s="59"/>
      <c r="WCP752" s="59"/>
      <c r="WCQ752" s="59"/>
      <c r="WCR752" s="59"/>
      <c r="WCS752" s="59"/>
      <c r="WCT752" s="59"/>
      <c r="WCU752" s="59"/>
      <c r="WCV752" s="59"/>
      <c r="WCW752" s="59"/>
      <c r="WCX752" s="59"/>
      <c r="WCY752" s="59"/>
      <c r="WCZ752" s="59"/>
      <c r="WDA752" s="59"/>
      <c r="WDB752" s="59"/>
      <c r="WDC752" s="59"/>
      <c r="WDD752" s="59"/>
      <c r="WDE752" s="59"/>
      <c r="WDF752" s="59"/>
      <c r="WDG752" s="59"/>
      <c r="WDH752" s="59"/>
      <c r="WDI752" s="59"/>
      <c r="WDJ752" s="59"/>
      <c r="WDK752" s="59"/>
      <c r="WDL752" s="59"/>
      <c r="WDM752" s="59"/>
      <c r="WDN752" s="59"/>
      <c r="WDO752" s="59"/>
      <c r="WDP752" s="59"/>
      <c r="WDQ752" s="59"/>
      <c r="WDR752" s="59"/>
      <c r="WDS752" s="59"/>
      <c r="WDT752" s="59"/>
      <c r="WDU752" s="59"/>
      <c r="WDV752" s="59"/>
      <c r="WDW752" s="59"/>
      <c r="WDX752" s="59"/>
      <c r="WDY752" s="59"/>
      <c r="WDZ752" s="59"/>
      <c r="WEA752" s="59"/>
      <c r="WEB752" s="59"/>
      <c r="WEC752" s="59"/>
      <c r="WED752" s="59"/>
      <c r="WEE752" s="59"/>
      <c r="WEF752" s="59"/>
      <c r="WEG752" s="59"/>
      <c r="WEH752" s="59"/>
      <c r="WEI752" s="59"/>
      <c r="WEJ752" s="59"/>
      <c r="WEK752" s="59"/>
      <c r="WEL752" s="59"/>
      <c r="WEM752" s="59"/>
      <c r="WEN752" s="59"/>
      <c r="WEO752" s="59"/>
      <c r="WEP752" s="59"/>
      <c r="WEQ752" s="59"/>
      <c r="WER752" s="59"/>
      <c r="WES752" s="59"/>
      <c r="WET752" s="59"/>
      <c r="WEU752" s="59"/>
      <c r="WEV752" s="59"/>
      <c r="WEW752" s="59"/>
      <c r="WEX752" s="59"/>
      <c r="WEY752" s="59"/>
      <c r="WEZ752" s="59"/>
      <c r="WFA752" s="59"/>
      <c r="WFB752" s="59"/>
      <c r="WFC752" s="59"/>
      <c r="WFD752" s="59"/>
      <c r="WFE752" s="59"/>
      <c r="WFF752" s="59"/>
      <c r="WFG752" s="59"/>
      <c r="WFH752" s="59"/>
      <c r="WFI752" s="59"/>
      <c r="WFJ752" s="59"/>
      <c r="WFK752" s="59"/>
      <c r="WFL752" s="59"/>
      <c r="WFM752" s="59"/>
      <c r="WFN752" s="59"/>
      <c r="WFO752" s="59"/>
      <c r="WFP752" s="59"/>
      <c r="WFQ752" s="59"/>
      <c r="WFR752" s="59"/>
      <c r="WFS752" s="59"/>
      <c r="WFT752" s="59"/>
      <c r="WFU752" s="59"/>
      <c r="WFV752" s="59"/>
      <c r="WFW752" s="59"/>
      <c r="WFX752" s="59"/>
      <c r="WFY752" s="59"/>
      <c r="WFZ752" s="59"/>
      <c r="WGA752" s="59"/>
      <c r="WGB752" s="59"/>
      <c r="WGC752" s="59"/>
      <c r="WGD752" s="59"/>
      <c r="WGE752" s="59"/>
      <c r="WGF752" s="59"/>
      <c r="WGG752" s="59"/>
      <c r="WGH752" s="59"/>
      <c r="WGI752" s="59"/>
      <c r="WGJ752" s="59"/>
      <c r="WGK752" s="59"/>
      <c r="WGL752" s="59"/>
      <c r="WGM752" s="59"/>
      <c r="WGN752" s="59"/>
      <c r="WGO752" s="59"/>
      <c r="WGP752" s="59"/>
      <c r="WGQ752" s="59"/>
      <c r="WGR752" s="59"/>
      <c r="WGS752" s="59"/>
      <c r="WGT752" s="59"/>
      <c r="WGU752" s="59"/>
      <c r="WGV752" s="59"/>
      <c r="WGW752" s="59"/>
      <c r="WGX752" s="59"/>
      <c r="WGY752" s="59"/>
      <c r="WGZ752" s="59"/>
      <c r="WHA752" s="59"/>
      <c r="WHB752" s="59"/>
      <c r="WHC752" s="59"/>
      <c r="WHD752" s="59"/>
      <c r="WHE752" s="59"/>
      <c r="WHF752" s="59"/>
      <c r="WHG752" s="59"/>
      <c r="WHH752" s="59"/>
      <c r="WHI752" s="59"/>
      <c r="WHJ752" s="59"/>
      <c r="WHK752" s="59"/>
      <c r="WHL752" s="59"/>
      <c r="WHM752" s="59"/>
      <c r="WHN752" s="59"/>
      <c r="WHO752" s="59"/>
      <c r="WHP752" s="59"/>
      <c r="WHQ752" s="59"/>
      <c r="WHR752" s="59"/>
      <c r="WHS752" s="59"/>
      <c r="WHT752" s="59"/>
      <c r="WHU752" s="59"/>
      <c r="WHV752" s="59"/>
      <c r="WHW752" s="59"/>
      <c r="WHX752" s="59"/>
      <c r="WHY752" s="59"/>
      <c r="WHZ752" s="59"/>
      <c r="WIA752" s="59"/>
      <c r="WIB752" s="59"/>
      <c r="WIC752" s="59"/>
      <c r="WID752" s="59"/>
      <c r="WIE752" s="59"/>
      <c r="WIF752" s="59"/>
      <c r="WIG752" s="59"/>
      <c r="WIH752" s="59"/>
      <c r="WII752" s="59"/>
      <c r="WIJ752" s="59"/>
      <c r="WIK752" s="59"/>
      <c r="WIL752" s="59"/>
      <c r="WIM752" s="59"/>
      <c r="WIN752" s="59"/>
      <c r="WIO752" s="59"/>
      <c r="WIP752" s="59"/>
      <c r="WIQ752" s="59"/>
      <c r="WIR752" s="59"/>
      <c r="WIS752" s="59"/>
      <c r="WIT752" s="59"/>
      <c r="WIU752" s="59"/>
      <c r="WIV752" s="59"/>
      <c r="WIW752" s="59"/>
      <c r="WIX752" s="59"/>
      <c r="WIY752" s="59"/>
      <c r="WIZ752" s="59"/>
      <c r="WJA752" s="59"/>
      <c r="WJB752" s="59"/>
      <c r="WJC752" s="59"/>
      <c r="WJD752" s="59"/>
      <c r="WJE752" s="59"/>
      <c r="WJF752" s="59"/>
      <c r="WJG752" s="59"/>
      <c r="WJH752" s="59"/>
      <c r="WJI752" s="59"/>
      <c r="WJJ752" s="59"/>
      <c r="WJK752" s="59"/>
      <c r="WJL752" s="59"/>
      <c r="WJM752" s="59"/>
      <c r="WJN752" s="59"/>
      <c r="WJO752" s="59"/>
      <c r="WJP752" s="59"/>
      <c r="WJQ752" s="59"/>
      <c r="WJR752" s="59"/>
      <c r="WJS752" s="59"/>
      <c r="WJT752" s="59"/>
      <c r="WJU752" s="59"/>
      <c r="WJV752" s="59"/>
      <c r="WJW752" s="59"/>
      <c r="WJX752" s="59"/>
      <c r="WJY752" s="59"/>
      <c r="WJZ752" s="59"/>
      <c r="WKA752" s="59"/>
      <c r="WKB752" s="59"/>
      <c r="WKC752" s="59"/>
      <c r="WKD752" s="59"/>
      <c r="WKE752" s="59"/>
      <c r="WKF752" s="59"/>
      <c r="WKG752" s="59"/>
      <c r="WKH752" s="59"/>
      <c r="WKI752" s="59"/>
      <c r="WKJ752" s="59"/>
      <c r="WKK752" s="59"/>
      <c r="WKL752" s="59"/>
      <c r="WKM752" s="59"/>
      <c r="WKN752" s="59"/>
      <c r="WKO752" s="59"/>
      <c r="WKP752" s="59"/>
      <c r="WKQ752" s="59"/>
      <c r="WKR752" s="59"/>
      <c r="WKS752" s="59"/>
      <c r="WKT752" s="59"/>
      <c r="WKU752" s="59"/>
      <c r="WKV752" s="59"/>
      <c r="WKW752" s="59"/>
      <c r="WKX752" s="59"/>
      <c r="WKY752" s="59"/>
      <c r="WKZ752" s="59"/>
      <c r="WLA752" s="59"/>
      <c r="WLB752" s="59"/>
      <c r="WLC752" s="59"/>
      <c r="WLD752" s="59"/>
      <c r="WLE752" s="59"/>
      <c r="WLF752" s="59"/>
      <c r="WLG752" s="59"/>
      <c r="WLH752" s="59"/>
      <c r="WLI752" s="59"/>
      <c r="WLJ752" s="59"/>
      <c r="WLK752" s="59"/>
      <c r="WLL752" s="59"/>
      <c r="WLM752" s="59"/>
      <c r="WLN752" s="59"/>
      <c r="WLO752" s="59"/>
      <c r="WLP752" s="59"/>
      <c r="WLQ752" s="59"/>
      <c r="WLR752" s="59"/>
      <c r="WLS752" s="59"/>
      <c r="WLT752" s="59"/>
      <c r="WLU752" s="59"/>
      <c r="WLV752" s="59"/>
      <c r="WLW752" s="59"/>
      <c r="WLX752" s="59"/>
      <c r="WLY752" s="59"/>
      <c r="WLZ752" s="59"/>
      <c r="WMA752" s="59"/>
      <c r="WMB752" s="59"/>
      <c r="WMC752" s="59"/>
      <c r="WMD752" s="59"/>
      <c r="WME752" s="59"/>
      <c r="WMF752" s="59"/>
      <c r="WMG752" s="59"/>
      <c r="WMH752" s="59"/>
      <c r="WMI752" s="59"/>
      <c r="WMJ752" s="59"/>
      <c r="WMK752" s="59"/>
      <c r="WML752" s="59"/>
      <c r="WMM752" s="59"/>
      <c r="WMN752" s="59"/>
      <c r="WMO752" s="59"/>
      <c r="WMP752" s="59"/>
      <c r="WMQ752" s="59"/>
      <c r="WMR752" s="59"/>
      <c r="WMS752" s="59"/>
      <c r="WMT752" s="59"/>
      <c r="WMU752" s="59"/>
      <c r="WMV752" s="59"/>
      <c r="WMW752" s="59"/>
      <c r="WMX752" s="59"/>
      <c r="WMY752" s="59"/>
      <c r="WMZ752" s="59"/>
      <c r="WNA752" s="59"/>
      <c r="WNB752" s="59"/>
      <c r="WNC752" s="59"/>
      <c r="WND752" s="59"/>
      <c r="WNE752" s="59"/>
      <c r="WNF752" s="59"/>
      <c r="WNG752" s="59"/>
      <c r="WNH752" s="59"/>
      <c r="WNI752" s="59"/>
      <c r="WNJ752" s="59"/>
      <c r="WNK752" s="59"/>
      <c r="WNL752" s="59"/>
      <c r="WNM752" s="59"/>
      <c r="WNN752" s="59"/>
      <c r="WNO752" s="59"/>
      <c r="WNP752" s="59"/>
      <c r="WNQ752" s="59"/>
      <c r="WNR752" s="59"/>
      <c r="WNS752" s="59"/>
      <c r="WNT752" s="59"/>
      <c r="WNU752" s="59"/>
      <c r="WNV752" s="59"/>
      <c r="WNW752" s="59"/>
      <c r="WNX752" s="59"/>
      <c r="WNY752" s="59"/>
      <c r="WNZ752" s="59"/>
      <c r="WOA752" s="59"/>
      <c r="WOB752" s="59"/>
      <c r="WOC752" s="59"/>
      <c r="WOD752" s="59"/>
      <c r="WOE752" s="59"/>
      <c r="WOF752" s="59"/>
      <c r="WOG752" s="59"/>
      <c r="WOH752" s="59"/>
      <c r="WOI752" s="59"/>
      <c r="WOJ752" s="59"/>
      <c r="WOK752" s="59"/>
      <c r="WOL752" s="59"/>
      <c r="WOM752" s="59"/>
      <c r="WON752" s="59"/>
      <c r="WOO752" s="59"/>
      <c r="WOP752" s="59"/>
      <c r="WOQ752" s="59"/>
      <c r="WOR752" s="59"/>
      <c r="WOS752" s="59"/>
      <c r="WOT752" s="59"/>
      <c r="WOU752" s="59"/>
      <c r="WOV752" s="59"/>
      <c r="WOW752" s="59"/>
      <c r="WOX752" s="59"/>
      <c r="WOY752" s="59"/>
      <c r="WOZ752" s="59"/>
      <c r="WPA752" s="59"/>
      <c r="WPB752" s="59"/>
      <c r="WPC752" s="59"/>
      <c r="WPD752" s="59"/>
      <c r="WPE752" s="59"/>
      <c r="WPF752" s="59"/>
      <c r="WPG752" s="59"/>
      <c r="WPH752" s="59"/>
      <c r="WPI752" s="59"/>
      <c r="WPJ752" s="59"/>
      <c r="WPK752" s="59"/>
      <c r="WPL752" s="59"/>
      <c r="WPM752" s="59"/>
      <c r="WPN752" s="59"/>
      <c r="WPO752" s="59"/>
      <c r="WPP752" s="59"/>
      <c r="WPQ752" s="59"/>
      <c r="WPR752" s="59"/>
      <c r="WPS752" s="59"/>
      <c r="WPT752" s="59"/>
      <c r="WPU752" s="59"/>
      <c r="WPV752" s="59"/>
      <c r="WPW752" s="59"/>
      <c r="WPX752" s="59"/>
      <c r="WPY752" s="59"/>
      <c r="WPZ752" s="59"/>
      <c r="WQA752" s="59"/>
      <c r="WQB752" s="59"/>
      <c r="WQC752" s="59"/>
      <c r="WQD752" s="59"/>
      <c r="WQE752" s="59"/>
      <c r="WQF752" s="59"/>
      <c r="WQG752" s="59"/>
      <c r="WQH752" s="59"/>
      <c r="WQI752" s="59"/>
      <c r="WQJ752" s="59"/>
      <c r="WQK752" s="59"/>
      <c r="WQL752" s="59"/>
      <c r="WQM752" s="59"/>
      <c r="WQN752" s="59"/>
      <c r="WQO752" s="59"/>
      <c r="WQP752" s="59"/>
      <c r="WQQ752" s="59"/>
      <c r="WQR752" s="59"/>
      <c r="WQS752" s="59"/>
      <c r="WQT752" s="59"/>
      <c r="WQU752" s="59"/>
      <c r="WQV752" s="59"/>
      <c r="WQW752" s="59"/>
      <c r="WQX752" s="59"/>
      <c r="WQY752" s="59"/>
      <c r="WQZ752" s="59"/>
      <c r="WRA752" s="59"/>
      <c r="WRB752" s="59"/>
      <c r="WRC752" s="59"/>
      <c r="WRD752" s="59"/>
      <c r="WRE752" s="59"/>
      <c r="WRF752" s="59"/>
      <c r="WRG752" s="59"/>
      <c r="WRH752" s="59"/>
      <c r="WRI752" s="59"/>
      <c r="WRJ752" s="59"/>
      <c r="WRK752" s="59"/>
      <c r="WRL752" s="59"/>
      <c r="WRM752" s="59"/>
      <c r="WRN752" s="59"/>
      <c r="WRO752" s="59"/>
      <c r="WRP752" s="59"/>
      <c r="WRQ752" s="59"/>
      <c r="WRR752" s="59"/>
      <c r="WRS752" s="59"/>
      <c r="WRT752" s="59"/>
      <c r="WRU752" s="59"/>
      <c r="WRV752" s="59"/>
      <c r="WRW752" s="59"/>
      <c r="WRX752" s="59"/>
      <c r="WRY752" s="59"/>
      <c r="WRZ752" s="59"/>
      <c r="WSA752" s="59"/>
      <c r="WSB752" s="59"/>
      <c r="WSC752" s="59"/>
      <c r="WSD752" s="59"/>
      <c r="WSE752" s="59"/>
      <c r="WSF752" s="59"/>
      <c r="WSG752" s="59"/>
      <c r="WSH752" s="59"/>
      <c r="WSI752" s="59"/>
      <c r="WSJ752" s="59"/>
      <c r="WSK752" s="59"/>
      <c r="WSL752" s="59"/>
      <c r="WSM752" s="59"/>
      <c r="WSN752" s="59"/>
      <c r="WSO752" s="59"/>
      <c r="WSP752" s="59"/>
      <c r="WSQ752" s="59"/>
      <c r="WSR752" s="59"/>
      <c r="WSS752" s="59"/>
      <c r="WST752" s="59"/>
      <c r="WSU752" s="59"/>
      <c r="WSV752" s="59"/>
      <c r="WSW752" s="59"/>
      <c r="WSX752" s="59"/>
      <c r="WSY752" s="59"/>
      <c r="WSZ752" s="59"/>
      <c r="WTA752" s="59"/>
      <c r="WTB752" s="59"/>
      <c r="WTC752" s="59"/>
      <c r="WTD752" s="59"/>
      <c r="WTE752" s="59"/>
      <c r="WTF752" s="59"/>
      <c r="WTG752" s="59"/>
      <c r="WTH752" s="59"/>
      <c r="WTI752" s="59"/>
      <c r="WTJ752" s="59"/>
      <c r="WTK752" s="59"/>
      <c r="WTL752" s="59"/>
      <c r="WTM752" s="59"/>
      <c r="WTN752" s="59"/>
      <c r="WTO752" s="59"/>
      <c r="WTP752" s="59"/>
      <c r="WTQ752" s="59"/>
      <c r="WTR752" s="59"/>
      <c r="WTS752" s="59"/>
      <c r="WTT752" s="59"/>
      <c r="WTU752" s="59"/>
      <c r="WTV752" s="59"/>
      <c r="WTW752" s="59"/>
      <c r="WTX752" s="59"/>
      <c r="WTY752" s="59"/>
      <c r="WTZ752" s="59"/>
      <c r="WUA752" s="59"/>
      <c r="WUB752" s="59"/>
      <c r="WUC752" s="59"/>
      <c r="WUD752" s="59"/>
      <c r="WUE752" s="59"/>
      <c r="WUF752" s="59"/>
      <c r="WUG752" s="59"/>
      <c r="WUH752" s="59"/>
      <c r="WUI752" s="59"/>
      <c r="WUJ752" s="59"/>
      <c r="WUK752" s="59"/>
      <c r="WUL752" s="59"/>
      <c r="WUM752" s="59"/>
      <c r="WUN752" s="59"/>
      <c r="WUO752" s="59"/>
      <c r="WUP752" s="59"/>
      <c r="WUQ752" s="59"/>
      <c r="WUR752" s="59"/>
      <c r="WUS752" s="59"/>
      <c r="WUT752" s="59"/>
      <c r="WUU752" s="59"/>
      <c r="WUV752" s="59"/>
      <c r="WUW752" s="59"/>
      <c r="WUX752" s="59"/>
      <c r="WUY752" s="59"/>
      <c r="WUZ752" s="59"/>
      <c r="WVA752" s="59"/>
      <c r="WVB752" s="59"/>
      <c r="WVC752" s="59"/>
      <c r="WVD752" s="59"/>
      <c r="WVE752" s="59"/>
      <c r="WVF752" s="59"/>
      <c r="WVG752" s="59"/>
      <c r="WVH752" s="59"/>
      <c r="WVI752" s="59"/>
      <c r="WVJ752" s="59"/>
      <c r="WVK752" s="59"/>
      <c r="WVL752" s="59"/>
      <c r="WVM752" s="59"/>
      <c r="WVN752" s="59"/>
      <c r="WVO752" s="59"/>
      <c r="WVP752" s="59"/>
      <c r="WVQ752" s="59"/>
      <c r="WVR752" s="59"/>
      <c r="WVS752" s="59"/>
      <c r="WVT752" s="59"/>
      <c r="WVU752" s="59"/>
      <c r="WVV752" s="59"/>
      <c r="WVW752" s="59"/>
      <c r="WVX752" s="59"/>
      <c r="WVY752" s="59"/>
      <c r="WVZ752" s="59"/>
      <c r="WWA752" s="59"/>
      <c r="WWB752" s="59"/>
      <c r="WWC752" s="59"/>
      <c r="WWD752" s="59"/>
      <c r="WWE752" s="59"/>
      <c r="WWF752" s="59"/>
      <c r="WWG752" s="59"/>
      <c r="WWH752" s="59"/>
      <c r="WWI752" s="59"/>
      <c r="WWJ752" s="59"/>
      <c r="WWK752" s="59"/>
      <c r="WWL752" s="59"/>
      <c r="WWM752" s="59"/>
      <c r="WWN752" s="59"/>
      <c r="WWO752" s="59"/>
      <c r="WWP752" s="59"/>
      <c r="WWQ752" s="59"/>
      <c r="WWR752" s="59"/>
      <c r="WWS752" s="59"/>
      <c r="WWT752" s="59"/>
      <c r="WWU752" s="59"/>
      <c r="WWV752" s="59"/>
      <c r="WWW752" s="59"/>
      <c r="WWX752" s="59"/>
      <c r="WWY752" s="59"/>
      <c r="WWZ752" s="59"/>
      <c r="WXA752" s="59"/>
      <c r="WXB752" s="59"/>
      <c r="WXC752" s="59"/>
      <c r="WXD752" s="59"/>
      <c r="WXE752" s="59"/>
      <c r="WXF752" s="59"/>
      <c r="WXG752" s="59"/>
      <c r="WXH752" s="59"/>
      <c r="WXI752" s="59"/>
      <c r="WXJ752" s="59"/>
      <c r="WXK752" s="59"/>
      <c r="WXL752" s="59"/>
      <c r="WXM752" s="59"/>
      <c r="WXN752" s="59"/>
      <c r="WXO752" s="59"/>
      <c r="WXP752" s="59"/>
      <c r="WXQ752" s="59"/>
      <c r="WXR752" s="59"/>
      <c r="WXS752" s="59"/>
      <c r="WXT752" s="59"/>
      <c r="WXU752" s="59"/>
      <c r="WXV752" s="59"/>
      <c r="WXW752" s="59"/>
      <c r="WXX752" s="59"/>
      <c r="WXY752" s="59"/>
      <c r="WXZ752" s="59"/>
      <c r="WYA752" s="59"/>
      <c r="WYB752" s="59"/>
      <c r="WYC752" s="59"/>
      <c r="WYD752" s="59"/>
      <c r="WYE752" s="59"/>
      <c r="WYF752" s="59"/>
      <c r="WYG752" s="59"/>
      <c r="WYH752" s="59"/>
      <c r="WYI752" s="59"/>
      <c r="WYJ752" s="59"/>
      <c r="WYK752" s="59"/>
      <c r="WYL752" s="59"/>
      <c r="WYM752" s="59"/>
      <c r="WYN752" s="59"/>
      <c r="WYO752" s="59"/>
      <c r="WYP752" s="59"/>
      <c r="WYQ752" s="59"/>
      <c r="WYR752" s="59"/>
      <c r="WYS752" s="59"/>
      <c r="WYT752" s="59"/>
      <c r="WYU752" s="59"/>
      <c r="WYV752" s="59"/>
      <c r="WYW752" s="59"/>
      <c r="WYX752" s="59"/>
      <c r="WYY752" s="59"/>
      <c r="WYZ752" s="59"/>
      <c r="WZA752" s="59"/>
      <c r="WZB752" s="59"/>
      <c r="WZC752" s="59"/>
      <c r="WZD752" s="59"/>
      <c r="WZE752" s="59"/>
      <c r="WZF752" s="59"/>
      <c r="WZG752" s="59"/>
      <c r="WZH752" s="59"/>
      <c r="WZI752" s="59"/>
      <c r="WZJ752" s="59"/>
      <c r="WZK752" s="59"/>
      <c r="WZL752" s="59"/>
      <c r="WZM752" s="59"/>
      <c r="WZN752" s="59"/>
      <c r="WZO752" s="59"/>
      <c r="WZP752" s="59"/>
      <c r="WZQ752" s="59"/>
      <c r="WZR752" s="59"/>
      <c r="WZS752" s="59"/>
      <c r="WZT752" s="59"/>
      <c r="WZU752" s="59"/>
      <c r="WZV752" s="59"/>
      <c r="WZW752" s="59"/>
      <c r="WZX752" s="59"/>
      <c r="WZY752" s="59"/>
      <c r="WZZ752" s="59"/>
      <c r="XAA752" s="59"/>
      <c r="XAB752" s="59"/>
      <c r="XAC752" s="59"/>
      <c r="XAD752" s="59"/>
      <c r="XAE752" s="59"/>
      <c r="XAF752" s="59"/>
      <c r="XAG752" s="59"/>
      <c r="XAH752" s="59"/>
      <c r="XAI752" s="59"/>
      <c r="XAJ752" s="59"/>
      <c r="XAK752" s="59"/>
      <c r="XAL752" s="59"/>
      <c r="XAM752" s="59"/>
      <c r="XAN752" s="59"/>
      <c r="XAO752" s="59"/>
      <c r="XAP752" s="59"/>
      <c r="XAQ752" s="59"/>
      <c r="XAR752" s="59"/>
      <c r="XAS752" s="59"/>
      <c r="XAT752" s="59"/>
      <c r="XAU752" s="59"/>
      <c r="XAV752" s="59"/>
      <c r="XAW752" s="59"/>
      <c r="XAX752" s="59"/>
      <c r="XAY752" s="59"/>
      <c r="XAZ752" s="59"/>
      <c r="XBA752" s="59"/>
      <c r="XBB752" s="59"/>
      <c r="XBC752" s="59"/>
      <c r="XBD752" s="59"/>
      <c r="XBE752" s="59"/>
      <c r="XBF752" s="59"/>
      <c r="XBG752" s="59"/>
      <c r="XBH752" s="59"/>
      <c r="XBI752" s="59"/>
      <c r="XBJ752" s="59"/>
      <c r="XBK752" s="59"/>
      <c r="XBL752" s="59"/>
      <c r="XBM752" s="59"/>
      <c r="XBN752" s="59"/>
      <c r="XBO752" s="59"/>
      <c r="XBP752" s="59"/>
      <c r="XBQ752" s="59"/>
      <c r="XBR752" s="59"/>
      <c r="XBS752" s="59"/>
      <c r="XBT752" s="59"/>
      <c r="XBU752" s="59"/>
      <c r="XBV752" s="59"/>
      <c r="XBW752" s="59"/>
      <c r="XBX752" s="59"/>
      <c r="XBY752" s="59"/>
      <c r="XBZ752" s="59"/>
      <c r="XCA752" s="59"/>
      <c r="XCB752" s="59"/>
      <c r="XCC752" s="59"/>
      <c r="XCD752" s="59"/>
      <c r="XCE752" s="59"/>
      <c r="XCF752" s="59"/>
      <c r="XCG752" s="59"/>
      <c r="XCH752" s="59"/>
      <c r="XCI752" s="59"/>
      <c r="XCJ752" s="59"/>
      <c r="XCK752" s="59"/>
      <c r="XCL752" s="59"/>
      <c r="XCM752" s="59"/>
      <c r="XCN752" s="59"/>
      <c r="XCO752" s="59"/>
      <c r="XCP752" s="59"/>
      <c r="XCQ752" s="59"/>
      <c r="XCR752" s="59"/>
      <c r="XCS752" s="59"/>
      <c r="XCT752" s="59"/>
      <c r="XCU752" s="59"/>
      <c r="XCV752" s="59"/>
      <c r="XCW752" s="59"/>
      <c r="XCX752" s="59"/>
      <c r="XCY752" s="59"/>
      <c r="XCZ752" s="59"/>
      <c r="XDA752" s="59"/>
      <c r="XDB752" s="59"/>
      <c r="XDC752" s="59"/>
      <c r="XDD752" s="59"/>
      <c r="XDE752" s="59"/>
      <c r="XDF752" s="59"/>
      <c r="XDG752" s="59"/>
      <c r="XDH752" s="59"/>
      <c r="XDI752" s="59"/>
      <c r="XDJ752" s="59"/>
      <c r="XDK752" s="59"/>
      <c r="XDL752" s="59"/>
      <c r="XDM752" s="59"/>
      <c r="XDN752" s="59"/>
      <c r="XDO752" s="59"/>
      <c r="XDP752" s="59"/>
      <c r="XDQ752" s="59"/>
      <c r="XDR752" s="59"/>
      <c r="XDS752" s="59"/>
      <c r="XDT752" s="59"/>
      <c r="XDU752" s="59"/>
      <c r="XDV752" s="59"/>
      <c r="XDW752" s="59"/>
      <c r="XDX752" s="59"/>
      <c r="XDY752" s="59"/>
      <c r="XDZ752" s="59"/>
      <c r="XEA752" s="59"/>
      <c r="XEB752" s="59"/>
      <c r="XEC752" s="59"/>
      <c r="XED752" s="59"/>
      <c r="XEE752" s="59"/>
      <c r="XEF752" s="59"/>
      <c r="XEG752" s="59"/>
      <c r="XEH752" s="59"/>
      <c r="XEI752" s="59"/>
      <c r="XEJ752" s="59"/>
      <c r="XEK752" s="59"/>
      <c r="XEL752" s="59"/>
      <c r="XEM752" s="59"/>
    </row>
    <row r="753" spans="1:16367" x14ac:dyDescent="0.25">
      <c r="A753" s="2" t="s">
        <v>222</v>
      </c>
      <c r="B753" s="67">
        <v>44181</v>
      </c>
      <c r="C753" s="68" t="s">
        <v>6</v>
      </c>
      <c r="D753" s="68"/>
      <c r="E753" s="68"/>
      <c r="F753" s="68"/>
      <c r="G753" s="68" t="s">
        <v>3</v>
      </c>
      <c r="H753" s="68" t="s">
        <v>2344</v>
      </c>
      <c r="I753" s="69"/>
      <c r="J753" s="69"/>
      <c r="K753" s="69"/>
      <c r="L753" s="69"/>
      <c r="M753" s="69">
        <v>0</v>
      </c>
      <c r="N753" s="68"/>
      <c r="O753" s="68" t="s">
        <v>2339</v>
      </c>
      <c r="P753" s="68" t="s">
        <v>422</v>
      </c>
      <c r="Q753" s="69">
        <v>0</v>
      </c>
      <c r="R753" s="69">
        <v>0</v>
      </c>
      <c r="S753" s="69">
        <v>0</v>
      </c>
      <c r="T753" s="69">
        <v>0</v>
      </c>
      <c r="U753" s="68" t="s">
        <v>366</v>
      </c>
      <c r="V753" s="69">
        <v>0</v>
      </c>
      <c r="W753" s="69">
        <v>0</v>
      </c>
      <c r="X753" s="68" t="s">
        <v>366</v>
      </c>
      <c r="Y753" s="69">
        <v>0</v>
      </c>
      <c r="Z753" s="69">
        <v>0</v>
      </c>
      <c r="AA753" s="68" t="s">
        <v>0</v>
      </c>
      <c r="AB753" s="69">
        <v>0</v>
      </c>
      <c r="AC753" s="69">
        <v>0</v>
      </c>
      <c r="AD753" s="68"/>
      <c r="AE753" s="69">
        <v>0</v>
      </c>
      <c r="AF753" s="72"/>
      <c r="AG753" s="68"/>
      <c r="AH753" s="154"/>
      <c r="AI753" s="3"/>
      <c r="AJ753" s="3"/>
      <c r="AK753" s="154"/>
      <c r="AL753" s="154"/>
      <c r="AM753" s="154"/>
      <c r="AN753" s="154"/>
      <c r="AO753" s="154"/>
      <c r="AP753" s="154"/>
      <c r="AQ753" s="59"/>
      <c r="AR753" s="59"/>
      <c r="AS753" s="59"/>
      <c r="AT753" s="59"/>
      <c r="AU753" s="59"/>
      <c r="AV753" s="59"/>
      <c r="AW753" s="59"/>
      <c r="AX753" s="59"/>
      <c r="AY753" s="59"/>
      <c r="AZ753" s="59"/>
      <c r="BA753" s="59"/>
      <c r="BB753" s="59"/>
      <c r="BC753" s="59"/>
      <c r="BD753" s="59"/>
      <c r="BE753" s="59"/>
      <c r="BF753" s="59"/>
      <c r="BG753" s="59"/>
      <c r="BH753" s="59"/>
      <c r="BI753" s="59"/>
      <c r="BJ753" s="59"/>
      <c r="BK753" s="59"/>
      <c r="BL753" s="59"/>
      <c r="BM753" s="59"/>
      <c r="BN753" s="59"/>
      <c r="BO753" s="59"/>
      <c r="BP753" s="59"/>
      <c r="BQ753" s="59"/>
      <c r="BR753" s="59"/>
      <c r="BS753" s="59"/>
      <c r="BT753" s="59"/>
      <c r="BU753" s="59"/>
      <c r="BV753" s="59"/>
      <c r="BW753" s="59"/>
      <c r="BX753" s="59"/>
      <c r="BY753" s="59"/>
      <c r="BZ753" s="59"/>
      <c r="CA753" s="59"/>
      <c r="CB753" s="59"/>
      <c r="CC753" s="59"/>
      <c r="CD753" s="59"/>
      <c r="CE753" s="59"/>
      <c r="CF753" s="59"/>
      <c r="CG753" s="59"/>
      <c r="CH753" s="59"/>
      <c r="CI753" s="59"/>
      <c r="CJ753" s="59"/>
      <c r="CK753" s="59"/>
      <c r="CL753" s="59"/>
      <c r="CM753" s="59"/>
      <c r="CN753" s="59"/>
      <c r="CO753" s="59"/>
      <c r="CP753" s="59"/>
      <c r="CQ753" s="59"/>
      <c r="CR753" s="59"/>
      <c r="CS753" s="59"/>
      <c r="CT753" s="59"/>
      <c r="CU753" s="59"/>
      <c r="CV753" s="59"/>
      <c r="CW753" s="59"/>
      <c r="CX753" s="59"/>
      <c r="CY753" s="59"/>
      <c r="CZ753" s="59"/>
      <c r="DA753" s="59"/>
      <c r="DB753" s="59"/>
      <c r="DC753" s="59"/>
      <c r="DD753" s="59"/>
      <c r="DE753" s="59"/>
      <c r="DF753" s="59"/>
      <c r="DG753" s="59"/>
      <c r="DH753" s="59"/>
      <c r="DI753" s="59"/>
      <c r="DJ753" s="59"/>
      <c r="DK753" s="59"/>
      <c r="DL753" s="59"/>
      <c r="DM753" s="59"/>
      <c r="DN753" s="59"/>
      <c r="DO753" s="59"/>
      <c r="DP753" s="59"/>
      <c r="DQ753" s="59"/>
      <c r="DR753" s="59"/>
      <c r="DS753" s="59"/>
      <c r="DT753" s="59"/>
      <c r="DU753" s="59"/>
      <c r="DV753" s="59"/>
      <c r="DW753" s="59"/>
      <c r="DX753" s="59"/>
      <c r="DY753" s="59"/>
      <c r="DZ753" s="59"/>
      <c r="EA753" s="59"/>
      <c r="EB753" s="59"/>
      <c r="EC753" s="59"/>
      <c r="ED753" s="59"/>
      <c r="EE753" s="59"/>
      <c r="EF753" s="59"/>
      <c r="EG753" s="59"/>
      <c r="EH753" s="59"/>
      <c r="EI753" s="59"/>
      <c r="EJ753" s="59"/>
      <c r="EK753" s="59"/>
      <c r="EL753" s="59"/>
      <c r="EM753" s="59"/>
      <c r="EN753" s="59"/>
      <c r="EO753" s="59"/>
      <c r="EP753" s="59"/>
      <c r="EQ753" s="59"/>
      <c r="ER753" s="59"/>
      <c r="ES753" s="59"/>
      <c r="ET753" s="59"/>
      <c r="EU753" s="59"/>
      <c r="EV753" s="59"/>
      <c r="EW753" s="59"/>
      <c r="EX753" s="59"/>
      <c r="EY753" s="59"/>
      <c r="EZ753" s="59"/>
      <c r="FA753" s="59"/>
      <c r="FB753" s="59"/>
      <c r="FC753" s="59"/>
      <c r="FD753" s="59"/>
      <c r="FE753" s="59"/>
      <c r="FF753" s="59"/>
      <c r="FG753" s="59"/>
      <c r="FH753" s="59"/>
      <c r="FI753" s="59"/>
      <c r="FJ753" s="59"/>
      <c r="FK753" s="59"/>
      <c r="FL753" s="59"/>
      <c r="FM753" s="59"/>
      <c r="FN753" s="59"/>
      <c r="FO753" s="59"/>
      <c r="FP753" s="59"/>
      <c r="FQ753" s="59"/>
      <c r="FR753" s="59"/>
      <c r="FS753" s="59"/>
      <c r="FT753" s="59"/>
      <c r="FU753" s="59"/>
      <c r="FV753" s="59"/>
      <c r="FW753" s="59"/>
      <c r="FX753" s="59"/>
      <c r="FY753" s="59"/>
      <c r="FZ753" s="59"/>
      <c r="GA753" s="59"/>
      <c r="GB753" s="59"/>
      <c r="GC753" s="59"/>
      <c r="GD753" s="59"/>
      <c r="GE753" s="59"/>
      <c r="GF753" s="59"/>
      <c r="GG753" s="59"/>
      <c r="GH753" s="59"/>
      <c r="GI753" s="59"/>
      <c r="GJ753" s="59"/>
      <c r="GK753" s="59"/>
      <c r="GL753" s="59"/>
      <c r="GM753" s="59"/>
      <c r="GN753" s="59"/>
      <c r="GO753" s="59"/>
      <c r="GP753" s="59"/>
      <c r="GQ753" s="59"/>
      <c r="GR753" s="59"/>
      <c r="GS753" s="59"/>
      <c r="GT753" s="59"/>
      <c r="GU753" s="59"/>
      <c r="GV753" s="59"/>
      <c r="GW753" s="59"/>
      <c r="GX753" s="59"/>
      <c r="GY753" s="59"/>
      <c r="GZ753" s="59"/>
      <c r="HA753" s="59"/>
      <c r="HB753" s="59"/>
      <c r="HC753" s="59"/>
      <c r="HD753" s="59"/>
      <c r="HE753" s="59"/>
      <c r="HF753" s="59"/>
      <c r="HG753" s="59"/>
      <c r="HH753" s="59"/>
      <c r="HI753" s="59"/>
      <c r="HJ753" s="59"/>
      <c r="HK753" s="59"/>
      <c r="HL753" s="59"/>
      <c r="HM753" s="59"/>
      <c r="HN753" s="59"/>
      <c r="HO753" s="59"/>
      <c r="HP753" s="59"/>
      <c r="HQ753" s="59"/>
      <c r="HR753" s="59"/>
      <c r="HS753" s="59"/>
      <c r="HT753" s="59"/>
      <c r="HU753" s="59"/>
      <c r="HV753" s="59"/>
      <c r="HW753" s="59"/>
      <c r="HX753" s="59"/>
      <c r="HY753" s="59"/>
      <c r="HZ753" s="59"/>
      <c r="IA753" s="59"/>
      <c r="IB753" s="59"/>
      <c r="IC753" s="59"/>
      <c r="ID753" s="59"/>
      <c r="IE753" s="59"/>
      <c r="IF753" s="59"/>
      <c r="IG753" s="59"/>
      <c r="IH753" s="59"/>
      <c r="II753" s="59"/>
      <c r="IJ753" s="59"/>
      <c r="IK753" s="59"/>
      <c r="IL753" s="59"/>
      <c r="IM753" s="59"/>
      <c r="IN753" s="59"/>
      <c r="IO753" s="59"/>
      <c r="IP753" s="59"/>
      <c r="IQ753" s="59"/>
      <c r="IR753" s="59"/>
      <c r="IS753" s="59"/>
      <c r="IT753" s="59"/>
      <c r="IU753" s="59"/>
      <c r="IV753" s="59"/>
      <c r="IW753" s="59"/>
      <c r="IX753" s="59"/>
      <c r="IY753" s="59"/>
      <c r="IZ753" s="59"/>
      <c r="JA753" s="59"/>
      <c r="JB753" s="59"/>
      <c r="JC753" s="59"/>
      <c r="JD753" s="59"/>
      <c r="JE753" s="59"/>
      <c r="JF753" s="59"/>
      <c r="JG753" s="59"/>
      <c r="JH753" s="59"/>
      <c r="JI753" s="59"/>
      <c r="JJ753" s="59"/>
      <c r="JK753" s="59"/>
      <c r="JL753" s="59"/>
      <c r="JM753" s="59"/>
      <c r="JN753" s="59"/>
      <c r="JO753" s="59"/>
      <c r="JP753" s="59"/>
      <c r="JQ753" s="59"/>
      <c r="JR753" s="59"/>
      <c r="JS753" s="59"/>
      <c r="JT753" s="59"/>
      <c r="JU753" s="59"/>
      <c r="JV753" s="59"/>
      <c r="JW753" s="59"/>
      <c r="JX753" s="59"/>
      <c r="JY753" s="59"/>
      <c r="JZ753" s="59"/>
      <c r="KA753" s="59"/>
      <c r="KB753" s="59"/>
      <c r="KC753" s="59"/>
      <c r="KD753" s="59"/>
      <c r="KE753" s="59"/>
      <c r="KF753" s="59"/>
      <c r="KG753" s="59"/>
      <c r="KH753" s="59"/>
      <c r="KI753" s="59"/>
      <c r="KJ753" s="59"/>
      <c r="KK753" s="59"/>
      <c r="KL753" s="59"/>
      <c r="KM753" s="59"/>
      <c r="KN753" s="59"/>
      <c r="KO753" s="59"/>
      <c r="KP753" s="59"/>
      <c r="KQ753" s="59"/>
      <c r="KR753" s="59"/>
      <c r="KS753" s="59"/>
      <c r="KT753" s="59"/>
      <c r="KU753" s="59"/>
      <c r="KV753" s="59"/>
      <c r="KW753" s="59"/>
      <c r="KX753" s="59"/>
      <c r="KY753" s="59"/>
      <c r="KZ753" s="59"/>
      <c r="LA753" s="59"/>
      <c r="LB753" s="59"/>
      <c r="LC753" s="59"/>
      <c r="LD753" s="59"/>
      <c r="LE753" s="59"/>
      <c r="LF753" s="59"/>
      <c r="LG753" s="59"/>
      <c r="LH753" s="59"/>
      <c r="LI753" s="59"/>
      <c r="LJ753" s="59"/>
      <c r="LK753" s="59"/>
      <c r="LL753" s="59"/>
      <c r="LM753" s="59"/>
      <c r="LN753" s="59"/>
      <c r="LO753" s="59"/>
      <c r="LP753" s="59"/>
      <c r="LQ753" s="59"/>
      <c r="LR753" s="59"/>
      <c r="LS753" s="59"/>
      <c r="LT753" s="59"/>
      <c r="LU753" s="59"/>
      <c r="LV753" s="59"/>
      <c r="LW753" s="59"/>
      <c r="LX753" s="59"/>
      <c r="LY753" s="59"/>
      <c r="LZ753" s="59"/>
      <c r="MA753" s="59"/>
      <c r="MB753" s="59"/>
      <c r="MC753" s="59"/>
      <c r="MD753" s="59"/>
      <c r="ME753" s="59"/>
      <c r="MF753" s="59"/>
      <c r="MG753" s="59"/>
      <c r="MH753" s="59"/>
      <c r="MI753" s="59"/>
      <c r="MJ753" s="59"/>
      <c r="MK753" s="59"/>
      <c r="ML753" s="59"/>
      <c r="MM753" s="59"/>
      <c r="MN753" s="59"/>
      <c r="MO753" s="59"/>
      <c r="MP753" s="59"/>
      <c r="MQ753" s="59"/>
      <c r="MR753" s="59"/>
      <c r="MS753" s="59"/>
      <c r="MT753" s="59"/>
      <c r="MU753" s="59"/>
      <c r="MV753" s="59"/>
      <c r="MW753" s="59"/>
      <c r="MX753" s="59"/>
      <c r="MY753" s="59"/>
      <c r="MZ753" s="59"/>
      <c r="NA753" s="59"/>
      <c r="NB753" s="59"/>
      <c r="NC753" s="59"/>
      <c r="ND753" s="59"/>
      <c r="NE753" s="59"/>
      <c r="NF753" s="59"/>
      <c r="NG753" s="59"/>
      <c r="NH753" s="59"/>
      <c r="NI753" s="59"/>
      <c r="NJ753" s="59"/>
      <c r="NK753" s="59"/>
      <c r="NL753" s="59"/>
      <c r="NM753" s="59"/>
      <c r="NN753" s="59"/>
      <c r="NO753" s="59"/>
      <c r="NP753" s="59"/>
      <c r="NQ753" s="59"/>
      <c r="NR753" s="59"/>
      <c r="NS753" s="59"/>
      <c r="NT753" s="59"/>
      <c r="NU753" s="59"/>
      <c r="NV753" s="59"/>
      <c r="NW753" s="59"/>
      <c r="NX753" s="59"/>
      <c r="NY753" s="59"/>
      <c r="NZ753" s="59"/>
      <c r="OA753" s="59"/>
      <c r="OB753" s="59"/>
      <c r="OC753" s="59"/>
      <c r="OD753" s="59"/>
      <c r="OE753" s="59"/>
      <c r="OF753" s="59"/>
      <c r="OG753" s="59"/>
      <c r="OH753" s="59"/>
      <c r="OI753" s="59"/>
      <c r="OJ753" s="59"/>
      <c r="OK753" s="59"/>
      <c r="OL753" s="59"/>
      <c r="OM753" s="59"/>
      <c r="ON753" s="59"/>
      <c r="OO753" s="59"/>
      <c r="OP753" s="59"/>
      <c r="OQ753" s="59"/>
      <c r="OR753" s="59"/>
      <c r="OS753" s="59"/>
      <c r="OT753" s="59"/>
      <c r="OU753" s="59"/>
      <c r="OV753" s="59"/>
      <c r="OW753" s="59"/>
      <c r="OX753" s="59"/>
      <c r="OY753" s="59"/>
      <c r="OZ753" s="59"/>
      <c r="PA753" s="59"/>
      <c r="PB753" s="59"/>
      <c r="PC753" s="59"/>
      <c r="PD753" s="59"/>
      <c r="PE753" s="59"/>
      <c r="PF753" s="59"/>
      <c r="PG753" s="59"/>
      <c r="PH753" s="59"/>
      <c r="PI753" s="59"/>
      <c r="PJ753" s="59"/>
      <c r="PK753" s="59"/>
      <c r="PL753" s="59"/>
      <c r="PM753" s="59"/>
      <c r="PN753" s="59"/>
      <c r="PO753" s="59"/>
      <c r="PP753" s="59"/>
      <c r="PQ753" s="59"/>
      <c r="PR753" s="59"/>
      <c r="PS753" s="59"/>
      <c r="PT753" s="59"/>
      <c r="PU753" s="59"/>
      <c r="PV753" s="59"/>
      <c r="PW753" s="59"/>
      <c r="PX753" s="59"/>
      <c r="PY753" s="59"/>
      <c r="PZ753" s="59"/>
      <c r="QA753" s="59"/>
      <c r="QB753" s="59"/>
      <c r="QC753" s="59"/>
      <c r="QD753" s="59"/>
      <c r="QE753" s="59"/>
      <c r="QF753" s="59"/>
      <c r="QG753" s="59"/>
      <c r="QH753" s="59"/>
      <c r="QI753" s="59"/>
      <c r="QJ753" s="59"/>
      <c r="QK753" s="59"/>
      <c r="QL753" s="59"/>
      <c r="QM753" s="59"/>
      <c r="QN753" s="59"/>
      <c r="QO753" s="59"/>
      <c r="QP753" s="59"/>
      <c r="QQ753" s="59"/>
      <c r="QR753" s="59"/>
      <c r="QS753" s="59"/>
      <c r="QT753" s="59"/>
      <c r="QU753" s="59"/>
      <c r="QV753" s="59"/>
      <c r="QW753" s="59"/>
      <c r="QX753" s="59"/>
      <c r="QY753" s="59"/>
      <c r="QZ753" s="59"/>
      <c r="RA753" s="59"/>
      <c r="RB753" s="59"/>
      <c r="RC753" s="59"/>
      <c r="RD753" s="59"/>
      <c r="RE753" s="59"/>
      <c r="RF753" s="59"/>
      <c r="RG753" s="59"/>
      <c r="RH753" s="59"/>
      <c r="RI753" s="59"/>
      <c r="RJ753" s="59"/>
      <c r="RK753" s="59"/>
      <c r="RL753" s="59"/>
      <c r="RM753" s="59"/>
      <c r="RN753" s="59"/>
      <c r="RO753" s="59"/>
      <c r="RP753" s="59"/>
      <c r="RQ753" s="59"/>
      <c r="RR753" s="59"/>
      <c r="RS753" s="59"/>
      <c r="RT753" s="59"/>
      <c r="RU753" s="59"/>
      <c r="RV753" s="59"/>
      <c r="RW753" s="59"/>
      <c r="RX753" s="59"/>
      <c r="RY753" s="59"/>
      <c r="RZ753" s="59"/>
      <c r="SA753" s="59"/>
      <c r="SB753" s="59"/>
      <c r="SC753" s="59"/>
      <c r="SD753" s="59"/>
      <c r="SE753" s="59"/>
      <c r="SF753" s="59"/>
      <c r="SG753" s="59"/>
      <c r="SH753" s="59"/>
      <c r="SI753" s="59"/>
      <c r="SJ753" s="59"/>
      <c r="SK753" s="59"/>
      <c r="SL753" s="59"/>
      <c r="SM753" s="59"/>
      <c r="SN753" s="59"/>
      <c r="SO753" s="59"/>
      <c r="SP753" s="59"/>
      <c r="SQ753" s="59"/>
      <c r="SR753" s="59"/>
      <c r="SS753" s="59"/>
      <c r="ST753" s="59"/>
      <c r="SU753" s="59"/>
      <c r="SV753" s="59"/>
      <c r="SW753" s="59"/>
      <c r="SX753" s="59"/>
      <c r="SY753" s="59"/>
      <c r="SZ753" s="59"/>
      <c r="TA753" s="59"/>
      <c r="TB753" s="59"/>
      <c r="TC753" s="59"/>
      <c r="TD753" s="59"/>
      <c r="TE753" s="59"/>
      <c r="TF753" s="59"/>
      <c r="TG753" s="59"/>
      <c r="TH753" s="59"/>
      <c r="TI753" s="59"/>
      <c r="TJ753" s="59"/>
      <c r="TK753" s="59"/>
      <c r="TL753" s="59"/>
      <c r="TM753" s="59"/>
      <c r="TN753" s="59"/>
      <c r="TO753" s="59"/>
      <c r="TP753" s="59"/>
      <c r="TQ753" s="59"/>
      <c r="TR753" s="59"/>
      <c r="TS753" s="59"/>
      <c r="TT753" s="59"/>
      <c r="TU753" s="59"/>
      <c r="TV753" s="59"/>
      <c r="TW753" s="59"/>
      <c r="TX753" s="59"/>
      <c r="TY753" s="59"/>
      <c r="TZ753" s="59"/>
      <c r="UA753" s="59"/>
      <c r="UB753" s="59"/>
      <c r="UC753" s="59"/>
      <c r="UD753" s="59"/>
      <c r="UE753" s="59"/>
      <c r="UF753" s="59"/>
      <c r="UG753" s="59"/>
      <c r="UH753" s="59"/>
      <c r="UI753" s="59"/>
      <c r="UJ753" s="59"/>
      <c r="UK753" s="59"/>
      <c r="UL753" s="59"/>
      <c r="UM753" s="59"/>
      <c r="UN753" s="59"/>
      <c r="UO753" s="59"/>
      <c r="UP753" s="59"/>
      <c r="UQ753" s="59"/>
      <c r="UR753" s="59"/>
      <c r="US753" s="59"/>
      <c r="UT753" s="59"/>
      <c r="UU753" s="59"/>
      <c r="UV753" s="59"/>
      <c r="UW753" s="59"/>
      <c r="UX753" s="59"/>
      <c r="UY753" s="59"/>
      <c r="UZ753" s="59"/>
      <c r="VA753" s="59"/>
      <c r="VB753" s="59"/>
      <c r="VC753" s="59"/>
      <c r="VD753" s="59"/>
      <c r="VE753" s="59"/>
      <c r="VF753" s="59"/>
      <c r="VG753" s="59"/>
      <c r="VH753" s="59"/>
      <c r="VI753" s="59"/>
      <c r="VJ753" s="59"/>
      <c r="VK753" s="59"/>
      <c r="VL753" s="59"/>
      <c r="VM753" s="59"/>
      <c r="VN753" s="59"/>
      <c r="VO753" s="59"/>
      <c r="VP753" s="59"/>
      <c r="VQ753" s="59"/>
      <c r="VR753" s="59"/>
      <c r="VS753" s="59"/>
      <c r="VT753" s="59"/>
      <c r="VU753" s="59"/>
      <c r="VV753" s="59"/>
      <c r="VW753" s="59"/>
      <c r="VX753" s="59"/>
      <c r="VY753" s="59"/>
      <c r="VZ753" s="59"/>
      <c r="WA753" s="59"/>
      <c r="WB753" s="59"/>
      <c r="WC753" s="59"/>
      <c r="WD753" s="59"/>
      <c r="WE753" s="59"/>
      <c r="WF753" s="59"/>
      <c r="WG753" s="59"/>
      <c r="WH753" s="59"/>
      <c r="WI753" s="59"/>
      <c r="WJ753" s="59"/>
      <c r="WK753" s="59"/>
      <c r="WL753" s="59"/>
      <c r="WM753" s="59"/>
      <c r="WN753" s="59"/>
      <c r="WO753" s="59"/>
      <c r="WP753" s="59"/>
      <c r="WQ753" s="59"/>
      <c r="WR753" s="59"/>
      <c r="WS753" s="59"/>
      <c r="WT753" s="59"/>
      <c r="WU753" s="59"/>
      <c r="WV753" s="59"/>
      <c r="WW753" s="59"/>
      <c r="WX753" s="59"/>
      <c r="WY753" s="59"/>
      <c r="WZ753" s="59"/>
      <c r="XA753" s="59"/>
      <c r="XB753" s="59"/>
      <c r="XC753" s="59"/>
      <c r="XD753" s="59"/>
      <c r="XE753" s="59"/>
      <c r="XF753" s="59"/>
      <c r="XG753" s="59"/>
      <c r="XH753" s="59"/>
      <c r="XI753" s="59"/>
      <c r="XJ753" s="59"/>
      <c r="XK753" s="59"/>
      <c r="XL753" s="59"/>
      <c r="XM753" s="59"/>
      <c r="XN753" s="59"/>
      <c r="XO753" s="59"/>
      <c r="XP753" s="59"/>
      <c r="XQ753" s="59"/>
      <c r="XR753" s="59"/>
      <c r="XS753" s="59"/>
      <c r="XT753" s="59"/>
      <c r="XU753" s="59"/>
      <c r="XV753" s="59"/>
      <c r="XW753" s="59"/>
      <c r="XX753" s="59"/>
      <c r="XY753" s="59"/>
      <c r="XZ753" s="59"/>
      <c r="YA753" s="59"/>
      <c r="YB753" s="59"/>
      <c r="YC753" s="59"/>
      <c r="YD753" s="59"/>
      <c r="YE753" s="59"/>
      <c r="YF753" s="59"/>
      <c r="YG753" s="59"/>
      <c r="YH753" s="59"/>
      <c r="YI753" s="59"/>
      <c r="YJ753" s="59"/>
      <c r="YK753" s="59"/>
      <c r="YL753" s="59"/>
      <c r="YM753" s="59"/>
      <c r="YN753" s="59"/>
      <c r="YO753" s="59"/>
      <c r="YP753" s="59"/>
      <c r="YQ753" s="59"/>
      <c r="YR753" s="59"/>
      <c r="YS753" s="59"/>
      <c r="YT753" s="59"/>
      <c r="YU753" s="59"/>
      <c r="YV753" s="59"/>
      <c r="YW753" s="59"/>
      <c r="YX753" s="59"/>
      <c r="YY753" s="59"/>
      <c r="YZ753" s="59"/>
      <c r="ZA753" s="59"/>
      <c r="ZB753" s="59"/>
      <c r="ZC753" s="59"/>
      <c r="ZD753" s="59"/>
      <c r="ZE753" s="59"/>
      <c r="ZF753" s="59"/>
      <c r="ZG753" s="59"/>
      <c r="ZH753" s="59"/>
      <c r="ZI753" s="59"/>
      <c r="ZJ753" s="59"/>
      <c r="ZK753" s="59"/>
      <c r="ZL753" s="59"/>
      <c r="ZM753" s="59"/>
      <c r="ZN753" s="59"/>
      <c r="ZO753" s="59"/>
      <c r="ZP753" s="59"/>
      <c r="ZQ753" s="59"/>
      <c r="ZR753" s="59"/>
      <c r="ZS753" s="59"/>
      <c r="ZT753" s="59"/>
      <c r="ZU753" s="59"/>
      <c r="ZV753" s="59"/>
      <c r="ZW753" s="59"/>
      <c r="ZX753" s="59"/>
      <c r="ZY753" s="59"/>
      <c r="ZZ753" s="59"/>
      <c r="AAA753" s="59"/>
      <c r="AAB753" s="59"/>
      <c r="AAC753" s="59"/>
      <c r="AAD753" s="59"/>
      <c r="AAE753" s="59"/>
      <c r="AAF753" s="59"/>
      <c r="AAG753" s="59"/>
      <c r="AAH753" s="59"/>
      <c r="AAI753" s="59"/>
      <c r="AAJ753" s="59"/>
      <c r="AAK753" s="59"/>
      <c r="AAL753" s="59"/>
      <c r="AAM753" s="59"/>
      <c r="AAN753" s="59"/>
      <c r="AAO753" s="59"/>
      <c r="AAP753" s="59"/>
      <c r="AAQ753" s="59"/>
      <c r="AAR753" s="59"/>
      <c r="AAS753" s="59"/>
      <c r="AAT753" s="59"/>
      <c r="AAU753" s="59"/>
      <c r="AAV753" s="59"/>
      <c r="AAW753" s="59"/>
      <c r="AAX753" s="59"/>
      <c r="AAY753" s="59"/>
      <c r="AAZ753" s="59"/>
      <c r="ABA753" s="59"/>
      <c r="ABB753" s="59"/>
      <c r="ABC753" s="59"/>
      <c r="ABD753" s="59"/>
      <c r="ABE753" s="59"/>
      <c r="ABF753" s="59"/>
      <c r="ABG753" s="59"/>
      <c r="ABH753" s="59"/>
      <c r="ABI753" s="59"/>
      <c r="ABJ753" s="59"/>
      <c r="ABK753" s="59"/>
      <c r="ABL753" s="59"/>
      <c r="ABM753" s="59"/>
      <c r="ABN753" s="59"/>
      <c r="ABO753" s="59"/>
      <c r="ABP753" s="59"/>
      <c r="ABQ753" s="59"/>
      <c r="ABR753" s="59"/>
      <c r="ABS753" s="59"/>
      <c r="ABT753" s="59"/>
      <c r="ABU753" s="59"/>
      <c r="ABV753" s="59"/>
      <c r="ABW753" s="59"/>
      <c r="ABX753" s="59"/>
      <c r="ABY753" s="59"/>
      <c r="ABZ753" s="59"/>
      <c r="ACA753" s="59"/>
      <c r="ACB753" s="59"/>
      <c r="ACC753" s="59"/>
      <c r="ACD753" s="59"/>
      <c r="ACE753" s="59"/>
      <c r="ACF753" s="59"/>
      <c r="ACG753" s="59"/>
      <c r="ACH753" s="59"/>
      <c r="ACI753" s="59"/>
      <c r="ACJ753" s="59"/>
      <c r="ACK753" s="59"/>
      <c r="ACL753" s="59"/>
      <c r="ACM753" s="59"/>
      <c r="ACN753" s="59"/>
      <c r="ACO753" s="59"/>
      <c r="ACP753" s="59"/>
      <c r="ACQ753" s="59"/>
      <c r="ACR753" s="59"/>
      <c r="ACS753" s="59"/>
      <c r="ACT753" s="59"/>
      <c r="ACU753" s="59"/>
      <c r="ACV753" s="59"/>
      <c r="ACW753" s="59"/>
      <c r="ACX753" s="59"/>
      <c r="ACY753" s="59"/>
      <c r="ACZ753" s="59"/>
      <c r="ADA753" s="59"/>
      <c r="ADB753" s="59"/>
      <c r="ADC753" s="59"/>
      <c r="ADD753" s="59"/>
      <c r="ADE753" s="59"/>
      <c r="ADF753" s="59"/>
      <c r="ADG753" s="59"/>
      <c r="ADH753" s="59"/>
      <c r="ADI753" s="59"/>
      <c r="ADJ753" s="59"/>
      <c r="ADK753" s="59"/>
      <c r="ADL753" s="59"/>
      <c r="ADM753" s="59"/>
      <c r="ADN753" s="59"/>
      <c r="ADO753" s="59"/>
      <c r="ADP753" s="59"/>
      <c r="ADQ753" s="59"/>
      <c r="ADR753" s="59"/>
      <c r="ADS753" s="59"/>
      <c r="ADT753" s="59"/>
      <c r="ADU753" s="59"/>
      <c r="ADV753" s="59"/>
      <c r="ADW753" s="59"/>
      <c r="ADX753" s="59"/>
      <c r="ADY753" s="59"/>
      <c r="ADZ753" s="59"/>
      <c r="AEA753" s="59"/>
      <c r="AEB753" s="59"/>
      <c r="AEC753" s="59"/>
      <c r="AED753" s="59"/>
      <c r="AEE753" s="59"/>
      <c r="AEF753" s="59"/>
      <c r="AEG753" s="59"/>
      <c r="AEH753" s="59"/>
      <c r="AEI753" s="59"/>
      <c r="AEJ753" s="59"/>
      <c r="AEK753" s="59"/>
      <c r="AEL753" s="59"/>
      <c r="AEM753" s="59"/>
      <c r="AEN753" s="59"/>
      <c r="AEO753" s="59"/>
      <c r="AEP753" s="59"/>
      <c r="AEQ753" s="59"/>
      <c r="AER753" s="59"/>
      <c r="AES753" s="59"/>
      <c r="AET753" s="59"/>
      <c r="AEU753" s="59"/>
      <c r="AEV753" s="59"/>
      <c r="AEW753" s="59"/>
      <c r="AEX753" s="59"/>
      <c r="AEY753" s="59"/>
      <c r="AEZ753" s="59"/>
      <c r="AFA753" s="59"/>
      <c r="AFB753" s="59"/>
      <c r="AFC753" s="59"/>
      <c r="AFD753" s="59"/>
      <c r="AFE753" s="59"/>
      <c r="AFF753" s="59"/>
      <c r="AFG753" s="59"/>
      <c r="AFH753" s="59"/>
      <c r="AFI753" s="59"/>
      <c r="AFJ753" s="59"/>
      <c r="AFK753" s="59"/>
      <c r="AFL753" s="59"/>
      <c r="AFM753" s="59"/>
      <c r="AFN753" s="59"/>
      <c r="AFO753" s="59"/>
      <c r="AFP753" s="59"/>
      <c r="AFQ753" s="59"/>
      <c r="AFR753" s="59"/>
      <c r="AFS753" s="59"/>
      <c r="AFT753" s="59"/>
      <c r="AFU753" s="59"/>
      <c r="AFV753" s="59"/>
      <c r="AFW753" s="59"/>
      <c r="AFX753" s="59"/>
      <c r="AFY753" s="59"/>
      <c r="AFZ753" s="59"/>
      <c r="AGA753" s="59"/>
      <c r="AGB753" s="59"/>
      <c r="AGC753" s="59"/>
      <c r="AGD753" s="59"/>
      <c r="AGE753" s="59"/>
      <c r="AGF753" s="59"/>
      <c r="AGG753" s="59"/>
      <c r="AGH753" s="59"/>
      <c r="AGI753" s="59"/>
      <c r="AGJ753" s="59"/>
      <c r="AGK753" s="59"/>
      <c r="AGL753" s="59"/>
      <c r="AGM753" s="59"/>
      <c r="AGN753" s="59"/>
      <c r="AGO753" s="59"/>
      <c r="AGP753" s="59"/>
      <c r="AGQ753" s="59"/>
      <c r="AGR753" s="59"/>
      <c r="AGS753" s="59"/>
      <c r="AGT753" s="59"/>
      <c r="AGU753" s="59"/>
      <c r="AGV753" s="59"/>
      <c r="AGW753" s="59"/>
      <c r="AGX753" s="59"/>
      <c r="AGY753" s="59"/>
      <c r="AGZ753" s="59"/>
      <c r="AHA753" s="59"/>
      <c r="AHB753" s="59"/>
      <c r="AHC753" s="59"/>
      <c r="AHD753" s="59"/>
      <c r="AHE753" s="59"/>
      <c r="AHF753" s="59"/>
      <c r="AHG753" s="59"/>
      <c r="AHH753" s="59"/>
      <c r="AHI753" s="59"/>
      <c r="AHJ753" s="59"/>
      <c r="AHK753" s="59"/>
      <c r="AHL753" s="59"/>
      <c r="AHM753" s="59"/>
      <c r="AHN753" s="59"/>
      <c r="AHO753" s="59"/>
      <c r="AHP753" s="59"/>
      <c r="AHQ753" s="59"/>
      <c r="AHR753" s="59"/>
      <c r="AHS753" s="59"/>
      <c r="AHT753" s="59"/>
      <c r="AHU753" s="59"/>
      <c r="AHV753" s="59"/>
      <c r="AHW753" s="59"/>
      <c r="AHX753" s="59"/>
      <c r="AHY753" s="59"/>
      <c r="AHZ753" s="59"/>
      <c r="AIA753" s="59"/>
      <c r="AIB753" s="59"/>
      <c r="AIC753" s="59"/>
      <c r="AID753" s="59"/>
      <c r="AIE753" s="59"/>
      <c r="AIF753" s="59"/>
      <c r="AIG753" s="59"/>
      <c r="AIH753" s="59"/>
      <c r="AII753" s="59"/>
      <c r="AIJ753" s="59"/>
      <c r="AIK753" s="59"/>
      <c r="AIL753" s="59"/>
      <c r="AIM753" s="59"/>
      <c r="AIN753" s="59"/>
      <c r="AIO753" s="59"/>
      <c r="AIP753" s="59"/>
      <c r="AIQ753" s="59"/>
      <c r="AIR753" s="59"/>
      <c r="AIS753" s="59"/>
      <c r="AIT753" s="59"/>
      <c r="AIU753" s="59"/>
      <c r="AIV753" s="59"/>
      <c r="AIW753" s="59"/>
      <c r="AIX753" s="59"/>
      <c r="AIY753" s="59"/>
      <c r="AIZ753" s="59"/>
      <c r="AJA753" s="59"/>
      <c r="AJB753" s="59"/>
      <c r="AJC753" s="59"/>
      <c r="AJD753" s="59"/>
      <c r="AJE753" s="59"/>
      <c r="AJF753" s="59"/>
      <c r="AJG753" s="59"/>
      <c r="AJH753" s="59"/>
      <c r="AJI753" s="59"/>
      <c r="AJJ753" s="59"/>
      <c r="AJK753" s="59"/>
      <c r="AJL753" s="59"/>
      <c r="AJM753" s="59"/>
      <c r="AJN753" s="59"/>
      <c r="AJO753" s="59"/>
      <c r="AJP753" s="59"/>
      <c r="AJQ753" s="59"/>
      <c r="AJR753" s="59"/>
      <c r="AJS753" s="59"/>
      <c r="AJT753" s="59"/>
      <c r="AJU753" s="59"/>
      <c r="AJV753" s="59"/>
      <c r="AJW753" s="59"/>
      <c r="AJX753" s="59"/>
      <c r="AJY753" s="59"/>
      <c r="AJZ753" s="59"/>
      <c r="AKA753" s="59"/>
      <c r="AKB753" s="59"/>
      <c r="AKC753" s="59"/>
      <c r="AKD753" s="59"/>
      <c r="AKE753" s="59"/>
      <c r="AKF753" s="59"/>
      <c r="AKG753" s="59"/>
      <c r="AKH753" s="59"/>
      <c r="AKI753" s="59"/>
      <c r="AKJ753" s="59"/>
      <c r="AKK753" s="59"/>
      <c r="AKL753" s="59"/>
      <c r="AKM753" s="59"/>
      <c r="AKN753" s="59"/>
      <c r="AKO753" s="59"/>
      <c r="AKP753" s="59"/>
      <c r="AKQ753" s="59"/>
      <c r="AKR753" s="59"/>
      <c r="AKS753" s="59"/>
      <c r="AKT753" s="59"/>
      <c r="AKU753" s="59"/>
      <c r="AKV753" s="59"/>
      <c r="AKW753" s="59"/>
      <c r="AKX753" s="59"/>
      <c r="AKY753" s="59"/>
      <c r="AKZ753" s="59"/>
      <c r="ALA753" s="59"/>
      <c r="ALB753" s="59"/>
      <c r="ALC753" s="59"/>
      <c r="ALD753" s="59"/>
      <c r="ALE753" s="59"/>
      <c r="ALF753" s="59"/>
      <c r="ALG753" s="59"/>
      <c r="ALH753" s="59"/>
      <c r="ALI753" s="59"/>
      <c r="ALJ753" s="59"/>
      <c r="ALK753" s="59"/>
      <c r="ALL753" s="59"/>
      <c r="ALM753" s="59"/>
      <c r="ALN753" s="59"/>
      <c r="ALO753" s="59"/>
      <c r="ALP753" s="59"/>
      <c r="ALQ753" s="59"/>
      <c r="ALR753" s="59"/>
      <c r="ALS753" s="59"/>
      <c r="ALT753" s="59"/>
      <c r="ALU753" s="59"/>
      <c r="ALV753" s="59"/>
      <c r="ALW753" s="59"/>
      <c r="ALX753" s="59"/>
      <c r="ALY753" s="59"/>
      <c r="ALZ753" s="59"/>
      <c r="AMA753" s="59"/>
      <c r="AMB753" s="59"/>
      <c r="AMC753" s="59"/>
      <c r="AMD753" s="59"/>
      <c r="AME753" s="59"/>
      <c r="AMF753" s="59"/>
      <c r="AMG753" s="59"/>
      <c r="AMH753" s="59"/>
      <c r="AMI753" s="59"/>
      <c r="AMJ753" s="59"/>
      <c r="AMK753" s="59"/>
      <c r="AML753" s="59"/>
      <c r="AMM753" s="59"/>
      <c r="AMN753" s="59"/>
      <c r="AMO753" s="59"/>
      <c r="AMP753" s="59"/>
      <c r="AMQ753" s="59"/>
      <c r="AMR753" s="59"/>
      <c r="AMS753" s="59"/>
      <c r="AMT753" s="59"/>
      <c r="AMU753" s="59"/>
      <c r="AMV753" s="59"/>
      <c r="AMW753" s="59"/>
      <c r="AMX753" s="59"/>
      <c r="AMY753" s="59"/>
      <c r="AMZ753" s="59"/>
      <c r="ANA753" s="59"/>
      <c r="ANB753" s="59"/>
      <c r="ANC753" s="59"/>
      <c r="AND753" s="59"/>
      <c r="ANE753" s="59"/>
      <c r="ANF753" s="59"/>
      <c r="ANG753" s="59"/>
      <c r="ANH753" s="59"/>
      <c r="ANI753" s="59"/>
      <c r="ANJ753" s="59"/>
      <c r="ANK753" s="59"/>
      <c r="ANL753" s="59"/>
      <c r="ANM753" s="59"/>
      <c r="ANN753" s="59"/>
      <c r="ANO753" s="59"/>
      <c r="ANP753" s="59"/>
      <c r="ANQ753" s="59"/>
      <c r="ANR753" s="59"/>
      <c r="ANS753" s="59"/>
      <c r="ANT753" s="59"/>
      <c r="ANU753" s="59"/>
      <c r="ANV753" s="59"/>
      <c r="ANW753" s="59"/>
      <c r="ANX753" s="59"/>
      <c r="ANY753" s="59"/>
      <c r="ANZ753" s="59"/>
      <c r="AOA753" s="59"/>
      <c r="AOB753" s="59"/>
      <c r="AOC753" s="59"/>
      <c r="AOD753" s="59"/>
      <c r="AOE753" s="59"/>
      <c r="AOF753" s="59"/>
      <c r="AOG753" s="59"/>
      <c r="AOH753" s="59"/>
      <c r="AOI753" s="59"/>
      <c r="AOJ753" s="59"/>
      <c r="AOK753" s="59"/>
      <c r="AOL753" s="59"/>
      <c r="AOM753" s="59"/>
      <c r="AON753" s="59"/>
      <c r="AOO753" s="59"/>
      <c r="AOP753" s="59"/>
      <c r="AOQ753" s="59"/>
      <c r="AOR753" s="59"/>
      <c r="AOS753" s="59"/>
      <c r="AOT753" s="59"/>
      <c r="AOU753" s="59"/>
      <c r="AOV753" s="59"/>
      <c r="AOW753" s="59"/>
      <c r="AOX753" s="59"/>
      <c r="AOY753" s="59"/>
      <c r="AOZ753" s="59"/>
      <c r="APA753" s="59"/>
      <c r="APB753" s="59"/>
      <c r="APC753" s="59"/>
      <c r="APD753" s="59"/>
      <c r="APE753" s="59"/>
      <c r="APF753" s="59"/>
      <c r="APG753" s="59"/>
      <c r="APH753" s="59"/>
      <c r="API753" s="59"/>
      <c r="APJ753" s="59"/>
      <c r="APK753" s="59"/>
      <c r="APL753" s="59"/>
      <c r="APM753" s="59"/>
      <c r="APN753" s="59"/>
      <c r="APO753" s="59"/>
      <c r="APP753" s="59"/>
      <c r="APQ753" s="59"/>
      <c r="APR753" s="59"/>
      <c r="APS753" s="59"/>
      <c r="APT753" s="59"/>
      <c r="APU753" s="59"/>
      <c r="APV753" s="59"/>
      <c r="APW753" s="59"/>
      <c r="APX753" s="59"/>
      <c r="APY753" s="59"/>
      <c r="APZ753" s="59"/>
      <c r="AQA753" s="59"/>
      <c r="AQB753" s="59"/>
      <c r="AQC753" s="59"/>
      <c r="AQD753" s="59"/>
      <c r="AQE753" s="59"/>
      <c r="AQF753" s="59"/>
      <c r="AQG753" s="59"/>
      <c r="AQH753" s="59"/>
      <c r="AQI753" s="59"/>
      <c r="AQJ753" s="59"/>
      <c r="AQK753" s="59"/>
      <c r="AQL753" s="59"/>
      <c r="AQM753" s="59"/>
      <c r="AQN753" s="59"/>
      <c r="AQO753" s="59"/>
      <c r="AQP753" s="59"/>
      <c r="AQQ753" s="59"/>
      <c r="AQR753" s="59"/>
      <c r="AQS753" s="59"/>
      <c r="AQT753" s="59"/>
      <c r="AQU753" s="59"/>
      <c r="AQV753" s="59"/>
      <c r="AQW753" s="59"/>
      <c r="AQX753" s="59"/>
      <c r="AQY753" s="59"/>
      <c r="AQZ753" s="59"/>
      <c r="ARA753" s="59"/>
      <c r="ARB753" s="59"/>
      <c r="ARC753" s="59"/>
      <c r="ARD753" s="59"/>
      <c r="ARE753" s="59"/>
      <c r="ARF753" s="59"/>
      <c r="ARG753" s="59"/>
      <c r="ARH753" s="59"/>
      <c r="ARI753" s="59"/>
      <c r="ARJ753" s="59"/>
      <c r="ARK753" s="59"/>
      <c r="ARL753" s="59"/>
      <c r="ARM753" s="59"/>
      <c r="ARN753" s="59"/>
      <c r="ARO753" s="59"/>
      <c r="ARP753" s="59"/>
      <c r="ARQ753" s="59"/>
      <c r="ARR753" s="59"/>
      <c r="ARS753" s="59"/>
      <c r="ART753" s="59"/>
      <c r="ARU753" s="59"/>
      <c r="ARV753" s="59"/>
      <c r="ARW753" s="59"/>
      <c r="ARX753" s="59"/>
      <c r="ARY753" s="59"/>
      <c r="ARZ753" s="59"/>
      <c r="ASA753" s="59"/>
      <c r="ASB753" s="59"/>
      <c r="ASC753" s="59"/>
      <c r="ASD753" s="59"/>
      <c r="ASE753" s="59"/>
      <c r="ASF753" s="59"/>
      <c r="ASG753" s="59"/>
      <c r="ASH753" s="59"/>
      <c r="ASI753" s="59"/>
      <c r="ASJ753" s="59"/>
      <c r="ASK753" s="59"/>
      <c r="ASL753" s="59"/>
      <c r="ASM753" s="59"/>
      <c r="ASN753" s="59"/>
      <c r="ASO753" s="59"/>
      <c r="ASP753" s="59"/>
      <c r="ASQ753" s="59"/>
      <c r="ASR753" s="59"/>
      <c r="ASS753" s="59"/>
      <c r="AST753" s="59"/>
      <c r="ASU753" s="59"/>
      <c r="ASV753" s="59"/>
      <c r="ASW753" s="59"/>
      <c r="ASX753" s="59"/>
      <c r="ASY753" s="59"/>
      <c r="ASZ753" s="59"/>
      <c r="ATA753" s="59"/>
      <c r="ATB753" s="59"/>
      <c r="ATC753" s="59"/>
      <c r="ATD753" s="59"/>
      <c r="ATE753" s="59"/>
      <c r="ATF753" s="59"/>
      <c r="ATG753" s="59"/>
      <c r="ATH753" s="59"/>
      <c r="ATI753" s="59"/>
      <c r="ATJ753" s="59"/>
      <c r="ATK753" s="59"/>
      <c r="ATL753" s="59"/>
      <c r="ATM753" s="59"/>
      <c r="ATN753" s="59"/>
      <c r="ATO753" s="59"/>
      <c r="ATP753" s="59"/>
      <c r="ATQ753" s="59"/>
      <c r="ATR753" s="59"/>
      <c r="ATS753" s="59"/>
      <c r="ATT753" s="59"/>
      <c r="ATU753" s="59"/>
      <c r="ATV753" s="59"/>
      <c r="ATW753" s="59"/>
      <c r="ATX753" s="59"/>
      <c r="ATY753" s="59"/>
      <c r="ATZ753" s="59"/>
      <c r="AUA753" s="59"/>
      <c r="AUB753" s="59"/>
      <c r="AUC753" s="59"/>
      <c r="AUD753" s="59"/>
      <c r="AUE753" s="59"/>
      <c r="AUF753" s="59"/>
      <c r="AUG753" s="59"/>
      <c r="AUH753" s="59"/>
      <c r="AUI753" s="59"/>
      <c r="AUJ753" s="59"/>
      <c r="AUK753" s="59"/>
      <c r="AUL753" s="59"/>
      <c r="AUM753" s="59"/>
      <c r="AUN753" s="59"/>
      <c r="AUO753" s="59"/>
      <c r="AUP753" s="59"/>
      <c r="AUQ753" s="59"/>
      <c r="AUR753" s="59"/>
      <c r="AUS753" s="59"/>
      <c r="AUT753" s="59"/>
      <c r="AUU753" s="59"/>
      <c r="AUV753" s="59"/>
      <c r="AUW753" s="59"/>
      <c r="AUX753" s="59"/>
      <c r="AUY753" s="59"/>
      <c r="AUZ753" s="59"/>
      <c r="AVA753" s="59"/>
      <c r="AVB753" s="59"/>
      <c r="AVC753" s="59"/>
      <c r="AVD753" s="59"/>
      <c r="AVE753" s="59"/>
      <c r="AVF753" s="59"/>
      <c r="AVG753" s="59"/>
      <c r="AVH753" s="59"/>
      <c r="AVI753" s="59"/>
      <c r="AVJ753" s="59"/>
      <c r="AVK753" s="59"/>
      <c r="AVL753" s="59"/>
      <c r="AVM753" s="59"/>
      <c r="AVN753" s="59"/>
      <c r="AVO753" s="59"/>
      <c r="AVP753" s="59"/>
      <c r="AVQ753" s="59"/>
      <c r="AVR753" s="59"/>
      <c r="AVS753" s="59"/>
      <c r="AVT753" s="59"/>
      <c r="AVU753" s="59"/>
      <c r="AVV753" s="59"/>
      <c r="AVW753" s="59"/>
      <c r="AVX753" s="59"/>
      <c r="AVY753" s="59"/>
      <c r="AVZ753" s="59"/>
      <c r="AWA753" s="59"/>
      <c r="AWB753" s="59"/>
      <c r="AWC753" s="59"/>
      <c r="AWD753" s="59"/>
      <c r="AWE753" s="59"/>
      <c r="AWF753" s="59"/>
      <c r="AWG753" s="59"/>
      <c r="AWH753" s="59"/>
      <c r="AWI753" s="59"/>
      <c r="AWJ753" s="59"/>
      <c r="AWK753" s="59"/>
      <c r="AWL753" s="59"/>
      <c r="AWM753" s="59"/>
      <c r="AWN753" s="59"/>
      <c r="AWO753" s="59"/>
      <c r="AWP753" s="59"/>
      <c r="AWQ753" s="59"/>
      <c r="AWR753" s="59"/>
      <c r="AWS753" s="59"/>
      <c r="AWT753" s="59"/>
      <c r="AWU753" s="59"/>
      <c r="AWV753" s="59"/>
      <c r="AWW753" s="59"/>
      <c r="AWX753" s="59"/>
      <c r="AWY753" s="59"/>
      <c r="AWZ753" s="59"/>
      <c r="AXA753" s="59"/>
      <c r="AXB753" s="59"/>
      <c r="AXC753" s="59"/>
      <c r="AXD753" s="59"/>
      <c r="AXE753" s="59"/>
      <c r="AXF753" s="59"/>
      <c r="AXG753" s="59"/>
      <c r="AXH753" s="59"/>
      <c r="AXI753" s="59"/>
      <c r="AXJ753" s="59"/>
      <c r="AXK753" s="59"/>
      <c r="AXL753" s="59"/>
      <c r="AXM753" s="59"/>
      <c r="AXN753" s="59"/>
      <c r="AXO753" s="59"/>
      <c r="AXP753" s="59"/>
      <c r="AXQ753" s="59"/>
      <c r="AXR753" s="59"/>
      <c r="AXS753" s="59"/>
      <c r="AXT753" s="59"/>
      <c r="AXU753" s="59"/>
      <c r="AXV753" s="59"/>
      <c r="AXW753" s="59"/>
      <c r="AXX753" s="59"/>
      <c r="AXY753" s="59"/>
      <c r="AXZ753" s="59"/>
      <c r="AYA753" s="59"/>
      <c r="AYB753" s="59"/>
      <c r="AYC753" s="59"/>
      <c r="AYD753" s="59"/>
      <c r="AYE753" s="59"/>
      <c r="AYF753" s="59"/>
      <c r="AYG753" s="59"/>
      <c r="AYH753" s="59"/>
      <c r="AYI753" s="59"/>
      <c r="AYJ753" s="59"/>
      <c r="AYK753" s="59"/>
      <c r="AYL753" s="59"/>
      <c r="AYM753" s="59"/>
      <c r="AYN753" s="59"/>
      <c r="AYO753" s="59"/>
      <c r="AYP753" s="59"/>
      <c r="AYQ753" s="59"/>
      <c r="AYR753" s="59"/>
      <c r="AYS753" s="59"/>
      <c r="AYT753" s="59"/>
      <c r="AYU753" s="59"/>
      <c r="AYV753" s="59"/>
      <c r="AYW753" s="59"/>
      <c r="AYX753" s="59"/>
      <c r="AYY753" s="59"/>
      <c r="AYZ753" s="59"/>
      <c r="AZA753" s="59"/>
      <c r="AZB753" s="59"/>
      <c r="AZC753" s="59"/>
      <c r="AZD753" s="59"/>
      <c r="AZE753" s="59"/>
      <c r="AZF753" s="59"/>
      <c r="AZG753" s="59"/>
      <c r="AZH753" s="59"/>
      <c r="AZI753" s="59"/>
      <c r="AZJ753" s="59"/>
      <c r="AZK753" s="59"/>
      <c r="AZL753" s="59"/>
      <c r="AZM753" s="59"/>
      <c r="AZN753" s="59"/>
      <c r="AZO753" s="59"/>
      <c r="AZP753" s="59"/>
      <c r="AZQ753" s="59"/>
      <c r="AZR753" s="59"/>
      <c r="AZS753" s="59"/>
      <c r="AZT753" s="59"/>
      <c r="AZU753" s="59"/>
      <c r="AZV753" s="59"/>
      <c r="AZW753" s="59"/>
      <c r="AZX753" s="59"/>
      <c r="AZY753" s="59"/>
      <c r="AZZ753" s="59"/>
      <c r="BAA753" s="59"/>
      <c r="BAB753" s="59"/>
      <c r="BAC753" s="59"/>
      <c r="BAD753" s="59"/>
      <c r="BAE753" s="59"/>
      <c r="BAF753" s="59"/>
      <c r="BAG753" s="59"/>
      <c r="BAH753" s="59"/>
      <c r="BAI753" s="59"/>
      <c r="BAJ753" s="59"/>
      <c r="BAK753" s="59"/>
      <c r="BAL753" s="59"/>
      <c r="BAM753" s="59"/>
      <c r="BAN753" s="59"/>
      <c r="BAO753" s="59"/>
      <c r="BAP753" s="59"/>
      <c r="BAQ753" s="59"/>
      <c r="BAR753" s="59"/>
      <c r="BAS753" s="59"/>
      <c r="BAT753" s="59"/>
      <c r="BAU753" s="59"/>
      <c r="BAV753" s="59"/>
      <c r="BAW753" s="59"/>
      <c r="BAX753" s="59"/>
      <c r="BAY753" s="59"/>
      <c r="BAZ753" s="59"/>
      <c r="BBA753" s="59"/>
      <c r="BBB753" s="59"/>
      <c r="BBC753" s="59"/>
      <c r="BBD753" s="59"/>
      <c r="BBE753" s="59"/>
      <c r="BBF753" s="59"/>
      <c r="BBG753" s="59"/>
      <c r="BBH753" s="59"/>
      <c r="BBI753" s="59"/>
      <c r="BBJ753" s="59"/>
      <c r="BBK753" s="59"/>
      <c r="BBL753" s="59"/>
      <c r="BBM753" s="59"/>
      <c r="BBN753" s="59"/>
      <c r="BBO753" s="59"/>
      <c r="BBP753" s="59"/>
      <c r="BBQ753" s="59"/>
      <c r="BBR753" s="59"/>
      <c r="BBS753" s="59"/>
      <c r="BBT753" s="59"/>
      <c r="BBU753" s="59"/>
      <c r="BBV753" s="59"/>
      <c r="BBW753" s="59"/>
      <c r="BBX753" s="59"/>
      <c r="BBY753" s="59"/>
      <c r="BBZ753" s="59"/>
      <c r="BCA753" s="59"/>
      <c r="BCB753" s="59"/>
      <c r="BCC753" s="59"/>
      <c r="BCD753" s="59"/>
      <c r="BCE753" s="59"/>
      <c r="BCF753" s="59"/>
      <c r="BCG753" s="59"/>
      <c r="BCH753" s="59"/>
      <c r="BCI753" s="59"/>
      <c r="BCJ753" s="59"/>
      <c r="BCK753" s="59"/>
      <c r="BCL753" s="59"/>
      <c r="BCM753" s="59"/>
      <c r="BCN753" s="59"/>
      <c r="BCO753" s="59"/>
      <c r="BCP753" s="59"/>
      <c r="BCQ753" s="59"/>
      <c r="BCR753" s="59"/>
      <c r="BCS753" s="59"/>
      <c r="BCT753" s="59"/>
      <c r="BCU753" s="59"/>
      <c r="BCV753" s="59"/>
      <c r="BCW753" s="59"/>
      <c r="BCX753" s="59"/>
      <c r="BCY753" s="59"/>
      <c r="BCZ753" s="59"/>
      <c r="BDA753" s="59"/>
      <c r="BDB753" s="59"/>
      <c r="BDC753" s="59"/>
      <c r="BDD753" s="59"/>
      <c r="BDE753" s="59"/>
      <c r="BDF753" s="59"/>
      <c r="BDG753" s="59"/>
      <c r="BDH753" s="59"/>
      <c r="BDI753" s="59"/>
      <c r="BDJ753" s="59"/>
      <c r="BDK753" s="59"/>
      <c r="BDL753" s="59"/>
      <c r="BDM753" s="59"/>
      <c r="BDN753" s="59"/>
      <c r="BDO753" s="59"/>
      <c r="BDP753" s="59"/>
      <c r="BDQ753" s="59"/>
      <c r="BDR753" s="59"/>
      <c r="BDS753" s="59"/>
      <c r="BDT753" s="59"/>
      <c r="BDU753" s="59"/>
      <c r="BDV753" s="59"/>
      <c r="BDW753" s="59"/>
      <c r="BDX753" s="59"/>
      <c r="BDY753" s="59"/>
      <c r="BDZ753" s="59"/>
      <c r="BEA753" s="59"/>
      <c r="BEB753" s="59"/>
      <c r="BEC753" s="59"/>
      <c r="BED753" s="59"/>
      <c r="BEE753" s="59"/>
      <c r="BEF753" s="59"/>
      <c r="BEG753" s="59"/>
      <c r="BEH753" s="59"/>
      <c r="BEI753" s="59"/>
      <c r="BEJ753" s="59"/>
      <c r="BEK753" s="59"/>
      <c r="BEL753" s="59"/>
      <c r="BEM753" s="59"/>
      <c r="BEN753" s="59"/>
      <c r="BEO753" s="59"/>
      <c r="BEP753" s="59"/>
      <c r="BEQ753" s="59"/>
      <c r="BER753" s="59"/>
      <c r="BES753" s="59"/>
      <c r="BET753" s="59"/>
      <c r="BEU753" s="59"/>
      <c r="BEV753" s="59"/>
      <c r="BEW753" s="59"/>
      <c r="BEX753" s="59"/>
      <c r="BEY753" s="59"/>
      <c r="BEZ753" s="59"/>
      <c r="BFA753" s="59"/>
      <c r="BFB753" s="59"/>
      <c r="BFC753" s="59"/>
      <c r="BFD753" s="59"/>
      <c r="BFE753" s="59"/>
      <c r="BFF753" s="59"/>
      <c r="BFG753" s="59"/>
      <c r="BFH753" s="59"/>
      <c r="BFI753" s="59"/>
      <c r="BFJ753" s="59"/>
      <c r="BFK753" s="59"/>
      <c r="BFL753" s="59"/>
      <c r="BFM753" s="59"/>
      <c r="BFN753" s="59"/>
      <c r="BFO753" s="59"/>
      <c r="BFP753" s="59"/>
      <c r="BFQ753" s="59"/>
      <c r="BFR753" s="59"/>
      <c r="BFS753" s="59"/>
      <c r="BFT753" s="59"/>
      <c r="BFU753" s="59"/>
      <c r="BFV753" s="59"/>
      <c r="BFW753" s="59"/>
      <c r="BFX753" s="59"/>
      <c r="BFY753" s="59"/>
      <c r="BFZ753" s="59"/>
      <c r="BGA753" s="59"/>
      <c r="BGB753" s="59"/>
      <c r="BGC753" s="59"/>
      <c r="BGD753" s="59"/>
      <c r="BGE753" s="59"/>
      <c r="BGF753" s="59"/>
      <c r="BGG753" s="59"/>
      <c r="BGH753" s="59"/>
      <c r="BGI753" s="59"/>
      <c r="BGJ753" s="59"/>
      <c r="BGK753" s="59"/>
      <c r="BGL753" s="59"/>
      <c r="BGM753" s="59"/>
      <c r="BGN753" s="59"/>
      <c r="BGO753" s="59"/>
      <c r="BGP753" s="59"/>
      <c r="BGQ753" s="59"/>
      <c r="BGR753" s="59"/>
      <c r="BGS753" s="59"/>
      <c r="BGT753" s="59"/>
      <c r="BGU753" s="59"/>
      <c r="BGV753" s="59"/>
      <c r="BGW753" s="59"/>
      <c r="BGX753" s="59"/>
      <c r="BGY753" s="59"/>
      <c r="BGZ753" s="59"/>
      <c r="BHA753" s="59"/>
      <c r="BHB753" s="59"/>
      <c r="BHC753" s="59"/>
      <c r="BHD753" s="59"/>
      <c r="BHE753" s="59"/>
      <c r="BHF753" s="59"/>
      <c r="BHG753" s="59"/>
      <c r="BHH753" s="59"/>
      <c r="BHI753" s="59"/>
      <c r="BHJ753" s="59"/>
      <c r="BHK753" s="59"/>
      <c r="BHL753" s="59"/>
      <c r="BHM753" s="59"/>
      <c r="BHN753" s="59"/>
      <c r="BHO753" s="59"/>
      <c r="BHP753" s="59"/>
      <c r="BHQ753" s="59"/>
      <c r="BHR753" s="59"/>
      <c r="BHS753" s="59"/>
      <c r="BHT753" s="59"/>
      <c r="BHU753" s="59"/>
      <c r="BHV753" s="59"/>
      <c r="BHW753" s="59"/>
      <c r="BHX753" s="59"/>
      <c r="BHY753" s="59"/>
      <c r="BHZ753" s="59"/>
      <c r="BIA753" s="59"/>
      <c r="BIB753" s="59"/>
      <c r="BIC753" s="59"/>
      <c r="BID753" s="59"/>
      <c r="BIE753" s="59"/>
      <c r="BIF753" s="59"/>
      <c r="BIG753" s="59"/>
      <c r="BIH753" s="59"/>
      <c r="BII753" s="59"/>
      <c r="BIJ753" s="59"/>
      <c r="BIK753" s="59"/>
      <c r="BIL753" s="59"/>
      <c r="BIM753" s="59"/>
      <c r="BIN753" s="59"/>
      <c r="BIO753" s="59"/>
      <c r="BIP753" s="59"/>
      <c r="BIQ753" s="59"/>
      <c r="BIR753" s="59"/>
      <c r="BIS753" s="59"/>
      <c r="BIT753" s="59"/>
      <c r="BIU753" s="59"/>
      <c r="BIV753" s="59"/>
      <c r="BIW753" s="59"/>
      <c r="BIX753" s="59"/>
      <c r="BIY753" s="59"/>
      <c r="BIZ753" s="59"/>
      <c r="BJA753" s="59"/>
      <c r="BJB753" s="59"/>
      <c r="BJC753" s="59"/>
      <c r="BJD753" s="59"/>
      <c r="BJE753" s="59"/>
      <c r="BJF753" s="59"/>
      <c r="BJG753" s="59"/>
      <c r="BJH753" s="59"/>
      <c r="BJI753" s="59"/>
      <c r="BJJ753" s="59"/>
      <c r="BJK753" s="59"/>
      <c r="BJL753" s="59"/>
      <c r="BJM753" s="59"/>
      <c r="BJN753" s="59"/>
      <c r="BJO753" s="59"/>
      <c r="BJP753" s="59"/>
      <c r="BJQ753" s="59"/>
      <c r="BJR753" s="59"/>
      <c r="BJS753" s="59"/>
      <c r="BJT753" s="59"/>
      <c r="BJU753" s="59"/>
      <c r="BJV753" s="59"/>
      <c r="BJW753" s="59"/>
      <c r="BJX753" s="59"/>
      <c r="BJY753" s="59"/>
      <c r="BJZ753" s="59"/>
      <c r="BKA753" s="59"/>
      <c r="BKB753" s="59"/>
      <c r="BKC753" s="59"/>
      <c r="BKD753" s="59"/>
      <c r="BKE753" s="59"/>
      <c r="BKF753" s="59"/>
      <c r="BKG753" s="59"/>
      <c r="BKH753" s="59"/>
      <c r="BKI753" s="59"/>
      <c r="BKJ753" s="59"/>
      <c r="BKK753" s="59"/>
      <c r="BKL753" s="59"/>
      <c r="BKM753" s="59"/>
      <c r="BKN753" s="59"/>
      <c r="BKO753" s="59"/>
      <c r="BKP753" s="59"/>
      <c r="BKQ753" s="59"/>
      <c r="BKR753" s="59"/>
      <c r="BKS753" s="59"/>
      <c r="BKT753" s="59"/>
      <c r="BKU753" s="59"/>
      <c r="BKV753" s="59"/>
      <c r="BKW753" s="59"/>
      <c r="BKX753" s="59"/>
      <c r="BKY753" s="59"/>
      <c r="BKZ753" s="59"/>
      <c r="BLA753" s="59"/>
      <c r="BLB753" s="59"/>
      <c r="BLC753" s="59"/>
      <c r="BLD753" s="59"/>
      <c r="BLE753" s="59"/>
      <c r="BLF753" s="59"/>
      <c r="BLG753" s="59"/>
      <c r="BLH753" s="59"/>
      <c r="BLI753" s="59"/>
      <c r="BLJ753" s="59"/>
      <c r="BLK753" s="59"/>
      <c r="BLL753" s="59"/>
      <c r="BLM753" s="59"/>
      <c r="BLN753" s="59"/>
      <c r="BLO753" s="59"/>
      <c r="BLP753" s="59"/>
      <c r="BLQ753" s="59"/>
      <c r="BLR753" s="59"/>
      <c r="BLS753" s="59"/>
      <c r="BLT753" s="59"/>
      <c r="BLU753" s="59"/>
      <c r="BLV753" s="59"/>
      <c r="BLW753" s="59"/>
      <c r="BLX753" s="59"/>
      <c r="BLY753" s="59"/>
      <c r="BLZ753" s="59"/>
      <c r="BMA753" s="59"/>
      <c r="BMB753" s="59"/>
      <c r="BMC753" s="59"/>
      <c r="BMD753" s="59"/>
      <c r="BME753" s="59"/>
      <c r="BMF753" s="59"/>
      <c r="BMG753" s="59"/>
      <c r="BMH753" s="59"/>
      <c r="BMI753" s="59"/>
      <c r="BMJ753" s="59"/>
      <c r="BMK753" s="59"/>
      <c r="BML753" s="59"/>
      <c r="BMM753" s="59"/>
      <c r="BMN753" s="59"/>
      <c r="BMO753" s="59"/>
      <c r="BMP753" s="59"/>
      <c r="BMQ753" s="59"/>
      <c r="BMR753" s="59"/>
      <c r="BMS753" s="59"/>
      <c r="BMT753" s="59"/>
      <c r="BMU753" s="59"/>
      <c r="BMV753" s="59"/>
      <c r="BMW753" s="59"/>
      <c r="BMX753" s="59"/>
      <c r="BMY753" s="59"/>
      <c r="BMZ753" s="59"/>
      <c r="BNA753" s="59"/>
      <c r="BNB753" s="59"/>
      <c r="BNC753" s="59"/>
      <c r="BND753" s="59"/>
      <c r="BNE753" s="59"/>
      <c r="BNF753" s="59"/>
      <c r="BNG753" s="59"/>
      <c r="BNH753" s="59"/>
      <c r="BNI753" s="59"/>
      <c r="BNJ753" s="59"/>
      <c r="BNK753" s="59"/>
      <c r="BNL753" s="59"/>
      <c r="BNM753" s="59"/>
      <c r="BNN753" s="59"/>
      <c r="BNO753" s="59"/>
      <c r="BNP753" s="59"/>
      <c r="BNQ753" s="59"/>
      <c r="BNR753" s="59"/>
      <c r="BNS753" s="59"/>
      <c r="BNT753" s="59"/>
      <c r="BNU753" s="59"/>
      <c r="BNV753" s="59"/>
      <c r="BNW753" s="59"/>
      <c r="BNX753" s="59"/>
      <c r="BNY753" s="59"/>
      <c r="BNZ753" s="59"/>
      <c r="BOA753" s="59"/>
      <c r="BOB753" s="59"/>
      <c r="BOC753" s="59"/>
      <c r="BOD753" s="59"/>
      <c r="BOE753" s="59"/>
      <c r="BOF753" s="59"/>
      <c r="BOG753" s="59"/>
      <c r="BOH753" s="59"/>
      <c r="BOI753" s="59"/>
      <c r="BOJ753" s="59"/>
      <c r="BOK753" s="59"/>
      <c r="BOL753" s="59"/>
      <c r="BOM753" s="59"/>
      <c r="BON753" s="59"/>
      <c r="BOO753" s="59"/>
      <c r="BOP753" s="59"/>
      <c r="BOQ753" s="59"/>
      <c r="BOR753" s="59"/>
      <c r="BOS753" s="59"/>
      <c r="BOT753" s="59"/>
      <c r="BOU753" s="59"/>
      <c r="BOV753" s="59"/>
      <c r="BOW753" s="59"/>
      <c r="BOX753" s="59"/>
      <c r="BOY753" s="59"/>
      <c r="BOZ753" s="59"/>
      <c r="BPA753" s="59"/>
      <c r="BPB753" s="59"/>
      <c r="BPC753" s="59"/>
      <c r="BPD753" s="59"/>
      <c r="BPE753" s="59"/>
      <c r="BPF753" s="59"/>
      <c r="BPG753" s="59"/>
      <c r="BPH753" s="59"/>
      <c r="BPI753" s="59"/>
      <c r="BPJ753" s="59"/>
      <c r="BPK753" s="59"/>
      <c r="BPL753" s="59"/>
      <c r="BPM753" s="59"/>
      <c r="BPN753" s="59"/>
      <c r="BPO753" s="59"/>
      <c r="BPP753" s="59"/>
      <c r="BPQ753" s="59"/>
      <c r="BPR753" s="59"/>
      <c r="BPS753" s="59"/>
      <c r="BPT753" s="59"/>
      <c r="BPU753" s="59"/>
      <c r="BPV753" s="59"/>
      <c r="BPW753" s="59"/>
      <c r="BPX753" s="59"/>
      <c r="BPY753" s="59"/>
      <c r="BPZ753" s="59"/>
      <c r="BQA753" s="59"/>
      <c r="BQB753" s="59"/>
      <c r="BQC753" s="59"/>
      <c r="BQD753" s="59"/>
      <c r="BQE753" s="59"/>
      <c r="BQF753" s="59"/>
      <c r="BQG753" s="59"/>
      <c r="BQH753" s="59"/>
      <c r="BQI753" s="59"/>
      <c r="BQJ753" s="59"/>
      <c r="BQK753" s="59"/>
      <c r="BQL753" s="59"/>
      <c r="BQM753" s="59"/>
      <c r="BQN753" s="59"/>
      <c r="BQO753" s="59"/>
      <c r="BQP753" s="59"/>
      <c r="BQQ753" s="59"/>
      <c r="BQR753" s="59"/>
      <c r="BQS753" s="59"/>
      <c r="BQT753" s="59"/>
      <c r="BQU753" s="59"/>
      <c r="BQV753" s="59"/>
      <c r="BQW753" s="59"/>
      <c r="BQX753" s="59"/>
      <c r="BQY753" s="59"/>
      <c r="BQZ753" s="59"/>
      <c r="BRA753" s="59"/>
      <c r="BRB753" s="59"/>
      <c r="BRC753" s="59"/>
      <c r="BRD753" s="59"/>
      <c r="BRE753" s="59"/>
      <c r="BRF753" s="59"/>
      <c r="BRG753" s="59"/>
      <c r="BRH753" s="59"/>
      <c r="BRI753" s="59"/>
      <c r="BRJ753" s="59"/>
      <c r="BRK753" s="59"/>
      <c r="BRL753" s="59"/>
      <c r="BRM753" s="59"/>
      <c r="BRN753" s="59"/>
      <c r="BRO753" s="59"/>
      <c r="BRP753" s="59"/>
      <c r="BRQ753" s="59"/>
      <c r="BRR753" s="59"/>
      <c r="BRS753" s="59"/>
      <c r="BRT753" s="59"/>
      <c r="BRU753" s="59"/>
      <c r="BRV753" s="59"/>
      <c r="BRW753" s="59"/>
      <c r="BRX753" s="59"/>
      <c r="BRY753" s="59"/>
      <c r="BRZ753" s="59"/>
      <c r="BSA753" s="59"/>
      <c r="BSB753" s="59"/>
      <c r="BSC753" s="59"/>
      <c r="BSD753" s="59"/>
      <c r="BSE753" s="59"/>
      <c r="BSF753" s="59"/>
      <c r="BSG753" s="59"/>
      <c r="BSH753" s="59"/>
      <c r="BSI753" s="59"/>
      <c r="BSJ753" s="59"/>
      <c r="BSK753" s="59"/>
      <c r="BSL753" s="59"/>
      <c r="BSM753" s="59"/>
      <c r="BSN753" s="59"/>
      <c r="BSO753" s="59"/>
      <c r="BSP753" s="59"/>
      <c r="BSQ753" s="59"/>
      <c r="BSR753" s="59"/>
      <c r="BSS753" s="59"/>
      <c r="BST753" s="59"/>
      <c r="BSU753" s="59"/>
      <c r="BSV753" s="59"/>
      <c r="BSW753" s="59"/>
      <c r="BSX753" s="59"/>
      <c r="BSY753" s="59"/>
      <c r="BSZ753" s="59"/>
      <c r="BTA753" s="59"/>
      <c r="BTB753" s="59"/>
      <c r="BTC753" s="59"/>
      <c r="BTD753" s="59"/>
      <c r="BTE753" s="59"/>
      <c r="BTF753" s="59"/>
      <c r="BTG753" s="59"/>
      <c r="BTH753" s="59"/>
      <c r="BTI753" s="59"/>
      <c r="BTJ753" s="59"/>
      <c r="BTK753" s="59"/>
      <c r="BTL753" s="59"/>
      <c r="BTM753" s="59"/>
      <c r="BTN753" s="59"/>
      <c r="BTO753" s="59"/>
      <c r="BTP753" s="59"/>
      <c r="BTQ753" s="59"/>
      <c r="BTR753" s="59"/>
      <c r="BTS753" s="59"/>
      <c r="BTT753" s="59"/>
      <c r="BTU753" s="59"/>
      <c r="BTV753" s="59"/>
      <c r="BTW753" s="59"/>
      <c r="BTX753" s="59"/>
      <c r="BTY753" s="59"/>
      <c r="BTZ753" s="59"/>
      <c r="BUA753" s="59"/>
      <c r="BUB753" s="59"/>
      <c r="BUC753" s="59"/>
      <c r="BUD753" s="59"/>
      <c r="BUE753" s="59"/>
      <c r="BUF753" s="59"/>
      <c r="BUG753" s="59"/>
      <c r="BUH753" s="59"/>
      <c r="BUI753" s="59"/>
      <c r="BUJ753" s="59"/>
      <c r="BUK753" s="59"/>
      <c r="BUL753" s="59"/>
      <c r="BUM753" s="59"/>
      <c r="BUN753" s="59"/>
      <c r="BUO753" s="59"/>
      <c r="BUP753" s="59"/>
      <c r="BUQ753" s="59"/>
      <c r="BUR753" s="59"/>
      <c r="BUS753" s="59"/>
      <c r="BUT753" s="59"/>
      <c r="BUU753" s="59"/>
      <c r="BUV753" s="59"/>
      <c r="BUW753" s="59"/>
      <c r="BUX753" s="59"/>
      <c r="BUY753" s="59"/>
      <c r="BUZ753" s="59"/>
      <c r="BVA753" s="59"/>
      <c r="BVB753" s="59"/>
      <c r="BVC753" s="59"/>
      <c r="BVD753" s="59"/>
      <c r="BVE753" s="59"/>
      <c r="BVF753" s="59"/>
      <c r="BVG753" s="59"/>
      <c r="BVH753" s="59"/>
      <c r="BVI753" s="59"/>
      <c r="BVJ753" s="59"/>
      <c r="BVK753" s="59"/>
      <c r="BVL753" s="59"/>
      <c r="BVM753" s="59"/>
      <c r="BVN753" s="59"/>
      <c r="BVO753" s="59"/>
      <c r="BVP753" s="59"/>
      <c r="BVQ753" s="59"/>
      <c r="BVR753" s="59"/>
      <c r="BVS753" s="59"/>
      <c r="BVT753" s="59"/>
      <c r="BVU753" s="59"/>
      <c r="BVV753" s="59"/>
      <c r="BVW753" s="59"/>
      <c r="BVX753" s="59"/>
      <c r="BVY753" s="59"/>
      <c r="BVZ753" s="59"/>
      <c r="BWA753" s="59"/>
      <c r="BWB753" s="59"/>
      <c r="BWC753" s="59"/>
      <c r="BWD753" s="59"/>
      <c r="BWE753" s="59"/>
      <c r="BWF753" s="59"/>
      <c r="BWG753" s="59"/>
      <c r="BWH753" s="59"/>
      <c r="BWI753" s="59"/>
      <c r="BWJ753" s="59"/>
      <c r="BWK753" s="59"/>
      <c r="BWL753" s="59"/>
      <c r="BWM753" s="59"/>
      <c r="BWN753" s="59"/>
      <c r="BWO753" s="59"/>
      <c r="BWP753" s="59"/>
      <c r="BWQ753" s="59"/>
      <c r="BWR753" s="59"/>
      <c r="BWS753" s="59"/>
      <c r="BWT753" s="59"/>
      <c r="BWU753" s="59"/>
      <c r="BWV753" s="59"/>
      <c r="BWW753" s="59"/>
      <c r="BWX753" s="59"/>
      <c r="BWY753" s="59"/>
      <c r="BWZ753" s="59"/>
      <c r="BXA753" s="59"/>
      <c r="BXB753" s="59"/>
      <c r="BXC753" s="59"/>
      <c r="BXD753" s="59"/>
      <c r="BXE753" s="59"/>
      <c r="BXF753" s="59"/>
      <c r="BXG753" s="59"/>
      <c r="BXH753" s="59"/>
      <c r="BXI753" s="59"/>
      <c r="BXJ753" s="59"/>
      <c r="BXK753" s="59"/>
      <c r="BXL753" s="59"/>
      <c r="BXM753" s="59"/>
      <c r="BXN753" s="59"/>
      <c r="BXO753" s="59"/>
      <c r="BXP753" s="59"/>
      <c r="BXQ753" s="59"/>
      <c r="BXR753" s="59"/>
      <c r="BXS753" s="59"/>
      <c r="BXT753" s="59"/>
      <c r="BXU753" s="59"/>
      <c r="BXV753" s="59"/>
      <c r="BXW753" s="59"/>
      <c r="BXX753" s="59"/>
      <c r="BXY753" s="59"/>
      <c r="BXZ753" s="59"/>
      <c r="BYA753" s="59"/>
      <c r="BYB753" s="59"/>
      <c r="BYC753" s="59"/>
      <c r="BYD753" s="59"/>
      <c r="BYE753" s="59"/>
      <c r="BYF753" s="59"/>
      <c r="BYG753" s="59"/>
      <c r="BYH753" s="59"/>
      <c r="BYI753" s="59"/>
      <c r="BYJ753" s="59"/>
      <c r="BYK753" s="59"/>
      <c r="BYL753" s="59"/>
      <c r="BYM753" s="59"/>
      <c r="BYN753" s="59"/>
      <c r="BYO753" s="59"/>
      <c r="BYP753" s="59"/>
      <c r="BYQ753" s="59"/>
      <c r="BYR753" s="59"/>
      <c r="BYS753" s="59"/>
      <c r="BYT753" s="59"/>
      <c r="BYU753" s="59"/>
      <c r="BYV753" s="59"/>
      <c r="BYW753" s="59"/>
      <c r="BYX753" s="59"/>
      <c r="BYY753" s="59"/>
      <c r="BYZ753" s="59"/>
      <c r="BZA753" s="59"/>
      <c r="BZB753" s="59"/>
      <c r="BZC753" s="59"/>
      <c r="BZD753" s="59"/>
      <c r="BZE753" s="59"/>
      <c r="BZF753" s="59"/>
      <c r="BZG753" s="59"/>
      <c r="BZH753" s="59"/>
      <c r="BZI753" s="59"/>
      <c r="BZJ753" s="59"/>
      <c r="BZK753" s="59"/>
      <c r="BZL753" s="59"/>
      <c r="BZM753" s="59"/>
      <c r="BZN753" s="59"/>
      <c r="BZO753" s="59"/>
      <c r="BZP753" s="59"/>
      <c r="BZQ753" s="59"/>
      <c r="BZR753" s="59"/>
      <c r="BZS753" s="59"/>
      <c r="BZT753" s="59"/>
      <c r="BZU753" s="59"/>
      <c r="BZV753" s="59"/>
      <c r="BZW753" s="59"/>
      <c r="BZX753" s="59"/>
      <c r="BZY753" s="59"/>
      <c r="BZZ753" s="59"/>
      <c r="CAA753" s="59"/>
      <c r="CAB753" s="59"/>
      <c r="CAC753" s="59"/>
      <c r="CAD753" s="59"/>
      <c r="CAE753" s="59"/>
      <c r="CAF753" s="59"/>
      <c r="CAG753" s="59"/>
      <c r="CAH753" s="59"/>
      <c r="CAI753" s="59"/>
      <c r="CAJ753" s="59"/>
      <c r="CAK753" s="59"/>
      <c r="CAL753" s="59"/>
      <c r="CAM753" s="59"/>
      <c r="CAN753" s="59"/>
      <c r="CAO753" s="59"/>
      <c r="CAP753" s="59"/>
      <c r="CAQ753" s="59"/>
      <c r="CAR753" s="59"/>
      <c r="CAS753" s="59"/>
      <c r="CAT753" s="59"/>
      <c r="CAU753" s="59"/>
      <c r="CAV753" s="59"/>
      <c r="CAW753" s="59"/>
      <c r="CAX753" s="59"/>
      <c r="CAY753" s="59"/>
      <c r="CAZ753" s="59"/>
      <c r="CBA753" s="59"/>
      <c r="CBB753" s="59"/>
      <c r="CBC753" s="59"/>
      <c r="CBD753" s="59"/>
      <c r="CBE753" s="59"/>
      <c r="CBF753" s="59"/>
      <c r="CBG753" s="59"/>
      <c r="CBH753" s="59"/>
      <c r="CBI753" s="59"/>
      <c r="CBJ753" s="59"/>
      <c r="CBK753" s="59"/>
      <c r="CBL753" s="59"/>
      <c r="CBM753" s="59"/>
      <c r="CBN753" s="59"/>
      <c r="CBO753" s="59"/>
      <c r="CBP753" s="59"/>
      <c r="CBQ753" s="59"/>
      <c r="CBR753" s="59"/>
      <c r="CBS753" s="59"/>
      <c r="CBT753" s="59"/>
      <c r="CBU753" s="59"/>
      <c r="CBV753" s="59"/>
      <c r="CBW753" s="59"/>
      <c r="CBX753" s="59"/>
      <c r="CBY753" s="59"/>
      <c r="CBZ753" s="59"/>
      <c r="CCA753" s="59"/>
      <c r="CCB753" s="59"/>
      <c r="CCC753" s="59"/>
      <c r="CCD753" s="59"/>
      <c r="CCE753" s="59"/>
      <c r="CCF753" s="59"/>
      <c r="CCG753" s="59"/>
      <c r="CCH753" s="59"/>
      <c r="CCI753" s="59"/>
      <c r="CCJ753" s="59"/>
      <c r="CCK753" s="59"/>
      <c r="CCL753" s="59"/>
      <c r="CCM753" s="59"/>
      <c r="CCN753" s="59"/>
      <c r="CCO753" s="59"/>
      <c r="CCP753" s="59"/>
      <c r="CCQ753" s="59"/>
      <c r="CCR753" s="59"/>
      <c r="CCS753" s="59"/>
      <c r="CCT753" s="59"/>
      <c r="CCU753" s="59"/>
      <c r="CCV753" s="59"/>
      <c r="CCW753" s="59"/>
      <c r="CCX753" s="59"/>
      <c r="CCY753" s="59"/>
      <c r="CCZ753" s="59"/>
      <c r="CDA753" s="59"/>
      <c r="CDB753" s="59"/>
      <c r="CDC753" s="59"/>
      <c r="CDD753" s="59"/>
      <c r="CDE753" s="59"/>
      <c r="CDF753" s="59"/>
      <c r="CDG753" s="59"/>
      <c r="CDH753" s="59"/>
      <c r="CDI753" s="59"/>
      <c r="CDJ753" s="59"/>
      <c r="CDK753" s="59"/>
      <c r="CDL753" s="59"/>
      <c r="CDM753" s="59"/>
      <c r="CDN753" s="59"/>
      <c r="CDO753" s="59"/>
      <c r="CDP753" s="59"/>
      <c r="CDQ753" s="59"/>
      <c r="CDR753" s="59"/>
      <c r="CDS753" s="59"/>
      <c r="CDT753" s="59"/>
      <c r="CDU753" s="59"/>
      <c r="CDV753" s="59"/>
      <c r="CDW753" s="59"/>
      <c r="CDX753" s="59"/>
      <c r="CDY753" s="59"/>
      <c r="CDZ753" s="59"/>
      <c r="CEA753" s="59"/>
      <c r="CEB753" s="59"/>
      <c r="CEC753" s="59"/>
      <c r="CED753" s="59"/>
      <c r="CEE753" s="59"/>
      <c r="CEF753" s="59"/>
      <c r="CEG753" s="59"/>
      <c r="CEH753" s="59"/>
      <c r="CEI753" s="59"/>
      <c r="CEJ753" s="59"/>
      <c r="CEK753" s="59"/>
      <c r="CEL753" s="59"/>
      <c r="CEM753" s="59"/>
      <c r="CEN753" s="59"/>
      <c r="CEO753" s="59"/>
      <c r="CEP753" s="59"/>
      <c r="CEQ753" s="59"/>
      <c r="CER753" s="59"/>
      <c r="CES753" s="59"/>
      <c r="CET753" s="59"/>
      <c r="CEU753" s="59"/>
      <c r="CEV753" s="59"/>
      <c r="CEW753" s="59"/>
      <c r="CEX753" s="59"/>
      <c r="CEY753" s="59"/>
      <c r="CEZ753" s="59"/>
      <c r="CFA753" s="59"/>
      <c r="CFB753" s="59"/>
      <c r="CFC753" s="59"/>
      <c r="CFD753" s="59"/>
      <c r="CFE753" s="59"/>
      <c r="CFF753" s="59"/>
      <c r="CFG753" s="59"/>
      <c r="CFH753" s="59"/>
      <c r="CFI753" s="59"/>
      <c r="CFJ753" s="59"/>
      <c r="CFK753" s="59"/>
      <c r="CFL753" s="59"/>
      <c r="CFM753" s="59"/>
      <c r="CFN753" s="59"/>
      <c r="CFO753" s="59"/>
      <c r="CFP753" s="59"/>
      <c r="CFQ753" s="59"/>
      <c r="CFR753" s="59"/>
      <c r="CFS753" s="59"/>
      <c r="CFT753" s="59"/>
      <c r="CFU753" s="59"/>
      <c r="CFV753" s="59"/>
      <c r="CFW753" s="59"/>
      <c r="CFX753" s="59"/>
      <c r="CFY753" s="59"/>
      <c r="CFZ753" s="59"/>
      <c r="CGA753" s="59"/>
      <c r="CGB753" s="59"/>
      <c r="CGC753" s="59"/>
      <c r="CGD753" s="59"/>
      <c r="CGE753" s="59"/>
      <c r="CGF753" s="59"/>
      <c r="CGG753" s="59"/>
      <c r="CGH753" s="59"/>
      <c r="CGI753" s="59"/>
      <c r="CGJ753" s="59"/>
      <c r="CGK753" s="59"/>
      <c r="CGL753" s="59"/>
      <c r="CGM753" s="59"/>
      <c r="CGN753" s="59"/>
      <c r="CGO753" s="59"/>
      <c r="CGP753" s="59"/>
      <c r="CGQ753" s="59"/>
      <c r="CGR753" s="59"/>
      <c r="CGS753" s="59"/>
      <c r="CGT753" s="59"/>
      <c r="CGU753" s="59"/>
      <c r="CGV753" s="59"/>
      <c r="CGW753" s="59"/>
      <c r="CGX753" s="59"/>
      <c r="CGY753" s="59"/>
      <c r="CGZ753" s="59"/>
      <c r="CHA753" s="59"/>
      <c r="CHB753" s="59"/>
      <c r="CHC753" s="59"/>
      <c r="CHD753" s="59"/>
      <c r="CHE753" s="59"/>
      <c r="CHF753" s="59"/>
      <c r="CHG753" s="59"/>
      <c r="CHH753" s="59"/>
      <c r="CHI753" s="59"/>
      <c r="CHJ753" s="59"/>
      <c r="CHK753" s="59"/>
      <c r="CHL753" s="59"/>
      <c r="CHM753" s="59"/>
      <c r="CHN753" s="59"/>
      <c r="CHO753" s="59"/>
      <c r="CHP753" s="59"/>
      <c r="CHQ753" s="59"/>
      <c r="CHR753" s="59"/>
      <c r="CHS753" s="59"/>
      <c r="CHT753" s="59"/>
      <c r="CHU753" s="59"/>
      <c r="CHV753" s="59"/>
      <c r="CHW753" s="59"/>
      <c r="CHX753" s="59"/>
      <c r="CHY753" s="59"/>
      <c r="CHZ753" s="59"/>
      <c r="CIA753" s="59"/>
      <c r="CIB753" s="59"/>
      <c r="CIC753" s="59"/>
      <c r="CID753" s="59"/>
      <c r="CIE753" s="59"/>
      <c r="CIF753" s="59"/>
      <c r="CIG753" s="59"/>
      <c r="CIH753" s="59"/>
      <c r="CII753" s="59"/>
      <c r="CIJ753" s="59"/>
      <c r="CIK753" s="59"/>
      <c r="CIL753" s="59"/>
      <c r="CIM753" s="59"/>
      <c r="CIN753" s="59"/>
      <c r="CIO753" s="59"/>
      <c r="CIP753" s="59"/>
      <c r="CIQ753" s="59"/>
      <c r="CIR753" s="59"/>
      <c r="CIS753" s="59"/>
      <c r="CIT753" s="59"/>
      <c r="CIU753" s="59"/>
      <c r="CIV753" s="59"/>
      <c r="CIW753" s="59"/>
      <c r="CIX753" s="59"/>
      <c r="CIY753" s="59"/>
      <c r="CIZ753" s="59"/>
      <c r="CJA753" s="59"/>
      <c r="CJB753" s="59"/>
      <c r="CJC753" s="59"/>
      <c r="CJD753" s="59"/>
      <c r="CJE753" s="59"/>
      <c r="CJF753" s="59"/>
      <c r="CJG753" s="59"/>
      <c r="CJH753" s="59"/>
      <c r="CJI753" s="59"/>
      <c r="CJJ753" s="59"/>
      <c r="CJK753" s="59"/>
      <c r="CJL753" s="59"/>
      <c r="CJM753" s="59"/>
      <c r="CJN753" s="59"/>
      <c r="CJO753" s="59"/>
      <c r="CJP753" s="59"/>
      <c r="CJQ753" s="59"/>
      <c r="CJR753" s="59"/>
      <c r="CJS753" s="59"/>
      <c r="CJT753" s="59"/>
      <c r="CJU753" s="59"/>
      <c r="CJV753" s="59"/>
      <c r="CJW753" s="59"/>
      <c r="CJX753" s="59"/>
      <c r="CJY753" s="59"/>
      <c r="CJZ753" s="59"/>
      <c r="CKA753" s="59"/>
      <c r="CKB753" s="59"/>
      <c r="CKC753" s="59"/>
      <c r="CKD753" s="59"/>
      <c r="CKE753" s="59"/>
      <c r="CKF753" s="59"/>
      <c r="CKG753" s="59"/>
      <c r="CKH753" s="59"/>
      <c r="CKI753" s="59"/>
      <c r="CKJ753" s="59"/>
      <c r="CKK753" s="59"/>
      <c r="CKL753" s="59"/>
      <c r="CKM753" s="59"/>
      <c r="CKN753" s="59"/>
      <c r="CKO753" s="59"/>
      <c r="CKP753" s="59"/>
      <c r="CKQ753" s="59"/>
      <c r="CKR753" s="59"/>
      <c r="CKS753" s="59"/>
      <c r="CKT753" s="59"/>
      <c r="CKU753" s="59"/>
      <c r="CKV753" s="59"/>
      <c r="CKW753" s="59"/>
      <c r="CKX753" s="59"/>
      <c r="CKY753" s="59"/>
      <c r="CKZ753" s="59"/>
      <c r="CLA753" s="59"/>
      <c r="CLB753" s="59"/>
      <c r="CLC753" s="59"/>
      <c r="CLD753" s="59"/>
      <c r="CLE753" s="59"/>
      <c r="CLF753" s="59"/>
      <c r="CLG753" s="59"/>
      <c r="CLH753" s="59"/>
      <c r="CLI753" s="59"/>
      <c r="CLJ753" s="59"/>
      <c r="CLK753" s="59"/>
      <c r="CLL753" s="59"/>
      <c r="CLM753" s="59"/>
      <c r="CLN753" s="59"/>
      <c r="CLO753" s="59"/>
      <c r="CLP753" s="59"/>
      <c r="CLQ753" s="59"/>
      <c r="CLR753" s="59"/>
      <c r="CLS753" s="59"/>
      <c r="CLT753" s="59"/>
      <c r="CLU753" s="59"/>
      <c r="CLV753" s="59"/>
      <c r="CLW753" s="59"/>
      <c r="CLX753" s="59"/>
      <c r="CLY753" s="59"/>
      <c r="CLZ753" s="59"/>
      <c r="CMA753" s="59"/>
      <c r="CMB753" s="59"/>
      <c r="CMC753" s="59"/>
      <c r="CMD753" s="59"/>
      <c r="CME753" s="59"/>
      <c r="CMF753" s="59"/>
      <c r="CMG753" s="59"/>
      <c r="CMH753" s="59"/>
      <c r="CMI753" s="59"/>
      <c r="CMJ753" s="59"/>
      <c r="CMK753" s="59"/>
      <c r="CML753" s="59"/>
      <c r="CMM753" s="59"/>
      <c r="CMN753" s="59"/>
      <c r="CMO753" s="59"/>
      <c r="CMP753" s="59"/>
      <c r="CMQ753" s="59"/>
      <c r="CMR753" s="59"/>
      <c r="CMS753" s="59"/>
      <c r="CMT753" s="59"/>
      <c r="CMU753" s="59"/>
      <c r="CMV753" s="59"/>
      <c r="CMW753" s="59"/>
      <c r="CMX753" s="59"/>
      <c r="CMY753" s="59"/>
      <c r="CMZ753" s="59"/>
      <c r="CNA753" s="59"/>
      <c r="CNB753" s="59"/>
      <c r="CNC753" s="59"/>
      <c r="CND753" s="59"/>
      <c r="CNE753" s="59"/>
      <c r="CNF753" s="59"/>
      <c r="CNG753" s="59"/>
      <c r="CNH753" s="59"/>
      <c r="CNI753" s="59"/>
      <c r="CNJ753" s="59"/>
      <c r="CNK753" s="59"/>
      <c r="CNL753" s="59"/>
      <c r="CNM753" s="59"/>
      <c r="CNN753" s="59"/>
      <c r="CNO753" s="59"/>
      <c r="CNP753" s="59"/>
      <c r="CNQ753" s="59"/>
      <c r="CNR753" s="59"/>
      <c r="CNS753" s="59"/>
      <c r="CNT753" s="59"/>
      <c r="CNU753" s="59"/>
      <c r="CNV753" s="59"/>
      <c r="CNW753" s="59"/>
      <c r="CNX753" s="59"/>
      <c r="CNY753" s="59"/>
      <c r="CNZ753" s="59"/>
      <c r="COA753" s="59"/>
      <c r="COB753" s="59"/>
      <c r="COC753" s="59"/>
      <c r="COD753" s="59"/>
      <c r="COE753" s="59"/>
      <c r="COF753" s="59"/>
      <c r="COG753" s="59"/>
      <c r="COH753" s="59"/>
      <c r="COI753" s="59"/>
      <c r="COJ753" s="59"/>
      <c r="COK753" s="59"/>
      <c r="COL753" s="59"/>
      <c r="COM753" s="59"/>
      <c r="CON753" s="59"/>
      <c r="COO753" s="59"/>
      <c r="COP753" s="59"/>
      <c r="COQ753" s="59"/>
      <c r="COR753" s="59"/>
      <c r="COS753" s="59"/>
      <c r="COT753" s="59"/>
      <c r="COU753" s="59"/>
      <c r="COV753" s="59"/>
      <c r="COW753" s="59"/>
      <c r="COX753" s="59"/>
      <c r="COY753" s="59"/>
      <c r="COZ753" s="59"/>
      <c r="CPA753" s="59"/>
      <c r="CPB753" s="59"/>
      <c r="CPC753" s="59"/>
      <c r="CPD753" s="59"/>
      <c r="CPE753" s="59"/>
      <c r="CPF753" s="59"/>
      <c r="CPG753" s="59"/>
      <c r="CPH753" s="59"/>
      <c r="CPI753" s="59"/>
      <c r="CPJ753" s="59"/>
      <c r="CPK753" s="59"/>
      <c r="CPL753" s="59"/>
      <c r="CPM753" s="59"/>
      <c r="CPN753" s="59"/>
      <c r="CPO753" s="59"/>
      <c r="CPP753" s="59"/>
      <c r="CPQ753" s="59"/>
      <c r="CPR753" s="59"/>
      <c r="CPS753" s="59"/>
      <c r="CPT753" s="59"/>
      <c r="CPU753" s="59"/>
      <c r="CPV753" s="59"/>
      <c r="CPW753" s="59"/>
      <c r="CPX753" s="59"/>
      <c r="CPY753" s="59"/>
      <c r="CPZ753" s="59"/>
      <c r="CQA753" s="59"/>
      <c r="CQB753" s="59"/>
      <c r="CQC753" s="59"/>
      <c r="CQD753" s="59"/>
      <c r="CQE753" s="59"/>
      <c r="CQF753" s="59"/>
      <c r="CQG753" s="59"/>
      <c r="CQH753" s="59"/>
      <c r="CQI753" s="59"/>
      <c r="CQJ753" s="59"/>
      <c r="CQK753" s="59"/>
      <c r="CQL753" s="59"/>
      <c r="CQM753" s="59"/>
      <c r="CQN753" s="59"/>
      <c r="CQO753" s="59"/>
      <c r="CQP753" s="59"/>
      <c r="CQQ753" s="59"/>
      <c r="CQR753" s="59"/>
      <c r="CQS753" s="59"/>
      <c r="CQT753" s="59"/>
      <c r="CQU753" s="59"/>
      <c r="CQV753" s="59"/>
      <c r="CQW753" s="59"/>
      <c r="CQX753" s="59"/>
      <c r="CQY753" s="59"/>
      <c r="CQZ753" s="59"/>
      <c r="CRA753" s="59"/>
      <c r="CRB753" s="59"/>
      <c r="CRC753" s="59"/>
      <c r="CRD753" s="59"/>
      <c r="CRE753" s="59"/>
      <c r="CRF753" s="59"/>
      <c r="CRG753" s="59"/>
      <c r="CRH753" s="59"/>
      <c r="CRI753" s="59"/>
      <c r="CRJ753" s="59"/>
      <c r="CRK753" s="59"/>
      <c r="CRL753" s="59"/>
      <c r="CRM753" s="59"/>
      <c r="CRN753" s="59"/>
      <c r="CRO753" s="59"/>
      <c r="CRP753" s="59"/>
      <c r="CRQ753" s="59"/>
      <c r="CRR753" s="59"/>
      <c r="CRS753" s="59"/>
      <c r="CRT753" s="59"/>
      <c r="CRU753" s="59"/>
      <c r="CRV753" s="59"/>
      <c r="CRW753" s="59"/>
      <c r="CRX753" s="59"/>
      <c r="CRY753" s="59"/>
      <c r="CRZ753" s="59"/>
      <c r="CSA753" s="59"/>
      <c r="CSB753" s="59"/>
      <c r="CSC753" s="59"/>
      <c r="CSD753" s="59"/>
      <c r="CSE753" s="59"/>
      <c r="CSF753" s="59"/>
      <c r="CSG753" s="59"/>
      <c r="CSH753" s="59"/>
      <c r="CSI753" s="59"/>
      <c r="CSJ753" s="59"/>
      <c r="CSK753" s="59"/>
      <c r="CSL753" s="59"/>
      <c r="CSM753" s="59"/>
      <c r="CSN753" s="59"/>
      <c r="CSO753" s="59"/>
      <c r="CSP753" s="59"/>
      <c r="CSQ753" s="59"/>
      <c r="CSR753" s="59"/>
      <c r="CSS753" s="59"/>
      <c r="CST753" s="59"/>
      <c r="CSU753" s="59"/>
      <c r="CSV753" s="59"/>
      <c r="CSW753" s="59"/>
      <c r="CSX753" s="59"/>
      <c r="CSY753" s="59"/>
      <c r="CSZ753" s="59"/>
      <c r="CTA753" s="59"/>
      <c r="CTB753" s="59"/>
      <c r="CTC753" s="59"/>
      <c r="CTD753" s="59"/>
      <c r="CTE753" s="59"/>
      <c r="CTF753" s="59"/>
      <c r="CTG753" s="59"/>
      <c r="CTH753" s="59"/>
      <c r="CTI753" s="59"/>
      <c r="CTJ753" s="59"/>
      <c r="CTK753" s="59"/>
      <c r="CTL753" s="59"/>
      <c r="CTM753" s="59"/>
      <c r="CTN753" s="59"/>
      <c r="CTO753" s="59"/>
      <c r="CTP753" s="59"/>
      <c r="CTQ753" s="59"/>
      <c r="CTR753" s="59"/>
      <c r="CTS753" s="59"/>
      <c r="CTT753" s="59"/>
      <c r="CTU753" s="59"/>
      <c r="CTV753" s="59"/>
      <c r="CTW753" s="59"/>
      <c r="CTX753" s="59"/>
      <c r="CTY753" s="59"/>
      <c r="CTZ753" s="59"/>
      <c r="CUA753" s="59"/>
      <c r="CUB753" s="59"/>
      <c r="CUC753" s="59"/>
      <c r="CUD753" s="59"/>
      <c r="CUE753" s="59"/>
      <c r="CUF753" s="59"/>
      <c r="CUG753" s="59"/>
      <c r="CUH753" s="59"/>
      <c r="CUI753" s="59"/>
      <c r="CUJ753" s="59"/>
      <c r="CUK753" s="59"/>
      <c r="CUL753" s="59"/>
      <c r="CUM753" s="59"/>
      <c r="CUN753" s="59"/>
      <c r="CUO753" s="59"/>
      <c r="CUP753" s="59"/>
      <c r="CUQ753" s="59"/>
      <c r="CUR753" s="59"/>
      <c r="CUS753" s="59"/>
      <c r="CUT753" s="59"/>
      <c r="CUU753" s="59"/>
      <c r="CUV753" s="59"/>
      <c r="CUW753" s="59"/>
      <c r="CUX753" s="59"/>
      <c r="CUY753" s="59"/>
      <c r="CUZ753" s="59"/>
      <c r="CVA753" s="59"/>
      <c r="CVB753" s="59"/>
      <c r="CVC753" s="59"/>
      <c r="CVD753" s="59"/>
      <c r="CVE753" s="59"/>
      <c r="CVF753" s="59"/>
      <c r="CVG753" s="59"/>
      <c r="CVH753" s="59"/>
      <c r="CVI753" s="59"/>
      <c r="CVJ753" s="59"/>
      <c r="CVK753" s="59"/>
      <c r="CVL753" s="59"/>
      <c r="CVM753" s="59"/>
      <c r="CVN753" s="59"/>
      <c r="CVO753" s="59"/>
      <c r="CVP753" s="59"/>
      <c r="CVQ753" s="59"/>
      <c r="CVR753" s="59"/>
      <c r="CVS753" s="59"/>
      <c r="CVT753" s="59"/>
      <c r="CVU753" s="59"/>
      <c r="CVV753" s="59"/>
      <c r="CVW753" s="59"/>
      <c r="CVX753" s="59"/>
      <c r="CVY753" s="59"/>
      <c r="CVZ753" s="59"/>
      <c r="CWA753" s="59"/>
      <c r="CWB753" s="59"/>
      <c r="CWC753" s="59"/>
      <c r="CWD753" s="59"/>
      <c r="CWE753" s="59"/>
      <c r="CWF753" s="59"/>
      <c r="CWG753" s="59"/>
      <c r="CWH753" s="59"/>
      <c r="CWI753" s="59"/>
      <c r="CWJ753" s="59"/>
      <c r="CWK753" s="59"/>
      <c r="CWL753" s="59"/>
      <c r="CWM753" s="59"/>
      <c r="CWN753" s="59"/>
      <c r="CWO753" s="59"/>
      <c r="CWP753" s="59"/>
      <c r="CWQ753" s="59"/>
      <c r="CWR753" s="59"/>
      <c r="CWS753" s="59"/>
      <c r="CWT753" s="59"/>
      <c r="CWU753" s="59"/>
      <c r="CWV753" s="59"/>
      <c r="CWW753" s="59"/>
      <c r="CWX753" s="59"/>
      <c r="CWY753" s="59"/>
      <c r="CWZ753" s="59"/>
      <c r="CXA753" s="59"/>
      <c r="CXB753" s="59"/>
      <c r="CXC753" s="59"/>
      <c r="CXD753" s="59"/>
      <c r="CXE753" s="59"/>
      <c r="CXF753" s="59"/>
      <c r="CXG753" s="59"/>
      <c r="CXH753" s="59"/>
      <c r="CXI753" s="59"/>
      <c r="CXJ753" s="59"/>
      <c r="CXK753" s="59"/>
      <c r="CXL753" s="59"/>
      <c r="CXM753" s="59"/>
      <c r="CXN753" s="59"/>
      <c r="CXO753" s="59"/>
      <c r="CXP753" s="59"/>
      <c r="CXQ753" s="59"/>
      <c r="CXR753" s="59"/>
      <c r="CXS753" s="59"/>
      <c r="CXT753" s="59"/>
      <c r="CXU753" s="59"/>
      <c r="CXV753" s="59"/>
      <c r="CXW753" s="59"/>
      <c r="CXX753" s="59"/>
      <c r="CXY753" s="59"/>
      <c r="CXZ753" s="59"/>
      <c r="CYA753" s="59"/>
      <c r="CYB753" s="59"/>
      <c r="CYC753" s="59"/>
      <c r="CYD753" s="59"/>
      <c r="CYE753" s="59"/>
      <c r="CYF753" s="59"/>
      <c r="CYG753" s="59"/>
      <c r="CYH753" s="59"/>
      <c r="CYI753" s="59"/>
      <c r="CYJ753" s="59"/>
      <c r="CYK753" s="59"/>
      <c r="CYL753" s="59"/>
      <c r="CYM753" s="59"/>
      <c r="CYN753" s="59"/>
      <c r="CYO753" s="59"/>
      <c r="CYP753" s="59"/>
      <c r="CYQ753" s="59"/>
      <c r="CYR753" s="59"/>
      <c r="CYS753" s="59"/>
      <c r="CYT753" s="59"/>
      <c r="CYU753" s="59"/>
      <c r="CYV753" s="59"/>
      <c r="CYW753" s="59"/>
      <c r="CYX753" s="59"/>
      <c r="CYY753" s="59"/>
      <c r="CYZ753" s="59"/>
      <c r="CZA753" s="59"/>
      <c r="CZB753" s="59"/>
      <c r="CZC753" s="59"/>
      <c r="CZD753" s="59"/>
      <c r="CZE753" s="59"/>
      <c r="CZF753" s="59"/>
      <c r="CZG753" s="59"/>
      <c r="CZH753" s="59"/>
      <c r="CZI753" s="59"/>
      <c r="CZJ753" s="59"/>
      <c r="CZK753" s="59"/>
      <c r="CZL753" s="59"/>
      <c r="CZM753" s="59"/>
      <c r="CZN753" s="59"/>
      <c r="CZO753" s="59"/>
      <c r="CZP753" s="59"/>
      <c r="CZQ753" s="59"/>
      <c r="CZR753" s="59"/>
      <c r="CZS753" s="59"/>
      <c r="CZT753" s="59"/>
      <c r="CZU753" s="59"/>
      <c r="CZV753" s="59"/>
      <c r="CZW753" s="59"/>
      <c r="CZX753" s="59"/>
      <c r="CZY753" s="59"/>
      <c r="CZZ753" s="59"/>
      <c r="DAA753" s="59"/>
      <c r="DAB753" s="59"/>
      <c r="DAC753" s="59"/>
      <c r="DAD753" s="59"/>
      <c r="DAE753" s="59"/>
      <c r="DAF753" s="59"/>
      <c r="DAG753" s="59"/>
      <c r="DAH753" s="59"/>
      <c r="DAI753" s="59"/>
      <c r="DAJ753" s="59"/>
      <c r="DAK753" s="59"/>
      <c r="DAL753" s="59"/>
      <c r="DAM753" s="59"/>
      <c r="DAN753" s="59"/>
      <c r="DAO753" s="59"/>
      <c r="DAP753" s="59"/>
      <c r="DAQ753" s="59"/>
      <c r="DAR753" s="59"/>
      <c r="DAS753" s="59"/>
      <c r="DAT753" s="59"/>
      <c r="DAU753" s="59"/>
      <c r="DAV753" s="59"/>
      <c r="DAW753" s="59"/>
      <c r="DAX753" s="59"/>
      <c r="DAY753" s="59"/>
      <c r="DAZ753" s="59"/>
      <c r="DBA753" s="59"/>
      <c r="DBB753" s="59"/>
      <c r="DBC753" s="59"/>
      <c r="DBD753" s="59"/>
      <c r="DBE753" s="59"/>
      <c r="DBF753" s="59"/>
      <c r="DBG753" s="59"/>
      <c r="DBH753" s="59"/>
      <c r="DBI753" s="59"/>
      <c r="DBJ753" s="59"/>
      <c r="DBK753" s="59"/>
      <c r="DBL753" s="59"/>
      <c r="DBM753" s="59"/>
      <c r="DBN753" s="59"/>
      <c r="DBO753" s="59"/>
      <c r="DBP753" s="59"/>
      <c r="DBQ753" s="59"/>
      <c r="DBR753" s="59"/>
      <c r="DBS753" s="59"/>
      <c r="DBT753" s="59"/>
      <c r="DBU753" s="59"/>
      <c r="DBV753" s="59"/>
      <c r="DBW753" s="59"/>
      <c r="DBX753" s="59"/>
      <c r="DBY753" s="59"/>
      <c r="DBZ753" s="59"/>
      <c r="DCA753" s="59"/>
      <c r="DCB753" s="59"/>
      <c r="DCC753" s="59"/>
      <c r="DCD753" s="59"/>
      <c r="DCE753" s="59"/>
      <c r="DCF753" s="59"/>
      <c r="DCG753" s="59"/>
      <c r="DCH753" s="59"/>
      <c r="DCI753" s="59"/>
      <c r="DCJ753" s="59"/>
      <c r="DCK753" s="59"/>
      <c r="DCL753" s="59"/>
      <c r="DCM753" s="59"/>
      <c r="DCN753" s="59"/>
      <c r="DCO753" s="59"/>
      <c r="DCP753" s="59"/>
      <c r="DCQ753" s="59"/>
      <c r="DCR753" s="59"/>
      <c r="DCS753" s="59"/>
      <c r="DCT753" s="59"/>
      <c r="DCU753" s="59"/>
      <c r="DCV753" s="59"/>
      <c r="DCW753" s="59"/>
      <c r="DCX753" s="59"/>
      <c r="DCY753" s="59"/>
      <c r="DCZ753" s="59"/>
      <c r="DDA753" s="59"/>
      <c r="DDB753" s="59"/>
      <c r="DDC753" s="59"/>
      <c r="DDD753" s="59"/>
      <c r="DDE753" s="59"/>
      <c r="DDF753" s="59"/>
      <c r="DDG753" s="59"/>
      <c r="DDH753" s="59"/>
      <c r="DDI753" s="59"/>
      <c r="DDJ753" s="59"/>
      <c r="DDK753" s="59"/>
      <c r="DDL753" s="59"/>
      <c r="DDM753" s="59"/>
      <c r="DDN753" s="59"/>
      <c r="DDO753" s="59"/>
      <c r="DDP753" s="59"/>
      <c r="DDQ753" s="59"/>
      <c r="DDR753" s="59"/>
      <c r="DDS753" s="59"/>
      <c r="DDT753" s="59"/>
      <c r="DDU753" s="59"/>
      <c r="DDV753" s="59"/>
      <c r="DDW753" s="59"/>
      <c r="DDX753" s="59"/>
      <c r="DDY753" s="59"/>
      <c r="DDZ753" s="59"/>
      <c r="DEA753" s="59"/>
      <c r="DEB753" s="59"/>
      <c r="DEC753" s="59"/>
      <c r="DED753" s="59"/>
      <c r="DEE753" s="59"/>
      <c r="DEF753" s="59"/>
      <c r="DEG753" s="59"/>
      <c r="DEH753" s="59"/>
      <c r="DEI753" s="59"/>
      <c r="DEJ753" s="59"/>
      <c r="DEK753" s="59"/>
      <c r="DEL753" s="59"/>
      <c r="DEM753" s="59"/>
      <c r="DEN753" s="59"/>
      <c r="DEO753" s="59"/>
      <c r="DEP753" s="59"/>
      <c r="DEQ753" s="59"/>
      <c r="DER753" s="59"/>
      <c r="DES753" s="59"/>
      <c r="DET753" s="59"/>
      <c r="DEU753" s="59"/>
      <c r="DEV753" s="59"/>
      <c r="DEW753" s="59"/>
      <c r="DEX753" s="59"/>
      <c r="DEY753" s="59"/>
      <c r="DEZ753" s="59"/>
      <c r="DFA753" s="59"/>
      <c r="DFB753" s="59"/>
      <c r="DFC753" s="59"/>
      <c r="DFD753" s="59"/>
      <c r="DFE753" s="59"/>
      <c r="DFF753" s="59"/>
      <c r="DFG753" s="59"/>
      <c r="DFH753" s="59"/>
      <c r="DFI753" s="59"/>
      <c r="DFJ753" s="59"/>
      <c r="DFK753" s="59"/>
      <c r="DFL753" s="59"/>
      <c r="DFM753" s="59"/>
      <c r="DFN753" s="59"/>
      <c r="DFO753" s="59"/>
      <c r="DFP753" s="59"/>
      <c r="DFQ753" s="59"/>
      <c r="DFR753" s="59"/>
      <c r="DFS753" s="59"/>
      <c r="DFT753" s="59"/>
      <c r="DFU753" s="59"/>
      <c r="DFV753" s="59"/>
      <c r="DFW753" s="59"/>
      <c r="DFX753" s="59"/>
      <c r="DFY753" s="59"/>
      <c r="DFZ753" s="59"/>
      <c r="DGA753" s="59"/>
      <c r="DGB753" s="59"/>
      <c r="DGC753" s="59"/>
      <c r="DGD753" s="59"/>
      <c r="DGE753" s="59"/>
      <c r="DGF753" s="59"/>
      <c r="DGG753" s="59"/>
      <c r="DGH753" s="59"/>
      <c r="DGI753" s="59"/>
      <c r="DGJ753" s="59"/>
      <c r="DGK753" s="59"/>
      <c r="DGL753" s="59"/>
      <c r="DGM753" s="59"/>
      <c r="DGN753" s="59"/>
      <c r="DGO753" s="59"/>
      <c r="DGP753" s="59"/>
      <c r="DGQ753" s="59"/>
      <c r="DGR753" s="59"/>
      <c r="DGS753" s="59"/>
      <c r="DGT753" s="59"/>
      <c r="DGU753" s="59"/>
      <c r="DGV753" s="59"/>
      <c r="DGW753" s="59"/>
      <c r="DGX753" s="59"/>
      <c r="DGY753" s="59"/>
      <c r="DGZ753" s="59"/>
      <c r="DHA753" s="59"/>
      <c r="DHB753" s="59"/>
      <c r="DHC753" s="59"/>
      <c r="DHD753" s="59"/>
      <c r="DHE753" s="59"/>
      <c r="DHF753" s="59"/>
      <c r="DHG753" s="59"/>
      <c r="DHH753" s="59"/>
      <c r="DHI753" s="59"/>
      <c r="DHJ753" s="59"/>
      <c r="DHK753" s="59"/>
      <c r="DHL753" s="59"/>
      <c r="DHM753" s="59"/>
      <c r="DHN753" s="59"/>
      <c r="DHO753" s="59"/>
      <c r="DHP753" s="59"/>
      <c r="DHQ753" s="59"/>
      <c r="DHR753" s="59"/>
      <c r="DHS753" s="59"/>
      <c r="DHT753" s="59"/>
      <c r="DHU753" s="59"/>
      <c r="DHV753" s="59"/>
      <c r="DHW753" s="59"/>
      <c r="DHX753" s="59"/>
      <c r="DHY753" s="59"/>
      <c r="DHZ753" s="59"/>
      <c r="DIA753" s="59"/>
      <c r="DIB753" s="59"/>
      <c r="DIC753" s="59"/>
      <c r="DID753" s="59"/>
      <c r="DIE753" s="59"/>
      <c r="DIF753" s="59"/>
      <c r="DIG753" s="59"/>
      <c r="DIH753" s="59"/>
      <c r="DII753" s="59"/>
      <c r="DIJ753" s="59"/>
      <c r="DIK753" s="59"/>
      <c r="DIL753" s="59"/>
      <c r="DIM753" s="59"/>
      <c r="DIN753" s="59"/>
      <c r="DIO753" s="59"/>
      <c r="DIP753" s="59"/>
      <c r="DIQ753" s="59"/>
      <c r="DIR753" s="59"/>
      <c r="DIS753" s="59"/>
      <c r="DIT753" s="59"/>
      <c r="DIU753" s="59"/>
      <c r="DIV753" s="59"/>
      <c r="DIW753" s="59"/>
      <c r="DIX753" s="59"/>
      <c r="DIY753" s="59"/>
      <c r="DIZ753" s="59"/>
      <c r="DJA753" s="59"/>
      <c r="DJB753" s="59"/>
      <c r="DJC753" s="59"/>
      <c r="DJD753" s="59"/>
      <c r="DJE753" s="59"/>
      <c r="DJF753" s="59"/>
      <c r="DJG753" s="59"/>
      <c r="DJH753" s="59"/>
      <c r="DJI753" s="59"/>
      <c r="DJJ753" s="59"/>
      <c r="DJK753" s="59"/>
      <c r="DJL753" s="59"/>
      <c r="DJM753" s="59"/>
      <c r="DJN753" s="59"/>
      <c r="DJO753" s="59"/>
      <c r="DJP753" s="59"/>
      <c r="DJQ753" s="59"/>
      <c r="DJR753" s="59"/>
      <c r="DJS753" s="59"/>
      <c r="DJT753" s="59"/>
      <c r="DJU753" s="59"/>
      <c r="DJV753" s="59"/>
      <c r="DJW753" s="59"/>
      <c r="DJX753" s="59"/>
      <c r="DJY753" s="59"/>
      <c r="DJZ753" s="59"/>
      <c r="DKA753" s="59"/>
      <c r="DKB753" s="59"/>
      <c r="DKC753" s="59"/>
      <c r="DKD753" s="59"/>
      <c r="DKE753" s="59"/>
      <c r="DKF753" s="59"/>
      <c r="DKG753" s="59"/>
      <c r="DKH753" s="59"/>
      <c r="DKI753" s="59"/>
      <c r="DKJ753" s="59"/>
      <c r="DKK753" s="59"/>
      <c r="DKL753" s="59"/>
      <c r="DKM753" s="59"/>
      <c r="DKN753" s="59"/>
      <c r="DKO753" s="59"/>
      <c r="DKP753" s="59"/>
      <c r="DKQ753" s="59"/>
      <c r="DKR753" s="59"/>
      <c r="DKS753" s="59"/>
      <c r="DKT753" s="59"/>
      <c r="DKU753" s="59"/>
      <c r="DKV753" s="59"/>
      <c r="DKW753" s="59"/>
      <c r="DKX753" s="59"/>
      <c r="DKY753" s="59"/>
      <c r="DKZ753" s="59"/>
      <c r="DLA753" s="59"/>
      <c r="DLB753" s="59"/>
      <c r="DLC753" s="59"/>
      <c r="DLD753" s="59"/>
      <c r="DLE753" s="59"/>
      <c r="DLF753" s="59"/>
      <c r="DLG753" s="59"/>
      <c r="DLH753" s="59"/>
      <c r="DLI753" s="59"/>
      <c r="DLJ753" s="59"/>
      <c r="DLK753" s="59"/>
      <c r="DLL753" s="59"/>
      <c r="DLM753" s="59"/>
      <c r="DLN753" s="59"/>
      <c r="DLO753" s="59"/>
      <c r="DLP753" s="59"/>
      <c r="DLQ753" s="59"/>
      <c r="DLR753" s="59"/>
      <c r="DLS753" s="59"/>
      <c r="DLT753" s="59"/>
      <c r="DLU753" s="59"/>
      <c r="DLV753" s="59"/>
      <c r="DLW753" s="59"/>
      <c r="DLX753" s="59"/>
      <c r="DLY753" s="59"/>
      <c r="DLZ753" s="59"/>
      <c r="DMA753" s="59"/>
      <c r="DMB753" s="59"/>
      <c r="DMC753" s="59"/>
      <c r="DMD753" s="59"/>
      <c r="DME753" s="59"/>
      <c r="DMF753" s="59"/>
      <c r="DMG753" s="59"/>
      <c r="DMH753" s="59"/>
      <c r="DMI753" s="59"/>
      <c r="DMJ753" s="59"/>
      <c r="DMK753" s="59"/>
      <c r="DML753" s="59"/>
      <c r="DMM753" s="59"/>
      <c r="DMN753" s="59"/>
      <c r="DMO753" s="59"/>
      <c r="DMP753" s="59"/>
      <c r="DMQ753" s="59"/>
      <c r="DMR753" s="59"/>
      <c r="DMS753" s="59"/>
      <c r="DMT753" s="59"/>
      <c r="DMU753" s="59"/>
      <c r="DMV753" s="59"/>
      <c r="DMW753" s="59"/>
      <c r="DMX753" s="59"/>
      <c r="DMY753" s="59"/>
      <c r="DMZ753" s="59"/>
      <c r="DNA753" s="59"/>
      <c r="DNB753" s="59"/>
      <c r="DNC753" s="59"/>
      <c r="DND753" s="59"/>
      <c r="DNE753" s="59"/>
      <c r="DNF753" s="59"/>
      <c r="DNG753" s="59"/>
      <c r="DNH753" s="59"/>
      <c r="DNI753" s="59"/>
      <c r="DNJ753" s="59"/>
      <c r="DNK753" s="59"/>
      <c r="DNL753" s="59"/>
      <c r="DNM753" s="59"/>
      <c r="DNN753" s="59"/>
      <c r="DNO753" s="59"/>
      <c r="DNP753" s="59"/>
      <c r="DNQ753" s="59"/>
      <c r="DNR753" s="59"/>
      <c r="DNS753" s="59"/>
      <c r="DNT753" s="59"/>
      <c r="DNU753" s="59"/>
      <c r="DNV753" s="59"/>
      <c r="DNW753" s="59"/>
      <c r="DNX753" s="59"/>
      <c r="DNY753" s="59"/>
      <c r="DNZ753" s="59"/>
      <c r="DOA753" s="59"/>
      <c r="DOB753" s="59"/>
      <c r="DOC753" s="59"/>
      <c r="DOD753" s="59"/>
      <c r="DOE753" s="59"/>
      <c r="DOF753" s="59"/>
      <c r="DOG753" s="59"/>
      <c r="DOH753" s="59"/>
      <c r="DOI753" s="59"/>
      <c r="DOJ753" s="59"/>
      <c r="DOK753" s="59"/>
      <c r="DOL753" s="59"/>
      <c r="DOM753" s="59"/>
      <c r="DON753" s="59"/>
      <c r="DOO753" s="59"/>
      <c r="DOP753" s="59"/>
      <c r="DOQ753" s="59"/>
      <c r="DOR753" s="59"/>
      <c r="DOS753" s="59"/>
      <c r="DOT753" s="59"/>
      <c r="DOU753" s="59"/>
      <c r="DOV753" s="59"/>
      <c r="DOW753" s="59"/>
      <c r="DOX753" s="59"/>
      <c r="DOY753" s="59"/>
      <c r="DOZ753" s="59"/>
      <c r="DPA753" s="59"/>
      <c r="DPB753" s="59"/>
      <c r="DPC753" s="59"/>
      <c r="DPD753" s="59"/>
      <c r="DPE753" s="59"/>
      <c r="DPF753" s="59"/>
      <c r="DPG753" s="59"/>
      <c r="DPH753" s="59"/>
      <c r="DPI753" s="59"/>
      <c r="DPJ753" s="59"/>
      <c r="DPK753" s="59"/>
      <c r="DPL753" s="59"/>
      <c r="DPM753" s="59"/>
      <c r="DPN753" s="59"/>
      <c r="DPO753" s="59"/>
      <c r="DPP753" s="59"/>
      <c r="DPQ753" s="59"/>
      <c r="DPR753" s="59"/>
      <c r="DPS753" s="59"/>
      <c r="DPT753" s="59"/>
      <c r="DPU753" s="59"/>
      <c r="DPV753" s="59"/>
      <c r="DPW753" s="59"/>
      <c r="DPX753" s="59"/>
      <c r="DPY753" s="59"/>
      <c r="DPZ753" s="59"/>
      <c r="DQA753" s="59"/>
      <c r="DQB753" s="59"/>
      <c r="DQC753" s="59"/>
      <c r="DQD753" s="59"/>
      <c r="DQE753" s="59"/>
      <c r="DQF753" s="59"/>
      <c r="DQG753" s="59"/>
      <c r="DQH753" s="59"/>
      <c r="DQI753" s="59"/>
      <c r="DQJ753" s="59"/>
      <c r="DQK753" s="59"/>
      <c r="DQL753" s="59"/>
      <c r="DQM753" s="59"/>
      <c r="DQN753" s="59"/>
      <c r="DQO753" s="59"/>
      <c r="DQP753" s="59"/>
      <c r="DQQ753" s="59"/>
      <c r="DQR753" s="59"/>
      <c r="DQS753" s="59"/>
      <c r="DQT753" s="59"/>
      <c r="DQU753" s="59"/>
      <c r="DQV753" s="59"/>
      <c r="DQW753" s="59"/>
      <c r="DQX753" s="59"/>
      <c r="DQY753" s="59"/>
      <c r="DQZ753" s="59"/>
      <c r="DRA753" s="59"/>
      <c r="DRB753" s="59"/>
      <c r="DRC753" s="59"/>
      <c r="DRD753" s="59"/>
      <c r="DRE753" s="59"/>
      <c r="DRF753" s="59"/>
      <c r="DRG753" s="59"/>
      <c r="DRH753" s="59"/>
      <c r="DRI753" s="59"/>
      <c r="DRJ753" s="59"/>
      <c r="DRK753" s="59"/>
      <c r="DRL753" s="59"/>
      <c r="DRM753" s="59"/>
      <c r="DRN753" s="59"/>
      <c r="DRO753" s="59"/>
      <c r="DRP753" s="59"/>
      <c r="DRQ753" s="59"/>
      <c r="DRR753" s="59"/>
      <c r="DRS753" s="59"/>
      <c r="DRT753" s="59"/>
      <c r="DRU753" s="59"/>
      <c r="DRV753" s="59"/>
      <c r="DRW753" s="59"/>
      <c r="DRX753" s="59"/>
      <c r="DRY753" s="59"/>
      <c r="DRZ753" s="59"/>
      <c r="DSA753" s="59"/>
      <c r="DSB753" s="59"/>
      <c r="DSC753" s="59"/>
      <c r="DSD753" s="59"/>
      <c r="DSE753" s="59"/>
      <c r="DSF753" s="59"/>
      <c r="DSG753" s="59"/>
      <c r="DSH753" s="59"/>
      <c r="DSI753" s="59"/>
      <c r="DSJ753" s="59"/>
      <c r="DSK753" s="59"/>
      <c r="DSL753" s="59"/>
      <c r="DSM753" s="59"/>
      <c r="DSN753" s="59"/>
      <c r="DSO753" s="59"/>
      <c r="DSP753" s="59"/>
      <c r="DSQ753" s="59"/>
      <c r="DSR753" s="59"/>
      <c r="DSS753" s="59"/>
      <c r="DST753" s="59"/>
      <c r="DSU753" s="59"/>
      <c r="DSV753" s="59"/>
      <c r="DSW753" s="59"/>
      <c r="DSX753" s="59"/>
      <c r="DSY753" s="59"/>
      <c r="DSZ753" s="59"/>
      <c r="DTA753" s="59"/>
      <c r="DTB753" s="59"/>
      <c r="DTC753" s="59"/>
      <c r="DTD753" s="59"/>
      <c r="DTE753" s="59"/>
      <c r="DTF753" s="59"/>
      <c r="DTG753" s="59"/>
      <c r="DTH753" s="59"/>
      <c r="DTI753" s="59"/>
      <c r="DTJ753" s="59"/>
      <c r="DTK753" s="59"/>
      <c r="DTL753" s="59"/>
      <c r="DTM753" s="59"/>
      <c r="DTN753" s="59"/>
      <c r="DTO753" s="59"/>
      <c r="DTP753" s="59"/>
      <c r="DTQ753" s="59"/>
      <c r="DTR753" s="59"/>
      <c r="DTS753" s="59"/>
      <c r="DTT753" s="59"/>
      <c r="DTU753" s="59"/>
      <c r="DTV753" s="59"/>
      <c r="DTW753" s="59"/>
      <c r="DTX753" s="59"/>
      <c r="DTY753" s="59"/>
      <c r="DTZ753" s="59"/>
      <c r="DUA753" s="59"/>
      <c r="DUB753" s="59"/>
      <c r="DUC753" s="59"/>
      <c r="DUD753" s="59"/>
      <c r="DUE753" s="59"/>
      <c r="DUF753" s="59"/>
      <c r="DUG753" s="59"/>
      <c r="DUH753" s="59"/>
      <c r="DUI753" s="59"/>
      <c r="DUJ753" s="59"/>
      <c r="DUK753" s="59"/>
      <c r="DUL753" s="59"/>
      <c r="DUM753" s="59"/>
      <c r="DUN753" s="59"/>
      <c r="DUO753" s="59"/>
      <c r="DUP753" s="59"/>
      <c r="DUQ753" s="59"/>
      <c r="DUR753" s="59"/>
      <c r="DUS753" s="59"/>
      <c r="DUT753" s="59"/>
      <c r="DUU753" s="59"/>
      <c r="DUV753" s="59"/>
      <c r="DUW753" s="59"/>
      <c r="DUX753" s="59"/>
      <c r="DUY753" s="59"/>
      <c r="DUZ753" s="59"/>
      <c r="DVA753" s="59"/>
      <c r="DVB753" s="59"/>
      <c r="DVC753" s="59"/>
      <c r="DVD753" s="59"/>
      <c r="DVE753" s="59"/>
      <c r="DVF753" s="59"/>
      <c r="DVG753" s="59"/>
      <c r="DVH753" s="59"/>
      <c r="DVI753" s="59"/>
      <c r="DVJ753" s="59"/>
      <c r="DVK753" s="59"/>
      <c r="DVL753" s="59"/>
      <c r="DVM753" s="59"/>
      <c r="DVN753" s="59"/>
      <c r="DVO753" s="59"/>
      <c r="DVP753" s="59"/>
      <c r="DVQ753" s="59"/>
      <c r="DVR753" s="59"/>
      <c r="DVS753" s="59"/>
      <c r="DVT753" s="59"/>
      <c r="DVU753" s="59"/>
      <c r="DVV753" s="59"/>
      <c r="DVW753" s="59"/>
      <c r="DVX753" s="59"/>
      <c r="DVY753" s="59"/>
      <c r="DVZ753" s="59"/>
      <c r="DWA753" s="59"/>
      <c r="DWB753" s="59"/>
      <c r="DWC753" s="59"/>
      <c r="DWD753" s="59"/>
      <c r="DWE753" s="59"/>
      <c r="DWF753" s="59"/>
      <c r="DWG753" s="59"/>
      <c r="DWH753" s="59"/>
      <c r="DWI753" s="59"/>
      <c r="DWJ753" s="59"/>
      <c r="DWK753" s="59"/>
      <c r="DWL753" s="59"/>
      <c r="DWM753" s="59"/>
      <c r="DWN753" s="59"/>
      <c r="DWO753" s="59"/>
      <c r="DWP753" s="59"/>
      <c r="DWQ753" s="59"/>
      <c r="DWR753" s="59"/>
      <c r="DWS753" s="59"/>
      <c r="DWT753" s="59"/>
      <c r="DWU753" s="59"/>
      <c r="DWV753" s="59"/>
      <c r="DWW753" s="59"/>
      <c r="DWX753" s="59"/>
      <c r="DWY753" s="59"/>
      <c r="DWZ753" s="59"/>
      <c r="DXA753" s="59"/>
      <c r="DXB753" s="59"/>
      <c r="DXC753" s="59"/>
      <c r="DXD753" s="59"/>
      <c r="DXE753" s="59"/>
      <c r="DXF753" s="59"/>
      <c r="DXG753" s="59"/>
      <c r="DXH753" s="59"/>
      <c r="DXI753" s="59"/>
      <c r="DXJ753" s="59"/>
      <c r="DXK753" s="59"/>
      <c r="DXL753" s="59"/>
      <c r="DXM753" s="59"/>
      <c r="DXN753" s="59"/>
      <c r="DXO753" s="59"/>
      <c r="DXP753" s="59"/>
      <c r="DXQ753" s="59"/>
      <c r="DXR753" s="59"/>
      <c r="DXS753" s="59"/>
      <c r="DXT753" s="59"/>
      <c r="DXU753" s="59"/>
      <c r="DXV753" s="59"/>
      <c r="DXW753" s="59"/>
      <c r="DXX753" s="59"/>
      <c r="DXY753" s="59"/>
      <c r="DXZ753" s="59"/>
      <c r="DYA753" s="59"/>
      <c r="DYB753" s="59"/>
      <c r="DYC753" s="59"/>
      <c r="DYD753" s="59"/>
      <c r="DYE753" s="59"/>
      <c r="DYF753" s="59"/>
      <c r="DYG753" s="59"/>
      <c r="DYH753" s="59"/>
      <c r="DYI753" s="59"/>
      <c r="DYJ753" s="59"/>
      <c r="DYK753" s="59"/>
      <c r="DYL753" s="59"/>
      <c r="DYM753" s="59"/>
      <c r="DYN753" s="59"/>
      <c r="DYO753" s="59"/>
      <c r="DYP753" s="59"/>
      <c r="DYQ753" s="59"/>
      <c r="DYR753" s="59"/>
      <c r="DYS753" s="59"/>
      <c r="DYT753" s="59"/>
      <c r="DYU753" s="59"/>
      <c r="DYV753" s="59"/>
      <c r="DYW753" s="59"/>
      <c r="DYX753" s="59"/>
      <c r="DYY753" s="59"/>
      <c r="DYZ753" s="59"/>
      <c r="DZA753" s="59"/>
      <c r="DZB753" s="59"/>
      <c r="DZC753" s="59"/>
      <c r="DZD753" s="59"/>
      <c r="DZE753" s="59"/>
      <c r="DZF753" s="59"/>
      <c r="DZG753" s="59"/>
      <c r="DZH753" s="59"/>
      <c r="DZI753" s="59"/>
      <c r="DZJ753" s="59"/>
      <c r="DZK753" s="59"/>
      <c r="DZL753" s="59"/>
      <c r="DZM753" s="59"/>
      <c r="DZN753" s="59"/>
      <c r="DZO753" s="59"/>
      <c r="DZP753" s="59"/>
      <c r="DZQ753" s="59"/>
      <c r="DZR753" s="59"/>
      <c r="DZS753" s="59"/>
      <c r="DZT753" s="59"/>
      <c r="DZU753" s="59"/>
      <c r="DZV753" s="59"/>
      <c r="DZW753" s="59"/>
      <c r="DZX753" s="59"/>
      <c r="DZY753" s="59"/>
      <c r="DZZ753" s="59"/>
      <c r="EAA753" s="59"/>
      <c r="EAB753" s="59"/>
      <c r="EAC753" s="59"/>
      <c r="EAD753" s="59"/>
      <c r="EAE753" s="59"/>
      <c r="EAF753" s="59"/>
      <c r="EAG753" s="59"/>
      <c r="EAH753" s="59"/>
      <c r="EAI753" s="59"/>
      <c r="EAJ753" s="59"/>
      <c r="EAK753" s="59"/>
      <c r="EAL753" s="59"/>
      <c r="EAM753" s="59"/>
      <c r="EAN753" s="59"/>
      <c r="EAO753" s="59"/>
      <c r="EAP753" s="59"/>
      <c r="EAQ753" s="59"/>
      <c r="EAR753" s="59"/>
      <c r="EAS753" s="59"/>
      <c r="EAT753" s="59"/>
      <c r="EAU753" s="59"/>
      <c r="EAV753" s="59"/>
      <c r="EAW753" s="59"/>
      <c r="EAX753" s="59"/>
      <c r="EAY753" s="59"/>
      <c r="EAZ753" s="59"/>
      <c r="EBA753" s="59"/>
      <c r="EBB753" s="59"/>
      <c r="EBC753" s="59"/>
      <c r="EBD753" s="59"/>
      <c r="EBE753" s="59"/>
      <c r="EBF753" s="59"/>
      <c r="EBG753" s="59"/>
      <c r="EBH753" s="59"/>
      <c r="EBI753" s="59"/>
      <c r="EBJ753" s="59"/>
      <c r="EBK753" s="59"/>
      <c r="EBL753" s="59"/>
      <c r="EBM753" s="59"/>
      <c r="EBN753" s="59"/>
      <c r="EBO753" s="59"/>
      <c r="EBP753" s="59"/>
      <c r="EBQ753" s="59"/>
      <c r="EBR753" s="59"/>
      <c r="EBS753" s="59"/>
      <c r="EBT753" s="59"/>
      <c r="EBU753" s="59"/>
      <c r="EBV753" s="59"/>
      <c r="EBW753" s="59"/>
      <c r="EBX753" s="59"/>
      <c r="EBY753" s="59"/>
      <c r="EBZ753" s="59"/>
      <c r="ECA753" s="59"/>
      <c r="ECB753" s="59"/>
      <c r="ECC753" s="59"/>
      <c r="ECD753" s="59"/>
      <c r="ECE753" s="59"/>
      <c r="ECF753" s="59"/>
      <c r="ECG753" s="59"/>
      <c r="ECH753" s="59"/>
      <c r="ECI753" s="59"/>
      <c r="ECJ753" s="59"/>
      <c r="ECK753" s="59"/>
      <c r="ECL753" s="59"/>
      <c r="ECM753" s="59"/>
      <c r="ECN753" s="59"/>
      <c r="ECO753" s="59"/>
      <c r="ECP753" s="59"/>
      <c r="ECQ753" s="59"/>
      <c r="ECR753" s="59"/>
      <c r="ECS753" s="59"/>
      <c r="ECT753" s="59"/>
      <c r="ECU753" s="59"/>
      <c r="ECV753" s="59"/>
      <c r="ECW753" s="59"/>
      <c r="ECX753" s="59"/>
      <c r="ECY753" s="59"/>
      <c r="ECZ753" s="59"/>
      <c r="EDA753" s="59"/>
      <c r="EDB753" s="59"/>
      <c r="EDC753" s="59"/>
      <c r="EDD753" s="59"/>
      <c r="EDE753" s="59"/>
      <c r="EDF753" s="59"/>
      <c r="EDG753" s="59"/>
      <c r="EDH753" s="59"/>
      <c r="EDI753" s="59"/>
      <c r="EDJ753" s="59"/>
      <c r="EDK753" s="59"/>
      <c r="EDL753" s="59"/>
      <c r="EDM753" s="59"/>
      <c r="EDN753" s="59"/>
      <c r="EDO753" s="59"/>
      <c r="EDP753" s="59"/>
      <c r="EDQ753" s="59"/>
      <c r="EDR753" s="59"/>
      <c r="EDS753" s="59"/>
      <c r="EDT753" s="59"/>
      <c r="EDU753" s="59"/>
      <c r="EDV753" s="59"/>
      <c r="EDW753" s="59"/>
      <c r="EDX753" s="59"/>
      <c r="EDY753" s="59"/>
      <c r="EDZ753" s="59"/>
      <c r="EEA753" s="59"/>
      <c r="EEB753" s="59"/>
      <c r="EEC753" s="59"/>
      <c r="EED753" s="59"/>
      <c r="EEE753" s="59"/>
      <c r="EEF753" s="59"/>
      <c r="EEG753" s="59"/>
      <c r="EEH753" s="59"/>
      <c r="EEI753" s="59"/>
      <c r="EEJ753" s="59"/>
      <c r="EEK753" s="59"/>
      <c r="EEL753" s="59"/>
      <c r="EEM753" s="59"/>
      <c r="EEN753" s="59"/>
      <c r="EEO753" s="59"/>
      <c r="EEP753" s="59"/>
      <c r="EEQ753" s="59"/>
      <c r="EER753" s="59"/>
      <c r="EES753" s="59"/>
      <c r="EET753" s="59"/>
      <c r="EEU753" s="59"/>
      <c r="EEV753" s="59"/>
      <c r="EEW753" s="59"/>
      <c r="EEX753" s="59"/>
      <c r="EEY753" s="59"/>
      <c r="EEZ753" s="59"/>
      <c r="EFA753" s="59"/>
      <c r="EFB753" s="59"/>
      <c r="EFC753" s="59"/>
      <c r="EFD753" s="59"/>
      <c r="EFE753" s="59"/>
      <c r="EFF753" s="59"/>
      <c r="EFG753" s="59"/>
      <c r="EFH753" s="59"/>
      <c r="EFI753" s="59"/>
      <c r="EFJ753" s="59"/>
      <c r="EFK753" s="59"/>
      <c r="EFL753" s="59"/>
      <c r="EFM753" s="59"/>
      <c r="EFN753" s="59"/>
      <c r="EFO753" s="59"/>
      <c r="EFP753" s="59"/>
      <c r="EFQ753" s="59"/>
      <c r="EFR753" s="59"/>
      <c r="EFS753" s="59"/>
      <c r="EFT753" s="59"/>
      <c r="EFU753" s="59"/>
      <c r="EFV753" s="59"/>
      <c r="EFW753" s="59"/>
      <c r="EFX753" s="59"/>
      <c r="EFY753" s="59"/>
      <c r="EFZ753" s="59"/>
      <c r="EGA753" s="59"/>
      <c r="EGB753" s="59"/>
      <c r="EGC753" s="59"/>
      <c r="EGD753" s="59"/>
      <c r="EGE753" s="59"/>
      <c r="EGF753" s="59"/>
      <c r="EGG753" s="59"/>
      <c r="EGH753" s="59"/>
      <c r="EGI753" s="59"/>
      <c r="EGJ753" s="59"/>
      <c r="EGK753" s="59"/>
      <c r="EGL753" s="59"/>
      <c r="EGM753" s="59"/>
      <c r="EGN753" s="59"/>
      <c r="EGO753" s="59"/>
      <c r="EGP753" s="59"/>
      <c r="EGQ753" s="59"/>
      <c r="EGR753" s="59"/>
      <c r="EGS753" s="59"/>
      <c r="EGT753" s="59"/>
      <c r="EGU753" s="59"/>
      <c r="EGV753" s="59"/>
      <c r="EGW753" s="59"/>
      <c r="EGX753" s="59"/>
      <c r="EGY753" s="59"/>
      <c r="EGZ753" s="59"/>
      <c r="EHA753" s="59"/>
      <c r="EHB753" s="59"/>
      <c r="EHC753" s="59"/>
      <c r="EHD753" s="59"/>
      <c r="EHE753" s="59"/>
      <c r="EHF753" s="59"/>
      <c r="EHG753" s="59"/>
      <c r="EHH753" s="59"/>
      <c r="EHI753" s="59"/>
      <c r="EHJ753" s="59"/>
      <c r="EHK753" s="59"/>
      <c r="EHL753" s="59"/>
      <c r="EHM753" s="59"/>
      <c r="EHN753" s="59"/>
      <c r="EHO753" s="59"/>
      <c r="EHP753" s="59"/>
      <c r="EHQ753" s="59"/>
      <c r="EHR753" s="59"/>
      <c r="EHS753" s="59"/>
      <c r="EHT753" s="59"/>
      <c r="EHU753" s="59"/>
      <c r="EHV753" s="59"/>
      <c r="EHW753" s="59"/>
      <c r="EHX753" s="59"/>
      <c r="EHY753" s="59"/>
      <c r="EHZ753" s="59"/>
      <c r="EIA753" s="59"/>
      <c r="EIB753" s="59"/>
      <c r="EIC753" s="59"/>
      <c r="EID753" s="59"/>
      <c r="EIE753" s="59"/>
      <c r="EIF753" s="59"/>
      <c r="EIG753" s="59"/>
      <c r="EIH753" s="59"/>
      <c r="EII753" s="59"/>
      <c r="EIJ753" s="59"/>
      <c r="EIK753" s="59"/>
      <c r="EIL753" s="59"/>
      <c r="EIM753" s="59"/>
      <c r="EIN753" s="59"/>
      <c r="EIO753" s="59"/>
      <c r="EIP753" s="59"/>
      <c r="EIQ753" s="59"/>
      <c r="EIR753" s="59"/>
      <c r="EIS753" s="59"/>
      <c r="EIT753" s="59"/>
      <c r="EIU753" s="59"/>
      <c r="EIV753" s="59"/>
      <c r="EIW753" s="59"/>
      <c r="EIX753" s="59"/>
      <c r="EIY753" s="59"/>
      <c r="EIZ753" s="59"/>
      <c r="EJA753" s="59"/>
      <c r="EJB753" s="59"/>
      <c r="EJC753" s="59"/>
      <c r="EJD753" s="59"/>
      <c r="EJE753" s="59"/>
      <c r="EJF753" s="59"/>
      <c r="EJG753" s="59"/>
      <c r="EJH753" s="59"/>
      <c r="EJI753" s="59"/>
      <c r="EJJ753" s="59"/>
      <c r="EJK753" s="59"/>
      <c r="EJL753" s="59"/>
      <c r="EJM753" s="59"/>
      <c r="EJN753" s="59"/>
      <c r="EJO753" s="59"/>
      <c r="EJP753" s="59"/>
      <c r="EJQ753" s="59"/>
      <c r="EJR753" s="59"/>
      <c r="EJS753" s="59"/>
      <c r="EJT753" s="59"/>
      <c r="EJU753" s="59"/>
      <c r="EJV753" s="59"/>
      <c r="EJW753" s="59"/>
      <c r="EJX753" s="59"/>
      <c r="EJY753" s="59"/>
      <c r="EJZ753" s="59"/>
      <c r="EKA753" s="59"/>
      <c r="EKB753" s="59"/>
      <c r="EKC753" s="59"/>
      <c r="EKD753" s="59"/>
      <c r="EKE753" s="59"/>
      <c r="EKF753" s="59"/>
      <c r="EKG753" s="59"/>
      <c r="EKH753" s="59"/>
      <c r="EKI753" s="59"/>
      <c r="EKJ753" s="59"/>
      <c r="EKK753" s="59"/>
      <c r="EKL753" s="59"/>
      <c r="EKM753" s="59"/>
      <c r="EKN753" s="59"/>
      <c r="EKO753" s="59"/>
      <c r="EKP753" s="59"/>
      <c r="EKQ753" s="59"/>
      <c r="EKR753" s="59"/>
      <c r="EKS753" s="59"/>
      <c r="EKT753" s="59"/>
      <c r="EKU753" s="59"/>
      <c r="EKV753" s="59"/>
      <c r="EKW753" s="59"/>
      <c r="EKX753" s="59"/>
      <c r="EKY753" s="59"/>
      <c r="EKZ753" s="59"/>
      <c r="ELA753" s="59"/>
      <c r="ELB753" s="59"/>
      <c r="ELC753" s="59"/>
      <c r="ELD753" s="59"/>
      <c r="ELE753" s="59"/>
      <c r="ELF753" s="59"/>
      <c r="ELG753" s="59"/>
      <c r="ELH753" s="59"/>
      <c r="ELI753" s="59"/>
      <c r="ELJ753" s="59"/>
      <c r="ELK753" s="59"/>
      <c r="ELL753" s="59"/>
      <c r="ELM753" s="59"/>
      <c r="ELN753" s="59"/>
      <c r="ELO753" s="59"/>
      <c r="ELP753" s="59"/>
      <c r="ELQ753" s="59"/>
      <c r="ELR753" s="59"/>
      <c r="ELS753" s="59"/>
      <c r="ELT753" s="59"/>
      <c r="ELU753" s="59"/>
      <c r="ELV753" s="59"/>
      <c r="ELW753" s="59"/>
      <c r="ELX753" s="59"/>
      <c r="ELY753" s="59"/>
      <c r="ELZ753" s="59"/>
      <c r="EMA753" s="59"/>
      <c r="EMB753" s="59"/>
      <c r="EMC753" s="59"/>
      <c r="EMD753" s="59"/>
      <c r="EME753" s="59"/>
      <c r="EMF753" s="59"/>
      <c r="EMG753" s="59"/>
      <c r="EMH753" s="59"/>
      <c r="EMI753" s="59"/>
      <c r="EMJ753" s="59"/>
      <c r="EMK753" s="59"/>
      <c r="EML753" s="59"/>
      <c r="EMM753" s="59"/>
      <c r="EMN753" s="59"/>
      <c r="EMO753" s="59"/>
      <c r="EMP753" s="59"/>
      <c r="EMQ753" s="59"/>
      <c r="EMR753" s="59"/>
      <c r="EMS753" s="59"/>
      <c r="EMT753" s="59"/>
      <c r="EMU753" s="59"/>
      <c r="EMV753" s="59"/>
      <c r="EMW753" s="59"/>
      <c r="EMX753" s="59"/>
      <c r="EMY753" s="59"/>
      <c r="EMZ753" s="59"/>
      <c r="ENA753" s="59"/>
      <c r="ENB753" s="59"/>
      <c r="ENC753" s="59"/>
      <c r="END753" s="59"/>
      <c r="ENE753" s="59"/>
      <c r="ENF753" s="59"/>
      <c r="ENG753" s="59"/>
      <c r="ENH753" s="59"/>
      <c r="ENI753" s="59"/>
      <c r="ENJ753" s="59"/>
      <c r="ENK753" s="59"/>
      <c r="ENL753" s="59"/>
      <c r="ENM753" s="59"/>
      <c r="ENN753" s="59"/>
      <c r="ENO753" s="59"/>
      <c r="ENP753" s="59"/>
      <c r="ENQ753" s="59"/>
      <c r="ENR753" s="59"/>
      <c r="ENS753" s="59"/>
      <c r="ENT753" s="59"/>
      <c r="ENU753" s="59"/>
      <c r="ENV753" s="59"/>
      <c r="ENW753" s="59"/>
      <c r="ENX753" s="59"/>
      <c r="ENY753" s="59"/>
      <c r="ENZ753" s="59"/>
      <c r="EOA753" s="59"/>
      <c r="EOB753" s="59"/>
      <c r="EOC753" s="59"/>
      <c r="EOD753" s="59"/>
      <c r="EOE753" s="59"/>
      <c r="EOF753" s="59"/>
      <c r="EOG753" s="59"/>
      <c r="EOH753" s="59"/>
      <c r="EOI753" s="59"/>
      <c r="EOJ753" s="59"/>
      <c r="EOK753" s="59"/>
      <c r="EOL753" s="59"/>
      <c r="EOM753" s="59"/>
      <c r="EON753" s="59"/>
      <c r="EOO753" s="59"/>
      <c r="EOP753" s="59"/>
      <c r="EOQ753" s="59"/>
      <c r="EOR753" s="59"/>
      <c r="EOS753" s="59"/>
      <c r="EOT753" s="59"/>
      <c r="EOU753" s="59"/>
      <c r="EOV753" s="59"/>
      <c r="EOW753" s="59"/>
      <c r="EOX753" s="59"/>
      <c r="EOY753" s="59"/>
      <c r="EOZ753" s="59"/>
      <c r="EPA753" s="59"/>
      <c r="EPB753" s="59"/>
      <c r="EPC753" s="59"/>
      <c r="EPD753" s="59"/>
      <c r="EPE753" s="59"/>
      <c r="EPF753" s="59"/>
      <c r="EPG753" s="59"/>
      <c r="EPH753" s="59"/>
      <c r="EPI753" s="59"/>
      <c r="EPJ753" s="59"/>
      <c r="EPK753" s="59"/>
      <c r="EPL753" s="59"/>
      <c r="EPM753" s="59"/>
      <c r="EPN753" s="59"/>
      <c r="EPO753" s="59"/>
      <c r="EPP753" s="59"/>
      <c r="EPQ753" s="59"/>
      <c r="EPR753" s="59"/>
      <c r="EPS753" s="59"/>
      <c r="EPT753" s="59"/>
      <c r="EPU753" s="59"/>
      <c r="EPV753" s="59"/>
      <c r="EPW753" s="59"/>
      <c r="EPX753" s="59"/>
      <c r="EPY753" s="59"/>
      <c r="EPZ753" s="59"/>
      <c r="EQA753" s="59"/>
      <c r="EQB753" s="59"/>
      <c r="EQC753" s="59"/>
      <c r="EQD753" s="59"/>
      <c r="EQE753" s="59"/>
      <c r="EQF753" s="59"/>
      <c r="EQG753" s="59"/>
      <c r="EQH753" s="59"/>
      <c r="EQI753" s="59"/>
      <c r="EQJ753" s="59"/>
      <c r="EQK753" s="59"/>
      <c r="EQL753" s="59"/>
      <c r="EQM753" s="59"/>
      <c r="EQN753" s="59"/>
      <c r="EQO753" s="59"/>
      <c r="EQP753" s="59"/>
      <c r="EQQ753" s="59"/>
      <c r="EQR753" s="59"/>
      <c r="EQS753" s="59"/>
      <c r="EQT753" s="59"/>
      <c r="EQU753" s="59"/>
      <c r="EQV753" s="59"/>
      <c r="EQW753" s="59"/>
      <c r="EQX753" s="59"/>
      <c r="EQY753" s="59"/>
      <c r="EQZ753" s="59"/>
      <c r="ERA753" s="59"/>
      <c r="ERB753" s="59"/>
      <c r="ERC753" s="59"/>
      <c r="ERD753" s="59"/>
      <c r="ERE753" s="59"/>
      <c r="ERF753" s="59"/>
      <c r="ERG753" s="59"/>
      <c r="ERH753" s="59"/>
      <c r="ERI753" s="59"/>
      <c r="ERJ753" s="59"/>
      <c r="ERK753" s="59"/>
      <c r="ERL753" s="59"/>
      <c r="ERM753" s="59"/>
      <c r="ERN753" s="59"/>
      <c r="ERO753" s="59"/>
      <c r="ERP753" s="59"/>
      <c r="ERQ753" s="59"/>
      <c r="ERR753" s="59"/>
      <c r="ERS753" s="59"/>
      <c r="ERT753" s="59"/>
      <c r="ERU753" s="59"/>
      <c r="ERV753" s="59"/>
      <c r="ERW753" s="59"/>
      <c r="ERX753" s="59"/>
      <c r="ERY753" s="59"/>
      <c r="ERZ753" s="59"/>
      <c r="ESA753" s="59"/>
      <c r="ESB753" s="59"/>
      <c r="ESC753" s="59"/>
      <c r="ESD753" s="59"/>
      <c r="ESE753" s="59"/>
      <c r="ESF753" s="59"/>
      <c r="ESG753" s="59"/>
      <c r="ESH753" s="59"/>
      <c r="ESI753" s="59"/>
      <c r="ESJ753" s="59"/>
      <c r="ESK753" s="59"/>
      <c r="ESL753" s="59"/>
      <c r="ESM753" s="59"/>
      <c r="ESN753" s="59"/>
      <c r="ESO753" s="59"/>
      <c r="ESP753" s="59"/>
      <c r="ESQ753" s="59"/>
      <c r="ESR753" s="59"/>
      <c r="ESS753" s="59"/>
      <c r="EST753" s="59"/>
      <c r="ESU753" s="59"/>
      <c r="ESV753" s="59"/>
      <c r="ESW753" s="59"/>
      <c r="ESX753" s="59"/>
      <c r="ESY753" s="59"/>
      <c r="ESZ753" s="59"/>
      <c r="ETA753" s="59"/>
      <c r="ETB753" s="59"/>
      <c r="ETC753" s="59"/>
      <c r="ETD753" s="59"/>
      <c r="ETE753" s="59"/>
      <c r="ETF753" s="59"/>
      <c r="ETG753" s="59"/>
      <c r="ETH753" s="59"/>
      <c r="ETI753" s="59"/>
      <c r="ETJ753" s="59"/>
      <c r="ETK753" s="59"/>
      <c r="ETL753" s="59"/>
      <c r="ETM753" s="59"/>
      <c r="ETN753" s="59"/>
      <c r="ETO753" s="59"/>
      <c r="ETP753" s="59"/>
      <c r="ETQ753" s="59"/>
      <c r="ETR753" s="59"/>
      <c r="ETS753" s="59"/>
      <c r="ETT753" s="59"/>
      <c r="ETU753" s="59"/>
      <c r="ETV753" s="59"/>
      <c r="ETW753" s="59"/>
      <c r="ETX753" s="59"/>
      <c r="ETY753" s="59"/>
      <c r="ETZ753" s="59"/>
      <c r="EUA753" s="59"/>
      <c r="EUB753" s="59"/>
      <c r="EUC753" s="59"/>
      <c r="EUD753" s="59"/>
      <c r="EUE753" s="59"/>
      <c r="EUF753" s="59"/>
      <c r="EUG753" s="59"/>
      <c r="EUH753" s="59"/>
      <c r="EUI753" s="59"/>
      <c r="EUJ753" s="59"/>
      <c r="EUK753" s="59"/>
      <c r="EUL753" s="59"/>
      <c r="EUM753" s="59"/>
      <c r="EUN753" s="59"/>
      <c r="EUO753" s="59"/>
      <c r="EUP753" s="59"/>
      <c r="EUQ753" s="59"/>
      <c r="EUR753" s="59"/>
      <c r="EUS753" s="59"/>
      <c r="EUT753" s="59"/>
      <c r="EUU753" s="59"/>
      <c r="EUV753" s="59"/>
      <c r="EUW753" s="59"/>
      <c r="EUX753" s="59"/>
      <c r="EUY753" s="59"/>
      <c r="EUZ753" s="59"/>
      <c r="EVA753" s="59"/>
      <c r="EVB753" s="59"/>
      <c r="EVC753" s="59"/>
      <c r="EVD753" s="59"/>
      <c r="EVE753" s="59"/>
      <c r="EVF753" s="59"/>
      <c r="EVG753" s="59"/>
      <c r="EVH753" s="59"/>
      <c r="EVI753" s="59"/>
      <c r="EVJ753" s="59"/>
      <c r="EVK753" s="59"/>
      <c r="EVL753" s="59"/>
      <c r="EVM753" s="59"/>
      <c r="EVN753" s="59"/>
      <c r="EVO753" s="59"/>
      <c r="EVP753" s="59"/>
      <c r="EVQ753" s="59"/>
      <c r="EVR753" s="59"/>
      <c r="EVS753" s="59"/>
      <c r="EVT753" s="59"/>
      <c r="EVU753" s="59"/>
      <c r="EVV753" s="59"/>
      <c r="EVW753" s="59"/>
      <c r="EVX753" s="59"/>
      <c r="EVY753" s="59"/>
      <c r="EVZ753" s="59"/>
      <c r="EWA753" s="59"/>
      <c r="EWB753" s="59"/>
      <c r="EWC753" s="59"/>
      <c r="EWD753" s="59"/>
      <c r="EWE753" s="59"/>
      <c r="EWF753" s="59"/>
      <c r="EWG753" s="59"/>
      <c r="EWH753" s="59"/>
      <c r="EWI753" s="59"/>
      <c r="EWJ753" s="59"/>
      <c r="EWK753" s="59"/>
      <c r="EWL753" s="59"/>
      <c r="EWM753" s="59"/>
      <c r="EWN753" s="59"/>
      <c r="EWO753" s="59"/>
      <c r="EWP753" s="59"/>
      <c r="EWQ753" s="59"/>
      <c r="EWR753" s="59"/>
      <c r="EWS753" s="59"/>
      <c r="EWT753" s="59"/>
      <c r="EWU753" s="59"/>
      <c r="EWV753" s="59"/>
      <c r="EWW753" s="59"/>
      <c r="EWX753" s="59"/>
      <c r="EWY753" s="59"/>
      <c r="EWZ753" s="59"/>
      <c r="EXA753" s="59"/>
      <c r="EXB753" s="59"/>
      <c r="EXC753" s="59"/>
      <c r="EXD753" s="59"/>
      <c r="EXE753" s="59"/>
      <c r="EXF753" s="59"/>
      <c r="EXG753" s="59"/>
      <c r="EXH753" s="59"/>
      <c r="EXI753" s="59"/>
      <c r="EXJ753" s="59"/>
      <c r="EXK753" s="59"/>
      <c r="EXL753" s="59"/>
      <c r="EXM753" s="59"/>
      <c r="EXN753" s="59"/>
      <c r="EXO753" s="59"/>
      <c r="EXP753" s="59"/>
      <c r="EXQ753" s="59"/>
      <c r="EXR753" s="59"/>
      <c r="EXS753" s="59"/>
      <c r="EXT753" s="59"/>
      <c r="EXU753" s="59"/>
      <c r="EXV753" s="59"/>
      <c r="EXW753" s="59"/>
      <c r="EXX753" s="59"/>
      <c r="EXY753" s="59"/>
      <c r="EXZ753" s="59"/>
      <c r="EYA753" s="59"/>
      <c r="EYB753" s="59"/>
      <c r="EYC753" s="59"/>
      <c r="EYD753" s="59"/>
      <c r="EYE753" s="59"/>
      <c r="EYF753" s="59"/>
      <c r="EYG753" s="59"/>
      <c r="EYH753" s="59"/>
      <c r="EYI753" s="59"/>
      <c r="EYJ753" s="59"/>
      <c r="EYK753" s="59"/>
      <c r="EYL753" s="59"/>
      <c r="EYM753" s="59"/>
      <c r="EYN753" s="59"/>
      <c r="EYO753" s="59"/>
      <c r="EYP753" s="59"/>
      <c r="EYQ753" s="59"/>
      <c r="EYR753" s="59"/>
      <c r="EYS753" s="59"/>
      <c r="EYT753" s="59"/>
      <c r="EYU753" s="59"/>
      <c r="EYV753" s="59"/>
      <c r="EYW753" s="59"/>
      <c r="EYX753" s="59"/>
      <c r="EYY753" s="59"/>
      <c r="EYZ753" s="59"/>
      <c r="EZA753" s="59"/>
      <c r="EZB753" s="59"/>
      <c r="EZC753" s="59"/>
      <c r="EZD753" s="59"/>
      <c r="EZE753" s="59"/>
      <c r="EZF753" s="59"/>
      <c r="EZG753" s="59"/>
      <c r="EZH753" s="59"/>
      <c r="EZI753" s="59"/>
      <c r="EZJ753" s="59"/>
      <c r="EZK753" s="59"/>
      <c r="EZL753" s="59"/>
      <c r="EZM753" s="59"/>
      <c r="EZN753" s="59"/>
      <c r="EZO753" s="59"/>
      <c r="EZP753" s="59"/>
      <c r="EZQ753" s="59"/>
      <c r="EZR753" s="59"/>
      <c r="EZS753" s="59"/>
      <c r="EZT753" s="59"/>
      <c r="EZU753" s="59"/>
      <c r="EZV753" s="59"/>
      <c r="EZW753" s="59"/>
      <c r="EZX753" s="59"/>
      <c r="EZY753" s="59"/>
      <c r="EZZ753" s="59"/>
      <c r="FAA753" s="59"/>
      <c r="FAB753" s="59"/>
      <c r="FAC753" s="59"/>
      <c r="FAD753" s="59"/>
      <c r="FAE753" s="59"/>
      <c r="FAF753" s="59"/>
      <c r="FAG753" s="59"/>
      <c r="FAH753" s="59"/>
      <c r="FAI753" s="59"/>
      <c r="FAJ753" s="59"/>
      <c r="FAK753" s="59"/>
      <c r="FAL753" s="59"/>
      <c r="FAM753" s="59"/>
      <c r="FAN753" s="59"/>
      <c r="FAO753" s="59"/>
      <c r="FAP753" s="59"/>
      <c r="FAQ753" s="59"/>
      <c r="FAR753" s="59"/>
      <c r="FAS753" s="59"/>
      <c r="FAT753" s="59"/>
      <c r="FAU753" s="59"/>
      <c r="FAV753" s="59"/>
      <c r="FAW753" s="59"/>
      <c r="FAX753" s="59"/>
      <c r="FAY753" s="59"/>
      <c r="FAZ753" s="59"/>
      <c r="FBA753" s="59"/>
      <c r="FBB753" s="59"/>
      <c r="FBC753" s="59"/>
      <c r="FBD753" s="59"/>
      <c r="FBE753" s="59"/>
      <c r="FBF753" s="59"/>
      <c r="FBG753" s="59"/>
      <c r="FBH753" s="59"/>
      <c r="FBI753" s="59"/>
      <c r="FBJ753" s="59"/>
      <c r="FBK753" s="59"/>
      <c r="FBL753" s="59"/>
      <c r="FBM753" s="59"/>
      <c r="FBN753" s="59"/>
      <c r="FBO753" s="59"/>
      <c r="FBP753" s="59"/>
      <c r="FBQ753" s="59"/>
      <c r="FBR753" s="59"/>
      <c r="FBS753" s="59"/>
      <c r="FBT753" s="59"/>
      <c r="FBU753" s="59"/>
      <c r="FBV753" s="59"/>
      <c r="FBW753" s="59"/>
      <c r="FBX753" s="59"/>
      <c r="FBY753" s="59"/>
      <c r="FBZ753" s="59"/>
      <c r="FCA753" s="59"/>
      <c r="FCB753" s="59"/>
      <c r="FCC753" s="59"/>
      <c r="FCD753" s="59"/>
      <c r="FCE753" s="59"/>
      <c r="FCF753" s="59"/>
      <c r="FCG753" s="59"/>
      <c r="FCH753" s="59"/>
      <c r="FCI753" s="59"/>
      <c r="FCJ753" s="59"/>
      <c r="FCK753" s="59"/>
      <c r="FCL753" s="59"/>
      <c r="FCM753" s="59"/>
      <c r="FCN753" s="59"/>
      <c r="FCO753" s="59"/>
      <c r="FCP753" s="59"/>
      <c r="FCQ753" s="59"/>
      <c r="FCR753" s="59"/>
      <c r="FCS753" s="59"/>
      <c r="FCT753" s="59"/>
      <c r="FCU753" s="59"/>
      <c r="FCV753" s="59"/>
      <c r="FCW753" s="59"/>
      <c r="FCX753" s="59"/>
      <c r="FCY753" s="59"/>
      <c r="FCZ753" s="59"/>
      <c r="FDA753" s="59"/>
      <c r="FDB753" s="59"/>
      <c r="FDC753" s="59"/>
      <c r="FDD753" s="59"/>
      <c r="FDE753" s="59"/>
      <c r="FDF753" s="59"/>
      <c r="FDG753" s="59"/>
      <c r="FDH753" s="59"/>
      <c r="FDI753" s="59"/>
      <c r="FDJ753" s="59"/>
      <c r="FDK753" s="59"/>
      <c r="FDL753" s="59"/>
      <c r="FDM753" s="59"/>
      <c r="FDN753" s="59"/>
      <c r="FDO753" s="59"/>
      <c r="FDP753" s="59"/>
      <c r="FDQ753" s="59"/>
      <c r="FDR753" s="59"/>
      <c r="FDS753" s="59"/>
      <c r="FDT753" s="59"/>
      <c r="FDU753" s="59"/>
      <c r="FDV753" s="59"/>
      <c r="FDW753" s="59"/>
      <c r="FDX753" s="59"/>
      <c r="FDY753" s="59"/>
      <c r="FDZ753" s="59"/>
      <c r="FEA753" s="59"/>
      <c r="FEB753" s="59"/>
      <c r="FEC753" s="59"/>
      <c r="FED753" s="59"/>
      <c r="FEE753" s="59"/>
      <c r="FEF753" s="59"/>
      <c r="FEG753" s="59"/>
      <c r="FEH753" s="59"/>
      <c r="FEI753" s="59"/>
      <c r="FEJ753" s="59"/>
      <c r="FEK753" s="59"/>
      <c r="FEL753" s="59"/>
      <c r="FEM753" s="59"/>
      <c r="FEN753" s="59"/>
      <c r="FEO753" s="59"/>
      <c r="FEP753" s="59"/>
      <c r="FEQ753" s="59"/>
      <c r="FER753" s="59"/>
      <c r="FES753" s="59"/>
      <c r="FET753" s="59"/>
      <c r="FEU753" s="59"/>
      <c r="FEV753" s="59"/>
      <c r="FEW753" s="59"/>
      <c r="FEX753" s="59"/>
      <c r="FEY753" s="59"/>
      <c r="FEZ753" s="59"/>
      <c r="FFA753" s="59"/>
      <c r="FFB753" s="59"/>
      <c r="FFC753" s="59"/>
      <c r="FFD753" s="59"/>
      <c r="FFE753" s="59"/>
      <c r="FFF753" s="59"/>
      <c r="FFG753" s="59"/>
      <c r="FFH753" s="59"/>
      <c r="FFI753" s="59"/>
      <c r="FFJ753" s="59"/>
      <c r="FFK753" s="59"/>
      <c r="FFL753" s="59"/>
      <c r="FFM753" s="59"/>
      <c r="FFN753" s="59"/>
      <c r="FFO753" s="59"/>
      <c r="FFP753" s="59"/>
      <c r="FFQ753" s="59"/>
      <c r="FFR753" s="59"/>
      <c r="FFS753" s="59"/>
      <c r="FFT753" s="59"/>
      <c r="FFU753" s="59"/>
      <c r="FFV753" s="59"/>
      <c r="FFW753" s="59"/>
      <c r="FFX753" s="59"/>
      <c r="FFY753" s="59"/>
      <c r="FFZ753" s="59"/>
      <c r="FGA753" s="59"/>
      <c r="FGB753" s="59"/>
      <c r="FGC753" s="59"/>
      <c r="FGD753" s="59"/>
      <c r="FGE753" s="59"/>
      <c r="FGF753" s="59"/>
      <c r="FGG753" s="59"/>
      <c r="FGH753" s="59"/>
      <c r="FGI753" s="59"/>
      <c r="FGJ753" s="59"/>
      <c r="FGK753" s="59"/>
      <c r="FGL753" s="59"/>
      <c r="FGM753" s="59"/>
      <c r="FGN753" s="59"/>
      <c r="FGO753" s="59"/>
      <c r="FGP753" s="59"/>
      <c r="FGQ753" s="59"/>
      <c r="FGR753" s="59"/>
      <c r="FGS753" s="59"/>
      <c r="FGT753" s="59"/>
      <c r="FGU753" s="59"/>
      <c r="FGV753" s="59"/>
      <c r="FGW753" s="59"/>
      <c r="FGX753" s="59"/>
      <c r="FGY753" s="59"/>
      <c r="FGZ753" s="59"/>
      <c r="FHA753" s="59"/>
      <c r="FHB753" s="59"/>
      <c r="FHC753" s="59"/>
      <c r="FHD753" s="59"/>
      <c r="FHE753" s="59"/>
      <c r="FHF753" s="59"/>
      <c r="FHG753" s="59"/>
      <c r="FHH753" s="59"/>
      <c r="FHI753" s="59"/>
      <c r="FHJ753" s="59"/>
      <c r="FHK753" s="59"/>
      <c r="FHL753" s="59"/>
      <c r="FHM753" s="59"/>
      <c r="FHN753" s="59"/>
      <c r="FHO753" s="59"/>
      <c r="FHP753" s="59"/>
      <c r="FHQ753" s="59"/>
      <c r="FHR753" s="59"/>
      <c r="FHS753" s="59"/>
      <c r="FHT753" s="59"/>
      <c r="FHU753" s="59"/>
      <c r="FHV753" s="59"/>
      <c r="FHW753" s="59"/>
      <c r="FHX753" s="59"/>
      <c r="FHY753" s="59"/>
      <c r="FHZ753" s="59"/>
      <c r="FIA753" s="59"/>
      <c r="FIB753" s="59"/>
      <c r="FIC753" s="59"/>
      <c r="FID753" s="59"/>
      <c r="FIE753" s="59"/>
      <c r="FIF753" s="59"/>
      <c r="FIG753" s="59"/>
      <c r="FIH753" s="59"/>
      <c r="FII753" s="59"/>
      <c r="FIJ753" s="59"/>
      <c r="FIK753" s="59"/>
      <c r="FIL753" s="59"/>
      <c r="FIM753" s="59"/>
      <c r="FIN753" s="59"/>
      <c r="FIO753" s="59"/>
      <c r="FIP753" s="59"/>
      <c r="FIQ753" s="59"/>
      <c r="FIR753" s="59"/>
      <c r="FIS753" s="59"/>
      <c r="FIT753" s="59"/>
      <c r="FIU753" s="59"/>
      <c r="FIV753" s="59"/>
      <c r="FIW753" s="59"/>
      <c r="FIX753" s="59"/>
      <c r="FIY753" s="59"/>
      <c r="FIZ753" s="59"/>
      <c r="FJA753" s="59"/>
      <c r="FJB753" s="59"/>
      <c r="FJC753" s="59"/>
      <c r="FJD753" s="59"/>
      <c r="FJE753" s="59"/>
      <c r="FJF753" s="59"/>
      <c r="FJG753" s="59"/>
      <c r="FJH753" s="59"/>
      <c r="FJI753" s="59"/>
      <c r="FJJ753" s="59"/>
      <c r="FJK753" s="59"/>
      <c r="FJL753" s="59"/>
      <c r="FJM753" s="59"/>
      <c r="FJN753" s="59"/>
      <c r="FJO753" s="59"/>
      <c r="FJP753" s="59"/>
      <c r="FJQ753" s="59"/>
      <c r="FJR753" s="59"/>
      <c r="FJS753" s="59"/>
      <c r="FJT753" s="59"/>
      <c r="FJU753" s="59"/>
      <c r="FJV753" s="59"/>
      <c r="FJW753" s="59"/>
      <c r="FJX753" s="59"/>
      <c r="FJY753" s="59"/>
      <c r="FJZ753" s="59"/>
      <c r="FKA753" s="59"/>
      <c r="FKB753" s="59"/>
      <c r="FKC753" s="59"/>
      <c r="FKD753" s="59"/>
      <c r="FKE753" s="59"/>
      <c r="FKF753" s="59"/>
      <c r="FKG753" s="59"/>
      <c r="FKH753" s="59"/>
      <c r="FKI753" s="59"/>
      <c r="FKJ753" s="59"/>
      <c r="FKK753" s="59"/>
      <c r="FKL753" s="59"/>
      <c r="FKM753" s="59"/>
      <c r="FKN753" s="59"/>
      <c r="FKO753" s="59"/>
      <c r="FKP753" s="59"/>
      <c r="FKQ753" s="59"/>
      <c r="FKR753" s="59"/>
      <c r="FKS753" s="59"/>
      <c r="FKT753" s="59"/>
      <c r="FKU753" s="59"/>
      <c r="FKV753" s="59"/>
      <c r="FKW753" s="59"/>
      <c r="FKX753" s="59"/>
      <c r="FKY753" s="59"/>
      <c r="FKZ753" s="59"/>
      <c r="FLA753" s="59"/>
      <c r="FLB753" s="59"/>
      <c r="FLC753" s="59"/>
      <c r="FLD753" s="59"/>
      <c r="FLE753" s="59"/>
      <c r="FLF753" s="59"/>
      <c r="FLG753" s="59"/>
      <c r="FLH753" s="59"/>
      <c r="FLI753" s="59"/>
      <c r="FLJ753" s="59"/>
      <c r="FLK753" s="59"/>
      <c r="FLL753" s="59"/>
      <c r="FLM753" s="59"/>
      <c r="FLN753" s="59"/>
      <c r="FLO753" s="59"/>
      <c r="FLP753" s="59"/>
      <c r="FLQ753" s="59"/>
      <c r="FLR753" s="59"/>
      <c r="FLS753" s="59"/>
      <c r="FLT753" s="59"/>
      <c r="FLU753" s="59"/>
      <c r="FLV753" s="59"/>
      <c r="FLW753" s="59"/>
      <c r="FLX753" s="59"/>
      <c r="FLY753" s="59"/>
      <c r="FLZ753" s="59"/>
      <c r="FMA753" s="59"/>
      <c r="FMB753" s="59"/>
      <c r="FMC753" s="59"/>
      <c r="FMD753" s="59"/>
      <c r="FME753" s="59"/>
      <c r="FMF753" s="59"/>
      <c r="FMG753" s="59"/>
      <c r="FMH753" s="59"/>
      <c r="FMI753" s="59"/>
      <c r="FMJ753" s="59"/>
      <c r="FMK753" s="59"/>
      <c r="FML753" s="59"/>
      <c r="FMM753" s="59"/>
      <c r="FMN753" s="59"/>
      <c r="FMO753" s="59"/>
      <c r="FMP753" s="59"/>
      <c r="FMQ753" s="59"/>
      <c r="FMR753" s="59"/>
      <c r="FMS753" s="59"/>
      <c r="FMT753" s="59"/>
      <c r="FMU753" s="59"/>
      <c r="FMV753" s="59"/>
      <c r="FMW753" s="59"/>
      <c r="FMX753" s="59"/>
      <c r="FMY753" s="59"/>
      <c r="FMZ753" s="59"/>
      <c r="FNA753" s="59"/>
      <c r="FNB753" s="59"/>
      <c r="FNC753" s="59"/>
      <c r="FND753" s="59"/>
      <c r="FNE753" s="59"/>
      <c r="FNF753" s="59"/>
      <c r="FNG753" s="59"/>
      <c r="FNH753" s="59"/>
      <c r="FNI753" s="59"/>
      <c r="FNJ753" s="59"/>
      <c r="FNK753" s="59"/>
      <c r="FNL753" s="59"/>
      <c r="FNM753" s="59"/>
      <c r="FNN753" s="59"/>
      <c r="FNO753" s="59"/>
      <c r="FNP753" s="59"/>
      <c r="FNQ753" s="59"/>
      <c r="FNR753" s="59"/>
      <c r="FNS753" s="59"/>
      <c r="FNT753" s="59"/>
      <c r="FNU753" s="59"/>
      <c r="FNV753" s="59"/>
      <c r="FNW753" s="59"/>
      <c r="FNX753" s="59"/>
      <c r="FNY753" s="59"/>
      <c r="FNZ753" s="59"/>
      <c r="FOA753" s="59"/>
      <c r="FOB753" s="59"/>
      <c r="FOC753" s="59"/>
      <c r="FOD753" s="59"/>
      <c r="FOE753" s="59"/>
      <c r="FOF753" s="59"/>
      <c r="FOG753" s="59"/>
      <c r="FOH753" s="59"/>
      <c r="FOI753" s="59"/>
      <c r="FOJ753" s="59"/>
      <c r="FOK753" s="59"/>
      <c r="FOL753" s="59"/>
      <c r="FOM753" s="59"/>
      <c r="FON753" s="59"/>
      <c r="FOO753" s="59"/>
      <c r="FOP753" s="59"/>
      <c r="FOQ753" s="59"/>
      <c r="FOR753" s="59"/>
      <c r="FOS753" s="59"/>
      <c r="FOT753" s="59"/>
      <c r="FOU753" s="59"/>
      <c r="FOV753" s="59"/>
      <c r="FOW753" s="59"/>
      <c r="FOX753" s="59"/>
      <c r="FOY753" s="59"/>
      <c r="FOZ753" s="59"/>
      <c r="FPA753" s="59"/>
      <c r="FPB753" s="59"/>
      <c r="FPC753" s="59"/>
      <c r="FPD753" s="59"/>
      <c r="FPE753" s="59"/>
      <c r="FPF753" s="59"/>
      <c r="FPG753" s="59"/>
      <c r="FPH753" s="59"/>
      <c r="FPI753" s="59"/>
      <c r="FPJ753" s="59"/>
      <c r="FPK753" s="59"/>
      <c r="FPL753" s="59"/>
      <c r="FPM753" s="59"/>
      <c r="FPN753" s="59"/>
      <c r="FPO753" s="59"/>
      <c r="FPP753" s="59"/>
      <c r="FPQ753" s="59"/>
      <c r="FPR753" s="59"/>
      <c r="FPS753" s="59"/>
      <c r="FPT753" s="59"/>
      <c r="FPU753" s="59"/>
      <c r="FPV753" s="59"/>
      <c r="FPW753" s="59"/>
      <c r="FPX753" s="59"/>
      <c r="FPY753" s="59"/>
      <c r="FPZ753" s="59"/>
      <c r="FQA753" s="59"/>
      <c r="FQB753" s="59"/>
      <c r="FQC753" s="59"/>
      <c r="FQD753" s="59"/>
      <c r="FQE753" s="59"/>
      <c r="FQF753" s="59"/>
      <c r="FQG753" s="59"/>
      <c r="FQH753" s="59"/>
      <c r="FQI753" s="59"/>
      <c r="FQJ753" s="59"/>
      <c r="FQK753" s="59"/>
      <c r="FQL753" s="59"/>
      <c r="FQM753" s="59"/>
      <c r="FQN753" s="59"/>
      <c r="FQO753" s="59"/>
      <c r="FQP753" s="59"/>
      <c r="FQQ753" s="59"/>
      <c r="FQR753" s="59"/>
      <c r="FQS753" s="59"/>
      <c r="FQT753" s="59"/>
      <c r="FQU753" s="59"/>
      <c r="FQV753" s="59"/>
      <c r="FQW753" s="59"/>
      <c r="FQX753" s="59"/>
      <c r="FQY753" s="59"/>
      <c r="FQZ753" s="59"/>
      <c r="FRA753" s="59"/>
      <c r="FRB753" s="59"/>
      <c r="FRC753" s="59"/>
      <c r="FRD753" s="59"/>
      <c r="FRE753" s="59"/>
      <c r="FRF753" s="59"/>
      <c r="FRG753" s="59"/>
      <c r="FRH753" s="59"/>
      <c r="FRI753" s="59"/>
      <c r="FRJ753" s="59"/>
      <c r="FRK753" s="59"/>
      <c r="FRL753" s="59"/>
      <c r="FRM753" s="59"/>
      <c r="FRN753" s="59"/>
      <c r="FRO753" s="59"/>
      <c r="FRP753" s="59"/>
      <c r="FRQ753" s="59"/>
      <c r="FRR753" s="59"/>
      <c r="FRS753" s="59"/>
      <c r="FRT753" s="59"/>
      <c r="FRU753" s="59"/>
      <c r="FRV753" s="59"/>
      <c r="FRW753" s="59"/>
      <c r="FRX753" s="59"/>
      <c r="FRY753" s="59"/>
      <c r="FRZ753" s="59"/>
      <c r="FSA753" s="59"/>
      <c r="FSB753" s="59"/>
      <c r="FSC753" s="59"/>
      <c r="FSD753" s="59"/>
      <c r="FSE753" s="59"/>
      <c r="FSF753" s="59"/>
      <c r="FSG753" s="59"/>
      <c r="FSH753" s="59"/>
      <c r="FSI753" s="59"/>
      <c r="FSJ753" s="59"/>
      <c r="FSK753" s="59"/>
      <c r="FSL753" s="59"/>
      <c r="FSM753" s="59"/>
      <c r="FSN753" s="59"/>
      <c r="FSO753" s="59"/>
      <c r="FSP753" s="59"/>
      <c r="FSQ753" s="59"/>
      <c r="FSR753" s="59"/>
      <c r="FSS753" s="59"/>
      <c r="FST753" s="59"/>
      <c r="FSU753" s="59"/>
      <c r="FSV753" s="59"/>
      <c r="FSW753" s="59"/>
      <c r="FSX753" s="59"/>
      <c r="FSY753" s="59"/>
      <c r="FSZ753" s="59"/>
      <c r="FTA753" s="59"/>
      <c r="FTB753" s="59"/>
      <c r="FTC753" s="59"/>
      <c r="FTD753" s="59"/>
      <c r="FTE753" s="59"/>
      <c r="FTF753" s="59"/>
      <c r="FTG753" s="59"/>
      <c r="FTH753" s="59"/>
      <c r="FTI753" s="59"/>
      <c r="FTJ753" s="59"/>
      <c r="FTK753" s="59"/>
      <c r="FTL753" s="59"/>
      <c r="FTM753" s="59"/>
      <c r="FTN753" s="59"/>
      <c r="FTO753" s="59"/>
      <c r="FTP753" s="59"/>
      <c r="FTQ753" s="59"/>
      <c r="FTR753" s="59"/>
      <c r="FTS753" s="59"/>
      <c r="FTT753" s="59"/>
      <c r="FTU753" s="59"/>
      <c r="FTV753" s="59"/>
      <c r="FTW753" s="59"/>
      <c r="FTX753" s="59"/>
      <c r="FTY753" s="59"/>
      <c r="FTZ753" s="59"/>
      <c r="FUA753" s="59"/>
      <c r="FUB753" s="59"/>
      <c r="FUC753" s="59"/>
      <c r="FUD753" s="59"/>
      <c r="FUE753" s="59"/>
      <c r="FUF753" s="59"/>
      <c r="FUG753" s="59"/>
      <c r="FUH753" s="59"/>
      <c r="FUI753" s="59"/>
      <c r="FUJ753" s="59"/>
      <c r="FUK753" s="59"/>
      <c r="FUL753" s="59"/>
      <c r="FUM753" s="59"/>
      <c r="FUN753" s="59"/>
      <c r="FUO753" s="59"/>
      <c r="FUP753" s="59"/>
      <c r="FUQ753" s="59"/>
      <c r="FUR753" s="59"/>
      <c r="FUS753" s="59"/>
      <c r="FUT753" s="59"/>
      <c r="FUU753" s="59"/>
      <c r="FUV753" s="59"/>
      <c r="FUW753" s="59"/>
      <c r="FUX753" s="59"/>
      <c r="FUY753" s="59"/>
      <c r="FUZ753" s="59"/>
      <c r="FVA753" s="59"/>
      <c r="FVB753" s="59"/>
      <c r="FVC753" s="59"/>
      <c r="FVD753" s="59"/>
      <c r="FVE753" s="59"/>
      <c r="FVF753" s="59"/>
      <c r="FVG753" s="59"/>
      <c r="FVH753" s="59"/>
      <c r="FVI753" s="59"/>
      <c r="FVJ753" s="59"/>
      <c r="FVK753" s="59"/>
      <c r="FVL753" s="59"/>
      <c r="FVM753" s="59"/>
      <c r="FVN753" s="59"/>
      <c r="FVO753" s="59"/>
      <c r="FVP753" s="59"/>
      <c r="FVQ753" s="59"/>
      <c r="FVR753" s="59"/>
      <c r="FVS753" s="59"/>
      <c r="FVT753" s="59"/>
      <c r="FVU753" s="59"/>
      <c r="FVV753" s="59"/>
      <c r="FVW753" s="59"/>
      <c r="FVX753" s="59"/>
      <c r="FVY753" s="59"/>
      <c r="FVZ753" s="59"/>
      <c r="FWA753" s="59"/>
      <c r="FWB753" s="59"/>
      <c r="FWC753" s="59"/>
      <c r="FWD753" s="59"/>
      <c r="FWE753" s="59"/>
      <c r="FWF753" s="59"/>
      <c r="FWG753" s="59"/>
      <c r="FWH753" s="59"/>
      <c r="FWI753" s="59"/>
      <c r="FWJ753" s="59"/>
      <c r="FWK753" s="59"/>
      <c r="FWL753" s="59"/>
      <c r="FWM753" s="59"/>
      <c r="FWN753" s="59"/>
      <c r="FWO753" s="59"/>
      <c r="FWP753" s="59"/>
      <c r="FWQ753" s="59"/>
      <c r="FWR753" s="59"/>
      <c r="FWS753" s="59"/>
      <c r="FWT753" s="59"/>
      <c r="FWU753" s="59"/>
      <c r="FWV753" s="59"/>
      <c r="FWW753" s="59"/>
      <c r="FWX753" s="59"/>
      <c r="FWY753" s="59"/>
      <c r="FWZ753" s="59"/>
      <c r="FXA753" s="59"/>
      <c r="FXB753" s="59"/>
      <c r="FXC753" s="59"/>
      <c r="FXD753" s="59"/>
      <c r="FXE753" s="59"/>
      <c r="FXF753" s="59"/>
      <c r="FXG753" s="59"/>
      <c r="FXH753" s="59"/>
      <c r="FXI753" s="59"/>
      <c r="FXJ753" s="59"/>
      <c r="FXK753" s="59"/>
      <c r="FXL753" s="59"/>
      <c r="FXM753" s="59"/>
      <c r="FXN753" s="59"/>
      <c r="FXO753" s="59"/>
      <c r="FXP753" s="59"/>
      <c r="FXQ753" s="59"/>
      <c r="FXR753" s="59"/>
      <c r="FXS753" s="59"/>
      <c r="FXT753" s="59"/>
      <c r="FXU753" s="59"/>
      <c r="FXV753" s="59"/>
      <c r="FXW753" s="59"/>
      <c r="FXX753" s="59"/>
      <c r="FXY753" s="59"/>
      <c r="FXZ753" s="59"/>
      <c r="FYA753" s="59"/>
      <c r="FYB753" s="59"/>
      <c r="FYC753" s="59"/>
      <c r="FYD753" s="59"/>
      <c r="FYE753" s="59"/>
      <c r="FYF753" s="59"/>
      <c r="FYG753" s="59"/>
      <c r="FYH753" s="59"/>
      <c r="FYI753" s="59"/>
      <c r="FYJ753" s="59"/>
      <c r="FYK753" s="59"/>
      <c r="FYL753" s="59"/>
      <c r="FYM753" s="59"/>
      <c r="FYN753" s="59"/>
      <c r="FYO753" s="59"/>
      <c r="FYP753" s="59"/>
      <c r="FYQ753" s="59"/>
      <c r="FYR753" s="59"/>
      <c r="FYS753" s="59"/>
      <c r="FYT753" s="59"/>
      <c r="FYU753" s="59"/>
      <c r="FYV753" s="59"/>
      <c r="FYW753" s="59"/>
      <c r="FYX753" s="59"/>
      <c r="FYY753" s="59"/>
      <c r="FYZ753" s="59"/>
      <c r="FZA753" s="59"/>
      <c r="FZB753" s="59"/>
      <c r="FZC753" s="59"/>
      <c r="FZD753" s="59"/>
      <c r="FZE753" s="59"/>
      <c r="FZF753" s="59"/>
      <c r="FZG753" s="59"/>
      <c r="FZH753" s="59"/>
      <c r="FZI753" s="59"/>
      <c r="FZJ753" s="59"/>
      <c r="FZK753" s="59"/>
      <c r="FZL753" s="59"/>
      <c r="FZM753" s="59"/>
      <c r="FZN753" s="59"/>
      <c r="FZO753" s="59"/>
      <c r="FZP753" s="59"/>
      <c r="FZQ753" s="59"/>
      <c r="FZR753" s="59"/>
      <c r="FZS753" s="59"/>
      <c r="FZT753" s="59"/>
      <c r="FZU753" s="59"/>
      <c r="FZV753" s="59"/>
      <c r="FZW753" s="59"/>
      <c r="FZX753" s="59"/>
      <c r="FZY753" s="59"/>
      <c r="FZZ753" s="59"/>
      <c r="GAA753" s="59"/>
      <c r="GAB753" s="59"/>
      <c r="GAC753" s="59"/>
      <c r="GAD753" s="59"/>
      <c r="GAE753" s="59"/>
      <c r="GAF753" s="59"/>
      <c r="GAG753" s="59"/>
      <c r="GAH753" s="59"/>
      <c r="GAI753" s="59"/>
      <c r="GAJ753" s="59"/>
      <c r="GAK753" s="59"/>
      <c r="GAL753" s="59"/>
      <c r="GAM753" s="59"/>
      <c r="GAN753" s="59"/>
      <c r="GAO753" s="59"/>
      <c r="GAP753" s="59"/>
      <c r="GAQ753" s="59"/>
      <c r="GAR753" s="59"/>
      <c r="GAS753" s="59"/>
      <c r="GAT753" s="59"/>
      <c r="GAU753" s="59"/>
      <c r="GAV753" s="59"/>
      <c r="GAW753" s="59"/>
      <c r="GAX753" s="59"/>
      <c r="GAY753" s="59"/>
      <c r="GAZ753" s="59"/>
      <c r="GBA753" s="59"/>
      <c r="GBB753" s="59"/>
      <c r="GBC753" s="59"/>
      <c r="GBD753" s="59"/>
      <c r="GBE753" s="59"/>
      <c r="GBF753" s="59"/>
      <c r="GBG753" s="59"/>
      <c r="GBH753" s="59"/>
      <c r="GBI753" s="59"/>
      <c r="GBJ753" s="59"/>
      <c r="GBK753" s="59"/>
      <c r="GBL753" s="59"/>
      <c r="GBM753" s="59"/>
      <c r="GBN753" s="59"/>
      <c r="GBO753" s="59"/>
      <c r="GBP753" s="59"/>
      <c r="GBQ753" s="59"/>
      <c r="GBR753" s="59"/>
      <c r="GBS753" s="59"/>
      <c r="GBT753" s="59"/>
      <c r="GBU753" s="59"/>
      <c r="GBV753" s="59"/>
      <c r="GBW753" s="59"/>
      <c r="GBX753" s="59"/>
      <c r="GBY753" s="59"/>
      <c r="GBZ753" s="59"/>
      <c r="GCA753" s="59"/>
      <c r="GCB753" s="59"/>
      <c r="GCC753" s="59"/>
      <c r="GCD753" s="59"/>
      <c r="GCE753" s="59"/>
      <c r="GCF753" s="59"/>
      <c r="GCG753" s="59"/>
      <c r="GCH753" s="59"/>
      <c r="GCI753" s="59"/>
      <c r="GCJ753" s="59"/>
      <c r="GCK753" s="59"/>
      <c r="GCL753" s="59"/>
      <c r="GCM753" s="59"/>
      <c r="GCN753" s="59"/>
      <c r="GCO753" s="59"/>
      <c r="GCP753" s="59"/>
      <c r="GCQ753" s="59"/>
      <c r="GCR753" s="59"/>
      <c r="GCS753" s="59"/>
      <c r="GCT753" s="59"/>
      <c r="GCU753" s="59"/>
      <c r="GCV753" s="59"/>
      <c r="GCW753" s="59"/>
      <c r="GCX753" s="59"/>
      <c r="GCY753" s="59"/>
      <c r="GCZ753" s="59"/>
      <c r="GDA753" s="59"/>
      <c r="GDB753" s="59"/>
      <c r="GDC753" s="59"/>
      <c r="GDD753" s="59"/>
      <c r="GDE753" s="59"/>
      <c r="GDF753" s="59"/>
      <c r="GDG753" s="59"/>
      <c r="GDH753" s="59"/>
      <c r="GDI753" s="59"/>
      <c r="GDJ753" s="59"/>
      <c r="GDK753" s="59"/>
      <c r="GDL753" s="59"/>
      <c r="GDM753" s="59"/>
      <c r="GDN753" s="59"/>
      <c r="GDO753" s="59"/>
      <c r="GDP753" s="59"/>
      <c r="GDQ753" s="59"/>
      <c r="GDR753" s="59"/>
      <c r="GDS753" s="59"/>
      <c r="GDT753" s="59"/>
      <c r="GDU753" s="59"/>
      <c r="GDV753" s="59"/>
      <c r="GDW753" s="59"/>
      <c r="GDX753" s="59"/>
      <c r="GDY753" s="59"/>
      <c r="GDZ753" s="59"/>
      <c r="GEA753" s="59"/>
      <c r="GEB753" s="59"/>
      <c r="GEC753" s="59"/>
      <c r="GED753" s="59"/>
      <c r="GEE753" s="59"/>
      <c r="GEF753" s="59"/>
      <c r="GEG753" s="59"/>
      <c r="GEH753" s="59"/>
      <c r="GEI753" s="59"/>
      <c r="GEJ753" s="59"/>
      <c r="GEK753" s="59"/>
      <c r="GEL753" s="59"/>
      <c r="GEM753" s="59"/>
      <c r="GEN753" s="59"/>
      <c r="GEO753" s="59"/>
      <c r="GEP753" s="59"/>
      <c r="GEQ753" s="59"/>
      <c r="GER753" s="59"/>
      <c r="GES753" s="59"/>
      <c r="GET753" s="59"/>
      <c r="GEU753" s="59"/>
      <c r="GEV753" s="59"/>
      <c r="GEW753" s="59"/>
      <c r="GEX753" s="59"/>
      <c r="GEY753" s="59"/>
      <c r="GEZ753" s="59"/>
      <c r="GFA753" s="59"/>
      <c r="GFB753" s="59"/>
      <c r="GFC753" s="59"/>
      <c r="GFD753" s="59"/>
      <c r="GFE753" s="59"/>
      <c r="GFF753" s="59"/>
      <c r="GFG753" s="59"/>
      <c r="GFH753" s="59"/>
      <c r="GFI753" s="59"/>
      <c r="GFJ753" s="59"/>
      <c r="GFK753" s="59"/>
      <c r="GFL753" s="59"/>
      <c r="GFM753" s="59"/>
      <c r="GFN753" s="59"/>
      <c r="GFO753" s="59"/>
      <c r="GFP753" s="59"/>
      <c r="GFQ753" s="59"/>
      <c r="GFR753" s="59"/>
      <c r="GFS753" s="59"/>
      <c r="GFT753" s="59"/>
      <c r="GFU753" s="59"/>
      <c r="GFV753" s="59"/>
      <c r="GFW753" s="59"/>
      <c r="GFX753" s="59"/>
      <c r="GFY753" s="59"/>
      <c r="GFZ753" s="59"/>
      <c r="GGA753" s="59"/>
      <c r="GGB753" s="59"/>
      <c r="GGC753" s="59"/>
      <c r="GGD753" s="59"/>
      <c r="GGE753" s="59"/>
      <c r="GGF753" s="59"/>
      <c r="GGG753" s="59"/>
      <c r="GGH753" s="59"/>
      <c r="GGI753" s="59"/>
      <c r="GGJ753" s="59"/>
      <c r="GGK753" s="59"/>
      <c r="GGL753" s="59"/>
      <c r="GGM753" s="59"/>
      <c r="GGN753" s="59"/>
      <c r="GGO753" s="59"/>
      <c r="GGP753" s="59"/>
      <c r="GGQ753" s="59"/>
      <c r="GGR753" s="59"/>
      <c r="GGS753" s="59"/>
      <c r="GGT753" s="59"/>
      <c r="GGU753" s="59"/>
      <c r="GGV753" s="59"/>
      <c r="GGW753" s="59"/>
      <c r="GGX753" s="59"/>
      <c r="GGY753" s="59"/>
      <c r="GGZ753" s="59"/>
      <c r="GHA753" s="59"/>
      <c r="GHB753" s="59"/>
      <c r="GHC753" s="59"/>
      <c r="GHD753" s="59"/>
      <c r="GHE753" s="59"/>
      <c r="GHF753" s="59"/>
      <c r="GHG753" s="59"/>
      <c r="GHH753" s="59"/>
      <c r="GHI753" s="59"/>
      <c r="GHJ753" s="59"/>
      <c r="GHK753" s="59"/>
      <c r="GHL753" s="59"/>
      <c r="GHM753" s="59"/>
      <c r="GHN753" s="59"/>
      <c r="GHO753" s="59"/>
      <c r="GHP753" s="59"/>
      <c r="GHQ753" s="59"/>
      <c r="GHR753" s="59"/>
      <c r="GHS753" s="59"/>
      <c r="GHT753" s="59"/>
      <c r="GHU753" s="59"/>
      <c r="GHV753" s="59"/>
      <c r="GHW753" s="59"/>
      <c r="GHX753" s="59"/>
      <c r="GHY753" s="59"/>
      <c r="GHZ753" s="59"/>
      <c r="GIA753" s="59"/>
      <c r="GIB753" s="59"/>
      <c r="GIC753" s="59"/>
      <c r="GID753" s="59"/>
      <c r="GIE753" s="59"/>
      <c r="GIF753" s="59"/>
      <c r="GIG753" s="59"/>
      <c r="GIH753" s="59"/>
      <c r="GII753" s="59"/>
      <c r="GIJ753" s="59"/>
      <c r="GIK753" s="59"/>
      <c r="GIL753" s="59"/>
      <c r="GIM753" s="59"/>
      <c r="GIN753" s="59"/>
      <c r="GIO753" s="59"/>
      <c r="GIP753" s="59"/>
      <c r="GIQ753" s="59"/>
      <c r="GIR753" s="59"/>
      <c r="GIS753" s="59"/>
      <c r="GIT753" s="59"/>
      <c r="GIU753" s="59"/>
      <c r="GIV753" s="59"/>
      <c r="GIW753" s="59"/>
      <c r="GIX753" s="59"/>
      <c r="GIY753" s="59"/>
      <c r="GIZ753" s="59"/>
      <c r="GJA753" s="59"/>
      <c r="GJB753" s="59"/>
      <c r="GJC753" s="59"/>
      <c r="GJD753" s="59"/>
      <c r="GJE753" s="59"/>
      <c r="GJF753" s="59"/>
      <c r="GJG753" s="59"/>
      <c r="GJH753" s="59"/>
      <c r="GJI753" s="59"/>
      <c r="GJJ753" s="59"/>
      <c r="GJK753" s="59"/>
      <c r="GJL753" s="59"/>
      <c r="GJM753" s="59"/>
      <c r="GJN753" s="59"/>
      <c r="GJO753" s="59"/>
      <c r="GJP753" s="59"/>
      <c r="GJQ753" s="59"/>
      <c r="GJR753" s="59"/>
      <c r="GJS753" s="59"/>
      <c r="GJT753" s="59"/>
      <c r="GJU753" s="59"/>
      <c r="GJV753" s="59"/>
      <c r="GJW753" s="59"/>
      <c r="GJX753" s="59"/>
      <c r="GJY753" s="59"/>
      <c r="GJZ753" s="59"/>
      <c r="GKA753" s="59"/>
      <c r="GKB753" s="59"/>
      <c r="GKC753" s="59"/>
      <c r="GKD753" s="59"/>
      <c r="GKE753" s="59"/>
      <c r="GKF753" s="59"/>
      <c r="GKG753" s="59"/>
      <c r="GKH753" s="59"/>
      <c r="GKI753" s="59"/>
      <c r="GKJ753" s="59"/>
      <c r="GKK753" s="59"/>
      <c r="GKL753" s="59"/>
      <c r="GKM753" s="59"/>
      <c r="GKN753" s="59"/>
      <c r="GKO753" s="59"/>
      <c r="GKP753" s="59"/>
      <c r="GKQ753" s="59"/>
      <c r="GKR753" s="59"/>
      <c r="GKS753" s="59"/>
      <c r="GKT753" s="59"/>
      <c r="GKU753" s="59"/>
      <c r="GKV753" s="59"/>
      <c r="GKW753" s="59"/>
      <c r="GKX753" s="59"/>
      <c r="GKY753" s="59"/>
      <c r="GKZ753" s="59"/>
      <c r="GLA753" s="59"/>
      <c r="GLB753" s="59"/>
      <c r="GLC753" s="59"/>
      <c r="GLD753" s="59"/>
      <c r="GLE753" s="59"/>
      <c r="GLF753" s="59"/>
      <c r="GLG753" s="59"/>
      <c r="GLH753" s="59"/>
      <c r="GLI753" s="59"/>
      <c r="GLJ753" s="59"/>
      <c r="GLK753" s="59"/>
      <c r="GLL753" s="59"/>
      <c r="GLM753" s="59"/>
      <c r="GLN753" s="59"/>
      <c r="GLO753" s="59"/>
      <c r="GLP753" s="59"/>
      <c r="GLQ753" s="59"/>
      <c r="GLR753" s="59"/>
      <c r="GLS753" s="59"/>
      <c r="GLT753" s="59"/>
      <c r="GLU753" s="59"/>
      <c r="GLV753" s="59"/>
      <c r="GLW753" s="59"/>
      <c r="GLX753" s="59"/>
      <c r="GLY753" s="59"/>
      <c r="GLZ753" s="59"/>
      <c r="GMA753" s="59"/>
      <c r="GMB753" s="59"/>
      <c r="GMC753" s="59"/>
      <c r="GMD753" s="59"/>
      <c r="GME753" s="59"/>
      <c r="GMF753" s="59"/>
      <c r="GMG753" s="59"/>
      <c r="GMH753" s="59"/>
      <c r="GMI753" s="59"/>
      <c r="GMJ753" s="59"/>
      <c r="GMK753" s="59"/>
      <c r="GML753" s="59"/>
      <c r="GMM753" s="59"/>
      <c r="GMN753" s="59"/>
      <c r="GMO753" s="59"/>
      <c r="GMP753" s="59"/>
      <c r="GMQ753" s="59"/>
      <c r="GMR753" s="59"/>
      <c r="GMS753" s="59"/>
      <c r="GMT753" s="59"/>
      <c r="GMU753" s="59"/>
      <c r="GMV753" s="59"/>
      <c r="GMW753" s="59"/>
      <c r="GMX753" s="59"/>
      <c r="GMY753" s="59"/>
      <c r="GMZ753" s="59"/>
      <c r="GNA753" s="59"/>
      <c r="GNB753" s="59"/>
      <c r="GNC753" s="59"/>
      <c r="GND753" s="59"/>
      <c r="GNE753" s="59"/>
      <c r="GNF753" s="59"/>
      <c r="GNG753" s="59"/>
      <c r="GNH753" s="59"/>
      <c r="GNI753" s="59"/>
      <c r="GNJ753" s="59"/>
      <c r="GNK753" s="59"/>
      <c r="GNL753" s="59"/>
      <c r="GNM753" s="59"/>
      <c r="GNN753" s="59"/>
      <c r="GNO753" s="59"/>
      <c r="GNP753" s="59"/>
      <c r="GNQ753" s="59"/>
      <c r="GNR753" s="59"/>
      <c r="GNS753" s="59"/>
      <c r="GNT753" s="59"/>
      <c r="GNU753" s="59"/>
      <c r="GNV753" s="59"/>
      <c r="GNW753" s="59"/>
      <c r="GNX753" s="59"/>
      <c r="GNY753" s="59"/>
      <c r="GNZ753" s="59"/>
      <c r="GOA753" s="59"/>
      <c r="GOB753" s="59"/>
      <c r="GOC753" s="59"/>
      <c r="GOD753" s="59"/>
      <c r="GOE753" s="59"/>
      <c r="GOF753" s="59"/>
      <c r="GOG753" s="59"/>
      <c r="GOH753" s="59"/>
      <c r="GOI753" s="59"/>
      <c r="GOJ753" s="59"/>
      <c r="GOK753" s="59"/>
      <c r="GOL753" s="59"/>
      <c r="GOM753" s="59"/>
      <c r="GON753" s="59"/>
      <c r="GOO753" s="59"/>
      <c r="GOP753" s="59"/>
      <c r="GOQ753" s="59"/>
      <c r="GOR753" s="59"/>
      <c r="GOS753" s="59"/>
      <c r="GOT753" s="59"/>
      <c r="GOU753" s="59"/>
      <c r="GOV753" s="59"/>
      <c r="GOW753" s="59"/>
      <c r="GOX753" s="59"/>
      <c r="GOY753" s="59"/>
      <c r="GOZ753" s="59"/>
      <c r="GPA753" s="59"/>
      <c r="GPB753" s="59"/>
      <c r="GPC753" s="59"/>
      <c r="GPD753" s="59"/>
      <c r="GPE753" s="59"/>
      <c r="GPF753" s="59"/>
      <c r="GPG753" s="59"/>
      <c r="GPH753" s="59"/>
      <c r="GPI753" s="59"/>
      <c r="GPJ753" s="59"/>
      <c r="GPK753" s="59"/>
      <c r="GPL753" s="59"/>
      <c r="GPM753" s="59"/>
      <c r="GPN753" s="59"/>
      <c r="GPO753" s="59"/>
      <c r="GPP753" s="59"/>
      <c r="GPQ753" s="59"/>
      <c r="GPR753" s="59"/>
      <c r="GPS753" s="59"/>
      <c r="GPT753" s="59"/>
      <c r="GPU753" s="59"/>
      <c r="GPV753" s="59"/>
      <c r="GPW753" s="59"/>
      <c r="GPX753" s="59"/>
      <c r="GPY753" s="59"/>
      <c r="GPZ753" s="59"/>
      <c r="GQA753" s="59"/>
      <c r="GQB753" s="59"/>
      <c r="GQC753" s="59"/>
      <c r="GQD753" s="59"/>
      <c r="GQE753" s="59"/>
      <c r="GQF753" s="59"/>
      <c r="GQG753" s="59"/>
      <c r="GQH753" s="59"/>
      <c r="GQI753" s="59"/>
      <c r="GQJ753" s="59"/>
      <c r="GQK753" s="59"/>
      <c r="GQL753" s="59"/>
      <c r="GQM753" s="59"/>
      <c r="GQN753" s="59"/>
      <c r="GQO753" s="59"/>
      <c r="GQP753" s="59"/>
      <c r="GQQ753" s="59"/>
      <c r="GQR753" s="59"/>
      <c r="GQS753" s="59"/>
      <c r="GQT753" s="59"/>
      <c r="GQU753" s="59"/>
      <c r="GQV753" s="59"/>
      <c r="GQW753" s="59"/>
      <c r="GQX753" s="59"/>
      <c r="GQY753" s="59"/>
      <c r="GQZ753" s="59"/>
      <c r="GRA753" s="59"/>
      <c r="GRB753" s="59"/>
      <c r="GRC753" s="59"/>
      <c r="GRD753" s="59"/>
      <c r="GRE753" s="59"/>
      <c r="GRF753" s="59"/>
      <c r="GRG753" s="59"/>
      <c r="GRH753" s="59"/>
      <c r="GRI753" s="59"/>
      <c r="GRJ753" s="59"/>
      <c r="GRK753" s="59"/>
      <c r="GRL753" s="59"/>
      <c r="GRM753" s="59"/>
      <c r="GRN753" s="59"/>
      <c r="GRO753" s="59"/>
      <c r="GRP753" s="59"/>
      <c r="GRQ753" s="59"/>
      <c r="GRR753" s="59"/>
      <c r="GRS753" s="59"/>
      <c r="GRT753" s="59"/>
      <c r="GRU753" s="59"/>
      <c r="GRV753" s="59"/>
      <c r="GRW753" s="59"/>
      <c r="GRX753" s="59"/>
      <c r="GRY753" s="59"/>
      <c r="GRZ753" s="59"/>
      <c r="GSA753" s="59"/>
      <c r="GSB753" s="59"/>
      <c r="GSC753" s="59"/>
      <c r="GSD753" s="59"/>
      <c r="GSE753" s="59"/>
      <c r="GSF753" s="59"/>
      <c r="GSG753" s="59"/>
      <c r="GSH753" s="59"/>
      <c r="GSI753" s="59"/>
      <c r="GSJ753" s="59"/>
      <c r="GSK753" s="59"/>
      <c r="GSL753" s="59"/>
      <c r="GSM753" s="59"/>
      <c r="GSN753" s="59"/>
      <c r="GSO753" s="59"/>
      <c r="GSP753" s="59"/>
      <c r="GSQ753" s="59"/>
      <c r="GSR753" s="59"/>
      <c r="GSS753" s="59"/>
      <c r="GST753" s="59"/>
      <c r="GSU753" s="59"/>
      <c r="GSV753" s="59"/>
      <c r="GSW753" s="59"/>
      <c r="GSX753" s="59"/>
      <c r="GSY753" s="59"/>
      <c r="GSZ753" s="59"/>
      <c r="GTA753" s="59"/>
      <c r="GTB753" s="59"/>
      <c r="GTC753" s="59"/>
      <c r="GTD753" s="59"/>
      <c r="GTE753" s="59"/>
      <c r="GTF753" s="59"/>
      <c r="GTG753" s="59"/>
      <c r="GTH753" s="59"/>
      <c r="GTI753" s="59"/>
      <c r="GTJ753" s="59"/>
      <c r="GTK753" s="59"/>
      <c r="GTL753" s="59"/>
      <c r="GTM753" s="59"/>
      <c r="GTN753" s="59"/>
      <c r="GTO753" s="59"/>
      <c r="GTP753" s="59"/>
      <c r="GTQ753" s="59"/>
      <c r="GTR753" s="59"/>
      <c r="GTS753" s="59"/>
      <c r="GTT753" s="59"/>
      <c r="GTU753" s="59"/>
      <c r="GTV753" s="59"/>
      <c r="GTW753" s="59"/>
      <c r="GTX753" s="59"/>
      <c r="GTY753" s="59"/>
      <c r="GTZ753" s="59"/>
      <c r="GUA753" s="59"/>
      <c r="GUB753" s="59"/>
      <c r="GUC753" s="59"/>
      <c r="GUD753" s="59"/>
      <c r="GUE753" s="59"/>
      <c r="GUF753" s="59"/>
      <c r="GUG753" s="59"/>
      <c r="GUH753" s="59"/>
      <c r="GUI753" s="59"/>
      <c r="GUJ753" s="59"/>
      <c r="GUK753" s="59"/>
      <c r="GUL753" s="59"/>
      <c r="GUM753" s="59"/>
      <c r="GUN753" s="59"/>
      <c r="GUO753" s="59"/>
      <c r="GUP753" s="59"/>
      <c r="GUQ753" s="59"/>
      <c r="GUR753" s="59"/>
      <c r="GUS753" s="59"/>
      <c r="GUT753" s="59"/>
      <c r="GUU753" s="59"/>
      <c r="GUV753" s="59"/>
      <c r="GUW753" s="59"/>
      <c r="GUX753" s="59"/>
      <c r="GUY753" s="59"/>
      <c r="GUZ753" s="59"/>
      <c r="GVA753" s="59"/>
      <c r="GVB753" s="59"/>
      <c r="GVC753" s="59"/>
      <c r="GVD753" s="59"/>
      <c r="GVE753" s="59"/>
      <c r="GVF753" s="59"/>
      <c r="GVG753" s="59"/>
      <c r="GVH753" s="59"/>
      <c r="GVI753" s="59"/>
      <c r="GVJ753" s="59"/>
      <c r="GVK753" s="59"/>
      <c r="GVL753" s="59"/>
      <c r="GVM753" s="59"/>
      <c r="GVN753" s="59"/>
      <c r="GVO753" s="59"/>
      <c r="GVP753" s="59"/>
      <c r="GVQ753" s="59"/>
      <c r="GVR753" s="59"/>
      <c r="GVS753" s="59"/>
      <c r="GVT753" s="59"/>
      <c r="GVU753" s="59"/>
      <c r="GVV753" s="59"/>
      <c r="GVW753" s="59"/>
      <c r="GVX753" s="59"/>
      <c r="GVY753" s="59"/>
      <c r="GVZ753" s="59"/>
      <c r="GWA753" s="59"/>
      <c r="GWB753" s="59"/>
      <c r="GWC753" s="59"/>
      <c r="GWD753" s="59"/>
      <c r="GWE753" s="59"/>
      <c r="GWF753" s="59"/>
      <c r="GWG753" s="59"/>
      <c r="GWH753" s="59"/>
      <c r="GWI753" s="59"/>
      <c r="GWJ753" s="59"/>
      <c r="GWK753" s="59"/>
      <c r="GWL753" s="59"/>
      <c r="GWM753" s="59"/>
      <c r="GWN753" s="59"/>
      <c r="GWO753" s="59"/>
      <c r="GWP753" s="59"/>
      <c r="GWQ753" s="59"/>
      <c r="GWR753" s="59"/>
      <c r="GWS753" s="59"/>
      <c r="GWT753" s="59"/>
      <c r="GWU753" s="59"/>
      <c r="GWV753" s="59"/>
      <c r="GWW753" s="59"/>
      <c r="GWX753" s="59"/>
      <c r="GWY753" s="59"/>
      <c r="GWZ753" s="59"/>
      <c r="GXA753" s="59"/>
      <c r="GXB753" s="59"/>
      <c r="GXC753" s="59"/>
      <c r="GXD753" s="59"/>
      <c r="GXE753" s="59"/>
      <c r="GXF753" s="59"/>
      <c r="GXG753" s="59"/>
      <c r="GXH753" s="59"/>
      <c r="GXI753" s="59"/>
      <c r="GXJ753" s="59"/>
      <c r="GXK753" s="59"/>
      <c r="GXL753" s="59"/>
      <c r="GXM753" s="59"/>
      <c r="GXN753" s="59"/>
      <c r="GXO753" s="59"/>
      <c r="GXP753" s="59"/>
      <c r="GXQ753" s="59"/>
      <c r="GXR753" s="59"/>
      <c r="GXS753" s="59"/>
      <c r="GXT753" s="59"/>
      <c r="GXU753" s="59"/>
      <c r="GXV753" s="59"/>
      <c r="GXW753" s="59"/>
      <c r="GXX753" s="59"/>
      <c r="GXY753" s="59"/>
      <c r="GXZ753" s="59"/>
      <c r="GYA753" s="59"/>
      <c r="GYB753" s="59"/>
      <c r="GYC753" s="59"/>
      <c r="GYD753" s="59"/>
      <c r="GYE753" s="59"/>
      <c r="GYF753" s="59"/>
      <c r="GYG753" s="59"/>
      <c r="GYH753" s="59"/>
      <c r="GYI753" s="59"/>
      <c r="GYJ753" s="59"/>
      <c r="GYK753" s="59"/>
      <c r="GYL753" s="59"/>
      <c r="GYM753" s="59"/>
      <c r="GYN753" s="59"/>
      <c r="GYO753" s="59"/>
      <c r="GYP753" s="59"/>
      <c r="GYQ753" s="59"/>
      <c r="GYR753" s="59"/>
      <c r="GYS753" s="59"/>
      <c r="GYT753" s="59"/>
      <c r="GYU753" s="59"/>
      <c r="GYV753" s="59"/>
      <c r="GYW753" s="59"/>
      <c r="GYX753" s="59"/>
      <c r="GYY753" s="59"/>
      <c r="GYZ753" s="59"/>
      <c r="GZA753" s="59"/>
      <c r="GZB753" s="59"/>
      <c r="GZC753" s="59"/>
      <c r="GZD753" s="59"/>
      <c r="GZE753" s="59"/>
      <c r="GZF753" s="59"/>
      <c r="GZG753" s="59"/>
      <c r="GZH753" s="59"/>
      <c r="GZI753" s="59"/>
      <c r="GZJ753" s="59"/>
      <c r="GZK753" s="59"/>
      <c r="GZL753" s="59"/>
      <c r="GZM753" s="59"/>
      <c r="GZN753" s="59"/>
      <c r="GZO753" s="59"/>
      <c r="GZP753" s="59"/>
      <c r="GZQ753" s="59"/>
      <c r="GZR753" s="59"/>
      <c r="GZS753" s="59"/>
      <c r="GZT753" s="59"/>
      <c r="GZU753" s="59"/>
      <c r="GZV753" s="59"/>
      <c r="GZW753" s="59"/>
      <c r="GZX753" s="59"/>
      <c r="GZY753" s="59"/>
      <c r="GZZ753" s="59"/>
      <c r="HAA753" s="59"/>
      <c r="HAB753" s="59"/>
      <c r="HAC753" s="59"/>
      <c r="HAD753" s="59"/>
      <c r="HAE753" s="59"/>
      <c r="HAF753" s="59"/>
      <c r="HAG753" s="59"/>
      <c r="HAH753" s="59"/>
      <c r="HAI753" s="59"/>
      <c r="HAJ753" s="59"/>
      <c r="HAK753" s="59"/>
      <c r="HAL753" s="59"/>
      <c r="HAM753" s="59"/>
      <c r="HAN753" s="59"/>
      <c r="HAO753" s="59"/>
      <c r="HAP753" s="59"/>
      <c r="HAQ753" s="59"/>
      <c r="HAR753" s="59"/>
      <c r="HAS753" s="59"/>
      <c r="HAT753" s="59"/>
      <c r="HAU753" s="59"/>
      <c r="HAV753" s="59"/>
      <c r="HAW753" s="59"/>
      <c r="HAX753" s="59"/>
      <c r="HAY753" s="59"/>
      <c r="HAZ753" s="59"/>
      <c r="HBA753" s="59"/>
      <c r="HBB753" s="59"/>
      <c r="HBC753" s="59"/>
      <c r="HBD753" s="59"/>
      <c r="HBE753" s="59"/>
      <c r="HBF753" s="59"/>
      <c r="HBG753" s="59"/>
      <c r="HBH753" s="59"/>
      <c r="HBI753" s="59"/>
      <c r="HBJ753" s="59"/>
      <c r="HBK753" s="59"/>
      <c r="HBL753" s="59"/>
      <c r="HBM753" s="59"/>
      <c r="HBN753" s="59"/>
      <c r="HBO753" s="59"/>
      <c r="HBP753" s="59"/>
      <c r="HBQ753" s="59"/>
      <c r="HBR753" s="59"/>
      <c r="HBS753" s="59"/>
      <c r="HBT753" s="59"/>
      <c r="HBU753" s="59"/>
      <c r="HBV753" s="59"/>
      <c r="HBW753" s="59"/>
      <c r="HBX753" s="59"/>
      <c r="HBY753" s="59"/>
      <c r="HBZ753" s="59"/>
      <c r="HCA753" s="59"/>
      <c r="HCB753" s="59"/>
      <c r="HCC753" s="59"/>
      <c r="HCD753" s="59"/>
      <c r="HCE753" s="59"/>
      <c r="HCF753" s="59"/>
      <c r="HCG753" s="59"/>
      <c r="HCH753" s="59"/>
      <c r="HCI753" s="59"/>
      <c r="HCJ753" s="59"/>
      <c r="HCK753" s="59"/>
      <c r="HCL753" s="59"/>
      <c r="HCM753" s="59"/>
      <c r="HCN753" s="59"/>
      <c r="HCO753" s="59"/>
      <c r="HCP753" s="59"/>
      <c r="HCQ753" s="59"/>
      <c r="HCR753" s="59"/>
      <c r="HCS753" s="59"/>
      <c r="HCT753" s="59"/>
      <c r="HCU753" s="59"/>
      <c r="HCV753" s="59"/>
      <c r="HCW753" s="59"/>
      <c r="HCX753" s="59"/>
      <c r="HCY753" s="59"/>
      <c r="HCZ753" s="59"/>
      <c r="HDA753" s="59"/>
      <c r="HDB753" s="59"/>
      <c r="HDC753" s="59"/>
      <c r="HDD753" s="59"/>
      <c r="HDE753" s="59"/>
      <c r="HDF753" s="59"/>
      <c r="HDG753" s="59"/>
      <c r="HDH753" s="59"/>
      <c r="HDI753" s="59"/>
      <c r="HDJ753" s="59"/>
      <c r="HDK753" s="59"/>
      <c r="HDL753" s="59"/>
      <c r="HDM753" s="59"/>
      <c r="HDN753" s="59"/>
      <c r="HDO753" s="59"/>
      <c r="HDP753" s="59"/>
      <c r="HDQ753" s="59"/>
      <c r="HDR753" s="59"/>
      <c r="HDS753" s="59"/>
      <c r="HDT753" s="59"/>
      <c r="HDU753" s="59"/>
      <c r="HDV753" s="59"/>
      <c r="HDW753" s="59"/>
      <c r="HDX753" s="59"/>
      <c r="HDY753" s="59"/>
      <c r="HDZ753" s="59"/>
      <c r="HEA753" s="59"/>
      <c r="HEB753" s="59"/>
      <c r="HEC753" s="59"/>
      <c r="HED753" s="59"/>
      <c r="HEE753" s="59"/>
      <c r="HEF753" s="59"/>
      <c r="HEG753" s="59"/>
      <c r="HEH753" s="59"/>
      <c r="HEI753" s="59"/>
      <c r="HEJ753" s="59"/>
      <c r="HEK753" s="59"/>
      <c r="HEL753" s="59"/>
      <c r="HEM753" s="59"/>
      <c r="HEN753" s="59"/>
      <c r="HEO753" s="59"/>
      <c r="HEP753" s="59"/>
      <c r="HEQ753" s="59"/>
      <c r="HER753" s="59"/>
      <c r="HES753" s="59"/>
      <c r="HET753" s="59"/>
      <c r="HEU753" s="59"/>
      <c r="HEV753" s="59"/>
      <c r="HEW753" s="59"/>
      <c r="HEX753" s="59"/>
      <c r="HEY753" s="59"/>
      <c r="HEZ753" s="59"/>
      <c r="HFA753" s="59"/>
      <c r="HFB753" s="59"/>
      <c r="HFC753" s="59"/>
      <c r="HFD753" s="59"/>
      <c r="HFE753" s="59"/>
      <c r="HFF753" s="59"/>
      <c r="HFG753" s="59"/>
      <c r="HFH753" s="59"/>
      <c r="HFI753" s="59"/>
      <c r="HFJ753" s="59"/>
      <c r="HFK753" s="59"/>
      <c r="HFL753" s="59"/>
      <c r="HFM753" s="59"/>
      <c r="HFN753" s="59"/>
      <c r="HFO753" s="59"/>
      <c r="HFP753" s="59"/>
      <c r="HFQ753" s="59"/>
      <c r="HFR753" s="59"/>
      <c r="HFS753" s="59"/>
      <c r="HFT753" s="59"/>
      <c r="HFU753" s="59"/>
      <c r="HFV753" s="59"/>
      <c r="HFW753" s="59"/>
      <c r="HFX753" s="59"/>
      <c r="HFY753" s="59"/>
      <c r="HFZ753" s="59"/>
      <c r="HGA753" s="59"/>
      <c r="HGB753" s="59"/>
      <c r="HGC753" s="59"/>
      <c r="HGD753" s="59"/>
      <c r="HGE753" s="59"/>
      <c r="HGF753" s="59"/>
      <c r="HGG753" s="59"/>
      <c r="HGH753" s="59"/>
      <c r="HGI753" s="59"/>
      <c r="HGJ753" s="59"/>
      <c r="HGK753" s="59"/>
      <c r="HGL753" s="59"/>
      <c r="HGM753" s="59"/>
      <c r="HGN753" s="59"/>
      <c r="HGO753" s="59"/>
      <c r="HGP753" s="59"/>
      <c r="HGQ753" s="59"/>
      <c r="HGR753" s="59"/>
      <c r="HGS753" s="59"/>
      <c r="HGT753" s="59"/>
      <c r="HGU753" s="59"/>
      <c r="HGV753" s="59"/>
      <c r="HGW753" s="59"/>
      <c r="HGX753" s="59"/>
      <c r="HGY753" s="59"/>
      <c r="HGZ753" s="59"/>
      <c r="HHA753" s="59"/>
      <c r="HHB753" s="59"/>
      <c r="HHC753" s="59"/>
      <c r="HHD753" s="59"/>
      <c r="HHE753" s="59"/>
      <c r="HHF753" s="59"/>
      <c r="HHG753" s="59"/>
      <c r="HHH753" s="59"/>
      <c r="HHI753" s="59"/>
      <c r="HHJ753" s="59"/>
      <c r="HHK753" s="59"/>
      <c r="HHL753" s="59"/>
      <c r="HHM753" s="59"/>
      <c r="HHN753" s="59"/>
      <c r="HHO753" s="59"/>
      <c r="HHP753" s="59"/>
      <c r="HHQ753" s="59"/>
      <c r="HHR753" s="59"/>
      <c r="HHS753" s="59"/>
      <c r="HHT753" s="59"/>
      <c r="HHU753" s="59"/>
      <c r="HHV753" s="59"/>
      <c r="HHW753" s="59"/>
      <c r="HHX753" s="59"/>
      <c r="HHY753" s="59"/>
      <c r="HHZ753" s="59"/>
      <c r="HIA753" s="59"/>
      <c r="HIB753" s="59"/>
      <c r="HIC753" s="59"/>
      <c r="HID753" s="59"/>
      <c r="HIE753" s="59"/>
      <c r="HIF753" s="59"/>
      <c r="HIG753" s="59"/>
      <c r="HIH753" s="59"/>
      <c r="HII753" s="59"/>
      <c r="HIJ753" s="59"/>
      <c r="HIK753" s="59"/>
      <c r="HIL753" s="59"/>
      <c r="HIM753" s="59"/>
      <c r="HIN753" s="59"/>
      <c r="HIO753" s="59"/>
      <c r="HIP753" s="59"/>
      <c r="HIQ753" s="59"/>
      <c r="HIR753" s="59"/>
      <c r="HIS753" s="59"/>
      <c r="HIT753" s="59"/>
      <c r="HIU753" s="59"/>
      <c r="HIV753" s="59"/>
      <c r="HIW753" s="59"/>
      <c r="HIX753" s="59"/>
      <c r="HIY753" s="59"/>
      <c r="HIZ753" s="59"/>
      <c r="HJA753" s="59"/>
      <c r="HJB753" s="59"/>
      <c r="HJC753" s="59"/>
      <c r="HJD753" s="59"/>
      <c r="HJE753" s="59"/>
      <c r="HJF753" s="59"/>
      <c r="HJG753" s="59"/>
      <c r="HJH753" s="59"/>
      <c r="HJI753" s="59"/>
      <c r="HJJ753" s="59"/>
      <c r="HJK753" s="59"/>
      <c r="HJL753" s="59"/>
      <c r="HJM753" s="59"/>
      <c r="HJN753" s="59"/>
      <c r="HJO753" s="59"/>
      <c r="HJP753" s="59"/>
      <c r="HJQ753" s="59"/>
      <c r="HJR753" s="59"/>
      <c r="HJS753" s="59"/>
      <c r="HJT753" s="59"/>
      <c r="HJU753" s="59"/>
      <c r="HJV753" s="59"/>
      <c r="HJW753" s="59"/>
      <c r="HJX753" s="59"/>
      <c r="HJY753" s="59"/>
      <c r="HJZ753" s="59"/>
      <c r="HKA753" s="59"/>
      <c r="HKB753" s="59"/>
      <c r="HKC753" s="59"/>
      <c r="HKD753" s="59"/>
      <c r="HKE753" s="59"/>
      <c r="HKF753" s="59"/>
      <c r="HKG753" s="59"/>
      <c r="HKH753" s="59"/>
      <c r="HKI753" s="59"/>
      <c r="HKJ753" s="59"/>
      <c r="HKK753" s="59"/>
      <c r="HKL753" s="59"/>
      <c r="HKM753" s="59"/>
      <c r="HKN753" s="59"/>
      <c r="HKO753" s="59"/>
      <c r="HKP753" s="59"/>
      <c r="HKQ753" s="59"/>
      <c r="HKR753" s="59"/>
      <c r="HKS753" s="59"/>
      <c r="HKT753" s="59"/>
      <c r="HKU753" s="59"/>
      <c r="HKV753" s="59"/>
      <c r="HKW753" s="59"/>
      <c r="HKX753" s="59"/>
      <c r="HKY753" s="59"/>
      <c r="HKZ753" s="59"/>
      <c r="HLA753" s="59"/>
      <c r="HLB753" s="59"/>
      <c r="HLC753" s="59"/>
      <c r="HLD753" s="59"/>
      <c r="HLE753" s="59"/>
      <c r="HLF753" s="59"/>
      <c r="HLG753" s="59"/>
      <c r="HLH753" s="59"/>
      <c r="HLI753" s="59"/>
      <c r="HLJ753" s="59"/>
      <c r="HLK753" s="59"/>
      <c r="HLL753" s="59"/>
      <c r="HLM753" s="59"/>
      <c r="HLN753" s="59"/>
      <c r="HLO753" s="59"/>
      <c r="HLP753" s="59"/>
      <c r="HLQ753" s="59"/>
      <c r="HLR753" s="59"/>
      <c r="HLS753" s="59"/>
      <c r="HLT753" s="59"/>
      <c r="HLU753" s="59"/>
      <c r="HLV753" s="59"/>
      <c r="HLW753" s="59"/>
      <c r="HLX753" s="59"/>
      <c r="HLY753" s="59"/>
      <c r="HLZ753" s="59"/>
      <c r="HMA753" s="59"/>
      <c r="HMB753" s="59"/>
      <c r="HMC753" s="59"/>
      <c r="HMD753" s="59"/>
      <c r="HME753" s="59"/>
      <c r="HMF753" s="59"/>
      <c r="HMG753" s="59"/>
      <c r="HMH753" s="59"/>
      <c r="HMI753" s="59"/>
      <c r="HMJ753" s="59"/>
      <c r="HMK753" s="59"/>
      <c r="HML753" s="59"/>
      <c r="HMM753" s="59"/>
      <c r="HMN753" s="59"/>
      <c r="HMO753" s="59"/>
      <c r="HMP753" s="59"/>
      <c r="HMQ753" s="59"/>
      <c r="HMR753" s="59"/>
      <c r="HMS753" s="59"/>
      <c r="HMT753" s="59"/>
      <c r="HMU753" s="59"/>
      <c r="HMV753" s="59"/>
      <c r="HMW753" s="59"/>
      <c r="HMX753" s="59"/>
      <c r="HMY753" s="59"/>
      <c r="HMZ753" s="59"/>
      <c r="HNA753" s="59"/>
      <c r="HNB753" s="59"/>
      <c r="HNC753" s="59"/>
      <c r="HND753" s="59"/>
      <c r="HNE753" s="59"/>
      <c r="HNF753" s="59"/>
      <c r="HNG753" s="59"/>
      <c r="HNH753" s="59"/>
      <c r="HNI753" s="59"/>
      <c r="HNJ753" s="59"/>
      <c r="HNK753" s="59"/>
      <c r="HNL753" s="59"/>
      <c r="HNM753" s="59"/>
      <c r="HNN753" s="59"/>
      <c r="HNO753" s="59"/>
      <c r="HNP753" s="59"/>
      <c r="HNQ753" s="59"/>
      <c r="HNR753" s="59"/>
      <c r="HNS753" s="59"/>
      <c r="HNT753" s="59"/>
      <c r="HNU753" s="59"/>
      <c r="HNV753" s="59"/>
      <c r="HNW753" s="59"/>
      <c r="HNX753" s="59"/>
      <c r="HNY753" s="59"/>
      <c r="HNZ753" s="59"/>
      <c r="HOA753" s="59"/>
      <c r="HOB753" s="59"/>
      <c r="HOC753" s="59"/>
      <c r="HOD753" s="59"/>
      <c r="HOE753" s="59"/>
      <c r="HOF753" s="59"/>
      <c r="HOG753" s="59"/>
      <c r="HOH753" s="59"/>
      <c r="HOI753" s="59"/>
      <c r="HOJ753" s="59"/>
      <c r="HOK753" s="59"/>
      <c r="HOL753" s="59"/>
      <c r="HOM753" s="59"/>
      <c r="HON753" s="59"/>
      <c r="HOO753" s="59"/>
      <c r="HOP753" s="59"/>
      <c r="HOQ753" s="59"/>
      <c r="HOR753" s="59"/>
      <c r="HOS753" s="59"/>
      <c r="HOT753" s="59"/>
      <c r="HOU753" s="59"/>
      <c r="HOV753" s="59"/>
      <c r="HOW753" s="59"/>
      <c r="HOX753" s="59"/>
      <c r="HOY753" s="59"/>
      <c r="HOZ753" s="59"/>
      <c r="HPA753" s="59"/>
      <c r="HPB753" s="59"/>
      <c r="HPC753" s="59"/>
      <c r="HPD753" s="59"/>
      <c r="HPE753" s="59"/>
      <c r="HPF753" s="59"/>
      <c r="HPG753" s="59"/>
      <c r="HPH753" s="59"/>
      <c r="HPI753" s="59"/>
      <c r="HPJ753" s="59"/>
      <c r="HPK753" s="59"/>
      <c r="HPL753" s="59"/>
      <c r="HPM753" s="59"/>
      <c r="HPN753" s="59"/>
      <c r="HPO753" s="59"/>
      <c r="HPP753" s="59"/>
      <c r="HPQ753" s="59"/>
      <c r="HPR753" s="59"/>
      <c r="HPS753" s="59"/>
      <c r="HPT753" s="59"/>
      <c r="HPU753" s="59"/>
      <c r="HPV753" s="59"/>
      <c r="HPW753" s="59"/>
      <c r="HPX753" s="59"/>
      <c r="HPY753" s="59"/>
      <c r="HPZ753" s="59"/>
      <c r="HQA753" s="59"/>
      <c r="HQB753" s="59"/>
      <c r="HQC753" s="59"/>
      <c r="HQD753" s="59"/>
      <c r="HQE753" s="59"/>
      <c r="HQF753" s="59"/>
      <c r="HQG753" s="59"/>
      <c r="HQH753" s="59"/>
      <c r="HQI753" s="59"/>
      <c r="HQJ753" s="59"/>
      <c r="HQK753" s="59"/>
      <c r="HQL753" s="59"/>
      <c r="HQM753" s="59"/>
      <c r="HQN753" s="59"/>
      <c r="HQO753" s="59"/>
      <c r="HQP753" s="59"/>
      <c r="HQQ753" s="59"/>
      <c r="HQR753" s="59"/>
      <c r="HQS753" s="59"/>
      <c r="HQT753" s="59"/>
      <c r="HQU753" s="59"/>
      <c r="HQV753" s="59"/>
      <c r="HQW753" s="59"/>
      <c r="HQX753" s="59"/>
      <c r="HQY753" s="59"/>
      <c r="HQZ753" s="59"/>
      <c r="HRA753" s="59"/>
      <c r="HRB753" s="59"/>
      <c r="HRC753" s="59"/>
      <c r="HRD753" s="59"/>
      <c r="HRE753" s="59"/>
      <c r="HRF753" s="59"/>
      <c r="HRG753" s="59"/>
      <c r="HRH753" s="59"/>
      <c r="HRI753" s="59"/>
      <c r="HRJ753" s="59"/>
      <c r="HRK753" s="59"/>
      <c r="HRL753" s="59"/>
      <c r="HRM753" s="59"/>
      <c r="HRN753" s="59"/>
      <c r="HRO753" s="59"/>
      <c r="HRP753" s="59"/>
      <c r="HRQ753" s="59"/>
      <c r="HRR753" s="59"/>
      <c r="HRS753" s="59"/>
      <c r="HRT753" s="59"/>
      <c r="HRU753" s="59"/>
      <c r="HRV753" s="59"/>
      <c r="HRW753" s="59"/>
      <c r="HRX753" s="59"/>
      <c r="HRY753" s="59"/>
      <c r="HRZ753" s="59"/>
      <c r="HSA753" s="59"/>
      <c r="HSB753" s="59"/>
      <c r="HSC753" s="59"/>
      <c r="HSD753" s="59"/>
      <c r="HSE753" s="59"/>
      <c r="HSF753" s="59"/>
      <c r="HSG753" s="59"/>
      <c r="HSH753" s="59"/>
      <c r="HSI753" s="59"/>
      <c r="HSJ753" s="59"/>
      <c r="HSK753" s="59"/>
      <c r="HSL753" s="59"/>
      <c r="HSM753" s="59"/>
      <c r="HSN753" s="59"/>
      <c r="HSO753" s="59"/>
      <c r="HSP753" s="59"/>
      <c r="HSQ753" s="59"/>
      <c r="HSR753" s="59"/>
      <c r="HSS753" s="59"/>
      <c r="HST753" s="59"/>
      <c r="HSU753" s="59"/>
      <c r="HSV753" s="59"/>
      <c r="HSW753" s="59"/>
      <c r="HSX753" s="59"/>
      <c r="HSY753" s="59"/>
      <c r="HSZ753" s="59"/>
      <c r="HTA753" s="59"/>
      <c r="HTB753" s="59"/>
      <c r="HTC753" s="59"/>
      <c r="HTD753" s="59"/>
      <c r="HTE753" s="59"/>
      <c r="HTF753" s="59"/>
      <c r="HTG753" s="59"/>
      <c r="HTH753" s="59"/>
      <c r="HTI753" s="59"/>
      <c r="HTJ753" s="59"/>
      <c r="HTK753" s="59"/>
      <c r="HTL753" s="59"/>
      <c r="HTM753" s="59"/>
      <c r="HTN753" s="59"/>
      <c r="HTO753" s="59"/>
      <c r="HTP753" s="59"/>
      <c r="HTQ753" s="59"/>
      <c r="HTR753" s="59"/>
      <c r="HTS753" s="59"/>
      <c r="HTT753" s="59"/>
      <c r="HTU753" s="59"/>
      <c r="HTV753" s="59"/>
      <c r="HTW753" s="59"/>
      <c r="HTX753" s="59"/>
      <c r="HTY753" s="59"/>
      <c r="HTZ753" s="59"/>
      <c r="HUA753" s="59"/>
      <c r="HUB753" s="59"/>
      <c r="HUC753" s="59"/>
      <c r="HUD753" s="59"/>
      <c r="HUE753" s="59"/>
      <c r="HUF753" s="59"/>
      <c r="HUG753" s="59"/>
      <c r="HUH753" s="59"/>
      <c r="HUI753" s="59"/>
      <c r="HUJ753" s="59"/>
      <c r="HUK753" s="59"/>
      <c r="HUL753" s="59"/>
      <c r="HUM753" s="59"/>
      <c r="HUN753" s="59"/>
      <c r="HUO753" s="59"/>
      <c r="HUP753" s="59"/>
      <c r="HUQ753" s="59"/>
      <c r="HUR753" s="59"/>
      <c r="HUS753" s="59"/>
      <c r="HUT753" s="59"/>
      <c r="HUU753" s="59"/>
      <c r="HUV753" s="59"/>
      <c r="HUW753" s="59"/>
      <c r="HUX753" s="59"/>
      <c r="HUY753" s="59"/>
      <c r="HUZ753" s="59"/>
      <c r="HVA753" s="59"/>
      <c r="HVB753" s="59"/>
      <c r="HVC753" s="59"/>
      <c r="HVD753" s="59"/>
      <c r="HVE753" s="59"/>
      <c r="HVF753" s="59"/>
      <c r="HVG753" s="59"/>
      <c r="HVH753" s="59"/>
      <c r="HVI753" s="59"/>
      <c r="HVJ753" s="59"/>
      <c r="HVK753" s="59"/>
      <c r="HVL753" s="59"/>
      <c r="HVM753" s="59"/>
      <c r="HVN753" s="59"/>
      <c r="HVO753" s="59"/>
      <c r="HVP753" s="59"/>
      <c r="HVQ753" s="59"/>
      <c r="HVR753" s="59"/>
      <c r="HVS753" s="59"/>
      <c r="HVT753" s="59"/>
      <c r="HVU753" s="59"/>
      <c r="HVV753" s="59"/>
      <c r="HVW753" s="59"/>
      <c r="HVX753" s="59"/>
      <c r="HVY753" s="59"/>
      <c r="HVZ753" s="59"/>
      <c r="HWA753" s="59"/>
      <c r="HWB753" s="59"/>
      <c r="HWC753" s="59"/>
      <c r="HWD753" s="59"/>
      <c r="HWE753" s="59"/>
      <c r="HWF753" s="59"/>
      <c r="HWG753" s="59"/>
      <c r="HWH753" s="59"/>
      <c r="HWI753" s="59"/>
      <c r="HWJ753" s="59"/>
      <c r="HWK753" s="59"/>
      <c r="HWL753" s="59"/>
      <c r="HWM753" s="59"/>
      <c r="HWN753" s="59"/>
      <c r="HWO753" s="59"/>
      <c r="HWP753" s="59"/>
      <c r="HWQ753" s="59"/>
      <c r="HWR753" s="59"/>
      <c r="HWS753" s="59"/>
      <c r="HWT753" s="59"/>
      <c r="HWU753" s="59"/>
      <c r="HWV753" s="59"/>
      <c r="HWW753" s="59"/>
      <c r="HWX753" s="59"/>
      <c r="HWY753" s="59"/>
      <c r="HWZ753" s="59"/>
      <c r="HXA753" s="59"/>
      <c r="HXB753" s="59"/>
      <c r="HXC753" s="59"/>
      <c r="HXD753" s="59"/>
      <c r="HXE753" s="59"/>
      <c r="HXF753" s="59"/>
      <c r="HXG753" s="59"/>
      <c r="HXH753" s="59"/>
      <c r="HXI753" s="59"/>
      <c r="HXJ753" s="59"/>
      <c r="HXK753" s="59"/>
      <c r="HXL753" s="59"/>
      <c r="HXM753" s="59"/>
      <c r="HXN753" s="59"/>
      <c r="HXO753" s="59"/>
      <c r="HXP753" s="59"/>
      <c r="HXQ753" s="59"/>
      <c r="HXR753" s="59"/>
      <c r="HXS753" s="59"/>
      <c r="HXT753" s="59"/>
      <c r="HXU753" s="59"/>
      <c r="HXV753" s="59"/>
      <c r="HXW753" s="59"/>
      <c r="HXX753" s="59"/>
      <c r="HXY753" s="59"/>
      <c r="HXZ753" s="59"/>
      <c r="HYA753" s="59"/>
      <c r="HYB753" s="59"/>
      <c r="HYC753" s="59"/>
      <c r="HYD753" s="59"/>
      <c r="HYE753" s="59"/>
      <c r="HYF753" s="59"/>
      <c r="HYG753" s="59"/>
      <c r="HYH753" s="59"/>
      <c r="HYI753" s="59"/>
      <c r="HYJ753" s="59"/>
      <c r="HYK753" s="59"/>
      <c r="HYL753" s="59"/>
      <c r="HYM753" s="59"/>
      <c r="HYN753" s="59"/>
      <c r="HYO753" s="59"/>
      <c r="HYP753" s="59"/>
      <c r="HYQ753" s="59"/>
      <c r="HYR753" s="59"/>
      <c r="HYS753" s="59"/>
      <c r="HYT753" s="59"/>
      <c r="HYU753" s="59"/>
      <c r="HYV753" s="59"/>
      <c r="HYW753" s="59"/>
      <c r="HYX753" s="59"/>
      <c r="HYY753" s="59"/>
      <c r="HYZ753" s="59"/>
      <c r="HZA753" s="59"/>
      <c r="HZB753" s="59"/>
      <c r="HZC753" s="59"/>
      <c r="HZD753" s="59"/>
      <c r="HZE753" s="59"/>
      <c r="HZF753" s="59"/>
      <c r="HZG753" s="59"/>
      <c r="HZH753" s="59"/>
      <c r="HZI753" s="59"/>
      <c r="HZJ753" s="59"/>
      <c r="HZK753" s="59"/>
      <c r="HZL753" s="59"/>
      <c r="HZM753" s="59"/>
      <c r="HZN753" s="59"/>
      <c r="HZO753" s="59"/>
      <c r="HZP753" s="59"/>
      <c r="HZQ753" s="59"/>
      <c r="HZR753" s="59"/>
      <c r="HZS753" s="59"/>
      <c r="HZT753" s="59"/>
      <c r="HZU753" s="59"/>
      <c r="HZV753" s="59"/>
      <c r="HZW753" s="59"/>
      <c r="HZX753" s="59"/>
      <c r="HZY753" s="59"/>
      <c r="HZZ753" s="59"/>
      <c r="IAA753" s="59"/>
      <c r="IAB753" s="59"/>
      <c r="IAC753" s="59"/>
      <c r="IAD753" s="59"/>
      <c r="IAE753" s="59"/>
      <c r="IAF753" s="59"/>
      <c r="IAG753" s="59"/>
      <c r="IAH753" s="59"/>
      <c r="IAI753" s="59"/>
      <c r="IAJ753" s="59"/>
      <c r="IAK753" s="59"/>
      <c r="IAL753" s="59"/>
      <c r="IAM753" s="59"/>
      <c r="IAN753" s="59"/>
      <c r="IAO753" s="59"/>
      <c r="IAP753" s="59"/>
      <c r="IAQ753" s="59"/>
      <c r="IAR753" s="59"/>
      <c r="IAS753" s="59"/>
      <c r="IAT753" s="59"/>
      <c r="IAU753" s="59"/>
      <c r="IAV753" s="59"/>
      <c r="IAW753" s="59"/>
      <c r="IAX753" s="59"/>
      <c r="IAY753" s="59"/>
      <c r="IAZ753" s="59"/>
      <c r="IBA753" s="59"/>
      <c r="IBB753" s="59"/>
      <c r="IBC753" s="59"/>
      <c r="IBD753" s="59"/>
      <c r="IBE753" s="59"/>
      <c r="IBF753" s="59"/>
      <c r="IBG753" s="59"/>
      <c r="IBH753" s="59"/>
      <c r="IBI753" s="59"/>
      <c r="IBJ753" s="59"/>
      <c r="IBK753" s="59"/>
      <c r="IBL753" s="59"/>
      <c r="IBM753" s="59"/>
      <c r="IBN753" s="59"/>
      <c r="IBO753" s="59"/>
      <c r="IBP753" s="59"/>
      <c r="IBQ753" s="59"/>
      <c r="IBR753" s="59"/>
      <c r="IBS753" s="59"/>
      <c r="IBT753" s="59"/>
      <c r="IBU753" s="59"/>
      <c r="IBV753" s="59"/>
      <c r="IBW753" s="59"/>
      <c r="IBX753" s="59"/>
      <c r="IBY753" s="59"/>
      <c r="IBZ753" s="59"/>
      <c r="ICA753" s="59"/>
      <c r="ICB753" s="59"/>
      <c r="ICC753" s="59"/>
      <c r="ICD753" s="59"/>
      <c r="ICE753" s="59"/>
      <c r="ICF753" s="59"/>
      <c r="ICG753" s="59"/>
      <c r="ICH753" s="59"/>
      <c r="ICI753" s="59"/>
      <c r="ICJ753" s="59"/>
      <c r="ICK753" s="59"/>
      <c r="ICL753" s="59"/>
      <c r="ICM753" s="59"/>
      <c r="ICN753" s="59"/>
      <c r="ICO753" s="59"/>
      <c r="ICP753" s="59"/>
      <c r="ICQ753" s="59"/>
      <c r="ICR753" s="59"/>
      <c r="ICS753" s="59"/>
      <c r="ICT753" s="59"/>
      <c r="ICU753" s="59"/>
      <c r="ICV753" s="59"/>
      <c r="ICW753" s="59"/>
      <c r="ICX753" s="59"/>
      <c r="ICY753" s="59"/>
      <c r="ICZ753" s="59"/>
      <c r="IDA753" s="59"/>
      <c r="IDB753" s="59"/>
      <c r="IDC753" s="59"/>
      <c r="IDD753" s="59"/>
      <c r="IDE753" s="59"/>
      <c r="IDF753" s="59"/>
      <c r="IDG753" s="59"/>
      <c r="IDH753" s="59"/>
      <c r="IDI753" s="59"/>
      <c r="IDJ753" s="59"/>
      <c r="IDK753" s="59"/>
      <c r="IDL753" s="59"/>
      <c r="IDM753" s="59"/>
      <c r="IDN753" s="59"/>
      <c r="IDO753" s="59"/>
      <c r="IDP753" s="59"/>
      <c r="IDQ753" s="59"/>
      <c r="IDR753" s="59"/>
      <c r="IDS753" s="59"/>
      <c r="IDT753" s="59"/>
      <c r="IDU753" s="59"/>
      <c r="IDV753" s="59"/>
      <c r="IDW753" s="59"/>
      <c r="IDX753" s="59"/>
      <c r="IDY753" s="59"/>
      <c r="IDZ753" s="59"/>
      <c r="IEA753" s="59"/>
      <c r="IEB753" s="59"/>
      <c r="IEC753" s="59"/>
      <c r="IED753" s="59"/>
      <c r="IEE753" s="59"/>
      <c r="IEF753" s="59"/>
      <c r="IEG753" s="59"/>
      <c r="IEH753" s="59"/>
      <c r="IEI753" s="59"/>
      <c r="IEJ753" s="59"/>
      <c r="IEK753" s="59"/>
      <c r="IEL753" s="59"/>
      <c r="IEM753" s="59"/>
      <c r="IEN753" s="59"/>
      <c r="IEO753" s="59"/>
      <c r="IEP753" s="59"/>
      <c r="IEQ753" s="59"/>
      <c r="IER753" s="59"/>
      <c r="IES753" s="59"/>
      <c r="IET753" s="59"/>
      <c r="IEU753" s="59"/>
      <c r="IEV753" s="59"/>
      <c r="IEW753" s="59"/>
      <c r="IEX753" s="59"/>
      <c r="IEY753" s="59"/>
      <c r="IEZ753" s="59"/>
      <c r="IFA753" s="59"/>
      <c r="IFB753" s="59"/>
      <c r="IFC753" s="59"/>
      <c r="IFD753" s="59"/>
      <c r="IFE753" s="59"/>
      <c r="IFF753" s="59"/>
      <c r="IFG753" s="59"/>
      <c r="IFH753" s="59"/>
      <c r="IFI753" s="59"/>
      <c r="IFJ753" s="59"/>
      <c r="IFK753" s="59"/>
      <c r="IFL753" s="59"/>
      <c r="IFM753" s="59"/>
      <c r="IFN753" s="59"/>
      <c r="IFO753" s="59"/>
      <c r="IFP753" s="59"/>
      <c r="IFQ753" s="59"/>
      <c r="IFR753" s="59"/>
      <c r="IFS753" s="59"/>
      <c r="IFT753" s="59"/>
      <c r="IFU753" s="59"/>
      <c r="IFV753" s="59"/>
      <c r="IFW753" s="59"/>
      <c r="IFX753" s="59"/>
      <c r="IFY753" s="59"/>
      <c r="IFZ753" s="59"/>
      <c r="IGA753" s="59"/>
      <c r="IGB753" s="59"/>
      <c r="IGC753" s="59"/>
      <c r="IGD753" s="59"/>
      <c r="IGE753" s="59"/>
      <c r="IGF753" s="59"/>
      <c r="IGG753" s="59"/>
      <c r="IGH753" s="59"/>
      <c r="IGI753" s="59"/>
      <c r="IGJ753" s="59"/>
      <c r="IGK753" s="59"/>
      <c r="IGL753" s="59"/>
      <c r="IGM753" s="59"/>
      <c r="IGN753" s="59"/>
      <c r="IGO753" s="59"/>
      <c r="IGP753" s="59"/>
      <c r="IGQ753" s="59"/>
      <c r="IGR753" s="59"/>
      <c r="IGS753" s="59"/>
      <c r="IGT753" s="59"/>
      <c r="IGU753" s="59"/>
      <c r="IGV753" s="59"/>
      <c r="IGW753" s="59"/>
      <c r="IGX753" s="59"/>
      <c r="IGY753" s="59"/>
      <c r="IGZ753" s="59"/>
      <c r="IHA753" s="59"/>
      <c r="IHB753" s="59"/>
      <c r="IHC753" s="59"/>
      <c r="IHD753" s="59"/>
      <c r="IHE753" s="59"/>
      <c r="IHF753" s="59"/>
      <c r="IHG753" s="59"/>
      <c r="IHH753" s="59"/>
      <c r="IHI753" s="59"/>
      <c r="IHJ753" s="59"/>
      <c r="IHK753" s="59"/>
      <c r="IHL753" s="59"/>
      <c r="IHM753" s="59"/>
      <c r="IHN753" s="59"/>
      <c r="IHO753" s="59"/>
      <c r="IHP753" s="59"/>
      <c r="IHQ753" s="59"/>
      <c r="IHR753" s="59"/>
      <c r="IHS753" s="59"/>
      <c r="IHT753" s="59"/>
      <c r="IHU753" s="59"/>
      <c r="IHV753" s="59"/>
      <c r="IHW753" s="59"/>
      <c r="IHX753" s="59"/>
      <c r="IHY753" s="59"/>
      <c r="IHZ753" s="59"/>
      <c r="IIA753" s="59"/>
      <c r="IIB753" s="59"/>
      <c r="IIC753" s="59"/>
      <c r="IID753" s="59"/>
      <c r="IIE753" s="59"/>
      <c r="IIF753" s="59"/>
      <c r="IIG753" s="59"/>
      <c r="IIH753" s="59"/>
      <c r="III753" s="59"/>
      <c r="IIJ753" s="59"/>
      <c r="IIK753" s="59"/>
      <c r="IIL753" s="59"/>
      <c r="IIM753" s="59"/>
      <c r="IIN753" s="59"/>
      <c r="IIO753" s="59"/>
      <c r="IIP753" s="59"/>
      <c r="IIQ753" s="59"/>
      <c r="IIR753" s="59"/>
      <c r="IIS753" s="59"/>
      <c r="IIT753" s="59"/>
      <c r="IIU753" s="59"/>
      <c r="IIV753" s="59"/>
      <c r="IIW753" s="59"/>
      <c r="IIX753" s="59"/>
      <c r="IIY753" s="59"/>
      <c r="IIZ753" s="59"/>
      <c r="IJA753" s="59"/>
      <c r="IJB753" s="59"/>
      <c r="IJC753" s="59"/>
      <c r="IJD753" s="59"/>
      <c r="IJE753" s="59"/>
      <c r="IJF753" s="59"/>
      <c r="IJG753" s="59"/>
      <c r="IJH753" s="59"/>
      <c r="IJI753" s="59"/>
      <c r="IJJ753" s="59"/>
      <c r="IJK753" s="59"/>
      <c r="IJL753" s="59"/>
      <c r="IJM753" s="59"/>
      <c r="IJN753" s="59"/>
      <c r="IJO753" s="59"/>
      <c r="IJP753" s="59"/>
      <c r="IJQ753" s="59"/>
      <c r="IJR753" s="59"/>
      <c r="IJS753" s="59"/>
      <c r="IJT753" s="59"/>
      <c r="IJU753" s="59"/>
      <c r="IJV753" s="59"/>
      <c r="IJW753" s="59"/>
      <c r="IJX753" s="59"/>
      <c r="IJY753" s="59"/>
      <c r="IJZ753" s="59"/>
      <c r="IKA753" s="59"/>
      <c r="IKB753" s="59"/>
      <c r="IKC753" s="59"/>
      <c r="IKD753" s="59"/>
      <c r="IKE753" s="59"/>
      <c r="IKF753" s="59"/>
      <c r="IKG753" s="59"/>
      <c r="IKH753" s="59"/>
      <c r="IKI753" s="59"/>
      <c r="IKJ753" s="59"/>
      <c r="IKK753" s="59"/>
      <c r="IKL753" s="59"/>
      <c r="IKM753" s="59"/>
      <c r="IKN753" s="59"/>
      <c r="IKO753" s="59"/>
      <c r="IKP753" s="59"/>
      <c r="IKQ753" s="59"/>
      <c r="IKR753" s="59"/>
      <c r="IKS753" s="59"/>
      <c r="IKT753" s="59"/>
      <c r="IKU753" s="59"/>
      <c r="IKV753" s="59"/>
      <c r="IKW753" s="59"/>
      <c r="IKX753" s="59"/>
      <c r="IKY753" s="59"/>
      <c r="IKZ753" s="59"/>
      <c r="ILA753" s="59"/>
      <c r="ILB753" s="59"/>
      <c r="ILC753" s="59"/>
      <c r="ILD753" s="59"/>
      <c r="ILE753" s="59"/>
      <c r="ILF753" s="59"/>
      <c r="ILG753" s="59"/>
      <c r="ILH753" s="59"/>
      <c r="ILI753" s="59"/>
      <c r="ILJ753" s="59"/>
      <c r="ILK753" s="59"/>
      <c r="ILL753" s="59"/>
      <c r="ILM753" s="59"/>
      <c r="ILN753" s="59"/>
      <c r="ILO753" s="59"/>
      <c r="ILP753" s="59"/>
      <c r="ILQ753" s="59"/>
      <c r="ILR753" s="59"/>
      <c r="ILS753" s="59"/>
      <c r="ILT753" s="59"/>
      <c r="ILU753" s="59"/>
      <c r="ILV753" s="59"/>
      <c r="ILW753" s="59"/>
      <c r="ILX753" s="59"/>
      <c r="ILY753" s="59"/>
      <c r="ILZ753" s="59"/>
      <c r="IMA753" s="59"/>
      <c r="IMB753" s="59"/>
      <c r="IMC753" s="59"/>
      <c r="IMD753" s="59"/>
      <c r="IME753" s="59"/>
      <c r="IMF753" s="59"/>
      <c r="IMG753" s="59"/>
      <c r="IMH753" s="59"/>
      <c r="IMI753" s="59"/>
      <c r="IMJ753" s="59"/>
      <c r="IMK753" s="59"/>
      <c r="IML753" s="59"/>
      <c r="IMM753" s="59"/>
      <c r="IMN753" s="59"/>
      <c r="IMO753" s="59"/>
      <c r="IMP753" s="59"/>
      <c r="IMQ753" s="59"/>
      <c r="IMR753" s="59"/>
      <c r="IMS753" s="59"/>
      <c r="IMT753" s="59"/>
      <c r="IMU753" s="59"/>
      <c r="IMV753" s="59"/>
      <c r="IMW753" s="59"/>
      <c r="IMX753" s="59"/>
      <c r="IMY753" s="59"/>
      <c r="IMZ753" s="59"/>
      <c r="INA753" s="59"/>
      <c r="INB753" s="59"/>
      <c r="INC753" s="59"/>
      <c r="IND753" s="59"/>
      <c r="INE753" s="59"/>
      <c r="INF753" s="59"/>
      <c r="ING753" s="59"/>
      <c r="INH753" s="59"/>
      <c r="INI753" s="59"/>
      <c r="INJ753" s="59"/>
      <c r="INK753" s="59"/>
      <c r="INL753" s="59"/>
      <c r="INM753" s="59"/>
      <c r="INN753" s="59"/>
      <c r="INO753" s="59"/>
      <c r="INP753" s="59"/>
      <c r="INQ753" s="59"/>
      <c r="INR753" s="59"/>
      <c r="INS753" s="59"/>
      <c r="INT753" s="59"/>
      <c r="INU753" s="59"/>
      <c r="INV753" s="59"/>
      <c r="INW753" s="59"/>
      <c r="INX753" s="59"/>
      <c r="INY753" s="59"/>
      <c r="INZ753" s="59"/>
      <c r="IOA753" s="59"/>
      <c r="IOB753" s="59"/>
      <c r="IOC753" s="59"/>
      <c r="IOD753" s="59"/>
      <c r="IOE753" s="59"/>
      <c r="IOF753" s="59"/>
      <c r="IOG753" s="59"/>
      <c r="IOH753" s="59"/>
      <c r="IOI753" s="59"/>
      <c r="IOJ753" s="59"/>
      <c r="IOK753" s="59"/>
      <c r="IOL753" s="59"/>
      <c r="IOM753" s="59"/>
      <c r="ION753" s="59"/>
      <c r="IOO753" s="59"/>
      <c r="IOP753" s="59"/>
      <c r="IOQ753" s="59"/>
      <c r="IOR753" s="59"/>
      <c r="IOS753" s="59"/>
      <c r="IOT753" s="59"/>
      <c r="IOU753" s="59"/>
      <c r="IOV753" s="59"/>
      <c r="IOW753" s="59"/>
      <c r="IOX753" s="59"/>
      <c r="IOY753" s="59"/>
      <c r="IOZ753" s="59"/>
      <c r="IPA753" s="59"/>
      <c r="IPB753" s="59"/>
      <c r="IPC753" s="59"/>
      <c r="IPD753" s="59"/>
      <c r="IPE753" s="59"/>
      <c r="IPF753" s="59"/>
      <c r="IPG753" s="59"/>
      <c r="IPH753" s="59"/>
      <c r="IPI753" s="59"/>
      <c r="IPJ753" s="59"/>
      <c r="IPK753" s="59"/>
      <c r="IPL753" s="59"/>
      <c r="IPM753" s="59"/>
      <c r="IPN753" s="59"/>
      <c r="IPO753" s="59"/>
      <c r="IPP753" s="59"/>
      <c r="IPQ753" s="59"/>
      <c r="IPR753" s="59"/>
      <c r="IPS753" s="59"/>
      <c r="IPT753" s="59"/>
      <c r="IPU753" s="59"/>
      <c r="IPV753" s="59"/>
      <c r="IPW753" s="59"/>
      <c r="IPX753" s="59"/>
      <c r="IPY753" s="59"/>
      <c r="IPZ753" s="59"/>
      <c r="IQA753" s="59"/>
      <c r="IQB753" s="59"/>
      <c r="IQC753" s="59"/>
      <c r="IQD753" s="59"/>
      <c r="IQE753" s="59"/>
      <c r="IQF753" s="59"/>
      <c r="IQG753" s="59"/>
      <c r="IQH753" s="59"/>
      <c r="IQI753" s="59"/>
      <c r="IQJ753" s="59"/>
      <c r="IQK753" s="59"/>
      <c r="IQL753" s="59"/>
      <c r="IQM753" s="59"/>
      <c r="IQN753" s="59"/>
      <c r="IQO753" s="59"/>
      <c r="IQP753" s="59"/>
      <c r="IQQ753" s="59"/>
      <c r="IQR753" s="59"/>
      <c r="IQS753" s="59"/>
      <c r="IQT753" s="59"/>
      <c r="IQU753" s="59"/>
      <c r="IQV753" s="59"/>
      <c r="IQW753" s="59"/>
      <c r="IQX753" s="59"/>
      <c r="IQY753" s="59"/>
      <c r="IQZ753" s="59"/>
      <c r="IRA753" s="59"/>
      <c r="IRB753" s="59"/>
      <c r="IRC753" s="59"/>
      <c r="IRD753" s="59"/>
      <c r="IRE753" s="59"/>
      <c r="IRF753" s="59"/>
      <c r="IRG753" s="59"/>
      <c r="IRH753" s="59"/>
      <c r="IRI753" s="59"/>
      <c r="IRJ753" s="59"/>
      <c r="IRK753" s="59"/>
      <c r="IRL753" s="59"/>
      <c r="IRM753" s="59"/>
      <c r="IRN753" s="59"/>
      <c r="IRO753" s="59"/>
      <c r="IRP753" s="59"/>
      <c r="IRQ753" s="59"/>
      <c r="IRR753" s="59"/>
      <c r="IRS753" s="59"/>
      <c r="IRT753" s="59"/>
      <c r="IRU753" s="59"/>
      <c r="IRV753" s="59"/>
      <c r="IRW753" s="59"/>
      <c r="IRX753" s="59"/>
      <c r="IRY753" s="59"/>
      <c r="IRZ753" s="59"/>
      <c r="ISA753" s="59"/>
      <c r="ISB753" s="59"/>
      <c r="ISC753" s="59"/>
      <c r="ISD753" s="59"/>
      <c r="ISE753" s="59"/>
      <c r="ISF753" s="59"/>
      <c r="ISG753" s="59"/>
      <c r="ISH753" s="59"/>
      <c r="ISI753" s="59"/>
      <c r="ISJ753" s="59"/>
      <c r="ISK753" s="59"/>
      <c r="ISL753" s="59"/>
      <c r="ISM753" s="59"/>
      <c r="ISN753" s="59"/>
      <c r="ISO753" s="59"/>
      <c r="ISP753" s="59"/>
      <c r="ISQ753" s="59"/>
      <c r="ISR753" s="59"/>
      <c r="ISS753" s="59"/>
      <c r="IST753" s="59"/>
      <c r="ISU753" s="59"/>
      <c r="ISV753" s="59"/>
      <c r="ISW753" s="59"/>
      <c r="ISX753" s="59"/>
      <c r="ISY753" s="59"/>
      <c r="ISZ753" s="59"/>
      <c r="ITA753" s="59"/>
      <c r="ITB753" s="59"/>
      <c r="ITC753" s="59"/>
      <c r="ITD753" s="59"/>
      <c r="ITE753" s="59"/>
      <c r="ITF753" s="59"/>
      <c r="ITG753" s="59"/>
      <c r="ITH753" s="59"/>
      <c r="ITI753" s="59"/>
      <c r="ITJ753" s="59"/>
      <c r="ITK753" s="59"/>
      <c r="ITL753" s="59"/>
      <c r="ITM753" s="59"/>
      <c r="ITN753" s="59"/>
      <c r="ITO753" s="59"/>
      <c r="ITP753" s="59"/>
      <c r="ITQ753" s="59"/>
      <c r="ITR753" s="59"/>
      <c r="ITS753" s="59"/>
      <c r="ITT753" s="59"/>
      <c r="ITU753" s="59"/>
      <c r="ITV753" s="59"/>
      <c r="ITW753" s="59"/>
      <c r="ITX753" s="59"/>
      <c r="ITY753" s="59"/>
      <c r="ITZ753" s="59"/>
      <c r="IUA753" s="59"/>
      <c r="IUB753" s="59"/>
      <c r="IUC753" s="59"/>
      <c r="IUD753" s="59"/>
      <c r="IUE753" s="59"/>
      <c r="IUF753" s="59"/>
      <c r="IUG753" s="59"/>
      <c r="IUH753" s="59"/>
      <c r="IUI753" s="59"/>
      <c r="IUJ753" s="59"/>
      <c r="IUK753" s="59"/>
      <c r="IUL753" s="59"/>
      <c r="IUM753" s="59"/>
      <c r="IUN753" s="59"/>
      <c r="IUO753" s="59"/>
      <c r="IUP753" s="59"/>
      <c r="IUQ753" s="59"/>
      <c r="IUR753" s="59"/>
      <c r="IUS753" s="59"/>
      <c r="IUT753" s="59"/>
      <c r="IUU753" s="59"/>
      <c r="IUV753" s="59"/>
      <c r="IUW753" s="59"/>
      <c r="IUX753" s="59"/>
      <c r="IUY753" s="59"/>
      <c r="IUZ753" s="59"/>
      <c r="IVA753" s="59"/>
      <c r="IVB753" s="59"/>
      <c r="IVC753" s="59"/>
      <c r="IVD753" s="59"/>
      <c r="IVE753" s="59"/>
      <c r="IVF753" s="59"/>
      <c r="IVG753" s="59"/>
      <c r="IVH753" s="59"/>
      <c r="IVI753" s="59"/>
      <c r="IVJ753" s="59"/>
      <c r="IVK753" s="59"/>
      <c r="IVL753" s="59"/>
      <c r="IVM753" s="59"/>
      <c r="IVN753" s="59"/>
      <c r="IVO753" s="59"/>
      <c r="IVP753" s="59"/>
      <c r="IVQ753" s="59"/>
      <c r="IVR753" s="59"/>
      <c r="IVS753" s="59"/>
      <c r="IVT753" s="59"/>
      <c r="IVU753" s="59"/>
      <c r="IVV753" s="59"/>
      <c r="IVW753" s="59"/>
      <c r="IVX753" s="59"/>
      <c r="IVY753" s="59"/>
      <c r="IVZ753" s="59"/>
      <c r="IWA753" s="59"/>
      <c r="IWB753" s="59"/>
      <c r="IWC753" s="59"/>
      <c r="IWD753" s="59"/>
      <c r="IWE753" s="59"/>
      <c r="IWF753" s="59"/>
      <c r="IWG753" s="59"/>
      <c r="IWH753" s="59"/>
      <c r="IWI753" s="59"/>
      <c r="IWJ753" s="59"/>
      <c r="IWK753" s="59"/>
      <c r="IWL753" s="59"/>
      <c r="IWM753" s="59"/>
      <c r="IWN753" s="59"/>
      <c r="IWO753" s="59"/>
      <c r="IWP753" s="59"/>
      <c r="IWQ753" s="59"/>
      <c r="IWR753" s="59"/>
      <c r="IWS753" s="59"/>
      <c r="IWT753" s="59"/>
      <c r="IWU753" s="59"/>
      <c r="IWV753" s="59"/>
      <c r="IWW753" s="59"/>
      <c r="IWX753" s="59"/>
      <c r="IWY753" s="59"/>
      <c r="IWZ753" s="59"/>
      <c r="IXA753" s="59"/>
      <c r="IXB753" s="59"/>
      <c r="IXC753" s="59"/>
      <c r="IXD753" s="59"/>
      <c r="IXE753" s="59"/>
      <c r="IXF753" s="59"/>
      <c r="IXG753" s="59"/>
      <c r="IXH753" s="59"/>
      <c r="IXI753" s="59"/>
      <c r="IXJ753" s="59"/>
      <c r="IXK753" s="59"/>
      <c r="IXL753" s="59"/>
      <c r="IXM753" s="59"/>
      <c r="IXN753" s="59"/>
      <c r="IXO753" s="59"/>
      <c r="IXP753" s="59"/>
      <c r="IXQ753" s="59"/>
      <c r="IXR753" s="59"/>
      <c r="IXS753" s="59"/>
      <c r="IXT753" s="59"/>
      <c r="IXU753" s="59"/>
      <c r="IXV753" s="59"/>
      <c r="IXW753" s="59"/>
      <c r="IXX753" s="59"/>
      <c r="IXY753" s="59"/>
      <c r="IXZ753" s="59"/>
      <c r="IYA753" s="59"/>
      <c r="IYB753" s="59"/>
      <c r="IYC753" s="59"/>
      <c r="IYD753" s="59"/>
      <c r="IYE753" s="59"/>
      <c r="IYF753" s="59"/>
      <c r="IYG753" s="59"/>
      <c r="IYH753" s="59"/>
      <c r="IYI753" s="59"/>
      <c r="IYJ753" s="59"/>
      <c r="IYK753" s="59"/>
      <c r="IYL753" s="59"/>
      <c r="IYM753" s="59"/>
      <c r="IYN753" s="59"/>
      <c r="IYO753" s="59"/>
      <c r="IYP753" s="59"/>
      <c r="IYQ753" s="59"/>
      <c r="IYR753" s="59"/>
      <c r="IYS753" s="59"/>
      <c r="IYT753" s="59"/>
      <c r="IYU753" s="59"/>
      <c r="IYV753" s="59"/>
      <c r="IYW753" s="59"/>
      <c r="IYX753" s="59"/>
      <c r="IYY753" s="59"/>
      <c r="IYZ753" s="59"/>
      <c r="IZA753" s="59"/>
      <c r="IZB753" s="59"/>
      <c r="IZC753" s="59"/>
      <c r="IZD753" s="59"/>
      <c r="IZE753" s="59"/>
      <c r="IZF753" s="59"/>
      <c r="IZG753" s="59"/>
      <c r="IZH753" s="59"/>
      <c r="IZI753" s="59"/>
      <c r="IZJ753" s="59"/>
      <c r="IZK753" s="59"/>
      <c r="IZL753" s="59"/>
      <c r="IZM753" s="59"/>
      <c r="IZN753" s="59"/>
      <c r="IZO753" s="59"/>
      <c r="IZP753" s="59"/>
      <c r="IZQ753" s="59"/>
      <c r="IZR753" s="59"/>
      <c r="IZS753" s="59"/>
      <c r="IZT753" s="59"/>
      <c r="IZU753" s="59"/>
      <c r="IZV753" s="59"/>
      <c r="IZW753" s="59"/>
      <c r="IZX753" s="59"/>
      <c r="IZY753" s="59"/>
      <c r="IZZ753" s="59"/>
      <c r="JAA753" s="59"/>
      <c r="JAB753" s="59"/>
      <c r="JAC753" s="59"/>
      <c r="JAD753" s="59"/>
      <c r="JAE753" s="59"/>
      <c r="JAF753" s="59"/>
      <c r="JAG753" s="59"/>
      <c r="JAH753" s="59"/>
      <c r="JAI753" s="59"/>
      <c r="JAJ753" s="59"/>
      <c r="JAK753" s="59"/>
      <c r="JAL753" s="59"/>
      <c r="JAM753" s="59"/>
      <c r="JAN753" s="59"/>
      <c r="JAO753" s="59"/>
      <c r="JAP753" s="59"/>
      <c r="JAQ753" s="59"/>
      <c r="JAR753" s="59"/>
      <c r="JAS753" s="59"/>
      <c r="JAT753" s="59"/>
      <c r="JAU753" s="59"/>
      <c r="JAV753" s="59"/>
      <c r="JAW753" s="59"/>
      <c r="JAX753" s="59"/>
      <c r="JAY753" s="59"/>
      <c r="JAZ753" s="59"/>
      <c r="JBA753" s="59"/>
      <c r="JBB753" s="59"/>
      <c r="JBC753" s="59"/>
      <c r="JBD753" s="59"/>
      <c r="JBE753" s="59"/>
      <c r="JBF753" s="59"/>
      <c r="JBG753" s="59"/>
      <c r="JBH753" s="59"/>
      <c r="JBI753" s="59"/>
      <c r="JBJ753" s="59"/>
      <c r="JBK753" s="59"/>
      <c r="JBL753" s="59"/>
      <c r="JBM753" s="59"/>
      <c r="JBN753" s="59"/>
      <c r="JBO753" s="59"/>
      <c r="JBP753" s="59"/>
      <c r="JBQ753" s="59"/>
      <c r="JBR753" s="59"/>
      <c r="JBS753" s="59"/>
      <c r="JBT753" s="59"/>
      <c r="JBU753" s="59"/>
      <c r="JBV753" s="59"/>
      <c r="JBW753" s="59"/>
      <c r="JBX753" s="59"/>
      <c r="JBY753" s="59"/>
      <c r="JBZ753" s="59"/>
      <c r="JCA753" s="59"/>
      <c r="JCB753" s="59"/>
      <c r="JCC753" s="59"/>
      <c r="JCD753" s="59"/>
      <c r="JCE753" s="59"/>
      <c r="JCF753" s="59"/>
      <c r="JCG753" s="59"/>
      <c r="JCH753" s="59"/>
      <c r="JCI753" s="59"/>
      <c r="JCJ753" s="59"/>
      <c r="JCK753" s="59"/>
      <c r="JCL753" s="59"/>
      <c r="JCM753" s="59"/>
      <c r="JCN753" s="59"/>
      <c r="JCO753" s="59"/>
      <c r="JCP753" s="59"/>
      <c r="JCQ753" s="59"/>
      <c r="JCR753" s="59"/>
      <c r="JCS753" s="59"/>
      <c r="JCT753" s="59"/>
      <c r="JCU753" s="59"/>
      <c r="JCV753" s="59"/>
      <c r="JCW753" s="59"/>
      <c r="JCX753" s="59"/>
      <c r="JCY753" s="59"/>
      <c r="JCZ753" s="59"/>
      <c r="JDA753" s="59"/>
      <c r="JDB753" s="59"/>
      <c r="JDC753" s="59"/>
      <c r="JDD753" s="59"/>
      <c r="JDE753" s="59"/>
      <c r="JDF753" s="59"/>
      <c r="JDG753" s="59"/>
      <c r="JDH753" s="59"/>
      <c r="JDI753" s="59"/>
      <c r="JDJ753" s="59"/>
      <c r="JDK753" s="59"/>
      <c r="JDL753" s="59"/>
      <c r="JDM753" s="59"/>
      <c r="JDN753" s="59"/>
      <c r="JDO753" s="59"/>
      <c r="JDP753" s="59"/>
      <c r="JDQ753" s="59"/>
      <c r="JDR753" s="59"/>
      <c r="JDS753" s="59"/>
      <c r="JDT753" s="59"/>
      <c r="JDU753" s="59"/>
      <c r="JDV753" s="59"/>
      <c r="JDW753" s="59"/>
      <c r="JDX753" s="59"/>
      <c r="JDY753" s="59"/>
      <c r="JDZ753" s="59"/>
      <c r="JEA753" s="59"/>
      <c r="JEB753" s="59"/>
      <c r="JEC753" s="59"/>
      <c r="JED753" s="59"/>
      <c r="JEE753" s="59"/>
      <c r="JEF753" s="59"/>
      <c r="JEG753" s="59"/>
      <c r="JEH753" s="59"/>
      <c r="JEI753" s="59"/>
      <c r="JEJ753" s="59"/>
      <c r="JEK753" s="59"/>
      <c r="JEL753" s="59"/>
      <c r="JEM753" s="59"/>
      <c r="JEN753" s="59"/>
      <c r="JEO753" s="59"/>
      <c r="JEP753" s="59"/>
      <c r="JEQ753" s="59"/>
      <c r="JER753" s="59"/>
      <c r="JES753" s="59"/>
      <c r="JET753" s="59"/>
      <c r="JEU753" s="59"/>
      <c r="JEV753" s="59"/>
      <c r="JEW753" s="59"/>
      <c r="JEX753" s="59"/>
      <c r="JEY753" s="59"/>
      <c r="JEZ753" s="59"/>
      <c r="JFA753" s="59"/>
      <c r="JFB753" s="59"/>
      <c r="JFC753" s="59"/>
      <c r="JFD753" s="59"/>
      <c r="JFE753" s="59"/>
      <c r="JFF753" s="59"/>
      <c r="JFG753" s="59"/>
      <c r="JFH753" s="59"/>
      <c r="JFI753" s="59"/>
      <c r="JFJ753" s="59"/>
      <c r="JFK753" s="59"/>
      <c r="JFL753" s="59"/>
      <c r="JFM753" s="59"/>
      <c r="JFN753" s="59"/>
      <c r="JFO753" s="59"/>
      <c r="JFP753" s="59"/>
      <c r="JFQ753" s="59"/>
      <c r="JFR753" s="59"/>
      <c r="JFS753" s="59"/>
      <c r="JFT753" s="59"/>
      <c r="JFU753" s="59"/>
      <c r="JFV753" s="59"/>
      <c r="JFW753" s="59"/>
      <c r="JFX753" s="59"/>
      <c r="JFY753" s="59"/>
      <c r="JFZ753" s="59"/>
      <c r="JGA753" s="59"/>
      <c r="JGB753" s="59"/>
      <c r="JGC753" s="59"/>
      <c r="JGD753" s="59"/>
      <c r="JGE753" s="59"/>
      <c r="JGF753" s="59"/>
      <c r="JGG753" s="59"/>
      <c r="JGH753" s="59"/>
      <c r="JGI753" s="59"/>
      <c r="JGJ753" s="59"/>
      <c r="JGK753" s="59"/>
      <c r="JGL753" s="59"/>
      <c r="JGM753" s="59"/>
      <c r="JGN753" s="59"/>
      <c r="JGO753" s="59"/>
      <c r="JGP753" s="59"/>
      <c r="JGQ753" s="59"/>
      <c r="JGR753" s="59"/>
      <c r="JGS753" s="59"/>
      <c r="JGT753" s="59"/>
      <c r="JGU753" s="59"/>
      <c r="JGV753" s="59"/>
      <c r="JGW753" s="59"/>
      <c r="JGX753" s="59"/>
      <c r="JGY753" s="59"/>
      <c r="JGZ753" s="59"/>
      <c r="JHA753" s="59"/>
      <c r="JHB753" s="59"/>
      <c r="JHC753" s="59"/>
      <c r="JHD753" s="59"/>
      <c r="JHE753" s="59"/>
      <c r="JHF753" s="59"/>
      <c r="JHG753" s="59"/>
      <c r="JHH753" s="59"/>
      <c r="JHI753" s="59"/>
      <c r="JHJ753" s="59"/>
      <c r="JHK753" s="59"/>
      <c r="JHL753" s="59"/>
      <c r="JHM753" s="59"/>
      <c r="JHN753" s="59"/>
      <c r="JHO753" s="59"/>
      <c r="JHP753" s="59"/>
      <c r="JHQ753" s="59"/>
      <c r="JHR753" s="59"/>
      <c r="JHS753" s="59"/>
      <c r="JHT753" s="59"/>
      <c r="JHU753" s="59"/>
      <c r="JHV753" s="59"/>
      <c r="JHW753" s="59"/>
      <c r="JHX753" s="59"/>
      <c r="JHY753" s="59"/>
      <c r="JHZ753" s="59"/>
      <c r="JIA753" s="59"/>
      <c r="JIB753" s="59"/>
      <c r="JIC753" s="59"/>
      <c r="JID753" s="59"/>
      <c r="JIE753" s="59"/>
      <c r="JIF753" s="59"/>
      <c r="JIG753" s="59"/>
      <c r="JIH753" s="59"/>
      <c r="JII753" s="59"/>
      <c r="JIJ753" s="59"/>
      <c r="JIK753" s="59"/>
      <c r="JIL753" s="59"/>
      <c r="JIM753" s="59"/>
      <c r="JIN753" s="59"/>
      <c r="JIO753" s="59"/>
      <c r="JIP753" s="59"/>
      <c r="JIQ753" s="59"/>
      <c r="JIR753" s="59"/>
      <c r="JIS753" s="59"/>
      <c r="JIT753" s="59"/>
      <c r="JIU753" s="59"/>
      <c r="JIV753" s="59"/>
      <c r="JIW753" s="59"/>
      <c r="JIX753" s="59"/>
      <c r="JIY753" s="59"/>
      <c r="JIZ753" s="59"/>
      <c r="JJA753" s="59"/>
      <c r="JJB753" s="59"/>
      <c r="JJC753" s="59"/>
      <c r="JJD753" s="59"/>
      <c r="JJE753" s="59"/>
      <c r="JJF753" s="59"/>
      <c r="JJG753" s="59"/>
      <c r="JJH753" s="59"/>
      <c r="JJI753" s="59"/>
      <c r="JJJ753" s="59"/>
      <c r="JJK753" s="59"/>
      <c r="JJL753" s="59"/>
      <c r="JJM753" s="59"/>
      <c r="JJN753" s="59"/>
      <c r="JJO753" s="59"/>
      <c r="JJP753" s="59"/>
      <c r="JJQ753" s="59"/>
      <c r="JJR753" s="59"/>
      <c r="JJS753" s="59"/>
      <c r="JJT753" s="59"/>
      <c r="JJU753" s="59"/>
      <c r="JJV753" s="59"/>
      <c r="JJW753" s="59"/>
      <c r="JJX753" s="59"/>
      <c r="JJY753" s="59"/>
      <c r="JJZ753" s="59"/>
      <c r="JKA753" s="59"/>
      <c r="JKB753" s="59"/>
      <c r="JKC753" s="59"/>
      <c r="JKD753" s="59"/>
      <c r="JKE753" s="59"/>
      <c r="JKF753" s="59"/>
      <c r="JKG753" s="59"/>
      <c r="JKH753" s="59"/>
      <c r="JKI753" s="59"/>
      <c r="JKJ753" s="59"/>
      <c r="JKK753" s="59"/>
      <c r="JKL753" s="59"/>
      <c r="JKM753" s="59"/>
      <c r="JKN753" s="59"/>
      <c r="JKO753" s="59"/>
      <c r="JKP753" s="59"/>
      <c r="JKQ753" s="59"/>
      <c r="JKR753" s="59"/>
      <c r="JKS753" s="59"/>
      <c r="JKT753" s="59"/>
      <c r="JKU753" s="59"/>
      <c r="JKV753" s="59"/>
      <c r="JKW753" s="59"/>
      <c r="JKX753" s="59"/>
      <c r="JKY753" s="59"/>
      <c r="JKZ753" s="59"/>
      <c r="JLA753" s="59"/>
      <c r="JLB753" s="59"/>
      <c r="JLC753" s="59"/>
      <c r="JLD753" s="59"/>
      <c r="JLE753" s="59"/>
      <c r="JLF753" s="59"/>
      <c r="JLG753" s="59"/>
      <c r="JLH753" s="59"/>
      <c r="JLI753" s="59"/>
      <c r="JLJ753" s="59"/>
      <c r="JLK753" s="59"/>
      <c r="JLL753" s="59"/>
      <c r="JLM753" s="59"/>
      <c r="JLN753" s="59"/>
      <c r="JLO753" s="59"/>
      <c r="JLP753" s="59"/>
      <c r="JLQ753" s="59"/>
      <c r="JLR753" s="59"/>
      <c r="JLS753" s="59"/>
      <c r="JLT753" s="59"/>
      <c r="JLU753" s="59"/>
      <c r="JLV753" s="59"/>
      <c r="JLW753" s="59"/>
      <c r="JLX753" s="59"/>
      <c r="JLY753" s="59"/>
      <c r="JLZ753" s="59"/>
      <c r="JMA753" s="59"/>
      <c r="JMB753" s="59"/>
      <c r="JMC753" s="59"/>
      <c r="JMD753" s="59"/>
      <c r="JME753" s="59"/>
      <c r="JMF753" s="59"/>
      <c r="JMG753" s="59"/>
      <c r="JMH753" s="59"/>
      <c r="JMI753" s="59"/>
      <c r="JMJ753" s="59"/>
      <c r="JMK753" s="59"/>
      <c r="JML753" s="59"/>
      <c r="JMM753" s="59"/>
      <c r="JMN753" s="59"/>
      <c r="JMO753" s="59"/>
      <c r="JMP753" s="59"/>
      <c r="JMQ753" s="59"/>
      <c r="JMR753" s="59"/>
      <c r="JMS753" s="59"/>
      <c r="JMT753" s="59"/>
      <c r="JMU753" s="59"/>
      <c r="JMV753" s="59"/>
      <c r="JMW753" s="59"/>
      <c r="JMX753" s="59"/>
      <c r="JMY753" s="59"/>
      <c r="JMZ753" s="59"/>
      <c r="JNA753" s="59"/>
      <c r="JNB753" s="59"/>
      <c r="JNC753" s="59"/>
      <c r="JND753" s="59"/>
      <c r="JNE753" s="59"/>
      <c r="JNF753" s="59"/>
      <c r="JNG753" s="59"/>
      <c r="JNH753" s="59"/>
      <c r="JNI753" s="59"/>
      <c r="JNJ753" s="59"/>
      <c r="JNK753" s="59"/>
      <c r="JNL753" s="59"/>
      <c r="JNM753" s="59"/>
      <c r="JNN753" s="59"/>
      <c r="JNO753" s="59"/>
      <c r="JNP753" s="59"/>
      <c r="JNQ753" s="59"/>
      <c r="JNR753" s="59"/>
      <c r="JNS753" s="59"/>
      <c r="JNT753" s="59"/>
      <c r="JNU753" s="59"/>
      <c r="JNV753" s="59"/>
      <c r="JNW753" s="59"/>
      <c r="JNX753" s="59"/>
      <c r="JNY753" s="59"/>
      <c r="JNZ753" s="59"/>
      <c r="JOA753" s="59"/>
      <c r="JOB753" s="59"/>
      <c r="JOC753" s="59"/>
      <c r="JOD753" s="59"/>
      <c r="JOE753" s="59"/>
      <c r="JOF753" s="59"/>
      <c r="JOG753" s="59"/>
      <c r="JOH753" s="59"/>
      <c r="JOI753" s="59"/>
      <c r="JOJ753" s="59"/>
      <c r="JOK753" s="59"/>
      <c r="JOL753" s="59"/>
      <c r="JOM753" s="59"/>
      <c r="JON753" s="59"/>
      <c r="JOO753" s="59"/>
      <c r="JOP753" s="59"/>
      <c r="JOQ753" s="59"/>
      <c r="JOR753" s="59"/>
      <c r="JOS753" s="59"/>
      <c r="JOT753" s="59"/>
      <c r="JOU753" s="59"/>
      <c r="JOV753" s="59"/>
      <c r="JOW753" s="59"/>
      <c r="JOX753" s="59"/>
      <c r="JOY753" s="59"/>
      <c r="JOZ753" s="59"/>
      <c r="JPA753" s="59"/>
      <c r="JPB753" s="59"/>
      <c r="JPC753" s="59"/>
      <c r="JPD753" s="59"/>
      <c r="JPE753" s="59"/>
      <c r="JPF753" s="59"/>
      <c r="JPG753" s="59"/>
      <c r="JPH753" s="59"/>
      <c r="JPI753" s="59"/>
      <c r="JPJ753" s="59"/>
      <c r="JPK753" s="59"/>
      <c r="JPL753" s="59"/>
      <c r="JPM753" s="59"/>
      <c r="JPN753" s="59"/>
      <c r="JPO753" s="59"/>
      <c r="JPP753" s="59"/>
      <c r="JPQ753" s="59"/>
      <c r="JPR753" s="59"/>
      <c r="JPS753" s="59"/>
      <c r="JPT753" s="59"/>
      <c r="JPU753" s="59"/>
      <c r="JPV753" s="59"/>
      <c r="JPW753" s="59"/>
      <c r="JPX753" s="59"/>
      <c r="JPY753" s="59"/>
      <c r="JPZ753" s="59"/>
      <c r="JQA753" s="59"/>
      <c r="JQB753" s="59"/>
      <c r="JQC753" s="59"/>
      <c r="JQD753" s="59"/>
      <c r="JQE753" s="59"/>
      <c r="JQF753" s="59"/>
      <c r="JQG753" s="59"/>
      <c r="JQH753" s="59"/>
      <c r="JQI753" s="59"/>
      <c r="JQJ753" s="59"/>
      <c r="JQK753" s="59"/>
      <c r="JQL753" s="59"/>
      <c r="JQM753" s="59"/>
      <c r="JQN753" s="59"/>
      <c r="JQO753" s="59"/>
      <c r="JQP753" s="59"/>
      <c r="JQQ753" s="59"/>
      <c r="JQR753" s="59"/>
      <c r="JQS753" s="59"/>
      <c r="JQT753" s="59"/>
      <c r="JQU753" s="59"/>
      <c r="JQV753" s="59"/>
      <c r="JQW753" s="59"/>
      <c r="JQX753" s="59"/>
      <c r="JQY753" s="59"/>
      <c r="JQZ753" s="59"/>
      <c r="JRA753" s="59"/>
      <c r="JRB753" s="59"/>
      <c r="JRC753" s="59"/>
      <c r="JRD753" s="59"/>
      <c r="JRE753" s="59"/>
      <c r="JRF753" s="59"/>
      <c r="JRG753" s="59"/>
      <c r="JRH753" s="59"/>
      <c r="JRI753" s="59"/>
      <c r="JRJ753" s="59"/>
      <c r="JRK753" s="59"/>
      <c r="JRL753" s="59"/>
      <c r="JRM753" s="59"/>
      <c r="JRN753" s="59"/>
      <c r="JRO753" s="59"/>
      <c r="JRP753" s="59"/>
      <c r="JRQ753" s="59"/>
      <c r="JRR753" s="59"/>
      <c r="JRS753" s="59"/>
      <c r="JRT753" s="59"/>
      <c r="JRU753" s="59"/>
      <c r="JRV753" s="59"/>
      <c r="JRW753" s="59"/>
      <c r="JRX753" s="59"/>
      <c r="JRY753" s="59"/>
      <c r="JRZ753" s="59"/>
      <c r="JSA753" s="59"/>
      <c r="JSB753" s="59"/>
      <c r="JSC753" s="59"/>
      <c r="JSD753" s="59"/>
      <c r="JSE753" s="59"/>
      <c r="JSF753" s="59"/>
      <c r="JSG753" s="59"/>
      <c r="JSH753" s="59"/>
      <c r="JSI753" s="59"/>
      <c r="JSJ753" s="59"/>
      <c r="JSK753" s="59"/>
      <c r="JSL753" s="59"/>
      <c r="JSM753" s="59"/>
      <c r="JSN753" s="59"/>
      <c r="JSO753" s="59"/>
      <c r="JSP753" s="59"/>
      <c r="JSQ753" s="59"/>
      <c r="JSR753" s="59"/>
      <c r="JSS753" s="59"/>
      <c r="JST753" s="59"/>
      <c r="JSU753" s="59"/>
      <c r="JSV753" s="59"/>
      <c r="JSW753" s="59"/>
      <c r="JSX753" s="59"/>
      <c r="JSY753" s="59"/>
      <c r="JSZ753" s="59"/>
      <c r="JTA753" s="59"/>
      <c r="JTB753" s="59"/>
      <c r="JTC753" s="59"/>
      <c r="JTD753" s="59"/>
      <c r="JTE753" s="59"/>
      <c r="JTF753" s="59"/>
      <c r="JTG753" s="59"/>
      <c r="JTH753" s="59"/>
      <c r="JTI753" s="59"/>
      <c r="JTJ753" s="59"/>
      <c r="JTK753" s="59"/>
      <c r="JTL753" s="59"/>
      <c r="JTM753" s="59"/>
      <c r="JTN753" s="59"/>
      <c r="JTO753" s="59"/>
      <c r="JTP753" s="59"/>
      <c r="JTQ753" s="59"/>
      <c r="JTR753" s="59"/>
      <c r="JTS753" s="59"/>
      <c r="JTT753" s="59"/>
      <c r="JTU753" s="59"/>
      <c r="JTV753" s="59"/>
      <c r="JTW753" s="59"/>
      <c r="JTX753" s="59"/>
      <c r="JTY753" s="59"/>
      <c r="JTZ753" s="59"/>
      <c r="JUA753" s="59"/>
      <c r="JUB753" s="59"/>
      <c r="JUC753" s="59"/>
      <c r="JUD753" s="59"/>
      <c r="JUE753" s="59"/>
      <c r="JUF753" s="59"/>
      <c r="JUG753" s="59"/>
      <c r="JUH753" s="59"/>
      <c r="JUI753" s="59"/>
      <c r="JUJ753" s="59"/>
      <c r="JUK753" s="59"/>
      <c r="JUL753" s="59"/>
      <c r="JUM753" s="59"/>
      <c r="JUN753" s="59"/>
      <c r="JUO753" s="59"/>
      <c r="JUP753" s="59"/>
      <c r="JUQ753" s="59"/>
      <c r="JUR753" s="59"/>
      <c r="JUS753" s="59"/>
      <c r="JUT753" s="59"/>
      <c r="JUU753" s="59"/>
      <c r="JUV753" s="59"/>
      <c r="JUW753" s="59"/>
      <c r="JUX753" s="59"/>
      <c r="JUY753" s="59"/>
      <c r="JUZ753" s="59"/>
      <c r="JVA753" s="59"/>
      <c r="JVB753" s="59"/>
      <c r="JVC753" s="59"/>
      <c r="JVD753" s="59"/>
      <c r="JVE753" s="59"/>
      <c r="JVF753" s="59"/>
      <c r="JVG753" s="59"/>
      <c r="JVH753" s="59"/>
      <c r="JVI753" s="59"/>
      <c r="JVJ753" s="59"/>
      <c r="JVK753" s="59"/>
      <c r="JVL753" s="59"/>
      <c r="JVM753" s="59"/>
      <c r="JVN753" s="59"/>
      <c r="JVO753" s="59"/>
      <c r="JVP753" s="59"/>
      <c r="JVQ753" s="59"/>
      <c r="JVR753" s="59"/>
      <c r="JVS753" s="59"/>
      <c r="JVT753" s="59"/>
      <c r="JVU753" s="59"/>
      <c r="JVV753" s="59"/>
      <c r="JVW753" s="59"/>
      <c r="JVX753" s="59"/>
      <c r="JVY753" s="59"/>
      <c r="JVZ753" s="59"/>
      <c r="JWA753" s="59"/>
      <c r="JWB753" s="59"/>
      <c r="JWC753" s="59"/>
      <c r="JWD753" s="59"/>
      <c r="JWE753" s="59"/>
      <c r="JWF753" s="59"/>
      <c r="JWG753" s="59"/>
      <c r="JWH753" s="59"/>
      <c r="JWI753" s="59"/>
      <c r="JWJ753" s="59"/>
      <c r="JWK753" s="59"/>
      <c r="JWL753" s="59"/>
      <c r="JWM753" s="59"/>
      <c r="JWN753" s="59"/>
      <c r="JWO753" s="59"/>
      <c r="JWP753" s="59"/>
      <c r="JWQ753" s="59"/>
      <c r="JWR753" s="59"/>
      <c r="JWS753" s="59"/>
      <c r="JWT753" s="59"/>
      <c r="JWU753" s="59"/>
      <c r="JWV753" s="59"/>
      <c r="JWW753" s="59"/>
      <c r="JWX753" s="59"/>
      <c r="JWY753" s="59"/>
      <c r="JWZ753" s="59"/>
      <c r="JXA753" s="59"/>
      <c r="JXB753" s="59"/>
      <c r="JXC753" s="59"/>
      <c r="JXD753" s="59"/>
      <c r="JXE753" s="59"/>
      <c r="JXF753" s="59"/>
      <c r="JXG753" s="59"/>
      <c r="JXH753" s="59"/>
      <c r="JXI753" s="59"/>
      <c r="JXJ753" s="59"/>
      <c r="JXK753" s="59"/>
      <c r="JXL753" s="59"/>
      <c r="JXM753" s="59"/>
      <c r="JXN753" s="59"/>
      <c r="JXO753" s="59"/>
      <c r="JXP753" s="59"/>
      <c r="JXQ753" s="59"/>
      <c r="JXR753" s="59"/>
      <c r="JXS753" s="59"/>
      <c r="JXT753" s="59"/>
      <c r="JXU753" s="59"/>
      <c r="JXV753" s="59"/>
      <c r="JXW753" s="59"/>
      <c r="JXX753" s="59"/>
      <c r="JXY753" s="59"/>
      <c r="JXZ753" s="59"/>
      <c r="JYA753" s="59"/>
      <c r="JYB753" s="59"/>
      <c r="JYC753" s="59"/>
      <c r="JYD753" s="59"/>
      <c r="JYE753" s="59"/>
      <c r="JYF753" s="59"/>
      <c r="JYG753" s="59"/>
      <c r="JYH753" s="59"/>
      <c r="JYI753" s="59"/>
      <c r="JYJ753" s="59"/>
      <c r="JYK753" s="59"/>
      <c r="JYL753" s="59"/>
      <c r="JYM753" s="59"/>
      <c r="JYN753" s="59"/>
      <c r="JYO753" s="59"/>
      <c r="JYP753" s="59"/>
      <c r="JYQ753" s="59"/>
      <c r="JYR753" s="59"/>
      <c r="JYS753" s="59"/>
      <c r="JYT753" s="59"/>
      <c r="JYU753" s="59"/>
      <c r="JYV753" s="59"/>
      <c r="JYW753" s="59"/>
      <c r="JYX753" s="59"/>
      <c r="JYY753" s="59"/>
      <c r="JYZ753" s="59"/>
      <c r="JZA753" s="59"/>
      <c r="JZB753" s="59"/>
      <c r="JZC753" s="59"/>
      <c r="JZD753" s="59"/>
      <c r="JZE753" s="59"/>
      <c r="JZF753" s="59"/>
      <c r="JZG753" s="59"/>
      <c r="JZH753" s="59"/>
      <c r="JZI753" s="59"/>
      <c r="JZJ753" s="59"/>
      <c r="JZK753" s="59"/>
      <c r="JZL753" s="59"/>
      <c r="JZM753" s="59"/>
      <c r="JZN753" s="59"/>
      <c r="JZO753" s="59"/>
      <c r="JZP753" s="59"/>
      <c r="JZQ753" s="59"/>
      <c r="JZR753" s="59"/>
      <c r="JZS753" s="59"/>
      <c r="JZT753" s="59"/>
      <c r="JZU753" s="59"/>
      <c r="JZV753" s="59"/>
      <c r="JZW753" s="59"/>
      <c r="JZX753" s="59"/>
      <c r="JZY753" s="59"/>
      <c r="JZZ753" s="59"/>
      <c r="KAA753" s="59"/>
      <c r="KAB753" s="59"/>
      <c r="KAC753" s="59"/>
      <c r="KAD753" s="59"/>
      <c r="KAE753" s="59"/>
      <c r="KAF753" s="59"/>
      <c r="KAG753" s="59"/>
      <c r="KAH753" s="59"/>
      <c r="KAI753" s="59"/>
      <c r="KAJ753" s="59"/>
      <c r="KAK753" s="59"/>
      <c r="KAL753" s="59"/>
      <c r="KAM753" s="59"/>
      <c r="KAN753" s="59"/>
      <c r="KAO753" s="59"/>
      <c r="KAP753" s="59"/>
      <c r="KAQ753" s="59"/>
      <c r="KAR753" s="59"/>
      <c r="KAS753" s="59"/>
      <c r="KAT753" s="59"/>
      <c r="KAU753" s="59"/>
      <c r="KAV753" s="59"/>
      <c r="KAW753" s="59"/>
      <c r="KAX753" s="59"/>
      <c r="KAY753" s="59"/>
      <c r="KAZ753" s="59"/>
      <c r="KBA753" s="59"/>
      <c r="KBB753" s="59"/>
      <c r="KBC753" s="59"/>
      <c r="KBD753" s="59"/>
      <c r="KBE753" s="59"/>
      <c r="KBF753" s="59"/>
      <c r="KBG753" s="59"/>
      <c r="KBH753" s="59"/>
      <c r="KBI753" s="59"/>
      <c r="KBJ753" s="59"/>
      <c r="KBK753" s="59"/>
      <c r="KBL753" s="59"/>
      <c r="KBM753" s="59"/>
      <c r="KBN753" s="59"/>
      <c r="KBO753" s="59"/>
      <c r="KBP753" s="59"/>
      <c r="KBQ753" s="59"/>
      <c r="KBR753" s="59"/>
      <c r="KBS753" s="59"/>
      <c r="KBT753" s="59"/>
      <c r="KBU753" s="59"/>
      <c r="KBV753" s="59"/>
      <c r="KBW753" s="59"/>
      <c r="KBX753" s="59"/>
      <c r="KBY753" s="59"/>
      <c r="KBZ753" s="59"/>
      <c r="KCA753" s="59"/>
      <c r="KCB753" s="59"/>
      <c r="KCC753" s="59"/>
      <c r="KCD753" s="59"/>
      <c r="KCE753" s="59"/>
      <c r="KCF753" s="59"/>
      <c r="KCG753" s="59"/>
      <c r="KCH753" s="59"/>
      <c r="KCI753" s="59"/>
      <c r="KCJ753" s="59"/>
      <c r="KCK753" s="59"/>
      <c r="KCL753" s="59"/>
      <c r="KCM753" s="59"/>
      <c r="KCN753" s="59"/>
      <c r="KCO753" s="59"/>
      <c r="KCP753" s="59"/>
      <c r="KCQ753" s="59"/>
      <c r="KCR753" s="59"/>
      <c r="KCS753" s="59"/>
      <c r="KCT753" s="59"/>
      <c r="KCU753" s="59"/>
      <c r="KCV753" s="59"/>
      <c r="KCW753" s="59"/>
      <c r="KCX753" s="59"/>
      <c r="KCY753" s="59"/>
      <c r="KCZ753" s="59"/>
      <c r="KDA753" s="59"/>
      <c r="KDB753" s="59"/>
      <c r="KDC753" s="59"/>
      <c r="KDD753" s="59"/>
      <c r="KDE753" s="59"/>
      <c r="KDF753" s="59"/>
      <c r="KDG753" s="59"/>
      <c r="KDH753" s="59"/>
      <c r="KDI753" s="59"/>
      <c r="KDJ753" s="59"/>
      <c r="KDK753" s="59"/>
      <c r="KDL753" s="59"/>
      <c r="KDM753" s="59"/>
      <c r="KDN753" s="59"/>
      <c r="KDO753" s="59"/>
      <c r="KDP753" s="59"/>
      <c r="KDQ753" s="59"/>
      <c r="KDR753" s="59"/>
      <c r="KDS753" s="59"/>
      <c r="KDT753" s="59"/>
      <c r="KDU753" s="59"/>
      <c r="KDV753" s="59"/>
      <c r="KDW753" s="59"/>
      <c r="KDX753" s="59"/>
      <c r="KDY753" s="59"/>
      <c r="KDZ753" s="59"/>
      <c r="KEA753" s="59"/>
      <c r="KEB753" s="59"/>
      <c r="KEC753" s="59"/>
      <c r="KED753" s="59"/>
      <c r="KEE753" s="59"/>
      <c r="KEF753" s="59"/>
      <c r="KEG753" s="59"/>
      <c r="KEH753" s="59"/>
      <c r="KEI753" s="59"/>
      <c r="KEJ753" s="59"/>
      <c r="KEK753" s="59"/>
      <c r="KEL753" s="59"/>
      <c r="KEM753" s="59"/>
      <c r="KEN753" s="59"/>
      <c r="KEO753" s="59"/>
      <c r="KEP753" s="59"/>
      <c r="KEQ753" s="59"/>
      <c r="KER753" s="59"/>
      <c r="KES753" s="59"/>
      <c r="KET753" s="59"/>
      <c r="KEU753" s="59"/>
      <c r="KEV753" s="59"/>
      <c r="KEW753" s="59"/>
      <c r="KEX753" s="59"/>
      <c r="KEY753" s="59"/>
      <c r="KEZ753" s="59"/>
      <c r="KFA753" s="59"/>
      <c r="KFB753" s="59"/>
      <c r="KFC753" s="59"/>
      <c r="KFD753" s="59"/>
      <c r="KFE753" s="59"/>
      <c r="KFF753" s="59"/>
      <c r="KFG753" s="59"/>
      <c r="KFH753" s="59"/>
      <c r="KFI753" s="59"/>
      <c r="KFJ753" s="59"/>
      <c r="KFK753" s="59"/>
      <c r="KFL753" s="59"/>
      <c r="KFM753" s="59"/>
      <c r="KFN753" s="59"/>
      <c r="KFO753" s="59"/>
      <c r="KFP753" s="59"/>
      <c r="KFQ753" s="59"/>
      <c r="KFR753" s="59"/>
      <c r="KFS753" s="59"/>
      <c r="KFT753" s="59"/>
      <c r="KFU753" s="59"/>
      <c r="KFV753" s="59"/>
      <c r="KFW753" s="59"/>
      <c r="KFX753" s="59"/>
      <c r="KFY753" s="59"/>
      <c r="KFZ753" s="59"/>
      <c r="KGA753" s="59"/>
      <c r="KGB753" s="59"/>
      <c r="KGC753" s="59"/>
      <c r="KGD753" s="59"/>
      <c r="KGE753" s="59"/>
      <c r="KGF753" s="59"/>
      <c r="KGG753" s="59"/>
      <c r="KGH753" s="59"/>
      <c r="KGI753" s="59"/>
      <c r="KGJ753" s="59"/>
      <c r="KGK753" s="59"/>
      <c r="KGL753" s="59"/>
      <c r="KGM753" s="59"/>
      <c r="KGN753" s="59"/>
      <c r="KGO753" s="59"/>
      <c r="KGP753" s="59"/>
      <c r="KGQ753" s="59"/>
      <c r="KGR753" s="59"/>
      <c r="KGS753" s="59"/>
      <c r="KGT753" s="59"/>
      <c r="KGU753" s="59"/>
      <c r="KGV753" s="59"/>
      <c r="KGW753" s="59"/>
      <c r="KGX753" s="59"/>
      <c r="KGY753" s="59"/>
      <c r="KGZ753" s="59"/>
      <c r="KHA753" s="59"/>
      <c r="KHB753" s="59"/>
      <c r="KHC753" s="59"/>
      <c r="KHD753" s="59"/>
      <c r="KHE753" s="59"/>
      <c r="KHF753" s="59"/>
      <c r="KHG753" s="59"/>
      <c r="KHH753" s="59"/>
      <c r="KHI753" s="59"/>
      <c r="KHJ753" s="59"/>
      <c r="KHK753" s="59"/>
      <c r="KHL753" s="59"/>
      <c r="KHM753" s="59"/>
      <c r="KHN753" s="59"/>
      <c r="KHO753" s="59"/>
      <c r="KHP753" s="59"/>
      <c r="KHQ753" s="59"/>
      <c r="KHR753" s="59"/>
      <c r="KHS753" s="59"/>
      <c r="KHT753" s="59"/>
      <c r="KHU753" s="59"/>
      <c r="KHV753" s="59"/>
      <c r="KHW753" s="59"/>
      <c r="KHX753" s="59"/>
      <c r="KHY753" s="59"/>
      <c r="KHZ753" s="59"/>
      <c r="KIA753" s="59"/>
      <c r="KIB753" s="59"/>
      <c r="KIC753" s="59"/>
      <c r="KID753" s="59"/>
      <c r="KIE753" s="59"/>
      <c r="KIF753" s="59"/>
      <c r="KIG753" s="59"/>
      <c r="KIH753" s="59"/>
      <c r="KII753" s="59"/>
      <c r="KIJ753" s="59"/>
      <c r="KIK753" s="59"/>
      <c r="KIL753" s="59"/>
      <c r="KIM753" s="59"/>
      <c r="KIN753" s="59"/>
      <c r="KIO753" s="59"/>
      <c r="KIP753" s="59"/>
      <c r="KIQ753" s="59"/>
      <c r="KIR753" s="59"/>
      <c r="KIS753" s="59"/>
      <c r="KIT753" s="59"/>
      <c r="KIU753" s="59"/>
      <c r="KIV753" s="59"/>
      <c r="KIW753" s="59"/>
      <c r="KIX753" s="59"/>
      <c r="KIY753" s="59"/>
      <c r="KIZ753" s="59"/>
      <c r="KJA753" s="59"/>
      <c r="KJB753" s="59"/>
      <c r="KJC753" s="59"/>
      <c r="KJD753" s="59"/>
      <c r="KJE753" s="59"/>
      <c r="KJF753" s="59"/>
      <c r="KJG753" s="59"/>
      <c r="KJH753" s="59"/>
      <c r="KJI753" s="59"/>
      <c r="KJJ753" s="59"/>
      <c r="KJK753" s="59"/>
      <c r="KJL753" s="59"/>
      <c r="KJM753" s="59"/>
      <c r="KJN753" s="59"/>
      <c r="KJO753" s="59"/>
      <c r="KJP753" s="59"/>
      <c r="KJQ753" s="59"/>
      <c r="KJR753" s="59"/>
      <c r="KJS753" s="59"/>
      <c r="KJT753" s="59"/>
      <c r="KJU753" s="59"/>
      <c r="KJV753" s="59"/>
      <c r="KJW753" s="59"/>
      <c r="KJX753" s="59"/>
      <c r="KJY753" s="59"/>
      <c r="KJZ753" s="59"/>
      <c r="KKA753" s="59"/>
      <c r="KKB753" s="59"/>
      <c r="KKC753" s="59"/>
      <c r="KKD753" s="59"/>
      <c r="KKE753" s="59"/>
      <c r="KKF753" s="59"/>
      <c r="KKG753" s="59"/>
      <c r="KKH753" s="59"/>
      <c r="KKI753" s="59"/>
      <c r="KKJ753" s="59"/>
      <c r="KKK753" s="59"/>
      <c r="KKL753" s="59"/>
      <c r="KKM753" s="59"/>
      <c r="KKN753" s="59"/>
      <c r="KKO753" s="59"/>
      <c r="KKP753" s="59"/>
      <c r="KKQ753" s="59"/>
      <c r="KKR753" s="59"/>
      <c r="KKS753" s="59"/>
      <c r="KKT753" s="59"/>
      <c r="KKU753" s="59"/>
      <c r="KKV753" s="59"/>
      <c r="KKW753" s="59"/>
      <c r="KKX753" s="59"/>
      <c r="KKY753" s="59"/>
      <c r="KKZ753" s="59"/>
      <c r="KLA753" s="59"/>
      <c r="KLB753" s="59"/>
      <c r="KLC753" s="59"/>
      <c r="KLD753" s="59"/>
      <c r="KLE753" s="59"/>
      <c r="KLF753" s="59"/>
      <c r="KLG753" s="59"/>
      <c r="KLH753" s="59"/>
      <c r="KLI753" s="59"/>
      <c r="KLJ753" s="59"/>
      <c r="KLK753" s="59"/>
      <c r="KLL753" s="59"/>
      <c r="KLM753" s="59"/>
      <c r="KLN753" s="59"/>
      <c r="KLO753" s="59"/>
      <c r="KLP753" s="59"/>
      <c r="KLQ753" s="59"/>
      <c r="KLR753" s="59"/>
      <c r="KLS753" s="59"/>
      <c r="KLT753" s="59"/>
      <c r="KLU753" s="59"/>
      <c r="KLV753" s="59"/>
      <c r="KLW753" s="59"/>
      <c r="KLX753" s="59"/>
      <c r="KLY753" s="59"/>
      <c r="KLZ753" s="59"/>
      <c r="KMA753" s="59"/>
      <c r="KMB753" s="59"/>
      <c r="KMC753" s="59"/>
      <c r="KMD753" s="59"/>
      <c r="KME753" s="59"/>
      <c r="KMF753" s="59"/>
      <c r="KMG753" s="59"/>
      <c r="KMH753" s="59"/>
      <c r="KMI753" s="59"/>
      <c r="KMJ753" s="59"/>
      <c r="KMK753" s="59"/>
      <c r="KML753" s="59"/>
      <c r="KMM753" s="59"/>
      <c r="KMN753" s="59"/>
      <c r="KMO753" s="59"/>
      <c r="KMP753" s="59"/>
      <c r="KMQ753" s="59"/>
      <c r="KMR753" s="59"/>
      <c r="KMS753" s="59"/>
      <c r="KMT753" s="59"/>
      <c r="KMU753" s="59"/>
      <c r="KMV753" s="59"/>
      <c r="KMW753" s="59"/>
      <c r="KMX753" s="59"/>
      <c r="KMY753" s="59"/>
      <c r="KMZ753" s="59"/>
      <c r="KNA753" s="59"/>
      <c r="KNB753" s="59"/>
      <c r="KNC753" s="59"/>
      <c r="KND753" s="59"/>
      <c r="KNE753" s="59"/>
      <c r="KNF753" s="59"/>
      <c r="KNG753" s="59"/>
      <c r="KNH753" s="59"/>
      <c r="KNI753" s="59"/>
      <c r="KNJ753" s="59"/>
      <c r="KNK753" s="59"/>
      <c r="KNL753" s="59"/>
      <c r="KNM753" s="59"/>
      <c r="KNN753" s="59"/>
      <c r="KNO753" s="59"/>
      <c r="KNP753" s="59"/>
      <c r="KNQ753" s="59"/>
      <c r="KNR753" s="59"/>
      <c r="KNS753" s="59"/>
      <c r="KNT753" s="59"/>
      <c r="KNU753" s="59"/>
      <c r="KNV753" s="59"/>
      <c r="KNW753" s="59"/>
      <c r="KNX753" s="59"/>
      <c r="KNY753" s="59"/>
      <c r="KNZ753" s="59"/>
      <c r="KOA753" s="59"/>
      <c r="KOB753" s="59"/>
      <c r="KOC753" s="59"/>
      <c r="KOD753" s="59"/>
      <c r="KOE753" s="59"/>
      <c r="KOF753" s="59"/>
      <c r="KOG753" s="59"/>
      <c r="KOH753" s="59"/>
      <c r="KOI753" s="59"/>
      <c r="KOJ753" s="59"/>
      <c r="KOK753" s="59"/>
      <c r="KOL753" s="59"/>
      <c r="KOM753" s="59"/>
      <c r="KON753" s="59"/>
      <c r="KOO753" s="59"/>
      <c r="KOP753" s="59"/>
      <c r="KOQ753" s="59"/>
      <c r="KOR753" s="59"/>
      <c r="KOS753" s="59"/>
      <c r="KOT753" s="59"/>
      <c r="KOU753" s="59"/>
      <c r="KOV753" s="59"/>
      <c r="KOW753" s="59"/>
      <c r="KOX753" s="59"/>
      <c r="KOY753" s="59"/>
      <c r="KOZ753" s="59"/>
      <c r="KPA753" s="59"/>
      <c r="KPB753" s="59"/>
      <c r="KPC753" s="59"/>
      <c r="KPD753" s="59"/>
      <c r="KPE753" s="59"/>
      <c r="KPF753" s="59"/>
      <c r="KPG753" s="59"/>
      <c r="KPH753" s="59"/>
      <c r="KPI753" s="59"/>
      <c r="KPJ753" s="59"/>
      <c r="KPK753" s="59"/>
      <c r="KPL753" s="59"/>
      <c r="KPM753" s="59"/>
      <c r="KPN753" s="59"/>
      <c r="KPO753" s="59"/>
      <c r="KPP753" s="59"/>
      <c r="KPQ753" s="59"/>
      <c r="KPR753" s="59"/>
      <c r="KPS753" s="59"/>
      <c r="KPT753" s="59"/>
      <c r="KPU753" s="59"/>
      <c r="KPV753" s="59"/>
      <c r="KPW753" s="59"/>
      <c r="KPX753" s="59"/>
      <c r="KPY753" s="59"/>
      <c r="KPZ753" s="59"/>
      <c r="KQA753" s="59"/>
      <c r="KQB753" s="59"/>
      <c r="KQC753" s="59"/>
      <c r="KQD753" s="59"/>
      <c r="KQE753" s="59"/>
      <c r="KQF753" s="59"/>
      <c r="KQG753" s="59"/>
      <c r="KQH753" s="59"/>
      <c r="KQI753" s="59"/>
      <c r="KQJ753" s="59"/>
      <c r="KQK753" s="59"/>
      <c r="KQL753" s="59"/>
      <c r="KQM753" s="59"/>
      <c r="KQN753" s="59"/>
      <c r="KQO753" s="59"/>
      <c r="KQP753" s="59"/>
      <c r="KQQ753" s="59"/>
      <c r="KQR753" s="59"/>
      <c r="KQS753" s="59"/>
      <c r="KQT753" s="59"/>
      <c r="KQU753" s="59"/>
      <c r="KQV753" s="59"/>
      <c r="KQW753" s="59"/>
      <c r="KQX753" s="59"/>
      <c r="KQY753" s="59"/>
      <c r="KQZ753" s="59"/>
      <c r="KRA753" s="59"/>
      <c r="KRB753" s="59"/>
      <c r="KRC753" s="59"/>
      <c r="KRD753" s="59"/>
      <c r="KRE753" s="59"/>
      <c r="KRF753" s="59"/>
      <c r="KRG753" s="59"/>
      <c r="KRH753" s="59"/>
      <c r="KRI753" s="59"/>
      <c r="KRJ753" s="59"/>
      <c r="KRK753" s="59"/>
      <c r="KRL753" s="59"/>
      <c r="KRM753" s="59"/>
      <c r="KRN753" s="59"/>
      <c r="KRO753" s="59"/>
      <c r="KRP753" s="59"/>
      <c r="KRQ753" s="59"/>
      <c r="KRR753" s="59"/>
      <c r="KRS753" s="59"/>
      <c r="KRT753" s="59"/>
      <c r="KRU753" s="59"/>
      <c r="KRV753" s="59"/>
      <c r="KRW753" s="59"/>
      <c r="KRX753" s="59"/>
      <c r="KRY753" s="59"/>
      <c r="KRZ753" s="59"/>
      <c r="KSA753" s="59"/>
      <c r="KSB753" s="59"/>
      <c r="KSC753" s="59"/>
      <c r="KSD753" s="59"/>
      <c r="KSE753" s="59"/>
      <c r="KSF753" s="59"/>
      <c r="KSG753" s="59"/>
      <c r="KSH753" s="59"/>
      <c r="KSI753" s="59"/>
      <c r="KSJ753" s="59"/>
      <c r="KSK753" s="59"/>
      <c r="KSL753" s="59"/>
      <c r="KSM753" s="59"/>
      <c r="KSN753" s="59"/>
      <c r="KSO753" s="59"/>
      <c r="KSP753" s="59"/>
      <c r="KSQ753" s="59"/>
      <c r="KSR753" s="59"/>
      <c r="KSS753" s="59"/>
      <c r="KST753" s="59"/>
      <c r="KSU753" s="59"/>
      <c r="KSV753" s="59"/>
      <c r="KSW753" s="59"/>
      <c r="KSX753" s="59"/>
      <c r="KSY753" s="59"/>
      <c r="KSZ753" s="59"/>
      <c r="KTA753" s="59"/>
      <c r="KTB753" s="59"/>
      <c r="KTC753" s="59"/>
      <c r="KTD753" s="59"/>
      <c r="KTE753" s="59"/>
      <c r="KTF753" s="59"/>
      <c r="KTG753" s="59"/>
      <c r="KTH753" s="59"/>
      <c r="KTI753" s="59"/>
      <c r="KTJ753" s="59"/>
      <c r="KTK753" s="59"/>
      <c r="KTL753" s="59"/>
      <c r="KTM753" s="59"/>
      <c r="KTN753" s="59"/>
      <c r="KTO753" s="59"/>
      <c r="KTP753" s="59"/>
      <c r="KTQ753" s="59"/>
      <c r="KTR753" s="59"/>
      <c r="KTS753" s="59"/>
      <c r="KTT753" s="59"/>
      <c r="KTU753" s="59"/>
      <c r="KTV753" s="59"/>
      <c r="KTW753" s="59"/>
      <c r="KTX753" s="59"/>
      <c r="KTY753" s="59"/>
      <c r="KTZ753" s="59"/>
      <c r="KUA753" s="59"/>
      <c r="KUB753" s="59"/>
      <c r="KUC753" s="59"/>
      <c r="KUD753" s="59"/>
      <c r="KUE753" s="59"/>
      <c r="KUF753" s="59"/>
      <c r="KUG753" s="59"/>
      <c r="KUH753" s="59"/>
      <c r="KUI753" s="59"/>
      <c r="KUJ753" s="59"/>
      <c r="KUK753" s="59"/>
      <c r="KUL753" s="59"/>
      <c r="KUM753" s="59"/>
      <c r="KUN753" s="59"/>
      <c r="KUO753" s="59"/>
      <c r="KUP753" s="59"/>
      <c r="KUQ753" s="59"/>
      <c r="KUR753" s="59"/>
      <c r="KUS753" s="59"/>
      <c r="KUT753" s="59"/>
      <c r="KUU753" s="59"/>
      <c r="KUV753" s="59"/>
      <c r="KUW753" s="59"/>
      <c r="KUX753" s="59"/>
      <c r="KUY753" s="59"/>
      <c r="KUZ753" s="59"/>
      <c r="KVA753" s="59"/>
      <c r="KVB753" s="59"/>
      <c r="KVC753" s="59"/>
      <c r="KVD753" s="59"/>
      <c r="KVE753" s="59"/>
      <c r="KVF753" s="59"/>
      <c r="KVG753" s="59"/>
      <c r="KVH753" s="59"/>
      <c r="KVI753" s="59"/>
      <c r="KVJ753" s="59"/>
      <c r="KVK753" s="59"/>
      <c r="KVL753" s="59"/>
      <c r="KVM753" s="59"/>
      <c r="KVN753" s="59"/>
      <c r="KVO753" s="59"/>
      <c r="KVP753" s="59"/>
      <c r="KVQ753" s="59"/>
      <c r="KVR753" s="59"/>
      <c r="KVS753" s="59"/>
      <c r="KVT753" s="59"/>
      <c r="KVU753" s="59"/>
      <c r="KVV753" s="59"/>
      <c r="KVW753" s="59"/>
      <c r="KVX753" s="59"/>
      <c r="KVY753" s="59"/>
      <c r="KVZ753" s="59"/>
      <c r="KWA753" s="59"/>
      <c r="KWB753" s="59"/>
      <c r="KWC753" s="59"/>
      <c r="KWD753" s="59"/>
      <c r="KWE753" s="59"/>
      <c r="KWF753" s="59"/>
      <c r="KWG753" s="59"/>
      <c r="KWH753" s="59"/>
      <c r="KWI753" s="59"/>
      <c r="KWJ753" s="59"/>
      <c r="KWK753" s="59"/>
      <c r="KWL753" s="59"/>
      <c r="KWM753" s="59"/>
      <c r="KWN753" s="59"/>
      <c r="KWO753" s="59"/>
      <c r="KWP753" s="59"/>
      <c r="KWQ753" s="59"/>
      <c r="KWR753" s="59"/>
      <c r="KWS753" s="59"/>
      <c r="KWT753" s="59"/>
      <c r="KWU753" s="59"/>
      <c r="KWV753" s="59"/>
      <c r="KWW753" s="59"/>
      <c r="KWX753" s="59"/>
      <c r="KWY753" s="59"/>
      <c r="KWZ753" s="59"/>
      <c r="KXA753" s="59"/>
      <c r="KXB753" s="59"/>
      <c r="KXC753" s="59"/>
      <c r="KXD753" s="59"/>
      <c r="KXE753" s="59"/>
      <c r="KXF753" s="59"/>
      <c r="KXG753" s="59"/>
      <c r="KXH753" s="59"/>
      <c r="KXI753" s="59"/>
      <c r="KXJ753" s="59"/>
      <c r="KXK753" s="59"/>
      <c r="KXL753" s="59"/>
      <c r="KXM753" s="59"/>
      <c r="KXN753" s="59"/>
      <c r="KXO753" s="59"/>
      <c r="KXP753" s="59"/>
      <c r="KXQ753" s="59"/>
      <c r="KXR753" s="59"/>
      <c r="KXS753" s="59"/>
      <c r="KXT753" s="59"/>
      <c r="KXU753" s="59"/>
      <c r="KXV753" s="59"/>
      <c r="KXW753" s="59"/>
      <c r="KXX753" s="59"/>
      <c r="KXY753" s="59"/>
      <c r="KXZ753" s="59"/>
      <c r="KYA753" s="59"/>
      <c r="KYB753" s="59"/>
      <c r="KYC753" s="59"/>
      <c r="KYD753" s="59"/>
      <c r="KYE753" s="59"/>
      <c r="KYF753" s="59"/>
      <c r="KYG753" s="59"/>
      <c r="KYH753" s="59"/>
      <c r="KYI753" s="59"/>
      <c r="KYJ753" s="59"/>
      <c r="KYK753" s="59"/>
      <c r="KYL753" s="59"/>
      <c r="KYM753" s="59"/>
      <c r="KYN753" s="59"/>
      <c r="KYO753" s="59"/>
      <c r="KYP753" s="59"/>
      <c r="KYQ753" s="59"/>
      <c r="KYR753" s="59"/>
      <c r="KYS753" s="59"/>
      <c r="KYT753" s="59"/>
      <c r="KYU753" s="59"/>
      <c r="KYV753" s="59"/>
      <c r="KYW753" s="59"/>
      <c r="KYX753" s="59"/>
      <c r="KYY753" s="59"/>
      <c r="KYZ753" s="59"/>
      <c r="KZA753" s="59"/>
      <c r="KZB753" s="59"/>
      <c r="KZC753" s="59"/>
      <c r="KZD753" s="59"/>
      <c r="KZE753" s="59"/>
      <c r="KZF753" s="59"/>
      <c r="KZG753" s="59"/>
      <c r="KZH753" s="59"/>
      <c r="KZI753" s="59"/>
      <c r="KZJ753" s="59"/>
      <c r="KZK753" s="59"/>
      <c r="KZL753" s="59"/>
      <c r="KZM753" s="59"/>
      <c r="KZN753" s="59"/>
      <c r="KZO753" s="59"/>
      <c r="KZP753" s="59"/>
      <c r="KZQ753" s="59"/>
      <c r="KZR753" s="59"/>
      <c r="KZS753" s="59"/>
      <c r="KZT753" s="59"/>
      <c r="KZU753" s="59"/>
      <c r="KZV753" s="59"/>
      <c r="KZW753" s="59"/>
      <c r="KZX753" s="59"/>
      <c r="KZY753" s="59"/>
      <c r="KZZ753" s="59"/>
      <c r="LAA753" s="59"/>
      <c r="LAB753" s="59"/>
      <c r="LAC753" s="59"/>
      <c r="LAD753" s="59"/>
      <c r="LAE753" s="59"/>
      <c r="LAF753" s="59"/>
      <c r="LAG753" s="59"/>
      <c r="LAH753" s="59"/>
      <c r="LAI753" s="59"/>
      <c r="LAJ753" s="59"/>
      <c r="LAK753" s="59"/>
      <c r="LAL753" s="59"/>
      <c r="LAM753" s="59"/>
      <c r="LAN753" s="59"/>
      <c r="LAO753" s="59"/>
      <c r="LAP753" s="59"/>
      <c r="LAQ753" s="59"/>
      <c r="LAR753" s="59"/>
      <c r="LAS753" s="59"/>
      <c r="LAT753" s="59"/>
      <c r="LAU753" s="59"/>
      <c r="LAV753" s="59"/>
      <c r="LAW753" s="59"/>
      <c r="LAX753" s="59"/>
      <c r="LAY753" s="59"/>
      <c r="LAZ753" s="59"/>
      <c r="LBA753" s="59"/>
      <c r="LBB753" s="59"/>
      <c r="LBC753" s="59"/>
      <c r="LBD753" s="59"/>
      <c r="LBE753" s="59"/>
      <c r="LBF753" s="59"/>
      <c r="LBG753" s="59"/>
      <c r="LBH753" s="59"/>
      <c r="LBI753" s="59"/>
      <c r="LBJ753" s="59"/>
      <c r="LBK753" s="59"/>
      <c r="LBL753" s="59"/>
      <c r="LBM753" s="59"/>
      <c r="LBN753" s="59"/>
      <c r="LBO753" s="59"/>
      <c r="LBP753" s="59"/>
      <c r="LBQ753" s="59"/>
      <c r="LBR753" s="59"/>
      <c r="LBS753" s="59"/>
      <c r="LBT753" s="59"/>
      <c r="LBU753" s="59"/>
      <c r="LBV753" s="59"/>
      <c r="LBW753" s="59"/>
      <c r="LBX753" s="59"/>
      <c r="LBY753" s="59"/>
      <c r="LBZ753" s="59"/>
      <c r="LCA753" s="59"/>
      <c r="LCB753" s="59"/>
      <c r="LCC753" s="59"/>
      <c r="LCD753" s="59"/>
      <c r="LCE753" s="59"/>
      <c r="LCF753" s="59"/>
      <c r="LCG753" s="59"/>
      <c r="LCH753" s="59"/>
      <c r="LCI753" s="59"/>
      <c r="LCJ753" s="59"/>
      <c r="LCK753" s="59"/>
      <c r="LCL753" s="59"/>
      <c r="LCM753" s="59"/>
      <c r="LCN753" s="59"/>
      <c r="LCO753" s="59"/>
      <c r="LCP753" s="59"/>
      <c r="LCQ753" s="59"/>
      <c r="LCR753" s="59"/>
      <c r="LCS753" s="59"/>
      <c r="LCT753" s="59"/>
      <c r="LCU753" s="59"/>
      <c r="LCV753" s="59"/>
      <c r="LCW753" s="59"/>
      <c r="LCX753" s="59"/>
      <c r="LCY753" s="59"/>
      <c r="LCZ753" s="59"/>
      <c r="LDA753" s="59"/>
      <c r="LDB753" s="59"/>
      <c r="LDC753" s="59"/>
      <c r="LDD753" s="59"/>
      <c r="LDE753" s="59"/>
      <c r="LDF753" s="59"/>
      <c r="LDG753" s="59"/>
      <c r="LDH753" s="59"/>
      <c r="LDI753" s="59"/>
      <c r="LDJ753" s="59"/>
      <c r="LDK753" s="59"/>
      <c r="LDL753" s="59"/>
      <c r="LDM753" s="59"/>
      <c r="LDN753" s="59"/>
      <c r="LDO753" s="59"/>
      <c r="LDP753" s="59"/>
      <c r="LDQ753" s="59"/>
      <c r="LDR753" s="59"/>
      <c r="LDS753" s="59"/>
      <c r="LDT753" s="59"/>
      <c r="LDU753" s="59"/>
      <c r="LDV753" s="59"/>
      <c r="LDW753" s="59"/>
      <c r="LDX753" s="59"/>
      <c r="LDY753" s="59"/>
      <c r="LDZ753" s="59"/>
      <c r="LEA753" s="59"/>
      <c r="LEB753" s="59"/>
      <c r="LEC753" s="59"/>
      <c r="LED753" s="59"/>
      <c r="LEE753" s="59"/>
      <c r="LEF753" s="59"/>
      <c r="LEG753" s="59"/>
      <c r="LEH753" s="59"/>
      <c r="LEI753" s="59"/>
      <c r="LEJ753" s="59"/>
      <c r="LEK753" s="59"/>
      <c r="LEL753" s="59"/>
      <c r="LEM753" s="59"/>
      <c r="LEN753" s="59"/>
      <c r="LEO753" s="59"/>
      <c r="LEP753" s="59"/>
      <c r="LEQ753" s="59"/>
      <c r="LER753" s="59"/>
      <c r="LES753" s="59"/>
      <c r="LET753" s="59"/>
      <c r="LEU753" s="59"/>
      <c r="LEV753" s="59"/>
      <c r="LEW753" s="59"/>
      <c r="LEX753" s="59"/>
      <c r="LEY753" s="59"/>
      <c r="LEZ753" s="59"/>
      <c r="LFA753" s="59"/>
      <c r="LFB753" s="59"/>
      <c r="LFC753" s="59"/>
      <c r="LFD753" s="59"/>
      <c r="LFE753" s="59"/>
      <c r="LFF753" s="59"/>
      <c r="LFG753" s="59"/>
      <c r="LFH753" s="59"/>
      <c r="LFI753" s="59"/>
      <c r="LFJ753" s="59"/>
      <c r="LFK753" s="59"/>
      <c r="LFL753" s="59"/>
      <c r="LFM753" s="59"/>
      <c r="LFN753" s="59"/>
      <c r="LFO753" s="59"/>
      <c r="LFP753" s="59"/>
      <c r="LFQ753" s="59"/>
      <c r="LFR753" s="59"/>
      <c r="LFS753" s="59"/>
      <c r="LFT753" s="59"/>
      <c r="LFU753" s="59"/>
      <c r="LFV753" s="59"/>
      <c r="LFW753" s="59"/>
      <c r="LFX753" s="59"/>
      <c r="LFY753" s="59"/>
      <c r="LFZ753" s="59"/>
      <c r="LGA753" s="59"/>
      <c r="LGB753" s="59"/>
      <c r="LGC753" s="59"/>
      <c r="LGD753" s="59"/>
      <c r="LGE753" s="59"/>
      <c r="LGF753" s="59"/>
      <c r="LGG753" s="59"/>
      <c r="LGH753" s="59"/>
      <c r="LGI753" s="59"/>
      <c r="LGJ753" s="59"/>
      <c r="LGK753" s="59"/>
      <c r="LGL753" s="59"/>
      <c r="LGM753" s="59"/>
      <c r="LGN753" s="59"/>
      <c r="LGO753" s="59"/>
      <c r="LGP753" s="59"/>
      <c r="LGQ753" s="59"/>
      <c r="LGR753" s="59"/>
      <c r="LGS753" s="59"/>
      <c r="LGT753" s="59"/>
      <c r="LGU753" s="59"/>
      <c r="LGV753" s="59"/>
      <c r="LGW753" s="59"/>
      <c r="LGX753" s="59"/>
      <c r="LGY753" s="59"/>
      <c r="LGZ753" s="59"/>
      <c r="LHA753" s="59"/>
      <c r="LHB753" s="59"/>
      <c r="LHC753" s="59"/>
      <c r="LHD753" s="59"/>
      <c r="LHE753" s="59"/>
      <c r="LHF753" s="59"/>
      <c r="LHG753" s="59"/>
      <c r="LHH753" s="59"/>
      <c r="LHI753" s="59"/>
      <c r="LHJ753" s="59"/>
      <c r="LHK753" s="59"/>
      <c r="LHL753" s="59"/>
      <c r="LHM753" s="59"/>
      <c r="LHN753" s="59"/>
      <c r="LHO753" s="59"/>
      <c r="LHP753" s="59"/>
      <c r="LHQ753" s="59"/>
      <c r="LHR753" s="59"/>
      <c r="LHS753" s="59"/>
      <c r="LHT753" s="59"/>
      <c r="LHU753" s="59"/>
      <c r="LHV753" s="59"/>
      <c r="LHW753" s="59"/>
      <c r="LHX753" s="59"/>
      <c r="LHY753" s="59"/>
      <c r="LHZ753" s="59"/>
      <c r="LIA753" s="59"/>
      <c r="LIB753" s="59"/>
      <c r="LIC753" s="59"/>
      <c r="LID753" s="59"/>
      <c r="LIE753" s="59"/>
      <c r="LIF753" s="59"/>
      <c r="LIG753" s="59"/>
      <c r="LIH753" s="59"/>
      <c r="LII753" s="59"/>
      <c r="LIJ753" s="59"/>
      <c r="LIK753" s="59"/>
      <c r="LIL753" s="59"/>
      <c r="LIM753" s="59"/>
      <c r="LIN753" s="59"/>
      <c r="LIO753" s="59"/>
      <c r="LIP753" s="59"/>
      <c r="LIQ753" s="59"/>
      <c r="LIR753" s="59"/>
      <c r="LIS753" s="59"/>
      <c r="LIT753" s="59"/>
      <c r="LIU753" s="59"/>
      <c r="LIV753" s="59"/>
      <c r="LIW753" s="59"/>
      <c r="LIX753" s="59"/>
      <c r="LIY753" s="59"/>
      <c r="LIZ753" s="59"/>
      <c r="LJA753" s="59"/>
      <c r="LJB753" s="59"/>
      <c r="LJC753" s="59"/>
      <c r="LJD753" s="59"/>
      <c r="LJE753" s="59"/>
      <c r="LJF753" s="59"/>
      <c r="LJG753" s="59"/>
      <c r="LJH753" s="59"/>
      <c r="LJI753" s="59"/>
      <c r="LJJ753" s="59"/>
      <c r="LJK753" s="59"/>
      <c r="LJL753" s="59"/>
      <c r="LJM753" s="59"/>
      <c r="LJN753" s="59"/>
      <c r="LJO753" s="59"/>
      <c r="LJP753" s="59"/>
      <c r="LJQ753" s="59"/>
      <c r="LJR753" s="59"/>
      <c r="LJS753" s="59"/>
      <c r="LJT753" s="59"/>
      <c r="LJU753" s="59"/>
      <c r="LJV753" s="59"/>
      <c r="LJW753" s="59"/>
      <c r="LJX753" s="59"/>
      <c r="LJY753" s="59"/>
      <c r="LJZ753" s="59"/>
      <c r="LKA753" s="59"/>
      <c r="LKB753" s="59"/>
      <c r="LKC753" s="59"/>
      <c r="LKD753" s="59"/>
      <c r="LKE753" s="59"/>
      <c r="LKF753" s="59"/>
      <c r="LKG753" s="59"/>
      <c r="LKH753" s="59"/>
      <c r="LKI753" s="59"/>
      <c r="LKJ753" s="59"/>
      <c r="LKK753" s="59"/>
      <c r="LKL753" s="59"/>
      <c r="LKM753" s="59"/>
      <c r="LKN753" s="59"/>
      <c r="LKO753" s="59"/>
      <c r="LKP753" s="59"/>
      <c r="LKQ753" s="59"/>
      <c r="LKR753" s="59"/>
      <c r="LKS753" s="59"/>
      <c r="LKT753" s="59"/>
      <c r="LKU753" s="59"/>
      <c r="LKV753" s="59"/>
      <c r="LKW753" s="59"/>
      <c r="LKX753" s="59"/>
      <c r="LKY753" s="59"/>
      <c r="LKZ753" s="59"/>
      <c r="LLA753" s="59"/>
      <c r="LLB753" s="59"/>
      <c r="LLC753" s="59"/>
      <c r="LLD753" s="59"/>
      <c r="LLE753" s="59"/>
      <c r="LLF753" s="59"/>
      <c r="LLG753" s="59"/>
      <c r="LLH753" s="59"/>
      <c r="LLI753" s="59"/>
      <c r="LLJ753" s="59"/>
      <c r="LLK753" s="59"/>
      <c r="LLL753" s="59"/>
      <c r="LLM753" s="59"/>
      <c r="LLN753" s="59"/>
      <c r="LLO753" s="59"/>
      <c r="LLP753" s="59"/>
      <c r="LLQ753" s="59"/>
      <c r="LLR753" s="59"/>
      <c r="LLS753" s="59"/>
      <c r="LLT753" s="59"/>
      <c r="LLU753" s="59"/>
      <c r="LLV753" s="59"/>
      <c r="LLW753" s="59"/>
      <c r="LLX753" s="59"/>
      <c r="LLY753" s="59"/>
      <c r="LLZ753" s="59"/>
      <c r="LMA753" s="59"/>
      <c r="LMB753" s="59"/>
      <c r="LMC753" s="59"/>
      <c r="LMD753" s="59"/>
      <c r="LME753" s="59"/>
      <c r="LMF753" s="59"/>
      <c r="LMG753" s="59"/>
      <c r="LMH753" s="59"/>
      <c r="LMI753" s="59"/>
      <c r="LMJ753" s="59"/>
      <c r="LMK753" s="59"/>
      <c r="LML753" s="59"/>
      <c r="LMM753" s="59"/>
      <c r="LMN753" s="59"/>
      <c r="LMO753" s="59"/>
      <c r="LMP753" s="59"/>
      <c r="LMQ753" s="59"/>
      <c r="LMR753" s="59"/>
      <c r="LMS753" s="59"/>
      <c r="LMT753" s="59"/>
      <c r="LMU753" s="59"/>
      <c r="LMV753" s="59"/>
      <c r="LMW753" s="59"/>
      <c r="LMX753" s="59"/>
      <c r="LMY753" s="59"/>
      <c r="LMZ753" s="59"/>
      <c r="LNA753" s="59"/>
      <c r="LNB753" s="59"/>
      <c r="LNC753" s="59"/>
      <c r="LND753" s="59"/>
      <c r="LNE753" s="59"/>
      <c r="LNF753" s="59"/>
      <c r="LNG753" s="59"/>
      <c r="LNH753" s="59"/>
      <c r="LNI753" s="59"/>
      <c r="LNJ753" s="59"/>
      <c r="LNK753" s="59"/>
      <c r="LNL753" s="59"/>
      <c r="LNM753" s="59"/>
      <c r="LNN753" s="59"/>
      <c r="LNO753" s="59"/>
      <c r="LNP753" s="59"/>
      <c r="LNQ753" s="59"/>
      <c r="LNR753" s="59"/>
      <c r="LNS753" s="59"/>
      <c r="LNT753" s="59"/>
      <c r="LNU753" s="59"/>
      <c r="LNV753" s="59"/>
      <c r="LNW753" s="59"/>
      <c r="LNX753" s="59"/>
      <c r="LNY753" s="59"/>
      <c r="LNZ753" s="59"/>
      <c r="LOA753" s="59"/>
      <c r="LOB753" s="59"/>
      <c r="LOC753" s="59"/>
      <c r="LOD753" s="59"/>
      <c r="LOE753" s="59"/>
      <c r="LOF753" s="59"/>
      <c r="LOG753" s="59"/>
      <c r="LOH753" s="59"/>
      <c r="LOI753" s="59"/>
      <c r="LOJ753" s="59"/>
      <c r="LOK753" s="59"/>
      <c r="LOL753" s="59"/>
      <c r="LOM753" s="59"/>
      <c r="LON753" s="59"/>
      <c r="LOO753" s="59"/>
      <c r="LOP753" s="59"/>
      <c r="LOQ753" s="59"/>
      <c r="LOR753" s="59"/>
      <c r="LOS753" s="59"/>
      <c r="LOT753" s="59"/>
      <c r="LOU753" s="59"/>
      <c r="LOV753" s="59"/>
      <c r="LOW753" s="59"/>
      <c r="LOX753" s="59"/>
      <c r="LOY753" s="59"/>
      <c r="LOZ753" s="59"/>
      <c r="LPA753" s="59"/>
      <c r="LPB753" s="59"/>
      <c r="LPC753" s="59"/>
      <c r="LPD753" s="59"/>
      <c r="LPE753" s="59"/>
      <c r="LPF753" s="59"/>
      <c r="LPG753" s="59"/>
      <c r="LPH753" s="59"/>
      <c r="LPI753" s="59"/>
      <c r="LPJ753" s="59"/>
      <c r="LPK753" s="59"/>
      <c r="LPL753" s="59"/>
      <c r="LPM753" s="59"/>
      <c r="LPN753" s="59"/>
      <c r="LPO753" s="59"/>
      <c r="LPP753" s="59"/>
      <c r="LPQ753" s="59"/>
      <c r="LPR753" s="59"/>
      <c r="LPS753" s="59"/>
      <c r="LPT753" s="59"/>
      <c r="LPU753" s="59"/>
      <c r="LPV753" s="59"/>
      <c r="LPW753" s="59"/>
      <c r="LPX753" s="59"/>
      <c r="LPY753" s="59"/>
      <c r="LPZ753" s="59"/>
      <c r="LQA753" s="59"/>
      <c r="LQB753" s="59"/>
      <c r="LQC753" s="59"/>
      <c r="LQD753" s="59"/>
      <c r="LQE753" s="59"/>
      <c r="LQF753" s="59"/>
      <c r="LQG753" s="59"/>
      <c r="LQH753" s="59"/>
      <c r="LQI753" s="59"/>
      <c r="LQJ753" s="59"/>
      <c r="LQK753" s="59"/>
      <c r="LQL753" s="59"/>
      <c r="LQM753" s="59"/>
      <c r="LQN753" s="59"/>
      <c r="LQO753" s="59"/>
      <c r="LQP753" s="59"/>
      <c r="LQQ753" s="59"/>
      <c r="LQR753" s="59"/>
      <c r="LQS753" s="59"/>
      <c r="LQT753" s="59"/>
      <c r="LQU753" s="59"/>
      <c r="LQV753" s="59"/>
      <c r="LQW753" s="59"/>
      <c r="LQX753" s="59"/>
      <c r="LQY753" s="59"/>
      <c r="LQZ753" s="59"/>
      <c r="LRA753" s="59"/>
      <c r="LRB753" s="59"/>
      <c r="LRC753" s="59"/>
      <c r="LRD753" s="59"/>
      <c r="LRE753" s="59"/>
      <c r="LRF753" s="59"/>
      <c r="LRG753" s="59"/>
      <c r="LRH753" s="59"/>
      <c r="LRI753" s="59"/>
      <c r="LRJ753" s="59"/>
      <c r="LRK753" s="59"/>
      <c r="LRL753" s="59"/>
      <c r="LRM753" s="59"/>
      <c r="LRN753" s="59"/>
      <c r="LRO753" s="59"/>
      <c r="LRP753" s="59"/>
      <c r="LRQ753" s="59"/>
      <c r="LRR753" s="59"/>
      <c r="LRS753" s="59"/>
      <c r="LRT753" s="59"/>
      <c r="LRU753" s="59"/>
      <c r="LRV753" s="59"/>
      <c r="LRW753" s="59"/>
      <c r="LRX753" s="59"/>
      <c r="LRY753" s="59"/>
      <c r="LRZ753" s="59"/>
      <c r="LSA753" s="59"/>
      <c r="LSB753" s="59"/>
      <c r="LSC753" s="59"/>
      <c r="LSD753" s="59"/>
      <c r="LSE753" s="59"/>
      <c r="LSF753" s="59"/>
      <c r="LSG753" s="59"/>
      <c r="LSH753" s="59"/>
      <c r="LSI753" s="59"/>
      <c r="LSJ753" s="59"/>
      <c r="LSK753" s="59"/>
      <c r="LSL753" s="59"/>
      <c r="LSM753" s="59"/>
      <c r="LSN753" s="59"/>
      <c r="LSO753" s="59"/>
      <c r="LSP753" s="59"/>
      <c r="LSQ753" s="59"/>
      <c r="LSR753" s="59"/>
      <c r="LSS753" s="59"/>
      <c r="LST753" s="59"/>
      <c r="LSU753" s="59"/>
      <c r="LSV753" s="59"/>
      <c r="LSW753" s="59"/>
      <c r="LSX753" s="59"/>
      <c r="LSY753" s="59"/>
      <c r="LSZ753" s="59"/>
      <c r="LTA753" s="59"/>
      <c r="LTB753" s="59"/>
      <c r="LTC753" s="59"/>
      <c r="LTD753" s="59"/>
      <c r="LTE753" s="59"/>
      <c r="LTF753" s="59"/>
      <c r="LTG753" s="59"/>
      <c r="LTH753" s="59"/>
      <c r="LTI753" s="59"/>
      <c r="LTJ753" s="59"/>
      <c r="LTK753" s="59"/>
      <c r="LTL753" s="59"/>
      <c r="LTM753" s="59"/>
      <c r="LTN753" s="59"/>
      <c r="LTO753" s="59"/>
      <c r="LTP753" s="59"/>
      <c r="LTQ753" s="59"/>
      <c r="LTR753" s="59"/>
      <c r="LTS753" s="59"/>
      <c r="LTT753" s="59"/>
      <c r="LTU753" s="59"/>
      <c r="LTV753" s="59"/>
      <c r="LTW753" s="59"/>
      <c r="LTX753" s="59"/>
      <c r="LTY753" s="59"/>
      <c r="LTZ753" s="59"/>
      <c r="LUA753" s="59"/>
      <c r="LUB753" s="59"/>
      <c r="LUC753" s="59"/>
      <c r="LUD753" s="59"/>
      <c r="LUE753" s="59"/>
      <c r="LUF753" s="59"/>
      <c r="LUG753" s="59"/>
      <c r="LUH753" s="59"/>
      <c r="LUI753" s="59"/>
      <c r="LUJ753" s="59"/>
      <c r="LUK753" s="59"/>
      <c r="LUL753" s="59"/>
      <c r="LUM753" s="59"/>
      <c r="LUN753" s="59"/>
      <c r="LUO753" s="59"/>
      <c r="LUP753" s="59"/>
      <c r="LUQ753" s="59"/>
      <c r="LUR753" s="59"/>
      <c r="LUS753" s="59"/>
      <c r="LUT753" s="59"/>
      <c r="LUU753" s="59"/>
      <c r="LUV753" s="59"/>
      <c r="LUW753" s="59"/>
      <c r="LUX753" s="59"/>
      <c r="LUY753" s="59"/>
      <c r="LUZ753" s="59"/>
      <c r="LVA753" s="59"/>
      <c r="LVB753" s="59"/>
      <c r="LVC753" s="59"/>
      <c r="LVD753" s="59"/>
      <c r="LVE753" s="59"/>
      <c r="LVF753" s="59"/>
      <c r="LVG753" s="59"/>
      <c r="LVH753" s="59"/>
      <c r="LVI753" s="59"/>
      <c r="LVJ753" s="59"/>
      <c r="LVK753" s="59"/>
      <c r="LVL753" s="59"/>
      <c r="LVM753" s="59"/>
      <c r="LVN753" s="59"/>
      <c r="LVO753" s="59"/>
      <c r="LVP753" s="59"/>
      <c r="LVQ753" s="59"/>
      <c r="LVR753" s="59"/>
      <c r="LVS753" s="59"/>
      <c r="LVT753" s="59"/>
      <c r="LVU753" s="59"/>
      <c r="LVV753" s="59"/>
      <c r="LVW753" s="59"/>
      <c r="LVX753" s="59"/>
      <c r="LVY753" s="59"/>
      <c r="LVZ753" s="59"/>
      <c r="LWA753" s="59"/>
      <c r="LWB753" s="59"/>
      <c r="LWC753" s="59"/>
      <c r="LWD753" s="59"/>
      <c r="LWE753" s="59"/>
      <c r="LWF753" s="59"/>
      <c r="LWG753" s="59"/>
      <c r="LWH753" s="59"/>
      <c r="LWI753" s="59"/>
      <c r="LWJ753" s="59"/>
      <c r="LWK753" s="59"/>
      <c r="LWL753" s="59"/>
      <c r="LWM753" s="59"/>
      <c r="LWN753" s="59"/>
      <c r="LWO753" s="59"/>
      <c r="LWP753" s="59"/>
      <c r="LWQ753" s="59"/>
      <c r="LWR753" s="59"/>
      <c r="LWS753" s="59"/>
      <c r="LWT753" s="59"/>
      <c r="LWU753" s="59"/>
      <c r="LWV753" s="59"/>
      <c r="LWW753" s="59"/>
      <c r="LWX753" s="59"/>
      <c r="LWY753" s="59"/>
      <c r="LWZ753" s="59"/>
      <c r="LXA753" s="59"/>
      <c r="LXB753" s="59"/>
      <c r="LXC753" s="59"/>
      <c r="LXD753" s="59"/>
      <c r="LXE753" s="59"/>
      <c r="LXF753" s="59"/>
      <c r="LXG753" s="59"/>
      <c r="LXH753" s="59"/>
      <c r="LXI753" s="59"/>
      <c r="LXJ753" s="59"/>
      <c r="LXK753" s="59"/>
      <c r="LXL753" s="59"/>
      <c r="LXM753" s="59"/>
      <c r="LXN753" s="59"/>
      <c r="LXO753" s="59"/>
      <c r="LXP753" s="59"/>
      <c r="LXQ753" s="59"/>
      <c r="LXR753" s="59"/>
      <c r="LXS753" s="59"/>
      <c r="LXT753" s="59"/>
      <c r="LXU753" s="59"/>
      <c r="LXV753" s="59"/>
      <c r="LXW753" s="59"/>
      <c r="LXX753" s="59"/>
      <c r="LXY753" s="59"/>
      <c r="LXZ753" s="59"/>
      <c r="LYA753" s="59"/>
      <c r="LYB753" s="59"/>
      <c r="LYC753" s="59"/>
      <c r="LYD753" s="59"/>
      <c r="LYE753" s="59"/>
      <c r="LYF753" s="59"/>
      <c r="LYG753" s="59"/>
      <c r="LYH753" s="59"/>
      <c r="LYI753" s="59"/>
      <c r="LYJ753" s="59"/>
      <c r="LYK753" s="59"/>
      <c r="LYL753" s="59"/>
      <c r="LYM753" s="59"/>
      <c r="LYN753" s="59"/>
      <c r="LYO753" s="59"/>
      <c r="LYP753" s="59"/>
      <c r="LYQ753" s="59"/>
      <c r="LYR753" s="59"/>
      <c r="LYS753" s="59"/>
      <c r="LYT753" s="59"/>
      <c r="LYU753" s="59"/>
      <c r="LYV753" s="59"/>
      <c r="LYW753" s="59"/>
      <c r="LYX753" s="59"/>
      <c r="LYY753" s="59"/>
      <c r="LYZ753" s="59"/>
      <c r="LZA753" s="59"/>
      <c r="LZB753" s="59"/>
      <c r="LZC753" s="59"/>
      <c r="LZD753" s="59"/>
      <c r="LZE753" s="59"/>
      <c r="LZF753" s="59"/>
      <c r="LZG753" s="59"/>
      <c r="LZH753" s="59"/>
      <c r="LZI753" s="59"/>
      <c r="LZJ753" s="59"/>
      <c r="LZK753" s="59"/>
      <c r="LZL753" s="59"/>
      <c r="LZM753" s="59"/>
      <c r="LZN753" s="59"/>
      <c r="LZO753" s="59"/>
      <c r="LZP753" s="59"/>
      <c r="LZQ753" s="59"/>
      <c r="LZR753" s="59"/>
      <c r="LZS753" s="59"/>
      <c r="LZT753" s="59"/>
      <c r="LZU753" s="59"/>
      <c r="LZV753" s="59"/>
      <c r="LZW753" s="59"/>
      <c r="LZX753" s="59"/>
      <c r="LZY753" s="59"/>
      <c r="LZZ753" s="59"/>
      <c r="MAA753" s="59"/>
      <c r="MAB753" s="59"/>
      <c r="MAC753" s="59"/>
      <c r="MAD753" s="59"/>
      <c r="MAE753" s="59"/>
      <c r="MAF753" s="59"/>
      <c r="MAG753" s="59"/>
      <c r="MAH753" s="59"/>
      <c r="MAI753" s="59"/>
      <c r="MAJ753" s="59"/>
      <c r="MAK753" s="59"/>
      <c r="MAL753" s="59"/>
      <c r="MAM753" s="59"/>
      <c r="MAN753" s="59"/>
      <c r="MAO753" s="59"/>
      <c r="MAP753" s="59"/>
      <c r="MAQ753" s="59"/>
      <c r="MAR753" s="59"/>
      <c r="MAS753" s="59"/>
      <c r="MAT753" s="59"/>
      <c r="MAU753" s="59"/>
      <c r="MAV753" s="59"/>
      <c r="MAW753" s="59"/>
      <c r="MAX753" s="59"/>
      <c r="MAY753" s="59"/>
      <c r="MAZ753" s="59"/>
      <c r="MBA753" s="59"/>
      <c r="MBB753" s="59"/>
      <c r="MBC753" s="59"/>
      <c r="MBD753" s="59"/>
      <c r="MBE753" s="59"/>
      <c r="MBF753" s="59"/>
      <c r="MBG753" s="59"/>
      <c r="MBH753" s="59"/>
      <c r="MBI753" s="59"/>
      <c r="MBJ753" s="59"/>
      <c r="MBK753" s="59"/>
      <c r="MBL753" s="59"/>
      <c r="MBM753" s="59"/>
      <c r="MBN753" s="59"/>
      <c r="MBO753" s="59"/>
      <c r="MBP753" s="59"/>
      <c r="MBQ753" s="59"/>
      <c r="MBR753" s="59"/>
      <c r="MBS753" s="59"/>
      <c r="MBT753" s="59"/>
      <c r="MBU753" s="59"/>
      <c r="MBV753" s="59"/>
      <c r="MBW753" s="59"/>
      <c r="MBX753" s="59"/>
      <c r="MBY753" s="59"/>
      <c r="MBZ753" s="59"/>
      <c r="MCA753" s="59"/>
      <c r="MCB753" s="59"/>
      <c r="MCC753" s="59"/>
      <c r="MCD753" s="59"/>
      <c r="MCE753" s="59"/>
      <c r="MCF753" s="59"/>
      <c r="MCG753" s="59"/>
      <c r="MCH753" s="59"/>
      <c r="MCI753" s="59"/>
      <c r="MCJ753" s="59"/>
      <c r="MCK753" s="59"/>
      <c r="MCL753" s="59"/>
      <c r="MCM753" s="59"/>
      <c r="MCN753" s="59"/>
      <c r="MCO753" s="59"/>
      <c r="MCP753" s="59"/>
      <c r="MCQ753" s="59"/>
      <c r="MCR753" s="59"/>
      <c r="MCS753" s="59"/>
      <c r="MCT753" s="59"/>
      <c r="MCU753" s="59"/>
      <c r="MCV753" s="59"/>
      <c r="MCW753" s="59"/>
      <c r="MCX753" s="59"/>
      <c r="MCY753" s="59"/>
      <c r="MCZ753" s="59"/>
      <c r="MDA753" s="59"/>
      <c r="MDB753" s="59"/>
      <c r="MDC753" s="59"/>
      <c r="MDD753" s="59"/>
      <c r="MDE753" s="59"/>
      <c r="MDF753" s="59"/>
      <c r="MDG753" s="59"/>
      <c r="MDH753" s="59"/>
      <c r="MDI753" s="59"/>
      <c r="MDJ753" s="59"/>
      <c r="MDK753" s="59"/>
      <c r="MDL753" s="59"/>
      <c r="MDM753" s="59"/>
      <c r="MDN753" s="59"/>
      <c r="MDO753" s="59"/>
      <c r="MDP753" s="59"/>
      <c r="MDQ753" s="59"/>
      <c r="MDR753" s="59"/>
      <c r="MDS753" s="59"/>
      <c r="MDT753" s="59"/>
      <c r="MDU753" s="59"/>
      <c r="MDV753" s="59"/>
      <c r="MDW753" s="59"/>
      <c r="MDX753" s="59"/>
      <c r="MDY753" s="59"/>
      <c r="MDZ753" s="59"/>
      <c r="MEA753" s="59"/>
      <c r="MEB753" s="59"/>
      <c r="MEC753" s="59"/>
      <c r="MED753" s="59"/>
      <c r="MEE753" s="59"/>
      <c r="MEF753" s="59"/>
      <c r="MEG753" s="59"/>
      <c r="MEH753" s="59"/>
      <c r="MEI753" s="59"/>
      <c r="MEJ753" s="59"/>
      <c r="MEK753" s="59"/>
      <c r="MEL753" s="59"/>
      <c r="MEM753" s="59"/>
      <c r="MEN753" s="59"/>
      <c r="MEO753" s="59"/>
      <c r="MEP753" s="59"/>
      <c r="MEQ753" s="59"/>
      <c r="MER753" s="59"/>
      <c r="MES753" s="59"/>
      <c r="MET753" s="59"/>
      <c r="MEU753" s="59"/>
      <c r="MEV753" s="59"/>
      <c r="MEW753" s="59"/>
      <c r="MEX753" s="59"/>
      <c r="MEY753" s="59"/>
      <c r="MEZ753" s="59"/>
      <c r="MFA753" s="59"/>
      <c r="MFB753" s="59"/>
      <c r="MFC753" s="59"/>
      <c r="MFD753" s="59"/>
      <c r="MFE753" s="59"/>
      <c r="MFF753" s="59"/>
      <c r="MFG753" s="59"/>
      <c r="MFH753" s="59"/>
      <c r="MFI753" s="59"/>
      <c r="MFJ753" s="59"/>
      <c r="MFK753" s="59"/>
      <c r="MFL753" s="59"/>
      <c r="MFM753" s="59"/>
      <c r="MFN753" s="59"/>
      <c r="MFO753" s="59"/>
      <c r="MFP753" s="59"/>
      <c r="MFQ753" s="59"/>
      <c r="MFR753" s="59"/>
      <c r="MFS753" s="59"/>
      <c r="MFT753" s="59"/>
      <c r="MFU753" s="59"/>
      <c r="MFV753" s="59"/>
      <c r="MFW753" s="59"/>
      <c r="MFX753" s="59"/>
      <c r="MFY753" s="59"/>
      <c r="MFZ753" s="59"/>
      <c r="MGA753" s="59"/>
      <c r="MGB753" s="59"/>
      <c r="MGC753" s="59"/>
      <c r="MGD753" s="59"/>
      <c r="MGE753" s="59"/>
      <c r="MGF753" s="59"/>
      <c r="MGG753" s="59"/>
      <c r="MGH753" s="59"/>
      <c r="MGI753" s="59"/>
      <c r="MGJ753" s="59"/>
      <c r="MGK753" s="59"/>
      <c r="MGL753" s="59"/>
      <c r="MGM753" s="59"/>
      <c r="MGN753" s="59"/>
      <c r="MGO753" s="59"/>
      <c r="MGP753" s="59"/>
      <c r="MGQ753" s="59"/>
      <c r="MGR753" s="59"/>
      <c r="MGS753" s="59"/>
      <c r="MGT753" s="59"/>
      <c r="MGU753" s="59"/>
      <c r="MGV753" s="59"/>
      <c r="MGW753" s="59"/>
      <c r="MGX753" s="59"/>
      <c r="MGY753" s="59"/>
      <c r="MGZ753" s="59"/>
      <c r="MHA753" s="59"/>
      <c r="MHB753" s="59"/>
      <c r="MHC753" s="59"/>
      <c r="MHD753" s="59"/>
      <c r="MHE753" s="59"/>
      <c r="MHF753" s="59"/>
      <c r="MHG753" s="59"/>
      <c r="MHH753" s="59"/>
      <c r="MHI753" s="59"/>
      <c r="MHJ753" s="59"/>
      <c r="MHK753" s="59"/>
      <c r="MHL753" s="59"/>
      <c r="MHM753" s="59"/>
      <c r="MHN753" s="59"/>
      <c r="MHO753" s="59"/>
      <c r="MHP753" s="59"/>
      <c r="MHQ753" s="59"/>
      <c r="MHR753" s="59"/>
      <c r="MHS753" s="59"/>
      <c r="MHT753" s="59"/>
      <c r="MHU753" s="59"/>
      <c r="MHV753" s="59"/>
      <c r="MHW753" s="59"/>
      <c r="MHX753" s="59"/>
      <c r="MHY753" s="59"/>
      <c r="MHZ753" s="59"/>
      <c r="MIA753" s="59"/>
      <c r="MIB753" s="59"/>
      <c r="MIC753" s="59"/>
      <c r="MID753" s="59"/>
      <c r="MIE753" s="59"/>
      <c r="MIF753" s="59"/>
      <c r="MIG753" s="59"/>
      <c r="MIH753" s="59"/>
      <c r="MII753" s="59"/>
      <c r="MIJ753" s="59"/>
      <c r="MIK753" s="59"/>
      <c r="MIL753" s="59"/>
      <c r="MIM753" s="59"/>
      <c r="MIN753" s="59"/>
      <c r="MIO753" s="59"/>
      <c r="MIP753" s="59"/>
      <c r="MIQ753" s="59"/>
      <c r="MIR753" s="59"/>
      <c r="MIS753" s="59"/>
      <c r="MIT753" s="59"/>
      <c r="MIU753" s="59"/>
      <c r="MIV753" s="59"/>
      <c r="MIW753" s="59"/>
      <c r="MIX753" s="59"/>
      <c r="MIY753" s="59"/>
      <c r="MIZ753" s="59"/>
      <c r="MJA753" s="59"/>
      <c r="MJB753" s="59"/>
      <c r="MJC753" s="59"/>
      <c r="MJD753" s="59"/>
      <c r="MJE753" s="59"/>
      <c r="MJF753" s="59"/>
      <c r="MJG753" s="59"/>
      <c r="MJH753" s="59"/>
      <c r="MJI753" s="59"/>
      <c r="MJJ753" s="59"/>
      <c r="MJK753" s="59"/>
      <c r="MJL753" s="59"/>
      <c r="MJM753" s="59"/>
      <c r="MJN753" s="59"/>
      <c r="MJO753" s="59"/>
      <c r="MJP753" s="59"/>
      <c r="MJQ753" s="59"/>
      <c r="MJR753" s="59"/>
      <c r="MJS753" s="59"/>
      <c r="MJT753" s="59"/>
      <c r="MJU753" s="59"/>
      <c r="MJV753" s="59"/>
      <c r="MJW753" s="59"/>
      <c r="MJX753" s="59"/>
      <c r="MJY753" s="59"/>
      <c r="MJZ753" s="59"/>
      <c r="MKA753" s="59"/>
      <c r="MKB753" s="59"/>
      <c r="MKC753" s="59"/>
      <c r="MKD753" s="59"/>
      <c r="MKE753" s="59"/>
      <c r="MKF753" s="59"/>
      <c r="MKG753" s="59"/>
      <c r="MKH753" s="59"/>
      <c r="MKI753" s="59"/>
      <c r="MKJ753" s="59"/>
      <c r="MKK753" s="59"/>
      <c r="MKL753" s="59"/>
      <c r="MKM753" s="59"/>
      <c r="MKN753" s="59"/>
      <c r="MKO753" s="59"/>
      <c r="MKP753" s="59"/>
      <c r="MKQ753" s="59"/>
      <c r="MKR753" s="59"/>
      <c r="MKS753" s="59"/>
      <c r="MKT753" s="59"/>
      <c r="MKU753" s="59"/>
      <c r="MKV753" s="59"/>
      <c r="MKW753" s="59"/>
      <c r="MKX753" s="59"/>
      <c r="MKY753" s="59"/>
      <c r="MKZ753" s="59"/>
      <c r="MLA753" s="59"/>
      <c r="MLB753" s="59"/>
      <c r="MLC753" s="59"/>
      <c r="MLD753" s="59"/>
      <c r="MLE753" s="59"/>
      <c r="MLF753" s="59"/>
      <c r="MLG753" s="59"/>
      <c r="MLH753" s="59"/>
      <c r="MLI753" s="59"/>
      <c r="MLJ753" s="59"/>
      <c r="MLK753" s="59"/>
      <c r="MLL753" s="59"/>
      <c r="MLM753" s="59"/>
      <c r="MLN753" s="59"/>
      <c r="MLO753" s="59"/>
      <c r="MLP753" s="59"/>
      <c r="MLQ753" s="59"/>
      <c r="MLR753" s="59"/>
      <c r="MLS753" s="59"/>
      <c r="MLT753" s="59"/>
      <c r="MLU753" s="59"/>
      <c r="MLV753" s="59"/>
      <c r="MLW753" s="59"/>
      <c r="MLX753" s="59"/>
      <c r="MLY753" s="59"/>
      <c r="MLZ753" s="59"/>
      <c r="MMA753" s="59"/>
      <c r="MMB753" s="59"/>
      <c r="MMC753" s="59"/>
      <c r="MMD753" s="59"/>
      <c r="MME753" s="59"/>
      <c r="MMF753" s="59"/>
      <c r="MMG753" s="59"/>
      <c r="MMH753" s="59"/>
      <c r="MMI753" s="59"/>
      <c r="MMJ753" s="59"/>
      <c r="MMK753" s="59"/>
      <c r="MML753" s="59"/>
      <c r="MMM753" s="59"/>
      <c r="MMN753" s="59"/>
      <c r="MMO753" s="59"/>
      <c r="MMP753" s="59"/>
      <c r="MMQ753" s="59"/>
      <c r="MMR753" s="59"/>
      <c r="MMS753" s="59"/>
      <c r="MMT753" s="59"/>
      <c r="MMU753" s="59"/>
      <c r="MMV753" s="59"/>
      <c r="MMW753" s="59"/>
      <c r="MMX753" s="59"/>
      <c r="MMY753" s="59"/>
      <c r="MMZ753" s="59"/>
      <c r="MNA753" s="59"/>
      <c r="MNB753" s="59"/>
      <c r="MNC753" s="59"/>
      <c r="MND753" s="59"/>
      <c r="MNE753" s="59"/>
      <c r="MNF753" s="59"/>
      <c r="MNG753" s="59"/>
      <c r="MNH753" s="59"/>
      <c r="MNI753" s="59"/>
      <c r="MNJ753" s="59"/>
      <c r="MNK753" s="59"/>
      <c r="MNL753" s="59"/>
      <c r="MNM753" s="59"/>
      <c r="MNN753" s="59"/>
      <c r="MNO753" s="59"/>
      <c r="MNP753" s="59"/>
      <c r="MNQ753" s="59"/>
      <c r="MNR753" s="59"/>
      <c r="MNS753" s="59"/>
      <c r="MNT753" s="59"/>
      <c r="MNU753" s="59"/>
      <c r="MNV753" s="59"/>
      <c r="MNW753" s="59"/>
      <c r="MNX753" s="59"/>
      <c r="MNY753" s="59"/>
      <c r="MNZ753" s="59"/>
      <c r="MOA753" s="59"/>
      <c r="MOB753" s="59"/>
      <c r="MOC753" s="59"/>
      <c r="MOD753" s="59"/>
      <c r="MOE753" s="59"/>
      <c r="MOF753" s="59"/>
      <c r="MOG753" s="59"/>
      <c r="MOH753" s="59"/>
      <c r="MOI753" s="59"/>
      <c r="MOJ753" s="59"/>
      <c r="MOK753" s="59"/>
      <c r="MOL753" s="59"/>
      <c r="MOM753" s="59"/>
      <c r="MON753" s="59"/>
      <c r="MOO753" s="59"/>
      <c r="MOP753" s="59"/>
      <c r="MOQ753" s="59"/>
      <c r="MOR753" s="59"/>
      <c r="MOS753" s="59"/>
      <c r="MOT753" s="59"/>
      <c r="MOU753" s="59"/>
      <c r="MOV753" s="59"/>
      <c r="MOW753" s="59"/>
      <c r="MOX753" s="59"/>
      <c r="MOY753" s="59"/>
      <c r="MOZ753" s="59"/>
      <c r="MPA753" s="59"/>
      <c r="MPB753" s="59"/>
      <c r="MPC753" s="59"/>
      <c r="MPD753" s="59"/>
      <c r="MPE753" s="59"/>
      <c r="MPF753" s="59"/>
      <c r="MPG753" s="59"/>
      <c r="MPH753" s="59"/>
      <c r="MPI753" s="59"/>
      <c r="MPJ753" s="59"/>
      <c r="MPK753" s="59"/>
      <c r="MPL753" s="59"/>
      <c r="MPM753" s="59"/>
      <c r="MPN753" s="59"/>
      <c r="MPO753" s="59"/>
      <c r="MPP753" s="59"/>
      <c r="MPQ753" s="59"/>
      <c r="MPR753" s="59"/>
      <c r="MPS753" s="59"/>
      <c r="MPT753" s="59"/>
      <c r="MPU753" s="59"/>
      <c r="MPV753" s="59"/>
      <c r="MPW753" s="59"/>
      <c r="MPX753" s="59"/>
      <c r="MPY753" s="59"/>
      <c r="MPZ753" s="59"/>
      <c r="MQA753" s="59"/>
      <c r="MQB753" s="59"/>
      <c r="MQC753" s="59"/>
      <c r="MQD753" s="59"/>
      <c r="MQE753" s="59"/>
      <c r="MQF753" s="59"/>
      <c r="MQG753" s="59"/>
      <c r="MQH753" s="59"/>
      <c r="MQI753" s="59"/>
      <c r="MQJ753" s="59"/>
      <c r="MQK753" s="59"/>
      <c r="MQL753" s="59"/>
      <c r="MQM753" s="59"/>
      <c r="MQN753" s="59"/>
      <c r="MQO753" s="59"/>
      <c r="MQP753" s="59"/>
      <c r="MQQ753" s="59"/>
      <c r="MQR753" s="59"/>
      <c r="MQS753" s="59"/>
      <c r="MQT753" s="59"/>
      <c r="MQU753" s="59"/>
      <c r="MQV753" s="59"/>
      <c r="MQW753" s="59"/>
      <c r="MQX753" s="59"/>
      <c r="MQY753" s="59"/>
      <c r="MQZ753" s="59"/>
      <c r="MRA753" s="59"/>
      <c r="MRB753" s="59"/>
      <c r="MRC753" s="59"/>
      <c r="MRD753" s="59"/>
      <c r="MRE753" s="59"/>
      <c r="MRF753" s="59"/>
      <c r="MRG753" s="59"/>
      <c r="MRH753" s="59"/>
      <c r="MRI753" s="59"/>
      <c r="MRJ753" s="59"/>
      <c r="MRK753" s="59"/>
      <c r="MRL753" s="59"/>
      <c r="MRM753" s="59"/>
      <c r="MRN753" s="59"/>
      <c r="MRO753" s="59"/>
      <c r="MRP753" s="59"/>
      <c r="MRQ753" s="59"/>
      <c r="MRR753" s="59"/>
      <c r="MRS753" s="59"/>
      <c r="MRT753" s="59"/>
      <c r="MRU753" s="59"/>
      <c r="MRV753" s="59"/>
      <c r="MRW753" s="59"/>
      <c r="MRX753" s="59"/>
      <c r="MRY753" s="59"/>
      <c r="MRZ753" s="59"/>
      <c r="MSA753" s="59"/>
      <c r="MSB753" s="59"/>
      <c r="MSC753" s="59"/>
      <c r="MSD753" s="59"/>
      <c r="MSE753" s="59"/>
      <c r="MSF753" s="59"/>
      <c r="MSG753" s="59"/>
      <c r="MSH753" s="59"/>
      <c r="MSI753" s="59"/>
      <c r="MSJ753" s="59"/>
      <c r="MSK753" s="59"/>
      <c r="MSL753" s="59"/>
      <c r="MSM753" s="59"/>
      <c r="MSN753" s="59"/>
      <c r="MSO753" s="59"/>
      <c r="MSP753" s="59"/>
      <c r="MSQ753" s="59"/>
      <c r="MSR753" s="59"/>
      <c r="MSS753" s="59"/>
      <c r="MST753" s="59"/>
      <c r="MSU753" s="59"/>
      <c r="MSV753" s="59"/>
      <c r="MSW753" s="59"/>
      <c r="MSX753" s="59"/>
      <c r="MSY753" s="59"/>
      <c r="MSZ753" s="59"/>
      <c r="MTA753" s="59"/>
      <c r="MTB753" s="59"/>
      <c r="MTC753" s="59"/>
      <c r="MTD753" s="59"/>
      <c r="MTE753" s="59"/>
      <c r="MTF753" s="59"/>
      <c r="MTG753" s="59"/>
      <c r="MTH753" s="59"/>
      <c r="MTI753" s="59"/>
      <c r="MTJ753" s="59"/>
      <c r="MTK753" s="59"/>
      <c r="MTL753" s="59"/>
      <c r="MTM753" s="59"/>
      <c r="MTN753" s="59"/>
      <c r="MTO753" s="59"/>
      <c r="MTP753" s="59"/>
      <c r="MTQ753" s="59"/>
      <c r="MTR753" s="59"/>
      <c r="MTS753" s="59"/>
      <c r="MTT753" s="59"/>
      <c r="MTU753" s="59"/>
      <c r="MTV753" s="59"/>
      <c r="MTW753" s="59"/>
      <c r="MTX753" s="59"/>
      <c r="MTY753" s="59"/>
      <c r="MTZ753" s="59"/>
      <c r="MUA753" s="59"/>
      <c r="MUB753" s="59"/>
      <c r="MUC753" s="59"/>
      <c r="MUD753" s="59"/>
      <c r="MUE753" s="59"/>
      <c r="MUF753" s="59"/>
      <c r="MUG753" s="59"/>
      <c r="MUH753" s="59"/>
      <c r="MUI753" s="59"/>
      <c r="MUJ753" s="59"/>
      <c r="MUK753" s="59"/>
      <c r="MUL753" s="59"/>
      <c r="MUM753" s="59"/>
      <c r="MUN753" s="59"/>
      <c r="MUO753" s="59"/>
      <c r="MUP753" s="59"/>
      <c r="MUQ753" s="59"/>
      <c r="MUR753" s="59"/>
      <c r="MUS753" s="59"/>
      <c r="MUT753" s="59"/>
      <c r="MUU753" s="59"/>
      <c r="MUV753" s="59"/>
      <c r="MUW753" s="59"/>
      <c r="MUX753" s="59"/>
      <c r="MUY753" s="59"/>
      <c r="MUZ753" s="59"/>
      <c r="MVA753" s="59"/>
      <c r="MVB753" s="59"/>
      <c r="MVC753" s="59"/>
      <c r="MVD753" s="59"/>
      <c r="MVE753" s="59"/>
      <c r="MVF753" s="59"/>
      <c r="MVG753" s="59"/>
      <c r="MVH753" s="59"/>
      <c r="MVI753" s="59"/>
      <c r="MVJ753" s="59"/>
      <c r="MVK753" s="59"/>
      <c r="MVL753" s="59"/>
      <c r="MVM753" s="59"/>
      <c r="MVN753" s="59"/>
      <c r="MVO753" s="59"/>
      <c r="MVP753" s="59"/>
      <c r="MVQ753" s="59"/>
      <c r="MVR753" s="59"/>
      <c r="MVS753" s="59"/>
      <c r="MVT753" s="59"/>
      <c r="MVU753" s="59"/>
      <c r="MVV753" s="59"/>
      <c r="MVW753" s="59"/>
      <c r="MVX753" s="59"/>
      <c r="MVY753" s="59"/>
      <c r="MVZ753" s="59"/>
      <c r="MWA753" s="59"/>
      <c r="MWB753" s="59"/>
      <c r="MWC753" s="59"/>
      <c r="MWD753" s="59"/>
      <c r="MWE753" s="59"/>
      <c r="MWF753" s="59"/>
      <c r="MWG753" s="59"/>
      <c r="MWH753" s="59"/>
      <c r="MWI753" s="59"/>
      <c r="MWJ753" s="59"/>
      <c r="MWK753" s="59"/>
      <c r="MWL753" s="59"/>
      <c r="MWM753" s="59"/>
      <c r="MWN753" s="59"/>
      <c r="MWO753" s="59"/>
      <c r="MWP753" s="59"/>
      <c r="MWQ753" s="59"/>
      <c r="MWR753" s="59"/>
      <c r="MWS753" s="59"/>
      <c r="MWT753" s="59"/>
      <c r="MWU753" s="59"/>
      <c r="MWV753" s="59"/>
      <c r="MWW753" s="59"/>
      <c r="MWX753" s="59"/>
      <c r="MWY753" s="59"/>
      <c r="MWZ753" s="59"/>
      <c r="MXA753" s="59"/>
      <c r="MXB753" s="59"/>
      <c r="MXC753" s="59"/>
      <c r="MXD753" s="59"/>
      <c r="MXE753" s="59"/>
      <c r="MXF753" s="59"/>
      <c r="MXG753" s="59"/>
      <c r="MXH753" s="59"/>
      <c r="MXI753" s="59"/>
      <c r="MXJ753" s="59"/>
      <c r="MXK753" s="59"/>
      <c r="MXL753" s="59"/>
      <c r="MXM753" s="59"/>
      <c r="MXN753" s="59"/>
      <c r="MXO753" s="59"/>
      <c r="MXP753" s="59"/>
      <c r="MXQ753" s="59"/>
      <c r="MXR753" s="59"/>
      <c r="MXS753" s="59"/>
      <c r="MXT753" s="59"/>
      <c r="MXU753" s="59"/>
      <c r="MXV753" s="59"/>
      <c r="MXW753" s="59"/>
      <c r="MXX753" s="59"/>
      <c r="MXY753" s="59"/>
      <c r="MXZ753" s="59"/>
      <c r="MYA753" s="59"/>
      <c r="MYB753" s="59"/>
      <c r="MYC753" s="59"/>
      <c r="MYD753" s="59"/>
      <c r="MYE753" s="59"/>
      <c r="MYF753" s="59"/>
      <c r="MYG753" s="59"/>
      <c r="MYH753" s="59"/>
      <c r="MYI753" s="59"/>
      <c r="MYJ753" s="59"/>
      <c r="MYK753" s="59"/>
      <c r="MYL753" s="59"/>
      <c r="MYM753" s="59"/>
      <c r="MYN753" s="59"/>
      <c r="MYO753" s="59"/>
      <c r="MYP753" s="59"/>
      <c r="MYQ753" s="59"/>
      <c r="MYR753" s="59"/>
      <c r="MYS753" s="59"/>
      <c r="MYT753" s="59"/>
      <c r="MYU753" s="59"/>
      <c r="MYV753" s="59"/>
      <c r="MYW753" s="59"/>
      <c r="MYX753" s="59"/>
      <c r="MYY753" s="59"/>
      <c r="MYZ753" s="59"/>
      <c r="MZA753" s="59"/>
      <c r="MZB753" s="59"/>
      <c r="MZC753" s="59"/>
      <c r="MZD753" s="59"/>
      <c r="MZE753" s="59"/>
      <c r="MZF753" s="59"/>
      <c r="MZG753" s="59"/>
      <c r="MZH753" s="59"/>
      <c r="MZI753" s="59"/>
      <c r="MZJ753" s="59"/>
      <c r="MZK753" s="59"/>
      <c r="MZL753" s="59"/>
      <c r="MZM753" s="59"/>
      <c r="MZN753" s="59"/>
      <c r="MZO753" s="59"/>
      <c r="MZP753" s="59"/>
      <c r="MZQ753" s="59"/>
      <c r="MZR753" s="59"/>
      <c r="MZS753" s="59"/>
      <c r="MZT753" s="59"/>
      <c r="MZU753" s="59"/>
      <c r="MZV753" s="59"/>
      <c r="MZW753" s="59"/>
      <c r="MZX753" s="59"/>
      <c r="MZY753" s="59"/>
      <c r="MZZ753" s="59"/>
      <c r="NAA753" s="59"/>
      <c r="NAB753" s="59"/>
      <c r="NAC753" s="59"/>
      <c r="NAD753" s="59"/>
      <c r="NAE753" s="59"/>
      <c r="NAF753" s="59"/>
      <c r="NAG753" s="59"/>
      <c r="NAH753" s="59"/>
      <c r="NAI753" s="59"/>
      <c r="NAJ753" s="59"/>
      <c r="NAK753" s="59"/>
      <c r="NAL753" s="59"/>
      <c r="NAM753" s="59"/>
      <c r="NAN753" s="59"/>
      <c r="NAO753" s="59"/>
      <c r="NAP753" s="59"/>
      <c r="NAQ753" s="59"/>
      <c r="NAR753" s="59"/>
      <c r="NAS753" s="59"/>
      <c r="NAT753" s="59"/>
      <c r="NAU753" s="59"/>
      <c r="NAV753" s="59"/>
      <c r="NAW753" s="59"/>
      <c r="NAX753" s="59"/>
      <c r="NAY753" s="59"/>
      <c r="NAZ753" s="59"/>
      <c r="NBA753" s="59"/>
      <c r="NBB753" s="59"/>
      <c r="NBC753" s="59"/>
      <c r="NBD753" s="59"/>
      <c r="NBE753" s="59"/>
      <c r="NBF753" s="59"/>
      <c r="NBG753" s="59"/>
      <c r="NBH753" s="59"/>
      <c r="NBI753" s="59"/>
      <c r="NBJ753" s="59"/>
      <c r="NBK753" s="59"/>
      <c r="NBL753" s="59"/>
      <c r="NBM753" s="59"/>
      <c r="NBN753" s="59"/>
      <c r="NBO753" s="59"/>
      <c r="NBP753" s="59"/>
      <c r="NBQ753" s="59"/>
      <c r="NBR753" s="59"/>
      <c r="NBS753" s="59"/>
      <c r="NBT753" s="59"/>
      <c r="NBU753" s="59"/>
      <c r="NBV753" s="59"/>
      <c r="NBW753" s="59"/>
      <c r="NBX753" s="59"/>
      <c r="NBY753" s="59"/>
      <c r="NBZ753" s="59"/>
      <c r="NCA753" s="59"/>
      <c r="NCB753" s="59"/>
      <c r="NCC753" s="59"/>
      <c r="NCD753" s="59"/>
      <c r="NCE753" s="59"/>
      <c r="NCF753" s="59"/>
      <c r="NCG753" s="59"/>
      <c r="NCH753" s="59"/>
      <c r="NCI753" s="59"/>
      <c r="NCJ753" s="59"/>
      <c r="NCK753" s="59"/>
      <c r="NCL753" s="59"/>
      <c r="NCM753" s="59"/>
      <c r="NCN753" s="59"/>
      <c r="NCO753" s="59"/>
      <c r="NCP753" s="59"/>
      <c r="NCQ753" s="59"/>
      <c r="NCR753" s="59"/>
      <c r="NCS753" s="59"/>
      <c r="NCT753" s="59"/>
      <c r="NCU753" s="59"/>
      <c r="NCV753" s="59"/>
      <c r="NCW753" s="59"/>
      <c r="NCX753" s="59"/>
      <c r="NCY753" s="59"/>
      <c r="NCZ753" s="59"/>
      <c r="NDA753" s="59"/>
      <c r="NDB753" s="59"/>
      <c r="NDC753" s="59"/>
      <c r="NDD753" s="59"/>
      <c r="NDE753" s="59"/>
      <c r="NDF753" s="59"/>
      <c r="NDG753" s="59"/>
      <c r="NDH753" s="59"/>
      <c r="NDI753" s="59"/>
      <c r="NDJ753" s="59"/>
      <c r="NDK753" s="59"/>
      <c r="NDL753" s="59"/>
      <c r="NDM753" s="59"/>
      <c r="NDN753" s="59"/>
      <c r="NDO753" s="59"/>
      <c r="NDP753" s="59"/>
      <c r="NDQ753" s="59"/>
      <c r="NDR753" s="59"/>
      <c r="NDS753" s="59"/>
      <c r="NDT753" s="59"/>
      <c r="NDU753" s="59"/>
      <c r="NDV753" s="59"/>
      <c r="NDW753" s="59"/>
      <c r="NDX753" s="59"/>
      <c r="NDY753" s="59"/>
      <c r="NDZ753" s="59"/>
      <c r="NEA753" s="59"/>
      <c r="NEB753" s="59"/>
      <c r="NEC753" s="59"/>
      <c r="NED753" s="59"/>
      <c r="NEE753" s="59"/>
      <c r="NEF753" s="59"/>
      <c r="NEG753" s="59"/>
      <c r="NEH753" s="59"/>
      <c r="NEI753" s="59"/>
      <c r="NEJ753" s="59"/>
      <c r="NEK753" s="59"/>
      <c r="NEL753" s="59"/>
      <c r="NEM753" s="59"/>
      <c r="NEN753" s="59"/>
      <c r="NEO753" s="59"/>
      <c r="NEP753" s="59"/>
      <c r="NEQ753" s="59"/>
      <c r="NER753" s="59"/>
      <c r="NES753" s="59"/>
      <c r="NET753" s="59"/>
      <c r="NEU753" s="59"/>
      <c r="NEV753" s="59"/>
      <c r="NEW753" s="59"/>
      <c r="NEX753" s="59"/>
      <c r="NEY753" s="59"/>
      <c r="NEZ753" s="59"/>
      <c r="NFA753" s="59"/>
      <c r="NFB753" s="59"/>
      <c r="NFC753" s="59"/>
      <c r="NFD753" s="59"/>
      <c r="NFE753" s="59"/>
      <c r="NFF753" s="59"/>
      <c r="NFG753" s="59"/>
      <c r="NFH753" s="59"/>
      <c r="NFI753" s="59"/>
      <c r="NFJ753" s="59"/>
      <c r="NFK753" s="59"/>
      <c r="NFL753" s="59"/>
      <c r="NFM753" s="59"/>
      <c r="NFN753" s="59"/>
      <c r="NFO753" s="59"/>
      <c r="NFP753" s="59"/>
      <c r="NFQ753" s="59"/>
      <c r="NFR753" s="59"/>
      <c r="NFS753" s="59"/>
      <c r="NFT753" s="59"/>
      <c r="NFU753" s="59"/>
      <c r="NFV753" s="59"/>
      <c r="NFW753" s="59"/>
      <c r="NFX753" s="59"/>
      <c r="NFY753" s="59"/>
      <c r="NFZ753" s="59"/>
      <c r="NGA753" s="59"/>
      <c r="NGB753" s="59"/>
      <c r="NGC753" s="59"/>
      <c r="NGD753" s="59"/>
      <c r="NGE753" s="59"/>
      <c r="NGF753" s="59"/>
      <c r="NGG753" s="59"/>
      <c r="NGH753" s="59"/>
      <c r="NGI753" s="59"/>
      <c r="NGJ753" s="59"/>
      <c r="NGK753" s="59"/>
      <c r="NGL753" s="59"/>
      <c r="NGM753" s="59"/>
      <c r="NGN753" s="59"/>
      <c r="NGO753" s="59"/>
      <c r="NGP753" s="59"/>
      <c r="NGQ753" s="59"/>
      <c r="NGR753" s="59"/>
      <c r="NGS753" s="59"/>
      <c r="NGT753" s="59"/>
      <c r="NGU753" s="59"/>
      <c r="NGV753" s="59"/>
      <c r="NGW753" s="59"/>
      <c r="NGX753" s="59"/>
      <c r="NGY753" s="59"/>
      <c r="NGZ753" s="59"/>
      <c r="NHA753" s="59"/>
      <c r="NHB753" s="59"/>
      <c r="NHC753" s="59"/>
      <c r="NHD753" s="59"/>
      <c r="NHE753" s="59"/>
      <c r="NHF753" s="59"/>
      <c r="NHG753" s="59"/>
      <c r="NHH753" s="59"/>
      <c r="NHI753" s="59"/>
      <c r="NHJ753" s="59"/>
      <c r="NHK753" s="59"/>
      <c r="NHL753" s="59"/>
      <c r="NHM753" s="59"/>
      <c r="NHN753" s="59"/>
      <c r="NHO753" s="59"/>
      <c r="NHP753" s="59"/>
      <c r="NHQ753" s="59"/>
      <c r="NHR753" s="59"/>
      <c r="NHS753" s="59"/>
      <c r="NHT753" s="59"/>
      <c r="NHU753" s="59"/>
      <c r="NHV753" s="59"/>
      <c r="NHW753" s="59"/>
      <c r="NHX753" s="59"/>
      <c r="NHY753" s="59"/>
      <c r="NHZ753" s="59"/>
      <c r="NIA753" s="59"/>
      <c r="NIB753" s="59"/>
      <c r="NIC753" s="59"/>
      <c r="NID753" s="59"/>
      <c r="NIE753" s="59"/>
      <c r="NIF753" s="59"/>
      <c r="NIG753" s="59"/>
      <c r="NIH753" s="59"/>
      <c r="NII753" s="59"/>
      <c r="NIJ753" s="59"/>
      <c r="NIK753" s="59"/>
      <c r="NIL753" s="59"/>
      <c r="NIM753" s="59"/>
      <c r="NIN753" s="59"/>
      <c r="NIO753" s="59"/>
      <c r="NIP753" s="59"/>
      <c r="NIQ753" s="59"/>
      <c r="NIR753" s="59"/>
      <c r="NIS753" s="59"/>
      <c r="NIT753" s="59"/>
      <c r="NIU753" s="59"/>
      <c r="NIV753" s="59"/>
      <c r="NIW753" s="59"/>
      <c r="NIX753" s="59"/>
      <c r="NIY753" s="59"/>
      <c r="NIZ753" s="59"/>
      <c r="NJA753" s="59"/>
      <c r="NJB753" s="59"/>
      <c r="NJC753" s="59"/>
      <c r="NJD753" s="59"/>
      <c r="NJE753" s="59"/>
      <c r="NJF753" s="59"/>
      <c r="NJG753" s="59"/>
      <c r="NJH753" s="59"/>
      <c r="NJI753" s="59"/>
      <c r="NJJ753" s="59"/>
      <c r="NJK753" s="59"/>
      <c r="NJL753" s="59"/>
      <c r="NJM753" s="59"/>
      <c r="NJN753" s="59"/>
      <c r="NJO753" s="59"/>
      <c r="NJP753" s="59"/>
      <c r="NJQ753" s="59"/>
      <c r="NJR753" s="59"/>
      <c r="NJS753" s="59"/>
      <c r="NJT753" s="59"/>
      <c r="NJU753" s="59"/>
      <c r="NJV753" s="59"/>
      <c r="NJW753" s="59"/>
      <c r="NJX753" s="59"/>
      <c r="NJY753" s="59"/>
      <c r="NJZ753" s="59"/>
      <c r="NKA753" s="59"/>
      <c r="NKB753" s="59"/>
      <c r="NKC753" s="59"/>
      <c r="NKD753" s="59"/>
      <c r="NKE753" s="59"/>
      <c r="NKF753" s="59"/>
      <c r="NKG753" s="59"/>
      <c r="NKH753" s="59"/>
      <c r="NKI753" s="59"/>
      <c r="NKJ753" s="59"/>
      <c r="NKK753" s="59"/>
      <c r="NKL753" s="59"/>
      <c r="NKM753" s="59"/>
      <c r="NKN753" s="59"/>
      <c r="NKO753" s="59"/>
      <c r="NKP753" s="59"/>
      <c r="NKQ753" s="59"/>
      <c r="NKR753" s="59"/>
      <c r="NKS753" s="59"/>
      <c r="NKT753" s="59"/>
      <c r="NKU753" s="59"/>
      <c r="NKV753" s="59"/>
      <c r="NKW753" s="59"/>
      <c r="NKX753" s="59"/>
      <c r="NKY753" s="59"/>
      <c r="NKZ753" s="59"/>
      <c r="NLA753" s="59"/>
      <c r="NLB753" s="59"/>
      <c r="NLC753" s="59"/>
      <c r="NLD753" s="59"/>
      <c r="NLE753" s="59"/>
      <c r="NLF753" s="59"/>
      <c r="NLG753" s="59"/>
      <c r="NLH753" s="59"/>
      <c r="NLI753" s="59"/>
      <c r="NLJ753" s="59"/>
      <c r="NLK753" s="59"/>
      <c r="NLL753" s="59"/>
      <c r="NLM753" s="59"/>
      <c r="NLN753" s="59"/>
      <c r="NLO753" s="59"/>
      <c r="NLP753" s="59"/>
      <c r="NLQ753" s="59"/>
      <c r="NLR753" s="59"/>
      <c r="NLS753" s="59"/>
      <c r="NLT753" s="59"/>
      <c r="NLU753" s="59"/>
      <c r="NLV753" s="59"/>
      <c r="NLW753" s="59"/>
      <c r="NLX753" s="59"/>
      <c r="NLY753" s="59"/>
      <c r="NLZ753" s="59"/>
      <c r="NMA753" s="59"/>
      <c r="NMB753" s="59"/>
      <c r="NMC753" s="59"/>
      <c r="NMD753" s="59"/>
      <c r="NME753" s="59"/>
      <c r="NMF753" s="59"/>
      <c r="NMG753" s="59"/>
      <c r="NMH753" s="59"/>
      <c r="NMI753" s="59"/>
      <c r="NMJ753" s="59"/>
      <c r="NMK753" s="59"/>
      <c r="NML753" s="59"/>
      <c r="NMM753" s="59"/>
      <c r="NMN753" s="59"/>
      <c r="NMO753" s="59"/>
      <c r="NMP753" s="59"/>
      <c r="NMQ753" s="59"/>
      <c r="NMR753" s="59"/>
      <c r="NMS753" s="59"/>
      <c r="NMT753" s="59"/>
      <c r="NMU753" s="59"/>
      <c r="NMV753" s="59"/>
      <c r="NMW753" s="59"/>
      <c r="NMX753" s="59"/>
      <c r="NMY753" s="59"/>
      <c r="NMZ753" s="59"/>
      <c r="NNA753" s="59"/>
      <c r="NNB753" s="59"/>
      <c r="NNC753" s="59"/>
      <c r="NND753" s="59"/>
      <c r="NNE753" s="59"/>
      <c r="NNF753" s="59"/>
      <c r="NNG753" s="59"/>
      <c r="NNH753" s="59"/>
      <c r="NNI753" s="59"/>
      <c r="NNJ753" s="59"/>
      <c r="NNK753" s="59"/>
      <c r="NNL753" s="59"/>
      <c r="NNM753" s="59"/>
      <c r="NNN753" s="59"/>
      <c r="NNO753" s="59"/>
      <c r="NNP753" s="59"/>
      <c r="NNQ753" s="59"/>
      <c r="NNR753" s="59"/>
      <c r="NNS753" s="59"/>
      <c r="NNT753" s="59"/>
      <c r="NNU753" s="59"/>
      <c r="NNV753" s="59"/>
      <c r="NNW753" s="59"/>
      <c r="NNX753" s="59"/>
      <c r="NNY753" s="59"/>
      <c r="NNZ753" s="59"/>
      <c r="NOA753" s="59"/>
      <c r="NOB753" s="59"/>
      <c r="NOC753" s="59"/>
      <c r="NOD753" s="59"/>
      <c r="NOE753" s="59"/>
      <c r="NOF753" s="59"/>
      <c r="NOG753" s="59"/>
      <c r="NOH753" s="59"/>
      <c r="NOI753" s="59"/>
      <c r="NOJ753" s="59"/>
      <c r="NOK753" s="59"/>
      <c r="NOL753" s="59"/>
      <c r="NOM753" s="59"/>
      <c r="NON753" s="59"/>
      <c r="NOO753" s="59"/>
      <c r="NOP753" s="59"/>
      <c r="NOQ753" s="59"/>
      <c r="NOR753" s="59"/>
      <c r="NOS753" s="59"/>
      <c r="NOT753" s="59"/>
      <c r="NOU753" s="59"/>
      <c r="NOV753" s="59"/>
      <c r="NOW753" s="59"/>
      <c r="NOX753" s="59"/>
      <c r="NOY753" s="59"/>
      <c r="NOZ753" s="59"/>
      <c r="NPA753" s="59"/>
      <c r="NPB753" s="59"/>
      <c r="NPC753" s="59"/>
      <c r="NPD753" s="59"/>
      <c r="NPE753" s="59"/>
      <c r="NPF753" s="59"/>
      <c r="NPG753" s="59"/>
      <c r="NPH753" s="59"/>
      <c r="NPI753" s="59"/>
      <c r="NPJ753" s="59"/>
      <c r="NPK753" s="59"/>
      <c r="NPL753" s="59"/>
      <c r="NPM753" s="59"/>
      <c r="NPN753" s="59"/>
      <c r="NPO753" s="59"/>
      <c r="NPP753" s="59"/>
      <c r="NPQ753" s="59"/>
      <c r="NPR753" s="59"/>
      <c r="NPS753" s="59"/>
      <c r="NPT753" s="59"/>
      <c r="NPU753" s="59"/>
      <c r="NPV753" s="59"/>
      <c r="NPW753" s="59"/>
      <c r="NPX753" s="59"/>
      <c r="NPY753" s="59"/>
      <c r="NPZ753" s="59"/>
      <c r="NQA753" s="59"/>
      <c r="NQB753" s="59"/>
      <c r="NQC753" s="59"/>
      <c r="NQD753" s="59"/>
      <c r="NQE753" s="59"/>
      <c r="NQF753" s="59"/>
      <c r="NQG753" s="59"/>
      <c r="NQH753" s="59"/>
      <c r="NQI753" s="59"/>
      <c r="NQJ753" s="59"/>
      <c r="NQK753" s="59"/>
      <c r="NQL753" s="59"/>
      <c r="NQM753" s="59"/>
      <c r="NQN753" s="59"/>
      <c r="NQO753" s="59"/>
      <c r="NQP753" s="59"/>
      <c r="NQQ753" s="59"/>
      <c r="NQR753" s="59"/>
      <c r="NQS753" s="59"/>
      <c r="NQT753" s="59"/>
      <c r="NQU753" s="59"/>
      <c r="NQV753" s="59"/>
      <c r="NQW753" s="59"/>
      <c r="NQX753" s="59"/>
      <c r="NQY753" s="59"/>
      <c r="NQZ753" s="59"/>
      <c r="NRA753" s="59"/>
      <c r="NRB753" s="59"/>
      <c r="NRC753" s="59"/>
      <c r="NRD753" s="59"/>
      <c r="NRE753" s="59"/>
      <c r="NRF753" s="59"/>
      <c r="NRG753" s="59"/>
      <c r="NRH753" s="59"/>
      <c r="NRI753" s="59"/>
      <c r="NRJ753" s="59"/>
      <c r="NRK753" s="59"/>
      <c r="NRL753" s="59"/>
      <c r="NRM753" s="59"/>
      <c r="NRN753" s="59"/>
      <c r="NRO753" s="59"/>
      <c r="NRP753" s="59"/>
      <c r="NRQ753" s="59"/>
      <c r="NRR753" s="59"/>
      <c r="NRS753" s="59"/>
      <c r="NRT753" s="59"/>
      <c r="NRU753" s="59"/>
      <c r="NRV753" s="59"/>
      <c r="NRW753" s="59"/>
      <c r="NRX753" s="59"/>
      <c r="NRY753" s="59"/>
      <c r="NRZ753" s="59"/>
      <c r="NSA753" s="59"/>
      <c r="NSB753" s="59"/>
      <c r="NSC753" s="59"/>
      <c r="NSD753" s="59"/>
      <c r="NSE753" s="59"/>
      <c r="NSF753" s="59"/>
      <c r="NSG753" s="59"/>
      <c r="NSH753" s="59"/>
      <c r="NSI753" s="59"/>
      <c r="NSJ753" s="59"/>
      <c r="NSK753" s="59"/>
      <c r="NSL753" s="59"/>
      <c r="NSM753" s="59"/>
      <c r="NSN753" s="59"/>
      <c r="NSO753" s="59"/>
      <c r="NSP753" s="59"/>
      <c r="NSQ753" s="59"/>
      <c r="NSR753" s="59"/>
      <c r="NSS753" s="59"/>
      <c r="NST753" s="59"/>
      <c r="NSU753" s="59"/>
      <c r="NSV753" s="59"/>
      <c r="NSW753" s="59"/>
      <c r="NSX753" s="59"/>
      <c r="NSY753" s="59"/>
      <c r="NSZ753" s="59"/>
      <c r="NTA753" s="59"/>
      <c r="NTB753" s="59"/>
      <c r="NTC753" s="59"/>
      <c r="NTD753" s="59"/>
      <c r="NTE753" s="59"/>
      <c r="NTF753" s="59"/>
      <c r="NTG753" s="59"/>
      <c r="NTH753" s="59"/>
      <c r="NTI753" s="59"/>
      <c r="NTJ753" s="59"/>
      <c r="NTK753" s="59"/>
      <c r="NTL753" s="59"/>
      <c r="NTM753" s="59"/>
      <c r="NTN753" s="59"/>
      <c r="NTO753" s="59"/>
      <c r="NTP753" s="59"/>
      <c r="NTQ753" s="59"/>
      <c r="NTR753" s="59"/>
      <c r="NTS753" s="59"/>
      <c r="NTT753" s="59"/>
      <c r="NTU753" s="59"/>
      <c r="NTV753" s="59"/>
      <c r="NTW753" s="59"/>
      <c r="NTX753" s="59"/>
      <c r="NTY753" s="59"/>
      <c r="NTZ753" s="59"/>
      <c r="NUA753" s="59"/>
      <c r="NUB753" s="59"/>
      <c r="NUC753" s="59"/>
      <c r="NUD753" s="59"/>
      <c r="NUE753" s="59"/>
      <c r="NUF753" s="59"/>
      <c r="NUG753" s="59"/>
      <c r="NUH753" s="59"/>
      <c r="NUI753" s="59"/>
      <c r="NUJ753" s="59"/>
      <c r="NUK753" s="59"/>
      <c r="NUL753" s="59"/>
      <c r="NUM753" s="59"/>
      <c r="NUN753" s="59"/>
      <c r="NUO753" s="59"/>
      <c r="NUP753" s="59"/>
      <c r="NUQ753" s="59"/>
      <c r="NUR753" s="59"/>
      <c r="NUS753" s="59"/>
      <c r="NUT753" s="59"/>
      <c r="NUU753" s="59"/>
      <c r="NUV753" s="59"/>
      <c r="NUW753" s="59"/>
      <c r="NUX753" s="59"/>
      <c r="NUY753" s="59"/>
      <c r="NUZ753" s="59"/>
      <c r="NVA753" s="59"/>
      <c r="NVB753" s="59"/>
      <c r="NVC753" s="59"/>
      <c r="NVD753" s="59"/>
      <c r="NVE753" s="59"/>
      <c r="NVF753" s="59"/>
      <c r="NVG753" s="59"/>
      <c r="NVH753" s="59"/>
      <c r="NVI753" s="59"/>
      <c r="NVJ753" s="59"/>
      <c r="NVK753" s="59"/>
      <c r="NVL753" s="59"/>
      <c r="NVM753" s="59"/>
      <c r="NVN753" s="59"/>
      <c r="NVO753" s="59"/>
      <c r="NVP753" s="59"/>
      <c r="NVQ753" s="59"/>
      <c r="NVR753" s="59"/>
      <c r="NVS753" s="59"/>
      <c r="NVT753" s="59"/>
      <c r="NVU753" s="59"/>
      <c r="NVV753" s="59"/>
      <c r="NVW753" s="59"/>
      <c r="NVX753" s="59"/>
      <c r="NVY753" s="59"/>
      <c r="NVZ753" s="59"/>
      <c r="NWA753" s="59"/>
      <c r="NWB753" s="59"/>
      <c r="NWC753" s="59"/>
      <c r="NWD753" s="59"/>
      <c r="NWE753" s="59"/>
      <c r="NWF753" s="59"/>
      <c r="NWG753" s="59"/>
      <c r="NWH753" s="59"/>
      <c r="NWI753" s="59"/>
      <c r="NWJ753" s="59"/>
      <c r="NWK753" s="59"/>
      <c r="NWL753" s="59"/>
      <c r="NWM753" s="59"/>
      <c r="NWN753" s="59"/>
      <c r="NWO753" s="59"/>
      <c r="NWP753" s="59"/>
      <c r="NWQ753" s="59"/>
      <c r="NWR753" s="59"/>
      <c r="NWS753" s="59"/>
      <c r="NWT753" s="59"/>
      <c r="NWU753" s="59"/>
      <c r="NWV753" s="59"/>
      <c r="NWW753" s="59"/>
      <c r="NWX753" s="59"/>
      <c r="NWY753" s="59"/>
      <c r="NWZ753" s="59"/>
      <c r="NXA753" s="59"/>
      <c r="NXB753" s="59"/>
      <c r="NXC753" s="59"/>
      <c r="NXD753" s="59"/>
      <c r="NXE753" s="59"/>
      <c r="NXF753" s="59"/>
      <c r="NXG753" s="59"/>
      <c r="NXH753" s="59"/>
      <c r="NXI753" s="59"/>
      <c r="NXJ753" s="59"/>
      <c r="NXK753" s="59"/>
      <c r="NXL753" s="59"/>
      <c r="NXM753" s="59"/>
      <c r="NXN753" s="59"/>
      <c r="NXO753" s="59"/>
      <c r="NXP753" s="59"/>
      <c r="NXQ753" s="59"/>
      <c r="NXR753" s="59"/>
      <c r="NXS753" s="59"/>
      <c r="NXT753" s="59"/>
      <c r="NXU753" s="59"/>
      <c r="NXV753" s="59"/>
      <c r="NXW753" s="59"/>
      <c r="NXX753" s="59"/>
      <c r="NXY753" s="59"/>
      <c r="NXZ753" s="59"/>
      <c r="NYA753" s="59"/>
      <c r="NYB753" s="59"/>
      <c r="NYC753" s="59"/>
      <c r="NYD753" s="59"/>
      <c r="NYE753" s="59"/>
      <c r="NYF753" s="59"/>
      <c r="NYG753" s="59"/>
      <c r="NYH753" s="59"/>
      <c r="NYI753" s="59"/>
      <c r="NYJ753" s="59"/>
      <c r="NYK753" s="59"/>
      <c r="NYL753" s="59"/>
      <c r="NYM753" s="59"/>
      <c r="NYN753" s="59"/>
      <c r="NYO753" s="59"/>
      <c r="NYP753" s="59"/>
      <c r="NYQ753" s="59"/>
      <c r="NYR753" s="59"/>
      <c r="NYS753" s="59"/>
      <c r="NYT753" s="59"/>
      <c r="NYU753" s="59"/>
      <c r="NYV753" s="59"/>
      <c r="NYW753" s="59"/>
      <c r="NYX753" s="59"/>
      <c r="NYY753" s="59"/>
      <c r="NYZ753" s="59"/>
      <c r="NZA753" s="59"/>
      <c r="NZB753" s="59"/>
      <c r="NZC753" s="59"/>
      <c r="NZD753" s="59"/>
      <c r="NZE753" s="59"/>
      <c r="NZF753" s="59"/>
      <c r="NZG753" s="59"/>
      <c r="NZH753" s="59"/>
      <c r="NZI753" s="59"/>
      <c r="NZJ753" s="59"/>
      <c r="NZK753" s="59"/>
      <c r="NZL753" s="59"/>
      <c r="NZM753" s="59"/>
      <c r="NZN753" s="59"/>
      <c r="NZO753" s="59"/>
      <c r="NZP753" s="59"/>
      <c r="NZQ753" s="59"/>
      <c r="NZR753" s="59"/>
      <c r="NZS753" s="59"/>
      <c r="NZT753" s="59"/>
      <c r="NZU753" s="59"/>
      <c r="NZV753" s="59"/>
      <c r="NZW753" s="59"/>
      <c r="NZX753" s="59"/>
      <c r="NZY753" s="59"/>
      <c r="NZZ753" s="59"/>
      <c r="OAA753" s="59"/>
      <c r="OAB753" s="59"/>
      <c r="OAC753" s="59"/>
      <c r="OAD753" s="59"/>
      <c r="OAE753" s="59"/>
      <c r="OAF753" s="59"/>
      <c r="OAG753" s="59"/>
      <c r="OAH753" s="59"/>
      <c r="OAI753" s="59"/>
      <c r="OAJ753" s="59"/>
      <c r="OAK753" s="59"/>
      <c r="OAL753" s="59"/>
      <c r="OAM753" s="59"/>
      <c r="OAN753" s="59"/>
      <c r="OAO753" s="59"/>
      <c r="OAP753" s="59"/>
      <c r="OAQ753" s="59"/>
      <c r="OAR753" s="59"/>
      <c r="OAS753" s="59"/>
      <c r="OAT753" s="59"/>
      <c r="OAU753" s="59"/>
      <c r="OAV753" s="59"/>
      <c r="OAW753" s="59"/>
      <c r="OAX753" s="59"/>
      <c r="OAY753" s="59"/>
      <c r="OAZ753" s="59"/>
      <c r="OBA753" s="59"/>
      <c r="OBB753" s="59"/>
      <c r="OBC753" s="59"/>
      <c r="OBD753" s="59"/>
      <c r="OBE753" s="59"/>
      <c r="OBF753" s="59"/>
      <c r="OBG753" s="59"/>
      <c r="OBH753" s="59"/>
      <c r="OBI753" s="59"/>
      <c r="OBJ753" s="59"/>
      <c r="OBK753" s="59"/>
      <c r="OBL753" s="59"/>
      <c r="OBM753" s="59"/>
      <c r="OBN753" s="59"/>
      <c r="OBO753" s="59"/>
      <c r="OBP753" s="59"/>
      <c r="OBQ753" s="59"/>
      <c r="OBR753" s="59"/>
      <c r="OBS753" s="59"/>
      <c r="OBT753" s="59"/>
      <c r="OBU753" s="59"/>
      <c r="OBV753" s="59"/>
      <c r="OBW753" s="59"/>
      <c r="OBX753" s="59"/>
      <c r="OBY753" s="59"/>
      <c r="OBZ753" s="59"/>
      <c r="OCA753" s="59"/>
      <c r="OCB753" s="59"/>
      <c r="OCC753" s="59"/>
      <c r="OCD753" s="59"/>
      <c r="OCE753" s="59"/>
      <c r="OCF753" s="59"/>
      <c r="OCG753" s="59"/>
      <c r="OCH753" s="59"/>
      <c r="OCI753" s="59"/>
      <c r="OCJ753" s="59"/>
      <c r="OCK753" s="59"/>
      <c r="OCL753" s="59"/>
      <c r="OCM753" s="59"/>
      <c r="OCN753" s="59"/>
      <c r="OCO753" s="59"/>
      <c r="OCP753" s="59"/>
      <c r="OCQ753" s="59"/>
      <c r="OCR753" s="59"/>
      <c r="OCS753" s="59"/>
      <c r="OCT753" s="59"/>
      <c r="OCU753" s="59"/>
      <c r="OCV753" s="59"/>
      <c r="OCW753" s="59"/>
      <c r="OCX753" s="59"/>
      <c r="OCY753" s="59"/>
      <c r="OCZ753" s="59"/>
      <c r="ODA753" s="59"/>
      <c r="ODB753" s="59"/>
      <c r="ODC753" s="59"/>
      <c r="ODD753" s="59"/>
      <c r="ODE753" s="59"/>
      <c r="ODF753" s="59"/>
      <c r="ODG753" s="59"/>
      <c r="ODH753" s="59"/>
      <c r="ODI753" s="59"/>
      <c r="ODJ753" s="59"/>
      <c r="ODK753" s="59"/>
      <c r="ODL753" s="59"/>
      <c r="ODM753" s="59"/>
      <c r="ODN753" s="59"/>
      <c r="ODO753" s="59"/>
      <c r="ODP753" s="59"/>
      <c r="ODQ753" s="59"/>
      <c r="ODR753" s="59"/>
      <c r="ODS753" s="59"/>
      <c r="ODT753" s="59"/>
      <c r="ODU753" s="59"/>
      <c r="ODV753" s="59"/>
      <c r="ODW753" s="59"/>
      <c r="ODX753" s="59"/>
      <c r="ODY753" s="59"/>
      <c r="ODZ753" s="59"/>
      <c r="OEA753" s="59"/>
      <c r="OEB753" s="59"/>
      <c r="OEC753" s="59"/>
      <c r="OED753" s="59"/>
      <c r="OEE753" s="59"/>
      <c r="OEF753" s="59"/>
      <c r="OEG753" s="59"/>
      <c r="OEH753" s="59"/>
      <c r="OEI753" s="59"/>
      <c r="OEJ753" s="59"/>
      <c r="OEK753" s="59"/>
      <c r="OEL753" s="59"/>
      <c r="OEM753" s="59"/>
      <c r="OEN753" s="59"/>
      <c r="OEO753" s="59"/>
      <c r="OEP753" s="59"/>
      <c r="OEQ753" s="59"/>
      <c r="OER753" s="59"/>
      <c r="OES753" s="59"/>
      <c r="OET753" s="59"/>
      <c r="OEU753" s="59"/>
      <c r="OEV753" s="59"/>
      <c r="OEW753" s="59"/>
      <c r="OEX753" s="59"/>
      <c r="OEY753" s="59"/>
      <c r="OEZ753" s="59"/>
      <c r="OFA753" s="59"/>
      <c r="OFB753" s="59"/>
      <c r="OFC753" s="59"/>
      <c r="OFD753" s="59"/>
      <c r="OFE753" s="59"/>
      <c r="OFF753" s="59"/>
      <c r="OFG753" s="59"/>
      <c r="OFH753" s="59"/>
      <c r="OFI753" s="59"/>
      <c r="OFJ753" s="59"/>
      <c r="OFK753" s="59"/>
      <c r="OFL753" s="59"/>
      <c r="OFM753" s="59"/>
      <c r="OFN753" s="59"/>
      <c r="OFO753" s="59"/>
      <c r="OFP753" s="59"/>
      <c r="OFQ753" s="59"/>
      <c r="OFR753" s="59"/>
      <c r="OFS753" s="59"/>
      <c r="OFT753" s="59"/>
      <c r="OFU753" s="59"/>
      <c r="OFV753" s="59"/>
      <c r="OFW753" s="59"/>
      <c r="OFX753" s="59"/>
      <c r="OFY753" s="59"/>
      <c r="OFZ753" s="59"/>
      <c r="OGA753" s="59"/>
      <c r="OGB753" s="59"/>
      <c r="OGC753" s="59"/>
      <c r="OGD753" s="59"/>
      <c r="OGE753" s="59"/>
      <c r="OGF753" s="59"/>
      <c r="OGG753" s="59"/>
      <c r="OGH753" s="59"/>
      <c r="OGI753" s="59"/>
      <c r="OGJ753" s="59"/>
      <c r="OGK753" s="59"/>
      <c r="OGL753" s="59"/>
      <c r="OGM753" s="59"/>
      <c r="OGN753" s="59"/>
      <c r="OGO753" s="59"/>
      <c r="OGP753" s="59"/>
      <c r="OGQ753" s="59"/>
      <c r="OGR753" s="59"/>
      <c r="OGS753" s="59"/>
      <c r="OGT753" s="59"/>
      <c r="OGU753" s="59"/>
      <c r="OGV753" s="59"/>
      <c r="OGW753" s="59"/>
      <c r="OGX753" s="59"/>
      <c r="OGY753" s="59"/>
      <c r="OGZ753" s="59"/>
      <c r="OHA753" s="59"/>
      <c r="OHB753" s="59"/>
      <c r="OHC753" s="59"/>
      <c r="OHD753" s="59"/>
      <c r="OHE753" s="59"/>
      <c r="OHF753" s="59"/>
      <c r="OHG753" s="59"/>
      <c r="OHH753" s="59"/>
      <c r="OHI753" s="59"/>
      <c r="OHJ753" s="59"/>
      <c r="OHK753" s="59"/>
      <c r="OHL753" s="59"/>
      <c r="OHM753" s="59"/>
      <c r="OHN753" s="59"/>
      <c r="OHO753" s="59"/>
      <c r="OHP753" s="59"/>
      <c r="OHQ753" s="59"/>
      <c r="OHR753" s="59"/>
      <c r="OHS753" s="59"/>
      <c r="OHT753" s="59"/>
      <c r="OHU753" s="59"/>
      <c r="OHV753" s="59"/>
      <c r="OHW753" s="59"/>
      <c r="OHX753" s="59"/>
      <c r="OHY753" s="59"/>
      <c r="OHZ753" s="59"/>
      <c r="OIA753" s="59"/>
      <c r="OIB753" s="59"/>
      <c r="OIC753" s="59"/>
      <c r="OID753" s="59"/>
      <c r="OIE753" s="59"/>
      <c r="OIF753" s="59"/>
      <c r="OIG753" s="59"/>
      <c r="OIH753" s="59"/>
      <c r="OII753" s="59"/>
      <c r="OIJ753" s="59"/>
      <c r="OIK753" s="59"/>
      <c r="OIL753" s="59"/>
      <c r="OIM753" s="59"/>
      <c r="OIN753" s="59"/>
      <c r="OIO753" s="59"/>
      <c r="OIP753" s="59"/>
      <c r="OIQ753" s="59"/>
      <c r="OIR753" s="59"/>
      <c r="OIS753" s="59"/>
      <c r="OIT753" s="59"/>
      <c r="OIU753" s="59"/>
      <c r="OIV753" s="59"/>
      <c r="OIW753" s="59"/>
      <c r="OIX753" s="59"/>
      <c r="OIY753" s="59"/>
      <c r="OIZ753" s="59"/>
      <c r="OJA753" s="59"/>
      <c r="OJB753" s="59"/>
      <c r="OJC753" s="59"/>
      <c r="OJD753" s="59"/>
      <c r="OJE753" s="59"/>
      <c r="OJF753" s="59"/>
      <c r="OJG753" s="59"/>
      <c r="OJH753" s="59"/>
      <c r="OJI753" s="59"/>
      <c r="OJJ753" s="59"/>
      <c r="OJK753" s="59"/>
      <c r="OJL753" s="59"/>
      <c r="OJM753" s="59"/>
      <c r="OJN753" s="59"/>
      <c r="OJO753" s="59"/>
      <c r="OJP753" s="59"/>
      <c r="OJQ753" s="59"/>
      <c r="OJR753" s="59"/>
      <c r="OJS753" s="59"/>
      <c r="OJT753" s="59"/>
      <c r="OJU753" s="59"/>
      <c r="OJV753" s="59"/>
      <c r="OJW753" s="59"/>
      <c r="OJX753" s="59"/>
      <c r="OJY753" s="59"/>
      <c r="OJZ753" s="59"/>
      <c r="OKA753" s="59"/>
      <c r="OKB753" s="59"/>
      <c r="OKC753" s="59"/>
      <c r="OKD753" s="59"/>
      <c r="OKE753" s="59"/>
      <c r="OKF753" s="59"/>
      <c r="OKG753" s="59"/>
      <c r="OKH753" s="59"/>
      <c r="OKI753" s="59"/>
      <c r="OKJ753" s="59"/>
      <c r="OKK753" s="59"/>
      <c r="OKL753" s="59"/>
      <c r="OKM753" s="59"/>
      <c r="OKN753" s="59"/>
      <c r="OKO753" s="59"/>
      <c r="OKP753" s="59"/>
      <c r="OKQ753" s="59"/>
      <c r="OKR753" s="59"/>
      <c r="OKS753" s="59"/>
      <c r="OKT753" s="59"/>
      <c r="OKU753" s="59"/>
      <c r="OKV753" s="59"/>
      <c r="OKW753" s="59"/>
      <c r="OKX753" s="59"/>
      <c r="OKY753" s="59"/>
      <c r="OKZ753" s="59"/>
      <c r="OLA753" s="59"/>
      <c r="OLB753" s="59"/>
      <c r="OLC753" s="59"/>
      <c r="OLD753" s="59"/>
      <c r="OLE753" s="59"/>
      <c r="OLF753" s="59"/>
      <c r="OLG753" s="59"/>
      <c r="OLH753" s="59"/>
      <c r="OLI753" s="59"/>
      <c r="OLJ753" s="59"/>
      <c r="OLK753" s="59"/>
      <c r="OLL753" s="59"/>
      <c r="OLM753" s="59"/>
      <c r="OLN753" s="59"/>
      <c r="OLO753" s="59"/>
      <c r="OLP753" s="59"/>
      <c r="OLQ753" s="59"/>
      <c r="OLR753" s="59"/>
      <c r="OLS753" s="59"/>
      <c r="OLT753" s="59"/>
      <c r="OLU753" s="59"/>
      <c r="OLV753" s="59"/>
      <c r="OLW753" s="59"/>
      <c r="OLX753" s="59"/>
      <c r="OLY753" s="59"/>
      <c r="OLZ753" s="59"/>
      <c r="OMA753" s="59"/>
      <c r="OMB753" s="59"/>
      <c r="OMC753" s="59"/>
      <c r="OMD753" s="59"/>
      <c r="OME753" s="59"/>
      <c r="OMF753" s="59"/>
      <c r="OMG753" s="59"/>
      <c r="OMH753" s="59"/>
      <c r="OMI753" s="59"/>
      <c r="OMJ753" s="59"/>
      <c r="OMK753" s="59"/>
      <c r="OML753" s="59"/>
      <c r="OMM753" s="59"/>
      <c r="OMN753" s="59"/>
      <c r="OMO753" s="59"/>
      <c r="OMP753" s="59"/>
      <c r="OMQ753" s="59"/>
      <c r="OMR753" s="59"/>
      <c r="OMS753" s="59"/>
      <c r="OMT753" s="59"/>
      <c r="OMU753" s="59"/>
      <c r="OMV753" s="59"/>
      <c r="OMW753" s="59"/>
      <c r="OMX753" s="59"/>
      <c r="OMY753" s="59"/>
      <c r="OMZ753" s="59"/>
      <c r="ONA753" s="59"/>
      <c r="ONB753" s="59"/>
      <c r="ONC753" s="59"/>
      <c r="OND753" s="59"/>
      <c r="ONE753" s="59"/>
      <c r="ONF753" s="59"/>
      <c r="ONG753" s="59"/>
      <c r="ONH753" s="59"/>
      <c r="ONI753" s="59"/>
      <c r="ONJ753" s="59"/>
      <c r="ONK753" s="59"/>
      <c r="ONL753" s="59"/>
      <c r="ONM753" s="59"/>
      <c r="ONN753" s="59"/>
      <c r="ONO753" s="59"/>
      <c r="ONP753" s="59"/>
      <c r="ONQ753" s="59"/>
      <c r="ONR753" s="59"/>
      <c r="ONS753" s="59"/>
      <c r="ONT753" s="59"/>
      <c r="ONU753" s="59"/>
      <c r="ONV753" s="59"/>
      <c r="ONW753" s="59"/>
      <c r="ONX753" s="59"/>
      <c r="ONY753" s="59"/>
      <c r="ONZ753" s="59"/>
      <c r="OOA753" s="59"/>
      <c r="OOB753" s="59"/>
      <c r="OOC753" s="59"/>
      <c r="OOD753" s="59"/>
      <c r="OOE753" s="59"/>
      <c r="OOF753" s="59"/>
      <c r="OOG753" s="59"/>
      <c r="OOH753" s="59"/>
      <c r="OOI753" s="59"/>
      <c r="OOJ753" s="59"/>
      <c r="OOK753" s="59"/>
      <c r="OOL753" s="59"/>
      <c r="OOM753" s="59"/>
      <c r="OON753" s="59"/>
      <c r="OOO753" s="59"/>
      <c r="OOP753" s="59"/>
      <c r="OOQ753" s="59"/>
      <c r="OOR753" s="59"/>
      <c r="OOS753" s="59"/>
      <c r="OOT753" s="59"/>
      <c r="OOU753" s="59"/>
      <c r="OOV753" s="59"/>
      <c r="OOW753" s="59"/>
      <c r="OOX753" s="59"/>
      <c r="OOY753" s="59"/>
      <c r="OOZ753" s="59"/>
      <c r="OPA753" s="59"/>
      <c r="OPB753" s="59"/>
      <c r="OPC753" s="59"/>
      <c r="OPD753" s="59"/>
      <c r="OPE753" s="59"/>
      <c r="OPF753" s="59"/>
      <c r="OPG753" s="59"/>
      <c r="OPH753" s="59"/>
      <c r="OPI753" s="59"/>
      <c r="OPJ753" s="59"/>
      <c r="OPK753" s="59"/>
      <c r="OPL753" s="59"/>
      <c r="OPM753" s="59"/>
      <c r="OPN753" s="59"/>
      <c r="OPO753" s="59"/>
      <c r="OPP753" s="59"/>
      <c r="OPQ753" s="59"/>
      <c r="OPR753" s="59"/>
      <c r="OPS753" s="59"/>
      <c r="OPT753" s="59"/>
      <c r="OPU753" s="59"/>
      <c r="OPV753" s="59"/>
      <c r="OPW753" s="59"/>
      <c r="OPX753" s="59"/>
      <c r="OPY753" s="59"/>
      <c r="OPZ753" s="59"/>
      <c r="OQA753" s="59"/>
      <c r="OQB753" s="59"/>
      <c r="OQC753" s="59"/>
      <c r="OQD753" s="59"/>
      <c r="OQE753" s="59"/>
      <c r="OQF753" s="59"/>
      <c r="OQG753" s="59"/>
      <c r="OQH753" s="59"/>
      <c r="OQI753" s="59"/>
      <c r="OQJ753" s="59"/>
      <c r="OQK753" s="59"/>
      <c r="OQL753" s="59"/>
      <c r="OQM753" s="59"/>
      <c r="OQN753" s="59"/>
      <c r="OQO753" s="59"/>
      <c r="OQP753" s="59"/>
      <c r="OQQ753" s="59"/>
      <c r="OQR753" s="59"/>
      <c r="OQS753" s="59"/>
      <c r="OQT753" s="59"/>
      <c r="OQU753" s="59"/>
      <c r="OQV753" s="59"/>
      <c r="OQW753" s="59"/>
      <c r="OQX753" s="59"/>
      <c r="OQY753" s="59"/>
      <c r="OQZ753" s="59"/>
      <c r="ORA753" s="59"/>
      <c r="ORB753" s="59"/>
      <c r="ORC753" s="59"/>
      <c r="ORD753" s="59"/>
      <c r="ORE753" s="59"/>
      <c r="ORF753" s="59"/>
      <c r="ORG753" s="59"/>
      <c r="ORH753" s="59"/>
      <c r="ORI753" s="59"/>
      <c r="ORJ753" s="59"/>
      <c r="ORK753" s="59"/>
      <c r="ORL753" s="59"/>
      <c r="ORM753" s="59"/>
      <c r="ORN753" s="59"/>
      <c r="ORO753" s="59"/>
      <c r="ORP753" s="59"/>
      <c r="ORQ753" s="59"/>
      <c r="ORR753" s="59"/>
      <c r="ORS753" s="59"/>
      <c r="ORT753" s="59"/>
      <c r="ORU753" s="59"/>
      <c r="ORV753" s="59"/>
      <c r="ORW753" s="59"/>
      <c r="ORX753" s="59"/>
      <c r="ORY753" s="59"/>
      <c r="ORZ753" s="59"/>
      <c r="OSA753" s="59"/>
      <c r="OSB753" s="59"/>
      <c r="OSC753" s="59"/>
      <c r="OSD753" s="59"/>
      <c r="OSE753" s="59"/>
      <c r="OSF753" s="59"/>
      <c r="OSG753" s="59"/>
      <c r="OSH753" s="59"/>
      <c r="OSI753" s="59"/>
      <c r="OSJ753" s="59"/>
      <c r="OSK753" s="59"/>
      <c r="OSL753" s="59"/>
      <c r="OSM753" s="59"/>
      <c r="OSN753" s="59"/>
      <c r="OSO753" s="59"/>
      <c r="OSP753" s="59"/>
      <c r="OSQ753" s="59"/>
      <c r="OSR753" s="59"/>
      <c r="OSS753" s="59"/>
      <c r="OST753" s="59"/>
      <c r="OSU753" s="59"/>
      <c r="OSV753" s="59"/>
      <c r="OSW753" s="59"/>
      <c r="OSX753" s="59"/>
      <c r="OSY753" s="59"/>
      <c r="OSZ753" s="59"/>
      <c r="OTA753" s="59"/>
      <c r="OTB753" s="59"/>
      <c r="OTC753" s="59"/>
      <c r="OTD753" s="59"/>
      <c r="OTE753" s="59"/>
      <c r="OTF753" s="59"/>
      <c r="OTG753" s="59"/>
      <c r="OTH753" s="59"/>
      <c r="OTI753" s="59"/>
      <c r="OTJ753" s="59"/>
      <c r="OTK753" s="59"/>
      <c r="OTL753" s="59"/>
      <c r="OTM753" s="59"/>
      <c r="OTN753" s="59"/>
      <c r="OTO753" s="59"/>
      <c r="OTP753" s="59"/>
      <c r="OTQ753" s="59"/>
      <c r="OTR753" s="59"/>
      <c r="OTS753" s="59"/>
      <c r="OTT753" s="59"/>
      <c r="OTU753" s="59"/>
      <c r="OTV753" s="59"/>
      <c r="OTW753" s="59"/>
      <c r="OTX753" s="59"/>
      <c r="OTY753" s="59"/>
      <c r="OTZ753" s="59"/>
      <c r="OUA753" s="59"/>
      <c r="OUB753" s="59"/>
      <c r="OUC753" s="59"/>
      <c r="OUD753" s="59"/>
      <c r="OUE753" s="59"/>
      <c r="OUF753" s="59"/>
      <c r="OUG753" s="59"/>
      <c r="OUH753" s="59"/>
      <c r="OUI753" s="59"/>
      <c r="OUJ753" s="59"/>
      <c r="OUK753" s="59"/>
      <c r="OUL753" s="59"/>
      <c r="OUM753" s="59"/>
      <c r="OUN753" s="59"/>
      <c r="OUO753" s="59"/>
      <c r="OUP753" s="59"/>
      <c r="OUQ753" s="59"/>
      <c r="OUR753" s="59"/>
      <c r="OUS753" s="59"/>
      <c r="OUT753" s="59"/>
      <c r="OUU753" s="59"/>
      <c r="OUV753" s="59"/>
      <c r="OUW753" s="59"/>
      <c r="OUX753" s="59"/>
      <c r="OUY753" s="59"/>
      <c r="OUZ753" s="59"/>
      <c r="OVA753" s="59"/>
      <c r="OVB753" s="59"/>
      <c r="OVC753" s="59"/>
      <c r="OVD753" s="59"/>
      <c r="OVE753" s="59"/>
      <c r="OVF753" s="59"/>
      <c r="OVG753" s="59"/>
      <c r="OVH753" s="59"/>
      <c r="OVI753" s="59"/>
      <c r="OVJ753" s="59"/>
      <c r="OVK753" s="59"/>
      <c r="OVL753" s="59"/>
      <c r="OVM753" s="59"/>
      <c r="OVN753" s="59"/>
      <c r="OVO753" s="59"/>
      <c r="OVP753" s="59"/>
      <c r="OVQ753" s="59"/>
      <c r="OVR753" s="59"/>
      <c r="OVS753" s="59"/>
      <c r="OVT753" s="59"/>
      <c r="OVU753" s="59"/>
      <c r="OVV753" s="59"/>
      <c r="OVW753" s="59"/>
      <c r="OVX753" s="59"/>
      <c r="OVY753" s="59"/>
      <c r="OVZ753" s="59"/>
      <c r="OWA753" s="59"/>
      <c r="OWB753" s="59"/>
      <c r="OWC753" s="59"/>
      <c r="OWD753" s="59"/>
      <c r="OWE753" s="59"/>
      <c r="OWF753" s="59"/>
      <c r="OWG753" s="59"/>
      <c r="OWH753" s="59"/>
      <c r="OWI753" s="59"/>
      <c r="OWJ753" s="59"/>
      <c r="OWK753" s="59"/>
      <c r="OWL753" s="59"/>
      <c r="OWM753" s="59"/>
      <c r="OWN753" s="59"/>
      <c r="OWO753" s="59"/>
      <c r="OWP753" s="59"/>
      <c r="OWQ753" s="59"/>
      <c r="OWR753" s="59"/>
      <c r="OWS753" s="59"/>
      <c r="OWT753" s="59"/>
      <c r="OWU753" s="59"/>
      <c r="OWV753" s="59"/>
      <c r="OWW753" s="59"/>
      <c r="OWX753" s="59"/>
      <c r="OWY753" s="59"/>
      <c r="OWZ753" s="59"/>
      <c r="OXA753" s="59"/>
      <c r="OXB753" s="59"/>
      <c r="OXC753" s="59"/>
      <c r="OXD753" s="59"/>
      <c r="OXE753" s="59"/>
      <c r="OXF753" s="59"/>
      <c r="OXG753" s="59"/>
      <c r="OXH753" s="59"/>
      <c r="OXI753" s="59"/>
      <c r="OXJ753" s="59"/>
      <c r="OXK753" s="59"/>
      <c r="OXL753" s="59"/>
      <c r="OXM753" s="59"/>
      <c r="OXN753" s="59"/>
      <c r="OXO753" s="59"/>
      <c r="OXP753" s="59"/>
      <c r="OXQ753" s="59"/>
      <c r="OXR753" s="59"/>
      <c r="OXS753" s="59"/>
      <c r="OXT753" s="59"/>
      <c r="OXU753" s="59"/>
      <c r="OXV753" s="59"/>
      <c r="OXW753" s="59"/>
      <c r="OXX753" s="59"/>
      <c r="OXY753" s="59"/>
      <c r="OXZ753" s="59"/>
      <c r="OYA753" s="59"/>
      <c r="OYB753" s="59"/>
      <c r="OYC753" s="59"/>
      <c r="OYD753" s="59"/>
      <c r="OYE753" s="59"/>
      <c r="OYF753" s="59"/>
      <c r="OYG753" s="59"/>
      <c r="OYH753" s="59"/>
      <c r="OYI753" s="59"/>
      <c r="OYJ753" s="59"/>
      <c r="OYK753" s="59"/>
      <c r="OYL753" s="59"/>
      <c r="OYM753" s="59"/>
      <c r="OYN753" s="59"/>
      <c r="OYO753" s="59"/>
      <c r="OYP753" s="59"/>
      <c r="OYQ753" s="59"/>
      <c r="OYR753" s="59"/>
      <c r="OYS753" s="59"/>
      <c r="OYT753" s="59"/>
      <c r="OYU753" s="59"/>
      <c r="OYV753" s="59"/>
      <c r="OYW753" s="59"/>
      <c r="OYX753" s="59"/>
      <c r="OYY753" s="59"/>
      <c r="OYZ753" s="59"/>
      <c r="OZA753" s="59"/>
      <c r="OZB753" s="59"/>
      <c r="OZC753" s="59"/>
      <c r="OZD753" s="59"/>
      <c r="OZE753" s="59"/>
      <c r="OZF753" s="59"/>
      <c r="OZG753" s="59"/>
      <c r="OZH753" s="59"/>
      <c r="OZI753" s="59"/>
      <c r="OZJ753" s="59"/>
      <c r="OZK753" s="59"/>
      <c r="OZL753" s="59"/>
      <c r="OZM753" s="59"/>
      <c r="OZN753" s="59"/>
      <c r="OZO753" s="59"/>
      <c r="OZP753" s="59"/>
      <c r="OZQ753" s="59"/>
      <c r="OZR753" s="59"/>
      <c r="OZS753" s="59"/>
      <c r="OZT753" s="59"/>
      <c r="OZU753" s="59"/>
      <c r="OZV753" s="59"/>
      <c r="OZW753" s="59"/>
      <c r="OZX753" s="59"/>
      <c r="OZY753" s="59"/>
      <c r="OZZ753" s="59"/>
      <c r="PAA753" s="59"/>
      <c r="PAB753" s="59"/>
      <c r="PAC753" s="59"/>
      <c r="PAD753" s="59"/>
      <c r="PAE753" s="59"/>
      <c r="PAF753" s="59"/>
      <c r="PAG753" s="59"/>
      <c r="PAH753" s="59"/>
      <c r="PAI753" s="59"/>
      <c r="PAJ753" s="59"/>
      <c r="PAK753" s="59"/>
      <c r="PAL753" s="59"/>
      <c r="PAM753" s="59"/>
      <c r="PAN753" s="59"/>
      <c r="PAO753" s="59"/>
      <c r="PAP753" s="59"/>
      <c r="PAQ753" s="59"/>
      <c r="PAR753" s="59"/>
      <c r="PAS753" s="59"/>
      <c r="PAT753" s="59"/>
      <c r="PAU753" s="59"/>
      <c r="PAV753" s="59"/>
      <c r="PAW753" s="59"/>
      <c r="PAX753" s="59"/>
      <c r="PAY753" s="59"/>
      <c r="PAZ753" s="59"/>
      <c r="PBA753" s="59"/>
      <c r="PBB753" s="59"/>
      <c r="PBC753" s="59"/>
      <c r="PBD753" s="59"/>
      <c r="PBE753" s="59"/>
      <c r="PBF753" s="59"/>
      <c r="PBG753" s="59"/>
      <c r="PBH753" s="59"/>
      <c r="PBI753" s="59"/>
      <c r="PBJ753" s="59"/>
      <c r="PBK753" s="59"/>
      <c r="PBL753" s="59"/>
      <c r="PBM753" s="59"/>
      <c r="PBN753" s="59"/>
      <c r="PBO753" s="59"/>
      <c r="PBP753" s="59"/>
      <c r="PBQ753" s="59"/>
      <c r="PBR753" s="59"/>
      <c r="PBS753" s="59"/>
      <c r="PBT753" s="59"/>
      <c r="PBU753" s="59"/>
      <c r="PBV753" s="59"/>
      <c r="PBW753" s="59"/>
      <c r="PBX753" s="59"/>
      <c r="PBY753" s="59"/>
      <c r="PBZ753" s="59"/>
      <c r="PCA753" s="59"/>
      <c r="PCB753" s="59"/>
      <c r="PCC753" s="59"/>
      <c r="PCD753" s="59"/>
      <c r="PCE753" s="59"/>
      <c r="PCF753" s="59"/>
      <c r="PCG753" s="59"/>
      <c r="PCH753" s="59"/>
      <c r="PCI753" s="59"/>
      <c r="PCJ753" s="59"/>
      <c r="PCK753" s="59"/>
      <c r="PCL753" s="59"/>
      <c r="PCM753" s="59"/>
      <c r="PCN753" s="59"/>
      <c r="PCO753" s="59"/>
      <c r="PCP753" s="59"/>
      <c r="PCQ753" s="59"/>
      <c r="PCR753" s="59"/>
      <c r="PCS753" s="59"/>
      <c r="PCT753" s="59"/>
      <c r="PCU753" s="59"/>
      <c r="PCV753" s="59"/>
      <c r="PCW753" s="59"/>
      <c r="PCX753" s="59"/>
      <c r="PCY753" s="59"/>
      <c r="PCZ753" s="59"/>
      <c r="PDA753" s="59"/>
      <c r="PDB753" s="59"/>
      <c r="PDC753" s="59"/>
      <c r="PDD753" s="59"/>
      <c r="PDE753" s="59"/>
      <c r="PDF753" s="59"/>
      <c r="PDG753" s="59"/>
      <c r="PDH753" s="59"/>
      <c r="PDI753" s="59"/>
      <c r="PDJ753" s="59"/>
      <c r="PDK753" s="59"/>
      <c r="PDL753" s="59"/>
      <c r="PDM753" s="59"/>
      <c r="PDN753" s="59"/>
      <c r="PDO753" s="59"/>
      <c r="PDP753" s="59"/>
      <c r="PDQ753" s="59"/>
      <c r="PDR753" s="59"/>
      <c r="PDS753" s="59"/>
      <c r="PDT753" s="59"/>
      <c r="PDU753" s="59"/>
      <c r="PDV753" s="59"/>
      <c r="PDW753" s="59"/>
      <c r="PDX753" s="59"/>
      <c r="PDY753" s="59"/>
      <c r="PDZ753" s="59"/>
      <c r="PEA753" s="59"/>
      <c r="PEB753" s="59"/>
      <c r="PEC753" s="59"/>
      <c r="PED753" s="59"/>
      <c r="PEE753" s="59"/>
      <c r="PEF753" s="59"/>
      <c r="PEG753" s="59"/>
      <c r="PEH753" s="59"/>
      <c r="PEI753" s="59"/>
      <c r="PEJ753" s="59"/>
      <c r="PEK753" s="59"/>
      <c r="PEL753" s="59"/>
      <c r="PEM753" s="59"/>
      <c r="PEN753" s="59"/>
      <c r="PEO753" s="59"/>
      <c r="PEP753" s="59"/>
      <c r="PEQ753" s="59"/>
      <c r="PER753" s="59"/>
      <c r="PES753" s="59"/>
      <c r="PET753" s="59"/>
      <c r="PEU753" s="59"/>
      <c r="PEV753" s="59"/>
      <c r="PEW753" s="59"/>
      <c r="PEX753" s="59"/>
      <c r="PEY753" s="59"/>
      <c r="PEZ753" s="59"/>
      <c r="PFA753" s="59"/>
      <c r="PFB753" s="59"/>
      <c r="PFC753" s="59"/>
      <c r="PFD753" s="59"/>
      <c r="PFE753" s="59"/>
      <c r="PFF753" s="59"/>
      <c r="PFG753" s="59"/>
      <c r="PFH753" s="59"/>
      <c r="PFI753" s="59"/>
      <c r="PFJ753" s="59"/>
      <c r="PFK753" s="59"/>
      <c r="PFL753" s="59"/>
      <c r="PFM753" s="59"/>
      <c r="PFN753" s="59"/>
      <c r="PFO753" s="59"/>
      <c r="PFP753" s="59"/>
      <c r="PFQ753" s="59"/>
      <c r="PFR753" s="59"/>
      <c r="PFS753" s="59"/>
      <c r="PFT753" s="59"/>
      <c r="PFU753" s="59"/>
      <c r="PFV753" s="59"/>
      <c r="PFW753" s="59"/>
      <c r="PFX753" s="59"/>
      <c r="PFY753" s="59"/>
      <c r="PFZ753" s="59"/>
      <c r="PGA753" s="59"/>
      <c r="PGB753" s="59"/>
      <c r="PGC753" s="59"/>
      <c r="PGD753" s="59"/>
      <c r="PGE753" s="59"/>
      <c r="PGF753" s="59"/>
      <c r="PGG753" s="59"/>
      <c r="PGH753" s="59"/>
      <c r="PGI753" s="59"/>
      <c r="PGJ753" s="59"/>
      <c r="PGK753" s="59"/>
      <c r="PGL753" s="59"/>
      <c r="PGM753" s="59"/>
      <c r="PGN753" s="59"/>
      <c r="PGO753" s="59"/>
      <c r="PGP753" s="59"/>
      <c r="PGQ753" s="59"/>
      <c r="PGR753" s="59"/>
      <c r="PGS753" s="59"/>
      <c r="PGT753" s="59"/>
      <c r="PGU753" s="59"/>
      <c r="PGV753" s="59"/>
      <c r="PGW753" s="59"/>
      <c r="PGX753" s="59"/>
      <c r="PGY753" s="59"/>
      <c r="PGZ753" s="59"/>
      <c r="PHA753" s="59"/>
      <c r="PHB753" s="59"/>
      <c r="PHC753" s="59"/>
      <c r="PHD753" s="59"/>
      <c r="PHE753" s="59"/>
      <c r="PHF753" s="59"/>
      <c r="PHG753" s="59"/>
      <c r="PHH753" s="59"/>
      <c r="PHI753" s="59"/>
      <c r="PHJ753" s="59"/>
      <c r="PHK753" s="59"/>
      <c r="PHL753" s="59"/>
      <c r="PHM753" s="59"/>
      <c r="PHN753" s="59"/>
      <c r="PHO753" s="59"/>
      <c r="PHP753" s="59"/>
      <c r="PHQ753" s="59"/>
      <c r="PHR753" s="59"/>
      <c r="PHS753" s="59"/>
      <c r="PHT753" s="59"/>
      <c r="PHU753" s="59"/>
      <c r="PHV753" s="59"/>
      <c r="PHW753" s="59"/>
      <c r="PHX753" s="59"/>
      <c r="PHY753" s="59"/>
      <c r="PHZ753" s="59"/>
      <c r="PIA753" s="59"/>
      <c r="PIB753" s="59"/>
      <c r="PIC753" s="59"/>
      <c r="PID753" s="59"/>
      <c r="PIE753" s="59"/>
      <c r="PIF753" s="59"/>
      <c r="PIG753" s="59"/>
      <c r="PIH753" s="59"/>
      <c r="PII753" s="59"/>
      <c r="PIJ753" s="59"/>
      <c r="PIK753" s="59"/>
      <c r="PIL753" s="59"/>
      <c r="PIM753" s="59"/>
      <c r="PIN753" s="59"/>
      <c r="PIO753" s="59"/>
      <c r="PIP753" s="59"/>
      <c r="PIQ753" s="59"/>
      <c r="PIR753" s="59"/>
      <c r="PIS753" s="59"/>
      <c r="PIT753" s="59"/>
      <c r="PIU753" s="59"/>
      <c r="PIV753" s="59"/>
      <c r="PIW753" s="59"/>
      <c r="PIX753" s="59"/>
      <c r="PIY753" s="59"/>
      <c r="PIZ753" s="59"/>
      <c r="PJA753" s="59"/>
      <c r="PJB753" s="59"/>
      <c r="PJC753" s="59"/>
      <c r="PJD753" s="59"/>
      <c r="PJE753" s="59"/>
      <c r="PJF753" s="59"/>
      <c r="PJG753" s="59"/>
      <c r="PJH753" s="59"/>
      <c r="PJI753" s="59"/>
      <c r="PJJ753" s="59"/>
      <c r="PJK753" s="59"/>
      <c r="PJL753" s="59"/>
      <c r="PJM753" s="59"/>
      <c r="PJN753" s="59"/>
      <c r="PJO753" s="59"/>
      <c r="PJP753" s="59"/>
      <c r="PJQ753" s="59"/>
      <c r="PJR753" s="59"/>
      <c r="PJS753" s="59"/>
      <c r="PJT753" s="59"/>
      <c r="PJU753" s="59"/>
      <c r="PJV753" s="59"/>
      <c r="PJW753" s="59"/>
      <c r="PJX753" s="59"/>
      <c r="PJY753" s="59"/>
      <c r="PJZ753" s="59"/>
      <c r="PKA753" s="59"/>
      <c r="PKB753" s="59"/>
      <c r="PKC753" s="59"/>
      <c r="PKD753" s="59"/>
      <c r="PKE753" s="59"/>
      <c r="PKF753" s="59"/>
      <c r="PKG753" s="59"/>
      <c r="PKH753" s="59"/>
      <c r="PKI753" s="59"/>
      <c r="PKJ753" s="59"/>
      <c r="PKK753" s="59"/>
      <c r="PKL753" s="59"/>
      <c r="PKM753" s="59"/>
      <c r="PKN753" s="59"/>
      <c r="PKO753" s="59"/>
      <c r="PKP753" s="59"/>
      <c r="PKQ753" s="59"/>
      <c r="PKR753" s="59"/>
      <c r="PKS753" s="59"/>
      <c r="PKT753" s="59"/>
      <c r="PKU753" s="59"/>
      <c r="PKV753" s="59"/>
      <c r="PKW753" s="59"/>
      <c r="PKX753" s="59"/>
      <c r="PKY753" s="59"/>
      <c r="PKZ753" s="59"/>
      <c r="PLA753" s="59"/>
      <c r="PLB753" s="59"/>
      <c r="PLC753" s="59"/>
      <c r="PLD753" s="59"/>
      <c r="PLE753" s="59"/>
      <c r="PLF753" s="59"/>
      <c r="PLG753" s="59"/>
      <c r="PLH753" s="59"/>
      <c r="PLI753" s="59"/>
      <c r="PLJ753" s="59"/>
      <c r="PLK753" s="59"/>
      <c r="PLL753" s="59"/>
      <c r="PLM753" s="59"/>
      <c r="PLN753" s="59"/>
      <c r="PLO753" s="59"/>
      <c r="PLP753" s="59"/>
      <c r="PLQ753" s="59"/>
      <c r="PLR753" s="59"/>
      <c r="PLS753" s="59"/>
      <c r="PLT753" s="59"/>
      <c r="PLU753" s="59"/>
      <c r="PLV753" s="59"/>
      <c r="PLW753" s="59"/>
      <c r="PLX753" s="59"/>
      <c r="PLY753" s="59"/>
      <c r="PLZ753" s="59"/>
      <c r="PMA753" s="59"/>
      <c r="PMB753" s="59"/>
      <c r="PMC753" s="59"/>
      <c r="PMD753" s="59"/>
      <c r="PME753" s="59"/>
      <c r="PMF753" s="59"/>
      <c r="PMG753" s="59"/>
      <c r="PMH753" s="59"/>
      <c r="PMI753" s="59"/>
      <c r="PMJ753" s="59"/>
      <c r="PMK753" s="59"/>
      <c r="PML753" s="59"/>
      <c r="PMM753" s="59"/>
      <c r="PMN753" s="59"/>
      <c r="PMO753" s="59"/>
      <c r="PMP753" s="59"/>
      <c r="PMQ753" s="59"/>
      <c r="PMR753" s="59"/>
      <c r="PMS753" s="59"/>
      <c r="PMT753" s="59"/>
      <c r="PMU753" s="59"/>
      <c r="PMV753" s="59"/>
      <c r="PMW753" s="59"/>
      <c r="PMX753" s="59"/>
      <c r="PMY753" s="59"/>
      <c r="PMZ753" s="59"/>
      <c r="PNA753" s="59"/>
      <c r="PNB753" s="59"/>
      <c r="PNC753" s="59"/>
      <c r="PND753" s="59"/>
      <c r="PNE753" s="59"/>
      <c r="PNF753" s="59"/>
      <c r="PNG753" s="59"/>
      <c r="PNH753" s="59"/>
      <c r="PNI753" s="59"/>
      <c r="PNJ753" s="59"/>
      <c r="PNK753" s="59"/>
      <c r="PNL753" s="59"/>
      <c r="PNM753" s="59"/>
      <c r="PNN753" s="59"/>
      <c r="PNO753" s="59"/>
      <c r="PNP753" s="59"/>
      <c r="PNQ753" s="59"/>
      <c r="PNR753" s="59"/>
      <c r="PNS753" s="59"/>
      <c r="PNT753" s="59"/>
      <c r="PNU753" s="59"/>
      <c r="PNV753" s="59"/>
      <c r="PNW753" s="59"/>
      <c r="PNX753" s="59"/>
      <c r="PNY753" s="59"/>
      <c r="PNZ753" s="59"/>
      <c r="POA753" s="59"/>
      <c r="POB753" s="59"/>
      <c r="POC753" s="59"/>
      <c r="POD753" s="59"/>
      <c r="POE753" s="59"/>
      <c r="POF753" s="59"/>
      <c r="POG753" s="59"/>
      <c r="POH753" s="59"/>
      <c r="POI753" s="59"/>
      <c r="POJ753" s="59"/>
      <c r="POK753" s="59"/>
      <c r="POL753" s="59"/>
      <c r="POM753" s="59"/>
      <c r="PON753" s="59"/>
      <c r="POO753" s="59"/>
      <c r="POP753" s="59"/>
      <c r="POQ753" s="59"/>
      <c r="POR753" s="59"/>
      <c r="POS753" s="59"/>
      <c r="POT753" s="59"/>
      <c r="POU753" s="59"/>
      <c r="POV753" s="59"/>
      <c r="POW753" s="59"/>
      <c r="POX753" s="59"/>
      <c r="POY753" s="59"/>
      <c r="POZ753" s="59"/>
      <c r="PPA753" s="59"/>
      <c r="PPB753" s="59"/>
      <c r="PPC753" s="59"/>
      <c r="PPD753" s="59"/>
      <c r="PPE753" s="59"/>
      <c r="PPF753" s="59"/>
      <c r="PPG753" s="59"/>
      <c r="PPH753" s="59"/>
      <c r="PPI753" s="59"/>
      <c r="PPJ753" s="59"/>
      <c r="PPK753" s="59"/>
      <c r="PPL753" s="59"/>
      <c r="PPM753" s="59"/>
      <c r="PPN753" s="59"/>
      <c r="PPO753" s="59"/>
      <c r="PPP753" s="59"/>
      <c r="PPQ753" s="59"/>
      <c r="PPR753" s="59"/>
      <c r="PPS753" s="59"/>
      <c r="PPT753" s="59"/>
      <c r="PPU753" s="59"/>
      <c r="PPV753" s="59"/>
      <c r="PPW753" s="59"/>
      <c r="PPX753" s="59"/>
      <c r="PPY753" s="59"/>
      <c r="PPZ753" s="59"/>
      <c r="PQA753" s="59"/>
      <c r="PQB753" s="59"/>
      <c r="PQC753" s="59"/>
      <c r="PQD753" s="59"/>
      <c r="PQE753" s="59"/>
      <c r="PQF753" s="59"/>
      <c r="PQG753" s="59"/>
      <c r="PQH753" s="59"/>
      <c r="PQI753" s="59"/>
      <c r="PQJ753" s="59"/>
      <c r="PQK753" s="59"/>
      <c r="PQL753" s="59"/>
      <c r="PQM753" s="59"/>
      <c r="PQN753" s="59"/>
      <c r="PQO753" s="59"/>
      <c r="PQP753" s="59"/>
      <c r="PQQ753" s="59"/>
      <c r="PQR753" s="59"/>
      <c r="PQS753" s="59"/>
      <c r="PQT753" s="59"/>
      <c r="PQU753" s="59"/>
      <c r="PQV753" s="59"/>
      <c r="PQW753" s="59"/>
      <c r="PQX753" s="59"/>
      <c r="PQY753" s="59"/>
      <c r="PQZ753" s="59"/>
      <c r="PRA753" s="59"/>
      <c r="PRB753" s="59"/>
      <c r="PRC753" s="59"/>
      <c r="PRD753" s="59"/>
      <c r="PRE753" s="59"/>
      <c r="PRF753" s="59"/>
      <c r="PRG753" s="59"/>
      <c r="PRH753" s="59"/>
      <c r="PRI753" s="59"/>
      <c r="PRJ753" s="59"/>
      <c r="PRK753" s="59"/>
      <c r="PRL753" s="59"/>
      <c r="PRM753" s="59"/>
      <c r="PRN753" s="59"/>
      <c r="PRO753" s="59"/>
      <c r="PRP753" s="59"/>
      <c r="PRQ753" s="59"/>
      <c r="PRR753" s="59"/>
      <c r="PRS753" s="59"/>
      <c r="PRT753" s="59"/>
      <c r="PRU753" s="59"/>
      <c r="PRV753" s="59"/>
      <c r="PRW753" s="59"/>
      <c r="PRX753" s="59"/>
      <c r="PRY753" s="59"/>
      <c r="PRZ753" s="59"/>
      <c r="PSA753" s="59"/>
      <c r="PSB753" s="59"/>
      <c r="PSC753" s="59"/>
      <c r="PSD753" s="59"/>
      <c r="PSE753" s="59"/>
      <c r="PSF753" s="59"/>
      <c r="PSG753" s="59"/>
      <c r="PSH753" s="59"/>
      <c r="PSI753" s="59"/>
      <c r="PSJ753" s="59"/>
      <c r="PSK753" s="59"/>
      <c r="PSL753" s="59"/>
      <c r="PSM753" s="59"/>
      <c r="PSN753" s="59"/>
      <c r="PSO753" s="59"/>
      <c r="PSP753" s="59"/>
      <c r="PSQ753" s="59"/>
      <c r="PSR753" s="59"/>
      <c r="PSS753" s="59"/>
      <c r="PST753" s="59"/>
      <c r="PSU753" s="59"/>
      <c r="PSV753" s="59"/>
      <c r="PSW753" s="59"/>
      <c r="PSX753" s="59"/>
      <c r="PSY753" s="59"/>
      <c r="PSZ753" s="59"/>
      <c r="PTA753" s="59"/>
      <c r="PTB753" s="59"/>
      <c r="PTC753" s="59"/>
      <c r="PTD753" s="59"/>
      <c r="PTE753" s="59"/>
      <c r="PTF753" s="59"/>
      <c r="PTG753" s="59"/>
      <c r="PTH753" s="59"/>
      <c r="PTI753" s="59"/>
      <c r="PTJ753" s="59"/>
      <c r="PTK753" s="59"/>
      <c r="PTL753" s="59"/>
      <c r="PTM753" s="59"/>
      <c r="PTN753" s="59"/>
      <c r="PTO753" s="59"/>
      <c r="PTP753" s="59"/>
      <c r="PTQ753" s="59"/>
      <c r="PTR753" s="59"/>
      <c r="PTS753" s="59"/>
      <c r="PTT753" s="59"/>
      <c r="PTU753" s="59"/>
      <c r="PTV753" s="59"/>
      <c r="PTW753" s="59"/>
      <c r="PTX753" s="59"/>
      <c r="PTY753" s="59"/>
      <c r="PTZ753" s="59"/>
      <c r="PUA753" s="59"/>
      <c r="PUB753" s="59"/>
      <c r="PUC753" s="59"/>
      <c r="PUD753" s="59"/>
      <c r="PUE753" s="59"/>
      <c r="PUF753" s="59"/>
      <c r="PUG753" s="59"/>
      <c r="PUH753" s="59"/>
      <c r="PUI753" s="59"/>
      <c r="PUJ753" s="59"/>
      <c r="PUK753" s="59"/>
      <c r="PUL753" s="59"/>
      <c r="PUM753" s="59"/>
      <c r="PUN753" s="59"/>
      <c r="PUO753" s="59"/>
      <c r="PUP753" s="59"/>
      <c r="PUQ753" s="59"/>
      <c r="PUR753" s="59"/>
      <c r="PUS753" s="59"/>
      <c r="PUT753" s="59"/>
      <c r="PUU753" s="59"/>
      <c r="PUV753" s="59"/>
      <c r="PUW753" s="59"/>
      <c r="PUX753" s="59"/>
      <c r="PUY753" s="59"/>
      <c r="PUZ753" s="59"/>
      <c r="PVA753" s="59"/>
      <c r="PVB753" s="59"/>
      <c r="PVC753" s="59"/>
      <c r="PVD753" s="59"/>
      <c r="PVE753" s="59"/>
      <c r="PVF753" s="59"/>
      <c r="PVG753" s="59"/>
      <c r="PVH753" s="59"/>
      <c r="PVI753" s="59"/>
      <c r="PVJ753" s="59"/>
      <c r="PVK753" s="59"/>
      <c r="PVL753" s="59"/>
      <c r="PVM753" s="59"/>
      <c r="PVN753" s="59"/>
      <c r="PVO753" s="59"/>
      <c r="PVP753" s="59"/>
      <c r="PVQ753" s="59"/>
      <c r="PVR753" s="59"/>
      <c r="PVS753" s="59"/>
      <c r="PVT753" s="59"/>
      <c r="PVU753" s="59"/>
      <c r="PVV753" s="59"/>
      <c r="PVW753" s="59"/>
      <c r="PVX753" s="59"/>
      <c r="PVY753" s="59"/>
      <c r="PVZ753" s="59"/>
      <c r="PWA753" s="59"/>
      <c r="PWB753" s="59"/>
      <c r="PWC753" s="59"/>
      <c r="PWD753" s="59"/>
      <c r="PWE753" s="59"/>
      <c r="PWF753" s="59"/>
      <c r="PWG753" s="59"/>
      <c r="PWH753" s="59"/>
      <c r="PWI753" s="59"/>
      <c r="PWJ753" s="59"/>
      <c r="PWK753" s="59"/>
      <c r="PWL753" s="59"/>
      <c r="PWM753" s="59"/>
      <c r="PWN753" s="59"/>
      <c r="PWO753" s="59"/>
      <c r="PWP753" s="59"/>
      <c r="PWQ753" s="59"/>
      <c r="PWR753" s="59"/>
      <c r="PWS753" s="59"/>
      <c r="PWT753" s="59"/>
      <c r="PWU753" s="59"/>
      <c r="PWV753" s="59"/>
      <c r="PWW753" s="59"/>
      <c r="PWX753" s="59"/>
      <c r="PWY753" s="59"/>
      <c r="PWZ753" s="59"/>
      <c r="PXA753" s="59"/>
      <c r="PXB753" s="59"/>
      <c r="PXC753" s="59"/>
      <c r="PXD753" s="59"/>
      <c r="PXE753" s="59"/>
      <c r="PXF753" s="59"/>
      <c r="PXG753" s="59"/>
      <c r="PXH753" s="59"/>
      <c r="PXI753" s="59"/>
      <c r="PXJ753" s="59"/>
      <c r="PXK753" s="59"/>
      <c r="PXL753" s="59"/>
      <c r="PXM753" s="59"/>
      <c r="PXN753" s="59"/>
      <c r="PXO753" s="59"/>
      <c r="PXP753" s="59"/>
      <c r="PXQ753" s="59"/>
      <c r="PXR753" s="59"/>
      <c r="PXS753" s="59"/>
      <c r="PXT753" s="59"/>
      <c r="PXU753" s="59"/>
      <c r="PXV753" s="59"/>
      <c r="PXW753" s="59"/>
      <c r="PXX753" s="59"/>
      <c r="PXY753" s="59"/>
      <c r="PXZ753" s="59"/>
      <c r="PYA753" s="59"/>
      <c r="PYB753" s="59"/>
      <c r="PYC753" s="59"/>
      <c r="PYD753" s="59"/>
      <c r="PYE753" s="59"/>
      <c r="PYF753" s="59"/>
      <c r="PYG753" s="59"/>
      <c r="PYH753" s="59"/>
      <c r="PYI753" s="59"/>
      <c r="PYJ753" s="59"/>
      <c r="PYK753" s="59"/>
      <c r="PYL753" s="59"/>
      <c r="PYM753" s="59"/>
      <c r="PYN753" s="59"/>
      <c r="PYO753" s="59"/>
      <c r="PYP753" s="59"/>
      <c r="PYQ753" s="59"/>
      <c r="PYR753" s="59"/>
      <c r="PYS753" s="59"/>
      <c r="PYT753" s="59"/>
      <c r="PYU753" s="59"/>
      <c r="PYV753" s="59"/>
      <c r="PYW753" s="59"/>
      <c r="PYX753" s="59"/>
      <c r="PYY753" s="59"/>
      <c r="PYZ753" s="59"/>
      <c r="PZA753" s="59"/>
      <c r="PZB753" s="59"/>
      <c r="PZC753" s="59"/>
      <c r="PZD753" s="59"/>
      <c r="PZE753" s="59"/>
      <c r="PZF753" s="59"/>
      <c r="PZG753" s="59"/>
      <c r="PZH753" s="59"/>
      <c r="PZI753" s="59"/>
      <c r="PZJ753" s="59"/>
      <c r="PZK753" s="59"/>
      <c r="PZL753" s="59"/>
      <c r="PZM753" s="59"/>
      <c r="PZN753" s="59"/>
      <c r="PZO753" s="59"/>
      <c r="PZP753" s="59"/>
      <c r="PZQ753" s="59"/>
      <c r="PZR753" s="59"/>
      <c r="PZS753" s="59"/>
      <c r="PZT753" s="59"/>
      <c r="PZU753" s="59"/>
      <c r="PZV753" s="59"/>
      <c r="PZW753" s="59"/>
      <c r="PZX753" s="59"/>
      <c r="PZY753" s="59"/>
      <c r="PZZ753" s="59"/>
      <c r="QAA753" s="59"/>
      <c r="QAB753" s="59"/>
      <c r="QAC753" s="59"/>
      <c r="QAD753" s="59"/>
      <c r="QAE753" s="59"/>
      <c r="QAF753" s="59"/>
      <c r="QAG753" s="59"/>
      <c r="QAH753" s="59"/>
      <c r="QAI753" s="59"/>
      <c r="QAJ753" s="59"/>
      <c r="QAK753" s="59"/>
      <c r="QAL753" s="59"/>
      <c r="QAM753" s="59"/>
      <c r="QAN753" s="59"/>
      <c r="QAO753" s="59"/>
      <c r="QAP753" s="59"/>
      <c r="QAQ753" s="59"/>
      <c r="QAR753" s="59"/>
      <c r="QAS753" s="59"/>
      <c r="QAT753" s="59"/>
      <c r="QAU753" s="59"/>
      <c r="QAV753" s="59"/>
      <c r="QAW753" s="59"/>
      <c r="QAX753" s="59"/>
      <c r="QAY753" s="59"/>
      <c r="QAZ753" s="59"/>
      <c r="QBA753" s="59"/>
      <c r="QBB753" s="59"/>
      <c r="QBC753" s="59"/>
      <c r="QBD753" s="59"/>
      <c r="QBE753" s="59"/>
      <c r="QBF753" s="59"/>
      <c r="QBG753" s="59"/>
      <c r="QBH753" s="59"/>
      <c r="QBI753" s="59"/>
      <c r="QBJ753" s="59"/>
      <c r="QBK753" s="59"/>
      <c r="QBL753" s="59"/>
      <c r="QBM753" s="59"/>
      <c r="QBN753" s="59"/>
      <c r="QBO753" s="59"/>
      <c r="QBP753" s="59"/>
      <c r="QBQ753" s="59"/>
      <c r="QBR753" s="59"/>
      <c r="QBS753" s="59"/>
      <c r="QBT753" s="59"/>
      <c r="QBU753" s="59"/>
      <c r="QBV753" s="59"/>
      <c r="QBW753" s="59"/>
      <c r="QBX753" s="59"/>
      <c r="QBY753" s="59"/>
      <c r="QBZ753" s="59"/>
      <c r="QCA753" s="59"/>
      <c r="QCB753" s="59"/>
      <c r="QCC753" s="59"/>
      <c r="QCD753" s="59"/>
      <c r="QCE753" s="59"/>
      <c r="QCF753" s="59"/>
      <c r="QCG753" s="59"/>
      <c r="QCH753" s="59"/>
      <c r="QCI753" s="59"/>
      <c r="QCJ753" s="59"/>
      <c r="QCK753" s="59"/>
      <c r="QCL753" s="59"/>
      <c r="QCM753" s="59"/>
      <c r="QCN753" s="59"/>
      <c r="QCO753" s="59"/>
      <c r="QCP753" s="59"/>
      <c r="QCQ753" s="59"/>
      <c r="QCR753" s="59"/>
      <c r="QCS753" s="59"/>
      <c r="QCT753" s="59"/>
      <c r="QCU753" s="59"/>
      <c r="QCV753" s="59"/>
      <c r="QCW753" s="59"/>
      <c r="QCX753" s="59"/>
      <c r="QCY753" s="59"/>
      <c r="QCZ753" s="59"/>
      <c r="QDA753" s="59"/>
      <c r="QDB753" s="59"/>
      <c r="QDC753" s="59"/>
      <c r="QDD753" s="59"/>
      <c r="QDE753" s="59"/>
      <c r="QDF753" s="59"/>
      <c r="QDG753" s="59"/>
      <c r="QDH753" s="59"/>
      <c r="QDI753" s="59"/>
      <c r="QDJ753" s="59"/>
      <c r="QDK753" s="59"/>
      <c r="QDL753" s="59"/>
      <c r="QDM753" s="59"/>
      <c r="QDN753" s="59"/>
      <c r="QDO753" s="59"/>
      <c r="QDP753" s="59"/>
      <c r="QDQ753" s="59"/>
      <c r="QDR753" s="59"/>
      <c r="QDS753" s="59"/>
      <c r="QDT753" s="59"/>
      <c r="QDU753" s="59"/>
      <c r="QDV753" s="59"/>
      <c r="QDW753" s="59"/>
      <c r="QDX753" s="59"/>
      <c r="QDY753" s="59"/>
      <c r="QDZ753" s="59"/>
      <c r="QEA753" s="59"/>
      <c r="QEB753" s="59"/>
      <c r="QEC753" s="59"/>
      <c r="QED753" s="59"/>
      <c r="QEE753" s="59"/>
      <c r="QEF753" s="59"/>
      <c r="QEG753" s="59"/>
      <c r="QEH753" s="59"/>
      <c r="QEI753" s="59"/>
      <c r="QEJ753" s="59"/>
      <c r="QEK753" s="59"/>
      <c r="QEL753" s="59"/>
      <c r="QEM753" s="59"/>
      <c r="QEN753" s="59"/>
      <c r="QEO753" s="59"/>
      <c r="QEP753" s="59"/>
      <c r="QEQ753" s="59"/>
      <c r="QER753" s="59"/>
      <c r="QES753" s="59"/>
      <c r="QET753" s="59"/>
      <c r="QEU753" s="59"/>
      <c r="QEV753" s="59"/>
      <c r="QEW753" s="59"/>
      <c r="QEX753" s="59"/>
      <c r="QEY753" s="59"/>
      <c r="QEZ753" s="59"/>
      <c r="QFA753" s="59"/>
      <c r="QFB753" s="59"/>
      <c r="QFC753" s="59"/>
      <c r="QFD753" s="59"/>
      <c r="QFE753" s="59"/>
      <c r="QFF753" s="59"/>
      <c r="QFG753" s="59"/>
      <c r="QFH753" s="59"/>
      <c r="QFI753" s="59"/>
      <c r="QFJ753" s="59"/>
      <c r="QFK753" s="59"/>
      <c r="QFL753" s="59"/>
      <c r="QFM753" s="59"/>
      <c r="QFN753" s="59"/>
      <c r="QFO753" s="59"/>
      <c r="QFP753" s="59"/>
      <c r="QFQ753" s="59"/>
      <c r="QFR753" s="59"/>
      <c r="QFS753" s="59"/>
      <c r="QFT753" s="59"/>
      <c r="QFU753" s="59"/>
      <c r="QFV753" s="59"/>
      <c r="QFW753" s="59"/>
      <c r="QFX753" s="59"/>
      <c r="QFY753" s="59"/>
      <c r="QFZ753" s="59"/>
      <c r="QGA753" s="59"/>
      <c r="QGB753" s="59"/>
      <c r="QGC753" s="59"/>
      <c r="QGD753" s="59"/>
      <c r="QGE753" s="59"/>
      <c r="QGF753" s="59"/>
      <c r="QGG753" s="59"/>
      <c r="QGH753" s="59"/>
      <c r="QGI753" s="59"/>
      <c r="QGJ753" s="59"/>
      <c r="QGK753" s="59"/>
      <c r="QGL753" s="59"/>
      <c r="QGM753" s="59"/>
      <c r="QGN753" s="59"/>
      <c r="QGO753" s="59"/>
      <c r="QGP753" s="59"/>
      <c r="QGQ753" s="59"/>
      <c r="QGR753" s="59"/>
      <c r="QGS753" s="59"/>
      <c r="QGT753" s="59"/>
      <c r="QGU753" s="59"/>
      <c r="QGV753" s="59"/>
      <c r="QGW753" s="59"/>
      <c r="QGX753" s="59"/>
      <c r="QGY753" s="59"/>
      <c r="QGZ753" s="59"/>
      <c r="QHA753" s="59"/>
      <c r="QHB753" s="59"/>
      <c r="QHC753" s="59"/>
      <c r="QHD753" s="59"/>
      <c r="QHE753" s="59"/>
      <c r="QHF753" s="59"/>
      <c r="QHG753" s="59"/>
      <c r="QHH753" s="59"/>
      <c r="QHI753" s="59"/>
      <c r="QHJ753" s="59"/>
      <c r="QHK753" s="59"/>
      <c r="QHL753" s="59"/>
      <c r="QHM753" s="59"/>
      <c r="QHN753" s="59"/>
      <c r="QHO753" s="59"/>
      <c r="QHP753" s="59"/>
      <c r="QHQ753" s="59"/>
      <c r="QHR753" s="59"/>
      <c r="QHS753" s="59"/>
      <c r="QHT753" s="59"/>
      <c r="QHU753" s="59"/>
      <c r="QHV753" s="59"/>
      <c r="QHW753" s="59"/>
      <c r="QHX753" s="59"/>
      <c r="QHY753" s="59"/>
      <c r="QHZ753" s="59"/>
      <c r="QIA753" s="59"/>
      <c r="QIB753" s="59"/>
      <c r="QIC753" s="59"/>
      <c r="QID753" s="59"/>
      <c r="QIE753" s="59"/>
      <c r="QIF753" s="59"/>
      <c r="QIG753" s="59"/>
      <c r="QIH753" s="59"/>
      <c r="QII753" s="59"/>
      <c r="QIJ753" s="59"/>
      <c r="QIK753" s="59"/>
      <c r="QIL753" s="59"/>
      <c r="QIM753" s="59"/>
      <c r="QIN753" s="59"/>
      <c r="QIO753" s="59"/>
      <c r="QIP753" s="59"/>
      <c r="QIQ753" s="59"/>
      <c r="QIR753" s="59"/>
      <c r="QIS753" s="59"/>
      <c r="QIT753" s="59"/>
      <c r="QIU753" s="59"/>
      <c r="QIV753" s="59"/>
      <c r="QIW753" s="59"/>
      <c r="QIX753" s="59"/>
      <c r="QIY753" s="59"/>
      <c r="QIZ753" s="59"/>
      <c r="QJA753" s="59"/>
      <c r="QJB753" s="59"/>
      <c r="QJC753" s="59"/>
      <c r="QJD753" s="59"/>
      <c r="QJE753" s="59"/>
      <c r="QJF753" s="59"/>
      <c r="QJG753" s="59"/>
      <c r="QJH753" s="59"/>
      <c r="QJI753" s="59"/>
      <c r="QJJ753" s="59"/>
      <c r="QJK753" s="59"/>
      <c r="QJL753" s="59"/>
      <c r="QJM753" s="59"/>
      <c r="QJN753" s="59"/>
      <c r="QJO753" s="59"/>
      <c r="QJP753" s="59"/>
      <c r="QJQ753" s="59"/>
      <c r="QJR753" s="59"/>
      <c r="QJS753" s="59"/>
      <c r="QJT753" s="59"/>
      <c r="QJU753" s="59"/>
      <c r="QJV753" s="59"/>
      <c r="QJW753" s="59"/>
      <c r="QJX753" s="59"/>
      <c r="QJY753" s="59"/>
      <c r="QJZ753" s="59"/>
      <c r="QKA753" s="59"/>
      <c r="QKB753" s="59"/>
      <c r="QKC753" s="59"/>
      <c r="QKD753" s="59"/>
      <c r="QKE753" s="59"/>
      <c r="QKF753" s="59"/>
      <c r="QKG753" s="59"/>
      <c r="QKH753" s="59"/>
      <c r="QKI753" s="59"/>
      <c r="QKJ753" s="59"/>
      <c r="QKK753" s="59"/>
      <c r="QKL753" s="59"/>
      <c r="QKM753" s="59"/>
      <c r="QKN753" s="59"/>
      <c r="QKO753" s="59"/>
      <c r="QKP753" s="59"/>
      <c r="QKQ753" s="59"/>
      <c r="QKR753" s="59"/>
      <c r="QKS753" s="59"/>
      <c r="QKT753" s="59"/>
      <c r="QKU753" s="59"/>
      <c r="QKV753" s="59"/>
      <c r="QKW753" s="59"/>
      <c r="QKX753" s="59"/>
      <c r="QKY753" s="59"/>
      <c r="QKZ753" s="59"/>
      <c r="QLA753" s="59"/>
      <c r="QLB753" s="59"/>
      <c r="QLC753" s="59"/>
      <c r="QLD753" s="59"/>
      <c r="QLE753" s="59"/>
      <c r="QLF753" s="59"/>
      <c r="QLG753" s="59"/>
      <c r="QLH753" s="59"/>
      <c r="QLI753" s="59"/>
      <c r="QLJ753" s="59"/>
      <c r="QLK753" s="59"/>
      <c r="QLL753" s="59"/>
      <c r="QLM753" s="59"/>
      <c r="QLN753" s="59"/>
      <c r="QLO753" s="59"/>
      <c r="QLP753" s="59"/>
      <c r="QLQ753" s="59"/>
      <c r="QLR753" s="59"/>
      <c r="QLS753" s="59"/>
      <c r="QLT753" s="59"/>
      <c r="QLU753" s="59"/>
      <c r="QLV753" s="59"/>
      <c r="QLW753" s="59"/>
      <c r="QLX753" s="59"/>
      <c r="QLY753" s="59"/>
      <c r="QLZ753" s="59"/>
      <c r="QMA753" s="59"/>
      <c r="QMB753" s="59"/>
      <c r="QMC753" s="59"/>
      <c r="QMD753" s="59"/>
      <c r="QME753" s="59"/>
      <c r="QMF753" s="59"/>
      <c r="QMG753" s="59"/>
      <c r="QMH753" s="59"/>
      <c r="QMI753" s="59"/>
      <c r="QMJ753" s="59"/>
      <c r="QMK753" s="59"/>
      <c r="QML753" s="59"/>
      <c r="QMM753" s="59"/>
      <c r="QMN753" s="59"/>
      <c r="QMO753" s="59"/>
      <c r="QMP753" s="59"/>
      <c r="QMQ753" s="59"/>
      <c r="QMR753" s="59"/>
      <c r="QMS753" s="59"/>
      <c r="QMT753" s="59"/>
      <c r="QMU753" s="59"/>
      <c r="QMV753" s="59"/>
      <c r="QMW753" s="59"/>
      <c r="QMX753" s="59"/>
      <c r="QMY753" s="59"/>
      <c r="QMZ753" s="59"/>
      <c r="QNA753" s="59"/>
      <c r="QNB753" s="59"/>
      <c r="QNC753" s="59"/>
      <c r="QND753" s="59"/>
      <c r="QNE753" s="59"/>
      <c r="QNF753" s="59"/>
      <c r="QNG753" s="59"/>
      <c r="QNH753" s="59"/>
      <c r="QNI753" s="59"/>
      <c r="QNJ753" s="59"/>
      <c r="QNK753" s="59"/>
      <c r="QNL753" s="59"/>
      <c r="QNM753" s="59"/>
      <c r="QNN753" s="59"/>
      <c r="QNO753" s="59"/>
      <c r="QNP753" s="59"/>
      <c r="QNQ753" s="59"/>
      <c r="QNR753" s="59"/>
      <c r="QNS753" s="59"/>
      <c r="QNT753" s="59"/>
      <c r="QNU753" s="59"/>
      <c r="QNV753" s="59"/>
      <c r="QNW753" s="59"/>
      <c r="QNX753" s="59"/>
      <c r="QNY753" s="59"/>
      <c r="QNZ753" s="59"/>
      <c r="QOA753" s="59"/>
      <c r="QOB753" s="59"/>
      <c r="QOC753" s="59"/>
      <c r="QOD753" s="59"/>
      <c r="QOE753" s="59"/>
      <c r="QOF753" s="59"/>
      <c r="QOG753" s="59"/>
      <c r="QOH753" s="59"/>
      <c r="QOI753" s="59"/>
      <c r="QOJ753" s="59"/>
      <c r="QOK753" s="59"/>
      <c r="QOL753" s="59"/>
      <c r="QOM753" s="59"/>
      <c r="QON753" s="59"/>
      <c r="QOO753" s="59"/>
      <c r="QOP753" s="59"/>
      <c r="QOQ753" s="59"/>
      <c r="QOR753" s="59"/>
      <c r="QOS753" s="59"/>
      <c r="QOT753" s="59"/>
      <c r="QOU753" s="59"/>
      <c r="QOV753" s="59"/>
      <c r="QOW753" s="59"/>
      <c r="QOX753" s="59"/>
      <c r="QOY753" s="59"/>
      <c r="QOZ753" s="59"/>
      <c r="QPA753" s="59"/>
      <c r="QPB753" s="59"/>
      <c r="QPC753" s="59"/>
      <c r="QPD753" s="59"/>
      <c r="QPE753" s="59"/>
      <c r="QPF753" s="59"/>
      <c r="QPG753" s="59"/>
      <c r="QPH753" s="59"/>
      <c r="QPI753" s="59"/>
      <c r="QPJ753" s="59"/>
      <c r="QPK753" s="59"/>
      <c r="QPL753" s="59"/>
      <c r="QPM753" s="59"/>
      <c r="QPN753" s="59"/>
      <c r="QPO753" s="59"/>
      <c r="QPP753" s="59"/>
      <c r="QPQ753" s="59"/>
      <c r="QPR753" s="59"/>
      <c r="QPS753" s="59"/>
      <c r="QPT753" s="59"/>
      <c r="QPU753" s="59"/>
      <c r="QPV753" s="59"/>
      <c r="QPW753" s="59"/>
      <c r="QPX753" s="59"/>
      <c r="QPY753" s="59"/>
      <c r="QPZ753" s="59"/>
      <c r="QQA753" s="59"/>
      <c r="QQB753" s="59"/>
      <c r="QQC753" s="59"/>
      <c r="QQD753" s="59"/>
      <c r="QQE753" s="59"/>
      <c r="QQF753" s="59"/>
      <c r="QQG753" s="59"/>
      <c r="QQH753" s="59"/>
      <c r="QQI753" s="59"/>
      <c r="QQJ753" s="59"/>
      <c r="QQK753" s="59"/>
      <c r="QQL753" s="59"/>
      <c r="QQM753" s="59"/>
      <c r="QQN753" s="59"/>
      <c r="QQO753" s="59"/>
      <c r="QQP753" s="59"/>
      <c r="QQQ753" s="59"/>
      <c r="QQR753" s="59"/>
      <c r="QQS753" s="59"/>
      <c r="QQT753" s="59"/>
      <c r="QQU753" s="59"/>
      <c r="QQV753" s="59"/>
      <c r="QQW753" s="59"/>
      <c r="QQX753" s="59"/>
      <c r="QQY753" s="59"/>
      <c r="QQZ753" s="59"/>
      <c r="QRA753" s="59"/>
      <c r="QRB753" s="59"/>
      <c r="QRC753" s="59"/>
      <c r="QRD753" s="59"/>
      <c r="QRE753" s="59"/>
      <c r="QRF753" s="59"/>
      <c r="QRG753" s="59"/>
      <c r="QRH753" s="59"/>
      <c r="QRI753" s="59"/>
      <c r="QRJ753" s="59"/>
      <c r="QRK753" s="59"/>
      <c r="QRL753" s="59"/>
      <c r="QRM753" s="59"/>
      <c r="QRN753" s="59"/>
      <c r="QRO753" s="59"/>
      <c r="QRP753" s="59"/>
      <c r="QRQ753" s="59"/>
      <c r="QRR753" s="59"/>
      <c r="QRS753" s="59"/>
      <c r="QRT753" s="59"/>
      <c r="QRU753" s="59"/>
      <c r="QRV753" s="59"/>
      <c r="QRW753" s="59"/>
      <c r="QRX753" s="59"/>
      <c r="QRY753" s="59"/>
      <c r="QRZ753" s="59"/>
      <c r="QSA753" s="59"/>
      <c r="QSB753" s="59"/>
      <c r="QSC753" s="59"/>
      <c r="QSD753" s="59"/>
      <c r="QSE753" s="59"/>
      <c r="QSF753" s="59"/>
      <c r="QSG753" s="59"/>
      <c r="QSH753" s="59"/>
      <c r="QSI753" s="59"/>
      <c r="QSJ753" s="59"/>
      <c r="QSK753" s="59"/>
      <c r="QSL753" s="59"/>
      <c r="QSM753" s="59"/>
      <c r="QSN753" s="59"/>
      <c r="QSO753" s="59"/>
      <c r="QSP753" s="59"/>
      <c r="QSQ753" s="59"/>
      <c r="QSR753" s="59"/>
      <c r="QSS753" s="59"/>
      <c r="QST753" s="59"/>
      <c r="QSU753" s="59"/>
      <c r="QSV753" s="59"/>
      <c r="QSW753" s="59"/>
      <c r="QSX753" s="59"/>
      <c r="QSY753" s="59"/>
      <c r="QSZ753" s="59"/>
      <c r="QTA753" s="59"/>
      <c r="QTB753" s="59"/>
      <c r="QTC753" s="59"/>
      <c r="QTD753" s="59"/>
      <c r="QTE753" s="59"/>
      <c r="QTF753" s="59"/>
      <c r="QTG753" s="59"/>
      <c r="QTH753" s="59"/>
      <c r="QTI753" s="59"/>
      <c r="QTJ753" s="59"/>
      <c r="QTK753" s="59"/>
      <c r="QTL753" s="59"/>
      <c r="QTM753" s="59"/>
      <c r="QTN753" s="59"/>
      <c r="QTO753" s="59"/>
      <c r="QTP753" s="59"/>
      <c r="QTQ753" s="59"/>
      <c r="QTR753" s="59"/>
      <c r="QTS753" s="59"/>
      <c r="QTT753" s="59"/>
      <c r="QTU753" s="59"/>
      <c r="QTV753" s="59"/>
      <c r="QTW753" s="59"/>
      <c r="QTX753" s="59"/>
      <c r="QTY753" s="59"/>
      <c r="QTZ753" s="59"/>
      <c r="QUA753" s="59"/>
      <c r="QUB753" s="59"/>
      <c r="QUC753" s="59"/>
      <c r="QUD753" s="59"/>
      <c r="QUE753" s="59"/>
      <c r="QUF753" s="59"/>
      <c r="QUG753" s="59"/>
      <c r="QUH753" s="59"/>
      <c r="QUI753" s="59"/>
      <c r="QUJ753" s="59"/>
      <c r="QUK753" s="59"/>
      <c r="QUL753" s="59"/>
      <c r="QUM753" s="59"/>
      <c r="QUN753" s="59"/>
      <c r="QUO753" s="59"/>
      <c r="QUP753" s="59"/>
      <c r="QUQ753" s="59"/>
      <c r="QUR753" s="59"/>
      <c r="QUS753" s="59"/>
      <c r="QUT753" s="59"/>
      <c r="QUU753" s="59"/>
      <c r="QUV753" s="59"/>
      <c r="QUW753" s="59"/>
      <c r="QUX753" s="59"/>
      <c r="QUY753" s="59"/>
      <c r="QUZ753" s="59"/>
      <c r="QVA753" s="59"/>
      <c r="QVB753" s="59"/>
      <c r="QVC753" s="59"/>
      <c r="QVD753" s="59"/>
      <c r="QVE753" s="59"/>
      <c r="QVF753" s="59"/>
      <c r="QVG753" s="59"/>
      <c r="QVH753" s="59"/>
      <c r="QVI753" s="59"/>
      <c r="QVJ753" s="59"/>
      <c r="QVK753" s="59"/>
      <c r="QVL753" s="59"/>
      <c r="QVM753" s="59"/>
      <c r="QVN753" s="59"/>
      <c r="QVO753" s="59"/>
      <c r="QVP753" s="59"/>
      <c r="QVQ753" s="59"/>
      <c r="QVR753" s="59"/>
      <c r="QVS753" s="59"/>
      <c r="QVT753" s="59"/>
      <c r="QVU753" s="59"/>
      <c r="QVV753" s="59"/>
      <c r="QVW753" s="59"/>
      <c r="QVX753" s="59"/>
      <c r="QVY753" s="59"/>
      <c r="QVZ753" s="59"/>
      <c r="QWA753" s="59"/>
      <c r="QWB753" s="59"/>
      <c r="QWC753" s="59"/>
      <c r="QWD753" s="59"/>
      <c r="QWE753" s="59"/>
      <c r="QWF753" s="59"/>
      <c r="QWG753" s="59"/>
      <c r="QWH753" s="59"/>
      <c r="QWI753" s="59"/>
      <c r="QWJ753" s="59"/>
      <c r="QWK753" s="59"/>
      <c r="QWL753" s="59"/>
      <c r="QWM753" s="59"/>
      <c r="QWN753" s="59"/>
      <c r="QWO753" s="59"/>
      <c r="QWP753" s="59"/>
      <c r="QWQ753" s="59"/>
      <c r="QWR753" s="59"/>
      <c r="QWS753" s="59"/>
      <c r="QWT753" s="59"/>
      <c r="QWU753" s="59"/>
      <c r="QWV753" s="59"/>
      <c r="QWW753" s="59"/>
      <c r="QWX753" s="59"/>
      <c r="QWY753" s="59"/>
      <c r="QWZ753" s="59"/>
      <c r="QXA753" s="59"/>
      <c r="QXB753" s="59"/>
      <c r="QXC753" s="59"/>
      <c r="QXD753" s="59"/>
      <c r="QXE753" s="59"/>
      <c r="QXF753" s="59"/>
      <c r="QXG753" s="59"/>
      <c r="QXH753" s="59"/>
      <c r="QXI753" s="59"/>
      <c r="QXJ753" s="59"/>
      <c r="QXK753" s="59"/>
      <c r="QXL753" s="59"/>
      <c r="QXM753" s="59"/>
      <c r="QXN753" s="59"/>
      <c r="QXO753" s="59"/>
      <c r="QXP753" s="59"/>
      <c r="QXQ753" s="59"/>
      <c r="QXR753" s="59"/>
      <c r="QXS753" s="59"/>
      <c r="QXT753" s="59"/>
      <c r="QXU753" s="59"/>
      <c r="QXV753" s="59"/>
      <c r="QXW753" s="59"/>
      <c r="QXX753" s="59"/>
      <c r="QXY753" s="59"/>
      <c r="QXZ753" s="59"/>
      <c r="QYA753" s="59"/>
      <c r="QYB753" s="59"/>
      <c r="QYC753" s="59"/>
      <c r="QYD753" s="59"/>
      <c r="QYE753" s="59"/>
      <c r="QYF753" s="59"/>
      <c r="QYG753" s="59"/>
      <c r="QYH753" s="59"/>
      <c r="QYI753" s="59"/>
      <c r="QYJ753" s="59"/>
      <c r="QYK753" s="59"/>
      <c r="QYL753" s="59"/>
      <c r="QYM753" s="59"/>
      <c r="QYN753" s="59"/>
      <c r="QYO753" s="59"/>
      <c r="QYP753" s="59"/>
      <c r="QYQ753" s="59"/>
      <c r="QYR753" s="59"/>
      <c r="QYS753" s="59"/>
      <c r="QYT753" s="59"/>
      <c r="QYU753" s="59"/>
      <c r="QYV753" s="59"/>
      <c r="QYW753" s="59"/>
      <c r="QYX753" s="59"/>
      <c r="QYY753" s="59"/>
      <c r="QYZ753" s="59"/>
      <c r="QZA753" s="59"/>
      <c r="QZB753" s="59"/>
      <c r="QZC753" s="59"/>
      <c r="QZD753" s="59"/>
      <c r="QZE753" s="59"/>
      <c r="QZF753" s="59"/>
      <c r="QZG753" s="59"/>
      <c r="QZH753" s="59"/>
      <c r="QZI753" s="59"/>
      <c r="QZJ753" s="59"/>
      <c r="QZK753" s="59"/>
      <c r="QZL753" s="59"/>
      <c r="QZM753" s="59"/>
      <c r="QZN753" s="59"/>
      <c r="QZO753" s="59"/>
      <c r="QZP753" s="59"/>
      <c r="QZQ753" s="59"/>
      <c r="QZR753" s="59"/>
      <c r="QZS753" s="59"/>
      <c r="QZT753" s="59"/>
      <c r="QZU753" s="59"/>
      <c r="QZV753" s="59"/>
      <c r="QZW753" s="59"/>
      <c r="QZX753" s="59"/>
      <c r="QZY753" s="59"/>
      <c r="QZZ753" s="59"/>
      <c r="RAA753" s="59"/>
      <c r="RAB753" s="59"/>
      <c r="RAC753" s="59"/>
      <c r="RAD753" s="59"/>
      <c r="RAE753" s="59"/>
      <c r="RAF753" s="59"/>
      <c r="RAG753" s="59"/>
      <c r="RAH753" s="59"/>
      <c r="RAI753" s="59"/>
      <c r="RAJ753" s="59"/>
      <c r="RAK753" s="59"/>
      <c r="RAL753" s="59"/>
      <c r="RAM753" s="59"/>
      <c r="RAN753" s="59"/>
      <c r="RAO753" s="59"/>
      <c r="RAP753" s="59"/>
      <c r="RAQ753" s="59"/>
      <c r="RAR753" s="59"/>
      <c r="RAS753" s="59"/>
      <c r="RAT753" s="59"/>
      <c r="RAU753" s="59"/>
      <c r="RAV753" s="59"/>
      <c r="RAW753" s="59"/>
      <c r="RAX753" s="59"/>
      <c r="RAY753" s="59"/>
      <c r="RAZ753" s="59"/>
      <c r="RBA753" s="59"/>
      <c r="RBB753" s="59"/>
      <c r="RBC753" s="59"/>
      <c r="RBD753" s="59"/>
      <c r="RBE753" s="59"/>
      <c r="RBF753" s="59"/>
      <c r="RBG753" s="59"/>
      <c r="RBH753" s="59"/>
      <c r="RBI753" s="59"/>
      <c r="RBJ753" s="59"/>
      <c r="RBK753" s="59"/>
      <c r="RBL753" s="59"/>
      <c r="RBM753" s="59"/>
      <c r="RBN753" s="59"/>
      <c r="RBO753" s="59"/>
      <c r="RBP753" s="59"/>
      <c r="RBQ753" s="59"/>
      <c r="RBR753" s="59"/>
      <c r="RBS753" s="59"/>
      <c r="RBT753" s="59"/>
      <c r="RBU753" s="59"/>
      <c r="RBV753" s="59"/>
      <c r="RBW753" s="59"/>
      <c r="RBX753" s="59"/>
      <c r="RBY753" s="59"/>
      <c r="RBZ753" s="59"/>
      <c r="RCA753" s="59"/>
      <c r="RCB753" s="59"/>
      <c r="RCC753" s="59"/>
      <c r="RCD753" s="59"/>
      <c r="RCE753" s="59"/>
      <c r="RCF753" s="59"/>
      <c r="RCG753" s="59"/>
      <c r="RCH753" s="59"/>
      <c r="RCI753" s="59"/>
      <c r="RCJ753" s="59"/>
      <c r="RCK753" s="59"/>
      <c r="RCL753" s="59"/>
      <c r="RCM753" s="59"/>
      <c r="RCN753" s="59"/>
      <c r="RCO753" s="59"/>
      <c r="RCP753" s="59"/>
      <c r="RCQ753" s="59"/>
      <c r="RCR753" s="59"/>
      <c r="RCS753" s="59"/>
      <c r="RCT753" s="59"/>
      <c r="RCU753" s="59"/>
      <c r="RCV753" s="59"/>
      <c r="RCW753" s="59"/>
      <c r="RCX753" s="59"/>
      <c r="RCY753" s="59"/>
      <c r="RCZ753" s="59"/>
      <c r="RDA753" s="59"/>
      <c r="RDB753" s="59"/>
      <c r="RDC753" s="59"/>
      <c r="RDD753" s="59"/>
      <c r="RDE753" s="59"/>
      <c r="RDF753" s="59"/>
      <c r="RDG753" s="59"/>
      <c r="RDH753" s="59"/>
      <c r="RDI753" s="59"/>
      <c r="RDJ753" s="59"/>
      <c r="RDK753" s="59"/>
      <c r="RDL753" s="59"/>
      <c r="RDM753" s="59"/>
      <c r="RDN753" s="59"/>
      <c r="RDO753" s="59"/>
      <c r="RDP753" s="59"/>
      <c r="RDQ753" s="59"/>
      <c r="RDR753" s="59"/>
      <c r="RDS753" s="59"/>
      <c r="RDT753" s="59"/>
      <c r="RDU753" s="59"/>
      <c r="RDV753" s="59"/>
      <c r="RDW753" s="59"/>
      <c r="RDX753" s="59"/>
      <c r="RDY753" s="59"/>
      <c r="RDZ753" s="59"/>
      <c r="REA753" s="59"/>
      <c r="REB753" s="59"/>
      <c r="REC753" s="59"/>
      <c r="RED753" s="59"/>
      <c r="REE753" s="59"/>
      <c r="REF753" s="59"/>
      <c r="REG753" s="59"/>
      <c r="REH753" s="59"/>
      <c r="REI753" s="59"/>
      <c r="REJ753" s="59"/>
      <c r="REK753" s="59"/>
      <c r="REL753" s="59"/>
      <c r="REM753" s="59"/>
      <c r="REN753" s="59"/>
      <c r="REO753" s="59"/>
      <c r="REP753" s="59"/>
      <c r="REQ753" s="59"/>
      <c r="RER753" s="59"/>
      <c r="RES753" s="59"/>
      <c r="RET753" s="59"/>
      <c r="REU753" s="59"/>
      <c r="REV753" s="59"/>
      <c r="REW753" s="59"/>
      <c r="REX753" s="59"/>
      <c r="REY753" s="59"/>
      <c r="REZ753" s="59"/>
      <c r="RFA753" s="59"/>
      <c r="RFB753" s="59"/>
      <c r="RFC753" s="59"/>
      <c r="RFD753" s="59"/>
      <c r="RFE753" s="59"/>
      <c r="RFF753" s="59"/>
      <c r="RFG753" s="59"/>
      <c r="RFH753" s="59"/>
      <c r="RFI753" s="59"/>
      <c r="RFJ753" s="59"/>
      <c r="RFK753" s="59"/>
      <c r="RFL753" s="59"/>
      <c r="RFM753" s="59"/>
      <c r="RFN753" s="59"/>
      <c r="RFO753" s="59"/>
      <c r="RFP753" s="59"/>
      <c r="RFQ753" s="59"/>
      <c r="RFR753" s="59"/>
      <c r="RFS753" s="59"/>
      <c r="RFT753" s="59"/>
      <c r="RFU753" s="59"/>
      <c r="RFV753" s="59"/>
      <c r="RFW753" s="59"/>
      <c r="RFX753" s="59"/>
      <c r="RFY753" s="59"/>
      <c r="RFZ753" s="59"/>
      <c r="RGA753" s="59"/>
      <c r="RGB753" s="59"/>
      <c r="RGC753" s="59"/>
      <c r="RGD753" s="59"/>
      <c r="RGE753" s="59"/>
      <c r="RGF753" s="59"/>
      <c r="RGG753" s="59"/>
      <c r="RGH753" s="59"/>
      <c r="RGI753" s="59"/>
      <c r="RGJ753" s="59"/>
      <c r="RGK753" s="59"/>
      <c r="RGL753" s="59"/>
      <c r="RGM753" s="59"/>
      <c r="RGN753" s="59"/>
      <c r="RGO753" s="59"/>
      <c r="RGP753" s="59"/>
      <c r="RGQ753" s="59"/>
      <c r="RGR753" s="59"/>
      <c r="RGS753" s="59"/>
      <c r="RGT753" s="59"/>
      <c r="RGU753" s="59"/>
      <c r="RGV753" s="59"/>
      <c r="RGW753" s="59"/>
      <c r="RGX753" s="59"/>
      <c r="RGY753" s="59"/>
      <c r="RGZ753" s="59"/>
      <c r="RHA753" s="59"/>
      <c r="RHB753" s="59"/>
      <c r="RHC753" s="59"/>
      <c r="RHD753" s="59"/>
      <c r="RHE753" s="59"/>
      <c r="RHF753" s="59"/>
      <c r="RHG753" s="59"/>
      <c r="RHH753" s="59"/>
      <c r="RHI753" s="59"/>
      <c r="RHJ753" s="59"/>
      <c r="RHK753" s="59"/>
      <c r="RHL753" s="59"/>
      <c r="RHM753" s="59"/>
      <c r="RHN753" s="59"/>
      <c r="RHO753" s="59"/>
      <c r="RHP753" s="59"/>
      <c r="RHQ753" s="59"/>
      <c r="RHR753" s="59"/>
      <c r="RHS753" s="59"/>
      <c r="RHT753" s="59"/>
      <c r="RHU753" s="59"/>
      <c r="RHV753" s="59"/>
      <c r="RHW753" s="59"/>
      <c r="RHX753" s="59"/>
      <c r="RHY753" s="59"/>
      <c r="RHZ753" s="59"/>
      <c r="RIA753" s="59"/>
      <c r="RIB753" s="59"/>
      <c r="RIC753" s="59"/>
      <c r="RID753" s="59"/>
      <c r="RIE753" s="59"/>
      <c r="RIF753" s="59"/>
      <c r="RIG753" s="59"/>
      <c r="RIH753" s="59"/>
      <c r="RII753" s="59"/>
      <c r="RIJ753" s="59"/>
      <c r="RIK753" s="59"/>
      <c r="RIL753" s="59"/>
      <c r="RIM753" s="59"/>
      <c r="RIN753" s="59"/>
      <c r="RIO753" s="59"/>
      <c r="RIP753" s="59"/>
      <c r="RIQ753" s="59"/>
      <c r="RIR753" s="59"/>
      <c r="RIS753" s="59"/>
      <c r="RIT753" s="59"/>
      <c r="RIU753" s="59"/>
      <c r="RIV753" s="59"/>
      <c r="RIW753" s="59"/>
      <c r="RIX753" s="59"/>
      <c r="RIY753" s="59"/>
      <c r="RIZ753" s="59"/>
      <c r="RJA753" s="59"/>
      <c r="RJB753" s="59"/>
      <c r="RJC753" s="59"/>
      <c r="RJD753" s="59"/>
      <c r="RJE753" s="59"/>
      <c r="RJF753" s="59"/>
      <c r="RJG753" s="59"/>
      <c r="RJH753" s="59"/>
      <c r="RJI753" s="59"/>
      <c r="RJJ753" s="59"/>
      <c r="RJK753" s="59"/>
      <c r="RJL753" s="59"/>
      <c r="RJM753" s="59"/>
      <c r="RJN753" s="59"/>
      <c r="RJO753" s="59"/>
      <c r="RJP753" s="59"/>
      <c r="RJQ753" s="59"/>
      <c r="RJR753" s="59"/>
      <c r="RJS753" s="59"/>
      <c r="RJT753" s="59"/>
      <c r="RJU753" s="59"/>
      <c r="RJV753" s="59"/>
      <c r="RJW753" s="59"/>
      <c r="RJX753" s="59"/>
      <c r="RJY753" s="59"/>
      <c r="RJZ753" s="59"/>
      <c r="RKA753" s="59"/>
      <c r="RKB753" s="59"/>
      <c r="RKC753" s="59"/>
      <c r="RKD753" s="59"/>
      <c r="RKE753" s="59"/>
      <c r="RKF753" s="59"/>
      <c r="RKG753" s="59"/>
      <c r="RKH753" s="59"/>
      <c r="RKI753" s="59"/>
      <c r="RKJ753" s="59"/>
      <c r="RKK753" s="59"/>
      <c r="RKL753" s="59"/>
      <c r="RKM753" s="59"/>
      <c r="RKN753" s="59"/>
      <c r="RKO753" s="59"/>
      <c r="RKP753" s="59"/>
      <c r="RKQ753" s="59"/>
      <c r="RKR753" s="59"/>
      <c r="RKS753" s="59"/>
      <c r="RKT753" s="59"/>
      <c r="RKU753" s="59"/>
      <c r="RKV753" s="59"/>
      <c r="RKW753" s="59"/>
      <c r="RKX753" s="59"/>
      <c r="RKY753" s="59"/>
      <c r="RKZ753" s="59"/>
      <c r="RLA753" s="59"/>
      <c r="RLB753" s="59"/>
      <c r="RLC753" s="59"/>
      <c r="RLD753" s="59"/>
      <c r="RLE753" s="59"/>
      <c r="RLF753" s="59"/>
      <c r="RLG753" s="59"/>
      <c r="RLH753" s="59"/>
      <c r="RLI753" s="59"/>
      <c r="RLJ753" s="59"/>
      <c r="RLK753" s="59"/>
      <c r="RLL753" s="59"/>
      <c r="RLM753" s="59"/>
      <c r="RLN753" s="59"/>
      <c r="RLO753" s="59"/>
      <c r="RLP753" s="59"/>
      <c r="RLQ753" s="59"/>
      <c r="RLR753" s="59"/>
      <c r="RLS753" s="59"/>
      <c r="RLT753" s="59"/>
      <c r="RLU753" s="59"/>
      <c r="RLV753" s="59"/>
      <c r="RLW753" s="59"/>
      <c r="RLX753" s="59"/>
      <c r="RLY753" s="59"/>
      <c r="RLZ753" s="59"/>
      <c r="RMA753" s="59"/>
      <c r="RMB753" s="59"/>
      <c r="RMC753" s="59"/>
      <c r="RMD753" s="59"/>
      <c r="RME753" s="59"/>
      <c r="RMF753" s="59"/>
      <c r="RMG753" s="59"/>
      <c r="RMH753" s="59"/>
      <c r="RMI753" s="59"/>
      <c r="RMJ753" s="59"/>
      <c r="RMK753" s="59"/>
      <c r="RML753" s="59"/>
      <c r="RMM753" s="59"/>
      <c r="RMN753" s="59"/>
      <c r="RMO753" s="59"/>
      <c r="RMP753" s="59"/>
      <c r="RMQ753" s="59"/>
      <c r="RMR753" s="59"/>
      <c r="RMS753" s="59"/>
      <c r="RMT753" s="59"/>
      <c r="RMU753" s="59"/>
      <c r="RMV753" s="59"/>
      <c r="RMW753" s="59"/>
      <c r="RMX753" s="59"/>
      <c r="RMY753" s="59"/>
      <c r="RMZ753" s="59"/>
      <c r="RNA753" s="59"/>
      <c r="RNB753" s="59"/>
      <c r="RNC753" s="59"/>
      <c r="RND753" s="59"/>
      <c r="RNE753" s="59"/>
      <c r="RNF753" s="59"/>
      <c r="RNG753" s="59"/>
      <c r="RNH753" s="59"/>
      <c r="RNI753" s="59"/>
      <c r="RNJ753" s="59"/>
      <c r="RNK753" s="59"/>
      <c r="RNL753" s="59"/>
      <c r="RNM753" s="59"/>
      <c r="RNN753" s="59"/>
      <c r="RNO753" s="59"/>
      <c r="RNP753" s="59"/>
      <c r="RNQ753" s="59"/>
      <c r="RNR753" s="59"/>
      <c r="RNS753" s="59"/>
      <c r="RNT753" s="59"/>
      <c r="RNU753" s="59"/>
      <c r="RNV753" s="59"/>
      <c r="RNW753" s="59"/>
      <c r="RNX753" s="59"/>
      <c r="RNY753" s="59"/>
      <c r="RNZ753" s="59"/>
      <c r="ROA753" s="59"/>
      <c r="ROB753" s="59"/>
      <c r="ROC753" s="59"/>
      <c r="ROD753" s="59"/>
      <c r="ROE753" s="59"/>
      <c r="ROF753" s="59"/>
      <c r="ROG753" s="59"/>
      <c r="ROH753" s="59"/>
      <c r="ROI753" s="59"/>
      <c r="ROJ753" s="59"/>
      <c r="ROK753" s="59"/>
      <c r="ROL753" s="59"/>
      <c r="ROM753" s="59"/>
      <c r="RON753" s="59"/>
      <c r="ROO753" s="59"/>
      <c r="ROP753" s="59"/>
      <c r="ROQ753" s="59"/>
      <c r="ROR753" s="59"/>
      <c r="ROS753" s="59"/>
      <c r="ROT753" s="59"/>
      <c r="ROU753" s="59"/>
      <c r="ROV753" s="59"/>
      <c r="ROW753" s="59"/>
      <c r="ROX753" s="59"/>
      <c r="ROY753" s="59"/>
      <c r="ROZ753" s="59"/>
      <c r="RPA753" s="59"/>
      <c r="RPB753" s="59"/>
      <c r="RPC753" s="59"/>
      <c r="RPD753" s="59"/>
      <c r="RPE753" s="59"/>
      <c r="RPF753" s="59"/>
      <c r="RPG753" s="59"/>
      <c r="RPH753" s="59"/>
      <c r="RPI753" s="59"/>
      <c r="RPJ753" s="59"/>
      <c r="RPK753" s="59"/>
      <c r="RPL753" s="59"/>
      <c r="RPM753" s="59"/>
      <c r="RPN753" s="59"/>
      <c r="RPO753" s="59"/>
      <c r="RPP753" s="59"/>
      <c r="RPQ753" s="59"/>
      <c r="RPR753" s="59"/>
      <c r="RPS753" s="59"/>
      <c r="RPT753" s="59"/>
      <c r="RPU753" s="59"/>
      <c r="RPV753" s="59"/>
      <c r="RPW753" s="59"/>
      <c r="RPX753" s="59"/>
      <c r="RPY753" s="59"/>
      <c r="RPZ753" s="59"/>
      <c r="RQA753" s="59"/>
      <c r="RQB753" s="59"/>
      <c r="RQC753" s="59"/>
      <c r="RQD753" s="59"/>
      <c r="RQE753" s="59"/>
      <c r="RQF753" s="59"/>
      <c r="RQG753" s="59"/>
      <c r="RQH753" s="59"/>
      <c r="RQI753" s="59"/>
      <c r="RQJ753" s="59"/>
      <c r="RQK753" s="59"/>
      <c r="RQL753" s="59"/>
      <c r="RQM753" s="59"/>
      <c r="RQN753" s="59"/>
      <c r="RQO753" s="59"/>
      <c r="RQP753" s="59"/>
      <c r="RQQ753" s="59"/>
      <c r="RQR753" s="59"/>
      <c r="RQS753" s="59"/>
      <c r="RQT753" s="59"/>
      <c r="RQU753" s="59"/>
      <c r="RQV753" s="59"/>
      <c r="RQW753" s="59"/>
      <c r="RQX753" s="59"/>
      <c r="RQY753" s="59"/>
      <c r="RQZ753" s="59"/>
      <c r="RRA753" s="59"/>
      <c r="RRB753" s="59"/>
      <c r="RRC753" s="59"/>
      <c r="RRD753" s="59"/>
      <c r="RRE753" s="59"/>
      <c r="RRF753" s="59"/>
      <c r="RRG753" s="59"/>
      <c r="RRH753" s="59"/>
      <c r="RRI753" s="59"/>
      <c r="RRJ753" s="59"/>
      <c r="RRK753" s="59"/>
      <c r="RRL753" s="59"/>
      <c r="RRM753" s="59"/>
      <c r="RRN753" s="59"/>
      <c r="RRO753" s="59"/>
      <c r="RRP753" s="59"/>
      <c r="RRQ753" s="59"/>
      <c r="RRR753" s="59"/>
      <c r="RRS753" s="59"/>
      <c r="RRT753" s="59"/>
      <c r="RRU753" s="59"/>
      <c r="RRV753" s="59"/>
      <c r="RRW753" s="59"/>
      <c r="RRX753" s="59"/>
      <c r="RRY753" s="59"/>
      <c r="RRZ753" s="59"/>
      <c r="RSA753" s="59"/>
      <c r="RSB753" s="59"/>
      <c r="RSC753" s="59"/>
      <c r="RSD753" s="59"/>
      <c r="RSE753" s="59"/>
      <c r="RSF753" s="59"/>
      <c r="RSG753" s="59"/>
      <c r="RSH753" s="59"/>
      <c r="RSI753" s="59"/>
      <c r="RSJ753" s="59"/>
      <c r="RSK753" s="59"/>
      <c r="RSL753" s="59"/>
      <c r="RSM753" s="59"/>
      <c r="RSN753" s="59"/>
      <c r="RSO753" s="59"/>
      <c r="RSP753" s="59"/>
      <c r="RSQ753" s="59"/>
      <c r="RSR753" s="59"/>
      <c r="RSS753" s="59"/>
      <c r="RST753" s="59"/>
      <c r="RSU753" s="59"/>
      <c r="RSV753" s="59"/>
      <c r="RSW753" s="59"/>
      <c r="RSX753" s="59"/>
      <c r="RSY753" s="59"/>
      <c r="RSZ753" s="59"/>
      <c r="RTA753" s="59"/>
      <c r="RTB753" s="59"/>
      <c r="RTC753" s="59"/>
      <c r="RTD753" s="59"/>
      <c r="RTE753" s="59"/>
      <c r="RTF753" s="59"/>
      <c r="RTG753" s="59"/>
      <c r="RTH753" s="59"/>
      <c r="RTI753" s="59"/>
      <c r="RTJ753" s="59"/>
      <c r="RTK753" s="59"/>
      <c r="RTL753" s="59"/>
      <c r="RTM753" s="59"/>
      <c r="RTN753" s="59"/>
      <c r="RTO753" s="59"/>
      <c r="RTP753" s="59"/>
      <c r="RTQ753" s="59"/>
      <c r="RTR753" s="59"/>
      <c r="RTS753" s="59"/>
      <c r="RTT753" s="59"/>
      <c r="RTU753" s="59"/>
      <c r="RTV753" s="59"/>
      <c r="RTW753" s="59"/>
      <c r="RTX753" s="59"/>
      <c r="RTY753" s="59"/>
      <c r="RTZ753" s="59"/>
      <c r="RUA753" s="59"/>
      <c r="RUB753" s="59"/>
      <c r="RUC753" s="59"/>
      <c r="RUD753" s="59"/>
      <c r="RUE753" s="59"/>
      <c r="RUF753" s="59"/>
      <c r="RUG753" s="59"/>
      <c r="RUH753" s="59"/>
      <c r="RUI753" s="59"/>
      <c r="RUJ753" s="59"/>
      <c r="RUK753" s="59"/>
      <c r="RUL753" s="59"/>
      <c r="RUM753" s="59"/>
      <c r="RUN753" s="59"/>
      <c r="RUO753" s="59"/>
      <c r="RUP753" s="59"/>
      <c r="RUQ753" s="59"/>
      <c r="RUR753" s="59"/>
      <c r="RUS753" s="59"/>
      <c r="RUT753" s="59"/>
      <c r="RUU753" s="59"/>
      <c r="RUV753" s="59"/>
      <c r="RUW753" s="59"/>
      <c r="RUX753" s="59"/>
      <c r="RUY753" s="59"/>
      <c r="RUZ753" s="59"/>
      <c r="RVA753" s="59"/>
      <c r="RVB753" s="59"/>
      <c r="RVC753" s="59"/>
      <c r="RVD753" s="59"/>
      <c r="RVE753" s="59"/>
      <c r="RVF753" s="59"/>
      <c r="RVG753" s="59"/>
      <c r="RVH753" s="59"/>
      <c r="RVI753" s="59"/>
      <c r="RVJ753" s="59"/>
      <c r="RVK753" s="59"/>
      <c r="RVL753" s="59"/>
      <c r="RVM753" s="59"/>
      <c r="RVN753" s="59"/>
      <c r="RVO753" s="59"/>
      <c r="RVP753" s="59"/>
      <c r="RVQ753" s="59"/>
      <c r="RVR753" s="59"/>
      <c r="RVS753" s="59"/>
      <c r="RVT753" s="59"/>
      <c r="RVU753" s="59"/>
      <c r="RVV753" s="59"/>
      <c r="RVW753" s="59"/>
      <c r="RVX753" s="59"/>
      <c r="RVY753" s="59"/>
      <c r="RVZ753" s="59"/>
      <c r="RWA753" s="59"/>
      <c r="RWB753" s="59"/>
      <c r="RWC753" s="59"/>
      <c r="RWD753" s="59"/>
      <c r="RWE753" s="59"/>
      <c r="RWF753" s="59"/>
      <c r="RWG753" s="59"/>
      <c r="RWH753" s="59"/>
      <c r="RWI753" s="59"/>
      <c r="RWJ753" s="59"/>
      <c r="RWK753" s="59"/>
      <c r="RWL753" s="59"/>
      <c r="RWM753" s="59"/>
      <c r="RWN753" s="59"/>
      <c r="RWO753" s="59"/>
      <c r="RWP753" s="59"/>
      <c r="RWQ753" s="59"/>
      <c r="RWR753" s="59"/>
      <c r="RWS753" s="59"/>
      <c r="RWT753" s="59"/>
      <c r="RWU753" s="59"/>
      <c r="RWV753" s="59"/>
      <c r="RWW753" s="59"/>
      <c r="RWX753" s="59"/>
      <c r="RWY753" s="59"/>
      <c r="RWZ753" s="59"/>
      <c r="RXA753" s="59"/>
      <c r="RXB753" s="59"/>
      <c r="RXC753" s="59"/>
      <c r="RXD753" s="59"/>
      <c r="RXE753" s="59"/>
      <c r="RXF753" s="59"/>
      <c r="RXG753" s="59"/>
      <c r="RXH753" s="59"/>
      <c r="RXI753" s="59"/>
      <c r="RXJ753" s="59"/>
      <c r="RXK753" s="59"/>
      <c r="RXL753" s="59"/>
      <c r="RXM753" s="59"/>
      <c r="RXN753" s="59"/>
      <c r="RXO753" s="59"/>
      <c r="RXP753" s="59"/>
      <c r="RXQ753" s="59"/>
      <c r="RXR753" s="59"/>
      <c r="RXS753" s="59"/>
      <c r="RXT753" s="59"/>
      <c r="RXU753" s="59"/>
      <c r="RXV753" s="59"/>
      <c r="RXW753" s="59"/>
      <c r="RXX753" s="59"/>
      <c r="RXY753" s="59"/>
      <c r="RXZ753" s="59"/>
      <c r="RYA753" s="59"/>
      <c r="RYB753" s="59"/>
      <c r="RYC753" s="59"/>
      <c r="RYD753" s="59"/>
      <c r="RYE753" s="59"/>
      <c r="RYF753" s="59"/>
      <c r="RYG753" s="59"/>
      <c r="RYH753" s="59"/>
      <c r="RYI753" s="59"/>
      <c r="RYJ753" s="59"/>
      <c r="RYK753" s="59"/>
      <c r="RYL753" s="59"/>
      <c r="RYM753" s="59"/>
      <c r="RYN753" s="59"/>
      <c r="RYO753" s="59"/>
      <c r="RYP753" s="59"/>
      <c r="RYQ753" s="59"/>
      <c r="RYR753" s="59"/>
      <c r="RYS753" s="59"/>
      <c r="RYT753" s="59"/>
      <c r="RYU753" s="59"/>
      <c r="RYV753" s="59"/>
      <c r="RYW753" s="59"/>
      <c r="RYX753" s="59"/>
      <c r="RYY753" s="59"/>
      <c r="RYZ753" s="59"/>
      <c r="RZA753" s="59"/>
      <c r="RZB753" s="59"/>
      <c r="RZC753" s="59"/>
      <c r="RZD753" s="59"/>
      <c r="RZE753" s="59"/>
      <c r="RZF753" s="59"/>
      <c r="RZG753" s="59"/>
      <c r="RZH753" s="59"/>
      <c r="RZI753" s="59"/>
      <c r="RZJ753" s="59"/>
      <c r="RZK753" s="59"/>
      <c r="RZL753" s="59"/>
      <c r="RZM753" s="59"/>
      <c r="RZN753" s="59"/>
      <c r="RZO753" s="59"/>
      <c r="RZP753" s="59"/>
      <c r="RZQ753" s="59"/>
      <c r="RZR753" s="59"/>
      <c r="RZS753" s="59"/>
      <c r="RZT753" s="59"/>
      <c r="RZU753" s="59"/>
      <c r="RZV753" s="59"/>
      <c r="RZW753" s="59"/>
      <c r="RZX753" s="59"/>
      <c r="RZY753" s="59"/>
      <c r="RZZ753" s="59"/>
      <c r="SAA753" s="59"/>
      <c r="SAB753" s="59"/>
      <c r="SAC753" s="59"/>
      <c r="SAD753" s="59"/>
      <c r="SAE753" s="59"/>
      <c r="SAF753" s="59"/>
      <c r="SAG753" s="59"/>
      <c r="SAH753" s="59"/>
      <c r="SAI753" s="59"/>
      <c r="SAJ753" s="59"/>
      <c r="SAK753" s="59"/>
      <c r="SAL753" s="59"/>
      <c r="SAM753" s="59"/>
      <c r="SAN753" s="59"/>
      <c r="SAO753" s="59"/>
      <c r="SAP753" s="59"/>
      <c r="SAQ753" s="59"/>
      <c r="SAR753" s="59"/>
      <c r="SAS753" s="59"/>
      <c r="SAT753" s="59"/>
      <c r="SAU753" s="59"/>
      <c r="SAV753" s="59"/>
      <c r="SAW753" s="59"/>
      <c r="SAX753" s="59"/>
      <c r="SAY753" s="59"/>
      <c r="SAZ753" s="59"/>
      <c r="SBA753" s="59"/>
      <c r="SBB753" s="59"/>
      <c r="SBC753" s="59"/>
      <c r="SBD753" s="59"/>
      <c r="SBE753" s="59"/>
      <c r="SBF753" s="59"/>
      <c r="SBG753" s="59"/>
      <c r="SBH753" s="59"/>
      <c r="SBI753" s="59"/>
      <c r="SBJ753" s="59"/>
      <c r="SBK753" s="59"/>
      <c r="SBL753" s="59"/>
      <c r="SBM753" s="59"/>
      <c r="SBN753" s="59"/>
      <c r="SBO753" s="59"/>
      <c r="SBP753" s="59"/>
      <c r="SBQ753" s="59"/>
      <c r="SBR753" s="59"/>
      <c r="SBS753" s="59"/>
      <c r="SBT753" s="59"/>
      <c r="SBU753" s="59"/>
      <c r="SBV753" s="59"/>
      <c r="SBW753" s="59"/>
      <c r="SBX753" s="59"/>
      <c r="SBY753" s="59"/>
      <c r="SBZ753" s="59"/>
      <c r="SCA753" s="59"/>
      <c r="SCB753" s="59"/>
      <c r="SCC753" s="59"/>
      <c r="SCD753" s="59"/>
      <c r="SCE753" s="59"/>
      <c r="SCF753" s="59"/>
      <c r="SCG753" s="59"/>
      <c r="SCH753" s="59"/>
      <c r="SCI753" s="59"/>
      <c r="SCJ753" s="59"/>
      <c r="SCK753" s="59"/>
      <c r="SCL753" s="59"/>
      <c r="SCM753" s="59"/>
      <c r="SCN753" s="59"/>
      <c r="SCO753" s="59"/>
      <c r="SCP753" s="59"/>
      <c r="SCQ753" s="59"/>
      <c r="SCR753" s="59"/>
      <c r="SCS753" s="59"/>
      <c r="SCT753" s="59"/>
      <c r="SCU753" s="59"/>
      <c r="SCV753" s="59"/>
      <c r="SCW753" s="59"/>
      <c r="SCX753" s="59"/>
      <c r="SCY753" s="59"/>
      <c r="SCZ753" s="59"/>
      <c r="SDA753" s="59"/>
      <c r="SDB753" s="59"/>
      <c r="SDC753" s="59"/>
      <c r="SDD753" s="59"/>
      <c r="SDE753" s="59"/>
      <c r="SDF753" s="59"/>
      <c r="SDG753" s="59"/>
      <c r="SDH753" s="59"/>
      <c r="SDI753" s="59"/>
      <c r="SDJ753" s="59"/>
      <c r="SDK753" s="59"/>
      <c r="SDL753" s="59"/>
      <c r="SDM753" s="59"/>
      <c r="SDN753" s="59"/>
      <c r="SDO753" s="59"/>
      <c r="SDP753" s="59"/>
      <c r="SDQ753" s="59"/>
      <c r="SDR753" s="59"/>
      <c r="SDS753" s="59"/>
      <c r="SDT753" s="59"/>
      <c r="SDU753" s="59"/>
      <c r="SDV753" s="59"/>
      <c r="SDW753" s="59"/>
      <c r="SDX753" s="59"/>
      <c r="SDY753" s="59"/>
      <c r="SDZ753" s="59"/>
      <c r="SEA753" s="59"/>
      <c r="SEB753" s="59"/>
      <c r="SEC753" s="59"/>
      <c r="SED753" s="59"/>
      <c r="SEE753" s="59"/>
      <c r="SEF753" s="59"/>
      <c r="SEG753" s="59"/>
      <c r="SEH753" s="59"/>
      <c r="SEI753" s="59"/>
      <c r="SEJ753" s="59"/>
      <c r="SEK753" s="59"/>
      <c r="SEL753" s="59"/>
      <c r="SEM753" s="59"/>
      <c r="SEN753" s="59"/>
      <c r="SEO753" s="59"/>
      <c r="SEP753" s="59"/>
      <c r="SEQ753" s="59"/>
      <c r="SER753" s="59"/>
      <c r="SES753" s="59"/>
      <c r="SET753" s="59"/>
      <c r="SEU753" s="59"/>
      <c r="SEV753" s="59"/>
      <c r="SEW753" s="59"/>
      <c r="SEX753" s="59"/>
      <c r="SEY753" s="59"/>
      <c r="SEZ753" s="59"/>
      <c r="SFA753" s="59"/>
      <c r="SFB753" s="59"/>
      <c r="SFC753" s="59"/>
      <c r="SFD753" s="59"/>
      <c r="SFE753" s="59"/>
      <c r="SFF753" s="59"/>
      <c r="SFG753" s="59"/>
      <c r="SFH753" s="59"/>
      <c r="SFI753" s="59"/>
      <c r="SFJ753" s="59"/>
      <c r="SFK753" s="59"/>
      <c r="SFL753" s="59"/>
      <c r="SFM753" s="59"/>
      <c r="SFN753" s="59"/>
      <c r="SFO753" s="59"/>
      <c r="SFP753" s="59"/>
      <c r="SFQ753" s="59"/>
      <c r="SFR753" s="59"/>
      <c r="SFS753" s="59"/>
      <c r="SFT753" s="59"/>
      <c r="SFU753" s="59"/>
      <c r="SFV753" s="59"/>
      <c r="SFW753" s="59"/>
      <c r="SFX753" s="59"/>
      <c r="SFY753" s="59"/>
      <c r="SFZ753" s="59"/>
      <c r="SGA753" s="59"/>
      <c r="SGB753" s="59"/>
      <c r="SGC753" s="59"/>
      <c r="SGD753" s="59"/>
      <c r="SGE753" s="59"/>
      <c r="SGF753" s="59"/>
      <c r="SGG753" s="59"/>
      <c r="SGH753" s="59"/>
      <c r="SGI753" s="59"/>
      <c r="SGJ753" s="59"/>
      <c r="SGK753" s="59"/>
      <c r="SGL753" s="59"/>
      <c r="SGM753" s="59"/>
      <c r="SGN753" s="59"/>
      <c r="SGO753" s="59"/>
      <c r="SGP753" s="59"/>
      <c r="SGQ753" s="59"/>
      <c r="SGR753" s="59"/>
      <c r="SGS753" s="59"/>
      <c r="SGT753" s="59"/>
      <c r="SGU753" s="59"/>
      <c r="SGV753" s="59"/>
      <c r="SGW753" s="59"/>
      <c r="SGX753" s="59"/>
      <c r="SGY753" s="59"/>
      <c r="SGZ753" s="59"/>
      <c r="SHA753" s="59"/>
      <c r="SHB753" s="59"/>
      <c r="SHC753" s="59"/>
      <c r="SHD753" s="59"/>
      <c r="SHE753" s="59"/>
      <c r="SHF753" s="59"/>
      <c r="SHG753" s="59"/>
      <c r="SHH753" s="59"/>
      <c r="SHI753" s="59"/>
      <c r="SHJ753" s="59"/>
      <c r="SHK753" s="59"/>
      <c r="SHL753" s="59"/>
      <c r="SHM753" s="59"/>
      <c r="SHN753" s="59"/>
      <c r="SHO753" s="59"/>
      <c r="SHP753" s="59"/>
      <c r="SHQ753" s="59"/>
      <c r="SHR753" s="59"/>
      <c r="SHS753" s="59"/>
      <c r="SHT753" s="59"/>
      <c r="SHU753" s="59"/>
      <c r="SHV753" s="59"/>
      <c r="SHW753" s="59"/>
      <c r="SHX753" s="59"/>
      <c r="SHY753" s="59"/>
      <c r="SHZ753" s="59"/>
      <c r="SIA753" s="59"/>
      <c r="SIB753" s="59"/>
      <c r="SIC753" s="59"/>
      <c r="SID753" s="59"/>
      <c r="SIE753" s="59"/>
      <c r="SIF753" s="59"/>
      <c r="SIG753" s="59"/>
      <c r="SIH753" s="59"/>
      <c r="SII753" s="59"/>
      <c r="SIJ753" s="59"/>
      <c r="SIK753" s="59"/>
      <c r="SIL753" s="59"/>
      <c r="SIM753" s="59"/>
      <c r="SIN753" s="59"/>
      <c r="SIO753" s="59"/>
      <c r="SIP753" s="59"/>
      <c r="SIQ753" s="59"/>
      <c r="SIR753" s="59"/>
      <c r="SIS753" s="59"/>
      <c r="SIT753" s="59"/>
      <c r="SIU753" s="59"/>
      <c r="SIV753" s="59"/>
      <c r="SIW753" s="59"/>
      <c r="SIX753" s="59"/>
      <c r="SIY753" s="59"/>
      <c r="SIZ753" s="59"/>
      <c r="SJA753" s="59"/>
      <c r="SJB753" s="59"/>
      <c r="SJC753" s="59"/>
      <c r="SJD753" s="59"/>
      <c r="SJE753" s="59"/>
      <c r="SJF753" s="59"/>
      <c r="SJG753" s="59"/>
      <c r="SJH753" s="59"/>
      <c r="SJI753" s="59"/>
      <c r="SJJ753" s="59"/>
      <c r="SJK753" s="59"/>
      <c r="SJL753" s="59"/>
      <c r="SJM753" s="59"/>
      <c r="SJN753" s="59"/>
      <c r="SJO753" s="59"/>
      <c r="SJP753" s="59"/>
      <c r="SJQ753" s="59"/>
      <c r="SJR753" s="59"/>
      <c r="SJS753" s="59"/>
      <c r="SJT753" s="59"/>
      <c r="SJU753" s="59"/>
      <c r="SJV753" s="59"/>
      <c r="SJW753" s="59"/>
      <c r="SJX753" s="59"/>
      <c r="SJY753" s="59"/>
      <c r="SJZ753" s="59"/>
      <c r="SKA753" s="59"/>
      <c r="SKB753" s="59"/>
      <c r="SKC753" s="59"/>
      <c r="SKD753" s="59"/>
      <c r="SKE753" s="59"/>
      <c r="SKF753" s="59"/>
      <c r="SKG753" s="59"/>
      <c r="SKH753" s="59"/>
      <c r="SKI753" s="59"/>
      <c r="SKJ753" s="59"/>
      <c r="SKK753" s="59"/>
      <c r="SKL753" s="59"/>
      <c r="SKM753" s="59"/>
      <c r="SKN753" s="59"/>
      <c r="SKO753" s="59"/>
      <c r="SKP753" s="59"/>
      <c r="SKQ753" s="59"/>
      <c r="SKR753" s="59"/>
      <c r="SKS753" s="59"/>
      <c r="SKT753" s="59"/>
      <c r="SKU753" s="59"/>
      <c r="SKV753" s="59"/>
      <c r="SKW753" s="59"/>
      <c r="SKX753" s="59"/>
      <c r="SKY753" s="59"/>
      <c r="SKZ753" s="59"/>
      <c r="SLA753" s="59"/>
      <c r="SLB753" s="59"/>
      <c r="SLC753" s="59"/>
      <c r="SLD753" s="59"/>
      <c r="SLE753" s="59"/>
      <c r="SLF753" s="59"/>
      <c r="SLG753" s="59"/>
      <c r="SLH753" s="59"/>
      <c r="SLI753" s="59"/>
      <c r="SLJ753" s="59"/>
      <c r="SLK753" s="59"/>
      <c r="SLL753" s="59"/>
      <c r="SLM753" s="59"/>
      <c r="SLN753" s="59"/>
      <c r="SLO753" s="59"/>
      <c r="SLP753" s="59"/>
      <c r="SLQ753" s="59"/>
      <c r="SLR753" s="59"/>
      <c r="SLS753" s="59"/>
      <c r="SLT753" s="59"/>
      <c r="SLU753" s="59"/>
      <c r="SLV753" s="59"/>
      <c r="SLW753" s="59"/>
      <c r="SLX753" s="59"/>
      <c r="SLY753" s="59"/>
      <c r="SLZ753" s="59"/>
      <c r="SMA753" s="59"/>
      <c r="SMB753" s="59"/>
      <c r="SMC753" s="59"/>
      <c r="SMD753" s="59"/>
      <c r="SME753" s="59"/>
      <c r="SMF753" s="59"/>
      <c r="SMG753" s="59"/>
      <c r="SMH753" s="59"/>
      <c r="SMI753" s="59"/>
      <c r="SMJ753" s="59"/>
      <c r="SMK753" s="59"/>
      <c r="SML753" s="59"/>
      <c r="SMM753" s="59"/>
      <c r="SMN753" s="59"/>
      <c r="SMO753" s="59"/>
      <c r="SMP753" s="59"/>
      <c r="SMQ753" s="59"/>
      <c r="SMR753" s="59"/>
      <c r="SMS753" s="59"/>
      <c r="SMT753" s="59"/>
      <c r="SMU753" s="59"/>
      <c r="SMV753" s="59"/>
      <c r="SMW753" s="59"/>
      <c r="SMX753" s="59"/>
      <c r="SMY753" s="59"/>
      <c r="SMZ753" s="59"/>
      <c r="SNA753" s="59"/>
      <c r="SNB753" s="59"/>
      <c r="SNC753" s="59"/>
      <c r="SND753" s="59"/>
      <c r="SNE753" s="59"/>
      <c r="SNF753" s="59"/>
      <c r="SNG753" s="59"/>
      <c r="SNH753" s="59"/>
      <c r="SNI753" s="59"/>
      <c r="SNJ753" s="59"/>
      <c r="SNK753" s="59"/>
      <c r="SNL753" s="59"/>
      <c r="SNM753" s="59"/>
      <c r="SNN753" s="59"/>
      <c r="SNO753" s="59"/>
      <c r="SNP753" s="59"/>
      <c r="SNQ753" s="59"/>
      <c r="SNR753" s="59"/>
      <c r="SNS753" s="59"/>
      <c r="SNT753" s="59"/>
      <c r="SNU753" s="59"/>
      <c r="SNV753" s="59"/>
      <c r="SNW753" s="59"/>
      <c r="SNX753" s="59"/>
      <c r="SNY753" s="59"/>
      <c r="SNZ753" s="59"/>
      <c r="SOA753" s="59"/>
      <c r="SOB753" s="59"/>
      <c r="SOC753" s="59"/>
      <c r="SOD753" s="59"/>
      <c r="SOE753" s="59"/>
      <c r="SOF753" s="59"/>
      <c r="SOG753" s="59"/>
      <c r="SOH753" s="59"/>
      <c r="SOI753" s="59"/>
      <c r="SOJ753" s="59"/>
      <c r="SOK753" s="59"/>
      <c r="SOL753" s="59"/>
      <c r="SOM753" s="59"/>
      <c r="SON753" s="59"/>
      <c r="SOO753" s="59"/>
      <c r="SOP753" s="59"/>
      <c r="SOQ753" s="59"/>
      <c r="SOR753" s="59"/>
      <c r="SOS753" s="59"/>
      <c r="SOT753" s="59"/>
      <c r="SOU753" s="59"/>
      <c r="SOV753" s="59"/>
      <c r="SOW753" s="59"/>
      <c r="SOX753" s="59"/>
      <c r="SOY753" s="59"/>
      <c r="SOZ753" s="59"/>
      <c r="SPA753" s="59"/>
      <c r="SPB753" s="59"/>
      <c r="SPC753" s="59"/>
      <c r="SPD753" s="59"/>
      <c r="SPE753" s="59"/>
      <c r="SPF753" s="59"/>
      <c r="SPG753" s="59"/>
      <c r="SPH753" s="59"/>
      <c r="SPI753" s="59"/>
      <c r="SPJ753" s="59"/>
      <c r="SPK753" s="59"/>
      <c r="SPL753" s="59"/>
      <c r="SPM753" s="59"/>
      <c r="SPN753" s="59"/>
      <c r="SPO753" s="59"/>
      <c r="SPP753" s="59"/>
      <c r="SPQ753" s="59"/>
      <c r="SPR753" s="59"/>
      <c r="SPS753" s="59"/>
      <c r="SPT753" s="59"/>
      <c r="SPU753" s="59"/>
      <c r="SPV753" s="59"/>
      <c r="SPW753" s="59"/>
      <c r="SPX753" s="59"/>
      <c r="SPY753" s="59"/>
      <c r="SPZ753" s="59"/>
      <c r="SQA753" s="59"/>
      <c r="SQB753" s="59"/>
      <c r="SQC753" s="59"/>
      <c r="SQD753" s="59"/>
      <c r="SQE753" s="59"/>
      <c r="SQF753" s="59"/>
      <c r="SQG753" s="59"/>
      <c r="SQH753" s="59"/>
      <c r="SQI753" s="59"/>
      <c r="SQJ753" s="59"/>
      <c r="SQK753" s="59"/>
      <c r="SQL753" s="59"/>
      <c r="SQM753" s="59"/>
      <c r="SQN753" s="59"/>
      <c r="SQO753" s="59"/>
      <c r="SQP753" s="59"/>
      <c r="SQQ753" s="59"/>
      <c r="SQR753" s="59"/>
      <c r="SQS753" s="59"/>
      <c r="SQT753" s="59"/>
      <c r="SQU753" s="59"/>
      <c r="SQV753" s="59"/>
      <c r="SQW753" s="59"/>
      <c r="SQX753" s="59"/>
      <c r="SQY753" s="59"/>
      <c r="SQZ753" s="59"/>
      <c r="SRA753" s="59"/>
      <c r="SRB753" s="59"/>
      <c r="SRC753" s="59"/>
      <c r="SRD753" s="59"/>
      <c r="SRE753" s="59"/>
      <c r="SRF753" s="59"/>
      <c r="SRG753" s="59"/>
      <c r="SRH753" s="59"/>
      <c r="SRI753" s="59"/>
      <c r="SRJ753" s="59"/>
      <c r="SRK753" s="59"/>
      <c r="SRL753" s="59"/>
      <c r="SRM753" s="59"/>
      <c r="SRN753" s="59"/>
      <c r="SRO753" s="59"/>
      <c r="SRP753" s="59"/>
      <c r="SRQ753" s="59"/>
      <c r="SRR753" s="59"/>
      <c r="SRS753" s="59"/>
      <c r="SRT753" s="59"/>
      <c r="SRU753" s="59"/>
      <c r="SRV753" s="59"/>
      <c r="SRW753" s="59"/>
      <c r="SRX753" s="59"/>
      <c r="SRY753" s="59"/>
      <c r="SRZ753" s="59"/>
      <c r="SSA753" s="59"/>
      <c r="SSB753" s="59"/>
      <c r="SSC753" s="59"/>
      <c r="SSD753" s="59"/>
      <c r="SSE753" s="59"/>
      <c r="SSF753" s="59"/>
      <c r="SSG753" s="59"/>
      <c r="SSH753" s="59"/>
      <c r="SSI753" s="59"/>
      <c r="SSJ753" s="59"/>
      <c r="SSK753" s="59"/>
      <c r="SSL753" s="59"/>
      <c r="SSM753" s="59"/>
      <c r="SSN753" s="59"/>
      <c r="SSO753" s="59"/>
      <c r="SSP753" s="59"/>
      <c r="SSQ753" s="59"/>
      <c r="SSR753" s="59"/>
      <c r="SSS753" s="59"/>
      <c r="SST753" s="59"/>
      <c r="SSU753" s="59"/>
      <c r="SSV753" s="59"/>
      <c r="SSW753" s="59"/>
      <c r="SSX753" s="59"/>
      <c r="SSY753" s="59"/>
      <c r="SSZ753" s="59"/>
      <c r="STA753" s="59"/>
      <c r="STB753" s="59"/>
      <c r="STC753" s="59"/>
      <c r="STD753" s="59"/>
      <c r="STE753" s="59"/>
      <c r="STF753" s="59"/>
      <c r="STG753" s="59"/>
      <c r="STH753" s="59"/>
      <c r="STI753" s="59"/>
      <c r="STJ753" s="59"/>
      <c r="STK753" s="59"/>
      <c r="STL753" s="59"/>
      <c r="STM753" s="59"/>
      <c r="STN753" s="59"/>
      <c r="STO753" s="59"/>
      <c r="STP753" s="59"/>
      <c r="STQ753" s="59"/>
      <c r="STR753" s="59"/>
      <c r="STS753" s="59"/>
      <c r="STT753" s="59"/>
      <c r="STU753" s="59"/>
      <c r="STV753" s="59"/>
      <c r="STW753" s="59"/>
      <c r="STX753" s="59"/>
      <c r="STY753" s="59"/>
      <c r="STZ753" s="59"/>
      <c r="SUA753" s="59"/>
      <c r="SUB753" s="59"/>
      <c r="SUC753" s="59"/>
      <c r="SUD753" s="59"/>
      <c r="SUE753" s="59"/>
      <c r="SUF753" s="59"/>
      <c r="SUG753" s="59"/>
      <c r="SUH753" s="59"/>
      <c r="SUI753" s="59"/>
      <c r="SUJ753" s="59"/>
      <c r="SUK753" s="59"/>
      <c r="SUL753" s="59"/>
      <c r="SUM753" s="59"/>
      <c r="SUN753" s="59"/>
      <c r="SUO753" s="59"/>
      <c r="SUP753" s="59"/>
      <c r="SUQ753" s="59"/>
      <c r="SUR753" s="59"/>
      <c r="SUS753" s="59"/>
      <c r="SUT753" s="59"/>
      <c r="SUU753" s="59"/>
      <c r="SUV753" s="59"/>
      <c r="SUW753" s="59"/>
      <c r="SUX753" s="59"/>
      <c r="SUY753" s="59"/>
      <c r="SUZ753" s="59"/>
      <c r="SVA753" s="59"/>
      <c r="SVB753" s="59"/>
      <c r="SVC753" s="59"/>
      <c r="SVD753" s="59"/>
      <c r="SVE753" s="59"/>
      <c r="SVF753" s="59"/>
      <c r="SVG753" s="59"/>
      <c r="SVH753" s="59"/>
      <c r="SVI753" s="59"/>
      <c r="SVJ753" s="59"/>
      <c r="SVK753" s="59"/>
      <c r="SVL753" s="59"/>
      <c r="SVM753" s="59"/>
      <c r="SVN753" s="59"/>
      <c r="SVO753" s="59"/>
      <c r="SVP753" s="59"/>
      <c r="SVQ753" s="59"/>
      <c r="SVR753" s="59"/>
      <c r="SVS753" s="59"/>
      <c r="SVT753" s="59"/>
      <c r="SVU753" s="59"/>
      <c r="SVV753" s="59"/>
      <c r="SVW753" s="59"/>
      <c r="SVX753" s="59"/>
      <c r="SVY753" s="59"/>
      <c r="SVZ753" s="59"/>
      <c r="SWA753" s="59"/>
      <c r="SWB753" s="59"/>
      <c r="SWC753" s="59"/>
      <c r="SWD753" s="59"/>
      <c r="SWE753" s="59"/>
      <c r="SWF753" s="59"/>
      <c r="SWG753" s="59"/>
      <c r="SWH753" s="59"/>
      <c r="SWI753" s="59"/>
      <c r="SWJ753" s="59"/>
      <c r="SWK753" s="59"/>
      <c r="SWL753" s="59"/>
      <c r="SWM753" s="59"/>
      <c r="SWN753" s="59"/>
      <c r="SWO753" s="59"/>
      <c r="SWP753" s="59"/>
      <c r="SWQ753" s="59"/>
      <c r="SWR753" s="59"/>
      <c r="SWS753" s="59"/>
      <c r="SWT753" s="59"/>
      <c r="SWU753" s="59"/>
      <c r="SWV753" s="59"/>
      <c r="SWW753" s="59"/>
      <c r="SWX753" s="59"/>
      <c r="SWY753" s="59"/>
      <c r="SWZ753" s="59"/>
      <c r="SXA753" s="59"/>
      <c r="SXB753" s="59"/>
      <c r="SXC753" s="59"/>
      <c r="SXD753" s="59"/>
      <c r="SXE753" s="59"/>
      <c r="SXF753" s="59"/>
      <c r="SXG753" s="59"/>
      <c r="SXH753" s="59"/>
      <c r="SXI753" s="59"/>
      <c r="SXJ753" s="59"/>
      <c r="SXK753" s="59"/>
      <c r="SXL753" s="59"/>
      <c r="SXM753" s="59"/>
      <c r="SXN753" s="59"/>
      <c r="SXO753" s="59"/>
      <c r="SXP753" s="59"/>
      <c r="SXQ753" s="59"/>
      <c r="SXR753" s="59"/>
      <c r="SXS753" s="59"/>
      <c r="SXT753" s="59"/>
      <c r="SXU753" s="59"/>
      <c r="SXV753" s="59"/>
      <c r="SXW753" s="59"/>
      <c r="SXX753" s="59"/>
      <c r="SXY753" s="59"/>
      <c r="SXZ753" s="59"/>
      <c r="SYA753" s="59"/>
      <c r="SYB753" s="59"/>
      <c r="SYC753" s="59"/>
      <c r="SYD753" s="59"/>
      <c r="SYE753" s="59"/>
      <c r="SYF753" s="59"/>
      <c r="SYG753" s="59"/>
      <c r="SYH753" s="59"/>
      <c r="SYI753" s="59"/>
      <c r="SYJ753" s="59"/>
      <c r="SYK753" s="59"/>
      <c r="SYL753" s="59"/>
      <c r="SYM753" s="59"/>
      <c r="SYN753" s="59"/>
      <c r="SYO753" s="59"/>
      <c r="SYP753" s="59"/>
      <c r="SYQ753" s="59"/>
      <c r="SYR753" s="59"/>
      <c r="SYS753" s="59"/>
      <c r="SYT753" s="59"/>
      <c r="SYU753" s="59"/>
      <c r="SYV753" s="59"/>
      <c r="SYW753" s="59"/>
      <c r="SYX753" s="59"/>
      <c r="SYY753" s="59"/>
      <c r="SYZ753" s="59"/>
      <c r="SZA753" s="59"/>
      <c r="SZB753" s="59"/>
      <c r="SZC753" s="59"/>
      <c r="SZD753" s="59"/>
      <c r="SZE753" s="59"/>
      <c r="SZF753" s="59"/>
      <c r="SZG753" s="59"/>
      <c r="SZH753" s="59"/>
      <c r="SZI753" s="59"/>
      <c r="SZJ753" s="59"/>
      <c r="SZK753" s="59"/>
      <c r="SZL753" s="59"/>
      <c r="SZM753" s="59"/>
      <c r="SZN753" s="59"/>
      <c r="SZO753" s="59"/>
      <c r="SZP753" s="59"/>
      <c r="SZQ753" s="59"/>
      <c r="SZR753" s="59"/>
      <c r="SZS753" s="59"/>
      <c r="SZT753" s="59"/>
      <c r="SZU753" s="59"/>
      <c r="SZV753" s="59"/>
      <c r="SZW753" s="59"/>
      <c r="SZX753" s="59"/>
      <c r="SZY753" s="59"/>
      <c r="SZZ753" s="59"/>
      <c r="TAA753" s="59"/>
      <c r="TAB753" s="59"/>
      <c r="TAC753" s="59"/>
      <c r="TAD753" s="59"/>
      <c r="TAE753" s="59"/>
      <c r="TAF753" s="59"/>
      <c r="TAG753" s="59"/>
      <c r="TAH753" s="59"/>
      <c r="TAI753" s="59"/>
      <c r="TAJ753" s="59"/>
      <c r="TAK753" s="59"/>
      <c r="TAL753" s="59"/>
      <c r="TAM753" s="59"/>
      <c r="TAN753" s="59"/>
      <c r="TAO753" s="59"/>
      <c r="TAP753" s="59"/>
      <c r="TAQ753" s="59"/>
      <c r="TAR753" s="59"/>
      <c r="TAS753" s="59"/>
      <c r="TAT753" s="59"/>
      <c r="TAU753" s="59"/>
      <c r="TAV753" s="59"/>
      <c r="TAW753" s="59"/>
      <c r="TAX753" s="59"/>
      <c r="TAY753" s="59"/>
      <c r="TAZ753" s="59"/>
      <c r="TBA753" s="59"/>
      <c r="TBB753" s="59"/>
      <c r="TBC753" s="59"/>
      <c r="TBD753" s="59"/>
      <c r="TBE753" s="59"/>
      <c r="TBF753" s="59"/>
      <c r="TBG753" s="59"/>
      <c r="TBH753" s="59"/>
      <c r="TBI753" s="59"/>
      <c r="TBJ753" s="59"/>
      <c r="TBK753" s="59"/>
      <c r="TBL753" s="59"/>
      <c r="TBM753" s="59"/>
      <c r="TBN753" s="59"/>
      <c r="TBO753" s="59"/>
      <c r="TBP753" s="59"/>
      <c r="TBQ753" s="59"/>
      <c r="TBR753" s="59"/>
      <c r="TBS753" s="59"/>
      <c r="TBT753" s="59"/>
      <c r="TBU753" s="59"/>
      <c r="TBV753" s="59"/>
      <c r="TBW753" s="59"/>
      <c r="TBX753" s="59"/>
      <c r="TBY753" s="59"/>
      <c r="TBZ753" s="59"/>
      <c r="TCA753" s="59"/>
      <c r="TCB753" s="59"/>
      <c r="TCC753" s="59"/>
      <c r="TCD753" s="59"/>
      <c r="TCE753" s="59"/>
      <c r="TCF753" s="59"/>
      <c r="TCG753" s="59"/>
      <c r="TCH753" s="59"/>
      <c r="TCI753" s="59"/>
      <c r="TCJ753" s="59"/>
      <c r="TCK753" s="59"/>
      <c r="TCL753" s="59"/>
      <c r="TCM753" s="59"/>
      <c r="TCN753" s="59"/>
      <c r="TCO753" s="59"/>
      <c r="TCP753" s="59"/>
      <c r="TCQ753" s="59"/>
      <c r="TCR753" s="59"/>
      <c r="TCS753" s="59"/>
      <c r="TCT753" s="59"/>
      <c r="TCU753" s="59"/>
      <c r="TCV753" s="59"/>
      <c r="TCW753" s="59"/>
      <c r="TCX753" s="59"/>
      <c r="TCY753" s="59"/>
      <c r="TCZ753" s="59"/>
      <c r="TDA753" s="59"/>
      <c r="TDB753" s="59"/>
      <c r="TDC753" s="59"/>
      <c r="TDD753" s="59"/>
      <c r="TDE753" s="59"/>
      <c r="TDF753" s="59"/>
      <c r="TDG753" s="59"/>
      <c r="TDH753" s="59"/>
      <c r="TDI753" s="59"/>
      <c r="TDJ753" s="59"/>
      <c r="TDK753" s="59"/>
      <c r="TDL753" s="59"/>
      <c r="TDM753" s="59"/>
      <c r="TDN753" s="59"/>
      <c r="TDO753" s="59"/>
      <c r="TDP753" s="59"/>
      <c r="TDQ753" s="59"/>
      <c r="TDR753" s="59"/>
      <c r="TDS753" s="59"/>
      <c r="TDT753" s="59"/>
      <c r="TDU753" s="59"/>
      <c r="TDV753" s="59"/>
      <c r="TDW753" s="59"/>
      <c r="TDX753" s="59"/>
      <c r="TDY753" s="59"/>
      <c r="TDZ753" s="59"/>
      <c r="TEA753" s="59"/>
      <c r="TEB753" s="59"/>
      <c r="TEC753" s="59"/>
      <c r="TED753" s="59"/>
      <c r="TEE753" s="59"/>
      <c r="TEF753" s="59"/>
      <c r="TEG753" s="59"/>
      <c r="TEH753" s="59"/>
      <c r="TEI753" s="59"/>
      <c r="TEJ753" s="59"/>
      <c r="TEK753" s="59"/>
      <c r="TEL753" s="59"/>
      <c r="TEM753" s="59"/>
      <c r="TEN753" s="59"/>
      <c r="TEO753" s="59"/>
      <c r="TEP753" s="59"/>
      <c r="TEQ753" s="59"/>
      <c r="TER753" s="59"/>
      <c r="TES753" s="59"/>
      <c r="TET753" s="59"/>
      <c r="TEU753" s="59"/>
      <c r="TEV753" s="59"/>
      <c r="TEW753" s="59"/>
      <c r="TEX753" s="59"/>
      <c r="TEY753" s="59"/>
      <c r="TEZ753" s="59"/>
      <c r="TFA753" s="59"/>
      <c r="TFB753" s="59"/>
      <c r="TFC753" s="59"/>
      <c r="TFD753" s="59"/>
      <c r="TFE753" s="59"/>
      <c r="TFF753" s="59"/>
      <c r="TFG753" s="59"/>
      <c r="TFH753" s="59"/>
      <c r="TFI753" s="59"/>
      <c r="TFJ753" s="59"/>
      <c r="TFK753" s="59"/>
      <c r="TFL753" s="59"/>
      <c r="TFM753" s="59"/>
      <c r="TFN753" s="59"/>
      <c r="TFO753" s="59"/>
      <c r="TFP753" s="59"/>
      <c r="TFQ753" s="59"/>
      <c r="TFR753" s="59"/>
      <c r="TFS753" s="59"/>
      <c r="TFT753" s="59"/>
      <c r="TFU753" s="59"/>
      <c r="TFV753" s="59"/>
      <c r="TFW753" s="59"/>
      <c r="TFX753" s="59"/>
      <c r="TFY753" s="59"/>
      <c r="TFZ753" s="59"/>
      <c r="TGA753" s="59"/>
      <c r="TGB753" s="59"/>
      <c r="TGC753" s="59"/>
      <c r="TGD753" s="59"/>
      <c r="TGE753" s="59"/>
      <c r="TGF753" s="59"/>
      <c r="TGG753" s="59"/>
      <c r="TGH753" s="59"/>
      <c r="TGI753" s="59"/>
      <c r="TGJ753" s="59"/>
      <c r="TGK753" s="59"/>
      <c r="TGL753" s="59"/>
      <c r="TGM753" s="59"/>
      <c r="TGN753" s="59"/>
      <c r="TGO753" s="59"/>
      <c r="TGP753" s="59"/>
      <c r="TGQ753" s="59"/>
      <c r="TGR753" s="59"/>
      <c r="TGS753" s="59"/>
      <c r="TGT753" s="59"/>
      <c r="TGU753" s="59"/>
      <c r="TGV753" s="59"/>
      <c r="TGW753" s="59"/>
      <c r="TGX753" s="59"/>
      <c r="TGY753" s="59"/>
      <c r="TGZ753" s="59"/>
      <c r="THA753" s="59"/>
      <c r="THB753" s="59"/>
      <c r="THC753" s="59"/>
      <c r="THD753" s="59"/>
      <c r="THE753" s="59"/>
      <c r="THF753" s="59"/>
      <c r="THG753" s="59"/>
      <c r="THH753" s="59"/>
      <c r="THI753" s="59"/>
      <c r="THJ753" s="59"/>
      <c r="THK753" s="59"/>
      <c r="THL753" s="59"/>
      <c r="THM753" s="59"/>
      <c r="THN753" s="59"/>
      <c r="THO753" s="59"/>
      <c r="THP753" s="59"/>
      <c r="THQ753" s="59"/>
      <c r="THR753" s="59"/>
      <c r="THS753" s="59"/>
      <c r="THT753" s="59"/>
      <c r="THU753" s="59"/>
      <c r="THV753" s="59"/>
      <c r="THW753" s="59"/>
      <c r="THX753" s="59"/>
      <c r="THY753" s="59"/>
      <c r="THZ753" s="59"/>
      <c r="TIA753" s="59"/>
      <c r="TIB753" s="59"/>
      <c r="TIC753" s="59"/>
      <c r="TID753" s="59"/>
      <c r="TIE753" s="59"/>
      <c r="TIF753" s="59"/>
      <c r="TIG753" s="59"/>
      <c r="TIH753" s="59"/>
      <c r="TII753" s="59"/>
      <c r="TIJ753" s="59"/>
      <c r="TIK753" s="59"/>
      <c r="TIL753" s="59"/>
      <c r="TIM753" s="59"/>
      <c r="TIN753" s="59"/>
      <c r="TIO753" s="59"/>
      <c r="TIP753" s="59"/>
      <c r="TIQ753" s="59"/>
      <c r="TIR753" s="59"/>
      <c r="TIS753" s="59"/>
      <c r="TIT753" s="59"/>
      <c r="TIU753" s="59"/>
      <c r="TIV753" s="59"/>
      <c r="TIW753" s="59"/>
      <c r="TIX753" s="59"/>
      <c r="TIY753" s="59"/>
      <c r="TIZ753" s="59"/>
      <c r="TJA753" s="59"/>
      <c r="TJB753" s="59"/>
      <c r="TJC753" s="59"/>
      <c r="TJD753" s="59"/>
      <c r="TJE753" s="59"/>
      <c r="TJF753" s="59"/>
      <c r="TJG753" s="59"/>
      <c r="TJH753" s="59"/>
      <c r="TJI753" s="59"/>
      <c r="TJJ753" s="59"/>
      <c r="TJK753" s="59"/>
      <c r="TJL753" s="59"/>
      <c r="TJM753" s="59"/>
      <c r="TJN753" s="59"/>
      <c r="TJO753" s="59"/>
      <c r="TJP753" s="59"/>
      <c r="TJQ753" s="59"/>
      <c r="TJR753" s="59"/>
      <c r="TJS753" s="59"/>
      <c r="TJT753" s="59"/>
      <c r="TJU753" s="59"/>
      <c r="TJV753" s="59"/>
      <c r="TJW753" s="59"/>
      <c r="TJX753" s="59"/>
      <c r="TJY753" s="59"/>
      <c r="TJZ753" s="59"/>
      <c r="TKA753" s="59"/>
      <c r="TKB753" s="59"/>
      <c r="TKC753" s="59"/>
      <c r="TKD753" s="59"/>
      <c r="TKE753" s="59"/>
      <c r="TKF753" s="59"/>
      <c r="TKG753" s="59"/>
      <c r="TKH753" s="59"/>
      <c r="TKI753" s="59"/>
      <c r="TKJ753" s="59"/>
      <c r="TKK753" s="59"/>
      <c r="TKL753" s="59"/>
      <c r="TKM753" s="59"/>
      <c r="TKN753" s="59"/>
      <c r="TKO753" s="59"/>
      <c r="TKP753" s="59"/>
      <c r="TKQ753" s="59"/>
      <c r="TKR753" s="59"/>
      <c r="TKS753" s="59"/>
      <c r="TKT753" s="59"/>
      <c r="TKU753" s="59"/>
      <c r="TKV753" s="59"/>
      <c r="TKW753" s="59"/>
      <c r="TKX753" s="59"/>
      <c r="TKY753" s="59"/>
      <c r="TKZ753" s="59"/>
      <c r="TLA753" s="59"/>
      <c r="TLB753" s="59"/>
      <c r="TLC753" s="59"/>
      <c r="TLD753" s="59"/>
      <c r="TLE753" s="59"/>
      <c r="TLF753" s="59"/>
      <c r="TLG753" s="59"/>
      <c r="TLH753" s="59"/>
      <c r="TLI753" s="59"/>
      <c r="TLJ753" s="59"/>
      <c r="TLK753" s="59"/>
      <c r="TLL753" s="59"/>
      <c r="TLM753" s="59"/>
      <c r="TLN753" s="59"/>
      <c r="TLO753" s="59"/>
      <c r="TLP753" s="59"/>
      <c r="TLQ753" s="59"/>
      <c r="TLR753" s="59"/>
      <c r="TLS753" s="59"/>
      <c r="TLT753" s="59"/>
      <c r="TLU753" s="59"/>
      <c r="TLV753" s="59"/>
      <c r="TLW753" s="59"/>
      <c r="TLX753" s="59"/>
      <c r="TLY753" s="59"/>
      <c r="TLZ753" s="59"/>
      <c r="TMA753" s="59"/>
      <c r="TMB753" s="59"/>
      <c r="TMC753" s="59"/>
      <c r="TMD753" s="59"/>
      <c r="TME753" s="59"/>
      <c r="TMF753" s="59"/>
      <c r="TMG753" s="59"/>
      <c r="TMH753" s="59"/>
      <c r="TMI753" s="59"/>
      <c r="TMJ753" s="59"/>
      <c r="TMK753" s="59"/>
      <c r="TML753" s="59"/>
      <c r="TMM753" s="59"/>
      <c r="TMN753" s="59"/>
      <c r="TMO753" s="59"/>
      <c r="TMP753" s="59"/>
      <c r="TMQ753" s="59"/>
      <c r="TMR753" s="59"/>
      <c r="TMS753" s="59"/>
      <c r="TMT753" s="59"/>
      <c r="TMU753" s="59"/>
      <c r="TMV753" s="59"/>
      <c r="TMW753" s="59"/>
      <c r="TMX753" s="59"/>
      <c r="TMY753" s="59"/>
      <c r="TMZ753" s="59"/>
      <c r="TNA753" s="59"/>
      <c r="TNB753" s="59"/>
      <c r="TNC753" s="59"/>
      <c r="TND753" s="59"/>
      <c r="TNE753" s="59"/>
      <c r="TNF753" s="59"/>
      <c r="TNG753" s="59"/>
      <c r="TNH753" s="59"/>
      <c r="TNI753" s="59"/>
      <c r="TNJ753" s="59"/>
      <c r="TNK753" s="59"/>
      <c r="TNL753" s="59"/>
      <c r="TNM753" s="59"/>
      <c r="TNN753" s="59"/>
      <c r="TNO753" s="59"/>
      <c r="TNP753" s="59"/>
      <c r="TNQ753" s="59"/>
      <c r="TNR753" s="59"/>
      <c r="TNS753" s="59"/>
      <c r="TNT753" s="59"/>
      <c r="TNU753" s="59"/>
      <c r="TNV753" s="59"/>
      <c r="TNW753" s="59"/>
      <c r="TNX753" s="59"/>
      <c r="TNY753" s="59"/>
      <c r="TNZ753" s="59"/>
      <c r="TOA753" s="59"/>
      <c r="TOB753" s="59"/>
      <c r="TOC753" s="59"/>
      <c r="TOD753" s="59"/>
      <c r="TOE753" s="59"/>
      <c r="TOF753" s="59"/>
      <c r="TOG753" s="59"/>
      <c r="TOH753" s="59"/>
      <c r="TOI753" s="59"/>
      <c r="TOJ753" s="59"/>
      <c r="TOK753" s="59"/>
      <c r="TOL753" s="59"/>
      <c r="TOM753" s="59"/>
      <c r="TON753" s="59"/>
      <c r="TOO753" s="59"/>
      <c r="TOP753" s="59"/>
      <c r="TOQ753" s="59"/>
      <c r="TOR753" s="59"/>
      <c r="TOS753" s="59"/>
      <c r="TOT753" s="59"/>
      <c r="TOU753" s="59"/>
      <c r="TOV753" s="59"/>
      <c r="TOW753" s="59"/>
      <c r="TOX753" s="59"/>
      <c r="TOY753" s="59"/>
      <c r="TOZ753" s="59"/>
      <c r="TPA753" s="59"/>
      <c r="TPB753" s="59"/>
      <c r="TPC753" s="59"/>
      <c r="TPD753" s="59"/>
      <c r="TPE753" s="59"/>
      <c r="TPF753" s="59"/>
      <c r="TPG753" s="59"/>
      <c r="TPH753" s="59"/>
      <c r="TPI753" s="59"/>
      <c r="TPJ753" s="59"/>
      <c r="TPK753" s="59"/>
      <c r="TPL753" s="59"/>
      <c r="TPM753" s="59"/>
      <c r="TPN753" s="59"/>
      <c r="TPO753" s="59"/>
      <c r="TPP753" s="59"/>
      <c r="TPQ753" s="59"/>
      <c r="TPR753" s="59"/>
      <c r="TPS753" s="59"/>
      <c r="TPT753" s="59"/>
      <c r="TPU753" s="59"/>
      <c r="TPV753" s="59"/>
      <c r="TPW753" s="59"/>
      <c r="TPX753" s="59"/>
      <c r="TPY753" s="59"/>
      <c r="TPZ753" s="59"/>
      <c r="TQA753" s="59"/>
      <c r="TQB753" s="59"/>
      <c r="TQC753" s="59"/>
      <c r="TQD753" s="59"/>
      <c r="TQE753" s="59"/>
      <c r="TQF753" s="59"/>
      <c r="TQG753" s="59"/>
      <c r="TQH753" s="59"/>
      <c r="TQI753" s="59"/>
      <c r="TQJ753" s="59"/>
      <c r="TQK753" s="59"/>
      <c r="TQL753" s="59"/>
      <c r="TQM753" s="59"/>
      <c r="TQN753" s="59"/>
      <c r="TQO753" s="59"/>
      <c r="TQP753" s="59"/>
      <c r="TQQ753" s="59"/>
      <c r="TQR753" s="59"/>
      <c r="TQS753" s="59"/>
      <c r="TQT753" s="59"/>
      <c r="TQU753" s="59"/>
      <c r="TQV753" s="59"/>
      <c r="TQW753" s="59"/>
      <c r="TQX753" s="59"/>
      <c r="TQY753" s="59"/>
      <c r="TQZ753" s="59"/>
      <c r="TRA753" s="59"/>
      <c r="TRB753" s="59"/>
      <c r="TRC753" s="59"/>
      <c r="TRD753" s="59"/>
      <c r="TRE753" s="59"/>
      <c r="TRF753" s="59"/>
      <c r="TRG753" s="59"/>
      <c r="TRH753" s="59"/>
      <c r="TRI753" s="59"/>
      <c r="TRJ753" s="59"/>
      <c r="TRK753" s="59"/>
      <c r="TRL753" s="59"/>
      <c r="TRM753" s="59"/>
      <c r="TRN753" s="59"/>
      <c r="TRO753" s="59"/>
      <c r="TRP753" s="59"/>
      <c r="TRQ753" s="59"/>
      <c r="TRR753" s="59"/>
      <c r="TRS753" s="59"/>
      <c r="TRT753" s="59"/>
      <c r="TRU753" s="59"/>
      <c r="TRV753" s="59"/>
      <c r="TRW753" s="59"/>
      <c r="TRX753" s="59"/>
      <c r="TRY753" s="59"/>
      <c r="TRZ753" s="59"/>
      <c r="TSA753" s="59"/>
      <c r="TSB753" s="59"/>
      <c r="TSC753" s="59"/>
      <c r="TSD753" s="59"/>
      <c r="TSE753" s="59"/>
      <c r="TSF753" s="59"/>
      <c r="TSG753" s="59"/>
      <c r="TSH753" s="59"/>
      <c r="TSI753" s="59"/>
      <c r="TSJ753" s="59"/>
      <c r="TSK753" s="59"/>
      <c r="TSL753" s="59"/>
      <c r="TSM753" s="59"/>
      <c r="TSN753" s="59"/>
      <c r="TSO753" s="59"/>
      <c r="TSP753" s="59"/>
      <c r="TSQ753" s="59"/>
      <c r="TSR753" s="59"/>
      <c r="TSS753" s="59"/>
      <c r="TST753" s="59"/>
      <c r="TSU753" s="59"/>
      <c r="TSV753" s="59"/>
      <c r="TSW753" s="59"/>
      <c r="TSX753" s="59"/>
      <c r="TSY753" s="59"/>
      <c r="TSZ753" s="59"/>
      <c r="TTA753" s="59"/>
      <c r="TTB753" s="59"/>
      <c r="TTC753" s="59"/>
      <c r="TTD753" s="59"/>
      <c r="TTE753" s="59"/>
      <c r="TTF753" s="59"/>
      <c r="TTG753" s="59"/>
      <c r="TTH753" s="59"/>
      <c r="TTI753" s="59"/>
      <c r="TTJ753" s="59"/>
      <c r="TTK753" s="59"/>
      <c r="TTL753" s="59"/>
      <c r="TTM753" s="59"/>
      <c r="TTN753" s="59"/>
      <c r="TTO753" s="59"/>
      <c r="TTP753" s="59"/>
      <c r="TTQ753" s="59"/>
      <c r="TTR753" s="59"/>
      <c r="TTS753" s="59"/>
      <c r="TTT753" s="59"/>
      <c r="TTU753" s="59"/>
      <c r="TTV753" s="59"/>
      <c r="TTW753" s="59"/>
      <c r="TTX753" s="59"/>
      <c r="TTY753" s="59"/>
      <c r="TTZ753" s="59"/>
      <c r="TUA753" s="59"/>
      <c r="TUB753" s="59"/>
      <c r="TUC753" s="59"/>
      <c r="TUD753" s="59"/>
      <c r="TUE753" s="59"/>
      <c r="TUF753" s="59"/>
      <c r="TUG753" s="59"/>
      <c r="TUH753" s="59"/>
      <c r="TUI753" s="59"/>
      <c r="TUJ753" s="59"/>
      <c r="TUK753" s="59"/>
      <c r="TUL753" s="59"/>
      <c r="TUM753" s="59"/>
      <c r="TUN753" s="59"/>
      <c r="TUO753" s="59"/>
      <c r="TUP753" s="59"/>
      <c r="TUQ753" s="59"/>
      <c r="TUR753" s="59"/>
      <c r="TUS753" s="59"/>
      <c r="TUT753" s="59"/>
      <c r="TUU753" s="59"/>
      <c r="TUV753" s="59"/>
      <c r="TUW753" s="59"/>
      <c r="TUX753" s="59"/>
      <c r="TUY753" s="59"/>
      <c r="TUZ753" s="59"/>
      <c r="TVA753" s="59"/>
      <c r="TVB753" s="59"/>
      <c r="TVC753" s="59"/>
      <c r="TVD753" s="59"/>
      <c r="TVE753" s="59"/>
      <c r="TVF753" s="59"/>
      <c r="TVG753" s="59"/>
      <c r="TVH753" s="59"/>
      <c r="TVI753" s="59"/>
      <c r="TVJ753" s="59"/>
      <c r="TVK753" s="59"/>
      <c r="TVL753" s="59"/>
      <c r="TVM753" s="59"/>
      <c r="TVN753" s="59"/>
      <c r="TVO753" s="59"/>
      <c r="TVP753" s="59"/>
      <c r="TVQ753" s="59"/>
      <c r="TVR753" s="59"/>
      <c r="TVS753" s="59"/>
      <c r="TVT753" s="59"/>
      <c r="TVU753" s="59"/>
      <c r="TVV753" s="59"/>
      <c r="TVW753" s="59"/>
      <c r="TVX753" s="59"/>
      <c r="TVY753" s="59"/>
      <c r="TVZ753" s="59"/>
      <c r="TWA753" s="59"/>
      <c r="TWB753" s="59"/>
      <c r="TWC753" s="59"/>
      <c r="TWD753" s="59"/>
      <c r="TWE753" s="59"/>
      <c r="TWF753" s="59"/>
      <c r="TWG753" s="59"/>
      <c r="TWH753" s="59"/>
      <c r="TWI753" s="59"/>
      <c r="TWJ753" s="59"/>
      <c r="TWK753" s="59"/>
      <c r="TWL753" s="59"/>
      <c r="TWM753" s="59"/>
      <c r="TWN753" s="59"/>
      <c r="TWO753" s="59"/>
      <c r="TWP753" s="59"/>
      <c r="TWQ753" s="59"/>
      <c r="TWR753" s="59"/>
      <c r="TWS753" s="59"/>
      <c r="TWT753" s="59"/>
      <c r="TWU753" s="59"/>
      <c r="TWV753" s="59"/>
      <c r="TWW753" s="59"/>
      <c r="TWX753" s="59"/>
      <c r="TWY753" s="59"/>
      <c r="TWZ753" s="59"/>
      <c r="TXA753" s="59"/>
      <c r="TXB753" s="59"/>
      <c r="TXC753" s="59"/>
      <c r="TXD753" s="59"/>
      <c r="TXE753" s="59"/>
      <c r="TXF753" s="59"/>
      <c r="TXG753" s="59"/>
      <c r="TXH753" s="59"/>
      <c r="TXI753" s="59"/>
      <c r="TXJ753" s="59"/>
      <c r="TXK753" s="59"/>
      <c r="TXL753" s="59"/>
      <c r="TXM753" s="59"/>
      <c r="TXN753" s="59"/>
      <c r="TXO753" s="59"/>
      <c r="TXP753" s="59"/>
      <c r="TXQ753" s="59"/>
      <c r="TXR753" s="59"/>
      <c r="TXS753" s="59"/>
      <c r="TXT753" s="59"/>
      <c r="TXU753" s="59"/>
      <c r="TXV753" s="59"/>
      <c r="TXW753" s="59"/>
      <c r="TXX753" s="59"/>
      <c r="TXY753" s="59"/>
      <c r="TXZ753" s="59"/>
      <c r="TYA753" s="59"/>
      <c r="TYB753" s="59"/>
      <c r="TYC753" s="59"/>
      <c r="TYD753" s="59"/>
      <c r="TYE753" s="59"/>
      <c r="TYF753" s="59"/>
      <c r="TYG753" s="59"/>
      <c r="TYH753" s="59"/>
      <c r="TYI753" s="59"/>
      <c r="TYJ753" s="59"/>
      <c r="TYK753" s="59"/>
      <c r="TYL753" s="59"/>
      <c r="TYM753" s="59"/>
      <c r="TYN753" s="59"/>
      <c r="TYO753" s="59"/>
      <c r="TYP753" s="59"/>
      <c r="TYQ753" s="59"/>
      <c r="TYR753" s="59"/>
      <c r="TYS753" s="59"/>
      <c r="TYT753" s="59"/>
      <c r="TYU753" s="59"/>
      <c r="TYV753" s="59"/>
      <c r="TYW753" s="59"/>
      <c r="TYX753" s="59"/>
      <c r="TYY753" s="59"/>
      <c r="TYZ753" s="59"/>
      <c r="TZA753" s="59"/>
      <c r="TZB753" s="59"/>
      <c r="TZC753" s="59"/>
      <c r="TZD753" s="59"/>
      <c r="TZE753" s="59"/>
      <c r="TZF753" s="59"/>
      <c r="TZG753" s="59"/>
      <c r="TZH753" s="59"/>
      <c r="TZI753" s="59"/>
      <c r="TZJ753" s="59"/>
      <c r="TZK753" s="59"/>
      <c r="TZL753" s="59"/>
      <c r="TZM753" s="59"/>
      <c r="TZN753" s="59"/>
      <c r="TZO753" s="59"/>
      <c r="TZP753" s="59"/>
      <c r="TZQ753" s="59"/>
      <c r="TZR753" s="59"/>
      <c r="TZS753" s="59"/>
      <c r="TZT753" s="59"/>
      <c r="TZU753" s="59"/>
      <c r="TZV753" s="59"/>
      <c r="TZW753" s="59"/>
      <c r="TZX753" s="59"/>
      <c r="TZY753" s="59"/>
      <c r="TZZ753" s="59"/>
      <c r="UAA753" s="59"/>
      <c r="UAB753" s="59"/>
      <c r="UAC753" s="59"/>
      <c r="UAD753" s="59"/>
      <c r="UAE753" s="59"/>
      <c r="UAF753" s="59"/>
      <c r="UAG753" s="59"/>
      <c r="UAH753" s="59"/>
      <c r="UAI753" s="59"/>
      <c r="UAJ753" s="59"/>
      <c r="UAK753" s="59"/>
      <c r="UAL753" s="59"/>
      <c r="UAM753" s="59"/>
      <c r="UAN753" s="59"/>
      <c r="UAO753" s="59"/>
      <c r="UAP753" s="59"/>
      <c r="UAQ753" s="59"/>
      <c r="UAR753" s="59"/>
      <c r="UAS753" s="59"/>
      <c r="UAT753" s="59"/>
      <c r="UAU753" s="59"/>
      <c r="UAV753" s="59"/>
      <c r="UAW753" s="59"/>
      <c r="UAX753" s="59"/>
      <c r="UAY753" s="59"/>
      <c r="UAZ753" s="59"/>
      <c r="UBA753" s="59"/>
      <c r="UBB753" s="59"/>
      <c r="UBC753" s="59"/>
      <c r="UBD753" s="59"/>
      <c r="UBE753" s="59"/>
      <c r="UBF753" s="59"/>
      <c r="UBG753" s="59"/>
      <c r="UBH753" s="59"/>
      <c r="UBI753" s="59"/>
      <c r="UBJ753" s="59"/>
      <c r="UBK753" s="59"/>
      <c r="UBL753" s="59"/>
      <c r="UBM753" s="59"/>
      <c r="UBN753" s="59"/>
      <c r="UBO753" s="59"/>
      <c r="UBP753" s="59"/>
      <c r="UBQ753" s="59"/>
      <c r="UBR753" s="59"/>
      <c r="UBS753" s="59"/>
      <c r="UBT753" s="59"/>
      <c r="UBU753" s="59"/>
      <c r="UBV753" s="59"/>
      <c r="UBW753" s="59"/>
      <c r="UBX753" s="59"/>
      <c r="UBY753" s="59"/>
      <c r="UBZ753" s="59"/>
      <c r="UCA753" s="59"/>
      <c r="UCB753" s="59"/>
      <c r="UCC753" s="59"/>
      <c r="UCD753" s="59"/>
      <c r="UCE753" s="59"/>
      <c r="UCF753" s="59"/>
      <c r="UCG753" s="59"/>
      <c r="UCH753" s="59"/>
      <c r="UCI753" s="59"/>
      <c r="UCJ753" s="59"/>
      <c r="UCK753" s="59"/>
      <c r="UCL753" s="59"/>
      <c r="UCM753" s="59"/>
      <c r="UCN753" s="59"/>
      <c r="UCO753" s="59"/>
      <c r="UCP753" s="59"/>
      <c r="UCQ753" s="59"/>
      <c r="UCR753" s="59"/>
      <c r="UCS753" s="59"/>
      <c r="UCT753" s="59"/>
      <c r="UCU753" s="59"/>
      <c r="UCV753" s="59"/>
      <c r="UCW753" s="59"/>
      <c r="UCX753" s="59"/>
      <c r="UCY753" s="59"/>
      <c r="UCZ753" s="59"/>
      <c r="UDA753" s="59"/>
      <c r="UDB753" s="59"/>
      <c r="UDC753" s="59"/>
      <c r="UDD753" s="59"/>
      <c r="UDE753" s="59"/>
      <c r="UDF753" s="59"/>
      <c r="UDG753" s="59"/>
      <c r="UDH753" s="59"/>
      <c r="UDI753" s="59"/>
      <c r="UDJ753" s="59"/>
      <c r="UDK753" s="59"/>
      <c r="UDL753" s="59"/>
      <c r="UDM753" s="59"/>
      <c r="UDN753" s="59"/>
      <c r="UDO753" s="59"/>
      <c r="UDP753" s="59"/>
      <c r="UDQ753" s="59"/>
      <c r="UDR753" s="59"/>
      <c r="UDS753" s="59"/>
      <c r="UDT753" s="59"/>
      <c r="UDU753" s="59"/>
      <c r="UDV753" s="59"/>
      <c r="UDW753" s="59"/>
      <c r="UDX753" s="59"/>
      <c r="UDY753" s="59"/>
      <c r="UDZ753" s="59"/>
      <c r="UEA753" s="59"/>
      <c r="UEB753" s="59"/>
      <c r="UEC753" s="59"/>
      <c r="UED753" s="59"/>
      <c r="UEE753" s="59"/>
      <c r="UEF753" s="59"/>
      <c r="UEG753" s="59"/>
      <c r="UEH753" s="59"/>
      <c r="UEI753" s="59"/>
      <c r="UEJ753" s="59"/>
      <c r="UEK753" s="59"/>
      <c r="UEL753" s="59"/>
      <c r="UEM753" s="59"/>
      <c r="UEN753" s="59"/>
      <c r="UEO753" s="59"/>
      <c r="UEP753" s="59"/>
      <c r="UEQ753" s="59"/>
      <c r="UER753" s="59"/>
      <c r="UES753" s="59"/>
      <c r="UET753" s="59"/>
      <c r="UEU753" s="59"/>
      <c r="UEV753" s="59"/>
      <c r="UEW753" s="59"/>
      <c r="UEX753" s="59"/>
      <c r="UEY753" s="59"/>
      <c r="UEZ753" s="59"/>
      <c r="UFA753" s="59"/>
      <c r="UFB753" s="59"/>
      <c r="UFC753" s="59"/>
      <c r="UFD753" s="59"/>
      <c r="UFE753" s="59"/>
      <c r="UFF753" s="59"/>
      <c r="UFG753" s="59"/>
      <c r="UFH753" s="59"/>
      <c r="UFI753" s="59"/>
      <c r="UFJ753" s="59"/>
      <c r="UFK753" s="59"/>
      <c r="UFL753" s="59"/>
      <c r="UFM753" s="59"/>
      <c r="UFN753" s="59"/>
      <c r="UFO753" s="59"/>
      <c r="UFP753" s="59"/>
      <c r="UFQ753" s="59"/>
      <c r="UFR753" s="59"/>
      <c r="UFS753" s="59"/>
      <c r="UFT753" s="59"/>
      <c r="UFU753" s="59"/>
      <c r="UFV753" s="59"/>
      <c r="UFW753" s="59"/>
      <c r="UFX753" s="59"/>
      <c r="UFY753" s="59"/>
      <c r="UFZ753" s="59"/>
      <c r="UGA753" s="59"/>
      <c r="UGB753" s="59"/>
      <c r="UGC753" s="59"/>
      <c r="UGD753" s="59"/>
      <c r="UGE753" s="59"/>
      <c r="UGF753" s="59"/>
      <c r="UGG753" s="59"/>
      <c r="UGH753" s="59"/>
      <c r="UGI753" s="59"/>
      <c r="UGJ753" s="59"/>
      <c r="UGK753" s="59"/>
      <c r="UGL753" s="59"/>
      <c r="UGM753" s="59"/>
      <c r="UGN753" s="59"/>
      <c r="UGO753" s="59"/>
      <c r="UGP753" s="59"/>
      <c r="UGQ753" s="59"/>
      <c r="UGR753" s="59"/>
      <c r="UGS753" s="59"/>
      <c r="UGT753" s="59"/>
      <c r="UGU753" s="59"/>
      <c r="UGV753" s="59"/>
      <c r="UGW753" s="59"/>
      <c r="UGX753" s="59"/>
      <c r="UGY753" s="59"/>
      <c r="UGZ753" s="59"/>
      <c r="UHA753" s="59"/>
      <c r="UHB753" s="59"/>
      <c r="UHC753" s="59"/>
      <c r="UHD753" s="59"/>
      <c r="UHE753" s="59"/>
      <c r="UHF753" s="59"/>
      <c r="UHG753" s="59"/>
      <c r="UHH753" s="59"/>
      <c r="UHI753" s="59"/>
      <c r="UHJ753" s="59"/>
      <c r="UHK753" s="59"/>
      <c r="UHL753" s="59"/>
      <c r="UHM753" s="59"/>
      <c r="UHN753" s="59"/>
      <c r="UHO753" s="59"/>
      <c r="UHP753" s="59"/>
      <c r="UHQ753" s="59"/>
      <c r="UHR753" s="59"/>
      <c r="UHS753" s="59"/>
      <c r="UHT753" s="59"/>
      <c r="UHU753" s="59"/>
      <c r="UHV753" s="59"/>
      <c r="UHW753" s="59"/>
      <c r="UHX753" s="59"/>
      <c r="UHY753" s="59"/>
      <c r="UHZ753" s="59"/>
      <c r="UIA753" s="59"/>
      <c r="UIB753" s="59"/>
      <c r="UIC753" s="59"/>
      <c r="UID753" s="59"/>
      <c r="UIE753" s="59"/>
      <c r="UIF753" s="59"/>
      <c r="UIG753" s="59"/>
      <c r="UIH753" s="59"/>
      <c r="UII753" s="59"/>
      <c r="UIJ753" s="59"/>
      <c r="UIK753" s="59"/>
      <c r="UIL753" s="59"/>
      <c r="UIM753" s="59"/>
      <c r="UIN753" s="59"/>
      <c r="UIO753" s="59"/>
      <c r="UIP753" s="59"/>
      <c r="UIQ753" s="59"/>
      <c r="UIR753" s="59"/>
      <c r="UIS753" s="59"/>
      <c r="UIT753" s="59"/>
      <c r="UIU753" s="59"/>
      <c r="UIV753" s="59"/>
      <c r="UIW753" s="59"/>
      <c r="UIX753" s="59"/>
      <c r="UIY753" s="59"/>
      <c r="UIZ753" s="59"/>
      <c r="UJA753" s="59"/>
      <c r="UJB753" s="59"/>
      <c r="UJC753" s="59"/>
      <c r="UJD753" s="59"/>
      <c r="UJE753" s="59"/>
      <c r="UJF753" s="59"/>
      <c r="UJG753" s="59"/>
      <c r="UJH753" s="59"/>
      <c r="UJI753" s="59"/>
      <c r="UJJ753" s="59"/>
      <c r="UJK753" s="59"/>
      <c r="UJL753" s="59"/>
      <c r="UJM753" s="59"/>
      <c r="UJN753" s="59"/>
      <c r="UJO753" s="59"/>
      <c r="UJP753" s="59"/>
      <c r="UJQ753" s="59"/>
      <c r="UJR753" s="59"/>
      <c r="UJS753" s="59"/>
      <c r="UJT753" s="59"/>
      <c r="UJU753" s="59"/>
      <c r="UJV753" s="59"/>
      <c r="UJW753" s="59"/>
      <c r="UJX753" s="59"/>
      <c r="UJY753" s="59"/>
      <c r="UJZ753" s="59"/>
      <c r="UKA753" s="59"/>
      <c r="UKB753" s="59"/>
      <c r="UKC753" s="59"/>
      <c r="UKD753" s="59"/>
      <c r="UKE753" s="59"/>
      <c r="UKF753" s="59"/>
      <c r="UKG753" s="59"/>
      <c r="UKH753" s="59"/>
      <c r="UKI753" s="59"/>
      <c r="UKJ753" s="59"/>
      <c r="UKK753" s="59"/>
      <c r="UKL753" s="59"/>
      <c r="UKM753" s="59"/>
      <c r="UKN753" s="59"/>
      <c r="UKO753" s="59"/>
      <c r="UKP753" s="59"/>
      <c r="UKQ753" s="59"/>
      <c r="UKR753" s="59"/>
      <c r="UKS753" s="59"/>
      <c r="UKT753" s="59"/>
      <c r="UKU753" s="59"/>
      <c r="UKV753" s="59"/>
      <c r="UKW753" s="59"/>
      <c r="UKX753" s="59"/>
      <c r="UKY753" s="59"/>
      <c r="UKZ753" s="59"/>
      <c r="ULA753" s="59"/>
      <c r="ULB753" s="59"/>
      <c r="ULC753" s="59"/>
      <c r="ULD753" s="59"/>
      <c r="ULE753" s="59"/>
      <c r="ULF753" s="59"/>
      <c r="ULG753" s="59"/>
      <c r="ULH753" s="59"/>
      <c r="ULI753" s="59"/>
      <c r="ULJ753" s="59"/>
      <c r="ULK753" s="59"/>
      <c r="ULL753" s="59"/>
      <c r="ULM753" s="59"/>
      <c r="ULN753" s="59"/>
      <c r="ULO753" s="59"/>
      <c r="ULP753" s="59"/>
      <c r="ULQ753" s="59"/>
      <c r="ULR753" s="59"/>
      <c r="ULS753" s="59"/>
      <c r="ULT753" s="59"/>
      <c r="ULU753" s="59"/>
      <c r="ULV753" s="59"/>
      <c r="ULW753" s="59"/>
      <c r="ULX753" s="59"/>
      <c r="ULY753" s="59"/>
      <c r="ULZ753" s="59"/>
      <c r="UMA753" s="59"/>
      <c r="UMB753" s="59"/>
      <c r="UMC753" s="59"/>
      <c r="UMD753" s="59"/>
      <c r="UME753" s="59"/>
      <c r="UMF753" s="59"/>
      <c r="UMG753" s="59"/>
      <c r="UMH753" s="59"/>
      <c r="UMI753" s="59"/>
      <c r="UMJ753" s="59"/>
      <c r="UMK753" s="59"/>
      <c r="UML753" s="59"/>
      <c r="UMM753" s="59"/>
      <c r="UMN753" s="59"/>
      <c r="UMO753" s="59"/>
      <c r="UMP753" s="59"/>
      <c r="UMQ753" s="59"/>
      <c r="UMR753" s="59"/>
      <c r="UMS753" s="59"/>
      <c r="UMT753" s="59"/>
      <c r="UMU753" s="59"/>
      <c r="UMV753" s="59"/>
      <c r="UMW753" s="59"/>
      <c r="UMX753" s="59"/>
      <c r="UMY753" s="59"/>
      <c r="UMZ753" s="59"/>
      <c r="UNA753" s="59"/>
      <c r="UNB753" s="59"/>
      <c r="UNC753" s="59"/>
      <c r="UND753" s="59"/>
      <c r="UNE753" s="59"/>
      <c r="UNF753" s="59"/>
      <c r="UNG753" s="59"/>
      <c r="UNH753" s="59"/>
      <c r="UNI753" s="59"/>
      <c r="UNJ753" s="59"/>
      <c r="UNK753" s="59"/>
      <c r="UNL753" s="59"/>
      <c r="UNM753" s="59"/>
      <c r="UNN753" s="59"/>
      <c r="UNO753" s="59"/>
      <c r="UNP753" s="59"/>
      <c r="UNQ753" s="59"/>
      <c r="UNR753" s="59"/>
      <c r="UNS753" s="59"/>
      <c r="UNT753" s="59"/>
      <c r="UNU753" s="59"/>
      <c r="UNV753" s="59"/>
      <c r="UNW753" s="59"/>
      <c r="UNX753" s="59"/>
      <c r="UNY753" s="59"/>
      <c r="UNZ753" s="59"/>
      <c r="UOA753" s="59"/>
      <c r="UOB753" s="59"/>
      <c r="UOC753" s="59"/>
      <c r="UOD753" s="59"/>
      <c r="UOE753" s="59"/>
      <c r="UOF753" s="59"/>
      <c r="UOG753" s="59"/>
      <c r="UOH753" s="59"/>
      <c r="UOI753" s="59"/>
      <c r="UOJ753" s="59"/>
      <c r="UOK753" s="59"/>
      <c r="UOL753" s="59"/>
      <c r="UOM753" s="59"/>
      <c r="UON753" s="59"/>
      <c r="UOO753" s="59"/>
      <c r="UOP753" s="59"/>
      <c r="UOQ753" s="59"/>
      <c r="UOR753" s="59"/>
      <c r="UOS753" s="59"/>
      <c r="UOT753" s="59"/>
      <c r="UOU753" s="59"/>
      <c r="UOV753" s="59"/>
      <c r="UOW753" s="59"/>
      <c r="UOX753" s="59"/>
      <c r="UOY753" s="59"/>
      <c r="UOZ753" s="59"/>
      <c r="UPA753" s="59"/>
      <c r="UPB753" s="59"/>
      <c r="UPC753" s="59"/>
      <c r="UPD753" s="59"/>
      <c r="UPE753" s="59"/>
      <c r="UPF753" s="59"/>
      <c r="UPG753" s="59"/>
      <c r="UPH753" s="59"/>
      <c r="UPI753" s="59"/>
      <c r="UPJ753" s="59"/>
      <c r="UPK753" s="59"/>
      <c r="UPL753" s="59"/>
      <c r="UPM753" s="59"/>
      <c r="UPN753" s="59"/>
      <c r="UPO753" s="59"/>
      <c r="UPP753" s="59"/>
      <c r="UPQ753" s="59"/>
      <c r="UPR753" s="59"/>
      <c r="UPS753" s="59"/>
      <c r="UPT753" s="59"/>
      <c r="UPU753" s="59"/>
      <c r="UPV753" s="59"/>
      <c r="UPW753" s="59"/>
      <c r="UPX753" s="59"/>
      <c r="UPY753" s="59"/>
      <c r="UPZ753" s="59"/>
      <c r="UQA753" s="59"/>
      <c r="UQB753" s="59"/>
      <c r="UQC753" s="59"/>
      <c r="UQD753" s="59"/>
      <c r="UQE753" s="59"/>
      <c r="UQF753" s="59"/>
      <c r="UQG753" s="59"/>
      <c r="UQH753" s="59"/>
      <c r="UQI753" s="59"/>
      <c r="UQJ753" s="59"/>
      <c r="UQK753" s="59"/>
      <c r="UQL753" s="59"/>
      <c r="UQM753" s="59"/>
      <c r="UQN753" s="59"/>
      <c r="UQO753" s="59"/>
      <c r="UQP753" s="59"/>
      <c r="UQQ753" s="59"/>
      <c r="UQR753" s="59"/>
      <c r="UQS753" s="59"/>
      <c r="UQT753" s="59"/>
      <c r="UQU753" s="59"/>
      <c r="UQV753" s="59"/>
      <c r="UQW753" s="59"/>
      <c r="UQX753" s="59"/>
      <c r="UQY753" s="59"/>
      <c r="UQZ753" s="59"/>
      <c r="URA753" s="59"/>
      <c r="URB753" s="59"/>
      <c r="URC753" s="59"/>
      <c r="URD753" s="59"/>
      <c r="URE753" s="59"/>
      <c r="URF753" s="59"/>
      <c r="URG753" s="59"/>
      <c r="URH753" s="59"/>
      <c r="URI753" s="59"/>
      <c r="URJ753" s="59"/>
      <c r="URK753" s="59"/>
      <c r="URL753" s="59"/>
      <c r="URM753" s="59"/>
      <c r="URN753" s="59"/>
      <c r="URO753" s="59"/>
      <c r="URP753" s="59"/>
      <c r="URQ753" s="59"/>
      <c r="URR753" s="59"/>
      <c r="URS753" s="59"/>
      <c r="URT753" s="59"/>
      <c r="URU753" s="59"/>
      <c r="URV753" s="59"/>
      <c r="URW753" s="59"/>
      <c r="URX753" s="59"/>
      <c r="URY753" s="59"/>
      <c r="URZ753" s="59"/>
      <c r="USA753" s="59"/>
      <c r="USB753" s="59"/>
      <c r="USC753" s="59"/>
      <c r="USD753" s="59"/>
      <c r="USE753" s="59"/>
      <c r="USF753" s="59"/>
      <c r="USG753" s="59"/>
      <c r="USH753" s="59"/>
      <c r="USI753" s="59"/>
      <c r="USJ753" s="59"/>
      <c r="USK753" s="59"/>
      <c r="USL753" s="59"/>
      <c r="USM753" s="59"/>
      <c r="USN753" s="59"/>
      <c r="USO753" s="59"/>
      <c r="USP753" s="59"/>
      <c r="USQ753" s="59"/>
      <c r="USR753" s="59"/>
      <c r="USS753" s="59"/>
      <c r="UST753" s="59"/>
      <c r="USU753" s="59"/>
      <c r="USV753" s="59"/>
      <c r="USW753" s="59"/>
      <c r="USX753" s="59"/>
      <c r="USY753" s="59"/>
      <c r="USZ753" s="59"/>
      <c r="UTA753" s="59"/>
      <c r="UTB753" s="59"/>
      <c r="UTC753" s="59"/>
      <c r="UTD753" s="59"/>
      <c r="UTE753" s="59"/>
      <c r="UTF753" s="59"/>
      <c r="UTG753" s="59"/>
      <c r="UTH753" s="59"/>
      <c r="UTI753" s="59"/>
      <c r="UTJ753" s="59"/>
      <c r="UTK753" s="59"/>
      <c r="UTL753" s="59"/>
      <c r="UTM753" s="59"/>
      <c r="UTN753" s="59"/>
      <c r="UTO753" s="59"/>
      <c r="UTP753" s="59"/>
      <c r="UTQ753" s="59"/>
      <c r="UTR753" s="59"/>
      <c r="UTS753" s="59"/>
      <c r="UTT753" s="59"/>
      <c r="UTU753" s="59"/>
      <c r="UTV753" s="59"/>
      <c r="UTW753" s="59"/>
      <c r="UTX753" s="59"/>
      <c r="UTY753" s="59"/>
      <c r="UTZ753" s="59"/>
      <c r="UUA753" s="59"/>
      <c r="UUB753" s="59"/>
      <c r="UUC753" s="59"/>
      <c r="UUD753" s="59"/>
      <c r="UUE753" s="59"/>
      <c r="UUF753" s="59"/>
      <c r="UUG753" s="59"/>
      <c r="UUH753" s="59"/>
      <c r="UUI753" s="59"/>
      <c r="UUJ753" s="59"/>
      <c r="UUK753" s="59"/>
      <c r="UUL753" s="59"/>
      <c r="UUM753" s="59"/>
      <c r="UUN753" s="59"/>
      <c r="UUO753" s="59"/>
      <c r="UUP753" s="59"/>
      <c r="UUQ753" s="59"/>
      <c r="UUR753" s="59"/>
      <c r="UUS753" s="59"/>
      <c r="UUT753" s="59"/>
      <c r="UUU753" s="59"/>
      <c r="UUV753" s="59"/>
      <c r="UUW753" s="59"/>
      <c r="UUX753" s="59"/>
      <c r="UUY753" s="59"/>
      <c r="UUZ753" s="59"/>
      <c r="UVA753" s="59"/>
      <c r="UVB753" s="59"/>
      <c r="UVC753" s="59"/>
      <c r="UVD753" s="59"/>
      <c r="UVE753" s="59"/>
      <c r="UVF753" s="59"/>
      <c r="UVG753" s="59"/>
      <c r="UVH753" s="59"/>
      <c r="UVI753" s="59"/>
      <c r="UVJ753" s="59"/>
      <c r="UVK753" s="59"/>
      <c r="UVL753" s="59"/>
      <c r="UVM753" s="59"/>
      <c r="UVN753" s="59"/>
      <c r="UVO753" s="59"/>
      <c r="UVP753" s="59"/>
      <c r="UVQ753" s="59"/>
      <c r="UVR753" s="59"/>
      <c r="UVS753" s="59"/>
      <c r="UVT753" s="59"/>
      <c r="UVU753" s="59"/>
      <c r="UVV753" s="59"/>
      <c r="UVW753" s="59"/>
      <c r="UVX753" s="59"/>
      <c r="UVY753" s="59"/>
      <c r="UVZ753" s="59"/>
      <c r="UWA753" s="59"/>
      <c r="UWB753" s="59"/>
      <c r="UWC753" s="59"/>
      <c r="UWD753" s="59"/>
      <c r="UWE753" s="59"/>
      <c r="UWF753" s="59"/>
      <c r="UWG753" s="59"/>
      <c r="UWH753" s="59"/>
      <c r="UWI753" s="59"/>
      <c r="UWJ753" s="59"/>
      <c r="UWK753" s="59"/>
      <c r="UWL753" s="59"/>
      <c r="UWM753" s="59"/>
      <c r="UWN753" s="59"/>
      <c r="UWO753" s="59"/>
      <c r="UWP753" s="59"/>
      <c r="UWQ753" s="59"/>
      <c r="UWR753" s="59"/>
      <c r="UWS753" s="59"/>
      <c r="UWT753" s="59"/>
      <c r="UWU753" s="59"/>
      <c r="UWV753" s="59"/>
      <c r="UWW753" s="59"/>
      <c r="UWX753" s="59"/>
      <c r="UWY753" s="59"/>
      <c r="UWZ753" s="59"/>
      <c r="UXA753" s="59"/>
      <c r="UXB753" s="59"/>
      <c r="UXC753" s="59"/>
      <c r="UXD753" s="59"/>
      <c r="UXE753" s="59"/>
      <c r="UXF753" s="59"/>
      <c r="UXG753" s="59"/>
      <c r="UXH753" s="59"/>
      <c r="UXI753" s="59"/>
      <c r="UXJ753" s="59"/>
      <c r="UXK753" s="59"/>
      <c r="UXL753" s="59"/>
      <c r="UXM753" s="59"/>
      <c r="UXN753" s="59"/>
      <c r="UXO753" s="59"/>
      <c r="UXP753" s="59"/>
      <c r="UXQ753" s="59"/>
      <c r="UXR753" s="59"/>
      <c r="UXS753" s="59"/>
      <c r="UXT753" s="59"/>
      <c r="UXU753" s="59"/>
      <c r="UXV753" s="59"/>
      <c r="UXW753" s="59"/>
      <c r="UXX753" s="59"/>
      <c r="UXY753" s="59"/>
      <c r="UXZ753" s="59"/>
      <c r="UYA753" s="59"/>
      <c r="UYB753" s="59"/>
      <c r="UYC753" s="59"/>
      <c r="UYD753" s="59"/>
      <c r="UYE753" s="59"/>
      <c r="UYF753" s="59"/>
      <c r="UYG753" s="59"/>
      <c r="UYH753" s="59"/>
      <c r="UYI753" s="59"/>
      <c r="UYJ753" s="59"/>
      <c r="UYK753" s="59"/>
      <c r="UYL753" s="59"/>
      <c r="UYM753" s="59"/>
      <c r="UYN753" s="59"/>
      <c r="UYO753" s="59"/>
      <c r="UYP753" s="59"/>
      <c r="UYQ753" s="59"/>
      <c r="UYR753" s="59"/>
      <c r="UYS753" s="59"/>
      <c r="UYT753" s="59"/>
      <c r="UYU753" s="59"/>
      <c r="UYV753" s="59"/>
      <c r="UYW753" s="59"/>
      <c r="UYX753" s="59"/>
      <c r="UYY753" s="59"/>
      <c r="UYZ753" s="59"/>
      <c r="UZA753" s="59"/>
      <c r="UZB753" s="59"/>
      <c r="UZC753" s="59"/>
      <c r="UZD753" s="59"/>
      <c r="UZE753" s="59"/>
      <c r="UZF753" s="59"/>
      <c r="UZG753" s="59"/>
      <c r="UZH753" s="59"/>
      <c r="UZI753" s="59"/>
      <c r="UZJ753" s="59"/>
      <c r="UZK753" s="59"/>
      <c r="UZL753" s="59"/>
      <c r="UZM753" s="59"/>
      <c r="UZN753" s="59"/>
      <c r="UZO753" s="59"/>
      <c r="UZP753" s="59"/>
      <c r="UZQ753" s="59"/>
      <c r="UZR753" s="59"/>
      <c r="UZS753" s="59"/>
      <c r="UZT753" s="59"/>
      <c r="UZU753" s="59"/>
      <c r="UZV753" s="59"/>
      <c r="UZW753" s="59"/>
      <c r="UZX753" s="59"/>
      <c r="UZY753" s="59"/>
      <c r="UZZ753" s="59"/>
      <c r="VAA753" s="59"/>
      <c r="VAB753" s="59"/>
      <c r="VAC753" s="59"/>
      <c r="VAD753" s="59"/>
      <c r="VAE753" s="59"/>
      <c r="VAF753" s="59"/>
      <c r="VAG753" s="59"/>
      <c r="VAH753" s="59"/>
      <c r="VAI753" s="59"/>
      <c r="VAJ753" s="59"/>
      <c r="VAK753" s="59"/>
      <c r="VAL753" s="59"/>
      <c r="VAM753" s="59"/>
      <c r="VAN753" s="59"/>
      <c r="VAO753" s="59"/>
      <c r="VAP753" s="59"/>
      <c r="VAQ753" s="59"/>
      <c r="VAR753" s="59"/>
      <c r="VAS753" s="59"/>
      <c r="VAT753" s="59"/>
      <c r="VAU753" s="59"/>
      <c r="VAV753" s="59"/>
      <c r="VAW753" s="59"/>
      <c r="VAX753" s="59"/>
      <c r="VAY753" s="59"/>
      <c r="VAZ753" s="59"/>
      <c r="VBA753" s="59"/>
      <c r="VBB753" s="59"/>
      <c r="VBC753" s="59"/>
      <c r="VBD753" s="59"/>
      <c r="VBE753" s="59"/>
      <c r="VBF753" s="59"/>
      <c r="VBG753" s="59"/>
      <c r="VBH753" s="59"/>
      <c r="VBI753" s="59"/>
      <c r="VBJ753" s="59"/>
      <c r="VBK753" s="59"/>
      <c r="VBL753" s="59"/>
      <c r="VBM753" s="59"/>
      <c r="VBN753" s="59"/>
      <c r="VBO753" s="59"/>
      <c r="VBP753" s="59"/>
      <c r="VBQ753" s="59"/>
      <c r="VBR753" s="59"/>
      <c r="VBS753" s="59"/>
      <c r="VBT753" s="59"/>
      <c r="VBU753" s="59"/>
      <c r="VBV753" s="59"/>
      <c r="VBW753" s="59"/>
      <c r="VBX753" s="59"/>
      <c r="VBY753" s="59"/>
      <c r="VBZ753" s="59"/>
      <c r="VCA753" s="59"/>
      <c r="VCB753" s="59"/>
      <c r="VCC753" s="59"/>
      <c r="VCD753" s="59"/>
      <c r="VCE753" s="59"/>
      <c r="VCF753" s="59"/>
      <c r="VCG753" s="59"/>
      <c r="VCH753" s="59"/>
      <c r="VCI753" s="59"/>
      <c r="VCJ753" s="59"/>
      <c r="VCK753" s="59"/>
      <c r="VCL753" s="59"/>
      <c r="VCM753" s="59"/>
      <c r="VCN753" s="59"/>
      <c r="VCO753" s="59"/>
      <c r="VCP753" s="59"/>
      <c r="VCQ753" s="59"/>
      <c r="VCR753" s="59"/>
      <c r="VCS753" s="59"/>
      <c r="VCT753" s="59"/>
      <c r="VCU753" s="59"/>
      <c r="VCV753" s="59"/>
      <c r="VCW753" s="59"/>
      <c r="VCX753" s="59"/>
      <c r="VCY753" s="59"/>
      <c r="VCZ753" s="59"/>
      <c r="VDA753" s="59"/>
      <c r="VDB753" s="59"/>
      <c r="VDC753" s="59"/>
      <c r="VDD753" s="59"/>
      <c r="VDE753" s="59"/>
      <c r="VDF753" s="59"/>
      <c r="VDG753" s="59"/>
      <c r="VDH753" s="59"/>
      <c r="VDI753" s="59"/>
      <c r="VDJ753" s="59"/>
      <c r="VDK753" s="59"/>
      <c r="VDL753" s="59"/>
      <c r="VDM753" s="59"/>
      <c r="VDN753" s="59"/>
      <c r="VDO753" s="59"/>
      <c r="VDP753" s="59"/>
      <c r="VDQ753" s="59"/>
      <c r="VDR753" s="59"/>
      <c r="VDS753" s="59"/>
      <c r="VDT753" s="59"/>
      <c r="VDU753" s="59"/>
      <c r="VDV753" s="59"/>
      <c r="VDW753" s="59"/>
      <c r="VDX753" s="59"/>
      <c r="VDY753" s="59"/>
      <c r="VDZ753" s="59"/>
      <c r="VEA753" s="59"/>
      <c r="VEB753" s="59"/>
      <c r="VEC753" s="59"/>
      <c r="VED753" s="59"/>
      <c r="VEE753" s="59"/>
      <c r="VEF753" s="59"/>
      <c r="VEG753" s="59"/>
      <c r="VEH753" s="59"/>
      <c r="VEI753" s="59"/>
      <c r="VEJ753" s="59"/>
      <c r="VEK753" s="59"/>
      <c r="VEL753" s="59"/>
      <c r="VEM753" s="59"/>
      <c r="VEN753" s="59"/>
      <c r="VEO753" s="59"/>
      <c r="VEP753" s="59"/>
      <c r="VEQ753" s="59"/>
      <c r="VER753" s="59"/>
      <c r="VES753" s="59"/>
      <c r="VET753" s="59"/>
      <c r="VEU753" s="59"/>
      <c r="VEV753" s="59"/>
      <c r="VEW753" s="59"/>
      <c r="VEX753" s="59"/>
      <c r="VEY753" s="59"/>
      <c r="VEZ753" s="59"/>
      <c r="VFA753" s="59"/>
      <c r="VFB753" s="59"/>
      <c r="VFC753" s="59"/>
      <c r="VFD753" s="59"/>
      <c r="VFE753" s="59"/>
      <c r="VFF753" s="59"/>
      <c r="VFG753" s="59"/>
      <c r="VFH753" s="59"/>
      <c r="VFI753" s="59"/>
      <c r="VFJ753" s="59"/>
      <c r="VFK753" s="59"/>
      <c r="VFL753" s="59"/>
      <c r="VFM753" s="59"/>
      <c r="VFN753" s="59"/>
      <c r="VFO753" s="59"/>
      <c r="VFP753" s="59"/>
      <c r="VFQ753" s="59"/>
      <c r="VFR753" s="59"/>
      <c r="VFS753" s="59"/>
      <c r="VFT753" s="59"/>
      <c r="VFU753" s="59"/>
      <c r="VFV753" s="59"/>
      <c r="VFW753" s="59"/>
      <c r="VFX753" s="59"/>
      <c r="VFY753" s="59"/>
      <c r="VFZ753" s="59"/>
      <c r="VGA753" s="59"/>
      <c r="VGB753" s="59"/>
      <c r="VGC753" s="59"/>
      <c r="VGD753" s="59"/>
      <c r="VGE753" s="59"/>
      <c r="VGF753" s="59"/>
      <c r="VGG753" s="59"/>
      <c r="VGH753" s="59"/>
      <c r="VGI753" s="59"/>
      <c r="VGJ753" s="59"/>
      <c r="VGK753" s="59"/>
      <c r="VGL753" s="59"/>
      <c r="VGM753" s="59"/>
      <c r="VGN753" s="59"/>
      <c r="VGO753" s="59"/>
      <c r="VGP753" s="59"/>
      <c r="VGQ753" s="59"/>
      <c r="VGR753" s="59"/>
      <c r="VGS753" s="59"/>
      <c r="VGT753" s="59"/>
      <c r="VGU753" s="59"/>
      <c r="VGV753" s="59"/>
      <c r="VGW753" s="59"/>
      <c r="VGX753" s="59"/>
      <c r="VGY753" s="59"/>
      <c r="VGZ753" s="59"/>
      <c r="VHA753" s="59"/>
      <c r="VHB753" s="59"/>
      <c r="VHC753" s="59"/>
      <c r="VHD753" s="59"/>
      <c r="VHE753" s="59"/>
      <c r="VHF753" s="59"/>
      <c r="VHG753" s="59"/>
      <c r="VHH753" s="59"/>
      <c r="VHI753" s="59"/>
      <c r="VHJ753" s="59"/>
      <c r="VHK753" s="59"/>
      <c r="VHL753" s="59"/>
      <c r="VHM753" s="59"/>
      <c r="VHN753" s="59"/>
      <c r="VHO753" s="59"/>
      <c r="VHP753" s="59"/>
      <c r="VHQ753" s="59"/>
      <c r="VHR753" s="59"/>
      <c r="VHS753" s="59"/>
      <c r="VHT753" s="59"/>
      <c r="VHU753" s="59"/>
      <c r="VHV753" s="59"/>
      <c r="VHW753" s="59"/>
      <c r="VHX753" s="59"/>
      <c r="VHY753" s="59"/>
      <c r="VHZ753" s="59"/>
      <c r="VIA753" s="59"/>
      <c r="VIB753" s="59"/>
      <c r="VIC753" s="59"/>
      <c r="VID753" s="59"/>
      <c r="VIE753" s="59"/>
      <c r="VIF753" s="59"/>
      <c r="VIG753" s="59"/>
      <c r="VIH753" s="59"/>
      <c r="VII753" s="59"/>
      <c r="VIJ753" s="59"/>
      <c r="VIK753" s="59"/>
      <c r="VIL753" s="59"/>
      <c r="VIM753" s="59"/>
      <c r="VIN753" s="59"/>
      <c r="VIO753" s="59"/>
      <c r="VIP753" s="59"/>
      <c r="VIQ753" s="59"/>
      <c r="VIR753" s="59"/>
      <c r="VIS753" s="59"/>
      <c r="VIT753" s="59"/>
      <c r="VIU753" s="59"/>
      <c r="VIV753" s="59"/>
      <c r="VIW753" s="59"/>
      <c r="VIX753" s="59"/>
      <c r="VIY753" s="59"/>
      <c r="VIZ753" s="59"/>
      <c r="VJA753" s="59"/>
      <c r="VJB753" s="59"/>
      <c r="VJC753" s="59"/>
      <c r="VJD753" s="59"/>
      <c r="VJE753" s="59"/>
      <c r="VJF753" s="59"/>
      <c r="VJG753" s="59"/>
      <c r="VJH753" s="59"/>
      <c r="VJI753" s="59"/>
      <c r="VJJ753" s="59"/>
      <c r="VJK753" s="59"/>
      <c r="VJL753" s="59"/>
      <c r="VJM753" s="59"/>
      <c r="VJN753" s="59"/>
      <c r="VJO753" s="59"/>
      <c r="VJP753" s="59"/>
      <c r="VJQ753" s="59"/>
      <c r="VJR753" s="59"/>
      <c r="VJS753" s="59"/>
      <c r="VJT753" s="59"/>
      <c r="VJU753" s="59"/>
      <c r="VJV753" s="59"/>
      <c r="VJW753" s="59"/>
      <c r="VJX753" s="59"/>
      <c r="VJY753" s="59"/>
      <c r="VJZ753" s="59"/>
      <c r="VKA753" s="59"/>
      <c r="VKB753" s="59"/>
      <c r="VKC753" s="59"/>
      <c r="VKD753" s="59"/>
      <c r="VKE753" s="59"/>
      <c r="VKF753" s="59"/>
      <c r="VKG753" s="59"/>
      <c r="VKH753" s="59"/>
      <c r="VKI753" s="59"/>
      <c r="VKJ753" s="59"/>
      <c r="VKK753" s="59"/>
      <c r="VKL753" s="59"/>
      <c r="VKM753" s="59"/>
      <c r="VKN753" s="59"/>
      <c r="VKO753" s="59"/>
      <c r="VKP753" s="59"/>
      <c r="VKQ753" s="59"/>
      <c r="VKR753" s="59"/>
      <c r="VKS753" s="59"/>
      <c r="VKT753" s="59"/>
      <c r="VKU753" s="59"/>
      <c r="VKV753" s="59"/>
      <c r="VKW753" s="59"/>
      <c r="VKX753" s="59"/>
      <c r="VKY753" s="59"/>
      <c r="VKZ753" s="59"/>
      <c r="VLA753" s="59"/>
      <c r="VLB753" s="59"/>
      <c r="VLC753" s="59"/>
      <c r="VLD753" s="59"/>
      <c r="VLE753" s="59"/>
      <c r="VLF753" s="59"/>
      <c r="VLG753" s="59"/>
      <c r="VLH753" s="59"/>
      <c r="VLI753" s="59"/>
      <c r="VLJ753" s="59"/>
      <c r="VLK753" s="59"/>
      <c r="VLL753" s="59"/>
      <c r="VLM753" s="59"/>
      <c r="VLN753" s="59"/>
      <c r="VLO753" s="59"/>
      <c r="VLP753" s="59"/>
      <c r="VLQ753" s="59"/>
      <c r="VLR753" s="59"/>
      <c r="VLS753" s="59"/>
      <c r="VLT753" s="59"/>
      <c r="VLU753" s="59"/>
      <c r="VLV753" s="59"/>
      <c r="VLW753" s="59"/>
      <c r="VLX753" s="59"/>
      <c r="VLY753" s="59"/>
      <c r="VLZ753" s="59"/>
      <c r="VMA753" s="59"/>
      <c r="VMB753" s="59"/>
      <c r="VMC753" s="59"/>
      <c r="VMD753" s="59"/>
      <c r="VME753" s="59"/>
      <c r="VMF753" s="59"/>
      <c r="VMG753" s="59"/>
      <c r="VMH753" s="59"/>
      <c r="VMI753" s="59"/>
      <c r="VMJ753" s="59"/>
      <c r="VMK753" s="59"/>
      <c r="VML753" s="59"/>
      <c r="VMM753" s="59"/>
      <c r="VMN753" s="59"/>
      <c r="VMO753" s="59"/>
      <c r="VMP753" s="59"/>
      <c r="VMQ753" s="59"/>
      <c r="VMR753" s="59"/>
      <c r="VMS753" s="59"/>
      <c r="VMT753" s="59"/>
      <c r="VMU753" s="59"/>
      <c r="VMV753" s="59"/>
      <c r="VMW753" s="59"/>
      <c r="VMX753" s="59"/>
      <c r="VMY753" s="59"/>
      <c r="VMZ753" s="59"/>
      <c r="VNA753" s="59"/>
      <c r="VNB753" s="59"/>
      <c r="VNC753" s="59"/>
      <c r="VND753" s="59"/>
      <c r="VNE753" s="59"/>
      <c r="VNF753" s="59"/>
      <c r="VNG753" s="59"/>
      <c r="VNH753" s="59"/>
      <c r="VNI753" s="59"/>
      <c r="VNJ753" s="59"/>
      <c r="VNK753" s="59"/>
      <c r="VNL753" s="59"/>
      <c r="VNM753" s="59"/>
      <c r="VNN753" s="59"/>
      <c r="VNO753" s="59"/>
      <c r="VNP753" s="59"/>
      <c r="VNQ753" s="59"/>
      <c r="VNR753" s="59"/>
      <c r="VNS753" s="59"/>
      <c r="VNT753" s="59"/>
      <c r="VNU753" s="59"/>
      <c r="VNV753" s="59"/>
      <c r="VNW753" s="59"/>
      <c r="VNX753" s="59"/>
      <c r="VNY753" s="59"/>
      <c r="VNZ753" s="59"/>
      <c r="VOA753" s="59"/>
      <c r="VOB753" s="59"/>
      <c r="VOC753" s="59"/>
      <c r="VOD753" s="59"/>
      <c r="VOE753" s="59"/>
      <c r="VOF753" s="59"/>
      <c r="VOG753" s="59"/>
      <c r="VOH753" s="59"/>
      <c r="VOI753" s="59"/>
      <c r="VOJ753" s="59"/>
      <c r="VOK753" s="59"/>
      <c r="VOL753" s="59"/>
      <c r="VOM753" s="59"/>
      <c r="VON753" s="59"/>
      <c r="VOO753" s="59"/>
      <c r="VOP753" s="59"/>
      <c r="VOQ753" s="59"/>
      <c r="VOR753" s="59"/>
      <c r="VOS753" s="59"/>
      <c r="VOT753" s="59"/>
      <c r="VOU753" s="59"/>
      <c r="VOV753" s="59"/>
      <c r="VOW753" s="59"/>
      <c r="VOX753" s="59"/>
      <c r="VOY753" s="59"/>
      <c r="VOZ753" s="59"/>
      <c r="VPA753" s="59"/>
      <c r="VPB753" s="59"/>
      <c r="VPC753" s="59"/>
      <c r="VPD753" s="59"/>
      <c r="VPE753" s="59"/>
      <c r="VPF753" s="59"/>
      <c r="VPG753" s="59"/>
      <c r="VPH753" s="59"/>
      <c r="VPI753" s="59"/>
      <c r="VPJ753" s="59"/>
      <c r="VPK753" s="59"/>
      <c r="VPL753" s="59"/>
      <c r="VPM753" s="59"/>
      <c r="VPN753" s="59"/>
      <c r="VPO753" s="59"/>
      <c r="VPP753" s="59"/>
      <c r="VPQ753" s="59"/>
      <c r="VPR753" s="59"/>
      <c r="VPS753" s="59"/>
      <c r="VPT753" s="59"/>
      <c r="VPU753" s="59"/>
      <c r="VPV753" s="59"/>
      <c r="VPW753" s="59"/>
      <c r="VPX753" s="59"/>
      <c r="VPY753" s="59"/>
      <c r="VPZ753" s="59"/>
      <c r="VQA753" s="59"/>
      <c r="VQB753" s="59"/>
      <c r="VQC753" s="59"/>
      <c r="VQD753" s="59"/>
      <c r="VQE753" s="59"/>
      <c r="VQF753" s="59"/>
      <c r="VQG753" s="59"/>
      <c r="VQH753" s="59"/>
      <c r="VQI753" s="59"/>
      <c r="VQJ753" s="59"/>
      <c r="VQK753" s="59"/>
      <c r="VQL753" s="59"/>
      <c r="VQM753" s="59"/>
      <c r="VQN753" s="59"/>
      <c r="VQO753" s="59"/>
      <c r="VQP753" s="59"/>
      <c r="VQQ753" s="59"/>
      <c r="VQR753" s="59"/>
      <c r="VQS753" s="59"/>
      <c r="VQT753" s="59"/>
      <c r="VQU753" s="59"/>
      <c r="VQV753" s="59"/>
      <c r="VQW753" s="59"/>
      <c r="VQX753" s="59"/>
      <c r="VQY753" s="59"/>
      <c r="VQZ753" s="59"/>
      <c r="VRA753" s="59"/>
      <c r="VRB753" s="59"/>
      <c r="VRC753" s="59"/>
      <c r="VRD753" s="59"/>
      <c r="VRE753" s="59"/>
      <c r="VRF753" s="59"/>
      <c r="VRG753" s="59"/>
      <c r="VRH753" s="59"/>
      <c r="VRI753" s="59"/>
      <c r="VRJ753" s="59"/>
      <c r="VRK753" s="59"/>
      <c r="VRL753" s="59"/>
      <c r="VRM753" s="59"/>
      <c r="VRN753" s="59"/>
      <c r="VRO753" s="59"/>
      <c r="VRP753" s="59"/>
      <c r="VRQ753" s="59"/>
      <c r="VRR753" s="59"/>
      <c r="VRS753" s="59"/>
      <c r="VRT753" s="59"/>
      <c r="VRU753" s="59"/>
      <c r="VRV753" s="59"/>
      <c r="VRW753" s="59"/>
      <c r="VRX753" s="59"/>
      <c r="VRY753" s="59"/>
      <c r="VRZ753" s="59"/>
      <c r="VSA753" s="59"/>
      <c r="VSB753" s="59"/>
      <c r="VSC753" s="59"/>
      <c r="VSD753" s="59"/>
      <c r="VSE753" s="59"/>
      <c r="VSF753" s="59"/>
      <c r="VSG753" s="59"/>
      <c r="VSH753" s="59"/>
      <c r="VSI753" s="59"/>
      <c r="VSJ753" s="59"/>
      <c r="VSK753" s="59"/>
      <c r="VSL753" s="59"/>
      <c r="VSM753" s="59"/>
      <c r="VSN753" s="59"/>
      <c r="VSO753" s="59"/>
      <c r="VSP753" s="59"/>
      <c r="VSQ753" s="59"/>
      <c r="VSR753" s="59"/>
      <c r="VSS753" s="59"/>
      <c r="VST753" s="59"/>
      <c r="VSU753" s="59"/>
      <c r="VSV753" s="59"/>
      <c r="VSW753" s="59"/>
      <c r="VSX753" s="59"/>
      <c r="VSY753" s="59"/>
      <c r="VSZ753" s="59"/>
      <c r="VTA753" s="59"/>
      <c r="VTB753" s="59"/>
      <c r="VTC753" s="59"/>
      <c r="VTD753" s="59"/>
      <c r="VTE753" s="59"/>
      <c r="VTF753" s="59"/>
      <c r="VTG753" s="59"/>
      <c r="VTH753" s="59"/>
      <c r="VTI753" s="59"/>
      <c r="VTJ753" s="59"/>
      <c r="VTK753" s="59"/>
      <c r="VTL753" s="59"/>
      <c r="VTM753" s="59"/>
      <c r="VTN753" s="59"/>
      <c r="VTO753" s="59"/>
      <c r="VTP753" s="59"/>
      <c r="VTQ753" s="59"/>
      <c r="VTR753" s="59"/>
      <c r="VTS753" s="59"/>
      <c r="VTT753" s="59"/>
      <c r="VTU753" s="59"/>
      <c r="VTV753" s="59"/>
      <c r="VTW753" s="59"/>
      <c r="VTX753" s="59"/>
      <c r="VTY753" s="59"/>
      <c r="VTZ753" s="59"/>
      <c r="VUA753" s="59"/>
      <c r="VUB753" s="59"/>
      <c r="VUC753" s="59"/>
      <c r="VUD753" s="59"/>
      <c r="VUE753" s="59"/>
      <c r="VUF753" s="59"/>
      <c r="VUG753" s="59"/>
      <c r="VUH753" s="59"/>
      <c r="VUI753" s="59"/>
      <c r="VUJ753" s="59"/>
      <c r="VUK753" s="59"/>
      <c r="VUL753" s="59"/>
      <c r="VUM753" s="59"/>
      <c r="VUN753" s="59"/>
      <c r="VUO753" s="59"/>
      <c r="VUP753" s="59"/>
      <c r="VUQ753" s="59"/>
      <c r="VUR753" s="59"/>
      <c r="VUS753" s="59"/>
      <c r="VUT753" s="59"/>
      <c r="VUU753" s="59"/>
      <c r="VUV753" s="59"/>
      <c r="VUW753" s="59"/>
      <c r="VUX753" s="59"/>
      <c r="VUY753" s="59"/>
      <c r="VUZ753" s="59"/>
      <c r="VVA753" s="59"/>
      <c r="VVB753" s="59"/>
      <c r="VVC753" s="59"/>
      <c r="VVD753" s="59"/>
      <c r="VVE753" s="59"/>
      <c r="VVF753" s="59"/>
      <c r="VVG753" s="59"/>
      <c r="VVH753" s="59"/>
      <c r="VVI753" s="59"/>
      <c r="VVJ753" s="59"/>
      <c r="VVK753" s="59"/>
      <c r="VVL753" s="59"/>
      <c r="VVM753" s="59"/>
      <c r="VVN753" s="59"/>
      <c r="VVO753" s="59"/>
      <c r="VVP753" s="59"/>
      <c r="VVQ753" s="59"/>
      <c r="VVR753" s="59"/>
      <c r="VVS753" s="59"/>
      <c r="VVT753" s="59"/>
      <c r="VVU753" s="59"/>
      <c r="VVV753" s="59"/>
      <c r="VVW753" s="59"/>
      <c r="VVX753" s="59"/>
      <c r="VVY753" s="59"/>
      <c r="VVZ753" s="59"/>
      <c r="VWA753" s="59"/>
      <c r="VWB753" s="59"/>
      <c r="VWC753" s="59"/>
      <c r="VWD753" s="59"/>
      <c r="VWE753" s="59"/>
      <c r="VWF753" s="59"/>
      <c r="VWG753" s="59"/>
      <c r="VWH753" s="59"/>
      <c r="VWI753" s="59"/>
      <c r="VWJ753" s="59"/>
      <c r="VWK753" s="59"/>
      <c r="VWL753" s="59"/>
      <c r="VWM753" s="59"/>
      <c r="VWN753" s="59"/>
      <c r="VWO753" s="59"/>
      <c r="VWP753" s="59"/>
      <c r="VWQ753" s="59"/>
      <c r="VWR753" s="59"/>
      <c r="VWS753" s="59"/>
      <c r="VWT753" s="59"/>
      <c r="VWU753" s="59"/>
      <c r="VWV753" s="59"/>
      <c r="VWW753" s="59"/>
      <c r="VWX753" s="59"/>
      <c r="VWY753" s="59"/>
      <c r="VWZ753" s="59"/>
      <c r="VXA753" s="59"/>
      <c r="VXB753" s="59"/>
      <c r="VXC753" s="59"/>
      <c r="VXD753" s="59"/>
      <c r="VXE753" s="59"/>
      <c r="VXF753" s="59"/>
      <c r="VXG753" s="59"/>
      <c r="VXH753" s="59"/>
      <c r="VXI753" s="59"/>
      <c r="VXJ753" s="59"/>
      <c r="VXK753" s="59"/>
      <c r="VXL753" s="59"/>
      <c r="VXM753" s="59"/>
      <c r="VXN753" s="59"/>
      <c r="VXO753" s="59"/>
      <c r="VXP753" s="59"/>
      <c r="VXQ753" s="59"/>
      <c r="VXR753" s="59"/>
      <c r="VXS753" s="59"/>
      <c r="VXT753" s="59"/>
      <c r="VXU753" s="59"/>
      <c r="VXV753" s="59"/>
      <c r="VXW753" s="59"/>
      <c r="VXX753" s="59"/>
      <c r="VXY753" s="59"/>
      <c r="VXZ753" s="59"/>
      <c r="VYA753" s="59"/>
      <c r="VYB753" s="59"/>
      <c r="VYC753" s="59"/>
      <c r="VYD753" s="59"/>
      <c r="VYE753" s="59"/>
      <c r="VYF753" s="59"/>
      <c r="VYG753" s="59"/>
      <c r="VYH753" s="59"/>
      <c r="VYI753" s="59"/>
      <c r="VYJ753" s="59"/>
      <c r="VYK753" s="59"/>
      <c r="VYL753" s="59"/>
      <c r="VYM753" s="59"/>
      <c r="VYN753" s="59"/>
      <c r="VYO753" s="59"/>
      <c r="VYP753" s="59"/>
      <c r="VYQ753" s="59"/>
      <c r="VYR753" s="59"/>
      <c r="VYS753" s="59"/>
      <c r="VYT753" s="59"/>
      <c r="VYU753" s="59"/>
      <c r="VYV753" s="59"/>
      <c r="VYW753" s="59"/>
      <c r="VYX753" s="59"/>
      <c r="VYY753" s="59"/>
      <c r="VYZ753" s="59"/>
      <c r="VZA753" s="59"/>
      <c r="VZB753" s="59"/>
      <c r="VZC753" s="59"/>
      <c r="VZD753" s="59"/>
      <c r="VZE753" s="59"/>
      <c r="VZF753" s="59"/>
      <c r="VZG753" s="59"/>
      <c r="VZH753" s="59"/>
      <c r="VZI753" s="59"/>
      <c r="VZJ753" s="59"/>
      <c r="VZK753" s="59"/>
      <c r="VZL753" s="59"/>
      <c r="VZM753" s="59"/>
      <c r="VZN753" s="59"/>
      <c r="VZO753" s="59"/>
      <c r="VZP753" s="59"/>
      <c r="VZQ753" s="59"/>
      <c r="VZR753" s="59"/>
      <c r="VZS753" s="59"/>
      <c r="VZT753" s="59"/>
      <c r="VZU753" s="59"/>
      <c r="VZV753" s="59"/>
      <c r="VZW753" s="59"/>
      <c r="VZX753" s="59"/>
      <c r="VZY753" s="59"/>
      <c r="VZZ753" s="59"/>
      <c r="WAA753" s="59"/>
      <c r="WAB753" s="59"/>
      <c r="WAC753" s="59"/>
      <c r="WAD753" s="59"/>
      <c r="WAE753" s="59"/>
      <c r="WAF753" s="59"/>
      <c r="WAG753" s="59"/>
      <c r="WAH753" s="59"/>
      <c r="WAI753" s="59"/>
      <c r="WAJ753" s="59"/>
      <c r="WAK753" s="59"/>
      <c r="WAL753" s="59"/>
      <c r="WAM753" s="59"/>
      <c r="WAN753" s="59"/>
      <c r="WAO753" s="59"/>
      <c r="WAP753" s="59"/>
      <c r="WAQ753" s="59"/>
      <c r="WAR753" s="59"/>
      <c r="WAS753" s="59"/>
      <c r="WAT753" s="59"/>
      <c r="WAU753" s="59"/>
      <c r="WAV753" s="59"/>
      <c r="WAW753" s="59"/>
      <c r="WAX753" s="59"/>
      <c r="WAY753" s="59"/>
      <c r="WAZ753" s="59"/>
      <c r="WBA753" s="59"/>
      <c r="WBB753" s="59"/>
      <c r="WBC753" s="59"/>
      <c r="WBD753" s="59"/>
      <c r="WBE753" s="59"/>
      <c r="WBF753" s="59"/>
      <c r="WBG753" s="59"/>
      <c r="WBH753" s="59"/>
      <c r="WBI753" s="59"/>
      <c r="WBJ753" s="59"/>
      <c r="WBK753" s="59"/>
      <c r="WBL753" s="59"/>
      <c r="WBM753" s="59"/>
      <c r="WBN753" s="59"/>
      <c r="WBO753" s="59"/>
      <c r="WBP753" s="59"/>
      <c r="WBQ753" s="59"/>
      <c r="WBR753" s="59"/>
      <c r="WBS753" s="59"/>
      <c r="WBT753" s="59"/>
      <c r="WBU753" s="59"/>
      <c r="WBV753" s="59"/>
      <c r="WBW753" s="59"/>
      <c r="WBX753" s="59"/>
      <c r="WBY753" s="59"/>
      <c r="WBZ753" s="59"/>
      <c r="WCA753" s="59"/>
      <c r="WCB753" s="59"/>
      <c r="WCC753" s="59"/>
      <c r="WCD753" s="59"/>
      <c r="WCE753" s="59"/>
      <c r="WCF753" s="59"/>
      <c r="WCG753" s="59"/>
      <c r="WCH753" s="59"/>
      <c r="WCI753" s="59"/>
      <c r="WCJ753" s="59"/>
      <c r="WCK753" s="59"/>
      <c r="WCL753" s="59"/>
      <c r="WCM753" s="59"/>
      <c r="WCN753" s="59"/>
      <c r="WCO753" s="59"/>
      <c r="WCP753" s="59"/>
      <c r="WCQ753" s="59"/>
      <c r="WCR753" s="59"/>
      <c r="WCS753" s="59"/>
      <c r="WCT753" s="59"/>
      <c r="WCU753" s="59"/>
      <c r="WCV753" s="59"/>
      <c r="WCW753" s="59"/>
      <c r="WCX753" s="59"/>
      <c r="WCY753" s="59"/>
      <c r="WCZ753" s="59"/>
      <c r="WDA753" s="59"/>
      <c r="WDB753" s="59"/>
      <c r="WDC753" s="59"/>
      <c r="WDD753" s="59"/>
      <c r="WDE753" s="59"/>
      <c r="WDF753" s="59"/>
      <c r="WDG753" s="59"/>
      <c r="WDH753" s="59"/>
      <c r="WDI753" s="59"/>
      <c r="WDJ753" s="59"/>
      <c r="WDK753" s="59"/>
      <c r="WDL753" s="59"/>
      <c r="WDM753" s="59"/>
      <c r="WDN753" s="59"/>
      <c r="WDO753" s="59"/>
      <c r="WDP753" s="59"/>
      <c r="WDQ753" s="59"/>
      <c r="WDR753" s="59"/>
      <c r="WDS753" s="59"/>
      <c r="WDT753" s="59"/>
      <c r="WDU753" s="59"/>
      <c r="WDV753" s="59"/>
      <c r="WDW753" s="59"/>
      <c r="WDX753" s="59"/>
      <c r="WDY753" s="59"/>
      <c r="WDZ753" s="59"/>
      <c r="WEA753" s="59"/>
      <c r="WEB753" s="59"/>
      <c r="WEC753" s="59"/>
      <c r="WED753" s="59"/>
      <c r="WEE753" s="59"/>
      <c r="WEF753" s="59"/>
      <c r="WEG753" s="59"/>
      <c r="WEH753" s="59"/>
      <c r="WEI753" s="59"/>
      <c r="WEJ753" s="59"/>
      <c r="WEK753" s="59"/>
      <c r="WEL753" s="59"/>
      <c r="WEM753" s="59"/>
      <c r="WEN753" s="59"/>
      <c r="WEO753" s="59"/>
      <c r="WEP753" s="59"/>
      <c r="WEQ753" s="59"/>
      <c r="WER753" s="59"/>
      <c r="WES753" s="59"/>
      <c r="WET753" s="59"/>
      <c r="WEU753" s="59"/>
      <c r="WEV753" s="59"/>
      <c r="WEW753" s="59"/>
      <c r="WEX753" s="59"/>
      <c r="WEY753" s="59"/>
      <c r="WEZ753" s="59"/>
      <c r="WFA753" s="59"/>
      <c r="WFB753" s="59"/>
      <c r="WFC753" s="59"/>
      <c r="WFD753" s="59"/>
      <c r="WFE753" s="59"/>
      <c r="WFF753" s="59"/>
      <c r="WFG753" s="59"/>
      <c r="WFH753" s="59"/>
      <c r="WFI753" s="59"/>
      <c r="WFJ753" s="59"/>
      <c r="WFK753" s="59"/>
      <c r="WFL753" s="59"/>
      <c r="WFM753" s="59"/>
      <c r="WFN753" s="59"/>
      <c r="WFO753" s="59"/>
      <c r="WFP753" s="59"/>
      <c r="WFQ753" s="59"/>
      <c r="WFR753" s="59"/>
      <c r="WFS753" s="59"/>
      <c r="WFT753" s="59"/>
      <c r="WFU753" s="59"/>
      <c r="WFV753" s="59"/>
      <c r="WFW753" s="59"/>
      <c r="WFX753" s="59"/>
      <c r="WFY753" s="59"/>
      <c r="WFZ753" s="59"/>
      <c r="WGA753" s="59"/>
      <c r="WGB753" s="59"/>
      <c r="WGC753" s="59"/>
      <c r="WGD753" s="59"/>
      <c r="WGE753" s="59"/>
      <c r="WGF753" s="59"/>
      <c r="WGG753" s="59"/>
      <c r="WGH753" s="59"/>
      <c r="WGI753" s="59"/>
      <c r="WGJ753" s="59"/>
      <c r="WGK753" s="59"/>
      <c r="WGL753" s="59"/>
      <c r="WGM753" s="59"/>
      <c r="WGN753" s="59"/>
      <c r="WGO753" s="59"/>
      <c r="WGP753" s="59"/>
      <c r="WGQ753" s="59"/>
      <c r="WGR753" s="59"/>
      <c r="WGS753" s="59"/>
      <c r="WGT753" s="59"/>
      <c r="WGU753" s="59"/>
      <c r="WGV753" s="59"/>
      <c r="WGW753" s="59"/>
      <c r="WGX753" s="59"/>
      <c r="WGY753" s="59"/>
      <c r="WGZ753" s="59"/>
      <c r="WHA753" s="59"/>
      <c r="WHB753" s="59"/>
      <c r="WHC753" s="59"/>
      <c r="WHD753" s="59"/>
      <c r="WHE753" s="59"/>
      <c r="WHF753" s="59"/>
      <c r="WHG753" s="59"/>
      <c r="WHH753" s="59"/>
      <c r="WHI753" s="59"/>
      <c r="WHJ753" s="59"/>
      <c r="WHK753" s="59"/>
      <c r="WHL753" s="59"/>
      <c r="WHM753" s="59"/>
      <c r="WHN753" s="59"/>
      <c r="WHO753" s="59"/>
      <c r="WHP753" s="59"/>
      <c r="WHQ753" s="59"/>
      <c r="WHR753" s="59"/>
      <c r="WHS753" s="59"/>
      <c r="WHT753" s="59"/>
      <c r="WHU753" s="59"/>
      <c r="WHV753" s="59"/>
      <c r="WHW753" s="59"/>
      <c r="WHX753" s="59"/>
      <c r="WHY753" s="59"/>
      <c r="WHZ753" s="59"/>
      <c r="WIA753" s="59"/>
      <c r="WIB753" s="59"/>
      <c r="WIC753" s="59"/>
      <c r="WID753" s="59"/>
      <c r="WIE753" s="59"/>
      <c r="WIF753" s="59"/>
      <c r="WIG753" s="59"/>
      <c r="WIH753" s="59"/>
      <c r="WII753" s="59"/>
      <c r="WIJ753" s="59"/>
      <c r="WIK753" s="59"/>
      <c r="WIL753" s="59"/>
      <c r="WIM753" s="59"/>
      <c r="WIN753" s="59"/>
      <c r="WIO753" s="59"/>
      <c r="WIP753" s="59"/>
      <c r="WIQ753" s="59"/>
      <c r="WIR753" s="59"/>
      <c r="WIS753" s="59"/>
      <c r="WIT753" s="59"/>
      <c r="WIU753" s="59"/>
      <c r="WIV753" s="59"/>
      <c r="WIW753" s="59"/>
      <c r="WIX753" s="59"/>
      <c r="WIY753" s="59"/>
      <c r="WIZ753" s="59"/>
      <c r="WJA753" s="59"/>
      <c r="WJB753" s="59"/>
      <c r="WJC753" s="59"/>
      <c r="WJD753" s="59"/>
      <c r="WJE753" s="59"/>
      <c r="WJF753" s="59"/>
      <c r="WJG753" s="59"/>
      <c r="WJH753" s="59"/>
      <c r="WJI753" s="59"/>
      <c r="WJJ753" s="59"/>
      <c r="WJK753" s="59"/>
      <c r="WJL753" s="59"/>
      <c r="WJM753" s="59"/>
      <c r="WJN753" s="59"/>
      <c r="WJO753" s="59"/>
      <c r="WJP753" s="59"/>
      <c r="WJQ753" s="59"/>
      <c r="WJR753" s="59"/>
      <c r="WJS753" s="59"/>
      <c r="WJT753" s="59"/>
      <c r="WJU753" s="59"/>
      <c r="WJV753" s="59"/>
      <c r="WJW753" s="59"/>
      <c r="WJX753" s="59"/>
      <c r="WJY753" s="59"/>
      <c r="WJZ753" s="59"/>
      <c r="WKA753" s="59"/>
      <c r="WKB753" s="59"/>
      <c r="WKC753" s="59"/>
      <c r="WKD753" s="59"/>
      <c r="WKE753" s="59"/>
      <c r="WKF753" s="59"/>
      <c r="WKG753" s="59"/>
      <c r="WKH753" s="59"/>
      <c r="WKI753" s="59"/>
      <c r="WKJ753" s="59"/>
      <c r="WKK753" s="59"/>
      <c r="WKL753" s="59"/>
      <c r="WKM753" s="59"/>
      <c r="WKN753" s="59"/>
      <c r="WKO753" s="59"/>
      <c r="WKP753" s="59"/>
      <c r="WKQ753" s="59"/>
      <c r="WKR753" s="59"/>
      <c r="WKS753" s="59"/>
      <c r="WKT753" s="59"/>
      <c r="WKU753" s="59"/>
      <c r="WKV753" s="59"/>
      <c r="WKW753" s="59"/>
      <c r="WKX753" s="59"/>
      <c r="WKY753" s="59"/>
      <c r="WKZ753" s="59"/>
      <c r="WLA753" s="59"/>
      <c r="WLB753" s="59"/>
      <c r="WLC753" s="59"/>
      <c r="WLD753" s="59"/>
      <c r="WLE753" s="59"/>
      <c r="WLF753" s="59"/>
      <c r="WLG753" s="59"/>
      <c r="WLH753" s="59"/>
      <c r="WLI753" s="59"/>
      <c r="WLJ753" s="59"/>
      <c r="WLK753" s="59"/>
      <c r="WLL753" s="59"/>
      <c r="WLM753" s="59"/>
      <c r="WLN753" s="59"/>
      <c r="WLO753" s="59"/>
      <c r="WLP753" s="59"/>
      <c r="WLQ753" s="59"/>
      <c r="WLR753" s="59"/>
      <c r="WLS753" s="59"/>
      <c r="WLT753" s="59"/>
      <c r="WLU753" s="59"/>
      <c r="WLV753" s="59"/>
      <c r="WLW753" s="59"/>
      <c r="WLX753" s="59"/>
      <c r="WLY753" s="59"/>
      <c r="WLZ753" s="59"/>
      <c r="WMA753" s="59"/>
      <c r="WMB753" s="59"/>
      <c r="WMC753" s="59"/>
      <c r="WMD753" s="59"/>
      <c r="WME753" s="59"/>
      <c r="WMF753" s="59"/>
      <c r="WMG753" s="59"/>
      <c r="WMH753" s="59"/>
      <c r="WMI753" s="59"/>
      <c r="WMJ753" s="59"/>
      <c r="WMK753" s="59"/>
      <c r="WML753" s="59"/>
      <c r="WMM753" s="59"/>
      <c r="WMN753" s="59"/>
      <c r="WMO753" s="59"/>
      <c r="WMP753" s="59"/>
      <c r="WMQ753" s="59"/>
      <c r="WMR753" s="59"/>
      <c r="WMS753" s="59"/>
      <c r="WMT753" s="59"/>
      <c r="WMU753" s="59"/>
      <c r="WMV753" s="59"/>
      <c r="WMW753" s="59"/>
      <c r="WMX753" s="59"/>
      <c r="WMY753" s="59"/>
      <c r="WMZ753" s="59"/>
      <c r="WNA753" s="59"/>
      <c r="WNB753" s="59"/>
      <c r="WNC753" s="59"/>
      <c r="WND753" s="59"/>
      <c r="WNE753" s="59"/>
      <c r="WNF753" s="59"/>
      <c r="WNG753" s="59"/>
      <c r="WNH753" s="59"/>
      <c r="WNI753" s="59"/>
      <c r="WNJ753" s="59"/>
      <c r="WNK753" s="59"/>
      <c r="WNL753" s="59"/>
      <c r="WNM753" s="59"/>
      <c r="WNN753" s="59"/>
      <c r="WNO753" s="59"/>
      <c r="WNP753" s="59"/>
      <c r="WNQ753" s="59"/>
      <c r="WNR753" s="59"/>
      <c r="WNS753" s="59"/>
      <c r="WNT753" s="59"/>
      <c r="WNU753" s="59"/>
      <c r="WNV753" s="59"/>
      <c r="WNW753" s="59"/>
      <c r="WNX753" s="59"/>
      <c r="WNY753" s="59"/>
      <c r="WNZ753" s="59"/>
      <c r="WOA753" s="59"/>
      <c r="WOB753" s="59"/>
      <c r="WOC753" s="59"/>
      <c r="WOD753" s="59"/>
      <c r="WOE753" s="59"/>
      <c r="WOF753" s="59"/>
      <c r="WOG753" s="59"/>
      <c r="WOH753" s="59"/>
      <c r="WOI753" s="59"/>
      <c r="WOJ753" s="59"/>
      <c r="WOK753" s="59"/>
      <c r="WOL753" s="59"/>
      <c r="WOM753" s="59"/>
      <c r="WON753" s="59"/>
      <c r="WOO753" s="59"/>
      <c r="WOP753" s="59"/>
      <c r="WOQ753" s="59"/>
      <c r="WOR753" s="59"/>
      <c r="WOS753" s="59"/>
      <c r="WOT753" s="59"/>
      <c r="WOU753" s="59"/>
      <c r="WOV753" s="59"/>
      <c r="WOW753" s="59"/>
      <c r="WOX753" s="59"/>
      <c r="WOY753" s="59"/>
      <c r="WOZ753" s="59"/>
      <c r="WPA753" s="59"/>
      <c r="WPB753" s="59"/>
      <c r="WPC753" s="59"/>
      <c r="WPD753" s="59"/>
      <c r="WPE753" s="59"/>
      <c r="WPF753" s="59"/>
      <c r="WPG753" s="59"/>
      <c r="WPH753" s="59"/>
      <c r="WPI753" s="59"/>
      <c r="WPJ753" s="59"/>
      <c r="WPK753" s="59"/>
      <c r="WPL753" s="59"/>
      <c r="WPM753" s="59"/>
      <c r="WPN753" s="59"/>
      <c r="WPO753" s="59"/>
      <c r="WPP753" s="59"/>
      <c r="WPQ753" s="59"/>
      <c r="WPR753" s="59"/>
      <c r="WPS753" s="59"/>
      <c r="WPT753" s="59"/>
      <c r="WPU753" s="59"/>
      <c r="WPV753" s="59"/>
      <c r="WPW753" s="59"/>
      <c r="WPX753" s="59"/>
      <c r="WPY753" s="59"/>
      <c r="WPZ753" s="59"/>
      <c r="WQA753" s="59"/>
      <c r="WQB753" s="59"/>
      <c r="WQC753" s="59"/>
      <c r="WQD753" s="59"/>
      <c r="WQE753" s="59"/>
      <c r="WQF753" s="59"/>
      <c r="WQG753" s="59"/>
      <c r="WQH753" s="59"/>
      <c r="WQI753" s="59"/>
      <c r="WQJ753" s="59"/>
      <c r="WQK753" s="59"/>
      <c r="WQL753" s="59"/>
      <c r="WQM753" s="59"/>
      <c r="WQN753" s="59"/>
      <c r="WQO753" s="59"/>
      <c r="WQP753" s="59"/>
      <c r="WQQ753" s="59"/>
      <c r="WQR753" s="59"/>
      <c r="WQS753" s="59"/>
      <c r="WQT753" s="59"/>
      <c r="WQU753" s="59"/>
      <c r="WQV753" s="59"/>
      <c r="WQW753" s="59"/>
      <c r="WQX753" s="59"/>
      <c r="WQY753" s="59"/>
      <c r="WQZ753" s="59"/>
      <c r="WRA753" s="59"/>
      <c r="WRB753" s="59"/>
      <c r="WRC753" s="59"/>
      <c r="WRD753" s="59"/>
      <c r="WRE753" s="59"/>
      <c r="WRF753" s="59"/>
      <c r="WRG753" s="59"/>
      <c r="WRH753" s="59"/>
      <c r="WRI753" s="59"/>
      <c r="WRJ753" s="59"/>
      <c r="WRK753" s="59"/>
      <c r="WRL753" s="59"/>
      <c r="WRM753" s="59"/>
      <c r="WRN753" s="59"/>
      <c r="WRO753" s="59"/>
      <c r="WRP753" s="59"/>
      <c r="WRQ753" s="59"/>
      <c r="WRR753" s="59"/>
      <c r="WRS753" s="59"/>
      <c r="WRT753" s="59"/>
      <c r="WRU753" s="59"/>
      <c r="WRV753" s="59"/>
      <c r="WRW753" s="59"/>
      <c r="WRX753" s="59"/>
      <c r="WRY753" s="59"/>
      <c r="WRZ753" s="59"/>
      <c r="WSA753" s="59"/>
      <c r="WSB753" s="59"/>
      <c r="WSC753" s="59"/>
      <c r="WSD753" s="59"/>
      <c r="WSE753" s="59"/>
      <c r="WSF753" s="59"/>
      <c r="WSG753" s="59"/>
      <c r="WSH753" s="59"/>
      <c r="WSI753" s="59"/>
      <c r="WSJ753" s="59"/>
      <c r="WSK753" s="59"/>
      <c r="WSL753" s="59"/>
      <c r="WSM753" s="59"/>
      <c r="WSN753" s="59"/>
      <c r="WSO753" s="59"/>
      <c r="WSP753" s="59"/>
      <c r="WSQ753" s="59"/>
      <c r="WSR753" s="59"/>
      <c r="WSS753" s="59"/>
      <c r="WST753" s="59"/>
      <c r="WSU753" s="59"/>
      <c r="WSV753" s="59"/>
      <c r="WSW753" s="59"/>
      <c r="WSX753" s="59"/>
      <c r="WSY753" s="59"/>
      <c r="WSZ753" s="59"/>
      <c r="WTA753" s="59"/>
      <c r="WTB753" s="59"/>
      <c r="WTC753" s="59"/>
      <c r="WTD753" s="59"/>
      <c r="WTE753" s="59"/>
      <c r="WTF753" s="59"/>
      <c r="WTG753" s="59"/>
      <c r="WTH753" s="59"/>
      <c r="WTI753" s="59"/>
      <c r="WTJ753" s="59"/>
      <c r="WTK753" s="59"/>
      <c r="WTL753" s="59"/>
      <c r="WTM753" s="59"/>
      <c r="WTN753" s="59"/>
      <c r="WTO753" s="59"/>
      <c r="WTP753" s="59"/>
      <c r="WTQ753" s="59"/>
      <c r="WTR753" s="59"/>
      <c r="WTS753" s="59"/>
      <c r="WTT753" s="59"/>
      <c r="WTU753" s="59"/>
      <c r="WTV753" s="59"/>
      <c r="WTW753" s="59"/>
      <c r="WTX753" s="59"/>
      <c r="WTY753" s="59"/>
      <c r="WTZ753" s="59"/>
      <c r="WUA753" s="59"/>
      <c r="WUB753" s="59"/>
      <c r="WUC753" s="59"/>
      <c r="WUD753" s="59"/>
      <c r="WUE753" s="59"/>
      <c r="WUF753" s="59"/>
      <c r="WUG753" s="59"/>
      <c r="WUH753" s="59"/>
      <c r="WUI753" s="59"/>
      <c r="WUJ753" s="59"/>
      <c r="WUK753" s="59"/>
      <c r="WUL753" s="59"/>
      <c r="WUM753" s="59"/>
      <c r="WUN753" s="59"/>
      <c r="WUO753" s="59"/>
      <c r="WUP753" s="59"/>
      <c r="WUQ753" s="59"/>
      <c r="WUR753" s="59"/>
      <c r="WUS753" s="59"/>
      <c r="WUT753" s="59"/>
      <c r="WUU753" s="59"/>
      <c r="WUV753" s="59"/>
      <c r="WUW753" s="59"/>
      <c r="WUX753" s="59"/>
      <c r="WUY753" s="59"/>
      <c r="WUZ753" s="59"/>
      <c r="WVA753" s="59"/>
      <c r="WVB753" s="59"/>
      <c r="WVC753" s="59"/>
      <c r="WVD753" s="59"/>
      <c r="WVE753" s="59"/>
      <c r="WVF753" s="59"/>
      <c r="WVG753" s="59"/>
      <c r="WVH753" s="59"/>
      <c r="WVI753" s="59"/>
      <c r="WVJ753" s="59"/>
      <c r="WVK753" s="59"/>
      <c r="WVL753" s="59"/>
      <c r="WVM753" s="59"/>
      <c r="WVN753" s="59"/>
      <c r="WVO753" s="59"/>
      <c r="WVP753" s="59"/>
      <c r="WVQ753" s="59"/>
      <c r="WVR753" s="59"/>
      <c r="WVS753" s="59"/>
      <c r="WVT753" s="59"/>
      <c r="WVU753" s="59"/>
      <c r="WVV753" s="59"/>
      <c r="WVW753" s="59"/>
      <c r="WVX753" s="59"/>
      <c r="WVY753" s="59"/>
      <c r="WVZ753" s="59"/>
      <c r="WWA753" s="59"/>
      <c r="WWB753" s="59"/>
      <c r="WWC753" s="59"/>
      <c r="WWD753" s="59"/>
      <c r="WWE753" s="59"/>
      <c r="WWF753" s="59"/>
      <c r="WWG753" s="59"/>
      <c r="WWH753" s="59"/>
      <c r="WWI753" s="59"/>
      <c r="WWJ753" s="59"/>
      <c r="WWK753" s="59"/>
      <c r="WWL753" s="59"/>
      <c r="WWM753" s="59"/>
      <c r="WWN753" s="59"/>
      <c r="WWO753" s="59"/>
      <c r="WWP753" s="59"/>
      <c r="WWQ753" s="59"/>
      <c r="WWR753" s="59"/>
      <c r="WWS753" s="59"/>
      <c r="WWT753" s="59"/>
      <c r="WWU753" s="59"/>
      <c r="WWV753" s="59"/>
      <c r="WWW753" s="59"/>
      <c r="WWX753" s="59"/>
      <c r="WWY753" s="59"/>
      <c r="WWZ753" s="59"/>
      <c r="WXA753" s="59"/>
      <c r="WXB753" s="59"/>
      <c r="WXC753" s="59"/>
      <c r="WXD753" s="59"/>
      <c r="WXE753" s="59"/>
      <c r="WXF753" s="59"/>
      <c r="WXG753" s="59"/>
      <c r="WXH753" s="59"/>
      <c r="WXI753" s="59"/>
      <c r="WXJ753" s="59"/>
      <c r="WXK753" s="59"/>
      <c r="WXL753" s="59"/>
      <c r="WXM753" s="59"/>
      <c r="WXN753" s="59"/>
      <c r="WXO753" s="59"/>
      <c r="WXP753" s="59"/>
      <c r="WXQ753" s="59"/>
      <c r="WXR753" s="59"/>
      <c r="WXS753" s="59"/>
      <c r="WXT753" s="59"/>
      <c r="WXU753" s="59"/>
      <c r="WXV753" s="59"/>
      <c r="WXW753" s="59"/>
      <c r="WXX753" s="59"/>
      <c r="WXY753" s="59"/>
      <c r="WXZ753" s="59"/>
      <c r="WYA753" s="59"/>
      <c r="WYB753" s="59"/>
      <c r="WYC753" s="59"/>
      <c r="WYD753" s="59"/>
      <c r="WYE753" s="59"/>
      <c r="WYF753" s="59"/>
      <c r="WYG753" s="59"/>
      <c r="WYH753" s="59"/>
      <c r="WYI753" s="59"/>
      <c r="WYJ753" s="59"/>
      <c r="WYK753" s="59"/>
      <c r="WYL753" s="59"/>
      <c r="WYM753" s="59"/>
      <c r="WYN753" s="59"/>
      <c r="WYO753" s="59"/>
      <c r="WYP753" s="59"/>
      <c r="WYQ753" s="59"/>
      <c r="WYR753" s="59"/>
      <c r="WYS753" s="59"/>
      <c r="WYT753" s="59"/>
      <c r="WYU753" s="59"/>
      <c r="WYV753" s="59"/>
      <c r="WYW753" s="59"/>
      <c r="WYX753" s="59"/>
      <c r="WYY753" s="59"/>
      <c r="WYZ753" s="59"/>
      <c r="WZA753" s="59"/>
      <c r="WZB753" s="59"/>
      <c r="WZC753" s="59"/>
      <c r="WZD753" s="59"/>
      <c r="WZE753" s="59"/>
      <c r="WZF753" s="59"/>
      <c r="WZG753" s="59"/>
      <c r="WZH753" s="59"/>
      <c r="WZI753" s="59"/>
      <c r="WZJ753" s="59"/>
      <c r="WZK753" s="59"/>
      <c r="WZL753" s="59"/>
      <c r="WZM753" s="59"/>
      <c r="WZN753" s="59"/>
      <c r="WZO753" s="59"/>
      <c r="WZP753" s="59"/>
      <c r="WZQ753" s="59"/>
      <c r="WZR753" s="59"/>
      <c r="WZS753" s="59"/>
      <c r="WZT753" s="59"/>
      <c r="WZU753" s="59"/>
      <c r="WZV753" s="59"/>
      <c r="WZW753" s="59"/>
      <c r="WZX753" s="59"/>
      <c r="WZY753" s="59"/>
      <c r="WZZ753" s="59"/>
      <c r="XAA753" s="59"/>
      <c r="XAB753" s="59"/>
      <c r="XAC753" s="59"/>
      <c r="XAD753" s="59"/>
      <c r="XAE753" s="59"/>
      <c r="XAF753" s="59"/>
      <c r="XAG753" s="59"/>
      <c r="XAH753" s="59"/>
      <c r="XAI753" s="59"/>
      <c r="XAJ753" s="59"/>
      <c r="XAK753" s="59"/>
      <c r="XAL753" s="59"/>
      <c r="XAM753" s="59"/>
      <c r="XAN753" s="59"/>
      <c r="XAO753" s="59"/>
      <c r="XAP753" s="59"/>
      <c r="XAQ753" s="59"/>
      <c r="XAR753" s="59"/>
      <c r="XAS753" s="59"/>
      <c r="XAT753" s="59"/>
      <c r="XAU753" s="59"/>
      <c r="XAV753" s="59"/>
      <c r="XAW753" s="59"/>
      <c r="XAX753" s="59"/>
      <c r="XAY753" s="59"/>
      <c r="XAZ753" s="59"/>
      <c r="XBA753" s="59"/>
      <c r="XBB753" s="59"/>
      <c r="XBC753" s="59"/>
      <c r="XBD753" s="59"/>
      <c r="XBE753" s="59"/>
      <c r="XBF753" s="59"/>
      <c r="XBG753" s="59"/>
      <c r="XBH753" s="59"/>
      <c r="XBI753" s="59"/>
      <c r="XBJ753" s="59"/>
      <c r="XBK753" s="59"/>
      <c r="XBL753" s="59"/>
      <c r="XBM753" s="59"/>
      <c r="XBN753" s="59"/>
      <c r="XBO753" s="59"/>
      <c r="XBP753" s="59"/>
      <c r="XBQ753" s="59"/>
      <c r="XBR753" s="59"/>
      <c r="XBS753" s="59"/>
      <c r="XBT753" s="59"/>
      <c r="XBU753" s="59"/>
      <c r="XBV753" s="59"/>
      <c r="XBW753" s="59"/>
      <c r="XBX753" s="59"/>
      <c r="XBY753" s="59"/>
      <c r="XBZ753" s="59"/>
      <c r="XCA753" s="59"/>
      <c r="XCB753" s="59"/>
      <c r="XCC753" s="59"/>
      <c r="XCD753" s="59"/>
      <c r="XCE753" s="59"/>
      <c r="XCF753" s="59"/>
      <c r="XCG753" s="59"/>
      <c r="XCH753" s="59"/>
      <c r="XCI753" s="59"/>
      <c r="XCJ753" s="59"/>
      <c r="XCK753" s="59"/>
      <c r="XCL753" s="59"/>
      <c r="XCM753" s="59"/>
      <c r="XCN753" s="59"/>
      <c r="XCO753" s="59"/>
      <c r="XCP753" s="59"/>
      <c r="XCQ753" s="59"/>
      <c r="XCR753" s="59"/>
      <c r="XCS753" s="59"/>
      <c r="XCT753" s="59"/>
      <c r="XCU753" s="59"/>
      <c r="XCV753" s="59"/>
      <c r="XCW753" s="59"/>
      <c r="XCX753" s="59"/>
      <c r="XCY753" s="59"/>
      <c r="XCZ753" s="59"/>
      <c r="XDA753" s="59"/>
      <c r="XDB753" s="59"/>
      <c r="XDC753" s="59"/>
      <c r="XDD753" s="59"/>
      <c r="XDE753" s="59"/>
      <c r="XDF753" s="59"/>
      <c r="XDG753" s="59"/>
      <c r="XDH753" s="59"/>
      <c r="XDI753" s="59"/>
      <c r="XDJ753" s="59"/>
      <c r="XDK753" s="59"/>
      <c r="XDL753" s="59"/>
      <c r="XDM753" s="59"/>
      <c r="XDN753" s="59"/>
      <c r="XDO753" s="59"/>
      <c r="XDP753" s="59"/>
      <c r="XDQ753" s="59"/>
      <c r="XDR753" s="59"/>
      <c r="XDS753" s="59"/>
      <c r="XDT753" s="59"/>
      <c r="XDU753" s="59"/>
      <c r="XDV753" s="59"/>
      <c r="XDW753" s="59"/>
      <c r="XDX753" s="59"/>
      <c r="XDY753" s="59"/>
      <c r="XDZ753" s="59"/>
      <c r="XEA753" s="59"/>
      <c r="XEB753" s="59"/>
      <c r="XEC753" s="59"/>
      <c r="XED753" s="59"/>
      <c r="XEE753" s="59"/>
      <c r="XEF753" s="59"/>
      <c r="XEG753" s="59"/>
      <c r="XEH753" s="59"/>
      <c r="XEI753" s="59"/>
      <c r="XEJ753" s="59"/>
      <c r="XEK753" s="59"/>
      <c r="XEL753" s="59"/>
      <c r="XEM753" s="59"/>
    </row>
    <row r="754" spans="1:16367" x14ac:dyDescent="0.25">
      <c r="A754" s="2" t="s">
        <v>220</v>
      </c>
      <c r="B754" s="48">
        <v>44182</v>
      </c>
      <c r="C754" s="2" t="s">
        <v>27</v>
      </c>
      <c r="D754" s="2" t="s">
        <v>49</v>
      </c>
      <c r="E754" s="2" t="s">
        <v>223</v>
      </c>
      <c r="F754" s="2" t="s">
        <v>2345</v>
      </c>
      <c r="G754" s="2" t="s">
        <v>3</v>
      </c>
      <c r="H754" s="2" t="s">
        <v>2346</v>
      </c>
      <c r="I754" s="1" t="s">
        <v>1</v>
      </c>
      <c r="J754" s="1" t="s">
        <v>1</v>
      </c>
      <c r="K754" s="1" t="s">
        <v>1</v>
      </c>
      <c r="L754" s="1" t="s">
        <v>1</v>
      </c>
      <c r="M754" s="1">
        <v>0</v>
      </c>
      <c r="N754" s="2" t="s">
        <v>1</v>
      </c>
      <c r="O754" s="2" t="s">
        <v>2</v>
      </c>
      <c r="P754" s="2" t="s">
        <v>1</v>
      </c>
      <c r="Q754" s="1">
        <v>419705167.09199995</v>
      </c>
      <c r="R754" s="1">
        <v>0</v>
      </c>
      <c r="S754" s="1">
        <v>275701159.09999996</v>
      </c>
      <c r="T754" s="1">
        <v>0</v>
      </c>
      <c r="U754" s="2" t="s">
        <v>0</v>
      </c>
      <c r="V754" s="1">
        <v>0</v>
      </c>
      <c r="W754" s="1">
        <v>124141386.2</v>
      </c>
      <c r="X754" s="2" t="s">
        <v>0</v>
      </c>
      <c r="Y754" s="1">
        <v>19862621.791999999</v>
      </c>
      <c r="Z754" s="1">
        <v>0</v>
      </c>
      <c r="AA754" s="2" t="s">
        <v>0</v>
      </c>
      <c r="AB754" s="1">
        <v>0</v>
      </c>
      <c r="AC754" s="1">
        <v>0</v>
      </c>
      <c r="AD754" s="2" t="s">
        <v>0</v>
      </c>
      <c r="AE754" s="1">
        <v>0</v>
      </c>
      <c r="AF754" s="2">
        <v>0</v>
      </c>
      <c r="AG754" s="2" t="s">
        <v>0</v>
      </c>
      <c r="AH754" s="1">
        <v>0</v>
      </c>
      <c r="AI754" s="1">
        <v>0</v>
      </c>
      <c r="AJ754" s="2" t="s">
        <v>0</v>
      </c>
      <c r="AK754" s="1">
        <v>0</v>
      </c>
      <c r="AL754" s="1">
        <v>0</v>
      </c>
      <c r="AM754" s="49" t="s">
        <v>1</v>
      </c>
      <c r="AN754" s="2" t="s">
        <v>1</v>
      </c>
      <c r="AO754" s="49" t="s">
        <v>1</v>
      </c>
      <c r="AP754" s="2" t="s">
        <v>1</v>
      </c>
      <c r="AR754" s="7"/>
      <c r="AS754" s="125"/>
      <c r="AT754" s="5"/>
      <c r="AU754" s="13"/>
    </row>
    <row r="755" spans="1:16367" x14ac:dyDescent="0.25">
      <c r="A755" s="2" t="s">
        <v>218</v>
      </c>
      <c r="B755" s="48">
        <v>44182</v>
      </c>
      <c r="C755" s="2" t="s">
        <v>6</v>
      </c>
      <c r="D755" s="2" t="s">
        <v>49</v>
      </c>
      <c r="E755" s="2" t="s">
        <v>232</v>
      </c>
      <c r="F755" s="2" t="s">
        <v>2347</v>
      </c>
      <c r="G755" s="2" t="s">
        <v>3</v>
      </c>
      <c r="H755" s="2" t="s">
        <v>2348</v>
      </c>
      <c r="I755" s="1" t="s">
        <v>1</v>
      </c>
      <c r="J755" s="1" t="s">
        <v>1</v>
      </c>
      <c r="K755" s="1" t="s">
        <v>1</v>
      </c>
      <c r="L755" s="1" t="s">
        <v>1</v>
      </c>
      <c r="M755" s="1">
        <v>0</v>
      </c>
      <c r="N755" s="2" t="s">
        <v>1</v>
      </c>
      <c r="O755" s="2" t="s">
        <v>2</v>
      </c>
      <c r="P755" s="2" t="s">
        <v>1</v>
      </c>
      <c r="Q755" s="1">
        <v>695858907.65200019</v>
      </c>
      <c r="R755" s="1">
        <v>0</v>
      </c>
      <c r="S755" s="1">
        <v>501207745.55000001</v>
      </c>
      <c r="T755" s="1">
        <v>0</v>
      </c>
      <c r="U755" s="2" t="s">
        <v>0</v>
      </c>
      <c r="V755" s="1">
        <v>0</v>
      </c>
      <c r="W755" s="1">
        <v>167802725.94999999</v>
      </c>
      <c r="X755" s="2" t="s">
        <v>9</v>
      </c>
      <c r="Y755" s="1">
        <v>26848436.152000003</v>
      </c>
      <c r="Z755" s="1">
        <v>0</v>
      </c>
      <c r="AA755" s="2" t="s">
        <v>0</v>
      </c>
      <c r="AB755" s="1">
        <v>0</v>
      </c>
      <c r="AC755" s="1">
        <v>0</v>
      </c>
      <c r="AD755" s="2" t="s">
        <v>0</v>
      </c>
      <c r="AE755" s="1">
        <v>0</v>
      </c>
      <c r="AF755" s="2">
        <v>0</v>
      </c>
      <c r="AG755" s="2" t="s">
        <v>0</v>
      </c>
      <c r="AH755" s="1">
        <v>0</v>
      </c>
      <c r="AI755" s="1">
        <v>0</v>
      </c>
      <c r="AJ755" s="2" t="s">
        <v>0</v>
      </c>
      <c r="AK755" s="1">
        <v>0</v>
      </c>
      <c r="AL755" s="1">
        <v>0</v>
      </c>
      <c r="AM755" s="49" t="s">
        <v>1</v>
      </c>
      <c r="AN755" s="2" t="s">
        <v>1</v>
      </c>
      <c r="AO755" s="49" t="s">
        <v>1</v>
      </c>
      <c r="AP755" s="2" t="s">
        <v>1</v>
      </c>
      <c r="AR755" s="7"/>
      <c r="AS755" s="125"/>
      <c r="AT755" s="5"/>
      <c r="AU755" s="13"/>
    </row>
    <row r="756" spans="1:16367" x14ac:dyDescent="0.25">
      <c r="A756" s="2" t="s">
        <v>216</v>
      </c>
      <c r="B756" s="48">
        <v>44182</v>
      </c>
      <c r="C756" s="2" t="s">
        <v>6</v>
      </c>
      <c r="D756" s="2" t="s">
        <v>49</v>
      </c>
      <c r="E756" s="2" t="s">
        <v>232</v>
      </c>
      <c r="F756" s="2" t="s">
        <v>2347</v>
      </c>
      <c r="G756" s="2" t="s">
        <v>3</v>
      </c>
      <c r="H756" s="2" t="s">
        <v>2349</v>
      </c>
      <c r="I756" s="1" t="s">
        <v>1</v>
      </c>
      <c r="J756" s="1" t="s">
        <v>1</v>
      </c>
      <c r="K756" s="1" t="s">
        <v>1</v>
      </c>
      <c r="L756" s="1" t="s">
        <v>1</v>
      </c>
      <c r="M756" s="1">
        <v>0</v>
      </c>
      <c r="N756" s="2" t="s">
        <v>1</v>
      </c>
      <c r="O756" s="2" t="s">
        <v>365</v>
      </c>
      <c r="P756" s="2" t="s">
        <v>935</v>
      </c>
      <c r="Q756" s="1">
        <v>6126236</v>
      </c>
      <c r="R756" s="1">
        <v>0</v>
      </c>
      <c r="S756" s="1">
        <v>3862960</v>
      </c>
      <c r="T756" s="1">
        <v>1951100</v>
      </c>
      <c r="U756" s="2" t="s">
        <v>9</v>
      </c>
      <c r="V756" s="1">
        <v>312176</v>
      </c>
      <c r="W756" s="1">
        <v>0</v>
      </c>
      <c r="X756" s="2" t="s">
        <v>0</v>
      </c>
      <c r="Y756" s="1">
        <v>0</v>
      </c>
      <c r="Z756" s="1">
        <v>0</v>
      </c>
      <c r="AA756" s="2" t="s">
        <v>0</v>
      </c>
      <c r="AB756" s="1">
        <v>0</v>
      </c>
      <c r="AC756" s="1">
        <v>0</v>
      </c>
      <c r="AD756" s="2" t="s">
        <v>0</v>
      </c>
      <c r="AE756" s="1">
        <v>0</v>
      </c>
      <c r="AF756" s="2">
        <v>0</v>
      </c>
      <c r="AG756" s="2" t="s">
        <v>0</v>
      </c>
      <c r="AH756" s="1">
        <v>0</v>
      </c>
      <c r="AI756" s="1">
        <v>0</v>
      </c>
      <c r="AJ756" s="2" t="s">
        <v>0</v>
      </c>
      <c r="AK756" s="1">
        <v>0</v>
      </c>
      <c r="AL756" s="1">
        <v>0</v>
      </c>
      <c r="AM756" s="49" t="s">
        <v>1</v>
      </c>
      <c r="AN756" s="2" t="s">
        <v>1</v>
      </c>
      <c r="AO756" s="49" t="s">
        <v>1</v>
      </c>
      <c r="AP756" s="2" t="s">
        <v>1</v>
      </c>
      <c r="AR756" s="7"/>
      <c r="AS756" s="125"/>
      <c r="AT756" s="5"/>
      <c r="AU756" s="13"/>
    </row>
    <row r="757" spans="1:16367" x14ac:dyDescent="0.25">
      <c r="A757" s="2" t="s">
        <v>215</v>
      </c>
      <c r="B757" s="48">
        <v>44182</v>
      </c>
      <c r="C757" s="2" t="s">
        <v>6</v>
      </c>
      <c r="D757" s="2" t="s">
        <v>49</v>
      </c>
      <c r="E757" s="2" t="s">
        <v>232</v>
      </c>
      <c r="F757" s="2" t="s">
        <v>2347</v>
      </c>
      <c r="G757" s="2" t="s">
        <v>3</v>
      </c>
      <c r="H757" s="2" t="s">
        <v>2350</v>
      </c>
      <c r="I757" s="1" t="s">
        <v>1</v>
      </c>
      <c r="J757" s="1" t="s">
        <v>1</v>
      </c>
      <c r="K757" s="1" t="s">
        <v>1</v>
      </c>
      <c r="L757" s="1" t="s">
        <v>1</v>
      </c>
      <c r="M757" s="1">
        <v>0</v>
      </c>
      <c r="N757" s="2" t="s">
        <v>1</v>
      </c>
      <c r="O757" s="2" t="s">
        <v>2</v>
      </c>
      <c r="P757" s="2" t="s">
        <v>1</v>
      </c>
      <c r="Q757" s="1">
        <v>289610416.36199999</v>
      </c>
      <c r="R757" s="1">
        <v>0</v>
      </c>
      <c r="S757" s="1">
        <v>189298104.75</v>
      </c>
      <c r="T757" s="1">
        <v>0</v>
      </c>
      <c r="U757" s="2" t="s">
        <v>0</v>
      </c>
      <c r="V757" s="1">
        <v>0</v>
      </c>
      <c r="W757" s="1">
        <v>86476130.699999988</v>
      </c>
      <c r="X757" s="2" t="s">
        <v>9</v>
      </c>
      <c r="Y757" s="1">
        <v>13836180.911999999</v>
      </c>
      <c r="Z757" s="1">
        <v>0</v>
      </c>
      <c r="AA757" s="2" t="s">
        <v>0</v>
      </c>
      <c r="AB757" s="1">
        <v>0</v>
      </c>
      <c r="AC757" s="1">
        <v>0</v>
      </c>
      <c r="AD757" s="2" t="s">
        <v>0</v>
      </c>
      <c r="AE757" s="1">
        <v>0</v>
      </c>
      <c r="AF757" s="2">
        <v>0</v>
      </c>
      <c r="AG757" s="2" t="s">
        <v>0</v>
      </c>
      <c r="AH757" s="1">
        <v>0</v>
      </c>
      <c r="AI757" s="1">
        <v>0</v>
      </c>
      <c r="AJ757" s="2" t="s">
        <v>0</v>
      </c>
      <c r="AK757" s="1">
        <v>0</v>
      </c>
      <c r="AL757" s="1">
        <v>0</v>
      </c>
      <c r="AM757" s="49" t="s">
        <v>1</v>
      </c>
      <c r="AN757" s="2" t="s">
        <v>1</v>
      </c>
      <c r="AO757" s="49" t="s">
        <v>1</v>
      </c>
      <c r="AP757" s="2" t="s">
        <v>1</v>
      </c>
      <c r="AR757" s="7"/>
      <c r="AS757" s="125"/>
      <c r="AT757" s="5"/>
      <c r="AU757" s="13"/>
    </row>
    <row r="758" spans="1:16367" x14ac:dyDescent="0.25">
      <c r="A758" s="2" t="s">
        <v>213</v>
      </c>
      <c r="B758" s="48">
        <v>44182</v>
      </c>
      <c r="C758" s="2" t="s">
        <v>27</v>
      </c>
      <c r="D758" s="2" t="s">
        <v>42</v>
      </c>
      <c r="E758" s="2" t="s">
        <v>214</v>
      </c>
      <c r="F758" s="2" t="s">
        <v>2292</v>
      </c>
      <c r="G758" s="2" t="s">
        <v>3</v>
      </c>
      <c r="H758" s="2" t="s">
        <v>2351</v>
      </c>
      <c r="I758" s="1" t="s">
        <v>1</v>
      </c>
      <c r="J758" s="1" t="s">
        <v>1</v>
      </c>
      <c r="K758" s="1" t="s">
        <v>1</v>
      </c>
      <c r="L758" s="1" t="s">
        <v>1</v>
      </c>
      <c r="M758" s="1">
        <v>0</v>
      </c>
      <c r="N758" s="2" t="s">
        <v>1</v>
      </c>
      <c r="O758" s="2" t="s">
        <v>2</v>
      </c>
      <c r="P758" s="2" t="s">
        <v>1</v>
      </c>
      <c r="Q758" s="1">
        <v>144740573.50999999</v>
      </c>
      <c r="R758" s="1">
        <v>0</v>
      </c>
      <c r="S758" s="1">
        <v>78557420.5</v>
      </c>
      <c r="T758" s="1">
        <v>0</v>
      </c>
      <c r="U758" s="2" t="s">
        <v>0</v>
      </c>
      <c r="V758" s="1">
        <v>0</v>
      </c>
      <c r="W758" s="1">
        <v>57054442.25</v>
      </c>
      <c r="X758" s="2" t="s">
        <v>9</v>
      </c>
      <c r="Y758" s="1">
        <v>9128710.7599999998</v>
      </c>
      <c r="Z758" s="1">
        <v>0</v>
      </c>
      <c r="AA758" s="2" t="s">
        <v>0</v>
      </c>
      <c r="AB758" s="1">
        <v>0</v>
      </c>
      <c r="AC758" s="1">
        <v>0</v>
      </c>
      <c r="AD758" s="2" t="s">
        <v>0</v>
      </c>
      <c r="AE758" s="1">
        <v>0</v>
      </c>
      <c r="AF758" s="2">
        <v>0</v>
      </c>
      <c r="AG758" s="2" t="s">
        <v>0</v>
      </c>
      <c r="AH758" s="1">
        <v>0</v>
      </c>
      <c r="AI758" s="1">
        <v>0</v>
      </c>
      <c r="AJ758" s="2" t="s">
        <v>0</v>
      </c>
      <c r="AK758" s="1">
        <v>0</v>
      </c>
      <c r="AL758" s="1">
        <v>0</v>
      </c>
      <c r="AM758" s="49" t="s">
        <v>1</v>
      </c>
      <c r="AN758" s="2" t="s">
        <v>1</v>
      </c>
      <c r="AO758" s="49" t="s">
        <v>1</v>
      </c>
      <c r="AP758" s="2" t="s">
        <v>1</v>
      </c>
      <c r="AR758" s="7"/>
      <c r="AS758" s="125"/>
      <c r="AT758" s="5"/>
      <c r="AU758" s="13"/>
    </row>
    <row r="759" spans="1:16367" x14ac:dyDescent="0.25">
      <c r="A759" s="2" t="s">
        <v>211</v>
      </c>
      <c r="B759" s="48">
        <v>44182</v>
      </c>
      <c r="C759" s="2" t="s">
        <v>35</v>
      </c>
      <c r="D759" s="2" t="s">
        <v>42</v>
      </c>
      <c r="E759" s="2" t="s">
        <v>219</v>
      </c>
      <c r="F759" s="2" t="s">
        <v>2352</v>
      </c>
      <c r="G759" s="2" t="s">
        <v>3</v>
      </c>
      <c r="H759" s="2" t="s">
        <v>2353</v>
      </c>
      <c r="I759" s="1" t="s">
        <v>1</v>
      </c>
      <c r="J759" s="1" t="s">
        <v>1</v>
      </c>
      <c r="K759" s="1" t="s">
        <v>1</v>
      </c>
      <c r="L759" s="1" t="s">
        <v>1</v>
      </c>
      <c r="M759" s="1">
        <v>0</v>
      </c>
      <c r="N759" s="2" t="s">
        <v>1</v>
      </c>
      <c r="O759" s="2" t="s">
        <v>2</v>
      </c>
      <c r="P759" s="2" t="s">
        <v>1</v>
      </c>
      <c r="Q759" s="1">
        <v>372307827.29999995</v>
      </c>
      <c r="R759" s="1">
        <v>0</v>
      </c>
      <c r="S759" s="1">
        <v>344015612.89999998</v>
      </c>
      <c r="T759" s="1">
        <v>0</v>
      </c>
      <c r="U759" s="2" t="s">
        <v>0</v>
      </c>
      <c r="V759" s="1">
        <v>0</v>
      </c>
      <c r="W759" s="1">
        <v>24389840</v>
      </c>
      <c r="X759" s="2" t="s">
        <v>0</v>
      </c>
      <c r="Y759" s="1">
        <v>3902374.4</v>
      </c>
      <c r="Z759" s="1">
        <v>0</v>
      </c>
      <c r="AA759" s="2" t="s">
        <v>0</v>
      </c>
      <c r="AB759" s="1">
        <v>0</v>
      </c>
      <c r="AC759" s="1">
        <v>0</v>
      </c>
      <c r="AD759" s="2" t="s">
        <v>0</v>
      </c>
      <c r="AE759" s="1">
        <v>0</v>
      </c>
      <c r="AF759" s="2">
        <v>0</v>
      </c>
      <c r="AG759" s="2" t="s">
        <v>0</v>
      </c>
      <c r="AH759" s="1">
        <v>0</v>
      </c>
      <c r="AI759" s="1">
        <v>0</v>
      </c>
      <c r="AJ759" s="2" t="s">
        <v>0</v>
      </c>
      <c r="AK759" s="1">
        <v>0</v>
      </c>
      <c r="AL759" s="1">
        <v>0</v>
      </c>
      <c r="AM759" s="49" t="s">
        <v>1</v>
      </c>
      <c r="AN759" s="2" t="s">
        <v>1</v>
      </c>
      <c r="AO759" s="49" t="s">
        <v>1</v>
      </c>
      <c r="AP759" s="2" t="s">
        <v>1</v>
      </c>
      <c r="AR759" s="7"/>
      <c r="AS759" s="125"/>
      <c r="AT759" s="5"/>
      <c r="AU759" s="13"/>
    </row>
    <row r="760" spans="1:16367" x14ac:dyDescent="0.25">
      <c r="A760" s="2" t="s">
        <v>209</v>
      </c>
      <c r="B760" s="48">
        <v>44182</v>
      </c>
      <c r="C760" s="2" t="s">
        <v>35</v>
      </c>
      <c r="D760" s="2" t="s">
        <v>42</v>
      </c>
      <c r="E760" s="2" t="s">
        <v>219</v>
      </c>
      <c r="F760" s="2" t="s">
        <v>2352</v>
      </c>
      <c r="G760" s="2" t="s">
        <v>3</v>
      </c>
      <c r="H760" s="2" t="s">
        <v>2354</v>
      </c>
      <c r="I760" s="1" t="s">
        <v>1</v>
      </c>
      <c r="J760" s="1" t="s">
        <v>1</v>
      </c>
      <c r="K760" s="1" t="s">
        <v>1</v>
      </c>
      <c r="L760" s="1" t="s">
        <v>1</v>
      </c>
      <c r="M760" s="1">
        <v>0</v>
      </c>
      <c r="N760" s="2" t="s">
        <v>1</v>
      </c>
      <c r="O760" s="2" t="s">
        <v>2355</v>
      </c>
      <c r="P760" s="2" t="s">
        <v>2356</v>
      </c>
      <c r="Q760" s="1">
        <v>10800779.48</v>
      </c>
      <c r="R760" s="1">
        <v>0</v>
      </c>
      <c r="S760" s="1">
        <v>7226700</v>
      </c>
      <c r="T760" s="1">
        <v>3081103</v>
      </c>
      <c r="U760" s="2" t="s">
        <v>9</v>
      </c>
      <c r="V760" s="1">
        <v>492976.48</v>
      </c>
      <c r="W760" s="1">
        <v>0</v>
      </c>
      <c r="X760" s="2" t="s">
        <v>0</v>
      </c>
      <c r="Y760" s="1">
        <v>0</v>
      </c>
      <c r="Z760" s="1">
        <v>0</v>
      </c>
      <c r="AA760" s="2" t="s">
        <v>0</v>
      </c>
      <c r="AB760" s="1">
        <v>0</v>
      </c>
      <c r="AC760" s="1">
        <v>0</v>
      </c>
      <c r="AD760" s="2" t="s">
        <v>0</v>
      </c>
      <c r="AE760" s="1">
        <v>0</v>
      </c>
      <c r="AF760" s="2">
        <v>0</v>
      </c>
      <c r="AG760" s="2" t="s">
        <v>0</v>
      </c>
      <c r="AH760" s="1">
        <v>0</v>
      </c>
      <c r="AI760" s="1">
        <v>0</v>
      </c>
      <c r="AJ760" s="2" t="s">
        <v>0</v>
      </c>
      <c r="AK760" s="1">
        <v>0</v>
      </c>
      <c r="AL760" s="1">
        <v>0</v>
      </c>
      <c r="AM760" s="49" t="s">
        <v>1</v>
      </c>
      <c r="AN760" s="2" t="s">
        <v>1</v>
      </c>
      <c r="AO760" s="49" t="s">
        <v>1</v>
      </c>
      <c r="AP760" s="2" t="s">
        <v>1</v>
      </c>
      <c r="AR760" s="7"/>
      <c r="AS760" s="125"/>
      <c r="AT760" s="5"/>
      <c r="AU760" s="13"/>
    </row>
    <row r="761" spans="1:16367" x14ac:dyDescent="0.25">
      <c r="A761" s="2" t="s">
        <v>208</v>
      </c>
      <c r="B761" s="48">
        <v>44182</v>
      </c>
      <c r="C761" s="2" t="s">
        <v>35</v>
      </c>
      <c r="D761" s="2" t="s">
        <v>42</v>
      </c>
      <c r="E761" s="2" t="s">
        <v>219</v>
      </c>
      <c r="F761" s="2" t="s">
        <v>2352</v>
      </c>
      <c r="G761" s="2" t="s">
        <v>3</v>
      </c>
      <c r="H761" s="2" t="s">
        <v>2357</v>
      </c>
      <c r="I761" s="1" t="s">
        <v>1</v>
      </c>
      <c r="J761" s="1" t="s">
        <v>1</v>
      </c>
      <c r="K761" s="1" t="s">
        <v>1</v>
      </c>
      <c r="L761" s="1" t="s">
        <v>1</v>
      </c>
      <c r="M761" s="1">
        <v>0</v>
      </c>
      <c r="N761" s="2" t="s">
        <v>1</v>
      </c>
      <c r="O761" s="2" t="s">
        <v>2</v>
      </c>
      <c r="P761" s="2" t="s">
        <v>1</v>
      </c>
      <c r="Q761" s="1">
        <v>17075482.699999999</v>
      </c>
      <c r="R761" s="1">
        <v>0</v>
      </c>
      <c r="S761" s="1">
        <v>15990627.5</v>
      </c>
      <c r="T761" s="1">
        <v>0</v>
      </c>
      <c r="U761" s="2" t="s">
        <v>0</v>
      </c>
      <c r="V761" s="1">
        <v>0</v>
      </c>
      <c r="W761" s="1">
        <v>935220</v>
      </c>
      <c r="X761" s="2" t="s">
        <v>0</v>
      </c>
      <c r="Y761" s="1">
        <v>149635.20000000001</v>
      </c>
      <c r="Z761" s="1">
        <v>0</v>
      </c>
      <c r="AA761" s="2" t="s">
        <v>0</v>
      </c>
      <c r="AB761" s="1">
        <v>0</v>
      </c>
      <c r="AC761" s="1">
        <v>0</v>
      </c>
      <c r="AD761" s="2" t="s">
        <v>0</v>
      </c>
      <c r="AE761" s="1">
        <v>0</v>
      </c>
      <c r="AF761" s="2">
        <v>0</v>
      </c>
      <c r="AG761" s="2" t="s">
        <v>0</v>
      </c>
      <c r="AH761" s="1">
        <v>0</v>
      </c>
      <c r="AI761" s="1">
        <v>0</v>
      </c>
      <c r="AJ761" s="2" t="s">
        <v>0</v>
      </c>
      <c r="AK761" s="1">
        <v>0</v>
      </c>
      <c r="AL761" s="1">
        <v>0</v>
      </c>
      <c r="AM761" s="49" t="s">
        <v>1</v>
      </c>
      <c r="AN761" s="2" t="s">
        <v>1</v>
      </c>
      <c r="AO761" s="49" t="s">
        <v>1</v>
      </c>
      <c r="AP761" s="2" t="s">
        <v>1</v>
      </c>
      <c r="AR761" s="7"/>
      <c r="AS761" s="125"/>
      <c r="AT761" s="5"/>
      <c r="AU761" s="13"/>
    </row>
    <row r="762" spans="1:16367" x14ac:dyDescent="0.25">
      <c r="A762" s="2" t="s">
        <v>207</v>
      </c>
      <c r="B762" s="48">
        <v>44182</v>
      </c>
      <c r="C762" s="2" t="s">
        <v>6</v>
      </c>
      <c r="D762" s="2" t="s">
        <v>42</v>
      </c>
      <c r="E762" s="2" t="s">
        <v>217</v>
      </c>
      <c r="F762" s="2" t="s">
        <v>417</v>
      </c>
      <c r="G762" s="2" t="s">
        <v>3</v>
      </c>
      <c r="H762" s="2" t="s">
        <v>2358</v>
      </c>
      <c r="I762" s="1"/>
      <c r="J762" s="1"/>
      <c r="K762" s="1"/>
      <c r="L762" s="1"/>
      <c r="M762" s="1">
        <v>0</v>
      </c>
      <c r="N762" s="2"/>
      <c r="O762" s="2" t="s">
        <v>2</v>
      </c>
      <c r="P762" s="2"/>
      <c r="Q762" s="1">
        <v>223778742.31</v>
      </c>
      <c r="R762" s="1">
        <v>0</v>
      </c>
      <c r="S762" s="1">
        <v>223778742.31</v>
      </c>
      <c r="T762" s="1">
        <v>0</v>
      </c>
      <c r="U762" s="2" t="s">
        <v>0</v>
      </c>
      <c r="V762" s="1">
        <v>0</v>
      </c>
      <c r="W762" s="1">
        <v>0</v>
      </c>
      <c r="X762" s="2" t="s">
        <v>0</v>
      </c>
      <c r="Y762" s="1">
        <v>0</v>
      </c>
      <c r="Z762" s="1">
        <v>0</v>
      </c>
      <c r="AA762" s="2" t="s">
        <v>0</v>
      </c>
      <c r="AB762" s="1">
        <v>0</v>
      </c>
      <c r="AC762" s="1">
        <v>0</v>
      </c>
      <c r="AD762" s="2" t="s">
        <v>0</v>
      </c>
      <c r="AE762" s="1">
        <v>0</v>
      </c>
      <c r="AF762" s="2">
        <v>0</v>
      </c>
      <c r="AG762" s="2" t="s">
        <v>0</v>
      </c>
      <c r="AH762" s="1">
        <v>0</v>
      </c>
      <c r="AI762" s="1">
        <v>0</v>
      </c>
      <c r="AJ762" s="2" t="s">
        <v>0</v>
      </c>
      <c r="AK762" s="1">
        <v>0</v>
      </c>
      <c r="AL762" s="1">
        <v>0</v>
      </c>
      <c r="AM762" s="49" t="s">
        <v>1</v>
      </c>
      <c r="AN762" s="2" t="s">
        <v>1</v>
      </c>
      <c r="AO762" s="49" t="s">
        <v>1</v>
      </c>
      <c r="AP762" s="2" t="s">
        <v>1</v>
      </c>
      <c r="AR762" s="7"/>
      <c r="AS762" s="125"/>
      <c r="AT762" s="5"/>
      <c r="AU762" s="13"/>
    </row>
    <row r="763" spans="1:16367" x14ac:dyDescent="0.25">
      <c r="A763" s="2" t="s">
        <v>205</v>
      </c>
      <c r="B763" s="48">
        <v>44182</v>
      </c>
      <c r="C763" s="2" t="s">
        <v>6</v>
      </c>
      <c r="D763" s="2" t="s">
        <v>42</v>
      </c>
      <c r="E763" s="2" t="s">
        <v>221</v>
      </c>
      <c r="F763" s="2" t="s">
        <v>826</v>
      </c>
      <c r="G763" s="2" t="s">
        <v>3</v>
      </c>
      <c r="H763" s="2" t="s">
        <v>2359</v>
      </c>
      <c r="I763" s="1" t="s">
        <v>1</v>
      </c>
      <c r="J763" s="1" t="s">
        <v>1</v>
      </c>
      <c r="K763" s="1" t="s">
        <v>1</v>
      </c>
      <c r="L763" s="1" t="s">
        <v>1</v>
      </c>
      <c r="M763" s="1">
        <v>0</v>
      </c>
      <c r="N763" s="2" t="s">
        <v>1</v>
      </c>
      <c r="O763" s="2" t="s">
        <v>2</v>
      </c>
      <c r="P763" s="2" t="s">
        <v>1</v>
      </c>
      <c r="Q763" s="1">
        <v>343655552.57800001</v>
      </c>
      <c r="R763" s="1">
        <v>0</v>
      </c>
      <c r="S763" s="1">
        <v>290619826.75</v>
      </c>
      <c r="T763" s="1">
        <v>0</v>
      </c>
      <c r="U763" s="2" t="s">
        <v>0</v>
      </c>
      <c r="V763" s="1">
        <v>0</v>
      </c>
      <c r="W763" s="1">
        <v>45720453.299999997</v>
      </c>
      <c r="X763" s="2" t="s">
        <v>0</v>
      </c>
      <c r="Y763" s="1">
        <v>7315272.5279999999</v>
      </c>
      <c r="Z763" s="1">
        <v>0</v>
      </c>
      <c r="AA763" s="2" t="s">
        <v>0</v>
      </c>
      <c r="AB763" s="1">
        <v>0</v>
      </c>
      <c r="AC763" s="1">
        <v>0</v>
      </c>
      <c r="AD763" s="2" t="s">
        <v>0</v>
      </c>
      <c r="AE763" s="1">
        <v>0</v>
      </c>
      <c r="AF763" s="2">
        <v>0</v>
      </c>
      <c r="AG763" s="2" t="s">
        <v>0</v>
      </c>
      <c r="AH763" s="1">
        <v>0</v>
      </c>
      <c r="AI763" s="1">
        <v>0</v>
      </c>
      <c r="AJ763" s="2" t="s">
        <v>0</v>
      </c>
      <c r="AK763" s="1">
        <v>0</v>
      </c>
      <c r="AL763" s="1">
        <v>0</v>
      </c>
      <c r="AM763" s="49" t="s">
        <v>1</v>
      </c>
      <c r="AN763" s="2" t="s">
        <v>1</v>
      </c>
      <c r="AO763" s="49" t="s">
        <v>1</v>
      </c>
      <c r="AP763" s="2" t="s">
        <v>1</v>
      </c>
      <c r="AR763" s="7"/>
      <c r="AS763" s="125"/>
      <c r="AT763" s="5"/>
      <c r="AU763" s="13"/>
    </row>
    <row r="764" spans="1:16367" x14ac:dyDescent="0.25">
      <c r="A764" s="2" t="s">
        <v>203</v>
      </c>
      <c r="B764" s="48">
        <v>44182</v>
      </c>
      <c r="C764" s="2" t="s">
        <v>27</v>
      </c>
      <c r="D764" s="2" t="s">
        <v>38</v>
      </c>
      <c r="E764" s="2" t="s">
        <v>4</v>
      </c>
      <c r="F764" s="2" t="s">
        <v>2360</v>
      </c>
      <c r="G764" s="2" t="s">
        <v>3</v>
      </c>
      <c r="H764" s="2" t="s">
        <v>2361</v>
      </c>
      <c r="I764" s="1" t="s">
        <v>1</v>
      </c>
      <c r="J764" s="1" t="s">
        <v>1</v>
      </c>
      <c r="K764" s="1" t="s">
        <v>1</v>
      </c>
      <c r="L764" s="1" t="s">
        <v>1</v>
      </c>
      <c r="M764" s="1">
        <v>0</v>
      </c>
      <c r="N764" s="2" t="s">
        <v>1</v>
      </c>
      <c r="O764" s="2" t="s">
        <v>2</v>
      </c>
      <c r="P764" s="2" t="s">
        <v>1</v>
      </c>
      <c r="Q764" s="1">
        <v>497169972.63399994</v>
      </c>
      <c r="R764" s="1">
        <v>0</v>
      </c>
      <c r="S764" s="1">
        <v>341501963.14999998</v>
      </c>
      <c r="T764" s="1">
        <v>0</v>
      </c>
      <c r="U764" s="2" t="s">
        <v>0</v>
      </c>
      <c r="V764" s="1">
        <v>0</v>
      </c>
      <c r="W764" s="1">
        <v>134196559.89999999</v>
      </c>
      <c r="X764" s="2" t="s">
        <v>9</v>
      </c>
      <c r="Y764" s="1">
        <v>21471449.583999999</v>
      </c>
      <c r="Z764" s="1">
        <v>0</v>
      </c>
      <c r="AA764" s="2" t="s">
        <v>0</v>
      </c>
      <c r="AB764" s="1">
        <v>0</v>
      </c>
      <c r="AC764" s="1">
        <v>0</v>
      </c>
      <c r="AD764" s="2" t="s">
        <v>0</v>
      </c>
      <c r="AE764" s="1">
        <v>0</v>
      </c>
      <c r="AF764" s="2">
        <v>0</v>
      </c>
      <c r="AG764" s="2" t="s">
        <v>0</v>
      </c>
      <c r="AH764" s="1">
        <v>0</v>
      </c>
      <c r="AI764" s="1">
        <v>0</v>
      </c>
      <c r="AJ764" s="2" t="s">
        <v>0</v>
      </c>
      <c r="AK764" s="1">
        <v>0</v>
      </c>
      <c r="AL764" s="1">
        <v>0</v>
      </c>
      <c r="AM764" s="49" t="s">
        <v>1</v>
      </c>
      <c r="AN764" s="2" t="s">
        <v>1</v>
      </c>
      <c r="AO764" s="49" t="s">
        <v>1</v>
      </c>
      <c r="AP764" s="2" t="s">
        <v>1</v>
      </c>
      <c r="AR764" s="7"/>
      <c r="AS764" s="125"/>
      <c r="AT764" s="5"/>
      <c r="AU764" s="13"/>
    </row>
    <row r="765" spans="1:16367" x14ac:dyDescent="0.25">
      <c r="A765" s="2" t="s">
        <v>202</v>
      </c>
      <c r="B765" s="48">
        <v>44182</v>
      </c>
      <c r="C765" s="2" t="s">
        <v>27</v>
      </c>
      <c r="D765" s="2" t="s">
        <v>38</v>
      </c>
      <c r="E765" s="2" t="s">
        <v>4</v>
      </c>
      <c r="F765" s="2" t="s">
        <v>2360</v>
      </c>
      <c r="G765" s="2" t="s">
        <v>3</v>
      </c>
      <c r="H765" s="2" t="s">
        <v>2362</v>
      </c>
      <c r="I765" s="1" t="s">
        <v>1</v>
      </c>
      <c r="J765" s="1" t="s">
        <v>1</v>
      </c>
      <c r="K765" s="1" t="s">
        <v>1</v>
      </c>
      <c r="L765" s="1" t="s">
        <v>1</v>
      </c>
      <c r="M765" s="1">
        <v>0</v>
      </c>
      <c r="N765" s="2" t="s">
        <v>1</v>
      </c>
      <c r="O765" s="2" t="s">
        <v>2363</v>
      </c>
      <c r="P765" s="2" t="s">
        <v>2364</v>
      </c>
      <c r="Q765" s="1">
        <v>15729528.4</v>
      </c>
      <c r="R765" s="1">
        <v>0</v>
      </c>
      <c r="S765" s="1">
        <v>13281650</v>
      </c>
      <c r="T765" s="1">
        <v>2110240</v>
      </c>
      <c r="U765" s="2" t="s">
        <v>9</v>
      </c>
      <c r="V765" s="1">
        <v>337638.40000000002</v>
      </c>
      <c r="W765" s="1">
        <v>0</v>
      </c>
      <c r="X765" s="2" t="s">
        <v>0</v>
      </c>
      <c r="Y765" s="1">
        <v>0</v>
      </c>
      <c r="Z765" s="1">
        <v>0</v>
      </c>
      <c r="AA765" s="2" t="s">
        <v>0</v>
      </c>
      <c r="AB765" s="1">
        <v>0</v>
      </c>
      <c r="AC765" s="1">
        <v>0</v>
      </c>
      <c r="AD765" s="2" t="s">
        <v>0</v>
      </c>
      <c r="AE765" s="1">
        <v>0</v>
      </c>
      <c r="AF765" s="2">
        <v>0</v>
      </c>
      <c r="AG765" s="2" t="s">
        <v>0</v>
      </c>
      <c r="AH765" s="1">
        <v>0</v>
      </c>
      <c r="AI765" s="1">
        <v>0</v>
      </c>
      <c r="AJ765" s="2" t="s">
        <v>0</v>
      </c>
      <c r="AK765" s="1">
        <v>0</v>
      </c>
      <c r="AL765" s="1">
        <v>0</v>
      </c>
      <c r="AM765" s="49" t="s">
        <v>1</v>
      </c>
      <c r="AN765" s="2" t="s">
        <v>1</v>
      </c>
      <c r="AO765" s="49" t="s">
        <v>1</v>
      </c>
      <c r="AP765" s="2" t="s">
        <v>1</v>
      </c>
      <c r="AR765" s="7"/>
      <c r="AS765" s="125"/>
      <c r="AT765" s="5"/>
      <c r="AU765" s="13"/>
    </row>
    <row r="766" spans="1:16367" x14ac:dyDescent="0.25">
      <c r="A766" s="2" t="s">
        <v>201</v>
      </c>
      <c r="B766" s="48">
        <v>44182</v>
      </c>
      <c r="C766" s="2" t="s">
        <v>27</v>
      </c>
      <c r="D766" s="2" t="s">
        <v>38</v>
      </c>
      <c r="E766" s="2" t="s">
        <v>4</v>
      </c>
      <c r="F766" s="2" t="s">
        <v>2360</v>
      </c>
      <c r="G766" s="2" t="s">
        <v>3</v>
      </c>
      <c r="H766" s="2" t="s">
        <v>2365</v>
      </c>
      <c r="I766" s="1" t="s">
        <v>1</v>
      </c>
      <c r="J766" s="1" t="s">
        <v>1</v>
      </c>
      <c r="K766" s="1" t="s">
        <v>1</v>
      </c>
      <c r="L766" s="1" t="s">
        <v>1</v>
      </c>
      <c r="M766" s="1">
        <v>0</v>
      </c>
      <c r="N766" s="2" t="s">
        <v>1</v>
      </c>
      <c r="O766" s="2" t="s">
        <v>2</v>
      </c>
      <c r="P766" s="2" t="s">
        <v>1</v>
      </c>
      <c r="Q766" s="1">
        <v>51281983.450000003</v>
      </c>
      <c r="R766" s="1">
        <v>0</v>
      </c>
      <c r="S766" s="1">
        <v>26849982.25</v>
      </c>
      <c r="T766" s="1">
        <v>0</v>
      </c>
      <c r="U766" s="2" t="s">
        <v>0</v>
      </c>
      <c r="V766" s="1">
        <v>0</v>
      </c>
      <c r="W766" s="1">
        <v>21062070</v>
      </c>
      <c r="X766" s="2" t="s">
        <v>9</v>
      </c>
      <c r="Y766" s="1">
        <v>3369931.2</v>
      </c>
      <c r="Z766" s="1">
        <v>0</v>
      </c>
      <c r="AA766" s="2" t="s">
        <v>0</v>
      </c>
      <c r="AB766" s="1">
        <v>0</v>
      </c>
      <c r="AC766" s="1">
        <v>0</v>
      </c>
      <c r="AD766" s="2" t="s">
        <v>0</v>
      </c>
      <c r="AE766" s="1">
        <v>0</v>
      </c>
      <c r="AF766" s="2">
        <v>0</v>
      </c>
      <c r="AG766" s="2" t="s">
        <v>0</v>
      </c>
      <c r="AH766" s="1">
        <v>0</v>
      </c>
      <c r="AI766" s="1">
        <v>0</v>
      </c>
      <c r="AJ766" s="2" t="s">
        <v>0</v>
      </c>
      <c r="AK766" s="1">
        <v>0</v>
      </c>
      <c r="AL766" s="1">
        <v>0</v>
      </c>
      <c r="AM766" s="49" t="s">
        <v>1</v>
      </c>
      <c r="AN766" s="2" t="s">
        <v>1</v>
      </c>
      <c r="AO766" s="49" t="s">
        <v>1</v>
      </c>
      <c r="AP766" s="2" t="s">
        <v>1</v>
      </c>
      <c r="AR766" s="7"/>
      <c r="AS766" s="125"/>
      <c r="AT766" s="5"/>
      <c r="AU766" s="13"/>
    </row>
    <row r="767" spans="1:16367" x14ac:dyDescent="0.25">
      <c r="A767" s="2" t="s">
        <v>199</v>
      </c>
      <c r="B767" s="48">
        <v>44182</v>
      </c>
      <c r="C767" s="2" t="s">
        <v>35</v>
      </c>
      <c r="D767" s="2" t="s">
        <v>38</v>
      </c>
      <c r="E767" s="2" t="s">
        <v>210</v>
      </c>
      <c r="F767" s="2" t="s">
        <v>1734</v>
      </c>
      <c r="G767" s="2" t="s">
        <v>3</v>
      </c>
      <c r="H767" s="2" t="s">
        <v>2366</v>
      </c>
      <c r="I767" s="1" t="s">
        <v>1</v>
      </c>
      <c r="J767" s="1" t="s">
        <v>1</v>
      </c>
      <c r="K767" s="1" t="s">
        <v>1</v>
      </c>
      <c r="L767" s="1" t="s">
        <v>1</v>
      </c>
      <c r="M767" s="1">
        <v>0</v>
      </c>
      <c r="N767" s="2" t="s">
        <v>1</v>
      </c>
      <c r="O767" s="2" t="s">
        <v>2</v>
      </c>
      <c r="P767" s="2" t="s">
        <v>1</v>
      </c>
      <c r="Q767" s="1">
        <v>234480661.69999999</v>
      </c>
      <c r="R767" s="1">
        <v>0</v>
      </c>
      <c r="S767" s="1">
        <v>209814746.5</v>
      </c>
      <c r="T767" s="1">
        <v>0</v>
      </c>
      <c r="U767" s="2" t="s">
        <v>0</v>
      </c>
      <c r="V767" s="1">
        <v>0</v>
      </c>
      <c r="W767" s="1">
        <v>21263720</v>
      </c>
      <c r="X767" s="2" t="s">
        <v>9</v>
      </c>
      <c r="Y767" s="1">
        <v>3402195.2</v>
      </c>
      <c r="Z767" s="1">
        <v>0</v>
      </c>
      <c r="AA767" s="2" t="s">
        <v>0</v>
      </c>
      <c r="AB767" s="1">
        <v>0</v>
      </c>
      <c r="AC767" s="1">
        <v>0</v>
      </c>
      <c r="AD767" s="2" t="s">
        <v>0</v>
      </c>
      <c r="AE767" s="1">
        <v>0</v>
      </c>
      <c r="AF767" s="2">
        <v>0</v>
      </c>
      <c r="AG767" s="2" t="s">
        <v>0</v>
      </c>
      <c r="AH767" s="1">
        <v>0</v>
      </c>
      <c r="AI767" s="1">
        <v>0</v>
      </c>
      <c r="AJ767" s="2" t="s">
        <v>0</v>
      </c>
      <c r="AK767" s="1">
        <v>0</v>
      </c>
      <c r="AL767" s="1">
        <v>0</v>
      </c>
      <c r="AM767" s="49" t="s">
        <v>1</v>
      </c>
      <c r="AN767" s="2" t="s">
        <v>1</v>
      </c>
      <c r="AO767" s="49" t="s">
        <v>1</v>
      </c>
      <c r="AP767" s="2" t="s">
        <v>1</v>
      </c>
      <c r="AR767" s="7"/>
      <c r="AS767" s="125"/>
      <c r="AT767" s="5"/>
      <c r="AU767" s="13"/>
    </row>
    <row r="768" spans="1:16367" x14ac:dyDescent="0.25">
      <c r="A768" s="2" t="s">
        <v>198</v>
      </c>
      <c r="B768" s="48">
        <v>44182</v>
      </c>
      <c r="C768" s="2" t="s">
        <v>6</v>
      </c>
      <c r="D768" s="2" t="s">
        <v>38</v>
      </c>
      <c r="E768" s="2" t="s">
        <v>212</v>
      </c>
      <c r="F768" s="2" t="s">
        <v>2367</v>
      </c>
      <c r="G768" s="2" t="s">
        <v>3</v>
      </c>
      <c r="H768" s="2" t="s">
        <v>2368</v>
      </c>
      <c r="I768" s="1" t="s">
        <v>1</v>
      </c>
      <c r="J768" s="1" t="s">
        <v>1</v>
      </c>
      <c r="K768" s="1" t="s">
        <v>1</v>
      </c>
      <c r="L768" s="1" t="s">
        <v>1</v>
      </c>
      <c r="M768" s="1">
        <v>0</v>
      </c>
      <c r="N768" s="2" t="s">
        <v>1</v>
      </c>
      <c r="O768" s="2" t="s">
        <v>2</v>
      </c>
      <c r="P768" s="2" t="s">
        <v>1</v>
      </c>
      <c r="Q768" s="1">
        <v>259244841.558</v>
      </c>
      <c r="R768" s="1">
        <v>0</v>
      </c>
      <c r="S768" s="1">
        <v>198358203.25</v>
      </c>
      <c r="T768" s="1">
        <v>0</v>
      </c>
      <c r="U768" s="2" t="s">
        <v>0</v>
      </c>
      <c r="V768" s="1">
        <v>0</v>
      </c>
      <c r="W768" s="1">
        <v>52488481.299999997</v>
      </c>
      <c r="X768" s="2" t="s">
        <v>9</v>
      </c>
      <c r="Y768" s="1">
        <v>8398157.0080000013</v>
      </c>
      <c r="Z768" s="1">
        <v>0</v>
      </c>
      <c r="AA768" s="2" t="s">
        <v>0</v>
      </c>
      <c r="AB768" s="1">
        <v>0</v>
      </c>
      <c r="AC768" s="1">
        <v>0</v>
      </c>
      <c r="AD768" s="2" t="s">
        <v>0</v>
      </c>
      <c r="AE768" s="1">
        <v>0</v>
      </c>
      <c r="AF768" s="2">
        <v>0</v>
      </c>
      <c r="AG768" s="2" t="s">
        <v>0</v>
      </c>
      <c r="AH768" s="1">
        <v>0</v>
      </c>
      <c r="AI768" s="1">
        <v>0</v>
      </c>
      <c r="AJ768" s="2" t="s">
        <v>0</v>
      </c>
      <c r="AK768" s="1">
        <v>0</v>
      </c>
      <c r="AL768" s="1">
        <v>0</v>
      </c>
      <c r="AM768" s="49" t="s">
        <v>1</v>
      </c>
      <c r="AN768" s="2" t="s">
        <v>1</v>
      </c>
      <c r="AO768" s="49" t="s">
        <v>1</v>
      </c>
      <c r="AP768" s="2" t="s">
        <v>1</v>
      </c>
      <c r="AR768" s="7"/>
      <c r="AS768" s="125"/>
      <c r="AT768" s="5"/>
      <c r="AU768" s="13"/>
    </row>
    <row r="769" spans="1:47" x14ac:dyDescent="0.25">
      <c r="A769" s="2" t="s">
        <v>197</v>
      </c>
      <c r="B769" s="48">
        <v>44182</v>
      </c>
      <c r="C769" s="2" t="s">
        <v>6</v>
      </c>
      <c r="D769" s="2" t="s">
        <v>38</v>
      </c>
      <c r="E769" s="2" t="s">
        <v>212</v>
      </c>
      <c r="F769" s="2" t="s">
        <v>2367</v>
      </c>
      <c r="G769" s="2" t="s">
        <v>3</v>
      </c>
      <c r="H769" s="2" t="s">
        <v>2369</v>
      </c>
      <c r="I769" s="1" t="s">
        <v>1</v>
      </c>
      <c r="J769" s="1" t="s">
        <v>1</v>
      </c>
      <c r="K769" s="1" t="s">
        <v>1</v>
      </c>
      <c r="L769" s="1" t="s">
        <v>1</v>
      </c>
      <c r="M769" s="1">
        <v>0</v>
      </c>
      <c r="N769" s="2" t="s">
        <v>1</v>
      </c>
      <c r="O769" s="2" t="s">
        <v>2370</v>
      </c>
      <c r="P769" s="2" t="s">
        <v>2371</v>
      </c>
      <c r="Q769" s="1">
        <v>2754500</v>
      </c>
      <c r="R769" s="1">
        <v>0</v>
      </c>
      <c r="S769" s="1">
        <v>2754500</v>
      </c>
      <c r="T769" s="1">
        <v>0</v>
      </c>
      <c r="U769" s="2" t="s">
        <v>0</v>
      </c>
      <c r="V769" s="1">
        <v>0</v>
      </c>
      <c r="W769" s="1">
        <v>0</v>
      </c>
      <c r="X769" s="2" t="s">
        <v>0</v>
      </c>
      <c r="Y769" s="1">
        <v>0</v>
      </c>
      <c r="Z769" s="1">
        <v>0</v>
      </c>
      <c r="AA769" s="2" t="s">
        <v>0</v>
      </c>
      <c r="AB769" s="1">
        <v>0</v>
      </c>
      <c r="AC769" s="1">
        <v>0</v>
      </c>
      <c r="AD769" s="2" t="s">
        <v>0</v>
      </c>
      <c r="AE769" s="1">
        <v>0</v>
      </c>
      <c r="AF769" s="2">
        <v>0</v>
      </c>
      <c r="AG769" s="2" t="s">
        <v>0</v>
      </c>
      <c r="AH769" s="1">
        <v>0</v>
      </c>
      <c r="AI769" s="1">
        <v>0</v>
      </c>
      <c r="AJ769" s="2" t="s">
        <v>0</v>
      </c>
      <c r="AK769" s="1">
        <v>0</v>
      </c>
      <c r="AL769" s="1">
        <v>0</v>
      </c>
      <c r="AM769" s="49" t="s">
        <v>1</v>
      </c>
      <c r="AN769" s="2" t="s">
        <v>1</v>
      </c>
      <c r="AO769" s="49" t="s">
        <v>1</v>
      </c>
      <c r="AP769" s="2" t="s">
        <v>1</v>
      </c>
      <c r="AR769" s="7"/>
      <c r="AS769" s="125"/>
      <c r="AT769" s="5"/>
      <c r="AU769" s="13"/>
    </row>
    <row r="770" spans="1:47" x14ac:dyDescent="0.25">
      <c r="A770" s="2" t="s">
        <v>195</v>
      </c>
      <c r="B770" s="48">
        <v>44182</v>
      </c>
      <c r="C770" s="2" t="s">
        <v>6</v>
      </c>
      <c r="D770" s="2" t="s">
        <v>38</v>
      </c>
      <c r="E770" s="2" t="s">
        <v>212</v>
      </c>
      <c r="F770" s="2" t="s">
        <v>2367</v>
      </c>
      <c r="G770" s="2" t="s">
        <v>3</v>
      </c>
      <c r="H770" s="2" t="s">
        <v>2372</v>
      </c>
      <c r="I770" s="1" t="s">
        <v>1</v>
      </c>
      <c r="J770" s="1" t="s">
        <v>1</v>
      </c>
      <c r="K770" s="1" t="s">
        <v>1</v>
      </c>
      <c r="L770" s="1" t="s">
        <v>1</v>
      </c>
      <c r="M770" s="1">
        <v>0</v>
      </c>
      <c r="N770" s="2" t="s">
        <v>1</v>
      </c>
      <c r="O770" s="2" t="s">
        <v>2</v>
      </c>
      <c r="P770" s="2" t="s">
        <v>1</v>
      </c>
      <c r="Q770" s="1">
        <v>671448547.96799994</v>
      </c>
      <c r="R770" s="1">
        <v>0</v>
      </c>
      <c r="S770" s="1">
        <v>556606294.9000001</v>
      </c>
      <c r="T770" s="1">
        <v>0</v>
      </c>
      <c r="U770" s="2" t="s">
        <v>0</v>
      </c>
      <c r="V770" s="1">
        <v>0</v>
      </c>
      <c r="W770" s="1">
        <v>99001942.300000012</v>
      </c>
      <c r="X770" s="2" t="s">
        <v>0</v>
      </c>
      <c r="Y770" s="1">
        <v>15840310.767999999</v>
      </c>
      <c r="Z770" s="1">
        <v>0</v>
      </c>
      <c r="AA770" s="2" t="s">
        <v>0</v>
      </c>
      <c r="AB770" s="1">
        <v>0</v>
      </c>
      <c r="AC770" s="1">
        <v>0</v>
      </c>
      <c r="AD770" s="2" t="s">
        <v>0</v>
      </c>
      <c r="AE770" s="1">
        <v>0</v>
      </c>
      <c r="AF770" s="2">
        <v>0</v>
      </c>
      <c r="AG770" s="2" t="s">
        <v>0</v>
      </c>
      <c r="AH770" s="1">
        <v>0</v>
      </c>
      <c r="AI770" s="1">
        <v>0</v>
      </c>
      <c r="AJ770" s="2" t="s">
        <v>0</v>
      </c>
      <c r="AK770" s="1">
        <v>0</v>
      </c>
      <c r="AL770" s="1">
        <v>0</v>
      </c>
      <c r="AM770" s="49" t="s">
        <v>1</v>
      </c>
      <c r="AN770" s="2" t="s">
        <v>1</v>
      </c>
      <c r="AO770" s="49" t="s">
        <v>1</v>
      </c>
      <c r="AP770" s="2" t="s">
        <v>1</v>
      </c>
      <c r="AR770" s="7"/>
      <c r="AS770" s="125"/>
      <c r="AT770" s="5"/>
      <c r="AU770" s="13"/>
    </row>
    <row r="771" spans="1:47" x14ac:dyDescent="0.25">
      <c r="A771" s="2" t="s">
        <v>193</v>
      </c>
      <c r="B771" s="48">
        <v>44182</v>
      </c>
      <c r="C771" s="2" t="s">
        <v>6</v>
      </c>
      <c r="D771" s="2" t="s">
        <v>38</v>
      </c>
      <c r="E771" s="2" t="s">
        <v>212</v>
      </c>
      <c r="F771" s="2" t="s">
        <v>2367</v>
      </c>
      <c r="G771" s="2" t="s">
        <v>3</v>
      </c>
      <c r="H771" s="2" t="s">
        <v>2373</v>
      </c>
      <c r="I771" s="1" t="s">
        <v>1</v>
      </c>
      <c r="J771" s="1" t="s">
        <v>1</v>
      </c>
      <c r="K771" s="1" t="s">
        <v>1</v>
      </c>
      <c r="L771" s="1" t="s">
        <v>1</v>
      </c>
      <c r="M771" s="1">
        <v>0</v>
      </c>
      <c r="N771" s="2" t="s">
        <v>1</v>
      </c>
      <c r="O771" s="2" t="s">
        <v>2374</v>
      </c>
      <c r="P771" s="2" t="s">
        <v>2375</v>
      </c>
      <c r="Q771" s="1">
        <v>22331648.5</v>
      </c>
      <c r="R771" s="1">
        <v>0</v>
      </c>
      <c r="S771" s="1">
        <v>11255504.5</v>
      </c>
      <c r="T771" s="1">
        <v>9548400</v>
      </c>
      <c r="U771" s="2" t="s">
        <v>9</v>
      </c>
      <c r="V771" s="1">
        <v>1527744</v>
      </c>
      <c r="W771" s="1">
        <v>0</v>
      </c>
      <c r="X771" s="2" t="s">
        <v>0</v>
      </c>
      <c r="Y771" s="1">
        <v>0</v>
      </c>
      <c r="Z771" s="1">
        <v>0</v>
      </c>
      <c r="AA771" s="2" t="s">
        <v>0</v>
      </c>
      <c r="AB771" s="1">
        <v>0</v>
      </c>
      <c r="AC771" s="1">
        <v>0</v>
      </c>
      <c r="AD771" s="2" t="s">
        <v>0</v>
      </c>
      <c r="AE771" s="1">
        <v>0</v>
      </c>
      <c r="AF771" s="2">
        <v>0</v>
      </c>
      <c r="AG771" s="2" t="s">
        <v>0</v>
      </c>
      <c r="AH771" s="1">
        <v>0</v>
      </c>
      <c r="AI771" s="1">
        <v>0</v>
      </c>
      <c r="AJ771" s="2" t="s">
        <v>0</v>
      </c>
      <c r="AK771" s="1">
        <v>0</v>
      </c>
      <c r="AL771" s="1">
        <v>0</v>
      </c>
      <c r="AM771" s="49" t="s">
        <v>1</v>
      </c>
      <c r="AN771" s="2" t="s">
        <v>1</v>
      </c>
      <c r="AO771" s="49" t="s">
        <v>1</v>
      </c>
      <c r="AP771" s="2" t="s">
        <v>1</v>
      </c>
      <c r="AR771" s="7"/>
      <c r="AS771" s="125"/>
      <c r="AT771" s="5"/>
      <c r="AU771" s="13"/>
    </row>
    <row r="772" spans="1:47" x14ac:dyDescent="0.25">
      <c r="A772" s="2" t="s">
        <v>192</v>
      </c>
      <c r="B772" s="48">
        <v>44182</v>
      </c>
      <c r="C772" s="2" t="s">
        <v>6</v>
      </c>
      <c r="D772" s="2" t="s">
        <v>38</v>
      </c>
      <c r="E772" s="2" t="s">
        <v>212</v>
      </c>
      <c r="F772" s="2" t="s">
        <v>2367</v>
      </c>
      <c r="G772" s="2" t="s">
        <v>3</v>
      </c>
      <c r="H772" s="2" t="s">
        <v>2376</v>
      </c>
      <c r="I772" s="1" t="s">
        <v>1</v>
      </c>
      <c r="J772" s="1" t="s">
        <v>1</v>
      </c>
      <c r="K772" s="1" t="s">
        <v>1</v>
      </c>
      <c r="L772" s="1" t="s">
        <v>1</v>
      </c>
      <c r="M772" s="1">
        <v>0</v>
      </c>
      <c r="N772" s="2" t="s">
        <v>1</v>
      </c>
      <c r="O772" s="2" t="s">
        <v>2</v>
      </c>
      <c r="P772" s="2" t="s">
        <v>1</v>
      </c>
      <c r="Q772" s="1">
        <v>266056631.22999999</v>
      </c>
      <c r="R772" s="1">
        <v>0</v>
      </c>
      <c r="S772" s="1">
        <v>205626751.09999999</v>
      </c>
      <c r="T772" s="1">
        <v>0</v>
      </c>
      <c r="U772" s="2" t="s">
        <v>0</v>
      </c>
      <c r="V772" s="1">
        <v>0</v>
      </c>
      <c r="W772" s="1">
        <v>52094724.25</v>
      </c>
      <c r="X772" s="2" t="s">
        <v>0</v>
      </c>
      <c r="Y772" s="1">
        <v>8335155.8799999999</v>
      </c>
      <c r="Z772" s="1">
        <v>0</v>
      </c>
      <c r="AA772" s="2" t="s">
        <v>0</v>
      </c>
      <c r="AB772" s="1">
        <v>0</v>
      </c>
      <c r="AC772" s="1">
        <v>0</v>
      </c>
      <c r="AD772" s="2" t="s">
        <v>0</v>
      </c>
      <c r="AE772" s="1">
        <v>0</v>
      </c>
      <c r="AF772" s="2">
        <v>0</v>
      </c>
      <c r="AG772" s="2" t="s">
        <v>0</v>
      </c>
      <c r="AH772" s="1">
        <v>0</v>
      </c>
      <c r="AI772" s="1">
        <v>0</v>
      </c>
      <c r="AJ772" s="2" t="s">
        <v>0</v>
      </c>
      <c r="AK772" s="1">
        <v>0</v>
      </c>
      <c r="AL772" s="1">
        <v>0</v>
      </c>
      <c r="AM772" s="49" t="s">
        <v>1</v>
      </c>
      <c r="AN772" s="2" t="s">
        <v>1</v>
      </c>
      <c r="AO772" s="49" t="s">
        <v>1</v>
      </c>
      <c r="AP772" s="2" t="s">
        <v>1</v>
      </c>
      <c r="AR772" s="7"/>
      <c r="AS772" s="125"/>
      <c r="AT772" s="5"/>
      <c r="AU772" s="13"/>
    </row>
    <row r="773" spans="1:47" x14ac:dyDescent="0.25">
      <c r="A773" s="2" t="s">
        <v>189</v>
      </c>
      <c r="B773" s="48">
        <v>44182</v>
      </c>
      <c r="C773" s="2" t="s">
        <v>6</v>
      </c>
      <c r="D773" s="2" t="s">
        <v>38</v>
      </c>
      <c r="E773" s="2" t="s">
        <v>212</v>
      </c>
      <c r="F773" s="2" t="s">
        <v>2367</v>
      </c>
      <c r="G773" s="2" t="s">
        <v>3</v>
      </c>
      <c r="H773" s="2" t="s">
        <v>2377</v>
      </c>
      <c r="I773" s="1" t="s">
        <v>1</v>
      </c>
      <c r="J773" s="1" t="s">
        <v>1</v>
      </c>
      <c r="K773" s="1" t="s">
        <v>1</v>
      </c>
      <c r="L773" s="1" t="s">
        <v>1</v>
      </c>
      <c r="M773" s="1">
        <v>0</v>
      </c>
      <c r="N773" s="2" t="s">
        <v>1</v>
      </c>
      <c r="O773" s="2" t="s">
        <v>988</v>
      </c>
      <c r="P773" s="2" t="s">
        <v>2378</v>
      </c>
      <c r="Q773" s="1">
        <v>5580582</v>
      </c>
      <c r="R773" s="1">
        <v>0</v>
      </c>
      <c r="S773" s="1">
        <v>5542650</v>
      </c>
      <c r="T773" s="1">
        <v>32700</v>
      </c>
      <c r="U773" s="2" t="s">
        <v>9</v>
      </c>
      <c r="V773" s="1">
        <v>5232</v>
      </c>
      <c r="W773" s="1">
        <v>0</v>
      </c>
      <c r="X773" s="2" t="s">
        <v>0</v>
      </c>
      <c r="Y773" s="1">
        <v>0</v>
      </c>
      <c r="Z773" s="1">
        <v>0</v>
      </c>
      <c r="AA773" s="2" t="s">
        <v>0</v>
      </c>
      <c r="AB773" s="1">
        <v>0</v>
      </c>
      <c r="AC773" s="1">
        <v>0</v>
      </c>
      <c r="AD773" s="2" t="s">
        <v>0</v>
      </c>
      <c r="AE773" s="1">
        <v>0</v>
      </c>
      <c r="AF773" s="2">
        <v>0</v>
      </c>
      <c r="AG773" s="2" t="s">
        <v>0</v>
      </c>
      <c r="AH773" s="1">
        <v>0</v>
      </c>
      <c r="AI773" s="1">
        <v>0</v>
      </c>
      <c r="AJ773" s="2" t="s">
        <v>0</v>
      </c>
      <c r="AK773" s="1">
        <v>0</v>
      </c>
      <c r="AL773" s="1">
        <v>0</v>
      </c>
      <c r="AM773" s="49" t="s">
        <v>1</v>
      </c>
      <c r="AN773" s="2" t="s">
        <v>1</v>
      </c>
      <c r="AO773" s="49" t="s">
        <v>1</v>
      </c>
      <c r="AP773" s="2" t="s">
        <v>1</v>
      </c>
      <c r="AR773" s="7"/>
      <c r="AS773" s="125"/>
      <c r="AT773" s="5"/>
      <c r="AU773" s="13"/>
    </row>
    <row r="774" spans="1:47" x14ac:dyDescent="0.25">
      <c r="A774" s="2" t="s">
        <v>188</v>
      </c>
      <c r="B774" s="48">
        <v>44182</v>
      </c>
      <c r="C774" s="2" t="s">
        <v>6</v>
      </c>
      <c r="D774" s="2" t="s">
        <v>38</v>
      </c>
      <c r="E774" s="2" t="s">
        <v>212</v>
      </c>
      <c r="F774" s="2" t="s">
        <v>2367</v>
      </c>
      <c r="G774" s="2" t="s">
        <v>3</v>
      </c>
      <c r="H774" s="2" t="s">
        <v>2379</v>
      </c>
      <c r="I774" s="1" t="s">
        <v>1</v>
      </c>
      <c r="J774" s="1" t="s">
        <v>1</v>
      </c>
      <c r="K774" s="1" t="s">
        <v>1</v>
      </c>
      <c r="L774" s="1" t="s">
        <v>1</v>
      </c>
      <c r="M774" s="1">
        <v>0</v>
      </c>
      <c r="N774" s="2" t="s">
        <v>1</v>
      </c>
      <c r="O774" s="2" t="s">
        <v>2380</v>
      </c>
      <c r="P774" s="2" t="s">
        <v>2381</v>
      </c>
      <c r="Q774" s="1">
        <v>9924123</v>
      </c>
      <c r="R774" s="1">
        <v>0</v>
      </c>
      <c r="S774" s="1">
        <v>9924123</v>
      </c>
      <c r="T774" s="1">
        <v>0</v>
      </c>
      <c r="U774" s="2" t="s">
        <v>0</v>
      </c>
      <c r="V774" s="1">
        <v>0</v>
      </c>
      <c r="W774" s="1">
        <v>0</v>
      </c>
      <c r="X774" s="2" t="s">
        <v>0</v>
      </c>
      <c r="Y774" s="1">
        <v>0</v>
      </c>
      <c r="Z774" s="1">
        <v>0</v>
      </c>
      <c r="AA774" s="2" t="s">
        <v>0</v>
      </c>
      <c r="AB774" s="1">
        <v>0</v>
      </c>
      <c r="AC774" s="1">
        <v>0</v>
      </c>
      <c r="AD774" s="2" t="s">
        <v>0</v>
      </c>
      <c r="AE774" s="1">
        <v>0</v>
      </c>
      <c r="AF774" s="2">
        <v>0</v>
      </c>
      <c r="AG774" s="2" t="s">
        <v>0</v>
      </c>
      <c r="AH774" s="1">
        <v>0</v>
      </c>
      <c r="AI774" s="1">
        <v>0</v>
      </c>
      <c r="AJ774" s="2" t="s">
        <v>0</v>
      </c>
      <c r="AK774" s="1">
        <v>0</v>
      </c>
      <c r="AL774" s="1">
        <v>0</v>
      </c>
      <c r="AM774" s="49" t="s">
        <v>1</v>
      </c>
      <c r="AN774" s="2" t="s">
        <v>1</v>
      </c>
      <c r="AO774" s="49" t="s">
        <v>1</v>
      </c>
      <c r="AP774" s="2" t="s">
        <v>1</v>
      </c>
      <c r="AR774" s="7"/>
      <c r="AS774" s="125"/>
      <c r="AT774" s="5"/>
      <c r="AU774" s="13"/>
    </row>
    <row r="775" spans="1:47" x14ac:dyDescent="0.25">
      <c r="A775" s="2" t="s">
        <v>187</v>
      </c>
      <c r="B775" s="48">
        <v>44182</v>
      </c>
      <c r="C775" s="2" t="s">
        <v>27</v>
      </c>
      <c r="D775" s="2" t="s">
        <v>33</v>
      </c>
      <c r="E775" s="2" t="s">
        <v>32</v>
      </c>
      <c r="F775" s="2" t="s">
        <v>2360</v>
      </c>
      <c r="G775" s="2" t="s">
        <v>3</v>
      </c>
      <c r="H775" s="2" t="s">
        <v>2382</v>
      </c>
      <c r="I775" s="1" t="s">
        <v>1</v>
      </c>
      <c r="J775" s="1" t="s">
        <v>1</v>
      </c>
      <c r="K775" s="1" t="s">
        <v>1</v>
      </c>
      <c r="L775" s="1" t="s">
        <v>1</v>
      </c>
      <c r="M775" s="1">
        <v>0</v>
      </c>
      <c r="N775" s="2" t="s">
        <v>1</v>
      </c>
      <c r="O775" s="2" t="s">
        <v>2</v>
      </c>
      <c r="P775" s="2" t="s">
        <v>1</v>
      </c>
      <c r="Q775" s="1">
        <v>284032577.9296</v>
      </c>
      <c r="R775" s="1">
        <v>0</v>
      </c>
      <c r="S775" s="1">
        <v>200672706</v>
      </c>
      <c r="T775" s="1">
        <v>0</v>
      </c>
      <c r="U775" s="2" t="s">
        <v>0</v>
      </c>
      <c r="V775" s="1">
        <v>0</v>
      </c>
      <c r="W775" s="1">
        <v>71861958.560000002</v>
      </c>
      <c r="X775" s="2" t="s">
        <v>9</v>
      </c>
      <c r="Y775" s="1">
        <v>11497913.3696</v>
      </c>
      <c r="Z775" s="1">
        <v>0</v>
      </c>
      <c r="AA775" s="2" t="s">
        <v>0</v>
      </c>
      <c r="AB775" s="1">
        <v>0</v>
      </c>
      <c r="AC775" s="1">
        <v>0</v>
      </c>
      <c r="AD775" s="2" t="s">
        <v>0</v>
      </c>
      <c r="AE775" s="1">
        <v>0</v>
      </c>
      <c r="AF775" s="2">
        <v>0</v>
      </c>
      <c r="AG775" s="2" t="s">
        <v>0</v>
      </c>
      <c r="AH775" s="1">
        <v>0</v>
      </c>
      <c r="AI775" s="1">
        <v>0</v>
      </c>
      <c r="AJ775" s="2" t="s">
        <v>0</v>
      </c>
      <c r="AK775" s="1">
        <v>0</v>
      </c>
      <c r="AL775" s="1">
        <v>0</v>
      </c>
      <c r="AM775" s="49" t="s">
        <v>1</v>
      </c>
      <c r="AN775" s="2" t="s">
        <v>1</v>
      </c>
      <c r="AO775" s="49" t="s">
        <v>1</v>
      </c>
      <c r="AP775" s="2" t="s">
        <v>1</v>
      </c>
      <c r="AR775" s="7"/>
      <c r="AS775" s="125"/>
      <c r="AT775" s="5"/>
      <c r="AU775" s="13"/>
    </row>
    <row r="776" spans="1:47" x14ac:dyDescent="0.25">
      <c r="A776" s="2" t="s">
        <v>186</v>
      </c>
      <c r="B776" s="48">
        <v>44182</v>
      </c>
      <c r="C776" s="2" t="s">
        <v>6</v>
      </c>
      <c r="D776" s="2" t="s">
        <v>33</v>
      </c>
      <c r="E776" s="2" t="s">
        <v>206</v>
      </c>
      <c r="F776" s="2" t="s">
        <v>879</v>
      </c>
      <c r="G776" s="2" t="s">
        <v>3</v>
      </c>
      <c r="H776" s="2" t="s">
        <v>2383</v>
      </c>
      <c r="I776" s="1" t="s">
        <v>1</v>
      </c>
      <c r="J776" s="1" t="s">
        <v>1</v>
      </c>
      <c r="K776" s="1" t="s">
        <v>1</v>
      </c>
      <c r="L776" s="1" t="s">
        <v>1</v>
      </c>
      <c r="M776" s="1">
        <v>0</v>
      </c>
      <c r="N776" s="2" t="s">
        <v>1</v>
      </c>
      <c r="O776" s="2" t="s">
        <v>2</v>
      </c>
      <c r="P776" s="2" t="s">
        <v>1</v>
      </c>
      <c r="Q776" s="1">
        <v>582194457.12199998</v>
      </c>
      <c r="R776" s="1">
        <v>0</v>
      </c>
      <c r="S776" s="1">
        <v>420627996.3499999</v>
      </c>
      <c r="T776" s="1">
        <v>0</v>
      </c>
      <c r="U776" s="2" t="s">
        <v>0</v>
      </c>
      <c r="V776" s="1">
        <v>0</v>
      </c>
      <c r="W776" s="1">
        <v>139281431.70000002</v>
      </c>
      <c r="X776" s="2" t="s">
        <v>9</v>
      </c>
      <c r="Y776" s="1">
        <v>22285029.072000001</v>
      </c>
      <c r="Z776" s="1">
        <v>0</v>
      </c>
      <c r="AA776" s="2" t="s">
        <v>0</v>
      </c>
      <c r="AB776" s="1">
        <v>0</v>
      </c>
      <c r="AC776" s="1">
        <v>0</v>
      </c>
      <c r="AD776" s="2" t="s">
        <v>0</v>
      </c>
      <c r="AE776" s="1">
        <v>0</v>
      </c>
      <c r="AF776" s="2">
        <v>0</v>
      </c>
      <c r="AG776" s="2" t="s">
        <v>0</v>
      </c>
      <c r="AH776" s="1">
        <v>0</v>
      </c>
      <c r="AI776" s="1">
        <v>0</v>
      </c>
      <c r="AJ776" s="2" t="s">
        <v>0</v>
      </c>
      <c r="AK776" s="1">
        <v>0</v>
      </c>
      <c r="AL776" s="1">
        <v>0</v>
      </c>
      <c r="AM776" s="49" t="s">
        <v>1</v>
      </c>
      <c r="AN776" s="2" t="s">
        <v>1</v>
      </c>
      <c r="AO776" s="49" t="s">
        <v>1</v>
      </c>
      <c r="AP776" s="2" t="s">
        <v>1</v>
      </c>
      <c r="AR776" s="7"/>
      <c r="AS776" s="125"/>
      <c r="AT776" s="5"/>
      <c r="AU776" s="13"/>
    </row>
    <row r="777" spans="1:47" x14ac:dyDescent="0.25">
      <c r="A777" s="2" t="s">
        <v>184</v>
      </c>
      <c r="B777" s="48">
        <v>44182</v>
      </c>
      <c r="C777" s="2" t="s">
        <v>6</v>
      </c>
      <c r="D777" s="2" t="s">
        <v>33</v>
      </c>
      <c r="E777" s="2" t="s">
        <v>206</v>
      </c>
      <c r="F777" s="2" t="s">
        <v>879</v>
      </c>
      <c r="G777" s="2" t="s">
        <v>3</v>
      </c>
      <c r="H777" s="2" t="s">
        <v>2384</v>
      </c>
      <c r="I777" s="1" t="s">
        <v>1</v>
      </c>
      <c r="J777" s="1" t="s">
        <v>1</v>
      </c>
      <c r="K777" s="1" t="s">
        <v>1</v>
      </c>
      <c r="L777" s="1" t="s">
        <v>1</v>
      </c>
      <c r="M777" s="1">
        <v>0</v>
      </c>
      <c r="N777" s="2" t="s">
        <v>1</v>
      </c>
      <c r="O777" s="2" t="s">
        <v>955</v>
      </c>
      <c r="P777" s="2" t="s">
        <v>956</v>
      </c>
      <c r="Q777" s="1">
        <v>19293000</v>
      </c>
      <c r="R777" s="1">
        <v>0</v>
      </c>
      <c r="S777" s="1">
        <v>19293000</v>
      </c>
      <c r="T777" s="1">
        <v>0</v>
      </c>
      <c r="U777" s="2" t="s">
        <v>0</v>
      </c>
      <c r="V777" s="1">
        <v>0</v>
      </c>
      <c r="W777" s="1">
        <v>0</v>
      </c>
      <c r="X777" s="2" t="s">
        <v>0</v>
      </c>
      <c r="Y777" s="1">
        <v>0</v>
      </c>
      <c r="Z777" s="1">
        <v>0</v>
      </c>
      <c r="AA777" s="2" t="s">
        <v>0</v>
      </c>
      <c r="AB777" s="1">
        <v>0</v>
      </c>
      <c r="AC777" s="1">
        <v>0</v>
      </c>
      <c r="AD777" s="2" t="s">
        <v>0</v>
      </c>
      <c r="AE777" s="1">
        <v>0</v>
      </c>
      <c r="AF777" s="2">
        <v>0</v>
      </c>
      <c r="AG777" s="2" t="s">
        <v>0</v>
      </c>
      <c r="AH777" s="1">
        <v>0</v>
      </c>
      <c r="AI777" s="1">
        <v>0</v>
      </c>
      <c r="AJ777" s="2" t="s">
        <v>0</v>
      </c>
      <c r="AK777" s="1">
        <v>0</v>
      </c>
      <c r="AL777" s="1">
        <v>0</v>
      </c>
      <c r="AM777" s="49" t="s">
        <v>1</v>
      </c>
      <c r="AN777" s="2" t="s">
        <v>1</v>
      </c>
      <c r="AO777" s="49" t="s">
        <v>1</v>
      </c>
      <c r="AP777" s="2" t="s">
        <v>1</v>
      </c>
      <c r="AR777" s="7"/>
      <c r="AS777" s="125"/>
      <c r="AT777" s="5"/>
      <c r="AU777" s="13"/>
    </row>
    <row r="778" spans="1:47" x14ac:dyDescent="0.25">
      <c r="A778" s="2" t="s">
        <v>182</v>
      </c>
      <c r="B778" s="48">
        <v>44182</v>
      </c>
      <c r="C778" s="2" t="s">
        <v>6</v>
      </c>
      <c r="D778" s="2" t="s">
        <v>33</v>
      </c>
      <c r="E778" s="2" t="s">
        <v>206</v>
      </c>
      <c r="F778" s="2" t="s">
        <v>879</v>
      </c>
      <c r="G778" s="2" t="s">
        <v>3</v>
      </c>
      <c r="H778" s="2" t="s">
        <v>2385</v>
      </c>
      <c r="I778" s="1" t="s">
        <v>1</v>
      </c>
      <c r="J778" s="1" t="s">
        <v>1</v>
      </c>
      <c r="K778" s="1" t="s">
        <v>1</v>
      </c>
      <c r="L778" s="1" t="s">
        <v>1</v>
      </c>
      <c r="M778" s="1">
        <v>0</v>
      </c>
      <c r="N778" s="2" t="s">
        <v>1</v>
      </c>
      <c r="O778" s="2" t="s">
        <v>2</v>
      </c>
      <c r="P778" s="2" t="s">
        <v>1</v>
      </c>
      <c r="Q778" s="1">
        <v>6981166.5999999996</v>
      </c>
      <c r="R778" s="1">
        <v>0</v>
      </c>
      <c r="S778" s="1">
        <v>6981166.5999999996</v>
      </c>
      <c r="T778" s="1">
        <v>0</v>
      </c>
      <c r="U778" s="2" t="s">
        <v>0</v>
      </c>
      <c r="V778" s="1">
        <v>0</v>
      </c>
      <c r="W778" s="1">
        <v>0</v>
      </c>
      <c r="X778" s="2" t="s">
        <v>0</v>
      </c>
      <c r="Y778" s="1">
        <v>0</v>
      </c>
      <c r="Z778" s="1">
        <v>0</v>
      </c>
      <c r="AA778" s="2" t="s">
        <v>0</v>
      </c>
      <c r="AB778" s="1">
        <v>0</v>
      </c>
      <c r="AC778" s="1">
        <v>0</v>
      </c>
      <c r="AD778" s="2" t="s">
        <v>0</v>
      </c>
      <c r="AE778" s="1">
        <v>0</v>
      </c>
      <c r="AF778" s="2">
        <v>0</v>
      </c>
      <c r="AG778" s="2" t="s">
        <v>0</v>
      </c>
      <c r="AH778" s="1">
        <v>0</v>
      </c>
      <c r="AI778" s="1">
        <v>0</v>
      </c>
      <c r="AJ778" s="2" t="s">
        <v>0</v>
      </c>
      <c r="AK778" s="1">
        <v>0</v>
      </c>
      <c r="AL778" s="1">
        <v>0</v>
      </c>
      <c r="AM778" s="49" t="s">
        <v>1</v>
      </c>
      <c r="AN778" s="2" t="s">
        <v>1</v>
      </c>
      <c r="AO778" s="49" t="s">
        <v>1</v>
      </c>
      <c r="AP778" s="2" t="s">
        <v>1</v>
      </c>
      <c r="AR778" s="7"/>
      <c r="AS778" s="125"/>
      <c r="AT778" s="5"/>
      <c r="AU778" s="13"/>
    </row>
    <row r="779" spans="1:47" x14ac:dyDescent="0.25">
      <c r="A779" s="2" t="s">
        <v>180</v>
      </c>
      <c r="B779" s="48">
        <v>44182</v>
      </c>
      <c r="C779" s="2" t="s">
        <v>6</v>
      </c>
      <c r="D779" s="2" t="s">
        <v>33</v>
      </c>
      <c r="E779" s="2" t="s">
        <v>206</v>
      </c>
      <c r="F779" s="2" t="s">
        <v>879</v>
      </c>
      <c r="G779" s="2" t="s">
        <v>3</v>
      </c>
      <c r="H779" s="2" t="s">
        <v>2386</v>
      </c>
      <c r="I779" s="1" t="s">
        <v>1</v>
      </c>
      <c r="J779" s="1" t="s">
        <v>1</v>
      </c>
      <c r="K779" s="1" t="s">
        <v>1</v>
      </c>
      <c r="L779" s="1" t="s">
        <v>1</v>
      </c>
      <c r="M779" s="1">
        <v>0</v>
      </c>
      <c r="N779" s="2" t="s">
        <v>1</v>
      </c>
      <c r="O779" s="2" t="s">
        <v>2387</v>
      </c>
      <c r="P779" s="2" t="s">
        <v>2388</v>
      </c>
      <c r="Q779" s="1">
        <v>5280178</v>
      </c>
      <c r="R779" s="1">
        <v>0</v>
      </c>
      <c r="S779" s="1">
        <v>3389900</v>
      </c>
      <c r="T779" s="1">
        <v>1629550</v>
      </c>
      <c r="U779" s="2" t="s">
        <v>9</v>
      </c>
      <c r="V779" s="1">
        <v>260728</v>
      </c>
      <c r="W779" s="1">
        <v>0</v>
      </c>
      <c r="X779" s="2" t="s">
        <v>0</v>
      </c>
      <c r="Y779" s="1">
        <v>0</v>
      </c>
      <c r="Z779" s="1">
        <v>0</v>
      </c>
      <c r="AA779" s="2" t="s">
        <v>0</v>
      </c>
      <c r="AB779" s="1">
        <v>0</v>
      </c>
      <c r="AC779" s="1">
        <v>0</v>
      </c>
      <c r="AD779" s="2" t="s">
        <v>0</v>
      </c>
      <c r="AE779" s="1">
        <v>0</v>
      </c>
      <c r="AF779" s="2">
        <v>0</v>
      </c>
      <c r="AG779" s="2" t="s">
        <v>0</v>
      </c>
      <c r="AH779" s="1">
        <v>0</v>
      </c>
      <c r="AI779" s="1">
        <v>0</v>
      </c>
      <c r="AJ779" s="2" t="s">
        <v>0</v>
      </c>
      <c r="AK779" s="1">
        <v>0</v>
      </c>
      <c r="AL779" s="1">
        <v>0</v>
      </c>
      <c r="AM779" s="49" t="s">
        <v>1</v>
      </c>
      <c r="AN779" s="2" t="s">
        <v>1</v>
      </c>
      <c r="AO779" s="49" t="s">
        <v>1</v>
      </c>
      <c r="AP779" s="2" t="s">
        <v>1</v>
      </c>
      <c r="AR779" s="7"/>
      <c r="AS779" s="125"/>
      <c r="AT779" s="5"/>
      <c r="AU779" s="13"/>
    </row>
    <row r="780" spans="1:47" x14ac:dyDescent="0.25">
      <c r="A780" s="2" t="s">
        <v>179</v>
      </c>
      <c r="B780" s="48">
        <v>44182</v>
      </c>
      <c r="C780" s="2" t="s">
        <v>6</v>
      </c>
      <c r="D780" s="2" t="s">
        <v>33</v>
      </c>
      <c r="E780" s="2" t="s">
        <v>206</v>
      </c>
      <c r="F780" s="2" t="s">
        <v>879</v>
      </c>
      <c r="G780" s="2" t="s">
        <v>3</v>
      </c>
      <c r="H780" s="2" t="s">
        <v>2389</v>
      </c>
      <c r="I780" s="1" t="s">
        <v>1</v>
      </c>
      <c r="J780" s="1" t="s">
        <v>1</v>
      </c>
      <c r="K780" s="1" t="s">
        <v>1</v>
      </c>
      <c r="L780" s="1" t="s">
        <v>1</v>
      </c>
      <c r="M780" s="1">
        <v>0</v>
      </c>
      <c r="N780" s="2" t="s">
        <v>1</v>
      </c>
      <c r="O780" s="2" t="s">
        <v>2</v>
      </c>
      <c r="P780" s="2" t="s">
        <v>1</v>
      </c>
      <c r="Q780" s="1">
        <v>53874205.859999999</v>
      </c>
      <c r="R780" s="1">
        <v>0</v>
      </c>
      <c r="S780" s="1">
        <v>41163951.299999997</v>
      </c>
      <c r="T780" s="1">
        <v>0</v>
      </c>
      <c r="U780" s="2" t="s">
        <v>0</v>
      </c>
      <c r="V780" s="1">
        <v>0</v>
      </c>
      <c r="W780" s="1">
        <v>10957116</v>
      </c>
      <c r="X780" s="2" t="s">
        <v>9</v>
      </c>
      <c r="Y780" s="1">
        <v>1753138.56</v>
      </c>
      <c r="Z780" s="1">
        <v>0</v>
      </c>
      <c r="AA780" s="2" t="s">
        <v>0</v>
      </c>
      <c r="AB780" s="1">
        <v>0</v>
      </c>
      <c r="AC780" s="1">
        <v>0</v>
      </c>
      <c r="AD780" s="2" t="s">
        <v>0</v>
      </c>
      <c r="AE780" s="1">
        <v>0</v>
      </c>
      <c r="AF780" s="2">
        <v>0</v>
      </c>
      <c r="AG780" s="2" t="s">
        <v>0</v>
      </c>
      <c r="AH780" s="1">
        <v>0</v>
      </c>
      <c r="AI780" s="1">
        <v>0</v>
      </c>
      <c r="AJ780" s="2" t="s">
        <v>0</v>
      </c>
      <c r="AK780" s="1">
        <v>0</v>
      </c>
      <c r="AL780" s="1">
        <v>0</v>
      </c>
      <c r="AM780" s="49" t="s">
        <v>1</v>
      </c>
      <c r="AN780" s="2" t="s">
        <v>1</v>
      </c>
      <c r="AO780" s="49" t="s">
        <v>1</v>
      </c>
      <c r="AP780" s="2" t="s">
        <v>1</v>
      </c>
      <c r="AR780" s="7"/>
      <c r="AS780" s="125"/>
      <c r="AT780" s="5"/>
      <c r="AU780" s="13"/>
    </row>
    <row r="781" spans="1:47" x14ac:dyDescent="0.25">
      <c r="A781" s="2" t="s">
        <v>177</v>
      </c>
      <c r="B781" s="48">
        <v>44182</v>
      </c>
      <c r="C781" s="2" t="s">
        <v>6</v>
      </c>
      <c r="D781" s="2" t="s">
        <v>33</v>
      </c>
      <c r="E781" s="2" t="s">
        <v>206</v>
      </c>
      <c r="F781" s="2" t="s">
        <v>879</v>
      </c>
      <c r="G781" s="2" t="s">
        <v>3</v>
      </c>
      <c r="H781" s="2" t="s">
        <v>2390</v>
      </c>
      <c r="I781" s="1" t="s">
        <v>1</v>
      </c>
      <c r="J781" s="1" t="s">
        <v>1</v>
      </c>
      <c r="K781" s="1" t="s">
        <v>1</v>
      </c>
      <c r="L781" s="1" t="s">
        <v>1</v>
      </c>
      <c r="M781" s="1">
        <v>0</v>
      </c>
      <c r="N781" s="2" t="s">
        <v>1</v>
      </c>
      <c r="O781" s="2" t="s">
        <v>2391</v>
      </c>
      <c r="P781" s="2" t="s">
        <v>2392</v>
      </c>
      <c r="Q781" s="1">
        <v>38477000</v>
      </c>
      <c r="R781" s="1">
        <v>0</v>
      </c>
      <c r="S781" s="1">
        <v>38477000</v>
      </c>
      <c r="T781" s="1">
        <v>0</v>
      </c>
      <c r="U781" s="2" t="s">
        <v>0</v>
      </c>
      <c r="V781" s="1">
        <v>0</v>
      </c>
      <c r="W781" s="1">
        <v>0</v>
      </c>
      <c r="X781" s="2" t="s">
        <v>0</v>
      </c>
      <c r="Y781" s="1">
        <v>0</v>
      </c>
      <c r="Z781" s="1">
        <v>0</v>
      </c>
      <c r="AA781" s="2" t="s">
        <v>0</v>
      </c>
      <c r="AB781" s="1">
        <v>0</v>
      </c>
      <c r="AC781" s="1">
        <v>0</v>
      </c>
      <c r="AD781" s="2" t="s">
        <v>0</v>
      </c>
      <c r="AE781" s="1">
        <v>0</v>
      </c>
      <c r="AF781" s="2">
        <v>0</v>
      </c>
      <c r="AG781" s="2" t="s">
        <v>0</v>
      </c>
      <c r="AH781" s="1">
        <v>0</v>
      </c>
      <c r="AI781" s="1">
        <v>0</v>
      </c>
      <c r="AJ781" s="2" t="s">
        <v>0</v>
      </c>
      <c r="AK781" s="1">
        <v>0</v>
      </c>
      <c r="AL781" s="1">
        <v>0</v>
      </c>
      <c r="AM781" s="49" t="s">
        <v>1</v>
      </c>
      <c r="AN781" s="2" t="s">
        <v>1</v>
      </c>
      <c r="AO781" s="49" t="s">
        <v>1</v>
      </c>
      <c r="AP781" s="2" t="s">
        <v>1</v>
      </c>
      <c r="AR781" s="7"/>
      <c r="AS781" s="125"/>
      <c r="AT781" s="5"/>
      <c r="AU781" s="13"/>
    </row>
    <row r="782" spans="1:47" x14ac:dyDescent="0.25">
      <c r="A782" s="2" t="s">
        <v>176</v>
      </c>
      <c r="B782" s="48">
        <v>44182</v>
      </c>
      <c r="C782" s="2" t="s">
        <v>6</v>
      </c>
      <c r="D782" s="2" t="s">
        <v>33</v>
      </c>
      <c r="E782" s="2" t="s">
        <v>206</v>
      </c>
      <c r="F782" s="2" t="s">
        <v>879</v>
      </c>
      <c r="G782" s="2" t="s">
        <v>3</v>
      </c>
      <c r="H782" s="2" t="s">
        <v>2393</v>
      </c>
      <c r="I782" s="1" t="s">
        <v>1</v>
      </c>
      <c r="J782" s="1" t="s">
        <v>1</v>
      </c>
      <c r="K782" s="1" t="s">
        <v>1</v>
      </c>
      <c r="L782" s="1" t="s">
        <v>1</v>
      </c>
      <c r="M782" s="1">
        <v>0</v>
      </c>
      <c r="N782" s="2" t="s">
        <v>1</v>
      </c>
      <c r="O782" s="2" t="s">
        <v>1506</v>
      </c>
      <c r="P782" s="2" t="s">
        <v>1507</v>
      </c>
      <c r="Q782" s="1">
        <v>3280901</v>
      </c>
      <c r="R782" s="1">
        <v>0</v>
      </c>
      <c r="S782" s="1">
        <v>3280901</v>
      </c>
      <c r="T782" s="1">
        <v>0</v>
      </c>
      <c r="U782" s="2" t="s">
        <v>0</v>
      </c>
      <c r="V782" s="1">
        <v>0</v>
      </c>
      <c r="W782" s="1">
        <v>0</v>
      </c>
      <c r="X782" s="2" t="s">
        <v>0</v>
      </c>
      <c r="Y782" s="1">
        <v>0</v>
      </c>
      <c r="Z782" s="1">
        <v>0</v>
      </c>
      <c r="AA782" s="2" t="s">
        <v>0</v>
      </c>
      <c r="AB782" s="1">
        <v>0</v>
      </c>
      <c r="AC782" s="1">
        <v>0</v>
      </c>
      <c r="AD782" s="2" t="s">
        <v>0</v>
      </c>
      <c r="AE782" s="1">
        <v>0</v>
      </c>
      <c r="AF782" s="2">
        <v>0</v>
      </c>
      <c r="AG782" s="2" t="s">
        <v>0</v>
      </c>
      <c r="AH782" s="1">
        <v>0</v>
      </c>
      <c r="AI782" s="1">
        <v>0</v>
      </c>
      <c r="AJ782" s="2" t="s">
        <v>0</v>
      </c>
      <c r="AK782" s="1">
        <v>0</v>
      </c>
      <c r="AL782" s="1">
        <v>0</v>
      </c>
      <c r="AM782" s="49" t="s">
        <v>1</v>
      </c>
      <c r="AN782" s="2" t="s">
        <v>1</v>
      </c>
      <c r="AO782" s="49" t="s">
        <v>1</v>
      </c>
      <c r="AP782" s="2" t="s">
        <v>1</v>
      </c>
      <c r="AR782" s="7"/>
      <c r="AS782" s="125"/>
      <c r="AT782" s="5"/>
      <c r="AU782" s="13"/>
    </row>
    <row r="783" spans="1:47" x14ac:dyDescent="0.25">
      <c r="A783" s="2" t="s">
        <v>174</v>
      </c>
      <c r="B783" s="48">
        <v>44182</v>
      </c>
      <c r="C783" s="2" t="s">
        <v>6</v>
      </c>
      <c r="D783" s="2" t="s">
        <v>33</v>
      </c>
      <c r="E783" s="2" t="s">
        <v>206</v>
      </c>
      <c r="F783" s="2" t="s">
        <v>879</v>
      </c>
      <c r="G783" s="2" t="s">
        <v>3</v>
      </c>
      <c r="H783" s="2" t="s">
        <v>2394</v>
      </c>
      <c r="I783" s="1" t="s">
        <v>1</v>
      </c>
      <c r="J783" s="1" t="s">
        <v>1</v>
      </c>
      <c r="K783" s="1" t="s">
        <v>1</v>
      </c>
      <c r="L783" s="1" t="s">
        <v>1</v>
      </c>
      <c r="M783" s="1">
        <v>0</v>
      </c>
      <c r="N783" s="2" t="s">
        <v>1</v>
      </c>
      <c r="O783" s="2" t="s">
        <v>2</v>
      </c>
      <c r="P783" s="2" t="s">
        <v>1</v>
      </c>
      <c r="Q783" s="1">
        <v>81199905.75</v>
      </c>
      <c r="R783" s="1">
        <v>0</v>
      </c>
      <c r="S783" s="1">
        <v>81048177.75</v>
      </c>
      <c r="T783" s="1">
        <v>0</v>
      </c>
      <c r="U783" s="2" t="s">
        <v>0</v>
      </c>
      <c r="V783" s="1">
        <v>0</v>
      </c>
      <c r="W783" s="1">
        <v>130800</v>
      </c>
      <c r="X783" s="2" t="s">
        <v>9</v>
      </c>
      <c r="Y783" s="1">
        <v>20928</v>
      </c>
      <c r="Z783" s="1">
        <v>0</v>
      </c>
      <c r="AA783" s="2" t="s">
        <v>0</v>
      </c>
      <c r="AB783" s="1">
        <v>0</v>
      </c>
      <c r="AC783" s="1">
        <v>0</v>
      </c>
      <c r="AD783" s="2" t="s">
        <v>0</v>
      </c>
      <c r="AE783" s="1">
        <v>0</v>
      </c>
      <c r="AF783" s="2">
        <v>0</v>
      </c>
      <c r="AG783" s="2" t="s">
        <v>0</v>
      </c>
      <c r="AH783" s="1">
        <v>0</v>
      </c>
      <c r="AI783" s="1">
        <v>0</v>
      </c>
      <c r="AJ783" s="2" t="s">
        <v>0</v>
      </c>
      <c r="AK783" s="1">
        <v>0</v>
      </c>
      <c r="AL783" s="1">
        <v>0</v>
      </c>
      <c r="AM783" s="49" t="s">
        <v>1</v>
      </c>
      <c r="AN783" s="2" t="s">
        <v>1</v>
      </c>
      <c r="AO783" s="49" t="s">
        <v>1</v>
      </c>
      <c r="AP783" s="2" t="s">
        <v>1</v>
      </c>
      <c r="AR783" s="7"/>
      <c r="AS783" s="125"/>
      <c r="AT783" s="5"/>
      <c r="AU783" s="13"/>
    </row>
    <row r="784" spans="1:47" x14ac:dyDescent="0.25">
      <c r="A784" s="2" t="s">
        <v>173</v>
      </c>
      <c r="B784" s="48">
        <v>44182</v>
      </c>
      <c r="C784" s="2" t="s">
        <v>27</v>
      </c>
      <c r="D784" s="2" t="s">
        <v>26</v>
      </c>
      <c r="E784" s="2" t="s">
        <v>253</v>
      </c>
      <c r="F784" s="2" t="s">
        <v>1635</v>
      </c>
      <c r="G784" s="2" t="s">
        <v>3</v>
      </c>
      <c r="H784" s="2" t="s">
        <v>2395</v>
      </c>
      <c r="I784" s="1" t="s">
        <v>1</v>
      </c>
      <c r="J784" s="1" t="s">
        <v>1</v>
      </c>
      <c r="K784" s="1" t="s">
        <v>1</v>
      </c>
      <c r="L784" s="1" t="s">
        <v>1</v>
      </c>
      <c r="M784" s="1">
        <v>0</v>
      </c>
      <c r="N784" s="2" t="s">
        <v>1</v>
      </c>
      <c r="O784" s="2" t="s">
        <v>2</v>
      </c>
      <c r="P784" s="2" t="s">
        <v>1</v>
      </c>
      <c r="Q784" s="1">
        <v>111697463.24399999</v>
      </c>
      <c r="R784" s="1">
        <v>0</v>
      </c>
      <c r="S784" s="1">
        <v>80286277.5</v>
      </c>
      <c r="T784" s="1">
        <v>0</v>
      </c>
      <c r="U784" s="2" t="s">
        <v>0</v>
      </c>
      <c r="V784" s="1">
        <v>0</v>
      </c>
      <c r="W784" s="1">
        <v>27078608.399999999</v>
      </c>
      <c r="X784" s="2" t="s">
        <v>9</v>
      </c>
      <c r="Y784" s="1">
        <v>4332577.3440000005</v>
      </c>
      <c r="Z784" s="1">
        <v>0</v>
      </c>
      <c r="AA784" s="2" t="s">
        <v>0</v>
      </c>
      <c r="AB784" s="1">
        <v>0</v>
      </c>
      <c r="AC784" s="1">
        <v>0</v>
      </c>
      <c r="AD784" s="2" t="s">
        <v>0</v>
      </c>
      <c r="AE784" s="1">
        <v>0</v>
      </c>
      <c r="AF784" s="2">
        <v>0</v>
      </c>
      <c r="AG784" s="2" t="s">
        <v>0</v>
      </c>
      <c r="AH784" s="1">
        <v>0</v>
      </c>
      <c r="AI784" s="1">
        <v>0</v>
      </c>
      <c r="AJ784" s="2" t="s">
        <v>0</v>
      </c>
      <c r="AK784" s="1">
        <v>0</v>
      </c>
      <c r="AL784" s="1">
        <v>0</v>
      </c>
      <c r="AM784" s="49" t="s">
        <v>1</v>
      </c>
      <c r="AN784" s="2" t="s">
        <v>1</v>
      </c>
      <c r="AO784" s="49" t="s">
        <v>1</v>
      </c>
      <c r="AP784" s="2" t="s">
        <v>1</v>
      </c>
      <c r="AR784" s="7"/>
      <c r="AS784" s="125"/>
      <c r="AT784" s="5"/>
      <c r="AU784" s="13"/>
    </row>
    <row r="785" spans="1:47" x14ac:dyDescent="0.25">
      <c r="A785" s="2" t="s">
        <v>172</v>
      </c>
      <c r="B785" s="48">
        <v>44182</v>
      </c>
      <c r="C785" s="2" t="s">
        <v>27</v>
      </c>
      <c r="D785" s="2" t="s">
        <v>26</v>
      </c>
      <c r="E785" s="2" t="s">
        <v>253</v>
      </c>
      <c r="F785" s="2" t="s">
        <v>1635</v>
      </c>
      <c r="G785" s="2" t="s">
        <v>3</v>
      </c>
      <c r="H785" s="2" t="s">
        <v>2396</v>
      </c>
      <c r="I785" s="1" t="s">
        <v>1</v>
      </c>
      <c r="J785" s="1" t="s">
        <v>1</v>
      </c>
      <c r="K785" s="1" t="s">
        <v>1</v>
      </c>
      <c r="L785" s="1" t="s">
        <v>1</v>
      </c>
      <c r="M785" s="1">
        <v>0</v>
      </c>
      <c r="N785" s="2" t="s">
        <v>1</v>
      </c>
      <c r="O785" s="2" t="s">
        <v>2397</v>
      </c>
      <c r="P785" s="2" t="s">
        <v>2398</v>
      </c>
      <c r="Q785" s="1">
        <v>1074740</v>
      </c>
      <c r="R785" s="1">
        <v>0</v>
      </c>
      <c r="S785" s="1">
        <v>0</v>
      </c>
      <c r="T785" s="1">
        <v>926500</v>
      </c>
      <c r="U785" s="2" t="s">
        <v>9</v>
      </c>
      <c r="V785" s="1">
        <v>148240</v>
      </c>
      <c r="W785" s="1">
        <v>0</v>
      </c>
      <c r="X785" s="2" t="s">
        <v>0</v>
      </c>
      <c r="Y785" s="1">
        <v>0</v>
      </c>
      <c r="Z785" s="1">
        <v>0</v>
      </c>
      <c r="AA785" s="2" t="s">
        <v>0</v>
      </c>
      <c r="AB785" s="1">
        <v>0</v>
      </c>
      <c r="AC785" s="1">
        <v>0</v>
      </c>
      <c r="AD785" s="2" t="s">
        <v>0</v>
      </c>
      <c r="AE785" s="1">
        <v>0</v>
      </c>
      <c r="AF785" s="2">
        <v>0</v>
      </c>
      <c r="AG785" s="2" t="s">
        <v>0</v>
      </c>
      <c r="AH785" s="1">
        <v>0</v>
      </c>
      <c r="AI785" s="1">
        <v>0</v>
      </c>
      <c r="AJ785" s="2" t="s">
        <v>0</v>
      </c>
      <c r="AK785" s="1">
        <v>0</v>
      </c>
      <c r="AL785" s="1">
        <v>0</v>
      </c>
      <c r="AM785" s="49" t="s">
        <v>1</v>
      </c>
      <c r="AN785" s="2" t="s">
        <v>1</v>
      </c>
      <c r="AO785" s="49" t="s">
        <v>1</v>
      </c>
      <c r="AP785" s="2" t="s">
        <v>1</v>
      </c>
      <c r="AR785" s="7"/>
      <c r="AS785" s="125"/>
      <c r="AT785" s="5"/>
      <c r="AU785" s="13"/>
    </row>
    <row r="786" spans="1:47" x14ac:dyDescent="0.25">
      <c r="A786" s="2" t="s">
        <v>171</v>
      </c>
      <c r="B786" s="48">
        <v>44182</v>
      </c>
      <c r="C786" s="2" t="s">
        <v>27</v>
      </c>
      <c r="D786" s="2" t="s">
        <v>26</v>
      </c>
      <c r="E786" s="2" t="s">
        <v>253</v>
      </c>
      <c r="F786" s="2" t="s">
        <v>1635</v>
      </c>
      <c r="G786" s="2" t="s">
        <v>3</v>
      </c>
      <c r="H786" s="2" t="s">
        <v>2399</v>
      </c>
      <c r="I786" s="1" t="s">
        <v>1</v>
      </c>
      <c r="J786" s="1" t="s">
        <v>1</v>
      </c>
      <c r="K786" s="1" t="s">
        <v>1</v>
      </c>
      <c r="L786" s="1" t="s">
        <v>1</v>
      </c>
      <c r="M786" s="1">
        <v>0</v>
      </c>
      <c r="N786" s="2" t="s">
        <v>1</v>
      </c>
      <c r="O786" s="2" t="s">
        <v>2</v>
      </c>
      <c r="P786" s="2" t="s">
        <v>1</v>
      </c>
      <c r="Q786" s="1">
        <v>155736100.708</v>
      </c>
      <c r="R786" s="1">
        <v>0</v>
      </c>
      <c r="S786" s="1">
        <v>113672585.2</v>
      </c>
      <c r="T786" s="1">
        <v>0</v>
      </c>
      <c r="U786" s="2" t="s">
        <v>0</v>
      </c>
      <c r="V786" s="1">
        <v>0</v>
      </c>
      <c r="W786" s="1">
        <v>36261651.299999997</v>
      </c>
      <c r="X786" s="2" t="s">
        <v>0</v>
      </c>
      <c r="Y786" s="1">
        <v>5801864.2079999996</v>
      </c>
      <c r="Z786" s="1">
        <v>0</v>
      </c>
      <c r="AA786" s="2" t="s">
        <v>0</v>
      </c>
      <c r="AB786" s="1">
        <v>0</v>
      </c>
      <c r="AC786" s="1">
        <v>0</v>
      </c>
      <c r="AD786" s="2" t="s">
        <v>0</v>
      </c>
      <c r="AE786" s="1">
        <v>0</v>
      </c>
      <c r="AF786" s="2">
        <v>0</v>
      </c>
      <c r="AG786" s="2" t="s">
        <v>0</v>
      </c>
      <c r="AH786" s="1">
        <v>0</v>
      </c>
      <c r="AI786" s="1">
        <v>0</v>
      </c>
      <c r="AJ786" s="2" t="s">
        <v>0</v>
      </c>
      <c r="AK786" s="1">
        <v>0</v>
      </c>
      <c r="AL786" s="1">
        <v>0</v>
      </c>
      <c r="AM786" s="49" t="s">
        <v>1</v>
      </c>
      <c r="AN786" s="2" t="s">
        <v>1</v>
      </c>
      <c r="AO786" s="49" t="s">
        <v>1</v>
      </c>
      <c r="AP786" s="2" t="s">
        <v>1</v>
      </c>
      <c r="AR786" s="7"/>
      <c r="AS786" s="125"/>
      <c r="AT786" s="5"/>
      <c r="AU786" s="13"/>
    </row>
    <row r="787" spans="1:47" x14ac:dyDescent="0.25">
      <c r="A787" s="2" t="s">
        <v>170</v>
      </c>
      <c r="B787" s="48">
        <v>44182</v>
      </c>
      <c r="C787" s="2" t="s">
        <v>27</v>
      </c>
      <c r="D787" s="2" t="s">
        <v>26</v>
      </c>
      <c r="E787" s="2" t="s">
        <v>253</v>
      </c>
      <c r="F787" s="2" t="s">
        <v>1635</v>
      </c>
      <c r="G787" s="2" t="s">
        <v>3</v>
      </c>
      <c r="H787" s="2" t="s">
        <v>2400</v>
      </c>
      <c r="I787" s="1" t="s">
        <v>1</v>
      </c>
      <c r="J787" s="1" t="s">
        <v>1</v>
      </c>
      <c r="K787" s="1" t="s">
        <v>1</v>
      </c>
      <c r="L787" s="1" t="s">
        <v>1</v>
      </c>
      <c r="M787" s="1">
        <v>0</v>
      </c>
      <c r="N787" s="2" t="s">
        <v>1</v>
      </c>
      <c r="O787" s="2" t="s">
        <v>441</v>
      </c>
      <c r="P787" s="2" t="s">
        <v>442</v>
      </c>
      <c r="Q787" s="1">
        <v>6941556</v>
      </c>
      <c r="R787" s="1">
        <v>0</v>
      </c>
      <c r="S787" s="1">
        <v>0</v>
      </c>
      <c r="T787" s="1">
        <v>5984100</v>
      </c>
      <c r="U787" s="2" t="s">
        <v>9</v>
      </c>
      <c r="V787" s="1">
        <v>957456</v>
      </c>
      <c r="W787" s="1">
        <v>0</v>
      </c>
      <c r="X787" s="2" t="s">
        <v>0</v>
      </c>
      <c r="Y787" s="1">
        <v>0</v>
      </c>
      <c r="Z787" s="1">
        <v>0</v>
      </c>
      <c r="AA787" s="2" t="s">
        <v>0</v>
      </c>
      <c r="AB787" s="1">
        <v>0</v>
      </c>
      <c r="AC787" s="1">
        <v>0</v>
      </c>
      <c r="AD787" s="2" t="s">
        <v>0</v>
      </c>
      <c r="AE787" s="1">
        <v>0</v>
      </c>
      <c r="AF787" s="2">
        <v>0</v>
      </c>
      <c r="AG787" s="2" t="s">
        <v>0</v>
      </c>
      <c r="AH787" s="1">
        <v>0</v>
      </c>
      <c r="AI787" s="1">
        <v>0</v>
      </c>
      <c r="AJ787" s="2" t="s">
        <v>0</v>
      </c>
      <c r="AK787" s="1">
        <v>0</v>
      </c>
      <c r="AL787" s="1">
        <v>0</v>
      </c>
      <c r="AM787" s="49" t="s">
        <v>1</v>
      </c>
      <c r="AN787" s="2" t="s">
        <v>1</v>
      </c>
      <c r="AO787" s="49" t="s">
        <v>1</v>
      </c>
      <c r="AP787" s="2" t="s">
        <v>1</v>
      </c>
      <c r="AR787" s="7"/>
      <c r="AS787" s="125"/>
      <c r="AT787" s="5"/>
      <c r="AU787" s="13"/>
    </row>
    <row r="788" spans="1:47" x14ac:dyDescent="0.25">
      <c r="A788" s="2" t="s">
        <v>169</v>
      </c>
      <c r="B788" s="48">
        <v>44182</v>
      </c>
      <c r="C788" s="2" t="s">
        <v>27</v>
      </c>
      <c r="D788" s="2" t="s">
        <v>26</v>
      </c>
      <c r="E788" s="2" t="s">
        <v>253</v>
      </c>
      <c r="F788" s="2" t="s">
        <v>1635</v>
      </c>
      <c r="G788" s="2" t="s">
        <v>3</v>
      </c>
      <c r="H788" s="2" t="s">
        <v>2401</v>
      </c>
      <c r="I788" s="1" t="s">
        <v>1</v>
      </c>
      <c r="J788" s="1" t="s">
        <v>1</v>
      </c>
      <c r="K788" s="1" t="s">
        <v>1</v>
      </c>
      <c r="L788" s="1" t="s">
        <v>1</v>
      </c>
      <c r="M788" s="1">
        <v>0</v>
      </c>
      <c r="N788" s="2" t="s">
        <v>1</v>
      </c>
      <c r="O788" s="2" t="s">
        <v>2</v>
      </c>
      <c r="P788" s="2" t="s">
        <v>1</v>
      </c>
      <c r="Q788" s="1">
        <v>69874593</v>
      </c>
      <c r="R788" s="1">
        <v>0</v>
      </c>
      <c r="S788" s="1">
        <v>59127193</v>
      </c>
      <c r="T788" s="1">
        <v>0</v>
      </c>
      <c r="U788" s="2" t="s">
        <v>0</v>
      </c>
      <c r="V788" s="1">
        <v>0</v>
      </c>
      <c r="W788" s="1">
        <v>9265000</v>
      </c>
      <c r="X788" s="2" t="s">
        <v>9</v>
      </c>
      <c r="Y788" s="1">
        <v>1482400</v>
      </c>
      <c r="Z788" s="1">
        <v>0</v>
      </c>
      <c r="AA788" s="2" t="s">
        <v>0</v>
      </c>
      <c r="AB788" s="1">
        <v>0</v>
      </c>
      <c r="AC788" s="1">
        <v>0</v>
      </c>
      <c r="AD788" s="2" t="s">
        <v>0</v>
      </c>
      <c r="AE788" s="1">
        <v>0</v>
      </c>
      <c r="AF788" s="2">
        <v>0</v>
      </c>
      <c r="AG788" s="2" t="s">
        <v>0</v>
      </c>
      <c r="AH788" s="1">
        <v>0</v>
      </c>
      <c r="AI788" s="1">
        <v>0</v>
      </c>
      <c r="AJ788" s="2" t="s">
        <v>0</v>
      </c>
      <c r="AK788" s="1">
        <v>0</v>
      </c>
      <c r="AL788" s="1">
        <v>0</v>
      </c>
      <c r="AM788" s="49" t="s">
        <v>1</v>
      </c>
      <c r="AN788" s="2" t="s">
        <v>1</v>
      </c>
      <c r="AO788" s="49" t="s">
        <v>1</v>
      </c>
      <c r="AP788" s="2" t="s">
        <v>1</v>
      </c>
      <c r="AR788" s="7"/>
      <c r="AS788" s="125"/>
      <c r="AT788" s="5"/>
      <c r="AU788" s="13"/>
    </row>
    <row r="789" spans="1:47" x14ac:dyDescent="0.25">
      <c r="A789" s="2" t="s">
        <v>168</v>
      </c>
      <c r="B789" s="48">
        <v>44182</v>
      </c>
      <c r="C789" s="2" t="s">
        <v>6</v>
      </c>
      <c r="D789" s="2" t="s">
        <v>26</v>
      </c>
      <c r="E789" s="2" t="s">
        <v>200</v>
      </c>
      <c r="F789" s="2" t="s">
        <v>1743</v>
      </c>
      <c r="G789" s="2" t="s">
        <v>3</v>
      </c>
      <c r="H789" s="2" t="s">
        <v>2402</v>
      </c>
      <c r="I789" s="1" t="s">
        <v>1</v>
      </c>
      <c r="J789" s="1" t="s">
        <v>1</v>
      </c>
      <c r="K789" s="1" t="s">
        <v>1</v>
      </c>
      <c r="L789" s="1" t="s">
        <v>1</v>
      </c>
      <c r="M789" s="1">
        <v>0</v>
      </c>
      <c r="N789" s="2" t="s">
        <v>1</v>
      </c>
      <c r="O789" s="2" t="s">
        <v>2</v>
      </c>
      <c r="P789" s="2" t="s">
        <v>1</v>
      </c>
      <c r="Q789" s="1">
        <v>439800209.02200001</v>
      </c>
      <c r="R789" s="1">
        <v>0</v>
      </c>
      <c r="S789" s="1">
        <v>352835978.55000001</v>
      </c>
      <c r="T789" s="1">
        <v>0</v>
      </c>
      <c r="U789" s="2" t="s">
        <v>0</v>
      </c>
      <c r="V789" s="1">
        <v>0</v>
      </c>
      <c r="W789" s="1">
        <v>74969164.199999988</v>
      </c>
      <c r="X789" s="2" t="s">
        <v>9</v>
      </c>
      <c r="Y789" s="1">
        <v>11995066.272000004</v>
      </c>
      <c r="Z789" s="1">
        <v>0</v>
      </c>
      <c r="AA789" s="2" t="s">
        <v>0</v>
      </c>
      <c r="AB789" s="1">
        <v>0</v>
      </c>
      <c r="AC789" s="1">
        <v>0</v>
      </c>
      <c r="AD789" s="2" t="s">
        <v>0</v>
      </c>
      <c r="AE789" s="1">
        <v>0</v>
      </c>
      <c r="AF789" s="2">
        <v>0</v>
      </c>
      <c r="AG789" s="2" t="s">
        <v>0</v>
      </c>
      <c r="AH789" s="1">
        <v>0</v>
      </c>
      <c r="AI789" s="1">
        <v>0</v>
      </c>
      <c r="AJ789" s="2" t="s">
        <v>0</v>
      </c>
      <c r="AK789" s="1">
        <v>0</v>
      </c>
      <c r="AL789" s="1">
        <v>0</v>
      </c>
      <c r="AM789" s="49" t="s">
        <v>1</v>
      </c>
      <c r="AN789" s="2" t="s">
        <v>1</v>
      </c>
      <c r="AO789" s="49" t="s">
        <v>1</v>
      </c>
      <c r="AP789" s="2" t="s">
        <v>1</v>
      </c>
      <c r="AR789" s="7"/>
      <c r="AS789" s="125"/>
      <c r="AT789" s="5"/>
      <c r="AU789" s="13"/>
    </row>
    <row r="790" spans="1:47" x14ac:dyDescent="0.25">
      <c r="A790" s="2" t="s">
        <v>167</v>
      </c>
      <c r="B790" s="48">
        <v>44182</v>
      </c>
      <c r="C790" s="2" t="s">
        <v>27</v>
      </c>
      <c r="D790" s="2" t="s">
        <v>24</v>
      </c>
      <c r="E790" s="2" t="s">
        <v>364</v>
      </c>
      <c r="F790" s="2" t="s">
        <v>2403</v>
      </c>
      <c r="G790" s="2" t="s">
        <v>3</v>
      </c>
      <c r="H790" s="2" t="s">
        <v>2404</v>
      </c>
      <c r="I790" s="1" t="s">
        <v>1</v>
      </c>
      <c r="J790" s="1" t="s">
        <v>1</v>
      </c>
      <c r="K790" s="1" t="s">
        <v>1</v>
      </c>
      <c r="L790" s="1" t="s">
        <v>1</v>
      </c>
      <c r="M790" s="1">
        <v>0</v>
      </c>
      <c r="N790" s="2" t="s">
        <v>1</v>
      </c>
      <c r="O790" s="2" t="s">
        <v>2</v>
      </c>
      <c r="P790" s="2" t="s">
        <v>1</v>
      </c>
      <c r="Q790" s="1">
        <v>174204614.65399998</v>
      </c>
      <c r="R790" s="1">
        <v>0</v>
      </c>
      <c r="S790" s="1">
        <v>119186259.04999998</v>
      </c>
      <c r="T790" s="1">
        <v>0</v>
      </c>
      <c r="U790" s="2" t="s">
        <v>0</v>
      </c>
      <c r="V790" s="1">
        <v>0</v>
      </c>
      <c r="W790" s="1">
        <v>47429616.899999999</v>
      </c>
      <c r="X790" s="2" t="s">
        <v>9</v>
      </c>
      <c r="Y790" s="1">
        <v>7588738.703999999</v>
      </c>
      <c r="Z790" s="1">
        <v>0</v>
      </c>
      <c r="AA790" s="2" t="s">
        <v>0</v>
      </c>
      <c r="AB790" s="1">
        <v>0</v>
      </c>
      <c r="AC790" s="1">
        <v>0</v>
      </c>
      <c r="AD790" s="2" t="s">
        <v>0</v>
      </c>
      <c r="AE790" s="1">
        <v>0</v>
      </c>
      <c r="AF790" s="2">
        <v>0</v>
      </c>
      <c r="AG790" s="2" t="s">
        <v>0</v>
      </c>
      <c r="AH790" s="1">
        <v>0</v>
      </c>
      <c r="AI790" s="1">
        <v>0</v>
      </c>
      <c r="AJ790" s="2" t="s">
        <v>0</v>
      </c>
      <c r="AK790" s="1">
        <v>0</v>
      </c>
      <c r="AL790" s="1">
        <v>0</v>
      </c>
      <c r="AM790" s="49" t="s">
        <v>1</v>
      </c>
      <c r="AN790" s="2" t="s">
        <v>1</v>
      </c>
      <c r="AO790" s="49" t="s">
        <v>1</v>
      </c>
      <c r="AP790" s="2" t="s">
        <v>1</v>
      </c>
      <c r="AR790" s="7"/>
      <c r="AS790" s="125"/>
      <c r="AT790" s="5"/>
      <c r="AU790" s="13"/>
    </row>
    <row r="791" spans="1:47" x14ac:dyDescent="0.25">
      <c r="A791" s="2" t="s">
        <v>166</v>
      </c>
      <c r="B791" s="48">
        <v>44182</v>
      </c>
      <c r="C791" s="2" t="s">
        <v>27</v>
      </c>
      <c r="D791" s="2" t="s">
        <v>24</v>
      </c>
      <c r="E791" s="2" t="s">
        <v>364</v>
      </c>
      <c r="F791" s="2" t="s">
        <v>2405</v>
      </c>
      <c r="G791" s="2" t="s">
        <v>3</v>
      </c>
      <c r="H791" s="2" t="s">
        <v>2406</v>
      </c>
      <c r="I791" s="1" t="s">
        <v>1</v>
      </c>
      <c r="J791" s="1" t="s">
        <v>1</v>
      </c>
      <c r="K791" s="1" t="s">
        <v>1</v>
      </c>
      <c r="L791" s="1" t="s">
        <v>1</v>
      </c>
      <c r="M791" s="1">
        <v>0</v>
      </c>
      <c r="N791" s="2" t="s">
        <v>1</v>
      </c>
      <c r="O791" s="2" t="s">
        <v>836</v>
      </c>
      <c r="P791" s="2" t="s">
        <v>837</v>
      </c>
      <c r="Q791" s="1">
        <v>60614137</v>
      </c>
      <c r="R791" s="1">
        <v>0</v>
      </c>
      <c r="S791" s="1">
        <v>60614137</v>
      </c>
      <c r="T791" s="1">
        <v>0</v>
      </c>
      <c r="U791" s="2" t="s">
        <v>0</v>
      </c>
      <c r="V791" s="1">
        <v>0</v>
      </c>
      <c r="W791" s="1">
        <v>0</v>
      </c>
      <c r="X791" s="2" t="s">
        <v>0</v>
      </c>
      <c r="Y791" s="1">
        <v>0</v>
      </c>
      <c r="Z791" s="1">
        <v>0</v>
      </c>
      <c r="AA791" s="2" t="s">
        <v>0</v>
      </c>
      <c r="AB791" s="1">
        <v>0</v>
      </c>
      <c r="AC791" s="1">
        <v>0</v>
      </c>
      <c r="AD791" s="2" t="s">
        <v>0</v>
      </c>
      <c r="AE791" s="1">
        <v>0</v>
      </c>
      <c r="AF791" s="2">
        <v>0</v>
      </c>
      <c r="AG791" s="2" t="s">
        <v>0</v>
      </c>
      <c r="AH791" s="1">
        <v>0</v>
      </c>
      <c r="AI791" s="1">
        <v>0</v>
      </c>
      <c r="AJ791" s="2" t="s">
        <v>0</v>
      </c>
      <c r="AK791" s="1">
        <v>0</v>
      </c>
      <c r="AL791" s="1">
        <v>0</v>
      </c>
      <c r="AM791" s="49" t="s">
        <v>1</v>
      </c>
      <c r="AN791" s="2" t="s">
        <v>1</v>
      </c>
      <c r="AO791" s="49" t="s">
        <v>1</v>
      </c>
      <c r="AP791" s="2" t="s">
        <v>1</v>
      </c>
      <c r="AR791" s="7"/>
      <c r="AS791" s="125"/>
      <c r="AT791" s="5"/>
      <c r="AU791" s="13"/>
    </row>
    <row r="792" spans="1:47" x14ac:dyDescent="0.25">
      <c r="A792" s="2" t="s">
        <v>165</v>
      </c>
      <c r="B792" s="48">
        <v>44182</v>
      </c>
      <c r="C792" s="2" t="s">
        <v>27</v>
      </c>
      <c r="D792" s="2" t="s">
        <v>24</v>
      </c>
      <c r="E792" s="2" t="s">
        <v>364</v>
      </c>
      <c r="F792" s="2" t="s">
        <v>2403</v>
      </c>
      <c r="G792" s="2" t="s">
        <v>3</v>
      </c>
      <c r="H792" s="2" t="s">
        <v>2407</v>
      </c>
      <c r="I792" s="1" t="s">
        <v>1</v>
      </c>
      <c r="J792" s="1" t="s">
        <v>1</v>
      </c>
      <c r="K792" s="1" t="s">
        <v>1</v>
      </c>
      <c r="L792" s="1" t="s">
        <v>1</v>
      </c>
      <c r="M792" s="1">
        <v>0</v>
      </c>
      <c r="N792" s="2" t="s">
        <v>1</v>
      </c>
      <c r="O792" s="2" t="s">
        <v>2</v>
      </c>
      <c r="P792" s="2" t="s">
        <v>1</v>
      </c>
      <c r="Q792" s="1">
        <v>44446841</v>
      </c>
      <c r="R792" s="1">
        <v>0</v>
      </c>
      <c r="S792" s="1">
        <v>16418254</v>
      </c>
      <c r="T792" s="1">
        <v>0</v>
      </c>
      <c r="U792" s="2" t="s">
        <v>0</v>
      </c>
      <c r="V792" s="1">
        <v>0</v>
      </c>
      <c r="W792" s="1">
        <v>24162575</v>
      </c>
      <c r="X792" s="2" t="s">
        <v>0</v>
      </c>
      <c r="Y792" s="1">
        <v>3866012</v>
      </c>
      <c r="Z792" s="1">
        <v>0</v>
      </c>
      <c r="AA792" s="2" t="s">
        <v>0</v>
      </c>
      <c r="AB792" s="1">
        <v>0</v>
      </c>
      <c r="AC792" s="1">
        <v>0</v>
      </c>
      <c r="AD792" s="2" t="s">
        <v>0</v>
      </c>
      <c r="AE792" s="1">
        <v>0</v>
      </c>
      <c r="AF792" s="2">
        <v>0</v>
      </c>
      <c r="AG792" s="2" t="s">
        <v>0</v>
      </c>
      <c r="AH792" s="1">
        <v>0</v>
      </c>
      <c r="AI792" s="1">
        <v>0</v>
      </c>
      <c r="AJ792" s="2" t="s">
        <v>0</v>
      </c>
      <c r="AK792" s="1">
        <v>0</v>
      </c>
      <c r="AL792" s="1">
        <v>0</v>
      </c>
      <c r="AM792" s="49" t="s">
        <v>1</v>
      </c>
      <c r="AN792" s="2" t="s">
        <v>1</v>
      </c>
      <c r="AO792" s="49" t="s">
        <v>1</v>
      </c>
      <c r="AP792" s="2" t="s">
        <v>1</v>
      </c>
      <c r="AR792" s="7"/>
      <c r="AS792" s="125"/>
      <c r="AT792" s="5"/>
      <c r="AU792" s="13"/>
    </row>
    <row r="793" spans="1:47" x14ac:dyDescent="0.25">
      <c r="A793" s="2" t="s">
        <v>164</v>
      </c>
      <c r="B793" s="48">
        <v>44182</v>
      </c>
      <c r="C793" s="2" t="s">
        <v>6</v>
      </c>
      <c r="D793" s="2" t="s">
        <v>24</v>
      </c>
      <c r="E793" s="2" t="s">
        <v>196</v>
      </c>
      <c r="F793" s="2" t="s">
        <v>621</v>
      </c>
      <c r="G793" s="2" t="s">
        <v>3</v>
      </c>
      <c r="H793" s="2" t="s">
        <v>2408</v>
      </c>
      <c r="I793" s="1" t="s">
        <v>1</v>
      </c>
      <c r="J793" s="1" t="s">
        <v>1</v>
      </c>
      <c r="K793" s="1" t="s">
        <v>1</v>
      </c>
      <c r="L793" s="1" t="s">
        <v>1</v>
      </c>
      <c r="M793" s="1">
        <v>0</v>
      </c>
      <c r="N793" s="2" t="s">
        <v>1</v>
      </c>
      <c r="O793" s="2" t="s">
        <v>2</v>
      </c>
      <c r="P793" s="2" t="s">
        <v>1</v>
      </c>
      <c r="Q793" s="1">
        <v>1197117392.4336002</v>
      </c>
      <c r="R793" s="1">
        <v>0</v>
      </c>
      <c r="S793" s="1">
        <v>875454339.30000019</v>
      </c>
      <c r="T793" s="1">
        <v>0</v>
      </c>
      <c r="U793" s="2" t="s">
        <v>0</v>
      </c>
      <c r="V793" s="1">
        <v>0</v>
      </c>
      <c r="W793" s="1">
        <v>277295735.45999998</v>
      </c>
      <c r="X793" s="2" t="s">
        <v>0</v>
      </c>
      <c r="Y793" s="1">
        <v>44367317.673600003</v>
      </c>
      <c r="Z793" s="1">
        <v>0</v>
      </c>
      <c r="AA793" s="2" t="s">
        <v>0</v>
      </c>
      <c r="AB793" s="1">
        <v>0</v>
      </c>
      <c r="AC793" s="1">
        <v>0</v>
      </c>
      <c r="AD793" s="2" t="s">
        <v>0</v>
      </c>
      <c r="AE793" s="1">
        <v>0</v>
      </c>
      <c r="AF793" s="2">
        <v>0</v>
      </c>
      <c r="AG793" s="2" t="s">
        <v>0</v>
      </c>
      <c r="AH793" s="1">
        <v>0</v>
      </c>
      <c r="AI793" s="1">
        <v>0</v>
      </c>
      <c r="AJ793" s="2" t="s">
        <v>0</v>
      </c>
      <c r="AK793" s="1">
        <v>0</v>
      </c>
      <c r="AL793" s="1">
        <v>0</v>
      </c>
      <c r="AM793" s="49" t="s">
        <v>1</v>
      </c>
      <c r="AN793" s="2" t="s">
        <v>1</v>
      </c>
      <c r="AO793" s="49" t="s">
        <v>1</v>
      </c>
      <c r="AP793" s="2" t="s">
        <v>1</v>
      </c>
      <c r="AR793" s="7"/>
      <c r="AS793" s="125"/>
      <c r="AT793" s="5"/>
      <c r="AU793" s="13"/>
    </row>
    <row r="794" spans="1:47" x14ac:dyDescent="0.25">
      <c r="A794" s="2" t="s">
        <v>163</v>
      </c>
      <c r="B794" s="48">
        <v>44182</v>
      </c>
      <c r="C794" s="2" t="s">
        <v>6</v>
      </c>
      <c r="D794" s="2" t="s">
        <v>22</v>
      </c>
      <c r="E794" s="2" t="s">
        <v>194</v>
      </c>
      <c r="F794" s="2" t="s">
        <v>2409</v>
      </c>
      <c r="G794" s="2" t="s">
        <v>3</v>
      </c>
      <c r="H794" s="2" t="s">
        <v>2410</v>
      </c>
      <c r="I794" s="1" t="s">
        <v>1</v>
      </c>
      <c r="J794" s="1" t="s">
        <v>1</v>
      </c>
      <c r="K794" s="1" t="s">
        <v>1</v>
      </c>
      <c r="L794" s="1" t="s">
        <v>1</v>
      </c>
      <c r="M794" s="1">
        <v>0</v>
      </c>
      <c r="N794" s="2" t="s">
        <v>1</v>
      </c>
      <c r="O794" s="2" t="s">
        <v>2</v>
      </c>
      <c r="P794" s="2" t="s">
        <v>1</v>
      </c>
      <c r="Q794" s="1">
        <v>337330831.91600001</v>
      </c>
      <c r="R794" s="1">
        <v>0</v>
      </c>
      <c r="S794" s="1">
        <v>274501828.64999998</v>
      </c>
      <c r="T794" s="1">
        <v>0</v>
      </c>
      <c r="U794" s="2" t="s">
        <v>0</v>
      </c>
      <c r="V794" s="1">
        <v>0</v>
      </c>
      <c r="W794" s="1">
        <v>54162933.850000001</v>
      </c>
      <c r="X794" s="2" t="s">
        <v>0</v>
      </c>
      <c r="Y794" s="1">
        <v>8666069.4160000011</v>
      </c>
      <c r="Z794" s="1">
        <v>0</v>
      </c>
      <c r="AA794" s="2" t="s">
        <v>0</v>
      </c>
      <c r="AB794" s="1">
        <v>0</v>
      </c>
      <c r="AC794" s="1">
        <v>0</v>
      </c>
      <c r="AD794" s="2" t="s">
        <v>0</v>
      </c>
      <c r="AE794" s="1">
        <v>0</v>
      </c>
      <c r="AF794" s="2">
        <v>0</v>
      </c>
      <c r="AG794" s="2" t="s">
        <v>0</v>
      </c>
      <c r="AH794" s="1">
        <v>0</v>
      </c>
      <c r="AI794" s="1">
        <v>0</v>
      </c>
      <c r="AJ794" s="2" t="s">
        <v>0</v>
      </c>
      <c r="AK794" s="1">
        <v>0</v>
      </c>
      <c r="AL794" s="1">
        <v>0</v>
      </c>
      <c r="AM794" s="49" t="s">
        <v>1</v>
      </c>
      <c r="AN794" s="2" t="s">
        <v>1</v>
      </c>
      <c r="AO794" s="49" t="s">
        <v>1</v>
      </c>
      <c r="AP794" s="2" t="s">
        <v>1</v>
      </c>
      <c r="AR794" s="7"/>
      <c r="AS794" s="125"/>
      <c r="AT794" s="5"/>
      <c r="AU794" s="13"/>
    </row>
    <row r="795" spans="1:47" x14ac:dyDescent="0.25">
      <c r="A795" s="2" t="s">
        <v>162</v>
      </c>
      <c r="B795" s="48">
        <v>44182</v>
      </c>
      <c r="C795" s="2" t="s">
        <v>6</v>
      </c>
      <c r="D795" s="2" t="s">
        <v>19</v>
      </c>
      <c r="E795" s="2" t="s">
        <v>185</v>
      </c>
      <c r="F795" s="2" t="s">
        <v>1972</v>
      </c>
      <c r="G795" s="2" t="s">
        <v>3</v>
      </c>
      <c r="H795" s="2" t="s">
        <v>2411</v>
      </c>
      <c r="I795" s="1" t="s">
        <v>1</v>
      </c>
      <c r="J795" s="1" t="s">
        <v>1</v>
      </c>
      <c r="K795" s="1" t="s">
        <v>1</v>
      </c>
      <c r="L795" s="1" t="s">
        <v>1</v>
      </c>
      <c r="M795" s="1">
        <v>0</v>
      </c>
      <c r="N795" s="2" t="s">
        <v>1</v>
      </c>
      <c r="O795" s="2" t="s">
        <v>2</v>
      </c>
      <c r="P795" s="2" t="s">
        <v>1</v>
      </c>
      <c r="Q795" s="1">
        <v>935569706.27600014</v>
      </c>
      <c r="R795" s="1">
        <v>0</v>
      </c>
      <c r="S795" s="1">
        <v>652311390.0999999</v>
      </c>
      <c r="T795" s="1">
        <v>0</v>
      </c>
      <c r="U795" s="2" t="s">
        <v>0</v>
      </c>
      <c r="V795" s="1">
        <v>0</v>
      </c>
      <c r="W795" s="1">
        <v>244188203.60000002</v>
      </c>
      <c r="X795" s="2" t="s">
        <v>9</v>
      </c>
      <c r="Y795" s="1">
        <v>39070112.576000012</v>
      </c>
      <c r="Z795" s="1">
        <v>0</v>
      </c>
      <c r="AA795" s="2" t="s">
        <v>0</v>
      </c>
      <c r="AB795" s="1">
        <v>0</v>
      </c>
      <c r="AC795" s="1">
        <v>0</v>
      </c>
      <c r="AD795" s="2" t="s">
        <v>0</v>
      </c>
      <c r="AE795" s="1">
        <v>0</v>
      </c>
      <c r="AF795" s="2">
        <v>0</v>
      </c>
      <c r="AG795" s="2" t="s">
        <v>0</v>
      </c>
      <c r="AH795" s="1">
        <v>0</v>
      </c>
      <c r="AI795" s="1">
        <v>0</v>
      </c>
      <c r="AJ795" s="2" t="s">
        <v>0</v>
      </c>
      <c r="AK795" s="1">
        <v>0</v>
      </c>
      <c r="AL795" s="1">
        <v>0</v>
      </c>
      <c r="AM795" s="49" t="s">
        <v>1</v>
      </c>
      <c r="AN795" s="2" t="s">
        <v>1</v>
      </c>
      <c r="AO795" s="49" t="s">
        <v>1</v>
      </c>
      <c r="AP795" s="2" t="s">
        <v>1</v>
      </c>
      <c r="AR795" s="7"/>
      <c r="AS795" s="125"/>
      <c r="AT795" s="5"/>
      <c r="AU795" s="13"/>
    </row>
    <row r="796" spans="1:47" x14ac:dyDescent="0.25">
      <c r="A796" s="2" t="s">
        <v>161</v>
      </c>
      <c r="B796" s="48">
        <v>44182</v>
      </c>
      <c r="C796" s="2" t="s">
        <v>6</v>
      </c>
      <c r="D796" s="2" t="s">
        <v>17</v>
      </c>
      <c r="E796" s="2" t="s">
        <v>183</v>
      </c>
      <c r="F796" s="2" t="s">
        <v>2412</v>
      </c>
      <c r="G796" s="2" t="s">
        <v>13</v>
      </c>
      <c r="H796" s="2" t="s">
        <v>1</v>
      </c>
      <c r="I796" s="1" t="s">
        <v>2413</v>
      </c>
      <c r="J796" s="1" t="s">
        <v>1</v>
      </c>
      <c r="K796" s="1" t="s">
        <v>2414</v>
      </c>
      <c r="L796" s="1" t="s">
        <v>2415</v>
      </c>
      <c r="M796" s="1">
        <v>2121663.2000000002</v>
      </c>
      <c r="N796" s="2" t="s">
        <v>12</v>
      </c>
      <c r="O796" s="2" t="s">
        <v>2416</v>
      </c>
      <c r="P796" s="2" t="s">
        <v>2417</v>
      </c>
      <c r="Q796" s="1">
        <v>-2121663.2000000002</v>
      </c>
      <c r="R796" s="1">
        <v>0</v>
      </c>
      <c r="S796" s="1">
        <v>0</v>
      </c>
      <c r="T796" s="1">
        <v>0</v>
      </c>
      <c r="U796" s="2" t="s">
        <v>0</v>
      </c>
      <c r="V796" s="1">
        <v>0</v>
      </c>
      <c r="W796" s="1">
        <v>-1829020</v>
      </c>
      <c r="X796" s="2" t="s">
        <v>9</v>
      </c>
      <c r="Y796" s="1">
        <v>-292643.20000000001</v>
      </c>
      <c r="Z796" s="1">
        <v>0</v>
      </c>
      <c r="AA796" s="2" t="s">
        <v>0</v>
      </c>
      <c r="AB796" s="1">
        <v>0</v>
      </c>
      <c r="AC796" s="1">
        <v>0</v>
      </c>
      <c r="AD796" s="2" t="s">
        <v>0</v>
      </c>
      <c r="AE796" s="1">
        <v>0</v>
      </c>
      <c r="AF796" s="2">
        <v>0</v>
      </c>
      <c r="AG796" s="2" t="s">
        <v>0</v>
      </c>
      <c r="AH796" s="1">
        <v>0</v>
      </c>
      <c r="AI796" s="1">
        <v>0</v>
      </c>
      <c r="AJ796" s="2" t="s">
        <v>0</v>
      </c>
      <c r="AK796" s="1">
        <v>0</v>
      </c>
      <c r="AL796" s="1">
        <v>0</v>
      </c>
      <c r="AM796" s="49" t="s">
        <v>1</v>
      </c>
      <c r="AN796" s="2" t="s">
        <v>1</v>
      </c>
      <c r="AO796" s="49" t="s">
        <v>1</v>
      </c>
      <c r="AP796" s="2" t="s">
        <v>1</v>
      </c>
      <c r="AR796" s="7"/>
      <c r="AS796" s="125"/>
      <c r="AT796" s="5"/>
      <c r="AU796" s="13"/>
    </row>
    <row r="797" spans="1:47" x14ac:dyDescent="0.25">
      <c r="A797" s="2" t="s">
        <v>160</v>
      </c>
      <c r="B797" s="48">
        <v>44182</v>
      </c>
      <c r="C797" s="2" t="s">
        <v>6</v>
      </c>
      <c r="D797" s="2" t="s">
        <v>17</v>
      </c>
      <c r="E797" s="2" t="s">
        <v>183</v>
      </c>
      <c r="F797" s="2" t="s">
        <v>2412</v>
      </c>
      <c r="G797" s="2" t="s">
        <v>3</v>
      </c>
      <c r="H797" s="2" t="s">
        <v>2418</v>
      </c>
      <c r="I797" s="1" t="s">
        <v>1</v>
      </c>
      <c r="J797" s="1" t="s">
        <v>1</v>
      </c>
      <c r="K797" s="1" t="s">
        <v>1</v>
      </c>
      <c r="L797" s="1" t="s">
        <v>1</v>
      </c>
      <c r="M797" s="1">
        <v>0</v>
      </c>
      <c r="N797" s="2" t="s">
        <v>1</v>
      </c>
      <c r="O797" s="2" t="s">
        <v>2</v>
      </c>
      <c r="P797" s="2" t="s">
        <v>1</v>
      </c>
      <c r="Q797" s="1">
        <v>429572822.9059999</v>
      </c>
      <c r="R797" s="1">
        <v>0</v>
      </c>
      <c r="S797" s="1">
        <v>321489770.29999995</v>
      </c>
      <c r="T797" s="1">
        <v>0</v>
      </c>
      <c r="U797" s="2" t="s">
        <v>0</v>
      </c>
      <c r="V797" s="1">
        <v>0</v>
      </c>
      <c r="W797" s="1">
        <v>93175045.349999994</v>
      </c>
      <c r="X797" s="2" t="s">
        <v>0</v>
      </c>
      <c r="Y797" s="1">
        <v>14908007.255999999</v>
      </c>
      <c r="Z797" s="1">
        <v>0</v>
      </c>
      <c r="AA797" s="2" t="s">
        <v>0</v>
      </c>
      <c r="AB797" s="1">
        <v>0</v>
      </c>
      <c r="AC797" s="1">
        <v>0</v>
      </c>
      <c r="AD797" s="2" t="s">
        <v>0</v>
      </c>
      <c r="AE797" s="1">
        <v>0</v>
      </c>
      <c r="AF797" s="2">
        <v>0</v>
      </c>
      <c r="AG797" s="2" t="s">
        <v>0</v>
      </c>
      <c r="AH797" s="1">
        <v>0</v>
      </c>
      <c r="AI797" s="1">
        <v>0</v>
      </c>
      <c r="AJ797" s="2" t="s">
        <v>0</v>
      </c>
      <c r="AK797" s="1">
        <v>0</v>
      </c>
      <c r="AL797" s="1">
        <v>0</v>
      </c>
      <c r="AM797" s="49" t="s">
        <v>1</v>
      </c>
      <c r="AN797" s="2" t="s">
        <v>1</v>
      </c>
      <c r="AO797" s="49" t="s">
        <v>1</v>
      </c>
      <c r="AP797" s="2" t="s">
        <v>1</v>
      </c>
      <c r="AR797" s="7"/>
      <c r="AS797" s="125"/>
      <c r="AT797" s="5"/>
      <c r="AU797" s="13"/>
    </row>
    <row r="798" spans="1:47" x14ac:dyDescent="0.25">
      <c r="A798" s="2" t="s">
        <v>159</v>
      </c>
      <c r="B798" s="48">
        <v>44182</v>
      </c>
      <c r="C798" s="2" t="s">
        <v>6</v>
      </c>
      <c r="D798" s="2" t="s">
        <v>17</v>
      </c>
      <c r="E798" s="2" t="s">
        <v>183</v>
      </c>
      <c r="F798" s="2" t="s">
        <v>2412</v>
      </c>
      <c r="G798" s="2" t="s">
        <v>3</v>
      </c>
      <c r="H798" s="2" t="s">
        <v>2419</v>
      </c>
      <c r="I798" s="1" t="s">
        <v>1</v>
      </c>
      <c r="J798" s="1" t="s">
        <v>1</v>
      </c>
      <c r="K798" s="1" t="s">
        <v>1</v>
      </c>
      <c r="L798" s="1" t="s">
        <v>1</v>
      </c>
      <c r="M798" s="1">
        <v>0</v>
      </c>
      <c r="N798" s="2" t="s">
        <v>1</v>
      </c>
      <c r="O798" s="2" t="s">
        <v>2420</v>
      </c>
      <c r="P798" s="2" t="s">
        <v>2421</v>
      </c>
      <c r="Q798" s="1">
        <v>10611019.199999999</v>
      </c>
      <c r="R798" s="1">
        <v>0</v>
      </c>
      <c r="S798" s="1">
        <v>5783540</v>
      </c>
      <c r="T798" s="1">
        <v>4161620</v>
      </c>
      <c r="U798" s="2" t="s">
        <v>9</v>
      </c>
      <c r="V798" s="1">
        <v>665859.19999999995</v>
      </c>
      <c r="W798" s="1">
        <v>0</v>
      </c>
      <c r="X798" s="2" t="s">
        <v>0</v>
      </c>
      <c r="Y798" s="1">
        <v>0</v>
      </c>
      <c r="Z798" s="1">
        <v>0</v>
      </c>
      <c r="AA798" s="2" t="s">
        <v>0</v>
      </c>
      <c r="AB798" s="1">
        <v>0</v>
      </c>
      <c r="AC798" s="1">
        <v>0</v>
      </c>
      <c r="AD798" s="2" t="s">
        <v>0</v>
      </c>
      <c r="AE798" s="1">
        <v>0</v>
      </c>
      <c r="AF798" s="2">
        <v>0</v>
      </c>
      <c r="AG798" s="2" t="s">
        <v>0</v>
      </c>
      <c r="AH798" s="1">
        <v>0</v>
      </c>
      <c r="AI798" s="1">
        <v>0</v>
      </c>
      <c r="AJ798" s="2" t="s">
        <v>0</v>
      </c>
      <c r="AK798" s="1">
        <v>0</v>
      </c>
      <c r="AL798" s="1">
        <v>0</v>
      </c>
      <c r="AM798" s="49" t="s">
        <v>1</v>
      </c>
      <c r="AN798" s="2" t="s">
        <v>1</v>
      </c>
      <c r="AO798" s="49" t="s">
        <v>1</v>
      </c>
      <c r="AP798" s="2" t="s">
        <v>1</v>
      </c>
      <c r="AR798" s="7"/>
      <c r="AS798" s="125"/>
      <c r="AT798" s="5"/>
      <c r="AU798" s="13"/>
    </row>
    <row r="799" spans="1:47" x14ac:dyDescent="0.25">
      <c r="A799" s="2" t="s">
        <v>158</v>
      </c>
      <c r="B799" s="48">
        <v>44182</v>
      </c>
      <c r="C799" s="2" t="s">
        <v>6</v>
      </c>
      <c r="D799" s="2" t="s">
        <v>17</v>
      </c>
      <c r="E799" s="2" t="s">
        <v>183</v>
      </c>
      <c r="F799" s="2" t="s">
        <v>2412</v>
      </c>
      <c r="G799" s="2" t="s">
        <v>3</v>
      </c>
      <c r="H799" s="2" t="s">
        <v>2422</v>
      </c>
      <c r="I799" s="1" t="s">
        <v>1</v>
      </c>
      <c r="J799" s="1" t="s">
        <v>1</v>
      </c>
      <c r="K799" s="1" t="s">
        <v>1</v>
      </c>
      <c r="L799" s="1" t="s">
        <v>1</v>
      </c>
      <c r="M799" s="1">
        <v>0</v>
      </c>
      <c r="N799" s="2" t="s">
        <v>1</v>
      </c>
      <c r="O799" s="2" t="s">
        <v>2</v>
      </c>
      <c r="P799" s="2" t="s">
        <v>1</v>
      </c>
      <c r="Q799" s="1">
        <v>134672750.02920002</v>
      </c>
      <c r="R799" s="1">
        <v>0</v>
      </c>
      <c r="S799" s="1">
        <v>80037666</v>
      </c>
      <c r="T799" s="1">
        <v>0</v>
      </c>
      <c r="U799" s="2" t="s">
        <v>0</v>
      </c>
      <c r="V799" s="1">
        <v>0</v>
      </c>
      <c r="W799" s="1">
        <v>47099210.370000005</v>
      </c>
      <c r="X799" s="2" t="s">
        <v>9</v>
      </c>
      <c r="Y799" s="1">
        <v>7535873.6591999996</v>
      </c>
      <c r="Z799" s="1">
        <v>0</v>
      </c>
      <c r="AA799" s="2" t="s">
        <v>0</v>
      </c>
      <c r="AB799" s="1">
        <v>0</v>
      </c>
      <c r="AC799" s="1">
        <v>0</v>
      </c>
      <c r="AD799" s="2" t="s">
        <v>0</v>
      </c>
      <c r="AE799" s="1">
        <v>0</v>
      </c>
      <c r="AF799" s="2">
        <v>0</v>
      </c>
      <c r="AG799" s="2" t="s">
        <v>0</v>
      </c>
      <c r="AH799" s="1">
        <v>0</v>
      </c>
      <c r="AI799" s="1">
        <v>0</v>
      </c>
      <c r="AJ799" s="2" t="s">
        <v>0</v>
      </c>
      <c r="AK799" s="1">
        <v>0</v>
      </c>
      <c r="AL799" s="1">
        <v>0</v>
      </c>
      <c r="AM799" s="49" t="s">
        <v>1</v>
      </c>
      <c r="AN799" s="2" t="s">
        <v>1</v>
      </c>
      <c r="AO799" s="49" t="s">
        <v>1</v>
      </c>
      <c r="AP799" s="2" t="s">
        <v>1</v>
      </c>
      <c r="AR799" s="7"/>
      <c r="AS799" s="125"/>
      <c r="AT799" s="5"/>
      <c r="AU799" s="13"/>
    </row>
    <row r="800" spans="1:47" x14ac:dyDescent="0.25">
      <c r="A800" s="2" t="s">
        <v>157</v>
      </c>
      <c r="B800" s="48">
        <v>44182</v>
      </c>
      <c r="C800" s="2" t="s">
        <v>6</v>
      </c>
      <c r="D800" s="2" t="s">
        <v>14</v>
      </c>
      <c r="E800" s="2" t="s">
        <v>181</v>
      </c>
      <c r="F800" s="2" t="s">
        <v>2423</v>
      </c>
      <c r="G800" s="2" t="s">
        <v>3</v>
      </c>
      <c r="H800" s="2" t="s">
        <v>2424</v>
      </c>
      <c r="I800" s="1" t="s">
        <v>1</v>
      </c>
      <c r="J800" s="1" t="s">
        <v>1</v>
      </c>
      <c r="K800" s="1" t="s">
        <v>1</v>
      </c>
      <c r="L800" s="1" t="s">
        <v>1</v>
      </c>
      <c r="M800" s="1">
        <v>0</v>
      </c>
      <c r="N800" s="2" t="s">
        <v>1</v>
      </c>
      <c r="O800" s="2" t="s">
        <v>2</v>
      </c>
      <c r="P800" s="2" t="s">
        <v>1</v>
      </c>
      <c r="Q800" s="1">
        <v>121666843.09999999</v>
      </c>
      <c r="R800" s="1">
        <v>0</v>
      </c>
      <c r="S800" s="1">
        <v>99825597.5</v>
      </c>
      <c r="T800" s="1">
        <v>0</v>
      </c>
      <c r="U800" s="2" t="s">
        <v>0</v>
      </c>
      <c r="V800" s="1">
        <v>0</v>
      </c>
      <c r="W800" s="1">
        <v>18828660</v>
      </c>
      <c r="X800" s="2" t="s">
        <v>9</v>
      </c>
      <c r="Y800" s="1">
        <v>3012585.5999999996</v>
      </c>
      <c r="Z800" s="1">
        <v>0</v>
      </c>
      <c r="AA800" s="2" t="s">
        <v>0</v>
      </c>
      <c r="AB800" s="1">
        <v>0</v>
      </c>
      <c r="AC800" s="1">
        <v>0</v>
      </c>
      <c r="AD800" s="2" t="s">
        <v>0</v>
      </c>
      <c r="AE800" s="1">
        <v>0</v>
      </c>
      <c r="AF800" s="2">
        <v>0</v>
      </c>
      <c r="AG800" s="2" t="s">
        <v>0</v>
      </c>
      <c r="AH800" s="1">
        <v>0</v>
      </c>
      <c r="AI800" s="1">
        <v>0</v>
      </c>
      <c r="AJ800" s="2" t="s">
        <v>0</v>
      </c>
      <c r="AK800" s="1">
        <v>0</v>
      </c>
      <c r="AL800" s="1">
        <v>0</v>
      </c>
      <c r="AM800" s="49" t="s">
        <v>1</v>
      </c>
      <c r="AN800" s="2" t="s">
        <v>1</v>
      </c>
      <c r="AO800" s="49" t="s">
        <v>1</v>
      </c>
      <c r="AP800" s="2" t="s">
        <v>1</v>
      </c>
      <c r="AR800" s="7"/>
      <c r="AS800" s="125"/>
      <c r="AT800" s="5"/>
      <c r="AU800" s="13"/>
    </row>
    <row r="801" spans="1:47" x14ac:dyDescent="0.25">
      <c r="A801" s="2" t="s">
        <v>156</v>
      </c>
      <c r="B801" s="48">
        <v>44182</v>
      </c>
      <c r="C801" s="2" t="s">
        <v>6</v>
      </c>
      <c r="D801" s="2" t="s">
        <v>14</v>
      </c>
      <c r="E801" s="2" t="s">
        <v>181</v>
      </c>
      <c r="F801" s="2" t="s">
        <v>2423</v>
      </c>
      <c r="G801" s="2" t="s">
        <v>3</v>
      </c>
      <c r="H801" s="2" t="s">
        <v>2425</v>
      </c>
      <c r="I801" s="1" t="s">
        <v>1</v>
      </c>
      <c r="J801" s="1" t="s">
        <v>1</v>
      </c>
      <c r="K801" s="1" t="s">
        <v>1</v>
      </c>
      <c r="L801" s="1" t="s">
        <v>1</v>
      </c>
      <c r="M801" s="1">
        <v>0</v>
      </c>
      <c r="N801" s="2" t="s">
        <v>1</v>
      </c>
      <c r="O801" s="2" t="s">
        <v>2192</v>
      </c>
      <c r="P801" s="2" t="s">
        <v>2193</v>
      </c>
      <c r="Q801" s="1">
        <v>1065000</v>
      </c>
      <c r="R801" s="1">
        <v>0</v>
      </c>
      <c r="S801" s="1">
        <v>1065000</v>
      </c>
      <c r="T801" s="1">
        <v>0</v>
      </c>
      <c r="U801" s="2" t="s">
        <v>0</v>
      </c>
      <c r="V801" s="1">
        <v>0</v>
      </c>
      <c r="W801" s="1">
        <v>0</v>
      </c>
      <c r="X801" s="2" t="s">
        <v>0</v>
      </c>
      <c r="Y801" s="1">
        <v>0</v>
      </c>
      <c r="Z801" s="1">
        <v>0</v>
      </c>
      <c r="AA801" s="2" t="s">
        <v>0</v>
      </c>
      <c r="AB801" s="1">
        <v>0</v>
      </c>
      <c r="AC801" s="1">
        <v>0</v>
      </c>
      <c r="AD801" s="2" t="s">
        <v>0</v>
      </c>
      <c r="AE801" s="1">
        <v>0</v>
      </c>
      <c r="AF801" s="2">
        <v>0</v>
      </c>
      <c r="AG801" s="2" t="s">
        <v>0</v>
      </c>
      <c r="AH801" s="1">
        <v>0</v>
      </c>
      <c r="AI801" s="1">
        <v>0</v>
      </c>
      <c r="AJ801" s="2" t="s">
        <v>0</v>
      </c>
      <c r="AK801" s="1">
        <v>0</v>
      </c>
      <c r="AL801" s="1">
        <v>0</v>
      </c>
      <c r="AM801" s="49" t="s">
        <v>1</v>
      </c>
      <c r="AN801" s="2" t="s">
        <v>1</v>
      </c>
      <c r="AO801" s="49" t="s">
        <v>1</v>
      </c>
      <c r="AP801" s="2" t="s">
        <v>1</v>
      </c>
      <c r="AR801" s="7"/>
      <c r="AS801" s="125"/>
      <c r="AT801" s="5"/>
      <c r="AU801" s="13"/>
    </row>
    <row r="802" spans="1:47" x14ac:dyDescent="0.25">
      <c r="A802" s="2" t="s">
        <v>155</v>
      </c>
      <c r="B802" s="48">
        <v>44182</v>
      </c>
      <c r="C802" s="2" t="s">
        <v>6</v>
      </c>
      <c r="D802" s="2" t="s">
        <v>14</v>
      </c>
      <c r="E802" s="2" t="s">
        <v>181</v>
      </c>
      <c r="F802" s="2" t="s">
        <v>2423</v>
      </c>
      <c r="G802" s="2" t="s">
        <v>3</v>
      </c>
      <c r="H802" s="2" t="s">
        <v>2426</v>
      </c>
      <c r="I802" s="1" t="s">
        <v>1</v>
      </c>
      <c r="J802" s="1" t="s">
        <v>1</v>
      </c>
      <c r="K802" s="1" t="s">
        <v>1</v>
      </c>
      <c r="L802" s="1" t="s">
        <v>1</v>
      </c>
      <c r="M802" s="1">
        <v>0</v>
      </c>
      <c r="N802" s="2" t="s">
        <v>1</v>
      </c>
      <c r="O802" s="2" t="s">
        <v>2</v>
      </c>
      <c r="P802" s="2" t="s">
        <v>1</v>
      </c>
      <c r="Q802" s="1">
        <v>221785559.69999999</v>
      </c>
      <c r="R802" s="1">
        <v>0</v>
      </c>
      <c r="S802" s="1">
        <v>213822368.5</v>
      </c>
      <c r="T802" s="1">
        <v>0</v>
      </c>
      <c r="U802" s="2" t="s">
        <v>0</v>
      </c>
      <c r="V802" s="1">
        <v>0</v>
      </c>
      <c r="W802" s="1">
        <v>6864820</v>
      </c>
      <c r="X802" s="2" t="s">
        <v>0</v>
      </c>
      <c r="Y802" s="1">
        <v>1098371.2</v>
      </c>
      <c r="Z802" s="1">
        <v>0</v>
      </c>
      <c r="AA802" s="2" t="s">
        <v>0</v>
      </c>
      <c r="AB802" s="1">
        <v>0</v>
      </c>
      <c r="AC802" s="1">
        <v>0</v>
      </c>
      <c r="AD802" s="2" t="s">
        <v>0</v>
      </c>
      <c r="AE802" s="1">
        <v>0</v>
      </c>
      <c r="AF802" s="2">
        <v>0</v>
      </c>
      <c r="AG802" s="2" t="s">
        <v>0</v>
      </c>
      <c r="AH802" s="1">
        <v>0</v>
      </c>
      <c r="AI802" s="1">
        <v>0</v>
      </c>
      <c r="AJ802" s="2" t="s">
        <v>0</v>
      </c>
      <c r="AK802" s="1">
        <v>0</v>
      </c>
      <c r="AL802" s="1">
        <v>0</v>
      </c>
      <c r="AM802" s="49" t="s">
        <v>1</v>
      </c>
      <c r="AN802" s="2" t="s">
        <v>1</v>
      </c>
      <c r="AO802" s="49" t="s">
        <v>1</v>
      </c>
      <c r="AP802" s="2" t="s">
        <v>1</v>
      </c>
      <c r="AR802" s="7"/>
      <c r="AS802" s="125"/>
      <c r="AT802" s="5"/>
      <c r="AU802" s="13"/>
    </row>
    <row r="803" spans="1:47" x14ac:dyDescent="0.25">
      <c r="A803" s="2" t="s">
        <v>154</v>
      </c>
      <c r="B803" s="48">
        <v>44182</v>
      </c>
      <c r="C803" s="2" t="s">
        <v>6</v>
      </c>
      <c r="D803" s="2" t="s">
        <v>10</v>
      </c>
      <c r="E803" s="2" t="s">
        <v>178</v>
      </c>
      <c r="F803" s="2" t="s">
        <v>857</v>
      </c>
      <c r="G803" s="2" t="s">
        <v>3</v>
      </c>
      <c r="H803" s="2" t="s">
        <v>969</v>
      </c>
      <c r="I803" s="1" t="s">
        <v>1</v>
      </c>
      <c r="J803" s="1" t="s">
        <v>1</v>
      </c>
      <c r="K803" s="1" t="s">
        <v>1</v>
      </c>
      <c r="L803" s="1" t="s">
        <v>1</v>
      </c>
      <c r="M803" s="1">
        <v>0</v>
      </c>
      <c r="N803" s="2" t="s">
        <v>1</v>
      </c>
      <c r="O803" s="2" t="s">
        <v>98</v>
      </c>
      <c r="P803" s="2" t="s">
        <v>1</v>
      </c>
      <c r="Q803" s="1">
        <v>0</v>
      </c>
      <c r="R803" s="1">
        <v>0</v>
      </c>
      <c r="S803" s="1">
        <v>0</v>
      </c>
      <c r="T803" s="1">
        <v>0</v>
      </c>
      <c r="U803" s="2" t="s">
        <v>0</v>
      </c>
      <c r="V803" s="1">
        <v>0</v>
      </c>
      <c r="W803" s="1">
        <v>0</v>
      </c>
      <c r="X803" s="2" t="s">
        <v>0</v>
      </c>
      <c r="Y803" s="1">
        <v>0</v>
      </c>
      <c r="Z803" s="1">
        <v>0</v>
      </c>
      <c r="AA803" s="2" t="s">
        <v>0</v>
      </c>
      <c r="AB803" s="1">
        <v>0</v>
      </c>
      <c r="AC803" s="1">
        <v>0</v>
      </c>
      <c r="AD803" s="2" t="s">
        <v>0</v>
      </c>
      <c r="AE803" s="1">
        <v>0</v>
      </c>
      <c r="AF803" s="2">
        <v>0</v>
      </c>
      <c r="AG803" s="2" t="s">
        <v>0</v>
      </c>
      <c r="AH803" s="1">
        <v>0</v>
      </c>
      <c r="AI803" s="1">
        <v>0</v>
      </c>
      <c r="AJ803" s="2" t="s">
        <v>0</v>
      </c>
      <c r="AK803" s="1">
        <v>0</v>
      </c>
      <c r="AL803" s="1">
        <v>0</v>
      </c>
      <c r="AM803" s="49" t="s">
        <v>1</v>
      </c>
      <c r="AN803" s="2" t="s">
        <v>1</v>
      </c>
      <c r="AO803" s="49" t="s">
        <v>1</v>
      </c>
      <c r="AP803" s="2" t="s">
        <v>1</v>
      </c>
      <c r="AR803" s="7"/>
      <c r="AS803" s="125"/>
      <c r="AT803" s="5"/>
      <c r="AU803" s="13"/>
    </row>
    <row r="804" spans="1:47" x14ac:dyDescent="0.25">
      <c r="A804" s="2" t="s">
        <v>153</v>
      </c>
      <c r="B804" s="48">
        <v>44182</v>
      </c>
      <c r="C804" s="2" t="s">
        <v>6</v>
      </c>
      <c r="D804" s="2" t="s">
        <v>280</v>
      </c>
      <c r="E804" s="2" t="s">
        <v>204</v>
      </c>
      <c r="F804" s="2" t="s">
        <v>1398</v>
      </c>
      <c r="G804" s="2" t="s">
        <v>3</v>
      </c>
      <c r="H804" s="2" t="s">
        <v>2427</v>
      </c>
      <c r="I804" s="1" t="s">
        <v>1</v>
      </c>
      <c r="J804" s="1" t="s">
        <v>1</v>
      </c>
      <c r="K804" s="1" t="s">
        <v>1</v>
      </c>
      <c r="L804" s="1" t="s">
        <v>1</v>
      </c>
      <c r="M804" s="1">
        <v>0</v>
      </c>
      <c r="N804" s="2" t="s">
        <v>1</v>
      </c>
      <c r="O804" s="2" t="s">
        <v>2</v>
      </c>
      <c r="P804" s="2" t="s">
        <v>1</v>
      </c>
      <c r="Q804" s="1">
        <v>334432674.25</v>
      </c>
      <c r="R804" s="1">
        <v>0</v>
      </c>
      <c r="S804" s="1">
        <v>247976795.44999999</v>
      </c>
      <c r="T804" s="1">
        <v>0</v>
      </c>
      <c r="U804" s="2" t="s">
        <v>0</v>
      </c>
      <c r="V804" s="1">
        <v>0</v>
      </c>
      <c r="W804" s="1">
        <v>74530930</v>
      </c>
      <c r="X804" s="2" t="s">
        <v>9</v>
      </c>
      <c r="Y804" s="1">
        <v>11924948.799999999</v>
      </c>
      <c r="Z804" s="1">
        <v>0</v>
      </c>
      <c r="AA804" s="2" t="s">
        <v>0</v>
      </c>
      <c r="AB804" s="1">
        <v>0</v>
      </c>
      <c r="AC804" s="1">
        <v>0</v>
      </c>
      <c r="AD804" s="2" t="s">
        <v>0</v>
      </c>
      <c r="AE804" s="1">
        <v>0</v>
      </c>
      <c r="AF804" s="2">
        <v>0</v>
      </c>
      <c r="AG804" s="2" t="s">
        <v>0</v>
      </c>
      <c r="AH804" s="1">
        <v>0</v>
      </c>
      <c r="AI804" s="1">
        <v>0</v>
      </c>
      <c r="AJ804" s="2" t="s">
        <v>0</v>
      </c>
      <c r="AK804" s="1">
        <v>0</v>
      </c>
      <c r="AL804" s="1">
        <v>0</v>
      </c>
      <c r="AM804" s="49" t="s">
        <v>1</v>
      </c>
      <c r="AN804" s="2" t="s">
        <v>1</v>
      </c>
      <c r="AO804" s="49" t="s">
        <v>1</v>
      </c>
      <c r="AP804" s="2" t="s">
        <v>1</v>
      </c>
      <c r="AR804" s="7"/>
      <c r="AS804" s="125"/>
      <c r="AT804" s="5"/>
      <c r="AU804" s="13"/>
    </row>
    <row r="805" spans="1:47" x14ac:dyDescent="0.25">
      <c r="A805" s="2" t="s">
        <v>152</v>
      </c>
      <c r="B805" s="48">
        <v>44182</v>
      </c>
      <c r="C805" s="2" t="s">
        <v>6</v>
      </c>
      <c r="D805" s="2" t="s">
        <v>7</v>
      </c>
      <c r="E805" s="2" t="s">
        <v>917</v>
      </c>
      <c r="F805" s="2" t="s">
        <v>2428</v>
      </c>
      <c r="G805" s="2" t="s">
        <v>3</v>
      </c>
      <c r="H805" s="2" t="s">
        <v>2429</v>
      </c>
      <c r="I805" s="1" t="s">
        <v>1</v>
      </c>
      <c r="J805" s="1" t="s">
        <v>1</v>
      </c>
      <c r="K805" s="1" t="s">
        <v>1</v>
      </c>
      <c r="L805" s="1" t="s">
        <v>1</v>
      </c>
      <c r="M805" s="1">
        <v>0</v>
      </c>
      <c r="N805" s="2" t="s">
        <v>1</v>
      </c>
      <c r="O805" s="2" t="s">
        <v>2</v>
      </c>
      <c r="P805" s="2" t="s">
        <v>1</v>
      </c>
      <c r="Q805" s="1">
        <v>159240367.20000002</v>
      </c>
      <c r="R805" s="1">
        <v>0</v>
      </c>
      <c r="S805" s="1">
        <v>107699630</v>
      </c>
      <c r="T805" s="1">
        <v>0</v>
      </c>
      <c r="U805" s="2" t="s">
        <v>0</v>
      </c>
      <c r="V805" s="1">
        <v>0</v>
      </c>
      <c r="W805" s="1">
        <v>44431670</v>
      </c>
      <c r="X805" s="2" t="s">
        <v>0</v>
      </c>
      <c r="Y805" s="1">
        <v>7109067.2000000011</v>
      </c>
      <c r="Z805" s="1">
        <v>0</v>
      </c>
      <c r="AA805" s="2" t="s">
        <v>0</v>
      </c>
      <c r="AB805" s="1">
        <v>0</v>
      </c>
      <c r="AC805" s="1">
        <v>0</v>
      </c>
      <c r="AD805" s="2" t="s">
        <v>0</v>
      </c>
      <c r="AE805" s="1">
        <v>0</v>
      </c>
      <c r="AF805" s="2">
        <v>0</v>
      </c>
      <c r="AG805" s="2" t="s">
        <v>0</v>
      </c>
      <c r="AH805" s="1">
        <v>0</v>
      </c>
      <c r="AI805" s="1">
        <v>0</v>
      </c>
      <c r="AJ805" s="2" t="s">
        <v>0</v>
      </c>
      <c r="AK805" s="1">
        <v>0</v>
      </c>
      <c r="AL805" s="1">
        <v>0</v>
      </c>
      <c r="AM805" s="49" t="s">
        <v>1</v>
      </c>
      <c r="AN805" s="2" t="s">
        <v>1</v>
      </c>
      <c r="AO805" s="49" t="s">
        <v>1</v>
      </c>
      <c r="AP805" s="2" t="s">
        <v>1</v>
      </c>
      <c r="AR805" s="7"/>
      <c r="AS805" s="125"/>
      <c r="AT805" s="5"/>
      <c r="AU805" s="13"/>
    </row>
    <row r="806" spans="1:47" x14ac:dyDescent="0.25">
      <c r="A806" s="2" t="s">
        <v>151</v>
      </c>
      <c r="B806" s="48">
        <v>44182</v>
      </c>
      <c r="C806" s="2" t="s">
        <v>6</v>
      </c>
      <c r="D806" s="2" t="s">
        <v>5</v>
      </c>
      <c r="E806" s="2" t="s">
        <v>175</v>
      </c>
      <c r="F806" s="2" t="s">
        <v>2430</v>
      </c>
      <c r="G806" s="2" t="s">
        <v>3</v>
      </c>
      <c r="H806" s="2" t="s">
        <v>2060</v>
      </c>
      <c r="I806" s="1" t="s">
        <v>1</v>
      </c>
      <c r="J806" s="1" t="s">
        <v>1</v>
      </c>
      <c r="K806" s="1" t="s">
        <v>1</v>
      </c>
      <c r="L806" s="1" t="s">
        <v>1</v>
      </c>
      <c r="M806" s="1">
        <v>0</v>
      </c>
      <c r="N806" s="2" t="s">
        <v>1</v>
      </c>
      <c r="O806" s="2" t="s">
        <v>98</v>
      </c>
      <c r="P806" s="2" t="s">
        <v>1</v>
      </c>
      <c r="Q806" s="1">
        <v>0</v>
      </c>
      <c r="R806" s="1">
        <v>0</v>
      </c>
      <c r="S806" s="1">
        <v>0</v>
      </c>
      <c r="T806" s="1">
        <v>0</v>
      </c>
      <c r="U806" s="2" t="s">
        <v>0</v>
      </c>
      <c r="V806" s="1">
        <v>0</v>
      </c>
      <c r="W806" s="1">
        <v>0</v>
      </c>
      <c r="X806" s="2" t="s">
        <v>0</v>
      </c>
      <c r="Y806" s="1">
        <v>0</v>
      </c>
      <c r="Z806" s="1">
        <v>0</v>
      </c>
      <c r="AA806" s="2" t="s">
        <v>0</v>
      </c>
      <c r="AB806" s="1">
        <v>0</v>
      </c>
      <c r="AC806" s="1">
        <v>0</v>
      </c>
      <c r="AD806" s="2" t="s">
        <v>0</v>
      </c>
      <c r="AE806" s="1">
        <v>0</v>
      </c>
      <c r="AF806" s="2">
        <v>0</v>
      </c>
      <c r="AG806" s="2" t="s">
        <v>0</v>
      </c>
      <c r="AH806" s="1">
        <v>0</v>
      </c>
      <c r="AI806" s="1">
        <v>0</v>
      </c>
      <c r="AJ806" s="2" t="s">
        <v>0</v>
      </c>
      <c r="AK806" s="1">
        <v>0</v>
      </c>
      <c r="AL806" s="1">
        <v>0</v>
      </c>
      <c r="AM806" s="49" t="s">
        <v>1</v>
      </c>
      <c r="AN806" s="2" t="s">
        <v>1</v>
      </c>
      <c r="AO806" s="49" t="s">
        <v>1</v>
      </c>
      <c r="AP806" s="2" t="s">
        <v>1</v>
      </c>
      <c r="AR806" s="7"/>
      <c r="AS806" s="125"/>
      <c r="AT806" s="5"/>
      <c r="AU806" s="13"/>
    </row>
    <row r="807" spans="1:47" x14ac:dyDescent="0.25">
      <c r="A807" s="2" t="s">
        <v>150</v>
      </c>
      <c r="B807" s="48">
        <v>44183</v>
      </c>
      <c r="C807" s="2" t="s">
        <v>27</v>
      </c>
      <c r="D807" s="2" t="s">
        <v>49</v>
      </c>
      <c r="E807" s="2" t="s">
        <v>223</v>
      </c>
      <c r="F807" s="2" t="s">
        <v>2431</v>
      </c>
      <c r="G807" s="2" t="s">
        <v>3</v>
      </c>
      <c r="H807" s="2" t="s">
        <v>2432</v>
      </c>
      <c r="I807" s="1" t="s">
        <v>1</v>
      </c>
      <c r="J807" s="1" t="s">
        <v>1</v>
      </c>
      <c r="K807" s="1" t="s">
        <v>1</v>
      </c>
      <c r="L807" s="1" t="s">
        <v>1</v>
      </c>
      <c r="M807" s="1">
        <v>0</v>
      </c>
      <c r="N807" s="2" t="s">
        <v>1</v>
      </c>
      <c r="O807" s="2" t="s">
        <v>2</v>
      </c>
      <c r="P807" s="2" t="s">
        <v>1</v>
      </c>
      <c r="Q807" s="1">
        <v>852381348.2967999</v>
      </c>
      <c r="R807" s="1">
        <v>0</v>
      </c>
      <c r="S807" s="1">
        <v>638584061.6500001</v>
      </c>
      <c r="T807" s="1">
        <v>0</v>
      </c>
      <c r="U807" s="2" t="s">
        <v>0</v>
      </c>
      <c r="V807" s="1">
        <v>0</v>
      </c>
      <c r="W807" s="1">
        <v>184308005.72999999</v>
      </c>
      <c r="X807" s="2" t="s">
        <v>9</v>
      </c>
      <c r="Y807" s="1">
        <v>29489280.9168</v>
      </c>
      <c r="Z807" s="1">
        <v>0</v>
      </c>
      <c r="AA807" s="2" t="s">
        <v>0</v>
      </c>
      <c r="AB807" s="1">
        <v>0</v>
      </c>
      <c r="AC807" s="1">
        <v>0</v>
      </c>
      <c r="AD807" s="2" t="s">
        <v>0</v>
      </c>
      <c r="AE807" s="1">
        <v>0</v>
      </c>
      <c r="AF807" s="2">
        <v>0</v>
      </c>
      <c r="AG807" s="2" t="s">
        <v>0</v>
      </c>
      <c r="AH807" s="1">
        <v>0</v>
      </c>
      <c r="AI807" s="1">
        <v>0</v>
      </c>
      <c r="AJ807" s="2" t="s">
        <v>0</v>
      </c>
      <c r="AK807" s="1">
        <v>0</v>
      </c>
      <c r="AL807" s="1">
        <v>0</v>
      </c>
      <c r="AM807" s="49" t="s">
        <v>1</v>
      </c>
      <c r="AN807" s="2" t="s">
        <v>1</v>
      </c>
      <c r="AO807" s="49" t="s">
        <v>1</v>
      </c>
      <c r="AP807" s="2" t="s">
        <v>1</v>
      </c>
      <c r="AR807" s="7"/>
      <c r="AS807" s="125"/>
      <c r="AT807" s="5"/>
      <c r="AU807" s="13"/>
    </row>
    <row r="808" spans="1:47" x14ac:dyDescent="0.25">
      <c r="A808" s="2" t="s">
        <v>149</v>
      </c>
      <c r="B808" s="48">
        <v>44183</v>
      </c>
      <c r="C808" s="2" t="s">
        <v>6</v>
      </c>
      <c r="D808" s="2" t="s">
        <v>49</v>
      </c>
      <c r="E808" s="2" t="s">
        <v>232</v>
      </c>
      <c r="F808" s="2" t="s">
        <v>2433</v>
      </c>
      <c r="G808" s="2" t="s">
        <v>3</v>
      </c>
      <c r="H808" s="2" t="s">
        <v>2434</v>
      </c>
      <c r="I808" s="1" t="s">
        <v>1</v>
      </c>
      <c r="J808" s="1" t="s">
        <v>1</v>
      </c>
      <c r="K808" s="1" t="s">
        <v>1</v>
      </c>
      <c r="L808" s="1" t="s">
        <v>1</v>
      </c>
      <c r="M808" s="1">
        <v>0</v>
      </c>
      <c r="N808" s="2" t="s">
        <v>1</v>
      </c>
      <c r="O808" s="2" t="s">
        <v>2</v>
      </c>
      <c r="P808" s="2" t="s">
        <v>1</v>
      </c>
      <c r="Q808" s="1">
        <v>779202194.83160007</v>
      </c>
      <c r="R808" s="1">
        <v>0</v>
      </c>
      <c r="S808" s="1">
        <v>574560324.14999986</v>
      </c>
      <c r="T808" s="1">
        <v>0</v>
      </c>
      <c r="U808" s="2" t="s">
        <v>0</v>
      </c>
      <c r="V808" s="1">
        <v>0</v>
      </c>
      <c r="W808" s="1">
        <v>176415405.76000002</v>
      </c>
      <c r="X808" s="2" t="s">
        <v>9</v>
      </c>
      <c r="Y808" s="1">
        <v>28226464.921599995</v>
      </c>
      <c r="Z808" s="1">
        <v>0</v>
      </c>
      <c r="AA808" s="2" t="s">
        <v>0</v>
      </c>
      <c r="AB808" s="1">
        <v>0</v>
      </c>
      <c r="AC808" s="1">
        <v>0</v>
      </c>
      <c r="AD808" s="2" t="s">
        <v>0</v>
      </c>
      <c r="AE808" s="1">
        <v>0</v>
      </c>
      <c r="AF808" s="2">
        <v>0</v>
      </c>
      <c r="AG808" s="2" t="s">
        <v>0</v>
      </c>
      <c r="AH808" s="1">
        <v>0</v>
      </c>
      <c r="AI808" s="1">
        <v>0</v>
      </c>
      <c r="AJ808" s="2" t="s">
        <v>0</v>
      </c>
      <c r="AK808" s="1">
        <v>0</v>
      </c>
      <c r="AL808" s="1">
        <v>0</v>
      </c>
      <c r="AM808" s="49" t="s">
        <v>1</v>
      </c>
      <c r="AN808" s="2" t="s">
        <v>1</v>
      </c>
      <c r="AO808" s="49" t="s">
        <v>1</v>
      </c>
      <c r="AP808" s="2" t="s">
        <v>1</v>
      </c>
      <c r="AR808" s="7"/>
      <c r="AS808" s="125"/>
      <c r="AT808" s="5"/>
      <c r="AU808" s="13"/>
    </row>
    <row r="809" spans="1:47" x14ac:dyDescent="0.25">
      <c r="A809" s="2" t="s">
        <v>148</v>
      </c>
      <c r="B809" s="48">
        <v>44183</v>
      </c>
      <c r="C809" s="2" t="s">
        <v>27</v>
      </c>
      <c r="D809" s="2" t="s">
        <v>42</v>
      </c>
      <c r="E809" s="2" t="s">
        <v>214</v>
      </c>
      <c r="F809" s="2" t="s">
        <v>2435</v>
      </c>
      <c r="G809" s="2" t="s">
        <v>3</v>
      </c>
      <c r="H809" s="2" t="s">
        <v>2436</v>
      </c>
      <c r="I809" s="1" t="s">
        <v>1</v>
      </c>
      <c r="J809" s="1" t="s">
        <v>1</v>
      </c>
      <c r="K809" s="1" t="s">
        <v>1</v>
      </c>
      <c r="L809" s="1" t="s">
        <v>1</v>
      </c>
      <c r="M809" s="1">
        <v>0</v>
      </c>
      <c r="N809" s="2" t="s">
        <v>1</v>
      </c>
      <c r="O809" s="2" t="s">
        <v>2</v>
      </c>
      <c r="P809" s="2" t="s">
        <v>1</v>
      </c>
      <c r="Q809" s="1">
        <v>56299262.990000002</v>
      </c>
      <c r="R809" s="1">
        <v>0</v>
      </c>
      <c r="S809" s="1">
        <v>44606091.789999999</v>
      </c>
      <c r="T809" s="1">
        <v>0</v>
      </c>
      <c r="U809" s="2" t="s">
        <v>0</v>
      </c>
      <c r="V809" s="1">
        <v>0</v>
      </c>
      <c r="W809" s="1">
        <v>10080320</v>
      </c>
      <c r="X809" s="2" t="s">
        <v>9</v>
      </c>
      <c r="Y809" s="1">
        <v>1612851.2</v>
      </c>
      <c r="Z809" s="1">
        <v>0</v>
      </c>
      <c r="AA809" s="2" t="s">
        <v>0</v>
      </c>
      <c r="AB809" s="1">
        <v>0</v>
      </c>
      <c r="AC809" s="1">
        <v>0</v>
      </c>
      <c r="AD809" s="2" t="s">
        <v>0</v>
      </c>
      <c r="AE809" s="1">
        <v>0</v>
      </c>
      <c r="AF809" s="2">
        <v>0</v>
      </c>
      <c r="AG809" s="2" t="s">
        <v>0</v>
      </c>
      <c r="AH809" s="1">
        <v>0</v>
      </c>
      <c r="AI809" s="1">
        <v>0</v>
      </c>
      <c r="AJ809" s="2" t="s">
        <v>0</v>
      </c>
      <c r="AK809" s="1">
        <v>0</v>
      </c>
      <c r="AL809" s="1">
        <v>0</v>
      </c>
      <c r="AM809" s="49" t="s">
        <v>1</v>
      </c>
      <c r="AN809" s="2" t="s">
        <v>1</v>
      </c>
      <c r="AO809" s="49" t="s">
        <v>1</v>
      </c>
      <c r="AP809" s="2" t="s">
        <v>1</v>
      </c>
      <c r="AR809" s="7"/>
      <c r="AS809" s="125"/>
      <c r="AT809" s="5"/>
      <c r="AU809" s="13"/>
    </row>
    <row r="810" spans="1:47" x14ac:dyDescent="0.25">
      <c r="A810" s="2" t="s">
        <v>147</v>
      </c>
      <c r="B810" s="48">
        <v>44183</v>
      </c>
      <c r="C810" s="2" t="s">
        <v>27</v>
      </c>
      <c r="D810" s="2" t="s">
        <v>42</v>
      </c>
      <c r="E810" s="2" t="s">
        <v>214</v>
      </c>
      <c r="F810" s="2" t="s">
        <v>2360</v>
      </c>
      <c r="G810" s="2" t="s">
        <v>3</v>
      </c>
      <c r="H810" s="2" t="s">
        <v>2437</v>
      </c>
      <c r="I810" s="1" t="s">
        <v>1</v>
      </c>
      <c r="J810" s="1" t="s">
        <v>1</v>
      </c>
      <c r="K810" s="1" t="s">
        <v>1</v>
      </c>
      <c r="L810" s="1" t="s">
        <v>1</v>
      </c>
      <c r="M810" s="1">
        <v>0</v>
      </c>
      <c r="N810" s="2" t="s">
        <v>1</v>
      </c>
      <c r="O810" s="2" t="s">
        <v>937</v>
      </c>
      <c r="P810" s="2" t="s">
        <v>938</v>
      </c>
      <c r="Q810" s="1">
        <v>58874778.812799998</v>
      </c>
      <c r="R810" s="1">
        <v>0</v>
      </c>
      <c r="S810" s="1">
        <v>30602949</v>
      </c>
      <c r="T810" s="1">
        <v>24372267.079999998</v>
      </c>
      <c r="U810" s="2" t="s">
        <v>9</v>
      </c>
      <c r="V810" s="1">
        <v>3899562.7327999999</v>
      </c>
      <c r="W810" s="1">
        <v>0</v>
      </c>
      <c r="X810" s="2" t="s">
        <v>0</v>
      </c>
      <c r="Y810" s="1">
        <v>0</v>
      </c>
      <c r="Z810" s="1">
        <v>0</v>
      </c>
      <c r="AA810" s="2" t="s">
        <v>0</v>
      </c>
      <c r="AB810" s="1">
        <v>0</v>
      </c>
      <c r="AC810" s="1">
        <v>0</v>
      </c>
      <c r="AD810" s="2" t="s">
        <v>0</v>
      </c>
      <c r="AE810" s="1">
        <v>0</v>
      </c>
      <c r="AF810" s="2">
        <v>0</v>
      </c>
      <c r="AG810" s="2" t="s">
        <v>0</v>
      </c>
      <c r="AH810" s="1">
        <v>0</v>
      </c>
      <c r="AI810" s="1">
        <v>0</v>
      </c>
      <c r="AJ810" s="2" t="s">
        <v>0</v>
      </c>
      <c r="AK810" s="1">
        <v>0</v>
      </c>
      <c r="AL810" s="1">
        <v>0</v>
      </c>
      <c r="AM810" s="49" t="s">
        <v>1</v>
      </c>
      <c r="AN810" s="2" t="s">
        <v>1</v>
      </c>
      <c r="AO810" s="49" t="s">
        <v>1</v>
      </c>
      <c r="AP810" s="2" t="s">
        <v>1</v>
      </c>
      <c r="AR810" s="7"/>
      <c r="AS810" s="125"/>
      <c r="AT810" s="5"/>
      <c r="AU810" s="13"/>
    </row>
    <row r="811" spans="1:47" x14ac:dyDescent="0.25">
      <c r="A811" s="2" t="s">
        <v>146</v>
      </c>
      <c r="B811" s="48">
        <v>44183</v>
      </c>
      <c r="C811" s="2" t="s">
        <v>27</v>
      </c>
      <c r="D811" s="2" t="s">
        <v>42</v>
      </c>
      <c r="E811" s="2" t="s">
        <v>214</v>
      </c>
      <c r="F811" s="2" t="s">
        <v>2435</v>
      </c>
      <c r="G811" s="2" t="s">
        <v>3</v>
      </c>
      <c r="H811" s="2" t="s">
        <v>2438</v>
      </c>
      <c r="I811" s="1" t="s">
        <v>1</v>
      </c>
      <c r="J811" s="1" t="s">
        <v>1</v>
      </c>
      <c r="K811" s="1" t="s">
        <v>1</v>
      </c>
      <c r="L811" s="1" t="s">
        <v>1</v>
      </c>
      <c r="M811" s="1">
        <v>0</v>
      </c>
      <c r="N811" s="2" t="s">
        <v>1</v>
      </c>
      <c r="O811" s="2" t="s">
        <v>2</v>
      </c>
      <c r="P811" s="2" t="s">
        <v>1</v>
      </c>
      <c r="Q811" s="1">
        <v>222243447.16159996</v>
      </c>
      <c r="R811" s="1">
        <v>0</v>
      </c>
      <c r="S811" s="1">
        <v>151098730.25</v>
      </c>
      <c r="T811" s="1">
        <v>0</v>
      </c>
      <c r="U811" s="2" t="s">
        <v>0</v>
      </c>
      <c r="V811" s="1">
        <v>0</v>
      </c>
      <c r="W811" s="1">
        <v>61331652.509999998</v>
      </c>
      <c r="X811" s="2" t="s">
        <v>9</v>
      </c>
      <c r="Y811" s="1">
        <v>9813064.4015999995</v>
      </c>
      <c r="Z811" s="1">
        <v>0</v>
      </c>
      <c r="AA811" s="2" t="s">
        <v>0</v>
      </c>
      <c r="AB811" s="1">
        <v>0</v>
      </c>
      <c r="AC811" s="1">
        <v>0</v>
      </c>
      <c r="AD811" s="2" t="s">
        <v>0</v>
      </c>
      <c r="AE811" s="1">
        <v>0</v>
      </c>
      <c r="AF811" s="2">
        <v>0</v>
      </c>
      <c r="AG811" s="2" t="s">
        <v>0</v>
      </c>
      <c r="AH811" s="1">
        <v>0</v>
      </c>
      <c r="AI811" s="1">
        <v>0</v>
      </c>
      <c r="AJ811" s="2" t="s">
        <v>0</v>
      </c>
      <c r="AK811" s="1">
        <v>0</v>
      </c>
      <c r="AL811" s="1">
        <v>0</v>
      </c>
      <c r="AM811" s="49" t="s">
        <v>1</v>
      </c>
      <c r="AN811" s="2" t="s">
        <v>1</v>
      </c>
      <c r="AO811" s="49" t="s">
        <v>1</v>
      </c>
      <c r="AP811" s="2" t="s">
        <v>1</v>
      </c>
      <c r="AR811" s="7"/>
      <c r="AS811" s="125"/>
      <c r="AT811" s="5"/>
      <c r="AU811" s="13"/>
    </row>
    <row r="812" spans="1:47" x14ac:dyDescent="0.25">
      <c r="A812" s="2" t="s">
        <v>145</v>
      </c>
      <c r="B812" s="48">
        <v>44183</v>
      </c>
      <c r="C812" s="2" t="s">
        <v>27</v>
      </c>
      <c r="D812" s="2" t="s">
        <v>42</v>
      </c>
      <c r="E812" s="2" t="s">
        <v>214</v>
      </c>
      <c r="F812" s="2" t="s">
        <v>2360</v>
      </c>
      <c r="G812" s="2" t="s">
        <v>3</v>
      </c>
      <c r="H812" s="2" t="s">
        <v>2439</v>
      </c>
      <c r="I812" s="1" t="s">
        <v>1</v>
      </c>
      <c r="J812" s="1" t="s">
        <v>1</v>
      </c>
      <c r="K812" s="1" t="s">
        <v>1</v>
      </c>
      <c r="L812" s="1" t="s">
        <v>1</v>
      </c>
      <c r="M812" s="1">
        <v>0</v>
      </c>
      <c r="N812" s="2" t="s">
        <v>1</v>
      </c>
      <c r="O812" s="2" t="s">
        <v>2440</v>
      </c>
      <c r="P812" s="2" t="s">
        <v>2441</v>
      </c>
      <c r="Q812" s="1">
        <v>6976805.0127999997</v>
      </c>
      <c r="R812" s="1">
        <v>0</v>
      </c>
      <c r="S812" s="1">
        <v>0</v>
      </c>
      <c r="T812" s="1">
        <v>6014487.0800000001</v>
      </c>
      <c r="U812" s="2" t="s">
        <v>9</v>
      </c>
      <c r="V812" s="1">
        <v>962317.93279999995</v>
      </c>
      <c r="W812" s="1">
        <v>0</v>
      </c>
      <c r="X812" s="2" t="s">
        <v>0</v>
      </c>
      <c r="Y812" s="1">
        <v>0</v>
      </c>
      <c r="Z812" s="1">
        <v>0</v>
      </c>
      <c r="AA812" s="2" t="s">
        <v>0</v>
      </c>
      <c r="AB812" s="1">
        <v>0</v>
      </c>
      <c r="AC812" s="1">
        <v>0</v>
      </c>
      <c r="AD812" s="2" t="s">
        <v>0</v>
      </c>
      <c r="AE812" s="1">
        <v>0</v>
      </c>
      <c r="AF812" s="2">
        <v>0</v>
      </c>
      <c r="AG812" s="2" t="s">
        <v>0</v>
      </c>
      <c r="AH812" s="1">
        <v>0</v>
      </c>
      <c r="AI812" s="1">
        <v>0</v>
      </c>
      <c r="AJ812" s="2" t="s">
        <v>0</v>
      </c>
      <c r="AK812" s="1">
        <v>0</v>
      </c>
      <c r="AL812" s="1">
        <v>0</v>
      </c>
      <c r="AM812" s="49" t="s">
        <v>1</v>
      </c>
      <c r="AN812" s="2" t="s">
        <v>1</v>
      </c>
      <c r="AO812" s="49" t="s">
        <v>1</v>
      </c>
      <c r="AP812" s="2" t="s">
        <v>1</v>
      </c>
      <c r="AR812" s="7"/>
      <c r="AS812" s="125"/>
      <c r="AT812" s="5"/>
      <c r="AU812" s="13"/>
    </row>
    <row r="813" spans="1:47" x14ac:dyDescent="0.25">
      <c r="A813" s="2" t="s">
        <v>144</v>
      </c>
      <c r="B813" s="48">
        <v>44183</v>
      </c>
      <c r="C813" s="2" t="s">
        <v>27</v>
      </c>
      <c r="D813" s="2" t="s">
        <v>42</v>
      </c>
      <c r="E813" s="2" t="s">
        <v>214</v>
      </c>
      <c r="F813" s="2" t="s">
        <v>2435</v>
      </c>
      <c r="G813" s="2" t="s">
        <v>3</v>
      </c>
      <c r="H813" s="2" t="s">
        <v>2442</v>
      </c>
      <c r="I813" s="1" t="s">
        <v>1</v>
      </c>
      <c r="J813" s="1" t="s">
        <v>1</v>
      </c>
      <c r="K813" s="1" t="s">
        <v>1</v>
      </c>
      <c r="L813" s="1" t="s">
        <v>1</v>
      </c>
      <c r="M813" s="1">
        <v>0</v>
      </c>
      <c r="N813" s="2" t="s">
        <v>1</v>
      </c>
      <c r="O813" s="2" t="s">
        <v>2</v>
      </c>
      <c r="P813" s="2" t="s">
        <v>1</v>
      </c>
      <c r="Q813" s="1">
        <v>363669556.81000006</v>
      </c>
      <c r="R813" s="1">
        <v>0</v>
      </c>
      <c r="S813" s="1">
        <v>273556685.5</v>
      </c>
      <c r="T813" s="1">
        <v>0</v>
      </c>
      <c r="U813" s="2" t="s">
        <v>0</v>
      </c>
      <c r="V813" s="1">
        <v>0</v>
      </c>
      <c r="W813" s="1">
        <v>77683509.75</v>
      </c>
      <c r="X813" s="2" t="s">
        <v>0</v>
      </c>
      <c r="Y813" s="1">
        <v>12429361.559999999</v>
      </c>
      <c r="Z813" s="1">
        <v>0</v>
      </c>
      <c r="AA813" s="2" t="s">
        <v>0</v>
      </c>
      <c r="AB813" s="1">
        <v>0</v>
      </c>
      <c r="AC813" s="1">
        <v>0</v>
      </c>
      <c r="AD813" s="2" t="s">
        <v>0</v>
      </c>
      <c r="AE813" s="1">
        <v>0</v>
      </c>
      <c r="AF813" s="2">
        <v>0</v>
      </c>
      <c r="AG813" s="2" t="s">
        <v>0</v>
      </c>
      <c r="AH813" s="1">
        <v>0</v>
      </c>
      <c r="AI813" s="1">
        <v>0</v>
      </c>
      <c r="AJ813" s="2" t="s">
        <v>0</v>
      </c>
      <c r="AK813" s="1">
        <v>0</v>
      </c>
      <c r="AL813" s="1">
        <v>0</v>
      </c>
      <c r="AM813" s="49" t="s">
        <v>1</v>
      </c>
      <c r="AN813" s="2" t="s">
        <v>1</v>
      </c>
      <c r="AO813" s="49" t="s">
        <v>1</v>
      </c>
      <c r="AP813" s="2" t="s">
        <v>1</v>
      </c>
      <c r="AR813" s="7"/>
      <c r="AS813" s="125"/>
      <c r="AT813" s="5"/>
      <c r="AU813" s="13"/>
    </row>
    <row r="814" spans="1:47" x14ac:dyDescent="0.25">
      <c r="A814" s="2" t="s">
        <v>143</v>
      </c>
      <c r="B814" s="48">
        <v>44183</v>
      </c>
      <c r="C814" s="2" t="s">
        <v>35</v>
      </c>
      <c r="D814" s="2" t="s">
        <v>42</v>
      </c>
      <c r="E814" s="2" t="s">
        <v>219</v>
      </c>
      <c r="F814" s="2" t="s">
        <v>2443</v>
      </c>
      <c r="G814" s="2" t="s">
        <v>3</v>
      </c>
      <c r="H814" s="2" t="s">
        <v>2444</v>
      </c>
      <c r="I814" s="1" t="s">
        <v>1</v>
      </c>
      <c r="J814" s="1" t="s">
        <v>1</v>
      </c>
      <c r="K814" s="1" t="s">
        <v>1</v>
      </c>
      <c r="L814" s="1" t="s">
        <v>1</v>
      </c>
      <c r="M814" s="1">
        <v>0</v>
      </c>
      <c r="N814" s="2" t="s">
        <v>1</v>
      </c>
      <c r="O814" s="2" t="s">
        <v>2</v>
      </c>
      <c r="P814" s="2" t="s">
        <v>1</v>
      </c>
      <c r="Q814" s="1">
        <v>343118577.49560004</v>
      </c>
      <c r="R814" s="1">
        <v>0</v>
      </c>
      <c r="S814" s="1">
        <v>324793001.99999994</v>
      </c>
      <c r="T814" s="1">
        <v>0</v>
      </c>
      <c r="U814" s="2" t="s">
        <v>0</v>
      </c>
      <c r="V814" s="1">
        <v>0</v>
      </c>
      <c r="W814" s="1">
        <v>15797909.91</v>
      </c>
      <c r="X814" s="2" t="s">
        <v>0</v>
      </c>
      <c r="Y814" s="1">
        <v>2527665.5855999999</v>
      </c>
      <c r="Z814" s="1">
        <v>0</v>
      </c>
      <c r="AA814" s="2" t="s">
        <v>0</v>
      </c>
      <c r="AB814" s="1">
        <v>0</v>
      </c>
      <c r="AC814" s="1">
        <v>0</v>
      </c>
      <c r="AD814" s="2" t="s">
        <v>0</v>
      </c>
      <c r="AE814" s="1">
        <v>0</v>
      </c>
      <c r="AF814" s="2">
        <v>0</v>
      </c>
      <c r="AG814" s="2" t="s">
        <v>0</v>
      </c>
      <c r="AH814" s="1">
        <v>0</v>
      </c>
      <c r="AI814" s="1">
        <v>0</v>
      </c>
      <c r="AJ814" s="2" t="s">
        <v>0</v>
      </c>
      <c r="AK814" s="1">
        <v>0</v>
      </c>
      <c r="AL814" s="1">
        <v>0</v>
      </c>
      <c r="AM814" s="49" t="s">
        <v>1</v>
      </c>
      <c r="AN814" s="2" t="s">
        <v>1</v>
      </c>
      <c r="AO814" s="49" t="s">
        <v>1</v>
      </c>
      <c r="AP814" s="2" t="s">
        <v>1</v>
      </c>
      <c r="AR814" s="7"/>
      <c r="AS814" s="125"/>
      <c r="AT814" s="5"/>
      <c r="AU814" s="13"/>
    </row>
    <row r="815" spans="1:47" x14ac:dyDescent="0.25">
      <c r="A815" s="2" t="s">
        <v>142</v>
      </c>
      <c r="B815" s="48">
        <v>44183</v>
      </c>
      <c r="C815" s="2" t="s">
        <v>6</v>
      </c>
      <c r="D815" s="2" t="s">
        <v>42</v>
      </c>
      <c r="E815" s="2" t="s">
        <v>217</v>
      </c>
      <c r="F815" s="2" t="s">
        <v>855</v>
      </c>
      <c r="G815" s="2" t="s">
        <v>3</v>
      </c>
      <c r="H815" s="2" t="s">
        <v>2445</v>
      </c>
      <c r="I815" s="1"/>
      <c r="J815" s="1"/>
      <c r="K815" s="1"/>
      <c r="L815" s="1"/>
      <c r="M815" s="1">
        <v>0</v>
      </c>
      <c r="N815" s="2"/>
      <c r="O815" s="2" t="s">
        <v>2</v>
      </c>
      <c r="P815" s="2"/>
      <c r="Q815" s="1">
        <v>349887995.62</v>
      </c>
      <c r="R815" s="1">
        <v>0</v>
      </c>
      <c r="S815" s="1">
        <v>349887995.62</v>
      </c>
      <c r="T815" s="1">
        <v>0</v>
      </c>
      <c r="U815" s="2" t="s">
        <v>0</v>
      </c>
      <c r="V815" s="1">
        <v>0</v>
      </c>
      <c r="W815" s="1">
        <v>0</v>
      </c>
      <c r="X815" s="2" t="s">
        <v>0</v>
      </c>
      <c r="Y815" s="1">
        <v>0</v>
      </c>
      <c r="Z815" s="1">
        <v>0</v>
      </c>
      <c r="AA815" s="2" t="s">
        <v>0</v>
      </c>
      <c r="AB815" s="1">
        <v>0</v>
      </c>
      <c r="AC815" s="1">
        <v>0</v>
      </c>
      <c r="AD815" s="2" t="s">
        <v>0</v>
      </c>
      <c r="AE815" s="1">
        <v>0</v>
      </c>
      <c r="AF815" s="2">
        <v>0</v>
      </c>
      <c r="AG815" s="2" t="s">
        <v>0</v>
      </c>
      <c r="AH815" s="1">
        <v>0</v>
      </c>
      <c r="AI815" s="1">
        <v>0</v>
      </c>
      <c r="AJ815" s="2" t="s">
        <v>0</v>
      </c>
      <c r="AK815" s="1">
        <v>0</v>
      </c>
      <c r="AL815" s="1">
        <v>0</v>
      </c>
      <c r="AM815" s="49" t="s">
        <v>1</v>
      </c>
      <c r="AN815" s="2" t="s">
        <v>1</v>
      </c>
      <c r="AO815" s="49" t="s">
        <v>1</v>
      </c>
      <c r="AP815" s="2" t="s">
        <v>1</v>
      </c>
      <c r="AR815" s="7"/>
      <c r="AS815" s="125"/>
      <c r="AT815" s="5"/>
      <c r="AU815" s="13"/>
    </row>
    <row r="816" spans="1:47" x14ac:dyDescent="0.25">
      <c r="A816" s="2" t="s">
        <v>141</v>
      </c>
      <c r="B816" s="48">
        <v>44183</v>
      </c>
      <c r="C816" s="2" t="s">
        <v>6</v>
      </c>
      <c r="D816" s="2" t="s">
        <v>42</v>
      </c>
      <c r="E816" s="2" t="s">
        <v>221</v>
      </c>
      <c r="F816" s="2" t="s">
        <v>827</v>
      </c>
      <c r="G816" s="2" t="s">
        <v>3</v>
      </c>
      <c r="H816" s="2" t="s">
        <v>2446</v>
      </c>
      <c r="I816" s="1" t="s">
        <v>1</v>
      </c>
      <c r="J816" s="1" t="s">
        <v>1</v>
      </c>
      <c r="K816" s="1" t="s">
        <v>1</v>
      </c>
      <c r="L816" s="1" t="s">
        <v>1</v>
      </c>
      <c r="M816" s="1">
        <v>0</v>
      </c>
      <c r="N816" s="2" t="s">
        <v>1</v>
      </c>
      <c r="O816" s="2" t="s">
        <v>2</v>
      </c>
      <c r="P816" s="2" t="s">
        <v>1</v>
      </c>
      <c r="Q816" s="1">
        <v>787304901.14800012</v>
      </c>
      <c r="R816" s="1">
        <v>0</v>
      </c>
      <c r="S816" s="1">
        <v>648180664.75</v>
      </c>
      <c r="T816" s="1">
        <v>0</v>
      </c>
      <c r="U816" s="2" t="s">
        <v>0</v>
      </c>
      <c r="V816" s="1">
        <v>0</v>
      </c>
      <c r="W816" s="1">
        <v>119934686.55000001</v>
      </c>
      <c r="X816" s="2" t="s">
        <v>9</v>
      </c>
      <c r="Y816" s="1">
        <v>19189549.847999997</v>
      </c>
      <c r="Z816" s="1">
        <v>0</v>
      </c>
      <c r="AA816" s="2" t="s">
        <v>0</v>
      </c>
      <c r="AB816" s="1">
        <v>0</v>
      </c>
      <c r="AC816" s="1">
        <v>0</v>
      </c>
      <c r="AD816" s="2" t="s">
        <v>0</v>
      </c>
      <c r="AE816" s="1">
        <v>0</v>
      </c>
      <c r="AF816" s="2">
        <v>0</v>
      </c>
      <c r="AG816" s="2" t="s">
        <v>0</v>
      </c>
      <c r="AH816" s="1">
        <v>0</v>
      </c>
      <c r="AI816" s="1">
        <v>0</v>
      </c>
      <c r="AJ816" s="2" t="s">
        <v>0</v>
      </c>
      <c r="AK816" s="1">
        <v>0</v>
      </c>
      <c r="AL816" s="1">
        <v>0</v>
      </c>
      <c r="AM816" s="49" t="s">
        <v>1</v>
      </c>
      <c r="AN816" s="2" t="s">
        <v>1</v>
      </c>
      <c r="AO816" s="49" t="s">
        <v>1</v>
      </c>
      <c r="AP816" s="2" t="s">
        <v>1</v>
      </c>
      <c r="AR816" s="7"/>
      <c r="AS816" s="125"/>
      <c r="AT816" s="5"/>
      <c r="AU816" s="13"/>
    </row>
    <row r="817" spans="1:47" x14ac:dyDescent="0.25">
      <c r="A817" s="2" t="s">
        <v>140</v>
      </c>
      <c r="B817" s="48">
        <v>44183</v>
      </c>
      <c r="C817" s="2" t="s">
        <v>27</v>
      </c>
      <c r="D817" s="2" t="s">
        <v>38</v>
      </c>
      <c r="E817" s="2" t="s">
        <v>4</v>
      </c>
      <c r="F817" s="2" t="s">
        <v>2143</v>
      </c>
      <c r="G817" s="2" t="s">
        <v>3</v>
      </c>
      <c r="H817" s="2" t="s">
        <v>2447</v>
      </c>
      <c r="I817" s="1" t="s">
        <v>1</v>
      </c>
      <c r="J817" s="1" t="s">
        <v>1</v>
      </c>
      <c r="K817" s="1" t="s">
        <v>1</v>
      </c>
      <c r="L817" s="1" t="s">
        <v>1</v>
      </c>
      <c r="M817" s="1">
        <v>0</v>
      </c>
      <c r="N817" s="2" t="s">
        <v>1</v>
      </c>
      <c r="O817" s="2" t="s">
        <v>2</v>
      </c>
      <c r="P817" s="2" t="s">
        <v>1</v>
      </c>
      <c r="Q817" s="1">
        <v>391890448.44880003</v>
      </c>
      <c r="R817" s="1">
        <v>0</v>
      </c>
      <c r="S817" s="1">
        <v>293300268.80000001</v>
      </c>
      <c r="T817" s="1">
        <v>0</v>
      </c>
      <c r="U817" s="2" t="s">
        <v>0</v>
      </c>
      <c r="V817" s="1">
        <v>0</v>
      </c>
      <c r="W817" s="1">
        <v>84991534.179999992</v>
      </c>
      <c r="X817" s="2" t="s">
        <v>9</v>
      </c>
      <c r="Y817" s="1">
        <v>13598645.468799999</v>
      </c>
      <c r="Z817" s="1">
        <v>0</v>
      </c>
      <c r="AA817" s="2" t="s">
        <v>0</v>
      </c>
      <c r="AB817" s="1">
        <v>0</v>
      </c>
      <c r="AC817" s="1">
        <v>0</v>
      </c>
      <c r="AD817" s="2" t="s">
        <v>0</v>
      </c>
      <c r="AE817" s="1">
        <v>0</v>
      </c>
      <c r="AF817" s="2">
        <v>0</v>
      </c>
      <c r="AG817" s="2" t="s">
        <v>0</v>
      </c>
      <c r="AH817" s="1">
        <v>0</v>
      </c>
      <c r="AI817" s="1">
        <v>0</v>
      </c>
      <c r="AJ817" s="2" t="s">
        <v>0</v>
      </c>
      <c r="AK817" s="1">
        <v>0</v>
      </c>
      <c r="AL817" s="1">
        <v>0</v>
      </c>
      <c r="AM817" s="49" t="s">
        <v>1</v>
      </c>
      <c r="AN817" s="2" t="s">
        <v>1</v>
      </c>
      <c r="AO817" s="49" t="s">
        <v>1</v>
      </c>
      <c r="AP817" s="2" t="s">
        <v>1</v>
      </c>
      <c r="AR817" s="7"/>
      <c r="AS817" s="125"/>
      <c r="AT817" s="5"/>
      <c r="AU817" s="13"/>
    </row>
    <row r="818" spans="1:47" x14ac:dyDescent="0.25">
      <c r="A818" s="2" t="s">
        <v>139</v>
      </c>
      <c r="B818" s="48">
        <v>44183</v>
      </c>
      <c r="C818" s="2" t="s">
        <v>27</v>
      </c>
      <c r="D818" s="2" t="s">
        <v>38</v>
      </c>
      <c r="E818" s="2" t="s">
        <v>4</v>
      </c>
      <c r="F818" s="2" t="s">
        <v>2146</v>
      </c>
      <c r="G818" s="2" t="s">
        <v>3</v>
      </c>
      <c r="H818" s="2" t="s">
        <v>2448</v>
      </c>
      <c r="I818" s="1" t="s">
        <v>1</v>
      </c>
      <c r="J818" s="1" t="s">
        <v>1</v>
      </c>
      <c r="K818" s="1" t="s">
        <v>1</v>
      </c>
      <c r="L818" s="1" t="s">
        <v>1</v>
      </c>
      <c r="M818" s="1">
        <v>0</v>
      </c>
      <c r="N818" s="2" t="s">
        <v>1</v>
      </c>
      <c r="O818" s="2" t="s">
        <v>900</v>
      </c>
      <c r="P818" s="2" t="s">
        <v>901</v>
      </c>
      <c r="Q818" s="1">
        <v>16456166</v>
      </c>
      <c r="R818" s="1">
        <v>0</v>
      </c>
      <c r="S818" s="1">
        <v>0</v>
      </c>
      <c r="T818" s="1">
        <v>14186350</v>
      </c>
      <c r="U818" s="2" t="s">
        <v>9</v>
      </c>
      <c r="V818" s="1">
        <v>2269816</v>
      </c>
      <c r="W818" s="1">
        <v>0</v>
      </c>
      <c r="X818" s="2" t="s">
        <v>0</v>
      </c>
      <c r="Y818" s="1">
        <v>0</v>
      </c>
      <c r="Z818" s="1">
        <v>0</v>
      </c>
      <c r="AA818" s="2" t="s">
        <v>0</v>
      </c>
      <c r="AB818" s="1">
        <v>0</v>
      </c>
      <c r="AC818" s="1">
        <v>0</v>
      </c>
      <c r="AD818" s="2" t="s">
        <v>0</v>
      </c>
      <c r="AE818" s="1">
        <v>0</v>
      </c>
      <c r="AF818" s="2">
        <v>0</v>
      </c>
      <c r="AG818" s="2" t="s">
        <v>0</v>
      </c>
      <c r="AH818" s="1">
        <v>0</v>
      </c>
      <c r="AI818" s="1">
        <v>0</v>
      </c>
      <c r="AJ818" s="2" t="s">
        <v>0</v>
      </c>
      <c r="AK818" s="1">
        <v>0</v>
      </c>
      <c r="AL818" s="1">
        <v>0</v>
      </c>
      <c r="AM818" s="49" t="s">
        <v>1</v>
      </c>
      <c r="AN818" s="2" t="s">
        <v>1</v>
      </c>
      <c r="AO818" s="49" t="s">
        <v>1</v>
      </c>
      <c r="AP818" s="2" t="s">
        <v>1</v>
      </c>
      <c r="AR818" s="7"/>
      <c r="AS818" s="125"/>
      <c r="AT818" s="5"/>
      <c r="AU818" s="13"/>
    </row>
    <row r="819" spans="1:47" x14ac:dyDescent="0.25">
      <c r="A819" s="2" t="s">
        <v>138</v>
      </c>
      <c r="B819" s="48">
        <v>44183</v>
      </c>
      <c r="C819" s="2" t="s">
        <v>27</v>
      </c>
      <c r="D819" s="2" t="s">
        <v>38</v>
      </c>
      <c r="E819" s="2" t="s">
        <v>4</v>
      </c>
      <c r="F819" s="2" t="s">
        <v>2146</v>
      </c>
      <c r="G819" s="2" t="s">
        <v>3</v>
      </c>
      <c r="H819" s="2" t="s">
        <v>2449</v>
      </c>
      <c r="I819" s="1" t="s">
        <v>1</v>
      </c>
      <c r="J819" s="1" t="s">
        <v>1</v>
      </c>
      <c r="K819" s="1" t="s">
        <v>1</v>
      </c>
      <c r="L819" s="1" t="s">
        <v>1</v>
      </c>
      <c r="M819" s="1">
        <v>0</v>
      </c>
      <c r="N819" s="2" t="s">
        <v>1</v>
      </c>
      <c r="O819" s="2" t="s">
        <v>2450</v>
      </c>
      <c r="P819" s="2" t="s">
        <v>2451</v>
      </c>
      <c r="Q819" s="1">
        <v>1322388</v>
      </c>
      <c r="R819" s="1">
        <v>0</v>
      </c>
      <c r="S819" s="1">
        <v>981000</v>
      </c>
      <c r="T819" s="1">
        <v>0</v>
      </c>
      <c r="U819" s="2" t="s">
        <v>0</v>
      </c>
      <c r="V819" s="1">
        <v>0</v>
      </c>
      <c r="W819" s="1">
        <v>294300</v>
      </c>
      <c r="X819" s="2" t="s">
        <v>9</v>
      </c>
      <c r="Y819" s="1">
        <v>47088</v>
      </c>
      <c r="Z819" s="1">
        <v>0</v>
      </c>
      <c r="AA819" s="2" t="s">
        <v>0</v>
      </c>
      <c r="AB819" s="1">
        <v>0</v>
      </c>
      <c r="AC819" s="1">
        <v>0</v>
      </c>
      <c r="AD819" s="2" t="s">
        <v>0</v>
      </c>
      <c r="AE819" s="1">
        <v>0</v>
      </c>
      <c r="AF819" s="2">
        <v>0</v>
      </c>
      <c r="AG819" s="2" t="s">
        <v>0</v>
      </c>
      <c r="AH819" s="1">
        <v>0</v>
      </c>
      <c r="AI819" s="1">
        <v>0</v>
      </c>
      <c r="AJ819" s="2" t="s">
        <v>0</v>
      </c>
      <c r="AK819" s="1">
        <v>0</v>
      </c>
      <c r="AL819" s="1">
        <v>0</v>
      </c>
      <c r="AM819" s="49" t="s">
        <v>1</v>
      </c>
      <c r="AN819" s="2" t="s">
        <v>1</v>
      </c>
      <c r="AO819" s="49" t="s">
        <v>1</v>
      </c>
      <c r="AP819" s="2" t="s">
        <v>1</v>
      </c>
      <c r="AR819" s="7"/>
      <c r="AS819" s="125"/>
      <c r="AT819" s="5"/>
      <c r="AU819" s="13"/>
    </row>
    <row r="820" spans="1:47" x14ac:dyDescent="0.25">
      <c r="A820" s="2" t="s">
        <v>137</v>
      </c>
      <c r="B820" s="48">
        <v>44183</v>
      </c>
      <c r="C820" s="2" t="s">
        <v>27</v>
      </c>
      <c r="D820" s="2" t="s">
        <v>38</v>
      </c>
      <c r="E820" s="2" t="s">
        <v>4</v>
      </c>
      <c r="F820" s="2" t="s">
        <v>2146</v>
      </c>
      <c r="G820" s="2" t="s">
        <v>3</v>
      </c>
      <c r="H820" s="2" t="s">
        <v>2452</v>
      </c>
      <c r="I820" s="1" t="s">
        <v>1</v>
      </c>
      <c r="J820" s="1" t="s">
        <v>1</v>
      </c>
      <c r="K820" s="1" t="s">
        <v>1</v>
      </c>
      <c r="L820" s="1" t="s">
        <v>1</v>
      </c>
      <c r="M820" s="1">
        <v>0</v>
      </c>
      <c r="N820" s="2" t="s">
        <v>1</v>
      </c>
      <c r="O820" s="2" t="s">
        <v>426</v>
      </c>
      <c r="P820" s="2" t="s">
        <v>427</v>
      </c>
      <c r="Q820" s="1">
        <v>8103624</v>
      </c>
      <c r="R820" s="1">
        <v>0</v>
      </c>
      <c r="S820" s="1">
        <v>3728800</v>
      </c>
      <c r="T820" s="1">
        <v>3771400</v>
      </c>
      <c r="U820" s="2" t="s">
        <v>9</v>
      </c>
      <c r="V820" s="1">
        <v>603424</v>
      </c>
      <c r="W820" s="1">
        <v>0</v>
      </c>
      <c r="X820" s="2" t="s">
        <v>0</v>
      </c>
      <c r="Y820" s="1">
        <v>0</v>
      </c>
      <c r="Z820" s="1">
        <v>0</v>
      </c>
      <c r="AA820" s="2" t="s">
        <v>0</v>
      </c>
      <c r="AB820" s="1">
        <v>0</v>
      </c>
      <c r="AC820" s="1">
        <v>0</v>
      </c>
      <c r="AD820" s="2" t="s">
        <v>0</v>
      </c>
      <c r="AE820" s="1">
        <v>0</v>
      </c>
      <c r="AF820" s="2">
        <v>0</v>
      </c>
      <c r="AG820" s="2" t="s">
        <v>0</v>
      </c>
      <c r="AH820" s="1">
        <v>0</v>
      </c>
      <c r="AI820" s="1">
        <v>0</v>
      </c>
      <c r="AJ820" s="2" t="s">
        <v>0</v>
      </c>
      <c r="AK820" s="1">
        <v>0</v>
      </c>
      <c r="AL820" s="1">
        <v>0</v>
      </c>
      <c r="AM820" s="49" t="s">
        <v>1</v>
      </c>
      <c r="AN820" s="2" t="s">
        <v>1</v>
      </c>
      <c r="AO820" s="49" t="s">
        <v>1</v>
      </c>
      <c r="AP820" s="2" t="s">
        <v>1</v>
      </c>
      <c r="AR820" s="7"/>
      <c r="AS820" s="125"/>
      <c r="AT820" s="5"/>
      <c r="AU820" s="13"/>
    </row>
    <row r="821" spans="1:47" x14ac:dyDescent="0.25">
      <c r="A821" s="2" t="s">
        <v>136</v>
      </c>
      <c r="B821" s="48">
        <v>44183</v>
      </c>
      <c r="C821" s="2" t="s">
        <v>27</v>
      </c>
      <c r="D821" s="2" t="s">
        <v>38</v>
      </c>
      <c r="E821" s="2" t="s">
        <v>4</v>
      </c>
      <c r="F821" s="2" t="s">
        <v>2143</v>
      </c>
      <c r="G821" s="2" t="s">
        <v>3</v>
      </c>
      <c r="H821" s="2" t="s">
        <v>2453</v>
      </c>
      <c r="I821" s="1" t="s">
        <v>1</v>
      </c>
      <c r="J821" s="1" t="s">
        <v>1</v>
      </c>
      <c r="K821" s="1" t="s">
        <v>1</v>
      </c>
      <c r="L821" s="1" t="s">
        <v>1</v>
      </c>
      <c r="M821" s="1">
        <v>0</v>
      </c>
      <c r="N821" s="2" t="s">
        <v>1</v>
      </c>
      <c r="O821" s="2" t="s">
        <v>2</v>
      </c>
      <c r="P821" s="2" t="s">
        <v>1</v>
      </c>
      <c r="Q821" s="1">
        <v>128934464.10000001</v>
      </c>
      <c r="R821" s="1">
        <v>0</v>
      </c>
      <c r="S821" s="1">
        <v>90963267.700000003</v>
      </c>
      <c r="T821" s="1">
        <v>0</v>
      </c>
      <c r="U821" s="2" t="s">
        <v>0</v>
      </c>
      <c r="V821" s="1">
        <v>0</v>
      </c>
      <c r="W821" s="1">
        <v>32733790</v>
      </c>
      <c r="X821" s="2" t="s">
        <v>9</v>
      </c>
      <c r="Y821" s="1">
        <v>5237406.4000000004</v>
      </c>
      <c r="Z821" s="1">
        <v>0</v>
      </c>
      <c r="AA821" s="2" t="s">
        <v>0</v>
      </c>
      <c r="AB821" s="1">
        <v>0</v>
      </c>
      <c r="AC821" s="1">
        <v>0</v>
      </c>
      <c r="AD821" s="2" t="s">
        <v>0</v>
      </c>
      <c r="AE821" s="1">
        <v>0</v>
      </c>
      <c r="AF821" s="2">
        <v>0</v>
      </c>
      <c r="AG821" s="2" t="s">
        <v>0</v>
      </c>
      <c r="AH821" s="1">
        <v>0</v>
      </c>
      <c r="AI821" s="1">
        <v>0</v>
      </c>
      <c r="AJ821" s="2" t="s">
        <v>0</v>
      </c>
      <c r="AK821" s="1">
        <v>0</v>
      </c>
      <c r="AL821" s="1">
        <v>0</v>
      </c>
      <c r="AM821" s="49" t="s">
        <v>1</v>
      </c>
      <c r="AN821" s="2" t="s">
        <v>1</v>
      </c>
      <c r="AO821" s="49" t="s">
        <v>1</v>
      </c>
      <c r="AP821" s="2" t="s">
        <v>1</v>
      </c>
      <c r="AR821" s="7"/>
      <c r="AS821" s="125"/>
      <c r="AT821" s="5"/>
      <c r="AU821" s="13"/>
    </row>
    <row r="822" spans="1:47" x14ac:dyDescent="0.25">
      <c r="A822" s="2" t="s">
        <v>135</v>
      </c>
      <c r="B822" s="48">
        <v>44183</v>
      </c>
      <c r="C822" s="2" t="s">
        <v>35</v>
      </c>
      <c r="D822" s="2" t="s">
        <v>38</v>
      </c>
      <c r="E822" s="2" t="s">
        <v>210</v>
      </c>
      <c r="F822" s="2" t="s">
        <v>1811</v>
      </c>
      <c r="G822" s="2" t="s">
        <v>3</v>
      </c>
      <c r="H822" s="2" t="s">
        <v>2454</v>
      </c>
      <c r="I822" s="1" t="s">
        <v>1</v>
      </c>
      <c r="J822" s="1" t="s">
        <v>1</v>
      </c>
      <c r="K822" s="1" t="s">
        <v>1</v>
      </c>
      <c r="L822" s="1" t="s">
        <v>1</v>
      </c>
      <c r="M822" s="1">
        <v>0</v>
      </c>
      <c r="N822" s="2" t="s">
        <v>1</v>
      </c>
      <c r="O822" s="2" t="s">
        <v>2</v>
      </c>
      <c r="P822" s="2" t="s">
        <v>1</v>
      </c>
      <c r="Q822" s="1">
        <v>302008024.96919996</v>
      </c>
      <c r="R822" s="1">
        <v>0</v>
      </c>
      <c r="S822" s="1">
        <v>279064137.75</v>
      </c>
      <c r="T822" s="1">
        <v>0</v>
      </c>
      <c r="U822" s="2" t="s">
        <v>0</v>
      </c>
      <c r="V822" s="1">
        <v>0</v>
      </c>
      <c r="W822" s="1">
        <v>19779213.119999997</v>
      </c>
      <c r="X822" s="2" t="s">
        <v>9</v>
      </c>
      <c r="Y822" s="1">
        <v>3164674.0992000001</v>
      </c>
      <c r="Z822" s="1">
        <v>0</v>
      </c>
      <c r="AA822" s="2" t="s">
        <v>0</v>
      </c>
      <c r="AB822" s="1">
        <v>0</v>
      </c>
      <c r="AC822" s="1">
        <v>0</v>
      </c>
      <c r="AD822" s="2" t="s">
        <v>0</v>
      </c>
      <c r="AE822" s="1">
        <v>0</v>
      </c>
      <c r="AF822" s="2">
        <v>0</v>
      </c>
      <c r="AG822" s="2" t="s">
        <v>0</v>
      </c>
      <c r="AH822" s="1">
        <v>0</v>
      </c>
      <c r="AI822" s="1">
        <v>0</v>
      </c>
      <c r="AJ822" s="2" t="s">
        <v>0</v>
      </c>
      <c r="AK822" s="1">
        <v>0</v>
      </c>
      <c r="AL822" s="1">
        <v>0</v>
      </c>
      <c r="AM822" s="49" t="s">
        <v>1</v>
      </c>
      <c r="AN822" s="2" t="s">
        <v>1</v>
      </c>
      <c r="AO822" s="49" t="s">
        <v>1</v>
      </c>
      <c r="AP822" s="2" t="s">
        <v>1</v>
      </c>
      <c r="AR822" s="7"/>
      <c r="AS822" s="125"/>
      <c r="AT822" s="5"/>
      <c r="AU822" s="13"/>
    </row>
    <row r="823" spans="1:47" x14ac:dyDescent="0.25">
      <c r="A823" s="2" t="s">
        <v>134</v>
      </c>
      <c r="B823" s="48">
        <v>44183</v>
      </c>
      <c r="C823" s="2" t="s">
        <v>6</v>
      </c>
      <c r="D823" s="2" t="s">
        <v>38</v>
      </c>
      <c r="E823" s="2" t="s">
        <v>212</v>
      </c>
      <c r="F823" s="2" t="s">
        <v>2455</v>
      </c>
      <c r="G823" s="2" t="s">
        <v>3</v>
      </c>
      <c r="H823" s="2" t="s">
        <v>2456</v>
      </c>
      <c r="I823" s="1" t="s">
        <v>1</v>
      </c>
      <c r="J823" s="1" t="s">
        <v>1</v>
      </c>
      <c r="K823" s="1" t="s">
        <v>1</v>
      </c>
      <c r="L823" s="1" t="s">
        <v>1</v>
      </c>
      <c r="M823" s="1">
        <v>0</v>
      </c>
      <c r="N823" s="2" t="s">
        <v>1</v>
      </c>
      <c r="O823" s="2" t="s">
        <v>2</v>
      </c>
      <c r="P823" s="2" t="s">
        <v>1</v>
      </c>
      <c r="Q823" s="1">
        <v>98482426.5</v>
      </c>
      <c r="R823" s="1">
        <v>0</v>
      </c>
      <c r="S823" s="1">
        <v>98482426.5</v>
      </c>
      <c r="T823" s="1">
        <v>0</v>
      </c>
      <c r="U823" s="2" t="s">
        <v>0</v>
      </c>
      <c r="V823" s="1">
        <v>0</v>
      </c>
      <c r="W823" s="1">
        <v>0</v>
      </c>
      <c r="X823" s="2" t="s">
        <v>0</v>
      </c>
      <c r="Y823" s="1">
        <v>0</v>
      </c>
      <c r="Z823" s="1">
        <v>0</v>
      </c>
      <c r="AA823" s="2" t="s">
        <v>0</v>
      </c>
      <c r="AB823" s="1">
        <v>0</v>
      </c>
      <c r="AC823" s="1">
        <v>0</v>
      </c>
      <c r="AD823" s="2" t="s">
        <v>0</v>
      </c>
      <c r="AE823" s="1">
        <v>0</v>
      </c>
      <c r="AF823" s="2">
        <v>0</v>
      </c>
      <c r="AG823" s="2" t="s">
        <v>0</v>
      </c>
      <c r="AH823" s="1">
        <v>0</v>
      </c>
      <c r="AI823" s="1">
        <v>0</v>
      </c>
      <c r="AJ823" s="2" t="s">
        <v>0</v>
      </c>
      <c r="AK823" s="1">
        <v>0</v>
      </c>
      <c r="AL823" s="1">
        <v>0</v>
      </c>
      <c r="AM823" s="49" t="s">
        <v>1</v>
      </c>
      <c r="AN823" s="2" t="s">
        <v>1</v>
      </c>
      <c r="AO823" s="49" t="s">
        <v>1</v>
      </c>
      <c r="AP823" s="2" t="s">
        <v>1</v>
      </c>
      <c r="AR823" s="7"/>
      <c r="AS823" s="125"/>
      <c r="AT823" s="5"/>
      <c r="AU823" s="13"/>
    </row>
    <row r="824" spans="1:47" x14ac:dyDescent="0.25">
      <c r="A824" s="2" t="s">
        <v>133</v>
      </c>
      <c r="B824" s="48">
        <v>44183</v>
      </c>
      <c r="C824" s="2" t="s">
        <v>6</v>
      </c>
      <c r="D824" s="2" t="s">
        <v>38</v>
      </c>
      <c r="E824" s="2" t="s">
        <v>212</v>
      </c>
      <c r="F824" s="2" t="s">
        <v>2455</v>
      </c>
      <c r="G824" s="2" t="s">
        <v>3</v>
      </c>
      <c r="H824" s="2" t="s">
        <v>2457</v>
      </c>
      <c r="I824" s="1" t="s">
        <v>1</v>
      </c>
      <c r="J824" s="1" t="s">
        <v>1</v>
      </c>
      <c r="K824" s="1" t="s">
        <v>1</v>
      </c>
      <c r="L824" s="1" t="s">
        <v>1</v>
      </c>
      <c r="M824" s="1">
        <v>0</v>
      </c>
      <c r="N824" s="2" t="s">
        <v>1</v>
      </c>
      <c r="O824" s="2" t="s">
        <v>1893</v>
      </c>
      <c r="P824" s="2" t="s">
        <v>1894</v>
      </c>
      <c r="Q824" s="1">
        <v>22497600</v>
      </c>
      <c r="R824" s="1">
        <v>0</v>
      </c>
      <c r="S824" s="1">
        <v>22497600</v>
      </c>
      <c r="T824" s="1">
        <v>0</v>
      </c>
      <c r="U824" s="2" t="s">
        <v>0</v>
      </c>
      <c r="V824" s="1">
        <v>0</v>
      </c>
      <c r="W824" s="1">
        <v>0</v>
      </c>
      <c r="X824" s="2" t="s">
        <v>0</v>
      </c>
      <c r="Y824" s="1">
        <v>0</v>
      </c>
      <c r="Z824" s="1">
        <v>0</v>
      </c>
      <c r="AA824" s="2" t="s">
        <v>0</v>
      </c>
      <c r="AB824" s="1">
        <v>0</v>
      </c>
      <c r="AC824" s="1">
        <v>0</v>
      </c>
      <c r="AD824" s="2" t="s">
        <v>0</v>
      </c>
      <c r="AE824" s="1">
        <v>0</v>
      </c>
      <c r="AF824" s="2">
        <v>0</v>
      </c>
      <c r="AG824" s="2" t="s">
        <v>0</v>
      </c>
      <c r="AH824" s="1">
        <v>0</v>
      </c>
      <c r="AI824" s="1">
        <v>0</v>
      </c>
      <c r="AJ824" s="2" t="s">
        <v>0</v>
      </c>
      <c r="AK824" s="1">
        <v>0</v>
      </c>
      <c r="AL824" s="1">
        <v>0</v>
      </c>
      <c r="AM824" s="49" t="s">
        <v>1</v>
      </c>
      <c r="AN824" s="2" t="s">
        <v>1</v>
      </c>
      <c r="AO824" s="49" t="s">
        <v>1</v>
      </c>
      <c r="AP824" s="2" t="s">
        <v>1</v>
      </c>
      <c r="AR824" s="7"/>
      <c r="AS824" s="125"/>
      <c r="AT824" s="5"/>
      <c r="AU824" s="13"/>
    </row>
    <row r="825" spans="1:47" x14ac:dyDescent="0.25">
      <c r="A825" s="2" t="s">
        <v>132</v>
      </c>
      <c r="B825" s="48">
        <v>44183</v>
      </c>
      <c r="C825" s="2" t="s">
        <v>6</v>
      </c>
      <c r="D825" s="2" t="s">
        <v>38</v>
      </c>
      <c r="E825" s="2" t="s">
        <v>212</v>
      </c>
      <c r="F825" s="2" t="s">
        <v>2455</v>
      </c>
      <c r="G825" s="2" t="s">
        <v>3</v>
      </c>
      <c r="H825" s="2" t="s">
        <v>2458</v>
      </c>
      <c r="I825" s="1" t="s">
        <v>1</v>
      </c>
      <c r="J825" s="1" t="s">
        <v>1</v>
      </c>
      <c r="K825" s="1" t="s">
        <v>1</v>
      </c>
      <c r="L825" s="1" t="s">
        <v>1</v>
      </c>
      <c r="M825" s="1">
        <v>0</v>
      </c>
      <c r="N825" s="2" t="s">
        <v>1</v>
      </c>
      <c r="O825" s="2" t="s">
        <v>2</v>
      </c>
      <c r="P825" s="2" t="s">
        <v>1</v>
      </c>
      <c r="Q825" s="1">
        <v>578460278.60000002</v>
      </c>
      <c r="R825" s="1">
        <v>0</v>
      </c>
      <c r="S825" s="1">
        <v>523382622.20000005</v>
      </c>
      <c r="T825" s="1">
        <v>0</v>
      </c>
      <c r="U825" s="2" t="s">
        <v>0</v>
      </c>
      <c r="V825" s="1">
        <v>0</v>
      </c>
      <c r="W825" s="1">
        <v>0</v>
      </c>
      <c r="X825" s="2" t="s">
        <v>0</v>
      </c>
      <c r="Y825" s="1">
        <v>0</v>
      </c>
      <c r="Z825" s="1">
        <v>0</v>
      </c>
      <c r="AA825" s="2" t="s">
        <v>0</v>
      </c>
      <c r="AB825" s="1">
        <v>0</v>
      </c>
      <c r="AC825" s="1">
        <v>50997830</v>
      </c>
      <c r="AD825" s="2" t="s">
        <v>0</v>
      </c>
      <c r="AE825" s="1">
        <v>4079826.4</v>
      </c>
      <c r="AF825" s="2">
        <v>0</v>
      </c>
      <c r="AG825" s="2" t="s">
        <v>0</v>
      </c>
      <c r="AH825" s="1">
        <v>0</v>
      </c>
      <c r="AI825" s="1">
        <v>0</v>
      </c>
      <c r="AJ825" s="2" t="s">
        <v>0</v>
      </c>
      <c r="AK825" s="1">
        <v>0</v>
      </c>
      <c r="AL825" s="1">
        <v>0</v>
      </c>
      <c r="AM825" s="49" t="s">
        <v>1</v>
      </c>
      <c r="AN825" s="2" t="s">
        <v>1</v>
      </c>
      <c r="AO825" s="49" t="s">
        <v>1</v>
      </c>
      <c r="AP825" s="2" t="s">
        <v>1</v>
      </c>
      <c r="AR825" s="7"/>
      <c r="AS825" s="125"/>
      <c r="AT825" s="5"/>
      <c r="AU825" s="13"/>
    </row>
    <row r="826" spans="1:47" x14ac:dyDescent="0.25">
      <c r="A826" s="2" t="s">
        <v>131</v>
      </c>
      <c r="B826" s="48">
        <v>44183</v>
      </c>
      <c r="C826" s="2" t="s">
        <v>6</v>
      </c>
      <c r="D826" s="2" t="s">
        <v>38</v>
      </c>
      <c r="E826" s="2" t="s">
        <v>212</v>
      </c>
      <c r="F826" s="2" t="s">
        <v>2455</v>
      </c>
      <c r="G826" s="2" t="s">
        <v>3</v>
      </c>
      <c r="H826" s="2" t="s">
        <v>2459</v>
      </c>
      <c r="I826" s="1" t="s">
        <v>1</v>
      </c>
      <c r="J826" s="1" t="s">
        <v>1</v>
      </c>
      <c r="K826" s="1" t="s">
        <v>1</v>
      </c>
      <c r="L826" s="1" t="s">
        <v>1</v>
      </c>
      <c r="M826" s="1">
        <v>0</v>
      </c>
      <c r="N826" s="2" t="s">
        <v>1</v>
      </c>
      <c r="O826" s="2" t="s">
        <v>1819</v>
      </c>
      <c r="P826" s="2" t="s">
        <v>2460</v>
      </c>
      <c r="Q826" s="1">
        <v>8436600</v>
      </c>
      <c r="R826" s="1">
        <v>0</v>
      </c>
      <c r="S826" s="1">
        <v>8436600</v>
      </c>
      <c r="T826" s="1">
        <v>0</v>
      </c>
      <c r="U826" s="2" t="s">
        <v>0</v>
      </c>
      <c r="V826" s="1">
        <v>0</v>
      </c>
      <c r="W826" s="1">
        <v>0</v>
      </c>
      <c r="X826" s="2" t="s">
        <v>0</v>
      </c>
      <c r="Y826" s="1">
        <v>0</v>
      </c>
      <c r="Z826" s="1">
        <v>0</v>
      </c>
      <c r="AA826" s="2" t="s">
        <v>0</v>
      </c>
      <c r="AB826" s="1">
        <v>0</v>
      </c>
      <c r="AC826" s="1">
        <v>0</v>
      </c>
      <c r="AD826" s="2" t="s">
        <v>0</v>
      </c>
      <c r="AE826" s="1">
        <v>0</v>
      </c>
      <c r="AF826" s="2">
        <v>0</v>
      </c>
      <c r="AG826" s="2" t="s">
        <v>0</v>
      </c>
      <c r="AH826" s="1">
        <v>0</v>
      </c>
      <c r="AI826" s="1">
        <v>0</v>
      </c>
      <c r="AJ826" s="2" t="s">
        <v>0</v>
      </c>
      <c r="AK826" s="1">
        <v>0</v>
      </c>
      <c r="AL826" s="1">
        <v>0</v>
      </c>
      <c r="AM826" s="49" t="s">
        <v>1</v>
      </c>
      <c r="AN826" s="2" t="s">
        <v>1</v>
      </c>
      <c r="AO826" s="49" t="s">
        <v>1</v>
      </c>
      <c r="AP826" s="2" t="s">
        <v>1</v>
      </c>
      <c r="AR826" s="7"/>
      <c r="AS826" s="125"/>
      <c r="AT826" s="5"/>
      <c r="AU826" s="13"/>
    </row>
    <row r="827" spans="1:47" x14ac:dyDescent="0.25">
      <c r="A827" s="2" t="s">
        <v>130</v>
      </c>
      <c r="B827" s="48">
        <v>44183</v>
      </c>
      <c r="C827" s="2" t="s">
        <v>6</v>
      </c>
      <c r="D827" s="2" t="s">
        <v>38</v>
      </c>
      <c r="E827" s="2" t="s">
        <v>212</v>
      </c>
      <c r="F827" s="2" t="s">
        <v>2455</v>
      </c>
      <c r="G827" s="2" t="s">
        <v>3</v>
      </c>
      <c r="H827" s="2" t="s">
        <v>2461</v>
      </c>
      <c r="I827" s="1" t="s">
        <v>1</v>
      </c>
      <c r="J827" s="1" t="s">
        <v>1</v>
      </c>
      <c r="K827" s="1" t="s">
        <v>1</v>
      </c>
      <c r="L827" s="1" t="s">
        <v>1</v>
      </c>
      <c r="M827" s="1">
        <v>0</v>
      </c>
      <c r="N827" s="2" t="s">
        <v>1</v>
      </c>
      <c r="O827" s="2" t="s">
        <v>2</v>
      </c>
      <c r="P827" s="2" t="s">
        <v>1</v>
      </c>
      <c r="Q827" s="1">
        <v>356560658.30719995</v>
      </c>
      <c r="R827" s="1">
        <v>0</v>
      </c>
      <c r="S827" s="1">
        <v>192810633</v>
      </c>
      <c r="T827" s="1">
        <v>0</v>
      </c>
      <c r="U827" s="2" t="s">
        <v>0</v>
      </c>
      <c r="V827" s="1">
        <v>0</v>
      </c>
      <c r="W827" s="1">
        <v>141163814.91999999</v>
      </c>
      <c r="X827" s="2" t="s">
        <v>9</v>
      </c>
      <c r="Y827" s="1">
        <v>22586210.387199998</v>
      </c>
      <c r="Z827" s="1">
        <v>0</v>
      </c>
      <c r="AA827" s="2" t="s">
        <v>0</v>
      </c>
      <c r="AB827" s="1">
        <v>0</v>
      </c>
      <c r="AC827" s="1">
        <v>0</v>
      </c>
      <c r="AD827" s="2" t="s">
        <v>0</v>
      </c>
      <c r="AE827" s="1">
        <v>0</v>
      </c>
      <c r="AF827" s="2">
        <v>0</v>
      </c>
      <c r="AG827" s="2" t="s">
        <v>0</v>
      </c>
      <c r="AH827" s="1">
        <v>0</v>
      </c>
      <c r="AI827" s="1">
        <v>0</v>
      </c>
      <c r="AJ827" s="2" t="s">
        <v>0</v>
      </c>
      <c r="AK827" s="1">
        <v>0</v>
      </c>
      <c r="AL827" s="1">
        <v>0</v>
      </c>
      <c r="AM827" s="49" t="s">
        <v>1</v>
      </c>
      <c r="AN827" s="2" t="s">
        <v>1</v>
      </c>
      <c r="AO827" s="49" t="s">
        <v>1</v>
      </c>
      <c r="AP827" s="2" t="s">
        <v>1</v>
      </c>
      <c r="AR827" s="7"/>
      <c r="AS827" s="125"/>
      <c r="AT827" s="5"/>
      <c r="AU827" s="13"/>
    </row>
    <row r="828" spans="1:47" x14ac:dyDescent="0.25">
      <c r="A828" s="2" t="s">
        <v>129</v>
      </c>
      <c r="B828" s="48">
        <v>44183</v>
      </c>
      <c r="C828" s="2" t="s">
        <v>27</v>
      </c>
      <c r="D828" s="2" t="s">
        <v>33</v>
      </c>
      <c r="E828" s="2" t="s">
        <v>32</v>
      </c>
      <c r="F828" s="2" t="s">
        <v>2143</v>
      </c>
      <c r="G828" s="2" t="s">
        <v>3</v>
      </c>
      <c r="H828" s="2" t="s">
        <v>2462</v>
      </c>
      <c r="I828" s="1" t="s">
        <v>1</v>
      </c>
      <c r="J828" s="1" t="s">
        <v>1</v>
      </c>
      <c r="K828" s="1" t="s">
        <v>1</v>
      </c>
      <c r="L828" s="1" t="s">
        <v>1</v>
      </c>
      <c r="M828" s="1">
        <v>0</v>
      </c>
      <c r="N828" s="2" t="s">
        <v>1</v>
      </c>
      <c r="O828" s="2" t="s">
        <v>2</v>
      </c>
      <c r="P828" s="2" t="s">
        <v>1</v>
      </c>
      <c r="Q828" s="1">
        <v>268299133.37759998</v>
      </c>
      <c r="R828" s="1">
        <v>0</v>
      </c>
      <c r="S828" s="1">
        <v>149855513.5</v>
      </c>
      <c r="T828" s="1">
        <v>0</v>
      </c>
      <c r="U828" s="2" t="s">
        <v>0</v>
      </c>
      <c r="V828" s="1">
        <v>0</v>
      </c>
      <c r="W828" s="1">
        <v>102106568.86</v>
      </c>
      <c r="X828" s="2" t="s">
        <v>9</v>
      </c>
      <c r="Y828" s="1">
        <v>16337051.0176</v>
      </c>
      <c r="Z828" s="1">
        <v>0</v>
      </c>
      <c r="AA828" s="2" t="s">
        <v>0</v>
      </c>
      <c r="AB828" s="1">
        <v>0</v>
      </c>
      <c r="AC828" s="1">
        <v>0</v>
      </c>
      <c r="AD828" s="2" t="s">
        <v>0</v>
      </c>
      <c r="AE828" s="1">
        <v>0</v>
      </c>
      <c r="AF828" s="2">
        <v>0</v>
      </c>
      <c r="AG828" s="2" t="s">
        <v>0</v>
      </c>
      <c r="AH828" s="1">
        <v>0</v>
      </c>
      <c r="AI828" s="1">
        <v>0</v>
      </c>
      <c r="AJ828" s="2" t="s">
        <v>0</v>
      </c>
      <c r="AK828" s="1">
        <v>0</v>
      </c>
      <c r="AL828" s="1">
        <v>0</v>
      </c>
      <c r="AM828" s="49" t="s">
        <v>1</v>
      </c>
      <c r="AN828" s="2" t="s">
        <v>1</v>
      </c>
      <c r="AO828" s="49" t="s">
        <v>1</v>
      </c>
      <c r="AP828" s="2" t="s">
        <v>1</v>
      </c>
      <c r="AR828" s="7"/>
      <c r="AS828" s="125"/>
      <c r="AT828" s="5"/>
      <c r="AU828" s="13"/>
    </row>
    <row r="829" spans="1:47" x14ac:dyDescent="0.25">
      <c r="A829" s="2" t="s">
        <v>128</v>
      </c>
      <c r="B829" s="48">
        <v>44183</v>
      </c>
      <c r="C829" s="2" t="s">
        <v>27</v>
      </c>
      <c r="D829" s="2" t="s">
        <v>33</v>
      </c>
      <c r="E829" s="2" t="s">
        <v>32</v>
      </c>
      <c r="F829" s="2" t="s">
        <v>2146</v>
      </c>
      <c r="G829" s="2" t="s">
        <v>3</v>
      </c>
      <c r="H829" s="2" t="s">
        <v>2463</v>
      </c>
      <c r="I829" s="1" t="s">
        <v>1</v>
      </c>
      <c r="J829" s="1" t="s">
        <v>1</v>
      </c>
      <c r="K829" s="1" t="s">
        <v>1</v>
      </c>
      <c r="L829" s="1" t="s">
        <v>1</v>
      </c>
      <c r="M829" s="1">
        <v>0</v>
      </c>
      <c r="N829" s="2" t="s">
        <v>1</v>
      </c>
      <c r="O829" s="2" t="s">
        <v>2397</v>
      </c>
      <c r="P829" s="2" t="s">
        <v>2464</v>
      </c>
      <c r="Q829" s="1">
        <v>9115670</v>
      </c>
      <c r="R829" s="1">
        <v>0</v>
      </c>
      <c r="S829" s="1">
        <v>2161470</v>
      </c>
      <c r="T829" s="1">
        <v>5995000</v>
      </c>
      <c r="U829" s="2" t="s">
        <v>9</v>
      </c>
      <c r="V829" s="1">
        <v>959200</v>
      </c>
      <c r="W829" s="1">
        <v>0</v>
      </c>
      <c r="X829" s="2" t="s">
        <v>0</v>
      </c>
      <c r="Y829" s="1">
        <v>0</v>
      </c>
      <c r="Z829" s="1">
        <v>0</v>
      </c>
      <c r="AA829" s="2" t="s">
        <v>0</v>
      </c>
      <c r="AB829" s="1">
        <v>0</v>
      </c>
      <c r="AC829" s="1">
        <v>0</v>
      </c>
      <c r="AD829" s="2" t="s">
        <v>0</v>
      </c>
      <c r="AE829" s="1">
        <v>0</v>
      </c>
      <c r="AF829" s="2">
        <v>0</v>
      </c>
      <c r="AG829" s="2" t="s">
        <v>0</v>
      </c>
      <c r="AH829" s="1">
        <v>0</v>
      </c>
      <c r="AI829" s="1">
        <v>0</v>
      </c>
      <c r="AJ829" s="2" t="s">
        <v>0</v>
      </c>
      <c r="AK829" s="1">
        <v>0</v>
      </c>
      <c r="AL829" s="1">
        <v>0</v>
      </c>
      <c r="AM829" s="49" t="s">
        <v>1</v>
      </c>
      <c r="AN829" s="2" t="s">
        <v>1</v>
      </c>
      <c r="AO829" s="49" t="s">
        <v>1</v>
      </c>
      <c r="AP829" s="2" t="s">
        <v>1</v>
      </c>
      <c r="AR829" s="7"/>
      <c r="AS829" s="125"/>
      <c r="AT829" s="5"/>
      <c r="AU829" s="13"/>
    </row>
    <row r="830" spans="1:47" x14ac:dyDescent="0.25">
      <c r="A830" s="2" t="s">
        <v>127</v>
      </c>
      <c r="B830" s="48">
        <v>44183</v>
      </c>
      <c r="C830" s="2" t="s">
        <v>27</v>
      </c>
      <c r="D830" s="2" t="s">
        <v>33</v>
      </c>
      <c r="E830" s="2" t="s">
        <v>32</v>
      </c>
      <c r="F830" s="2" t="s">
        <v>2143</v>
      </c>
      <c r="G830" s="2" t="s">
        <v>3</v>
      </c>
      <c r="H830" s="2" t="s">
        <v>2465</v>
      </c>
      <c r="I830" s="1" t="s">
        <v>1</v>
      </c>
      <c r="J830" s="1" t="s">
        <v>1</v>
      </c>
      <c r="K830" s="1" t="s">
        <v>1</v>
      </c>
      <c r="L830" s="1" t="s">
        <v>1</v>
      </c>
      <c r="M830" s="1">
        <v>0</v>
      </c>
      <c r="N830" s="2" t="s">
        <v>1</v>
      </c>
      <c r="O830" s="2" t="s">
        <v>2</v>
      </c>
      <c r="P830" s="2" t="s">
        <v>1</v>
      </c>
      <c r="Q830" s="1">
        <v>79364577.700000003</v>
      </c>
      <c r="R830" s="1">
        <v>0</v>
      </c>
      <c r="S830" s="1">
        <v>56803888.5</v>
      </c>
      <c r="T830" s="1">
        <v>0</v>
      </c>
      <c r="U830" s="2" t="s">
        <v>0</v>
      </c>
      <c r="V830" s="1">
        <v>0</v>
      </c>
      <c r="W830" s="1">
        <v>19448870</v>
      </c>
      <c r="X830" s="2" t="s">
        <v>0</v>
      </c>
      <c r="Y830" s="1">
        <v>3111819.2</v>
      </c>
      <c r="Z830" s="1">
        <v>0</v>
      </c>
      <c r="AA830" s="2" t="s">
        <v>0</v>
      </c>
      <c r="AB830" s="1">
        <v>0</v>
      </c>
      <c r="AC830" s="1">
        <v>0</v>
      </c>
      <c r="AD830" s="2" t="s">
        <v>0</v>
      </c>
      <c r="AE830" s="1">
        <v>0</v>
      </c>
      <c r="AF830" s="2">
        <v>0</v>
      </c>
      <c r="AG830" s="2" t="s">
        <v>0</v>
      </c>
      <c r="AH830" s="1">
        <v>0</v>
      </c>
      <c r="AI830" s="1">
        <v>0</v>
      </c>
      <c r="AJ830" s="2" t="s">
        <v>0</v>
      </c>
      <c r="AK830" s="1">
        <v>0</v>
      </c>
      <c r="AL830" s="1">
        <v>0</v>
      </c>
      <c r="AM830" s="49" t="s">
        <v>1</v>
      </c>
      <c r="AN830" s="2" t="s">
        <v>1</v>
      </c>
      <c r="AO830" s="49" t="s">
        <v>1</v>
      </c>
      <c r="AP830" s="2" t="s">
        <v>1</v>
      </c>
      <c r="AR830" s="7"/>
      <c r="AS830" s="125"/>
      <c r="AT830" s="5"/>
      <c r="AU830" s="13"/>
    </row>
    <row r="831" spans="1:47" x14ac:dyDescent="0.25">
      <c r="A831" s="2" t="s">
        <v>126</v>
      </c>
      <c r="B831" s="48">
        <v>44183</v>
      </c>
      <c r="C831" s="2" t="s">
        <v>6</v>
      </c>
      <c r="D831" s="2" t="s">
        <v>33</v>
      </c>
      <c r="E831" s="2" t="s">
        <v>206</v>
      </c>
      <c r="F831" s="2" t="s">
        <v>884</v>
      </c>
      <c r="G831" s="2" t="s">
        <v>3</v>
      </c>
      <c r="H831" s="2" t="s">
        <v>2466</v>
      </c>
      <c r="I831" s="1" t="s">
        <v>1</v>
      </c>
      <c r="J831" s="1" t="s">
        <v>1</v>
      </c>
      <c r="K831" s="1" t="s">
        <v>1</v>
      </c>
      <c r="L831" s="1" t="s">
        <v>1</v>
      </c>
      <c r="M831" s="1">
        <v>0</v>
      </c>
      <c r="N831" s="2" t="s">
        <v>1</v>
      </c>
      <c r="O831" s="2" t="s">
        <v>2</v>
      </c>
      <c r="P831" s="2" t="s">
        <v>1</v>
      </c>
      <c r="Q831" s="1">
        <v>1016575587.2844</v>
      </c>
      <c r="R831" s="1">
        <v>0</v>
      </c>
      <c r="S831" s="1">
        <v>818248790.14999998</v>
      </c>
      <c r="T831" s="1">
        <v>0</v>
      </c>
      <c r="U831" s="2" t="s">
        <v>0</v>
      </c>
      <c r="V831" s="1">
        <v>0</v>
      </c>
      <c r="W831" s="1">
        <v>170971376.84000003</v>
      </c>
      <c r="X831" s="2" t="s">
        <v>9</v>
      </c>
      <c r="Y831" s="1">
        <v>27355420.294399995</v>
      </c>
      <c r="Z831" s="1">
        <v>0</v>
      </c>
      <c r="AA831" s="2" t="s">
        <v>0</v>
      </c>
      <c r="AB831" s="1">
        <v>0</v>
      </c>
      <c r="AC831" s="1">
        <v>0</v>
      </c>
      <c r="AD831" s="2" t="s">
        <v>0</v>
      </c>
      <c r="AE831" s="1">
        <v>0</v>
      </c>
      <c r="AF831" s="2">
        <v>0</v>
      </c>
      <c r="AG831" s="2" t="s">
        <v>0</v>
      </c>
      <c r="AH831" s="1">
        <v>0</v>
      </c>
      <c r="AI831" s="1">
        <v>0</v>
      </c>
      <c r="AJ831" s="2" t="s">
        <v>0</v>
      </c>
      <c r="AK831" s="1">
        <v>0</v>
      </c>
      <c r="AL831" s="1">
        <v>0</v>
      </c>
      <c r="AM831" s="49" t="s">
        <v>1</v>
      </c>
      <c r="AN831" s="2" t="s">
        <v>1</v>
      </c>
      <c r="AO831" s="49" t="s">
        <v>1</v>
      </c>
      <c r="AP831" s="2" t="s">
        <v>1</v>
      </c>
      <c r="AR831" s="7"/>
      <c r="AS831" s="125"/>
      <c r="AT831" s="5"/>
      <c r="AU831" s="13"/>
    </row>
    <row r="832" spans="1:47" x14ac:dyDescent="0.25">
      <c r="A832" s="2" t="s">
        <v>125</v>
      </c>
      <c r="B832" s="48">
        <v>44183</v>
      </c>
      <c r="C832" s="2" t="s">
        <v>27</v>
      </c>
      <c r="D832" s="2" t="s">
        <v>26</v>
      </c>
      <c r="E832" s="2" t="s">
        <v>253</v>
      </c>
      <c r="F832" s="2" t="s">
        <v>1721</v>
      </c>
      <c r="G832" s="2" t="s">
        <v>3</v>
      </c>
      <c r="H832" s="2" t="s">
        <v>2467</v>
      </c>
      <c r="I832" s="1" t="s">
        <v>1</v>
      </c>
      <c r="J832" s="1" t="s">
        <v>1</v>
      </c>
      <c r="K832" s="1" t="s">
        <v>1</v>
      </c>
      <c r="L832" s="1" t="s">
        <v>1</v>
      </c>
      <c r="M832" s="1">
        <v>0</v>
      </c>
      <c r="N832" s="2" t="s">
        <v>1</v>
      </c>
      <c r="O832" s="2" t="s">
        <v>2</v>
      </c>
      <c r="P832" s="2" t="s">
        <v>1</v>
      </c>
      <c r="Q832" s="1">
        <v>291444442.67199999</v>
      </c>
      <c r="R832" s="1">
        <v>0</v>
      </c>
      <c r="S832" s="1">
        <v>182347338.53999999</v>
      </c>
      <c r="T832" s="1">
        <v>0</v>
      </c>
      <c r="U832" s="2" t="s">
        <v>0</v>
      </c>
      <c r="V832" s="1">
        <v>0</v>
      </c>
      <c r="W832" s="1">
        <v>94049227.700000003</v>
      </c>
      <c r="X832" s="2" t="s">
        <v>9</v>
      </c>
      <c r="Y832" s="1">
        <v>15047876.432000002</v>
      </c>
      <c r="Z832" s="1">
        <v>0</v>
      </c>
      <c r="AA832" s="2" t="s">
        <v>0</v>
      </c>
      <c r="AB832" s="1">
        <v>0</v>
      </c>
      <c r="AC832" s="1">
        <v>0</v>
      </c>
      <c r="AD832" s="2" t="s">
        <v>0</v>
      </c>
      <c r="AE832" s="1">
        <v>0</v>
      </c>
      <c r="AF832" s="2">
        <v>0</v>
      </c>
      <c r="AG832" s="2" t="s">
        <v>0</v>
      </c>
      <c r="AH832" s="1">
        <v>0</v>
      </c>
      <c r="AI832" s="1">
        <v>0</v>
      </c>
      <c r="AJ832" s="2" t="s">
        <v>0</v>
      </c>
      <c r="AK832" s="1">
        <v>0</v>
      </c>
      <c r="AL832" s="1">
        <v>0</v>
      </c>
      <c r="AM832" s="49" t="s">
        <v>1</v>
      </c>
      <c r="AN832" s="2" t="s">
        <v>1</v>
      </c>
      <c r="AO832" s="49" t="s">
        <v>1</v>
      </c>
      <c r="AP832" s="2" t="s">
        <v>1</v>
      </c>
      <c r="AR832" s="7"/>
      <c r="AS832" s="125"/>
      <c r="AT832" s="5"/>
      <c r="AU832" s="13"/>
    </row>
    <row r="833" spans="1:47" x14ac:dyDescent="0.25">
      <c r="A833" s="2" t="s">
        <v>124</v>
      </c>
      <c r="B833" s="48">
        <v>44183</v>
      </c>
      <c r="C833" s="2" t="s">
        <v>27</v>
      </c>
      <c r="D833" s="2" t="s">
        <v>26</v>
      </c>
      <c r="E833" s="2" t="s">
        <v>253</v>
      </c>
      <c r="F833" s="2" t="s">
        <v>1716</v>
      </c>
      <c r="G833" s="2" t="s">
        <v>3</v>
      </c>
      <c r="H833" s="2" t="s">
        <v>2468</v>
      </c>
      <c r="I833" s="1" t="s">
        <v>1</v>
      </c>
      <c r="J833" s="1" t="s">
        <v>1</v>
      </c>
      <c r="K833" s="1" t="s">
        <v>1</v>
      </c>
      <c r="L833" s="1" t="s">
        <v>1</v>
      </c>
      <c r="M833" s="1">
        <v>0</v>
      </c>
      <c r="N833" s="2" t="s">
        <v>1</v>
      </c>
      <c r="O833" s="2" t="s">
        <v>2397</v>
      </c>
      <c r="P833" s="2" t="s">
        <v>2464</v>
      </c>
      <c r="Q833" s="1">
        <v>136916818.40000001</v>
      </c>
      <c r="R833" s="1">
        <v>0</v>
      </c>
      <c r="S833" s="1">
        <v>0</v>
      </c>
      <c r="T833" s="1">
        <v>118031740</v>
      </c>
      <c r="U833" s="2" t="s">
        <v>9</v>
      </c>
      <c r="V833" s="1">
        <v>18885078.399999999</v>
      </c>
      <c r="W833" s="1">
        <v>0</v>
      </c>
      <c r="X833" s="2" t="s">
        <v>0</v>
      </c>
      <c r="Y833" s="1">
        <v>0</v>
      </c>
      <c r="Z833" s="1">
        <v>0</v>
      </c>
      <c r="AA833" s="2" t="s">
        <v>0</v>
      </c>
      <c r="AB833" s="1">
        <v>0</v>
      </c>
      <c r="AC833" s="1">
        <v>0</v>
      </c>
      <c r="AD833" s="2" t="s">
        <v>0</v>
      </c>
      <c r="AE833" s="1">
        <v>0</v>
      </c>
      <c r="AF833" s="2">
        <v>0</v>
      </c>
      <c r="AG833" s="2" t="s">
        <v>0</v>
      </c>
      <c r="AH833" s="1">
        <v>0</v>
      </c>
      <c r="AI833" s="1">
        <v>0</v>
      </c>
      <c r="AJ833" s="2" t="s">
        <v>0</v>
      </c>
      <c r="AK833" s="1">
        <v>0</v>
      </c>
      <c r="AL833" s="1">
        <v>0</v>
      </c>
      <c r="AM833" s="49" t="s">
        <v>1</v>
      </c>
      <c r="AN833" s="2" t="s">
        <v>1</v>
      </c>
      <c r="AO833" s="49" t="s">
        <v>1</v>
      </c>
      <c r="AP833" s="2" t="s">
        <v>1</v>
      </c>
      <c r="AR833" s="7"/>
      <c r="AS833" s="125"/>
      <c r="AT833" s="5"/>
      <c r="AU833" s="13"/>
    </row>
    <row r="834" spans="1:47" x14ac:dyDescent="0.25">
      <c r="A834" s="2" t="s">
        <v>123</v>
      </c>
      <c r="B834" s="48">
        <v>44183</v>
      </c>
      <c r="C834" s="2" t="s">
        <v>27</v>
      </c>
      <c r="D834" s="2" t="s">
        <v>26</v>
      </c>
      <c r="E834" s="2" t="s">
        <v>253</v>
      </c>
      <c r="F834" s="2" t="s">
        <v>1721</v>
      </c>
      <c r="G834" s="2" t="s">
        <v>3</v>
      </c>
      <c r="H834" s="2" t="s">
        <v>2469</v>
      </c>
      <c r="I834" s="1" t="s">
        <v>1</v>
      </c>
      <c r="J834" s="1" t="s">
        <v>1</v>
      </c>
      <c r="K834" s="1" t="s">
        <v>1</v>
      </c>
      <c r="L834" s="1" t="s">
        <v>1</v>
      </c>
      <c r="M834" s="1">
        <v>0</v>
      </c>
      <c r="N834" s="2" t="s">
        <v>1</v>
      </c>
      <c r="O834" s="2" t="s">
        <v>2</v>
      </c>
      <c r="P834" s="2" t="s">
        <v>1</v>
      </c>
      <c r="Q834" s="1">
        <v>117930791.436</v>
      </c>
      <c r="R834" s="1">
        <v>0</v>
      </c>
      <c r="S834" s="1">
        <v>37733610.450000003</v>
      </c>
      <c r="T834" s="1">
        <v>0</v>
      </c>
      <c r="U834" s="2" t="s">
        <v>0</v>
      </c>
      <c r="V834" s="1">
        <v>0</v>
      </c>
      <c r="W834" s="1">
        <v>69135500.849999994</v>
      </c>
      <c r="X834" s="2" t="s">
        <v>9</v>
      </c>
      <c r="Y834" s="1">
        <v>11061680.136</v>
      </c>
      <c r="Z834" s="1">
        <v>0</v>
      </c>
      <c r="AA834" s="2" t="s">
        <v>0</v>
      </c>
      <c r="AB834" s="1">
        <v>0</v>
      </c>
      <c r="AC834" s="1">
        <v>0</v>
      </c>
      <c r="AD834" s="2" t="s">
        <v>0</v>
      </c>
      <c r="AE834" s="1">
        <v>0</v>
      </c>
      <c r="AF834" s="2">
        <v>0</v>
      </c>
      <c r="AG834" s="2" t="s">
        <v>0</v>
      </c>
      <c r="AH834" s="1">
        <v>0</v>
      </c>
      <c r="AI834" s="1">
        <v>0</v>
      </c>
      <c r="AJ834" s="2" t="s">
        <v>0</v>
      </c>
      <c r="AK834" s="1">
        <v>0</v>
      </c>
      <c r="AL834" s="1">
        <v>0</v>
      </c>
      <c r="AM834" s="49" t="s">
        <v>1</v>
      </c>
      <c r="AN834" s="2" t="s">
        <v>1</v>
      </c>
      <c r="AO834" s="49" t="s">
        <v>1</v>
      </c>
      <c r="AP834" s="2" t="s">
        <v>1</v>
      </c>
      <c r="AR834" s="7"/>
      <c r="AS834" s="125"/>
      <c r="AT834" s="5"/>
      <c r="AU834" s="13"/>
    </row>
    <row r="835" spans="1:47" x14ac:dyDescent="0.25">
      <c r="A835" s="2" t="s">
        <v>122</v>
      </c>
      <c r="B835" s="48">
        <v>44183</v>
      </c>
      <c r="C835" s="2" t="s">
        <v>6</v>
      </c>
      <c r="D835" s="2" t="s">
        <v>26</v>
      </c>
      <c r="E835" s="2" t="s">
        <v>200</v>
      </c>
      <c r="F835" s="2" t="s">
        <v>1816</v>
      </c>
      <c r="G835" s="2" t="s">
        <v>3</v>
      </c>
      <c r="H835" s="2" t="s">
        <v>2470</v>
      </c>
      <c r="I835" s="1" t="s">
        <v>1</v>
      </c>
      <c r="J835" s="1" t="s">
        <v>1</v>
      </c>
      <c r="K835" s="1" t="s">
        <v>1</v>
      </c>
      <c r="L835" s="1" t="s">
        <v>1</v>
      </c>
      <c r="M835" s="1">
        <v>0</v>
      </c>
      <c r="N835" s="2" t="s">
        <v>1</v>
      </c>
      <c r="O835" s="2" t="s">
        <v>2</v>
      </c>
      <c r="P835" s="2" t="s">
        <v>1</v>
      </c>
      <c r="Q835" s="1">
        <v>357175638.44720006</v>
      </c>
      <c r="R835" s="1">
        <v>0</v>
      </c>
      <c r="S835" s="1">
        <v>227959411.69999993</v>
      </c>
      <c r="T835" s="1">
        <v>0</v>
      </c>
      <c r="U835" s="2" t="s">
        <v>0</v>
      </c>
      <c r="V835" s="1">
        <v>0</v>
      </c>
      <c r="W835" s="1">
        <v>111393298.92</v>
      </c>
      <c r="X835" s="2" t="s">
        <v>9</v>
      </c>
      <c r="Y835" s="1">
        <v>17822927.827199996</v>
      </c>
      <c r="Z835" s="1">
        <v>0</v>
      </c>
      <c r="AA835" s="2" t="s">
        <v>0</v>
      </c>
      <c r="AB835" s="1">
        <v>0</v>
      </c>
      <c r="AC835" s="1">
        <v>0</v>
      </c>
      <c r="AD835" s="2" t="s">
        <v>0</v>
      </c>
      <c r="AE835" s="1">
        <v>0</v>
      </c>
      <c r="AF835" s="2">
        <v>0</v>
      </c>
      <c r="AG835" s="2" t="s">
        <v>0</v>
      </c>
      <c r="AH835" s="1">
        <v>0</v>
      </c>
      <c r="AI835" s="1">
        <v>0</v>
      </c>
      <c r="AJ835" s="2" t="s">
        <v>0</v>
      </c>
      <c r="AK835" s="1">
        <v>0</v>
      </c>
      <c r="AL835" s="1">
        <v>0</v>
      </c>
      <c r="AM835" s="49" t="s">
        <v>1</v>
      </c>
      <c r="AN835" s="2" t="s">
        <v>1</v>
      </c>
      <c r="AO835" s="49" t="s">
        <v>1</v>
      </c>
      <c r="AP835" s="2" t="s">
        <v>1</v>
      </c>
      <c r="AR835" s="7"/>
      <c r="AS835" s="125"/>
      <c r="AT835" s="5"/>
      <c r="AU835" s="13"/>
    </row>
    <row r="836" spans="1:47" x14ac:dyDescent="0.25">
      <c r="A836" s="2" t="s">
        <v>121</v>
      </c>
      <c r="B836" s="48">
        <v>44183</v>
      </c>
      <c r="C836" s="2" t="s">
        <v>6</v>
      </c>
      <c r="D836" s="2" t="s">
        <v>26</v>
      </c>
      <c r="E836" s="2" t="s">
        <v>200</v>
      </c>
      <c r="F836" s="2" t="s">
        <v>1816</v>
      </c>
      <c r="G836" s="2" t="s">
        <v>3</v>
      </c>
      <c r="H836" s="2" t="s">
        <v>2471</v>
      </c>
      <c r="I836" s="1" t="s">
        <v>1</v>
      </c>
      <c r="J836" s="1" t="s">
        <v>1</v>
      </c>
      <c r="K836" s="1" t="s">
        <v>1</v>
      </c>
      <c r="L836" s="1" t="s">
        <v>1</v>
      </c>
      <c r="M836" s="1">
        <v>0</v>
      </c>
      <c r="N836" s="2" t="s">
        <v>1</v>
      </c>
      <c r="O836" s="2" t="s">
        <v>2089</v>
      </c>
      <c r="P836" s="2" t="s">
        <v>2090</v>
      </c>
      <c r="Q836" s="1">
        <v>48122374.029999986</v>
      </c>
      <c r="R836" s="1">
        <v>0</v>
      </c>
      <c r="S836" s="1">
        <v>34353437.349999987</v>
      </c>
      <c r="T836" s="1">
        <v>11869773</v>
      </c>
      <c r="U836" s="2" t="s">
        <v>9</v>
      </c>
      <c r="V836" s="1">
        <v>1899163.68</v>
      </c>
      <c r="W836" s="1">
        <v>0</v>
      </c>
      <c r="X836" s="2" t="s">
        <v>0</v>
      </c>
      <c r="Y836" s="1">
        <v>0</v>
      </c>
      <c r="Z836" s="1">
        <v>0</v>
      </c>
      <c r="AA836" s="2" t="s">
        <v>0</v>
      </c>
      <c r="AB836" s="1">
        <v>0</v>
      </c>
      <c r="AC836" s="1">
        <v>0</v>
      </c>
      <c r="AD836" s="2" t="s">
        <v>0</v>
      </c>
      <c r="AE836" s="1">
        <v>0</v>
      </c>
      <c r="AF836" s="2">
        <v>0</v>
      </c>
      <c r="AG836" s="2" t="s">
        <v>0</v>
      </c>
      <c r="AH836" s="1">
        <v>0</v>
      </c>
      <c r="AI836" s="1">
        <v>0</v>
      </c>
      <c r="AJ836" s="2" t="s">
        <v>0</v>
      </c>
      <c r="AK836" s="1">
        <v>0</v>
      </c>
      <c r="AL836" s="1">
        <v>0</v>
      </c>
      <c r="AM836" s="49" t="s">
        <v>1</v>
      </c>
      <c r="AN836" s="2" t="s">
        <v>1</v>
      </c>
      <c r="AO836" s="49" t="s">
        <v>1</v>
      </c>
      <c r="AP836" s="2" t="s">
        <v>1</v>
      </c>
      <c r="AR836" s="7"/>
      <c r="AS836" s="125"/>
      <c r="AT836" s="5"/>
      <c r="AU836" s="13"/>
    </row>
    <row r="837" spans="1:47" x14ac:dyDescent="0.25">
      <c r="A837" s="2" t="s">
        <v>120</v>
      </c>
      <c r="B837" s="48">
        <v>44183</v>
      </c>
      <c r="C837" s="2" t="s">
        <v>6</v>
      </c>
      <c r="D837" s="2" t="s">
        <v>26</v>
      </c>
      <c r="E837" s="2" t="s">
        <v>200</v>
      </c>
      <c r="F837" s="2" t="s">
        <v>1816</v>
      </c>
      <c r="G837" s="2" t="s">
        <v>3</v>
      </c>
      <c r="H837" s="2" t="s">
        <v>2472</v>
      </c>
      <c r="I837" s="1" t="s">
        <v>1</v>
      </c>
      <c r="J837" s="1" t="s">
        <v>1</v>
      </c>
      <c r="K837" s="1" t="s">
        <v>1</v>
      </c>
      <c r="L837" s="1" t="s">
        <v>1</v>
      </c>
      <c r="M837" s="1">
        <v>0</v>
      </c>
      <c r="N837" s="2" t="s">
        <v>1</v>
      </c>
      <c r="O837" s="2" t="s">
        <v>2</v>
      </c>
      <c r="P837" s="2" t="s">
        <v>1</v>
      </c>
      <c r="Q837" s="1">
        <v>714786419.80359983</v>
      </c>
      <c r="R837" s="1">
        <v>0</v>
      </c>
      <c r="S837" s="1">
        <v>549221362.75</v>
      </c>
      <c r="T837" s="1">
        <v>0</v>
      </c>
      <c r="U837" s="2" t="s">
        <v>0</v>
      </c>
      <c r="V837" s="1">
        <v>0</v>
      </c>
      <c r="W837" s="1">
        <v>142728497.46000001</v>
      </c>
      <c r="X837" s="2" t="s">
        <v>0</v>
      </c>
      <c r="Y837" s="1">
        <v>22836559.593600001</v>
      </c>
      <c r="Z837" s="1">
        <v>0</v>
      </c>
      <c r="AA837" s="2" t="s">
        <v>0</v>
      </c>
      <c r="AB837" s="1">
        <v>0</v>
      </c>
      <c r="AC837" s="1">
        <v>0</v>
      </c>
      <c r="AD837" s="2" t="s">
        <v>0</v>
      </c>
      <c r="AE837" s="1">
        <v>0</v>
      </c>
      <c r="AF837" s="2">
        <v>0</v>
      </c>
      <c r="AG837" s="2" t="s">
        <v>0</v>
      </c>
      <c r="AH837" s="1">
        <v>0</v>
      </c>
      <c r="AI837" s="1">
        <v>0</v>
      </c>
      <c r="AJ837" s="2" t="s">
        <v>0</v>
      </c>
      <c r="AK837" s="1">
        <v>0</v>
      </c>
      <c r="AL837" s="1">
        <v>0</v>
      </c>
      <c r="AM837" s="49" t="s">
        <v>1</v>
      </c>
      <c r="AN837" s="2" t="s">
        <v>1</v>
      </c>
      <c r="AO837" s="49" t="s">
        <v>1</v>
      </c>
      <c r="AP837" s="2" t="s">
        <v>1</v>
      </c>
      <c r="AR837" s="7"/>
      <c r="AS837" s="125"/>
      <c r="AT837" s="5"/>
      <c r="AU837" s="13"/>
    </row>
    <row r="838" spans="1:47" x14ac:dyDescent="0.25">
      <c r="A838" s="2" t="s">
        <v>119</v>
      </c>
      <c r="B838" s="48">
        <v>44183</v>
      </c>
      <c r="C838" s="2" t="s">
        <v>27</v>
      </c>
      <c r="D838" s="2" t="s">
        <v>24</v>
      </c>
      <c r="E838" s="2" t="s">
        <v>364</v>
      </c>
      <c r="F838" s="2" t="s">
        <v>2473</v>
      </c>
      <c r="G838" s="2" t="s">
        <v>3</v>
      </c>
      <c r="H838" s="2" t="s">
        <v>2474</v>
      </c>
      <c r="I838" s="1" t="s">
        <v>1</v>
      </c>
      <c r="J838" s="1" t="s">
        <v>1</v>
      </c>
      <c r="K838" s="1" t="s">
        <v>1</v>
      </c>
      <c r="L838" s="1" t="s">
        <v>1</v>
      </c>
      <c r="M838" s="1">
        <v>0</v>
      </c>
      <c r="N838" s="2" t="s">
        <v>1</v>
      </c>
      <c r="O838" s="2" t="s">
        <v>2</v>
      </c>
      <c r="P838" s="2" t="s">
        <v>1</v>
      </c>
      <c r="Q838" s="1">
        <v>238165108.10000002</v>
      </c>
      <c r="R838" s="1">
        <v>0</v>
      </c>
      <c r="S838" s="1">
        <v>167201922.5</v>
      </c>
      <c r="T838" s="1">
        <v>0</v>
      </c>
      <c r="U838" s="2" t="s">
        <v>0</v>
      </c>
      <c r="V838" s="1">
        <v>0</v>
      </c>
      <c r="W838" s="1">
        <v>61175160</v>
      </c>
      <c r="X838" s="2" t="s">
        <v>0</v>
      </c>
      <c r="Y838" s="1">
        <v>9788025.6000000015</v>
      </c>
      <c r="Z838" s="1">
        <v>0</v>
      </c>
      <c r="AA838" s="2" t="s">
        <v>0</v>
      </c>
      <c r="AB838" s="1">
        <v>0</v>
      </c>
      <c r="AC838" s="1">
        <v>0</v>
      </c>
      <c r="AD838" s="2" t="s">
        <v>0</v>
      </c>
      <c r="AE838" s="1">
        <v>0</v>
      </c>
      <c r="AF838" s="2">
        <v>0</v>
      </c>
      <c r="AG838" s="2" t="s">
        <v>0</v>
      </c>
      <c r="AH838" s="1">
        <v>0</v>
      </c>
      <c r="AI838" s="1">
        <v>0</v>
      </c>
      <c r="AJ838" s="2" t="s">
        <v>0</v>
      </c>
      <c r="AK838" s="1">
        <v>0</v>
      </c>
      <c r="AL838" s="1">
        <v>0</v>
      </c>
      <c r="AM838" s="49" t="s">
        <v>1</v>
      </c>
      <c r="AN838" s="2" t="s">
        <v>1</v>
      </c>
      <c r="AO838" s="49" t="s">
        <v>1</v>
      </c>
      <c r="AP838" s="2" t="s">
        <v>1</v>
      </c>
      <c r="AR838" s="7"/>
      <c r="AS838" s="125"/>
      <c r="AT838" s="5"/>
      <c r="AU838" s="13"/>
    </row>
    <row r="839" spans="1:47" x14ac:dyDescent="0.25">
      <c r="A839" s="2" t="s">
        <v>118</v>
      </c>
      <c r="B839" s="48">
        <v>44183</v>
      </c>
      <c r="C839" s="2" t="s">
        <v>6</v>
      </c>
      <c r="D839" s="2" t="s">
        <v>24</v>
      </c>
      <c r="E839" s="2" t="s">
        <v>196</v>
      </c>
      <c r="F839" s="2" t="s">
        <v>669</v>
      </c>
      <c r="G839" s="2" t="s">
        <v>3</v>
      </c>
      <c r="H839" s="2" t="s">
        <v>2475</v>
      </c>
      <c r="I839" s="1" t="s">
        <v>1</v>
      </c>
      <c r="J839" s="1" t="s">
        <v>1</v>
      </c>
      <c r="K839" s="1" t="s">
        <v>1</v>
      </c>
      <c r="L839" s="1" t="s">
        <v>1</v>
      </c>
      <c r="M839" s="1">
        <v>0</v>
      </c>
      <c r="N839" s="2" t="s">
        <v>1</v>
      </c>
      <c r="O839" s="2" t="s">
        <v>2</v>
      </c>
      <c r="P839" s="2" t="s">
        <v>1</v>
      </c>
      <c r="Q839" s="1">
        <v>880542509.4543997</v>
      </c>
      <c r="R839" s="1">
        <v>0</v>
      </c>
      <c r="S839" s="1">
        <v>648214934.04999995</v>
      </c>
      <c r="T839" s="1">
        <v>0</v>
      </c>
      <c r="U839" s="2" t="s">
        <v>0</v>
      </c>
      <c r="V839" s="1">
        <v>0</v>
      </c>
      <c r="W839" s="1">
        <v>200282392.58999997</v>
      </c>
      <c r="X839" s="2" t="s">
        <v>9</v>
      </c>
      <c r="Y839" s="1">
        <v>32045182.814399999</v>
      </c>
      <c r="Z839" s="1">
        <v>0</v>
      </c>
      <c r="AA839" s="2" t="s">
        <v>0</v>
      </c>
      <c r="AB839" s="1">
        <v>0</v>
      </c>
      <c r="AC839" s="1">
        <v>0</v>
      </c>
      <c r="AD839" s="2" t="s">
        <v>0</v>
      </c>
      <c r="AE839" s="1">
        <v>0</v>
      </c>
      <c r="AF839" s="2">
        <v>0</v>
      </c>
      <c r="AG839" s="2" t="s">
        <v>0</v>
      </c>
      <c r="AH839" s="1">
        <v>0</v>
      </c>
      <c r="AI839" s="1">
        <v>0</v>
      </c>
      <c r="AJ839" s="2" t="s">
        <v>0</v>
      </c>
      <c r="AK839" s="1">
        <v>0</v>
      </c>
      <c r="AL839" s="1">
        <v>0</v>
      </c>
      <c r="AM839" s="49" t="s">
        <v>1</v>
      </c>
      <c r="AN839" s="2" t="s">
        <v>1</v>
      </c>
      <c r="AO839" s="49" t="s">
        <v>1</v>
      </c>
      <c r="AP839" s="2" t="s">
        <v>1</v>
      </c>
      <c r="AR839" s="7"/>
      <c r="AS839" s="125"/>
      <c r="AT839" s="5"/>
      <c r="AU839" s="13"/>
    </row>
    <row r="840" spans="1:47" x14ac:dyDescent="0.25">
      <c r="A840" s="2" t="s">
        <v>117</v>
      </c>
      <c r="B840" s="48">
        <v>44183</v>
      </c>
      <c r="C840" s="2" t="s">
        <v>6</v>
      </c>
      <c r="D840" s="2" t="s">
        <v>24</v>
      </c>
      <c r="E840" s="2" t="s">
        <v>196</v>
      </c>
      <c r="F840" s="2" t="s">
        <v>669</v>
      </c>
      <c r="G840" s="2" t="s">
        <v>3</v>
      </c>
      <c r="H840" s="2" t="s">
        <v>2476</v>
      </c>
      <c r="I840" s="1" t="s">
        <v>1</v>
      </c>
      <c r="J840" s="1" t="s">
        <v>1</v>
      </c>
      <c r="K840" s="1" t="s">
        <v>1</v>
      </c>
      <c r="L840" s="1" t="s">
        <v>1</v>
      </c>
      <c r="M840" s="1">
        <v>0</v>
      </c>
      <c r="N840" s="2" t="s">
        <v>1</v>
      </c>
      <c r="O840" s="2" t="s">
        <v>955</v>
      </c>
      <c r="P840" s="2" t="s">
        <v>956</v>
      </c>
      <c r="Q840" s="1">
        <v>1744000</v>
      </c>
      <c r="R840" s="1">
        <v>0</v>
      </c>
      <c r="S840" s="1">
        <v>1744000</v>
      </c>
      <c r="T840" s="1">
        <v>0</v>
      </c>
      <c r="U840" s="2" t="s">
        <v>0</v>
      </c>
      <c r="V840" s="1">
        <v>0</v>
      </c>
      <c r="W840" s="1">
        <v>0</v>
      </c>
      <c r="X840" s="2" t="s">
        <v>0</v>
      </c>
      <c r="Y840" s="1">
        <v>0</v>
      </c>
      <c r="Z840" s="1">
        <v>0</v>
      </c>
      <c r="AA840" s="2" t="s">
        <v>0</v>
      </c>
      <c r="AB840" s="1">
        <v>0</v>
      </c>
      <c r="AC840" s="1">
        <v>0</v>
      </c>
      <c r="AD840" s="2" t="s">
        <v>0</v>
      </c>
      <c r="AE840" s="1">
        <v>0</v>
      </c>
      <c r="AF840" s="2">
        <v>0</v>
      </c>
      <c r="AG840" s="2" t="s">
        <v>0</v>
      </c>
      <c r="AH840" s="1">
        <v>0</v>
      </c>
      <c r="AI840" s="1">
        <v>0</v>
      </c>
      <c r="AJ840" s="2" t="s">
        <v>0</v>
      </c>
      <c r="AK840" s="1">
        <v>0</v>
      </c>
      <c r="AL840" s="1">
        <v>0</v>
      </c>
      <c r="AM840" s="49" t="s">
        <v>1</v>
      </c>
      <c r="AN840" s="2" t="s">
        <v>1</v>
      </c>
      <c r="AO840" s="49" t="s">
        <v>1</v>
      </c>
      <c r="AP840" s="2" t="s">
        <v>1</v>
      </c>
      <c r="AR840" s="7"/>
      <c r="AS840" s="125"/>
      <c r="AT840" s="5"/>
      <c r="AU840" s="13"/>
    </row>
    <row r="841" spans="1:47" x14ac:dyDescent="0.25">
      <c r="A841" s="2" t="s">
        <v>116</v>
      </c>
      <c r="B841" s="48">
        <v>44183</v>
      </c>
      <c r="C841" s="2" t="s">
        <v>6</v>
      </c>
      <c r="D841" s="2" t="s">
        <v>24</v>
      </c>
      <c r="E841" s="2" t="s">
        <v>196</v>
      </c>
      <c r="F841" s="2" t="s">
        <v>669</v>
      </c>
      <c r="G841" s="2" t="s">
        <v>3</v>
      </c>
      <c r="H841" s="2" t="s">
        <v>2477</v>
      </c>
      <c r="I841" s="1" t="s">
        <v>1</v>
      </c>
      <c r="J841" s="1" t="s">
        <v>1</v>
      </c>
      <c r="K841" s="1" t="s">
        <v>1</v>
      </c>
      <c r="L841" s="1" t="s">
        <v>1</v>
      </c>
      <c r="M841" s="1">
        <v>0</v>
      </c>
      <c r="N841" s="2" t="s">
        <v>1</v>
      </c>
      <c r="O841" s="2" t="s">
        <v>2</v>
      </c>
      <c r="P841" s="2" t="s">
        <v>1</v>
      </c>
      <c r="Q841" s="1">
        <v>142389069.28799999</v>
      </c>
      <c r="R841" s="1">
        <v>0</v>
      </c>
      <c r="S841" s="1">
        <v>88202865.899999976</v>
      </c>
      <c r="T841" s="1">
        <v>0</v>
      </c>
      <c r="U841" s="2" t="s">
        <v>0</v>
      </c>
      <c r="V841" s="1">
        <v>0</v>
      </c>
      <c r="W841" s="1">
        <v>46712244.300000004</v>
      </c>
      <c r="X841" s="2" t="s">
        <v>9</v>
      </c>
      <c r="Y841" s="1">
        <v>7473959.0879999995</v>
      </c>
      <c r="Z841" s="1">
        <v>0</v>
      </c>
      <c r="AA841" s="2" t="s">
        <v>0</v>
      </c>
      <c r="AB841" s="1">
        <v>0</v>
      </c>
      <c r="AC841" s="1">
        <v>0</v>
      </c>
      <c r="AD841" s="2" t="s">
        <v>0</v>
      </c>
      <c r="AE841" s="1">
        <v>0</v>
      </c>
      <c r="AF841" s="2">
        <v>0</v>
      </c>
      <c r="AG841" s="2" t="s">
        <v>0</v>
      </c>
      <c r="AH841" s="1">
        <v>0</v>
      </c>
      <c r="AI841" s="1">
        <v>0</v>
      </c>
      <c r="AJ841" s="2" t="s">
        <v>0</v>
      </c>
      <c r="AK841" s="1">
        <v>0</v>
      </c>
      <c r="AL841" s="1">
        <v>0</v>
      </c>
      <c r="AM841" s="49" t="s">
        <v>1</v>
      </c>
      <c r="AN841" s="2" t="s">
        <v>1</v>
      </c>
      <c r="AO841" s="49" t="s">
        <v>1</v>
      </c>
      <c r="AP841" s="2" t="s">
        <v>1</v>
      </c>
      <c r="AR841" s="7"/>
      <c r="AS841" s="125"/>
      <c r="AT841" s="5"/>
      <c r="AU841" s="13"/>
    </row>
    <row r="842" spans="1:47" x14ac:dyDescent="0.25">
      <c r="A842" s="2" t="s">
        <v>115</v>
      </c>
      <c r="B842" s="48">
        <v>44183</v>
      </c>
      <c r="C842" s="2" t="s">
        <v>6</v>
      </c>
      <c r="D842" s="2" t="s">
        <v>22</v>
      </c>
      <c r="E842" s="2" t="s">
        <v>194</v>
      </c>
      <c r="F842" s="2" t="s">
        <v>2478</v>
      </c>
      <c r="G842" s="2" t="s">
        <v>3</v>
      </c>
      <c r="H842" s="2" t="s">
        <v>2479</v>
      </c>
      <c r="I842" s="1" t="s">
        <v>1</v>
      </c>
      <c r="J842" s="1" t="s">
        <v>1</v>
      </c>
      <c r="K842" s="1" t="s">
        <v>1</v>
      </c>
      <c r="L842" s="1" t="s">
        <v>1</v>
      </c>
      <c r="M842" s="1">
        <v>0</v>
      </c>
      <c r="N842" s="2" t="s">
        <v>1</v>
      </c>
      <c r="O842" s="2" t="s">
        <v>2</v>
      </c>
      <c r="P842" s="2" t="s">
        <v>1</v>
      </c>
      <c r="Q842" s="1">
        <v>695215268.43359995</v>
      </c>
      <c r="R842" s="1">
        <v>0</v>
      </c>
      <c r="S842" s="1">
        <v>529724810.39999986</v>
      </c>
      <c r="T842" s="1">
        <v>0</v>
      </c>
      <c r="U842" s="2" t="s">
        <v>0</v>
      </c>
      <c r="V842" s="1">
        <v>0</v>
      </c>
      <c r="W842" s="1">
        <v>142664187.96000001</v>
      </c>
      <c r="X842" s="2" t="s">
        <v>0</v>
      </c>
      <c r="Y842" s="1">
        <v>22826270.073599998</v>
      </c>
      <c r="Z842" s="1">
        <v>0</v>
      </c>
      <c r="AA842" s="2" t="s">
        <v>0</v>
      </c>
      <c r="AB842" s="1">
        <v>0</v>
      </c>
      <c r="AC842" s="1">
        <v>0</v>
      </c>
      <c r="AD842" s="2" t="s">
        <v>0</v>
      </c>
      <c r="AE842" s="1">
        <v>0</v>
      </c>
      <c r="AF842" s="2">
        <v>0</v>
      </c>
      <c r="AG842" s="2" t="s">
        <v>0</v>
      </c>
      <c r="AH842" s="1">
        <v>0</v>
      </c>
      <c r="AI842" s="1">
        <v>0</v>
      </c>
      <c r="AJ842" s="2" t="s">
        <v>0</v>
      </c>
      <c r="AK842" s="1">
        <v>0</v>
      </c>
      <c r="AL842" s="1">
        <v>0</v>
      </c>
      <c r="AM842" s="49" t="s">
        <v>1</v>
      </c>
      <c r="AN842" s="2" t="s">
        <v>1</v>
      </c>
      <c r="AO842" s="49" t="s">
        <v>1</v>
      </c>
      <c r="AP842" s="2" t="s">
        <v>1</v>
      </c>
      <c r="AR842" s="7"/>
      <c r="AS842" s="125"/>
      <c r="AT842" s="5"/>
      <c r="AU842" s="13"/>
    </row>
    <row r="843" spans="1:47" x14ac:dyDescent="0.25">
      <c r="A843" s="2" t="s">
        <v>114</v>
      </c>
      <c r="B843" s="48">
        <v>44183</v>
      </c>
      <c r="C843" s="2" t="s">
        <v>6</v>
      </c>
      <c r="D843" s="2" t="s">
        <v>19</v>
      </c>
      <c r="E843" s="2" t="s">
        <v>185</v>
      </c>
      <c r="F843" s="2" t="s">
        <v>2480</v>
      </c>
      <c r="G843" s="2" t="s">
        <v>13</v>
      </c>
      <c r="H843" s="2" t="s">
        <v>1</v>
      </c>
      <c r="I843" s="1" t="s">
        <v>1324</v>
      </c>
      <c r="J843" s="1" t="s">
        <v>1</v>
      </c>
      <c r="K843" s="1" t="s">
        <v>2481</v>
      </c>
      <c r="L843" s="1" t="s">
        <v>2482</v>
      </c>
      <c r="M843" s="1">
        <v>2257990</v>
      </c>
      <c r="N843" s="2" t="s">
        <v>12</v>
      </c>
      <c r="O843" s="2" t="s">
        <v>2483</v>
      </c>
      <c r="P843" s="2" t="s">
        <v>2484</v>
      </c>
      <c r="Q843" s="1">
        <v>-1265490</v>
      </c>
      <c r="R843" s="1">
        <v>0</v>
      </c>
      <c r="S843" s="1">
        <v>-1265490</v>
      </c>
      <c r="T843" s="1">
        <v>0</v>
      </c>
      <c r="U843" s="2" t="s">
        <v>0</v>
      </c>
      <c r="V843" s="1">
        <v>0</v>
      </c>
      <c r="W843" s="1">
        <v>0</v>
      </c>
      <c r="X843" s="2" t="s">
        <v>0</v>
      </c>
      <c r="Y843" s="1">
        <v>0</v>
      </c>
      <c r="Z843" s="1">
        <v>0</v>
      </c>
      <c r="AA843" s="2" t="s">
        <v>0</v>
      </c>
      <c r="AB843" s="1">
        <v>0</v>
      </c>
      <c r="AC843" s="1">
        <v>0</v>
      </c>
      <c r="AD843" s="2" t="s">
        <v>0</v>
      </c>
      <c r="AE843" s="1">
        <v>0</v>
      </c>
      <c r="AF843" s="2">
        <v>0</v>
      </c>
      <c r="AG843" s="2" t="s">
        <v>0</v>
      </c>
      <c r="AH843" s="1">
        <v>0</v>
      </c>
      <c r="AI843" s="1">
        <v>0</v>
      </c>
      <c r="AJ843" s="2" t="s">
        <v>0</v>
      </c>
      <c r="AK843" s="1">
        <v>0</v>
      </c>
      <c r="AL843" s="1">
        <v>0</v>
      </c>
      <c r="AM843" s="49" t="s">
        <v>1</v>
      </c>
      <c r="AN843" s="2" t="s">
        <v>1</v>
      </c>
      <c r="AO843" s="49" t="s">
        <v>1</v>
      </c>
      <c r="AP843" s="2" t="s">
        <v>1</v>
      </c>
      <c r="AR843" s="7"/>
      <c r="AS843" s="125"/>
      <c r="AT843" s="5"/>
      <c r="AU843" s="13"/>
    </row>
    <row r="844" spans="1:47" x14ac:dyDescent="0.25">
      <c r="A844" s="2" t="s">
        <v>113</v>
      </c>
      <c r="B844" s="48">
        <v>44183</v>
      </c>
      <c r="C844" s="2" t="s">
        <v>6</v>
      </c>
      <c r="D844" s="2" t="s">
        <v>19</v>
      </c>
      <c r="E844" s="2" t="s">
        <v>185</v>
      </c>
      <c r="F844" s="2" t="s">
        <v>2480</v>
      </c>
      <c r="G844" s="2" t="s">
        <v>3</v>
      </c>
      <c r="H844" s="2" t="s">
        <v>2485</v>
      </c>
      <c r="I844" s="1" t="s">
        <v>1</v>
      </c>
      <c r="J844" s="1" t="s">
        <v>1</v>
      </c>
      <c r="K844" s="1" t="s">
        <v>1</v>
      </c>
      <c r="L844" s="1" t="s">
        <v>1</v>
      </c>
      <c r="M844" s="1">
        <v>0</v>
      </c>
      <c r="N844" s="2" t="s">
        <v>1</v>
      </c>
      <c r="O844" s="2" t="s">
        <v>2</v>
      </c>
      <c r="P844" s="2" t="s">
        <v>1</v>
      </c>
      <c r="Q844" s="1">
        <v>467442056.49759996</v>
      </c>
      <c r="R844" s="1">
        <v>0</v>
      </c>
      <c r="S844" s="1">
        <v>361533476.94999999</v>
      </c>
      <c r="T844" s="1">
        <v>0</v>
      </c>
      <c r="U844" s="2" t="s">
        <v>0</v>
      </c>
      <c r="V844" s="1">
        <v>0</v>
      </c>
      <c r="W844" s="1">
        <v>91300499.609999999</v>
      </c>
      <c r="X844" s="2" t="s">
        <v>9</v>
      </c>
      <c r="Y844" s="1">
        <v>14608079.937600002</v>
      </c>
      <c r="Z844" s="1">
        <v>0</v>
      </c>
      <c r="AA844" s="2" t="s">
        <v>0</v>
      </c>
      <c r="AB844" s="1">
        <v>0</v>
      </c>
      <c r="AC844" s="1">
        <v>0</v>
      </c>
      <c r="AD844" s="2" t="s">
        <v>0</v>
      </c>
      <c r="AE844" s="1">
        <v>0</v>
      </c>
      <c r="AF844" s="2">
        <v>0</v>
      </c>
      <c r="AG844" s="2" t="s">
        <v>0</v>
      </c>
      <c r="AH844" s="1">
        <v>0</v>
      </c>
      <c r="AI844" s="1">
        <v>0</v>
      </c>
      <c r="AJ844" s="2" t="s">
        <v>0</v>
      </c>
      <c r="AK844" s="1">
        <v>0</v>
      </c>
      <c r="AL844" s="1">
        <v>0</v>
      </c>
      <c r="AM844" s="49" t="s">
        <v>1</v>
      </c>
      <c r="AN844" s="2" t="s">
        <v>1</v>
      </c>
      <c r="AO844" s="49" t="s">
        <v>1</v>
      </c>
      <c r="AP844" s="2" t="s">
        <v>1</v>
      </c>
      <c r="AR844" s="7"/>
      <c r="AS844" s="125"/>
      <c r="AT844" s="5"/>
      <c r="AU844" s="13"/>
    </row>
    <row r="845" spans="1:47" x14ac:dyDescent="0.25">
      <c r="A845" s="2" t="s">
        <v>112</v>
      </c>
      <c r="B845" s="48">
        <v>44183</v>
      </c>
      <c r="C845" s="2" t="s">
        <v>6</v>
      </c>
      <c r="D845" s="2" t="s">
        <v>17</v>
      </c>
      <c r="E845" s="2" t="s">
        <v>183</v>
      </c>
      <c r="F845" s="2" t="s">
        <v>2486</v>
      </c>
      <c r="G845" s="2" t="s">
        <v>3</v>
      </c>
      <c r="H845" s="2" t="s">
        <v>2487</v>
      </c>
      <c r="I845" s="1" t="s">
        <v>1</v>
      </c>
      <c r="J845" s="1" t="s">
        <v>1</v>
      </c>
      <c r="K845" s="1" t="s">
        <v>1</v>
      </c>
      <c r="L845" s="1" t="s">
        <v>1</v>
      </c>
      <c r="M845" s="1">
        <v>0</v>
      </c>
      <c r="N845" s="2" t="s">
        <v>1</v>
      </c>
      <c r="O845" s="2" t="s">
        <v>2</v>
      </c>
      <c r="P845" s="2" t="s">
        <v>1</v>
      </c>
      <c r="Q845" s="1">
        <v>658561200.8052001</v>
      </c>
      <c r="R845" s="1">
        <v>0</v>
      </c>
      <c r="S845" s="1">
        <v>497446444.29999995</v>
      </c>
      <c r="T845" s="1">
        <v>0</v>
      </c>
      <c r="U845" s="2" t="s">
        <v>0</v>
      </c>
      <c r="V845" s="1">
        <v>0</v>
      </c>
      <c r="W845" s="1">
        <v>138892031.47</v>
      </c>
      <c r="X845" s="2" t="s">
        <v>9</v>
      </c>
      <c r="Y845" s="1">
        <v>22222725.035200004</v>
      </c>
      <c r="Z845" s="1">
        <v>0</v>
      </c>
      <c r="AA845" s="2" t="s">
        <v>0</v>
      </c>
      <c r="AB845" s="1">
        <v>0</v>
      </c>
      <c r="AC845" s="1">
        <v>0</v>
      </c>
      <c r="AD845" s="2" t="s">
        <v>0</v>
      </c>
      <c r="AE845" s="1">
        <v>0</v>
      </c>
      <c r="AF845" s="2">
        <v>0</v>
      </c>
      <c r="AG845" s="2" t="s">
        <v>0</v>
      </c>
      <c r="AH845" s="1">
        <v>0</v>
      </c>
      <c r="AI845" s="1">
        <v>0</v>
      </c>
      <c r="AJ845" s="2" t="s">
        <v>0</v>
      </c>
      <c r="AK845" s="1">
        <v>0</v>
      </c>
      <c r="AL845" s="1">
        <v>0</v>
      </c>
      <c r="AM845" s="49" t="s">
        <v>1</v>
      </c>
      <c r="AN845" s="2" t="s">
        <v>1</v>
      </c>
      <c r="AO845" s="49" t="s">
        <v>1</v>
      </c>
      <c r="AP845" s="2" t="s">
        <v>1</v>
      </c>
      <c r="AR845" s="7"/>
      <c r="AS845" s="125"/>
      <c r="AT845" s="5"/>
      <c r="AU845" s="13"/>
    </row>
    <row r="846" spans="1:47" x14ac:dyDescent="0.25">
      <c r="A846" s="2" t="s">
        <v>111</v>
      </c>
      <c r="B846" s="48">
        <v>44183</v>
      </c>
      <c r="C846" s="2" t="s">
        <v>6</v>
      </c>
      <c r="D846" s="2" t="s">
        <v>14</v>
      </c>
      <c r="E846" s="2" t="s">
        <v>181</v>
      </c>
      <c r="F846" s="2" t="s">
        <v>2488</v>
      </c>
      <c r="G846" s="2" t="s">
        <v>3</v>
      </c>
      <c r="H846" s="2" t="s">
        <v>2489</v>
      </c>
      <c r="I846" s="1" t="s">
        <v>1</v>
      </c>
      <c r="J846" s="1" t="s">
        <v>1</v>
      </c>
      <c r="K846" s="1" t="s">
        <v>1</v>
      </c>
      <c r="L846" s="1" t="s">
        <v>1</v>
      </c>
      <c r="M846" s="1">
        <v>0</v>
      </c>
      <c r="N846" s="2" t="s">
        <v>1</v>
      </c>
      <c r="O846" s="2" t="s">
        <v>2</v>
      </c>
      <c r="P846" s="2" t="s">
        <v>1</v>
      </c>
      <c r="Q846" s="1">
        <v>17390078</v>
      </c>
      <c r="R846" s="1">
        <v>0</v>
      </c>
      <c r="S846" s="1">
        <v>15404970</v>
      </c>
      <c r="T846" s="1">
        <v>0</v>
      </c>
      <c r="U846" s="2" t="s">
        <v>0</v>
      </c>
      <c r="V846" s="1">
        <v>0</v>
      </c>
      <c r="W846" s="1">
        <v>1711300</v>
      </c>
      <c r="X846" s="2" t="s">
        <v>0</v>
      </c>
      <c r="Y846" s="1">
        <v>273808</v>
      </c>
      <c r="Z846" s="1">
        <v>0</v>
      </c>
      <c r="AA846" s="2" t="s">
        <v>0</v>
      </c>
      <c r="AB846" s="1">
        <v>0</v>
      </c>
      <c r="AC846" s="1">
        <v>0</v>
      </c>
      <c r="AD846" s="2" t="s">
        <v>0</v>
      </c>
      <c r="AE846" s="1">
        <v>0</v>
      </c>
      <c r="AF846" s="2">
        <v>0</v>
      </c>
      <c r="AG846" s="2" t="s">
        <v>0</v>
      </c>
      <c r="AH846" s="1">
        <v>0</v>
      </c>
      <c r="AI846" s="1">
        <v>0</v>
      </c>
      <c r="AJ846" s="2" t="s">
        <v>0</v>
      </c>
      <c r="AK846" s="1">
        <v>0</v>
      </c>
      <c r="AL846" s="1">
        <v>0</v>
      </c>
      <c r="AM846" s="49" t="s">
        <v>1</v>
      </c>
      <c r="AN846" s="2" t="s">
        <v>1</v>
      </c>
      <c r="AO846" s="49" t="s">
        <v>1</v>
      </c>
      <c r="AP846" s="2" t="s">
        <v>1</v>
      </c>
      <c r="AR846" s="7"/>
      <c r="AS846" s="125"/>
      <c r="AT846" s="5"/>
      <c r="AU846" s="13"/>
    </row>
    <row r="847" spans="1:47" x14ac:dyDescent="0.25">
      <c r="A847" s="2" t="s">
        <v>110</v>
      </c>
      <c r="B847" s="48">
        <v>44183</v>
      </c>
      <c r="C847" s="2" t="s">
        <v>6</v>
      </c>
      <c r="D847" s="2" t="s">
        <v>14</v>
      </c>
      <c r="E847" s="2" t="s">
        <v>181</v>
      </c>
      <c r="F847" s="2" t="s">
        <v>2488</v>
      </c>
      <c r="G847" s="2" t="s">
        <v>3</v>
      </c>
      <c r="H847" s="2" t="s">
        <v>2490</v>
      </c>
      <c r="I847" s="1" t="s">
        <v>1</v>
      </c>
      <c r="J847" s="1" t="s">
        <v>1</v>
      </c>
      <c r="K847" s="1" t="s">
        <v>1</v>
      </c>
      <c r="L847" s="1" t="s">
        <v>1</v>
      </c>
      <c r="M847" s="1">
        <v>0</v>
      </c>
      <c r="N847" s="2" t="s">
        <v>1</v>
      </c>
      <c r="O847" s="2" t="s">
        <v>822</v>
      </c>
      <c r="P847" s="2" t="s">
        <v>823</v>
      </c>
      <c r="Q847" s="1">
        <v>3767912</v>
      </c>
      <c r="R847" s="1">
        <v>0</v>
      </c>
      <c r="S847" s="1">
        <v>0</v>
      </c>
      <c r="T847" s="1">
        <v>3248200</v>
      </c>
      <c r="U847" s="2" t="s">
        <v>9</v>
      </c>
      <c r="V847" s="1">
        <v>519712</v>
      </c>
      <c r="W847" s="1">
        <v>0</v>
      </c>
      <c r="X847" s="2" t="s">
        <v>0</v>
      </c>
      <c r="Y847" s="1">
        <v>0</v>
      </c>
      <c r="Z847" s="1">
        <v>0</v>
      </c>
      <c r="AA847" s="2" t="s">
        <v>0</v>
      </c>
      <c r="AB847" s="1">
        <v>0</v>
      </c>
      <c r="AC847" s="1">
        <v>0</v>
      </c>
      <c r="AD847" s="2" t="s">
        <v>0</v>
      </c>
      <c r="AE847" s="1">
        <v>0</v>
      </c>
      <c r="AF847" s="2">
        <v>0</v>
      </c>
      <c r="AG847" s="2" t="s">
        <v>0</v>
      </c>
      <c r="AH847" s="1">
        <v>0</v>
      </c>
      <c r="AI847" s="1">
        <v>0</v>
      </c>
      <c r="AJ847" s="2" t="s">
        <v>0</v>
      </c>
      <c r="AK847" s="1">
        <v>0</v>
      </c>
      <c r="AL847" s="1">
        <v>0</v>
      </c>
      <c r="AM847" s="49" t="s">
        <v>1</v>
      </c>
      <c r="AN847" s="2" t="s">
        <v>1</v>
      </c>
      <c r="AO847" s="49" t="s">
        <v>1</v>
      </c>
      <c r="AP847" s="2" t="s">
        <v>1</v>
      </c>
      <c r="AR847" s="7"/>
      <c r="AS847" s="125"/>
      <c r="AT847" s="5"/>
      <c r="AU847" s="13"/>
    </row>
    <row r="848" spans="1:47" x14ac:dyDescent="0.25">
      <c r="A848" s="2" t="s">
        <v>109</v>
      </c>
      <c r="B848" s="48">
        <v>44183</v>
      </c>
      <c r="C848" s="2" t="s">
        <v>6</v>
      </c>
      <c r="D848" s="2" t="s">
        <v>14</v>
      </c>
      <c r="E848" s="2" t="s">
        <v>181</v>
      </c>
      <c r="F848" s="2" t="s">
        <v>2488</v>
      </c>
      <c r="G848" s="2" t="s">
        <v>3</v>
      </c>
      <c r="H848" s="2" t="s">
        <v>2491</v>
      </c>
      <c r="I848" s="1" t="s">
        <v>1</v>
      </c>
      <c r="J848" s="1" t="s">
        <v>1</v>
      </c>
      <c r="K848" s="1" t="s">
        <v>1</v>
      </c>
      <c r="L848" s="1" t="s">
        <v>1</v>
      </c>
      <c r="M848" s="1">
        <v>0</v>
      </c>
      <c r="N848" s="2" t="s">
        <v>1</v>
      </c>
      <c r="O848" s="2" t="s">
        <v>2</v>
      </c>
      <c r="P848" s="2" t="s">
        <v>1</v>
      </c>
      <c r="Q848" s="1">
        <v>279680339.09999996</v>
      </c>
      <c r="R848" s="1">
        <v>0</v>
      </c>
      <c r="S848" s="1">
        <v>266501497.89999998</v>
      </c>
      <c r="T848" s="1">
        <v>0</v>
      </c>
      <c r="U848" s="2" t="s">
        <v>0</v>
      </c>
      <c r="V848" s="1">
        <v>0</v>
      </c>
      <c r="W848" s="1">
        <v>11361070</v>
      </c>
      <c r="X848" s="2" t="s">
        <v>0</v>
      </c>
      <c r="Y848" s="1">
        <v>1817771.2</v>
      </c>
      <c r="Z848" s="1">
        <v>0</v>
      </c>
      <c r="AA848" s="2" t="s">
        <v>0</v>
      </c>
      <c r="AB848" s="1">
        <v>0</v>
      </c>
      <c r="AC848" s="1">
        <v>0</v>
      </c>
      <c r="AD848" s="2" t="s">
        <v>0</v>
      </c>
      <c r="AE848" s="1">
        <v>0</v>
      </c>
      <c r="AF848" s="2">
        <v>0</v>
      </c>
      <c r="AG848" s="2" t="s">
        <v>0</v>
      </c>
      <c r="AH848" s="1">
        <v>0</v>
      </c>
      <c r="AI848" s="1">
        <v>0</v>
      </c>
      <c r="AJ848" s="2" t="s">
        <v>0</v>
      </c>
      <c r="AK848" s="1">
        <v>0</v>
      </c>
      <c r="AL848" s="1">
        <v>0</v>
      </c>
      <c r="AM848" s="49" t="s">
        <v>1</v>
      </c>
      <c r="AN848" s="2" t="s">
        <v>1</v>
      </c>
      <c r="AO848" s="49" t="s">
        <v>1</v>
      </c>
      <c r="AP848" s="2" t="s">
        <v>1</v>
      </c>
      <c r="AR848" s="7"/>
      <c r="AS848" s="125"/>
      <c r="AT848" s="5"/>
      <c r="AU848" s="13"/>
    </row>
    <row r="849" spans="1:16367" x14ac:dyDescent="0.25">
      <c r="A849" s="2" t="s">
        <v>108</v>
      </c>
      <c r="B849" s="48">
        <v>44183</v>
      </c>
      <c r="C849" s="2" t="s">
        <v>6</v>
      </c>
      <c r="D849" s="2" t="s">
        <v>10</v>
      </c>
      <c r="E849" s="2" t="s">
        <v>178</v>
      </c>
      <c r="F849" s="2" t="s">
        <v>864</v>
      </c>
      <c r="G849" s="2" t="s">
        <v>3</v>
      </c>
      <c r="H849" s="2" t="s">
        <v>2492</v>
      </c>
      <c r="I849" s="1" t="s">
        <v>1</v>
      </c>
      <c r="J849" s="1" t="s">
        <v>1</v>
      </c>
      <c r="K849" s="1" t="s">
        <v>1</v>
      </c>
      <c r="L849" s="1" t="s">
        <v>1</v>
      </c>
      <c r="M849" s="1">
        <v>0</v>
      </c>
      <c r="N849" s="2" t="s">
        <v>1</v>
      </c>
      <c r="O849" s="2" t="s">
        <v>2</v>
      </c>
      <c r="P849" s="2" t="s">
        <v>1</v>
      </c>
      <c r="Q849" s="1">
        <v>69519785.006400019</v>
      </c>
      <c r="R849" s="1">
        <v>0</v>
      </c>
      <c r="S849" s="1">
        <v>48622175</v>
      </c>
      <c r="T849" s="1">
        <v>0</v>
      </c>
      <c r="U849" s="2" t="s">
        <v>0</v>
      </c>
      <c r="V849" s="1">
        <v>0</v>
      </c>
      <c r="W849" s="1">
        <v>18015181.039999999</v>
      </c>
      <c r="X849" s="2" t="s">
        <v>0</v>
      </c>
      <c r="Y849" s="1">
        <v>2882428.9664000003</v>
      </c>
      <c r="Z849" s="1">
        <v>0</v>
      </c>
      <c r="AA849" s="2" t="s">
        <v>0</v>
      </c>
      <c r="AB849" s="1">
        <v>0</v>
      </c>
      <c r="AC849" s="1">
        <v>0</v>
      </c>
      <c r="AD849" s="2" t="s">
        <v>0</v>
      </c>
      <c r="AE849" s="1">
        <v>0</v>
      </c>
      <c r="AF849" s="2">
        <v>0</v>
      </c>
      <c r="AG849" s="2" t="s">
        <v>0</v>
      </c>
      <c r="AH849" s="1">
        <v>0</v>
      </c>
      <c r="AI849" s="1">
        <v>0</v>
      </c>
      <c r="AJ849" s="2" t="s">
        <v>0</v>
      </c>
      <c r="AK849" s="1">
        <v>0</v>
      </c>
      <c r="AL849" s="1">
        <v>0</v>
      </c>
      <c r="AM849" s="49" t="s">
        <v>1</v>
      </c>
      <c r="AN849" s="2" t="s">
        <v>1</v>
      </c>
      <c r="AO849" s="49" t="s">
        <v>1</v>
      </c>
      <c r="AP849" s="2" t="s">
        <v>1</v>
      </c>
      <c r="AR849" s="7"/>
      <c r="AS849" s="125"/>
      <c r="AT849" s="5"/>
      <c r="AU849" s="13"/>
    </row>
    <row r="850" spans="1:16367" x14ac:dyDescent="0.25">
      <c r="A850" s="2" t="s">
        <v>107</v>
      </c>
      <c r="B850" s="48">
        <v>44183</v>
      </c>
      <c r="C850" s="2" t="s">
        <v>6</v>
      </c>
      <c r="D850" s="2" t="s">
        <v>280</v>
      </c>
      <c r="E850" s="2" t="s">
        <v>204</v>
      </c>
      <c r="F850" s="2" t="s">
        <v>1469</v>
      </c>
      <c r="G850" s="2" t="s">
        <v>3</v>
      </c>
      <c r="H850" s="2" t="s">
        <v>2493</v>
      </c>
      <c r="I850" s="1" t="s">
        <v>1</v>
      </c>
      <c r="J850" s="1" t="s">
        <v>1</v>
      </c>
      <c r="K850" s="1" t="s">
        <v>1</v>
      </c>
      <c r="L850" s="1" t="s">
        <v>1</v>
      </c>
      <c r="M850" s="1">
        <v>0</v>
      </c>
      <c r="N850" s="2" t="s">
        <v>1</v>
      </c>
      <c r="O850" s="2" t="s">
        <v>2</v>
      </c>
      <c r="P850" s="2" t="s">
        <v>1</v>
      </c>
      <c r="Q850" s="1">
        <v>215227227.27559999</v>
      </c>
      <c r="R850" s="1">
        <v>0</v>
      </c>
      <c r="S850" s="1">
        <v>156292587.25000003</v>
      </c>
      <c r="T850" s="1">
        <v>0</v>
      </c>
      <c r="U850" s="2" t="s">
        <v>0</v>
      </c>
      <c r="V850" s="1">
        <v>0</v>
      </c>
      <c r="W850" s="1">
        <v>50805724.159999996</v>
      </c>
      <c r="X850" s="2" t="s">
        <v>0</v>
      </c>
      <c r="Y850" s="1">
        <v>8128915.8655999992</v>
      </c>
      <c r="Z850" s="1">
        <v>0</v>
      </c>
      <c r="AA850" s="2" t="s">
        <v>0</v>
      </c>
      <c r="AB850" s="1">
        <v>0</v>
      </c>
      <c r="AC850" s="1">
        <v>0</v>
      </c>
      <c r="AD850" s="2" t="s">
        <v>0</v>
      </c>
      <c r="AE850" s="1">
        <v>0</v>
      </c>
      <c r="AF850" s="2">
        <v>0</v>
      </c>
      <c r="AG850" s="2" t="s">
        <v>0</v>
      </c>
      <c r="AH850" s="1">
        <v>0</v>
      </c>
      <c r="AI850" s="1">
        <v>0</v>
      </c>
      <c r="AJ850" s="2" t="s">
        <v>0</v>
      </c>
      <c r="AK850" s="1">
        <v>0</v>
      </c>
      <c r="AL850" s="1">
        <v>0</v>
      </c>
      <c r="AM850" s="49" t="s">
        <v>1</v>
      </c>
      <c r="AN850" s="2" t="s">
        <v>1</v>
      </c>
      <c r="AO850" s="49" t="s">
        <v>1</v>
      </c>
      <c r="AP850" s="2" t="s">
        <v>1</v>
      </c>
      <c r="AR850" s="7"/>
      <c r="AS850" s="125"/>
      <c r="AT850" s="5"/>
      <c r="AU850" s="13"/>
    </row>
    <row r="851" spans="1:16367" x14ac:dyDescent="0.25">
      <c r="A851" s="2" t="s">
        <v>106</v>
      </c>
      <c r="B851" s="48">
        <v>44183</v>
      </c>
      <c r="C851" s="2" t="s">
        <v>6</v>
      </c>
      <c r="D851" s="2" t="s">
        <v>7</v>
      </c>
      <c r="E851" s="2" t="s">
        <v>917</v>
      </c>
      <c r="F851" s="2" t="s">
        <v>2494</v>
      </c>
      <c r="G851" s="2" t="s">
        <v>3</v>
      </c>
      <c r="H851" s="2" t="s">
        <v>2495</v>
      </c>
      <c r="I851" s="1" t="s">
        <v>1</v>
      </c>
      <c r="J851" s="1" t="s">
        <v>1</v>
      </c>
      <c r="K851" s="1" t="s">
        <v>1</v>
      </c>
      <c r="L851" s="1" t="s">
        <v>1</v>
      </c>
      <c r="M851" s="1">
        <v>0</v>
      </c>
      <c r="N851" s="2" t="s">
        <v>1</v>
      </c>
      <c r="O851" s="2" t="s">
        <v>2</v>
      </c>
      <c r="P851" s="2" t="s">
        <v>1</v>
      </c>
      <c r="Q851" s="1">
        <v>38586654</v>
      </c>
      <c r="R851" s="1">
        <v>0</v>
      </c>
      <c r="S851" s="1">
        <v>23053500</v>
      </c>
      <c r="T851" s="1">
        <v>0</v>
      </c>
      <c r="U851" s="2" t="s">
        <v>0</v>
      </c>
      <c r="V851" s="1">
        <v>0</v>
      </c>
      <c r="W851" s="1">
        <v>13390650</v>
      </c>
      <c r="X851" s="2" t="s">
        <v>0</v>
      </c>
      <c r="Y851" s="1">
        <v>2142504</v>
      </c>
      <c r="Z851" s="1">
        <v>0</v>
      </c>
      <c r="AA851" s="2" t="s">
        <v>0</v>
      </c>
      <c r="AB851" s="1">
        <v>0</v>
      </c>
      <c r="AC851" s="1">
        <v>0</v>
      </c>
      <c r="AD851" s="2" t="s">
        <v>0</v>
      </c>
      <c r="AE851" s="1">
        <v>0</v>
      </c>
      <c r="AF851" s="2">
        <v>0</v>
      </c>
      <c r="AG851" s="2" t="s">
        <v>0</v>
      </c>
      <c r="AH851" s="1">
        <v>0</v>
      </c>
      <c r="AI851" s="1">
        <v>0</v>
      </c>
      <c r="AJ851" s="2" t="s">
        <v>0</v>
      </c>
      <c r="AK851" s="1">
        <v>0</v>
      </c>
      <c r="AL851" s="1">
        <v>0</v>
      </c>
      <c r="AM851" s="49" t="s">
        <v>1</v>
      </c>
      <c r="AN851" s="2" t="s">
        <v>1</v>
      </c>
      <c r="AO851" s="49" t="s">
        <v>1</v>
      </c>
      <c r="AP851" s="2" t="s">
        <v>1</v>
      </c>
      <c r="AR851" s="7"/>
      <c r="AS851" s="125"/>
      <c r="AT851" s="5"/>
      <c r="AU851" s="13"/>
    </row>
    <row r="852" spans="1:16367" x14ac:dyDescent="0.25">
      <c r="A852" s="2" t="s">
        <v>105</v>
      </c>
      <c r="B852" s="48">
        <v>44183</v>
      </c>
      <c r="C852" s="2" t="s">
        <v>6</v>
      </c>
      <c r="D852" s="2" t="s">
        <v>7</v>
      </c>
      <c r="E852" s="2" t="s">
        <v>917</v>
      </c>
      <c r="F852" s="2" t="s">
        <v>2494</v>
      </c>
      <c r="G852" s="2" t="s">
        <v>3</v>
      </c>
      <c r="H852" s="2" t="s">
        <v>2496</v>
      </c>
      <c r="I852" s="1" t="s">
        <v>1</v>
      </c>
      <c r="J852" s="1" t="s">
        <v>1</v>
      </c>
      <c r="K852" s="1" t="s">
        <v>1</v>
      </c>
      <c r="L852" s="1" t="s">
        <v>1</v>
      </c>
      <c r="M852" s="1">
        <v>0</v>
      </c>
      <c r="N852" s="2" t="s">
        <v>1</v>
      </c>
      <c r="O852" s="2" t="s">
        <v>1558</v>
      </c>
      <c r="P852" s="2" t="s">
        <v>1559</v>
      </c>
      <c r="Q852" s="1">
        <v>2970032</v>
      </c>
      <c r="R852" s="1">
        <v>0</v>
      </c>
      <c r="S852" s="1">
        <v>2616000</v>
      </c>
      <c r="T852" s="1">
        <v>305200</v>
      </c>
      <c r="U852" s="2" t="s">
        <v>9</v>
      </c>
      <c r="V852" s="1">
        <v>48832</v>
      </c>
      <c r="W852" s="1">
        <v>0</v>
      </c>
      <c r="X852" s="2" t="s">
        <v>0</v>
      </c>
      <c r="Y852" s="1">
        <v>0</v>
      </c>
      <c r="Z852" s="1">
        <v>0</v>
      </c>
      <c r="AA852" s="2" t="s">
        <v>0</v>
      </c>
      <c r="AB852" s="1">
        <v>0</v>
      </c>
      <c r="AC852" s="1">
        <v>0</v>
      </c>
      <c r="AD852" s="2" t="s">
        <v>0</v>
      </c>
      <c r="AE852" s="1">
        <v>0</v>
      </c>
      <c r="AF852" s="2">
        <v>0</v>
      </c>
      <c r="AG852" s="2" t="s">
        <v>0</v>
      </c>
      <c r="AH852" s="1">
        <v>0</v>
      </c>
      <c r="AI852" s="1">
        <v>0</v>
      </c>
      <c r="AJ852" s="2" t="s">
        <v>0</v>
      </c>
      <c r="AK852" s="1">
        <v>0</v>
      </c>
      <c r="AL852" s="1">
        <v>0</v>
      </c>
      <c r="AM852" s="49" t="s">
        <v>1</v>
      </c>
      <c r="AN852" s="2" t="s">
        <v>1</v>
      </c>
      <c r="AO852" s="49" t="s">
        <v>1</v>
      </c>
      <c r="AP852" s="2" t="s">
        <v>1</v>
      </c>
      <c r="AR852" s="7"/>
      <c r="AS852" s="125"/>
      <c r="AT852" s="5"/>
      <c r="AU852" s="13"/>
    </row>
    <row r="853" spans="1:16367" x14ac:dyDescent="0.25">
      <c r="A853" s="2" t="s">
        <v>104</v>
      </c>
      <c r="B853" s="48">
        <v>44183</v>
      </c>
      <c r="C853" s="2" t="s">
        <v>6</v>
      </c>
      <c r="D853" s="2" t="s">
        <v>7</v>
      </c>
      <c r="E853" s="2" t="s">
        <v>917</v>
      </c>
      <c r="F853" s="2" t="s">
        <v>2494</v>
      </c>
      <c r="G853" s="2" t="s">
        <v>3</v>
      </c>
      <c r="H853" s="2" t="s">
        <v>2497</v>
      </c>
      <c r="I853" s="1" t="s">
        <v>1</v>
      </c>
      <c r="J853" s="1" t="s">
        <v>1</v>
      </c>
      <c r="K853" s="1" t="s">
        <v>1</v>
      </c>
      <c r="L853" s="1" t="s">
        <v>1</v>
      </c>
      <c r="M853" s="1">
        <v>0</v>
      </c>
      <c r="N853" s="2" t="s">
        <v>1</v>
      </c>
      <c r="O853" s="2" t="s">
        <v>2</v>
      </c>
      <c r="P853" s="2" t="s">
        <v>1</v>
      </c>
      <c r="Q853" s="1">
        <v>115016233.19999999</v>
      </c>
      <c r="R853" s="1">
        <v>0</v>
      </c>
      <c r="S853" s="1">
        <v>103506400</v>
      </c>
      <c r="T853" s="1">
        <v>0</v>
      </c>
      <c r="U853" s="2" t="s">
        <v>0</v>
      </c>
      <c r="V853" s="1">
        <v>0</v>
      </c>
      <c r="W853" s="1">
        <v>9922270</v>
      </c>
      <c r="X853" s="2" t="s">
        <v>0</v>
      </c>
      <c r="Y853" s="1">
        <v>1587563.2</v>
      </c>
      <c r="Z853" s="1">
        <v>0</v>
      </c>
      <c r="AA853" s="2" t="s">
        <v>0</v>
      </c>
      <c r="AB853" s="1">
        <v>0</v>
      </c>
      <c r="AC853" s="1">
        <v>0</v>
      </c>
      <c r="AD853" s="2" t="s">
        <v>0</v>
      </c>
      <c r="AE853" s="1">
        <v>0</v>
      </c>
      <c r="AF853" s="2">
        <v>0</v>
      </c>
      <c r="AG853" s="2" t="s">
        <v>0</v>
      </c>
      <c r="AH853" s="1">
        <v>0</v>
      </c>
      <c r="AI853" s="1">
        <v>0</v>
      </c>
      <c r="AJ853" s="2" t="s">
        <v>0</v>
      </c>
      <c r="AK853" s="1">
        <v>0</v>
      </c>
      <c r="AL853" s="1">
        <v>0</v>
      </c>
      <c r="AM853" s="49" t="s">
        <v>1</v>
      </c>
      <c r="AN853" s="2" t="s">
        <v>1</v>
      </c>
      <c r="AO853" s="49" t="s">
        <v>1</v>
      </c>
      <c r="AP853" s="2" t="s">
        <v>1</v>
      </c>
      <c r="AR853" s="7"/>
      <c r="AS853" s="125"/>
      <c r="AT853" s="5"/>
      <c r="AU853" s="13"/>
    </row>
    <row r="854" spans="1:16367" x14ac:dyDescent="0.25">
      <c r="A854" s="2" t="s">
        <v>103</v>
      </c>
      <c r="B854" s="48">
        <v>44183</v>
      </c>
      <c r="C854" s="2" t="s">
        <v>6</v>
      </c>
      <c r="D854" s="2" t="s">
        <v>5</v>
      </c>
      <c r="E854" s="2" t="s">
        <v>175</v>
      </c>
      <c r="F854" s="2" t="s">
        <v>2498</v>
      </c>
      <c r="G854" s="2" t="s">
        <v>3</v>
      </c>
      <c r="H854" s="2" t="s">
        <v>2499</v>
      </c>
      <c r="I854" s="1" t="s">
        <v>1</v>
      </c>
      <c r="J854" s="1" t="s">
        <v>1</v>
      </c>
      <c r="K854" s="1" t="s">
        <v>1</v>
      </c>
      <c r="L854" s="1" t="s">
        <v>1</v>
      </c>
      <c r="M854" s="1">
        <v>0</v>
      </c>
      <c r="N854" s="2" t="s">
        <v>1</v>
      </c>
      <c r="O854" s="2" t="s">
        <v>2</v>
      </c>
      <c r="P854" s="2" t="s">
        <v>1</v>
      </c>
      <c r="Q854" s="1">
        <v>265423046.62560001</v>
      </c>
      <c r="R854" s="1">
        <v>0</v>
      </c>
      <c r="S854" s="1">
        <v>246501609</v>
      </c>
      <c r="T854" s="1">
        <v>0</v>
      </c>
      <c r="U854" s="2" t="s">
        <v>0</v>
      </c>
      <c r="V854" s="1">
        <v>0</v>
      </c>
      <c r="W854" s="1">
        <v>16311584.16</v>
      </c>
      <c r="X854" s="2" t="s">
        <v>9</v>
      </c>
      <c r="Y854" s="1">
        <v>2609853.4656000002</v>
      </c>
      <c r="Z854" s="1">
        <v>0</v>
      </c>
      <c r="AA854" s="2" t="s">
        <v>0</v>
      </c>
      <c r="AB854" s="1">
        <v>0</v>
      </c>
      <c r="AC854" s="1">
        <v>0</v>
      </c>
      <c r="AD854" s="2" t="s">
        <v>0</v>
      </c>
      <c r="AE854" s="1">
        <v>0</v>
      </c>
      <c r="AF854" s="2">
        <v>0</v>
      </c>
      <c r="AG854" s="2" t="s">
        <v>0</v>
      </c>
      <c r="AH854" s="1">
        <v>0</v>
      </c>
      <c r="AI854" s="1">
        <v>0</v>
      </c>
      <c r="AJ854" s="2" t="s">
        <v>0</v>
      </c>
      <c r="AK854" s="1">
        <v>0</v>
      </c>
      <c r="AL854" s="1">
        <v>0</v>
      </c>
      <c r="AM854" s="49" t="s">
        <v>1</v>
      </c>
      <c r="AN854" s="2" t="s">
        <v>1</v>
      </c>
      <c r="AO854" s="49" t="s">
        <v>1</v>
      </c>
      <c r="AP854" s="2" t="s">
        <v>1</v>
      </c>
      <c r="AR854" s="7"/>
      <c r="AS854" s="125"/>
      <c r="AT854" s="5"/>
      <c r="AU854" s="13"/>
    </row>
    <row r="855" spans="1:16367" x14ac:dyDescent="0.25">
      <c r="A855" s="2" t="s">
        <v>102</v>
      </c>
      <c r="B855" s="67">
        <v>44183</v>
      </c>
      <c r="C855" s="68" t="s">
        <v>6</v>
      </c>
      <c r="D855" s="68"/>
      <c r="E855" s="68"/>
      <c r="F855" s="68"/>
      <c r="G855" s="68" t="s">
        <v>3</v>
      </c>
      <c r="H855" s="68" t="s">
        <v>2500</v>
      </c>
      <c r="I855" s="69"/>
      <c r="J855" s="69"/>
      <c r="K855" s="69"/>
      <c r="L855" s="69"/>
      <c r="M855" s="69">
        <v>0</v>
      </c>
      <c r="N855" s="68"/>
      <c r="O855" s="68" t="s">
        <v>2501</v>
      </c>
      <c r="P855" s="68" t="s">
        <v>422</v>
      </c>
      <c r="Q855" s="69">
        <v>263807024.75</v>
      </c>
      <c r="R855" s="69">
        <v>0</v>
      </c>
      <c r="S855" s="69">
        <v>263807024.75</v>
      </c>
      <c r="T855" s="69">
        <v>0</v>
      </c>
      <c r="U855" s="68" t="s">
        <v>366</v>
      </c>
      <c r="V855" s="69">
        <v>0</v>
      </c>
      <c r="W855" s="69">
        <v>0</v>
      </c>
      <c r="X855" s="68" t="s">
        <v>366</v>
      </c>
      <c r="Y855" s="69">
        <v>0</v>
      </c>
      <c r="Z855" s="69">
        <v>0</v>
      </c>
      <c r="AA855" s="68" t="s">
        <v>0</v>
      </c>
      <c r="AB855" s="69">
        <v>0</v>
      </c>
      <c r="AC855" s="69">
        <v>0</v>
      </c>
      <c r="AD855" s="68"/>
      <c r="AE855" s="69">
        <v>0</v>
      </c>
      <c r="AF855" s="72"/>
      <c r="AG855" s="68"/>
      <c r="AH855" s="154"/>
      <c r="AI855" s="3"/>
      <c r="AJ855" s="3"/>
      <c r="AK855" s="154"/>
      <c r="AL855" s="154"/>
      <c r="AM855" s="154"/>
      <c r="AN855" s="154"/>
      <c r="AO855" s="154"/>
      <c r="AP855" s="154"/>
      <c r="AQ855" s="59"/>
      <c r="AR855" s="59"/>
      <c r="AS855" s="59"/>
      <c r="AT855" s="59"/>
      <c r="AU855" s="59"/>
      <c r="AV855" s="59"/>
      <c r="AW855" s="59"/>
      <c r="AX855" s="59"/>
      <c r="AY855" s="59"/>
      <c r="AZ855" s="59"/>
      <c r="BA855" s="59"/>
      <c r="BB855" s="59"/>
      <c r="BC855" s="59"/>
      <c r="BD855" s="59"/>
      <c r="BE855" s="59"/>
      <c r="BF855" s="59"/>
      <c r="BG855" s="59"/>
      <c r="BH855" s="59"/>
      <c r="BI855" s="59"/>
      <c r="BJ855" s="59"/>
      <c r="BK855" s="59"/>
      <c r="BL855" s="59"/>
      <c r="BM855" s="59"/>
      <c r="BN855" s="59"/>
      <c r="BO855" s="59"/>
      <c r="BP855" s="59"/>
      <c r="BQ855" s="59"/>
      <c r="BR855" s="59"/>
      <c r="BS855" s="59"/>
      <c r="BT855" s="59"/>
      <c r="BU855" s="59"/>
      <c r="BV855" s="59"/>
      <c r="BW855" s="59"/>
      <c r="BX855" s="59"/>
      <c r="BY855" s="59"/>
      <c r="BZ855" s="59"/>
      <c r="CA855" s="59"/>
      <c r="CB855" s="59"/>
      <c r="CC855" s="59"/>
      <c r="CD855" s="59"/>
      <c r="CE855" s="59"/>
      <c r="CF855" s="59"/>
      <c r="CG855" s="59"/>
      <c r="CH855" s="59"/>
      <c r="CI855" s="59"/>
      <c r="CJ855" s="59"/>
      <c r="CK855" s="59"/>
      <c r="CL855" s="59"/>
      <c r="CM855" s="59"/>
      <c r="CN855" s="59"/>
      <c r="CO855" s="59"/>
      <c r="CP855" s="59"/>
      <c r="CQ855" s="59"/>
      <c r="CR855" s="59"/>
      <c r="CS855" s="59"/>
      <c r="CT855" s="59"/>
      <c r="CU855" s="59"/>
      <c r="CV855" s="59"/>
      <c r="CW855" s="59"/>
      <c r="CX855" s="59"/>
      <c r="CY855" s="59"/>
      <c r="CZ855" s="59"/>
      <c r="DA855" s="59"/>
      <c r="DB855" s="59"/>
      <c r="DC855" s="59"/>
      <c r="DD855" s="59"/>
      <c r="DE855" s="59"/>
      <c r="DF855" s="59"/>
      <c r="DG855" s="59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  <c r="DZ855" s="59"/>
      <c r="EA855" s="59"/>
      <c r="EB855" s="59"/>
      <c r="EC855" s="59"/>
      <c r="ED855" s="59"/>
      <c r="EE855" s="59"/>
      <c r="EF855" s="59"/>
      <c r="EG855" s="59"/>
      <c r="EH855" s="59"/>
      <c r="EI855" s="59"/>
      <c r="EJ855" s="59"/>
      <c r="EK855" s="59"/>
      <c r="EL855" s="59"/>
      <c r="EM855" s="59"/>
      <c r="EN855" s="59"/>
      <c r="EO855" s="59"/>
      <c r="EP855" s="59"/>
      <c r="EQ855" s="59"/>
      <c r="ER855" s="59"/>
      <c r="ES855" s="59"/>
      <c r="ET855" s="59"/>
      <c r="EU855" s="59"/>
      <c r="EV855" s="59"/>
      <c r="EW855" s="59"/>
      <c r="EX855" s="59"/>
      <c r="EY855" s="59"/>
      <c r="EZ855" s="59"/>
      <c r="FA855" s="59"/>
      <c r="FB855" s="59"/>
      <c r="FC855" s="59"/>
      <c r="FD855" s="59"/>
      <c r="FE855" s="59"/>
      <c r="FF855" s="59"/>
      <c r="FG855" s="59"/>
      <c r="FH855" s="59"/>
      <c r="FI855" s="59"/>
      <c r="FJ855" s="59"/>
      <c r="FK855" s="59"/>
      <c r="FL855" s="59"/>
      <c r="FM855" s="59"/>
      <c r="FN855" s="59"/>
      <c r="FO855" s="59"/>
      <c r="FP855" s="59"/>
      <c r="FQ855" s="59"/>
      <c r="FR855" s="59"/>
      <c r="FS855" s="59"/>
      <c r="FT855" s="59"/>
      <c r="FU855" s="59"/>
      <c r="FV855" s="59"/>
      <c r="FW855" s="59"/>
      <c r="FX855" s="59"/>
      <c r="FY855" s="59"/>
      <c r="FZ855" s="59"/>
      <c r="GA855" s="59"/>
      <c r="GB855" s="59"/>
      <c r="GC855" s="59"/>
      <c r="GD855" s="59"/>
      <c r="GE855" s="59"/>
      <c r="GF855" s="59"/>
      <c r="GG855" s="59"/>
      <c r="GH855" s="59"/>
      <c r="GI855" s="59"/>
      <c r="GJ855" s="59"/>
      <c r="GK855" s="59"/>
      <c r="GL855" s="59"/>
      <c r="GM855" s="59"/>
      <c r="GN855" s="59"/>
      <c r="GO855" s="59"/>
      <c r="GP855" s="59"/>
      <c r="GQ855" s="59"/>
      <c r="GR855" s="59"/>
      <c r="GS855" s="59"/>
      <c r="GT855" s="59"/>
      <c r="GU855" s="59"/>
      <c r="GV855" s="59"/>
      <c r="GW855" s="59"/>
      <c r="GX855" s="59"/>
      <c r="GY855" s="59"/>
      <c r="GZ855" s="59"/>
      <c r="HA855" s="59"/>
      <c r="HB855" s="59"/>
      <c r="HC855" s="59"/>
      <c r="HD855" s="59"/>
      <c r="HE855" s="59"/>
      <c r="HF855" s="59"/>
      <c r="HG855" s="59"/>
      <c r="HH855" s="59"/>
      <c r="HI855" s="59"/>
      <c r="HJ855" s="59"/>
      <c r="HK855" s="59"/>
      <c r="HL855" s="59"/>
      <c r="HM855" s="59"/>
      <c r="HN855" s="59"/>
      <c r="HO855" s="59"/>
      <c r="HP855" s="59"/>
      <c r="HQ855" s="59"/>
      <c r="HR855" s="59"/>
      <c r="HS855" s="59"/>
      <c r="HT855" s="59"/>
      <c r="HU855" s="59"/>
      <c r="HV855" s="59"/>
      <c r="HW855" s="59"/>
      <c r="HX855" s="59"/>
      <c r="HY855" s="59"/>
      <c r="HZ855" s="59"/>
      <c r="IA855" s="59"/>
      <c r="IB855" s="59"/>
      <c r="IC855" s="59"/>
      <c r="ID855" s="59"/>
      <c r="IE855" s="59"/>
      <c r="IF855" s="59"/>
      <c r="IG855" s="59"/>
      <c r="IH855" s="59"/>
      <c r="II855" s="59"/>
      <c r="IJ855" s="59"/>
      <c r="IK855" s="59"/>
      <c r="IL855" s="59"/>
      <c r="IM855" s="59"/>
      <c r="IN855" s="59"/>
      <c r="IO855" s="59"/>
      <c r="IP855" s="59"/>
      <c r="IQ855" s="59"/>
      <c r="IR855" s="59"/>
      <c r="IS855" s="59"/>
      <c r="IT855" s="59"/>
      <c r="IU855" s="59"/>
      <c r="IV855" s="59"/>
      <c r="IW855" s="59"/>
      <c r="IX855" s="59"/>
      <c r="IY855" s="59"/>
      <c r="IZ855" s="59"/>
      <c r="JA855" s="59"/>
      <c r="JB855" s="59"/>
      <c r="JC855" s="59"/>
      <c r="JD855" s="59"/>
      <c r="JE855" s="59"/>
      <c r="JF855" s="59"/>
      <c r="JG855" s="59"/>
      <c r="JH855" s="59"/>
      <c r="JI855" s="59"/>
      <c r="JJ855" s="59"/>
      <c r="JK855" s="59"/>
      <c r="JL855" s="59"/>
      <c r="JM855" s="59"/>
      <c r="JN855" s="59"/>
      <c r="JO855" s="59"/>
      <c r="JP855" s="59"/>
      <c r="JQ855" s="59"/>
      <c r="JR855" s="59"/>
      <c r="JS855" s="59"/>
      <c r="JT855" s="59"/>
      <c r="JU855" s="59"/>
      <c r="JV855" s="59"/>
      <c r="JW855" s="59"/>
      <c r="JX855" s="59"/>
      <c r="JY855" s="59"/>
      <c r="JZ855" s="59"/>
      <c r="KA855" s="59"/>
      <c r="KB855" s="59"/>
      <c r="KC855" s="59"/>
      <c r="KD855" s="59"/>
      <c r="KE855" s="59"/>
      <c r="KF855" s="59"/>
      <c r="KG855" s="59"/>
      <c r="KH855" s="59"/>
      <c r="KI855" s="59"/>
      <c r="KJ855" s="59"/>
      <c r="KK855" s="59"/>
      <c r="KL855" s="59"/>
      <c r="KM855" s="59"/>
      <c r="KN855" s="59"/>
      <c r="KO855" s="59"/>
      <c r="KP855" s="59"/>
      <c r="KQ855" s="59"/>
      <c r="KR855" s="59"/>
      <c r="KS855" s="59"/>
      <c r="KT855" s="59"/>
      <c r="KU855" s="59"/>
      <c r="KV855" s="59"/>
      <c r="KW855" s="59"/>
      <c r="KX855" s="59"/>
      <c r="KY855" s="59"/>
      <c r="KZ855" s="59"/>
      <c r="LA855" s="59"/>
      <c r="LB855" s="59"/>
      <c r="LC855" s="59"/>
      <c r="LD855" s="59"/>
      <c r="LE855" s="59"/>
      <c r="LF855" s="59"/>
      <c r="LG855" s="59"/>
      <c r="LH855" s="59"/>
      <c r="LI855" s="59"/>
      <c r="LJ855" s="59"/>
      <c r="LK855" s="59"/>
      <c r="LL855" s="59"/>
      <c r="LM855" s="59"/>
      <c r="LN855" s="59"/>
      <c r="LO855" s="59"/>
      <c r="LP855" s="59"/>
      <c r="LQ855" s="59"/>
      <c r="LR855" s="59"/>
      <c r="LS855" s="59"/>
      <c r="LT855" s="59"/>
      <c r="LU855" s="59"/>
      <c r="LV855" s="59"/>
      <c r="LW855" s="59"/>
      <c r="LX855" s="59"/>
      <c r="LY855" s="59"/>
      <c r="LZ855" s="59"/>
      <c r="MA855" s="59"/>
      <c r="MB855" s="59"/>
      <c r="MC855" s="59"/>
      <c r="MD855" s="59"/>
      <c r="ME855" s="59"/>
      <c r="MF855" s="59"/>
      <c r="MG855" s="59"/>
      <c r="MH855" s="59"/>
      <c r="MI855" s="59"/>
      <c r="MJ855" s="59"/>
      <c r="MK855" s="59"/>
      <c r="ML855" s="59"/>
      <c r="MM855" s="59"/>
      <c r="MN855" s="59"/>
      <c r="MO855" s="59"/>
      <c r="MP855" s="59"/>
      <c r="MQ855" s="59"/>
      <c r="MR855" s="59"/>
      <c r="MS855" s="59"/>
      <c r="MT855" s="59"/>
      <c r="MU855" s="59"/>
      <c r="MV855" s="59"/>
      <c r="MW855" s="59"/>
      <c r="MX855" s="59"/>
      <c r="MY855" s="59"/>
      <c r="MZ855" s="59"/>
      <c r="NA855" s="59"/>
      <c r="NB855" s="59"/>
      <c r="NC855" s="59"/>
      <c r="ND855" s="59"/>
      <c r="NE855" s="59"/>
      <c r="NF855" s="59"/>
      <c r="NG855" s="59"/>
      <c r="NH855" s="59"/>
      <c r="NI855" s="59"/>
      <c r="NJ855" s="59"/>
      <c r="NK855" s="59"/>
      <c r="NL855" s="59"/>
      <c r="NM855" s="59"/>
      <c r="NN855" s="59"/>
      <c r="NO855" s="59"/>
      <c r="NP855" s="59"/>
      <c r="NQ855" s="59"/>
      <c r="NR855" s="59"/>
      <c r="NS855" s="59"/>
      <c r="NT855" s="59"/>
      <c r="NU855" s="59"/>
      <c r="NV855" s="59"/>
      <c r="NW855" s="59"/>
      <c r="NX855" s="59"/>
      <c r="NY855" s="59"/>
      <c r="NZ855" s="59"/>
      <c r="OA855" s="59"/>
      <c r="OB855" s="59"/>
      <c r="OC855" s="59"/>
      <c r="OD855" s="59"/>
      <c r="OE855" s="59"/>
      <c r="OF855" s="59"/>
      <c r="OG855" s="59"/>
      <c r="OH855" s="59"/>
      <c r="OI855" s="59"/>
      <c r="OJ855" s="59"/>
      <c r="OK855" s="59"/>
      <c r="OL855" s="59"/>
      <c r="OM855" s="59"/>
      <c r="ON855" s="59"/>
      <c r="OO855" s="59"/>
      <c r="OP855" s="59"/>
      <c r="OQ855" s="59"/>
      <c r="OR855" s="59"/>
      <c r="OS855" s="59"/>
      <c r="OT855" s="59"/>
      <c r="OU855" s="59"/>
      <c r="OV855" s="59"/>
      <c r="OW855" s="59"/>
      <c r="OX855" s="59"/>
      <c r="OY855" s="59"/>
      <c r="OZ855" s="59"/>
      <c r="PA855" s="59"/>
      <c r="PB855" s="59"/>
      <c r="PC855" s="59"/>
      <c r="PD855" s="59"/>
      <c r="PE855" s="59"/>
      <c r="PF855" s="59"/>
      <c r="PG855" s="59"/>
      <c r="PH855" s="59"/>
      <c r="PI855" s="59"/>
      <c r="PJ855" s="59"/>
      <c r="PK855" s="59"/>
      <c r="PL855" s="59"/>
      <c r="PM855" s="59"/>
      <c r="PN855" s="59"/>
      <c r="PO855" s="59"/>
      <c r="PP855" s="59"/>
      <c r="PQ855" s="59"/>
      <c r="PR855" s="59"/>
      <c r="PS855" s="59"/>
      <c r="PT855" s="59"/>
      <c r="PU855" s="59"/>
      <c r="PV855" s="59"/>
      <c r="PW855" s="59"/>
      <c r="PX855" s="59"/>
      <c r="PY855" s="59"/>
      <c r="PZ855" s="59"/>
      <c r="QA855" s="59"/>
      <c r="QB855" s="59"/>
      <c r="QC855" s="59"/>
      <c r="QD855" s="59"/>
      <c r="QE855" s="59"/>
      <c r="QF855" s="59"/>
      <c r="QG855" s="59"/>
      <c r="QH855" s="59"/>
      <c r="QI855" s="59"/>
      <c r="QJ855" s="59"/>
      <c r="QK855" s="59"/>
      <c r="QL855" s="59"/>
      <c r="QM855" s="59"/>
      <c r="QN855" s="59"/>
      <c r="QO855" s="59"/>
      <c r="QP855" s="59"/>
      <c r="QQ855" s="59"/>
      <c r="QR855" s="59"/>
      <c r="QS855" s="59"/>
      <c r="QT855" s="59"/>
      <c r="QU855" s="59"/>
      <c r="QV855" s="59"/>
      <c r="QW855" s="59"/>
      <c r="QX855" s="59"/>
      <c r="QY855" s="59"/>
      <c r="QZ855" s="59"/>
      <c r="RA855" s="59"/>
      <c r="RB855" s="59"/>
      <c r="RC855" s="59"/>
      <c r="RD855" s="59"/>
      <c r="RE855" s="59"/>
      <c r="RF855" s="59"/>
      <c r="RG855" s="59"/>
      <c r="RH855" s="59"/>
      <c r="RI855" s="59"/>
      <c r="RJ855" s="59"/>
      <c r="RK855" s="59"/>
      <c r="RL855" s="59"/>
      <c r="RM855" s="59"/>
      <c r="RN855" s="59"/>
      <c r="RO855" s="59"/>
      <c r="RP855" s="59"/>
      <c r="RQ855" s="59"/>
      <c r="RR855" s="59"/>
      <c r="RS855" s="59"/>
      <c r="RT855" s="59"/>
      <c r="RU855" s="59"/>
      <c r="RV855" s="59"/>
      <c r="RW855" s="59"/>
      <c r="RX855" s="59"/>
      <c r="RY855" s="59"/>
      <c r="RZ855" s="59"/>
      <c r="SA855" s="59"/>
      <c r="SB855" s="59"/>
      <c r="SC855" s="59"/>
      <c r="SD855" s="59"/>
      <c r="SE855" s="59"/>
      <c r="SF855" s="59"/>
      <c r="SG855" s="59"/>
      <c r="SH855" s="59"/>
      <c r="SI855" s="59"/>
      <c r="SJ855" s="59"/>
      <c r="SK855" s="59"/>
      <c r="SL855" s="59"/>
      <c r="SM855" s="59"/>
      <c r="SN855" s="59"/>
      <c r="SO855" s="59"/>
      <c r="SP855" s="59"/>
      <c r="SQ855" s="59"/>
      <c r="SR855" s="59"/>
      <c r="SS855" s="59"/>
      <c r="ST855" s="59"/>
      <c r="SU855" s="59"/>
      <c r="SV855" s="59"/>
      <c r="SW855" s="59"/>
      <c r="SX855" s="59"/>
      <c r="SY855" s="59"/>
      <c r="SZ855" s="59"/>
      <c r="TA855" s="59"/>
      <c r="TB855" s="59"/>
      <c r="TC855" s="59"/>
      <c r="TD855" s="59"/>
      <c r="TE855" s="59"/>
      <c r="TF855" s="59"/>
      <c r="TG855" s="59"/>
      <c r="TH855" s="59"/>
      <c r="TI855" s="59"/>
      <c r="TJ855" s="59"/>
      <c r="TK855" s="59"/>
      <c r="TL855" s="59"/>
      <c r="TM855" s="59"/>
      <c r="TN855" s="59"/>
      <c r="TO855" s="59"/>
      <c r="TP855" s="59"/>
      <c r="TQ855" s="59"/>
      <c r="TR855" s="59"/>
      <c r="TS855" s="59"/>
      <c r="TT855" s="59"/>
      <c r="TU855" s="59"/>
      <c r="TV855" s="59"/>
      <c r="TW855" s="59"/>
      <c r="TX855" s="59"/>
      <c r="TY855" s="59"/>
      <c r="TZ855" s="59"/>
      <c r="UA855" s="59"/>
      <c r="UB855" s="59"/>
      <c r="UC855" s="59"/>
      <c r="UD855" s="59"/>
      <c r="UE855" s="59"/>
      <c r="UF855" s="59"/>
      <c r="UG855" s="59"/>
      <c r="UH855" s="59"/>
      <c r="UI855" s="59"/>
      <c r="UJ855" s="59"/>
      <c r="UK855" s="59"/>
      <c r="UL855" s="59"/>
      <c r="UM855" s="59"/>
      <c r="UN855" s="59"/>
      <c r="UO855" s="59"/>
      <c r="UP855" s="59"/>
      <c r="UQ855" s="59"/>
      <c r="UR855" s="59"/>
      <c r="US855" s="59"/>
      <c r="UT855" s="59"/>
      <c r="UU855" s="59"/>
      <c r="UV855" s="59"/>
      <c r="UW855" s="59"/>
      <c r="UX855" s="59"/>
      <c r="UY855" s="59"/>
      <c r="UZ855" s="59"/>
      <c r="VA855" s="59"/>
      <c r="VB855" s="59"/>
      <c r="VC855" s="59"/>
      <c r="VD855" s="59"/>
      <c r="VE855" s="59"/>
      <c r="VF855" s="59"/>
      <c r="VG855" s="59"/>
      <c r="VH855" s="59"/>
      <c r="VI855" s="59"/>
      <c r="VJ855" s="59"/>
      <c r="VK855" s="59"/>
      <c r="VL855" s="59"/>
      <c r="VM855" s="59"/>
      <c r="VN855" s="59"/>
      <c r="VO855" s="59"/>
      <c r="VP855" s="59"/>
      <c r="VQ855" s="59"/>
      <c r="VR855" s="59"/>
      <c r="VS855" s="59"/>
      <c r="VT855" s="59"/>
      <c r="VU855" s="59"/>
      <c r="VV855" s="59"/>
      <c r="VW855" s="59"/>
      <c r="VX855" s="59"/>
      <c r="VY855" s="59"/>
      <c r="VZ855" s="59"/>
      <c r="WA855" s="59"/>
      <c r="WB855" s="59"/>
      <c r="WC855" s="59"/>
      <c r="WD855" s="59"/>
      <c r="WE855" s="59"/>
      <c r="WF855" s="59"/>
      <c r="WG855" s="59"/>
      <c r="WH855" s="59"/>
      <c r="WI855" s="59"/>
      <c r="WJ855" s="59"/>
      <c r="WK855" s="59"/>
      <c r="WL855" s="59"/>
      <c r="WM855" s="59"/>
      <c r="WN855" s="59"/>
      <c r="WO855" s="59"/>
      <c r="WP855" s="59"/>
      <c r="WQ855" s="59"/>
      <c r="WR855" s="59"/>
      <c r="WS855" s="59"/>
      <c r="WT855" s="59"/>
      <c r="WU855" s="59"/>
      <c r="WV855" s="59"/>
      <c r="WW855" s="59"/>
      <c r="WX855" s="59"/>
      <c r="WY855" s="59"/>
      <c r="WZ855" s="59"/>
      <c r="XA855" s="59"/>
      <c r="XB855" s="59"/>
      <c r="XC855" s="59"/>
      <c r="XD855" s="59"/>
      <c r="XE855" s="59"/>
      <c r="XF855" s="59"/>
      <c r="XG855" s="59"/>
      <c r="XH855" s="59"/>
      <c r="XI855" s="59"/>
      <c r="XJ855" s="59"/>
      <c r="XK855" s="59"/>
      <c r="XL855" s="59"/>
      <c r="XM855" s="59"/>
      <c r="XN855" s="59"/>
      <c r="XO855" s="59"/>
      <c r="XP855" s="59"/>
      <c r="XQ855" s="59"/>
      <c r="XR855" s="59"/>
      <c r="XS855" s="59"/>
      <c r="XT855" s="59"/>
      <c r="XU855" s="59"/>
      <c r="XV855" s="59"/>
      <c r="XW855" s="59"/>
      <c r="XX855" s="59"/>
      <c r="XY855" s="59"/>
      <c r="XZ855" s="59"/>
      <c r="YA855" s="59"/>
      <c r="YB855" s="59"/>
      <c r="YC855" s="59"/>
      <c r="YD855" s="59"/>
      <c r="YE855" s="59"/>
      <c r="YF855" s="59"/>
      <c r="YG855" s="59"/>
      <c r="YH855" s="59"/>
      <c r="YI855" s="59"/>
      <c r="YJ855" s="59"/>
      <c r="YK855" s="59"/>
      <c r="YL855" s="59"/>
      <c r="YM855" s="59"/>
      <c r="YN855" s="59"/>
      <c r="YO855" s="59"/>
      <c r="YP855" s="59"/>
      <c r="YQ855" s="59"/>
      <c r="YR855" s="59"/>
      <c r="YS855" s="59"/>
      <c r="YT855" s="59"/>
      <c r="YU855" s="59"/>
      <c r="YV855" s="59"/>
      <c r="YW855" s="59"/>
      <c r="YX855" s="59"/>
      <c r="YY855" s="59"/>
      <c r="YZ855" s="59"/>
      <c r="ZA855" s="59"/>
      <c r="ZB855" s="59"/>
      <c r="ZC855" s="59"/>
      <c r="ZD855" s="59"/>
      <c r="ZE855" s="59"/>
      <c r="ZF855" s="59"/>
      <c r="ZG855" s="59"/>
      <c r="ZH855" s="59"/>
      <c r="ZI855" s="59"/>
      <c r="ZJ855" s="59"/>
      <c r="ZK855" s="59"/>
      <c r="ZL855" s="59"/>
      <c r="ZM855" s="59"/>
      <c r="ZN855" s="59"/>
      <c r="ZO855" s="59"/>
      <c r="ZP855" s="59"/>
      <c r="ZQ855" s="59"/>
      <c r="ZR855" s="59"/>
      <c r="ZS855" s="59"/>
      <c r="ZT855" s="59"/>
      <c r="ZU855" s="59"/>
      <c r="ZV855" s="59"/>
      <c r="ZW855" s="59"/>
      <c r="ZX855" s="59"/>
      <c r="ZY855" s="59"/>
      <c r="ZZ855" s="59"/>
      <c r="AAA855" s="59"/>
      <c r="AAB855" s="59"/>
      <c r="AAC855" s="59"/>
      <c r="AAD855" s="59"/>
      <c r="AAE855" s="59"/>
      <c r="AAF855" s="59"/>
      <c r="AAG855" s="59"/>
      <c r="AAH855" s="59"/>
      <c r="AAI855" s="59"/>
      <c r="AAJ855" s="59"/>
      <c r="AAK855" s="59"/>
      <c r="AAL855" s="59"/>
      <c r="AAM855" s="59"/>
      <c r="AAN855" s="59"/>
      <c r="AAO855" s="59"/>
      <c r="AAP855" s="59"/>
      <c r="AAQ855" s="59"/>
      <c r="AAR855" s="59"/>
      <c r="AAS855" s="59"/>
      <c r="AAT855" s="59"/>
      <c r="AAU855" s="59"/>
      <c r="AAV855" s="59"/>
      <c r="AAW855" s="59"/>
      <c r="AAX855" s="59"/>
      <c r="AAY855" s="59"/>
      <c r="AAZ855" s="59"/>
      <c r="ABA855" s="59"/>
      <c r="ABB855" s="59"/>
      <c r="ABC855" s="59"/>
      <c r="ABD855" s="59"/>
      <c r="ABE855" s="59"/>
      <c r="ABF855" s="59"/>
      <c r="ABG855" s="59"/>
      <c r="ABH855" s="59"/>
      <c r="ABI855" s="59"/>
      <c r="ABJ855" s="59"/>
      <c r="ABK855" s="59"/>
      <c r="ABL855" s="59"/>
      <c r="ABM855" s="59"/>
      <c r="ABN855" s="59"/>
      <c r="ABO855" s="59"/>
      <c r="ABP855" s="59"/>
      <c r="ABQ855" s="59"/>
      <c r="ABR855" s="59"/>
      <c r="ABS855" s="59"/>
      <c r="ABT855" s="59"/>
      <c r="ABU855" s="59"/>
      <c r="ABV855" s="59"/>
      <c r="ABW855" s="59"/>
      <c r="ABX855" s="59"/>
      <c r="ABY855" s="59"/>
      <c r="ABZ855" s="59"/>
      <c r="ACA855" s="59"/>
      <c r="ACB855" s="59"/>
      <c r="ACC855" s="59"/>
      <c r="ACD855" s="59"/>
      <c r="ACE855" s="59"/>
      <c r="ACF855" s="59"/>
      <c r="ACG855" s="59"/>
      <c r="ACH855" s="59"/>
      <c r="ACI855" s="59"/>
      <c r="ACJ855" s="59"/>
      <c r="ACK855" s="59"/>
      <c r="ACL855" s="59"/>
      <c r="ACM855" s="59"/>
      <c r="ACN855" s="59"/>
      <c r="ACO855" s="59"/>
      <c r="ACP855" s="59"/>
      <c r="ACQ855" s="59"/>
      <c r="ACR855" s="59"/>
      <c r="ACS855" s="59"/>
      <c r="ACT855" s="59"/>
      <c r="ACU855" s="59"/>
      <c r="ACV855" s="59"/>
      <c r="ACW855" s="59"/>
      <c r="ACX855" s="59"/>
      <c r="ACY855" s="59"/>
      <c r="ACZ855" s="59"/>
      <c r="ADA855" s="59"/>
      <c r="ADB855" s="59"/>
      <c r="ADC855" s="59"/>
      <c r="ADD855" s="59"/>
      <c r="ADE855" s="59"/>
      <c r="ADF855" s="59"/>
      <c r="ADG855" s="59"/>
      <c r="ADH855" s="59"/>
      <c r="ADI855" s="59"/>
      <c r="ADJ855" s="59"/>
      <c r="ADK855" s="59"/>
      <c r="ADL855" s="59"/>
      <c r="ADM855" s="59"/>
      <c r="ADN855" s="59"/>
      <c r="ADO855" s="59"/>
      <c r="ADP855" s="59"/>
      <c r="ADQ855" s="59"/>
      <c r="ADR855" s="59"/>
      <c r="ADS855" s="59"/>
      <c r="ADT855" s="59"/>
      <c r="ADU855" s="59"/>
      <c r="ADV855" s="59"/>
      <c r="ADW855" s="59"/>
      <c r="ADX855" s="59"/>
      <c r="ADY855" s="59"/>
      <c r="ADZ855" s="59"/>
      <c r="AEA855" s="59"/>
      <c r="AEB855" s="59"/>
      <c r="AEC855" s="59"/>
      <c r="AED855" s="59"/>
      <c r="AEE855" s="59"/>
      <c r="AEF855" s="59"/>
      <c r="AEG855" s="59"/>
      <c r="AEH855" s="59"/>
      <c r="AEI855" s="59"/>
      <c r="AEJ855" s="59"/>
      <c r="AEK855" s="59"/>
      <c r="AEL855" s="59"/>
      <c r="AEM855" s="59"/>
      <c r="AEN855" s="59"/>
      <c r="AEO855" s="59"/>
      <c r="AEP855" s="59"/>
      <c r="AEQ855" s="59"/>
      <c r="AER855" s="59"/>
      <c r="AES855" s="59"/>
      <c r="AET855" s="59"/>
      <c r="AEU855" s="59"/>
      <c r="AEV855" s="59"/>
      <c r="AEW855" s="59"/>
      <c r="AEX855" s="59"/>
      <c r="AEY855" s="59"/>
      <c r="AEZ855" s="59"/>
      <c r="AFA855" s="59"/>
      <c r="AFB855" s="59"/>
      <c r="AFC855" s="59"/>
      <c r="AFD855" s="59"/>
      <c r="AFE855" s="59"/>
      <c r="AFF855" s="59"/>
      <c r="AFG855" s="59"/>
      <c r="AFH855" s="59"/>
      <c r="AFI855" s="59"/>
      <c r="AFJ855" s="59"/>
      <c r="AFK855" s="59"/>
      <c r="AFL855" s="59"/>
      <c r="AFM855" s="59"/>
      <c r="AFN855" s="59"/>
      <c r="AFO855" s="59"/>
      <c r="AFP855" s="59"/>
      <c r="AFQ855" s="59"/>
      <c r="AFR855" s="59"/>
      <c r="AFS855" s="59"/>
      <c r="AFT855" s="59"/>
      <c r="AFU855" s="59"/>
      <c r="AFV855" s="59"/>
      <c r="AFW855" s="59"/>
      <c r="AFX855" s="59"/>
      <c r="AFY855" s="59"/>
      <c r="AFZ855" s="59"/>
      <c r="AGA855" s="59"/>
      <c r="AGB855" s="59"/>
      <c r="AGC855" s="59"/>
      <c r="AGD855" s="59"/>
      <c r="AGE855" s="59"/>
      <c r="AGF855" s="59"/>
      <c r="AGG855" s="59"/>
      <c r="AGH855" s="59"/>
      <c r="AGI855" s="59"/>
      <c r="AGJ855" s="59"/>
      <c r="AGK855" s="59"/>
      <c r="AGL855" s="59"/>
      <c r="AGM855" s="59"/>
      <c r="AGN855" s="59"/>
      <c r="AGO855" s="59"/>
      <c r="AGP855" s="59"/>
      <c r="AGQ855" s="59"/>
      <c r="AGR855" s="59"/>
      <c r="AGS855" s="59"/>
      <c r="AGT855" s="59"/>
      <c r="AGU855" s="59"/>
      <c r="AGV855" s="59"/>
      <c r="AGW855" s="59"/>
      <c r="AGX855" s="59"/>
      <c r="AGY855" s="59"/>
      <c r="AGZ855" s="59"/>
      <c r="AHA855" s="59"/>
      <c r="AHB855" s="59"/>
      <c r="AHC855" s="59"/>
      <c r="AHD855" s="59"/>
      <c r="AHE855" s="59"/>
      <c r="AHF855" s="59"/>
      <c r="AHG855" s="59"/>
      <c r="AHH855" s="59"/>
      <c r="AHI855" s="59"/>
      <c r="AHJ855" s="59"/>
      <c r="AHK855" s="59"/>
      <c r="AHL855" s="59"/>
      <c r="AHM855" s="59"/>
      <c r="AHN855" s="59"/>
      <c r="AHO855" s="59"/>
      <c r="AHP855" s="59"/>
      <c r="AHQ855" s="59"/>
      <c r="AHR855" s="59"/>
      <c r="AHS855" s="59"/>
      <c r="AHT855" s="59"/>
      <c r="AHU855" s="59"/>
      <c r="AHV855" s="59"/>
      <c r="AHW855" s="59"/>
      <c r="AHX855" s="59"/>
      <c r="AHY855" s="59"/>
      <c r="AHZ855" s="59"/>
      <c r="AIA855" s="59"/>
      <c r="AIB855" s="59"/>
      <c r="AIC855" s="59"/>
      <c r="AID855" s="59"/>
      <c r="AIE855" s="59"/>
      <c r="AIF855" s="59"/>
      <c r="AIG855" s="59"/>
      <c r="AIH855" s="59"/>
      <c r="AII855" s="59"/>
      <c r="AIJ855" s="59"/>
      <c r="AIK855" s="59"/>
      <c r="AIL855" s="59"/>
      <c r="AIM855" s="59"/>
      <c r="AIN855" s="59"/>
      <c r="AIO855" s="59"/>
      <c r="AIP855" s="59"/>
      <c r="AIQ855" s="59"/>
      <c r="AIR855" s="59"/>
      <c r="AIS855" s="59"/>
      <c r="AIT855" s="59"/>
      <c r="AIU855" s="59"/>
      <c r="AIV855" s="59"/>
      <c r="AIW855" s="59"/>
      <c r="AIX855" s="59"/>
      <c r="AIY855" s="59"/>
      <c r="AIZ855" s="59"/>
      <c r="AJA855" s="59"/>
      <c r="AJB855" s="59"/>
      <c r="AJC855" s="59"/>
      <c r="AJD855" s="59"/>
      <c r="AJE855" s="59"/>
      <c r="AJF855" s="59"/>
      <c r="AJG855" s="59"/>
      <c r="AJH855" s="59"/>
      <c r="AJI855" s="59"/>
      <c r="AJJ855" s="59"/>
      <c r="AJK855" s="59"/>
      <c r="AJL855" s="59"/>
      <c r="AJM855" s="59"/>
      <c r="AJN855" s="59"/>
      <c r="AJO855" s="59"/>
      <c r="AJP855" s="59"/>
      <c r="AJQ855" s="59"/>
      <c r="AJR855" s="59"/>
      <c r="AJS855" s="59"/>
      <c r="AJT855" s="59"/>
      <c r="AJU855" s="59"/>
      <c r="AJV855" s="59"/>
      <c r="AJW855" s="59"/>
      <c r="AJX855" s="59"/>
      <c r="AJY855" s="59"/>
      <c r="AJZ855" s="59"/>
      <c r="AKA855" s="59"/>
      <c r="AKB855" s="59"/>
      <c r="AKC855" s="59"/>
      <c r="AKD855" s="59"/>
      <c r="AKE855" s="59"/>
      <c r="AKF855" s="59"/>
      <c r="AKG855" s="59"/>
      <c r="AKH855" s="59"/>
      <c r="AKI855" s="59"/>
      <c r="AKJ855" s="59"/>
      <c r="AKK855" s="59"/>
      <c r="AKL855" s="59"/>
      <c r="AKM855" s="59"/>
      <c r="AKN855" s="59"/>
      <c r="AKO855" s="59"/>
      <c r="AKP855" s="59"/>
      <c r="AKQ855" s="59"/>
      <c r="AKR855" s="59"/>
      <c r="AKS855" s="59"/>
      <c r="AKT855" s="59"/>
      <c r="AKU855" s="59"/>
      <c r="AKV855" s="59"/>
      <c r="AKW855" s="59"/>
      <c r="AKX855" s="59"/>
      <c r="AKY855" s="59"/>
      <c r="AKZ855" s="59"/>
      <c r="ALA855" s="59"/>
      <c r="ALB855" s="59"/>
      <c r="ALC855" s="59"/>
      <c r="ALD855" s="59"/>
      <c r="ALE855" s="59"/>
      <c r="ALF855" s="59"/>
      <c r="ALG855" s="59"/>
      <c r="ALH855" s="59"/>
      <c r="ALI855" s="59"/>
      <c r="ALJ855" s="59"/>
      <c r="ALK855" s="59"/>
      <c r="ALL855" s="59"/>
      <c r="ALM855" s="59"/>
      <c r="ALN855" s="59"/>
      <c r="ALO855" s="59"/>
      <c r="ALP855" s="59"/>
      <c r="ALQ855" s="59"/>
      <c r="ALR855" s="59"/>
      <c r="ALS855" s="59"/>
      <c r="ALT855" s="59"/>
      <c r="ALU855" s="59"/>
      <c r="ALV855" s="59"/>
      <c r="ALW855" s="59"/>
      <c r="ALX855" s="59"/>
      <c r="ALY855" s="59"/>
      <c r="ALZ855" s="59"/>
      <c r="AMA855" s="59"/>
      <c r="AMB855" s="59"/>
      <c r="AMC855" s="59"/>
      <c r="AMD855" s="59"/>
      <c r="AME855" s="59"/>
      <c r="AMF855" s="59"/>
      <c r="AMG855" s="59"/>
      <c r="AMH855" s="59"/>
      <c r="AMI855" s="59"/>
      <c r="AMJ855" s="59"/>
      <c r="AMK855" s="59"/>
      <c r="AML855" s="59"/>
      <c r="AMM855" s="59"/>
      <c r="AMN855" s="59"/>
      <c r="AMO855" s="59"/>
      <c r="AMP855" s="59"/>
      <c r="AMQ855" s="59"/>
      <c r="AMR855" s="59"/>
      <c r="AMS855" s="59"/>
      <c r="AMT855" s="59"/>
      <c r="AMU855" s="59"/>
      <c r="AMV855" s="59"/>
      <c r="AMW855" s="59"/>
      <c r="AMX855" s="59"/>
      <c r="AMY855" s="59"/>
      <c r="AMZ855" s="59"/>
      <c r="ANA855" s="59"/>
      <c r="ANB855" s="59"/>
      <c r="ANC855" s="59"/>
      <c r="AND855" s="59"/>
      <c r="ANE855" s="59"/>
      <c r="ANF855" s="59"/>
      <c r="ANG855" s="59"/>
      <c r="ANH855" s="59"/>
      <c r="ANI855" s="59"/>
      <c r="ANJ855" s="59"/>
      <c r="ANK855" s="59"/>
      <c r="ANL855" s="59"/>
      <c r="ANM855" s="59"/>
      <c r="ANN855" s="59"/>
      <c r="ANO855" s="59"/>
      <c r="ANP855" s="59"/>
      <c r="ANQ855" s="59"/>
      <c r="ANR855" s="59"/>
      <c r="ANS855" s="59"/>
      <c r="ANT855" s="59"/>
      <c r="ANU855" s="59"/>
      <c r="ANV855" s="59"/>
      <c r="ANW855" s="59"/>
      <c r="ANX855" s="59"/>
      <c r="ANY855" s="59"/>
      <c r="ANZ855" s="59"/>
      <c r="AOA855" s="59"/>
      <c r="AOB855" s="59"/>
      <c r="AOC855" s="59"/>
      <c r="AOD855" s="59"/>
      <c r="AOE855" s="59"/>
      <c r="AOF855" s="59"/>
      <c r="AOG855" s="59"/>
      <c r="AOH855" s="59"/>
      <c r="AOI855" s="59"/>
      <c r="AOJ855" s="59"/>
      <c r="AOK855" s="59"/>
      <c r="AOL855" s="59"/>
      <c r="AOM855" s="59"/>
      <c r="AON855" s="59"/>
      <c r="AOO855" s="59"/>
      <c r="AOP855" s="59"/>
      <c r="AOQ855" s="59"/>
      <c r="AOR855" s="59"/>
      <c r="AOS855" s="59"/>
      <c r="AOT855" s="59"/>
      <c r="AOU855" s="59"/>
      <c r="AOV855" s="59"/>
      <c r="AOW855" s="59"/>
      <c r="AOX855" s="59"/>
      <c r="AOY855" s="59"/>
      <c r="AOZ855" s="59"/>
      <c r="APA855" s="59"/>
      <c r="APB855" s="59"/>
      <c r="APC855" s="59"/>
      <c r="APD855" s="59"/>
      <c r="APE855" s="59"/>
      <c r="APF855" s="59"/>
      <c r="APG855" s="59"/>
      <c r="APH855" s="59"/>
      <c r="API855" s="59"/>
      <c r="APJ855" s="59"/>
      <c r="APK855" s="59"/>
      <c r="APL855" s="59"/>
      <c r="APM855" s="59"/>
      <c r="APN855" s="59"/>
      <c r="APO855" s="59"/>
      <c r="APP855" s="59"/>
      <c r="APQ855" s="59"/>
      <c r="APR855" s="59"/>
      <c r="APS855" s="59"/>
      <c r="APT855" s="59"/>
      <c r="APU855" s="59"/>
      <c r="APV855" s="59"/>
      <c r="APW855" s="59"/>
      <c r="APX855" s="59"/>
      <c r="APY855" s="59"/>
      <c r="APZ855" s="59"/>
      <c r="AQA855" s="59"/>
      <c r="AQB855" s="59"/>
      <c r="AQC855" s="59"/>
      <c r="AQD855" s="59"/>
      <c r="AQE855" s="59"/>
      <c r="AQF855" s="59"/>
      <c r="AQG855" s="59"/>
      <c r="AQH855" s="59"/>
      <c r="AQI855" s="59"/>
      <c r="AQJ855" s="59"/>
      <c r="AQK855" s="59"/>
      <c r="AQL855" s="59"/>
      <c r="AQM855" s="59"/>
      <c r="AQN855" s="59"/>
      <c r="AQO855" s="59"/>
      <c r="AQP855" s="59"/>
      <c r="AQQ855" s="59"/>
      <c r="AQR855" s="59"/>
      <c r="AQS855" s="59"/>
      <c r="AQT855" s="59"/>
      <c r="AQU855" s="59"/>
      <c r="AQV855" s="59"/>
      <c r="AQW855" s="59"/>
      <c r="AQX855" s="59"/>
      <c r="AQY855" s="59"/>
      <c r="AQZ855" s="59"/>
      <c r="ARA855" s="59"/>
      <c r="ARB855" s="59"/>
      <c r="ARC855" s="59"/>
      <c r="ARD855" s="59"/>
      <c r="ARE855" s="59"/>
      <c r="ARF855" s="59"/>
      <c r="ARG855" s="59"/>
      <c r="ARH855" s="59"/>
      <c r="ARI855" s="59"/>
      <c r="ARJ855" s="59"/>
      <c r="ARK855" s="59"/>
      <c r="ARL855" s="59"/>
      <c r="ARM855" s="59"/>
      <c r="ARN855" s="59"/>
      <c r="ARO855" s="59"/>
      <c r="ARP855" s="59"/>
      <c r="ARQ855" s="59"/>
      <c r="ARR855" s="59"/>
      <c r="ARS855" s="59"/>
      <c r="ART855" s="59"/>
      <c r="ARU855" s="59"/>
      <c r="ARV855" s="59"/>
      <c r="ARW855" s="59"/>
      <c r="ARX855" s="59"/>
      <c r="ARY855" s="59"/>
      <c r="ARZ855" s="59"/>
      <c r="ASA855" s="59"/>
      <c r="ASB855" s="59"/>
      <c r="ASC855" s="59"/>
      <c r="ASD855" s="59"/>
      <c r="ASE855" s="59"/>
      <c r="ASF855" s="59"/>
      <c r="ASG855" s="59"/>
      <c r="ASH855" s="59"/>
      <c r="ASI855" s="59"/>
      <c r="ASJ855" s="59"/>
      <c r="ASK855" s="59"/>
      <c r="ASL855" s="59"/>
      <c r="ASM855" s="59"/>
      <c r="ASN855" s="59"/>
      <c r="ASO855" s="59"/>
      <c r="ASP855" s="59"/>
      <c r="ASQ855" s="59"/>
      <c r="ASR855" s="59"/>
      <c r="ASS855" s="59"/>
      <c r="AST855" s="59"/>
      <c r="ASU855" s="59"/>
      <c r="ASV855" s="59"/>
      <c r="ASW855" s="59"/>
      <c r="ASX855" s="59"/>
      <c r="ASY855" s="59"/>
      <c r="ASZ855" s="59"/>
      <c r="ATA855" s="59"/>
      <c r="ATB855" s="59"/>
      <c r="ATC855" s="59"/>
      <c r="ATD855" s="59"/>
      <c r="ATE855" s="59"/>
      <c r="ATF855" s="59"/>
      <c r="ATG855" s="59"/>
      <c r="ATH855" s="59"/>
      <c r="ATI855" s="59"/>
      <c r="ATJ855" s="59"/>
      <c r="ATK855" s="59"/>
      <c r="ATL855" s="59"/>
      <c r="ATM855" s="59"/>
      <c r="ATN855" s="59"/>
      <c r="ATO855" s="59"/>
      <c r="ATP855" s="59"/>
      <c r="ATQ855" s="59"/>
      <c r="ATR855" s="59"/>
      <c r="ATS855" s="59"/>
      <c r="ATT855" s="59"/>
      <c r="ATU855" s="59"/>
      <c r="ATV855" s="59"/>
      <c r="ATW855" s="59"/>
      <c r="ATX855" s="59"/>
      <c r="ATY855" s="59"/>
      <c r="ATZ855" s="59"/>
      <c r="AUA855" s="59"/>
      <c r="AUB855" s="59"/>
      <c r="AUC855" s="59"/>
      <c r="AUD855" s="59"/>
      <c r="AUE855" s="59"/>
      <c r="AUF855" s="59"/>
      <c r="AUG855" s="59"/>
      <c r="AUH855" s="59"/>
      <c r="AUI855" s="59"/>
      <c r="AUJ855" s="59"/>
      <c r="AUK855" s="59"/>
      <c r="AUL855" s="59"/>
      <c r="AUM855" s="59"/>
      <c r="AUN855" s="59"/>
      <c r="AUO855" s="59"/>
      <c r="AUP855" s="59"/>
      <c r="AUQ855" s="59"/>
      <c r="AUR855" s="59"/>
      <c r="AUS855" s="59"/>
      <c r="AUT855" s="59"/>
      <c r="AUU855" s="59"/>
      <c r="AUV855" s="59"/>
      <c r="AUW855" s="59"/>
      <c r="AUX855" s="59"/>
      <c r="AUY855" s="59"/>
      <c r="AUZ855" s="59"/>
      <c r="AVA855" s="59"/>
      <c r="AVB855" s="59"/>
      <c r="AVC855" s="59"/>
      <c r="AVD855" s="59"/>
      <c r="AVE855" s="59"/>
      <c r="AVF855" s="59"/>
      <c r="AVG855" s="59"/>
      <c r="AVH855" s="59"/>
      <c r="AVI855" s="59"/>
      <c r="AVJ855" s="59"/>
      <c r="AVK855" s="59"/>
      <c r="AVL855" s="59"/>
      <c r="AVM855" s="59"/>
      <c r="AVN855" s="59"/>
      <c r="AVO855" s="59"/>
      <c r="AVP855" s="59"/>
      <c r="AVQ855" s="59"/>
      <c r="AVR855" s="59"/>
      <c r="AVS855" s="59"/>
      <c r="AVT855" s="59"/>
      <c r="AVU855" s="59"/>
      <c r="AVV855" s="59"/>
      <c r="AVW855" s="59"/>
      <c r="AVX855" s="59"/>
      <c r="AVY855" s="59"/>
      <c r="AVZ855" s="59"/>
      <c r="AWA855" s="59"/>
      <c r="AWB855" s="59"/>
      <c r="AWC855" s="59"/>
      <c r="AWD855" s="59"/>
      <c r="AWE855" s="59"/>
      <c r="AWF855" s="59"/>
      <c r="AWG855" s="59"/>
      <c r="AWH855" s="59"/>
      <c r="AWI855" s="59"/>
      <c r="AWJ855" s="59"/>
      <c r="AWK855" s="59"/>
      <c r="AWL855" s="59"/>
      <c r="AWM855" s="59"/>
      <c r="AWN855" s="59"/>
      <c r="AWO855" s="59"/>
      <c r="AWP855" s="59"/>
      <c r="AWQ855" s="59"/>
      <c r="AWR855" s="59"/>
      <c r="AWS855" s="59"/>
      <c r="AWT855" s="59"/>
      <c r="AWU855" s="59"/>
      <c r="AWV855" s="59"/>
      <c r="AWW855" s="59"/>
      <c r="AWX855" s="59"/>
      <c r="AWY855" s="59"/>
      <c r="AWZ855" s="59"/>
      <c r="AXA855" s="59"/>
      <c r="AXB855" s="59"/>
      <c r="AXC855" s="59"/>
      <c r="AXD855" s="59"/>
      <c r="AXE855" s="59"/>
      <c r="AXF855" s="59"/>
      <c r="AXG855" s="59"/>
      <c r="AXH855" s="59"/>
      <c r="AXI855" s="59"/>
      <c r="AXJ855" s="59"/>
      <c r="AXK855" s="59"/>
      <c r="AXL855" s="59"/>
      <c r="AXM855" s="59"/>
      <c r="AXN855" s="59"/>
      <c r="AXO855" s="59"/>
      <c r="AXP855" s="59"/>
      <c r="AXQ855" s="59"/>
      <c r="AXR855" s="59"/>
      <c r="AXS855" s="59"/>
      <c r="AXT855" s="59"/>
      <c r="AXU855" s="59"/>
      <c r="AXV855" s="59"/>
      <c r="AXW855" s="59"/>
      <c r="AXX855" s="59"/>
      <c r="AXY855" s="59"/>
      <c r="AXZ855" s="59"/>
      <c r="AYA855" s="59"/>
      <c r="AYB855" s="59"/>
      <c r="AYC855" s="59"/>
      <c r="AYD855" s="59"/>
      <c r="AYE855" s="59"/>
      <c r="AYF855" s="59"/>
      <c r="AYG855" s="59"/>
      <c r="AYH855" s="59"/>
      <c r="AYI855" s="59"/>
      <c r="AYJ855" s="59"/>
      <c r="AYK855" s="59"/>
      <c r="AYL855" s="59"/>
      <c r="AYM855" s="59"/>
      <c r="AYN855" s="59"/>
      <c r="AYO855" s="59"/>
      <c r="AYP855" s="59"/>
      <c r="AYQ855" s="59"/>
      <c r="AYR855" s="59"/>
      <c r="AYS855" s="59"/>
      <c r="AYT855" s="59"/>
      <c r="AYU855" s="59"/>
      <c r="AYV855" s="59"/>
      <c r="AYW855" s="59"/>
      <c r="AYX855" s="59"/>
      <c r="AYY855" s="59"/>
      <c r="AYZ855" s="59"/>
      <c r="AZA855" s="59"/>
      <c r="AZB855" s="59"/>
      <c r="AZC855" s="59"/>
      <c r="AZD855" s="59"/>
      <c r="AZE855" s="59"/>
      <c r="AZF855" s="59"/>
      <c r="AZG855" s="59"/>
      <c r="AZH855" s="59"/>
      <c r="AZI855" s="59"/>
      <c r="AZJ855" s="59"/>
      <c r="AZK855" s="59"/>
      <c r="AZL855" s="59"/>
      <c r="AZM855" s="59"/>
      <c r="AZN855" s="59"/>
      <c r="AZO855" s="59"/>
      <c r="AZP855" s="59"/>
      <c r="AZQ855" s="59"/>
      <c r="AZR855" s="59"/>
      <c r="AZS855" s="59"/>
      <c r="AZT855" s="59"/>
      <c r="AZU855" s="59"/>
      <c r="AZV855" s="59"/>
      <c r="AZW855" s="59"/>
      <c r="AZX855" s="59"/>
      <c r="AZY855" s="59"/>
      <c r="AZZ855" s="59"/>
      <c r="BAA855" s="59"/>
      <c r="BAB855" s="59"/>
      <c r="BAC855" s="59"/>
      <c r="BAD855" s="59"/>
      <c r="BAE855" s="59"/>
      <c r="BAF855" s="59"/>
      <c r="BAG855" s="59"/>
      <c r="BAH855" s="59"/>
      <c r="BAI855" s="59"/>
      <c r="BAJ855" s="59"/>
      <c r="BAK855" s="59"/>
      <c r="BAL855" s="59"/>
      <c r="BAM855" s="59"/>
      <c r="BAN855" s="59"/>
      <c r="BAO855" s="59"/>
      <c r="BAP855" s="59"/>
      <c r="BAQ855" s="59"/>
      <c r="BAR855" s="59"/>
      <c r="BAS855" s="59"/>
      <c r="BAT855" s="59"/>
      <c r="BAU855" s="59"/>
      <c r="BAV855" s="59"/>
      <c r="BAW855" s="59"/>
      <c r="BAX855" s="59"/>
      <c r="BAY855" s="59"/>
      <c r="BAZ855" s="59"/>
      <c r="BBA855" s="59"/>
      <c r="BBB855" s="59"/>
      <c r="BBC855" s="59"/>
      <c r="BBD855" s="59"/>
      <c r="BBE855" s="59"/>
      <c r="BBF855" s="59"/>
      <c r="BBG855" s="59"/>
      <c r="BBH855" s="59"/>
      <c r="BBI855" s="59"/>
      <c r="BBJ855" s="59"/>
      <c r="BBK855" s="59"/>
      <c r="BBL855" s="59"/>
      <c r="BBM855" s="59"/>
      <c r="BBN855" s="59"/>
      <c r="BBO855" s="59"/>
      <c r="BBP855" s="59"/>
      <c r="BBQ855" s="59"/>
      <c r="BBR855" s="59"/>
      <c r="BBS855" s="59"/>
      <c r="BBT855" s="59"/>
      <c r="BBU855" s="59"/>
      <c r="BBV855" s="59"/>
      <c r="BBW855" s="59"/>
      <c r="BBX855" s="59"/>
      <c r="BBY855" s="59"/>
      <c r="BBZ855" s="59"/>
      <c r="BCA855" s="59"/>
      <c r="BCB855" s="59"/>
      <c r="BCC855" s="59"/>
      <c r="BCD855" s="59"/>
      <c r="BCE855" s="59"/>
      <c r="BCF855" s="59"/>
      <c r="BCG855" s="59"/>
      <c r="BCH855" s="59"/>
      <c r="BCI855" s="59"/>
      <c r="BCJ855" s="59"/>
      <c r="BCK855" s="59"/>
      <c r="BCL855" s="59"/>
      <c r="BCM855" s="59"/>
      <c r="BCN855" s="59"/>
      <c r="BCO855" s="59"/>
      <c r="BCP855" s="59"/>
      <c r="BCQ855" s="59"/>
      <c r="BCR855" s="59"/>
      <c r="BCS855" s="59"/>
      <c r="BCT855" s="59"/>
      <c r="BCU855" s="59"/>
      <c r="BCV855" s="59"/>
      <c r="BCW855" s="59"/>
      <c r="BCX855" s="59"/>
      <c r="BCY855" s="59"/>
      <c r="BCZ855" s="59"/>
      <c r="BDA855" s="59"/>
      <c r="BDB855" s="59"/>
      <c r="BDC855" s="59"/>
      <c r="BDD855" s="59"/>
      <c r="BDE855" s="59"/>
      <c r="BDF855" s="59"/>
      <c r="BDG855" s="59"/>
      <c r="BDH855" s="59"/>
      <c r="BDI855" s="59"/>
      <c r="BDJ855" s="59"/>
      <c r="BDK855" s="59"/>
      <c r="BDL855" s="59"/>
      <c r="BDM855" s="59"/>
      <c r="BDN855" s="59"/>
      <c r="BDO855" s="59"/>
      <c r="BDP855" s="59"/>
      <c r="BDQ855" s="59"/>
      <c r="BDR855" s="59"/>
      <c r="BDS855" s="59"/>
      <c r="BDT855" s="59"/>
      <c r="BDU855" s="59"/>
      <c r="BDV855" s="59"/>
      <c r="BDW855" s="59"/>
      <c r="BDX855" s="59"/>
      <c r="BDY855" s="59"/>
      <c r="BDZ855" s="59"/>
      <c r="BEA855" s="59"/>
      <c r="BEB855" s="59"/>
      <c r="BEC855" s="59"/>
      <c r="BED855" s="59"/>
      <c r="BEE855" s="59"/>
      <c r="BEF855" s="59"/>
      <c r="BEG855" s="59"/>
      <c r="BEH855" s="59"/>
      <c r="BEI855" s="59"/>
      <c r="BEJ855" s="59"/>
      <c r="BEK855" s="59"/>
      <c r="BEL855" s="59"/>
      <c r="BEM855" s="59"/>
      <c r="BEN855" s="59"/>
      <c r="BEO855" s="59"/>
      <c r="BEP855" s="59"/>
      <c r="BEQ855" s="59"/>
      <c r="BER855" s="59"/>
      <c r="BES855" s="59"/>
      <c r="BET855" s="59"/>
      <c r="BEU855" s="59"/>
      <c r="BEV855" s="59"/>
      <c r="BEW855" s="59"/>
      <c r="BEX855" s="59"/>
      <c r="BEY855" s="59"/>
      <c r="BEZ855" s="59"/>
      <c r="BFA855" s="59"/>
      <c r="BFB855" s="59"/>
      <c r="BFC855" s="59"/>
      <c r="BFD855" s="59"/>
      <c r="BFE855" s="59"/>
      <c r="BFF855" s="59"/>
      <c r="BFG855" s="59"/>
      <c r="BFH855" s="59"/>
      <c r="BFI855" s="59"/>
      <c r="BFJ855" s="59"/>
      <c r="BFK855" s="59"/>
      <c r="BFL855" s="59"/>
      <c r="BFM855" s="59"/>
      <c r="BFN855" s="59"/>
      <c r="BFO855" s="59"/>
      <c r="BFP855" s="59"/>
      <c r="BFQ855" s="59"/>
      <c r="BFR855" s="59"/>
      <c r="BFS855" s="59"/>
      <c r="BFT855" s="59"/>
      <c r="BFU855" s="59"/>
      <c r="BFV855" s="59"/>
      <c r="BFW855" s="59"/>
      <c r="BFX855" s="59"/>
      <c r="BFY855" s="59"/>
      <c r="BFZ855" s="59"/>
      <c r="BGA855" s="59"/>
      <c r="BGB855" s="59"/>
      <c r="BGC855" s="59"/>
      <c r="BGD855" s="59"/>
      <c r="BGE855" s="59"/>
      <c r="BGF855" s="59"/>
      <c r="BGG855" s="59"/>
      <c r="BGH855" s="59"/>
      <c r="BGI855" s="59"/>
      <c r="BGJ855" s="59"/>
      <c r="BGK855" s="59"/>
      <c r="BGL855" s="59"/>
      <c r="BGM855" s="59"/>
      <c r="BGN855" s="59"/>
      <c r="BGO855" s="59"/>
      <c r="BGP855" s="59"/>
      <c r="BGQ855" s="59"/>
      <c r="BGR855" s="59"/>
      <c r="BGS855" s="59"/>
      <c r="BGT855" s="59"/>
      <c r="BGU855" s="59"/>
      <c r="BGV855" s="59"/>
      <c r="BGW855" s="59"/>
      <c r="BGX855" s="59"/>
      <c r="BGY855" s="59"/>
      <c r="BGZ855" s="59"/>
      <c r="BHA855" s="59"/>
      <c r="BHB855" s="59"/>
      <c r="BHC855" s="59"/>
      <c r="BHD855" s="59"/>
      <c r="BHE855" s="59"/>
      <c r="BHF855" s="59"/>
      <c r="BHG855" s="59"/>
      <c r="BHH855" s="59"/>
      <c r="BHI855" s="59"/>
      <c r="BHJ855" s="59"/>
      <c r="BHK855" s="59"/>
      <c r="BHL855" s="59"/>
      <c r="BHM855" s="59"/>
      <c r="BHN855" s="59"/>
      <c r="BHO855" s="59"/>
      <c r="BHP855" s="59"/>
      <c r="BHQ855" s="59"/>
      <c r="BHR855" s="59"/>
      <c r="BHS855" s="59"/>
      <c r="BHT855" s="59"/>
      <c r="BHU855" s="59"/>
      <c r="BHV855" s="59"/>
      <c r="BHW855" s="59"/>
      <c r="BHX855" s="59"/>
      <c r="BHY855" s="59"/>
      <c r="BHZ855" s="59"/>
      <c r="BIA855" s="59"/>
      <c r="BIB855" s="59"/>
      <c r="BIC855" s="59"/>
      <c r="BID855" s="59"/>
      <c r="BIE855" s="59"/>
      <c r="BIF855" s="59"/>
      <c r="BIG855" s="59"/>
      <c r="BIH855" s="59"/>
      <c r="BII855" s="59"/>
      <c r="BIJ855" s="59"/>
      <c r="BIK855" s="59"/>
      <c r="BIL855" s="59"/>
      <c r="BIM855" s="59"/>
      <c r="BIN855" s="59"/>
      <c r="BIO855" s="59"/>
      <c r="BIP855" s="59"/>
      <c r="BIQ855" s="59"/>
      <c r="BIR855" s="59"/>
      <c r="BIS855" s="59"/>
      <c r="BIT855" s="59"/>
      <c r="BIU855" s="59"/>
      <c r="BIV855" s="59"/>
      <c r="BIW855" s="59"/>
      <c r="BIX855" s="59"/>
      <c r="BIY855" s="59"/>
      <c r="BIZ855" s="59"/>
      <c r="BJA855" s="59"/>
      <c r="BJB855" s="59"/>
      <c r="BJC855" s="59"/>
      <c r="BJD855" s="59"/>
      <c r="BJE855" s="59"/>
      <c r="BJF855" s="59"/>
      <c r="BJG855" s="59"/>
      <c r="BJH855" s="59"/>
      <c r="BJI855" s="59"/>
      <c r="BJJ855" s="59"/>
      <c r="BJK855" s="59"/>
      <c r="BJL855" s="59"/>
      <c r="BJM855" s="59"/>
      <c r="BJN855" s="59"/>
      <c r="BJO855" s="59"/>
      <c r="BJP855" s="59"/>
      <c r="BJQ855" s="59"/>
      <c r="BJR855" s="59"/>
      <c r="BJS855" s="59"/>
      <c r="BJT855" s="59"/>
      <c r="BJU855" s="59"/>
      <c r="BJV855" s="59"/>
      <c r="BJW855" s="59"/>
      <c r="BJX855" s="59"/>
      <c r="BJY855" s="59"/>
      <c r="BJZ855" s="59"/>
      <c r="BKA855" s="59"/>
      <c r="BKB855" s="59"/>
      <c r="BKC855" s="59"/>
      <c r="BKD855" s="59"/>
      <c r="BKE855" s="59"/>
      <c r="BKF855" s="59"/>
      <c r="BKG855" s="59"/>
      <c r="BKH855" s="59"/>
      <c r="BKI855" s="59"/>
      <c r="BKJ855" s="59"/>
      <c r="BKK855" s="59"/>
      <c r="BKL855" s="59"/>
      <c r="BKM855" s="59"/>
      <c r="BKN855" s="59"/>
      <c r="BKO855" s="59"/>
      <c r="BKP855" s="59"/>
      <c r="BKQ855" s="59"/>
      <c r="BKR855" s="59"/>
      <c r="BKS855" s="59"/>
      <c r="BKT855" s="59"/>
      <c r="BKU855" s="59"/>
      <c r="BKV855" s="59"/>
      <c r="BKW855" s="59"/>
      <c r="BKX855" s="59"/>
      <c r="BKY855" s="59"/>
      <c r="BKZ855" s="59"/>
      <c r="BLA855" s="59"/>
      <c r="BLB855" s="59"/>
      <c r="BLC855" s="59"/>
      <c r="BLD855" s="59"/>
      <c r="BLE855" s="59"/>
      <c r="BLF855" s="59"/>
      <c r="BLG855" s="59"/>
      <c r="BLH855" s="59"/>
      <c r="BLI855" s="59"/>
      <c r="BLJ855" s="59"/>
      <c r="BLK855" s="59"/>
      <c r="BLL855" s="59"/>
      <c r="BLM855" s="59"/>
      <c r="BLN855" s="59"/>
      <c r="BLO855" s="59"/>
      <c r="BLP855" s="59"/>
      <c r="BLQ855" s="59"/>
      <c r="BLR855" s="59"/>
      <c r="BLS855" s="59"/>
      <c r="BLT855" s="59"/>
      <c r="BLU855" s="59"/>
      <c r="BLV855" s="59"/>
      <c r="BLW855" s="59"/>
      <c r="BLX855" s="59"/>
      <c r="BLY855" s="59"/>
      <c r="BLZ855" s="59"/>
      <c r="BMA855" s="59"/>
      <c r="BMB855" s="59"/>
      <c r="BMC855" s="59"/>
      <c r="BMD855" s="59"/>
      <c r="BME855" s="59"/>
      <c r="BMF855" s="59"/>
      <c r="BMG855" s="59"/>
      <c r="BMH855" s="59"/>
      <c r="BMI855" s="59"/>
      <c r="BMJ855" s="59"/>
      <c r="BMK855" s="59"/>
      <c r="BML855" s="59"/>
      <c r="BMM855" s="59"/>
      <c r="BMN855" s="59"/>
      <c r="BMO855" s="59"/>
      <c r="BMP855" s="59"/>
      <c r="BMQ855" s="59"/>
      <c r="BMR855" s="59"/>
      <c r="BMS855" s="59"/>
      <c r="BMT855" s="59"/>
      <c r="BMU855" s="59"/>
      <c r="BMV855" s="59"/>
      <c r="BMW855" s="59"/>
      <c r="BMX855" s="59"/>
      <c r="BMY855" s="59"/>
      <c r="BMZ855" s="59"/>
      <c r="BNA855" s="59"/>
      <c r="BNB855" s="59"/>
      <c r="BNC855" s="59"/>
      <c r="BND855" s="59"/>
      <c r="BNE855" s="59"/>
      <c r="BNF855" s="59"/>
      <c r="BNG855" s="59"/>
      <c r="BNH855" s="59"/>
      <c r="BNI855" s="59"/>
      <c r="BNJ855" s="59"/>
      <c r="BNK855" s="59"/>
      <c r="BNL855" s="59"/>
      <c r="BNM855" s="59"/>
      <c r="BNN855" s="59"/>
      <c r="BNO855" s="59"/>
      <c r="BNP855" s="59"/>
      <c r="BNQ855" s="59"/>
      <c r="BNR855" s="59"/>
      <c r="BNS855" s="59"/>
      <c r="BNT855" s="59"/>
      <c r="BNU855" s="59"/>
      <c r="BNV855" s="59"/>
      <c r="BNW855" s="59"/>
      <c r="BNX855" s="59"/>
      <c r="BNY855" s="59"/>
      <c r="BNZ855" s="59"/>
      <c r="BOA855" s="59"/>
      <c r="BOB855" s="59"/>
      <c r="BOC855" s="59"/>
      <c r="BOD855" s="59"/>
      <c r="BOE855" s="59"/>
      <c r="BOF855" s="59"/>
      <c r="BOG855" s="59"/>
      <c r="BOH855" s="59"/>
      <c r="BOI855" s="59"/>
      <c r="BOJ855" s="59"/>
      <c r="BOK855" s="59"/>
      <c r="BOL855" s="59"/>
      <c r="BOM855" s="59"/>
      <c r="BON855" s="59"/>
      <c r="BOO855" s="59"/>
      <c r="BOP855" s="59"/>
      <c r="BOQ855" s="59"/>
      <c r="BOR855" s="59"/>
      <c r="BOS855" s="59"/>
      <c r="BOT855" s="59"/>
      <c r="BOU855" s="59"/>
      <c r="BOV855" s="59"/>
      <c r="BOW855" s="59"/>
      <c r="BOX855" s="59"/>
      <c r="BOY855" s="59"/>
      <c r="BOZ855" s="59"/>
      <c r="BPA855" s="59"/>
      <c r="BPB855" s="59"/>
      <c r="BPC855" s="59"/>
      <c r="BPD855" s="59"/>
      <c r="BPE855" s="59"/>
      <c r="BPF855" s="59"/>
      <c r="BPG855" s="59"/>
      <c r="BPH855" s="59"/>
      <c r="BPI855" s="59"/>
      <c r="BPJ855" s="59"/>
      <c r="BPK855" s="59"/>
      <c r="BPL855" s="59"/>
      <c r="BPM855" s="59"/>
      <c r="BPN855" s="59"/>
      <c r="BPO855" s="59"/>
      <c r="BPP855" s="59"/>
      <c r="BPQ855" s="59"/>
      <c r="BPR855" s="59"/>
      <c r="BPS855" s="59"/>
      <c r="BPT855" s="59"/>
      <c r="BPU855" s="59"/>
      <c r="BPV855" s="59"/>
      <c r="BPW855" s="59"/>
      <c r="BPX855" s="59"/>
      <c r="BPY855" s="59"/>
      <c r="BPZ855" s="59"/>
      <c r="BQA855" s="59"/>
      <c r="BQB855" s="59"/>
      <c r="BQC855" s="59"/>
      <c r="BQD855" s="59"/>
      <c r="BQE855" s="59"/>
      <c r="BQF855" s="59"/>
      <c r="BQG855" s="59"/>
      <c r="BQH855" s="59"/>
      <c r="BQI855" s="59"/>
      <c r="BQJ855" s="59"/>
      <c r="BQK855" s="59"/>
      <c r="BQL855" s="59"/>
      <c r="BQM855" s="59"/>
      <c r="BQN855" s="59"/>
      <c r="BQO855" s="59"/>
      <c r="BQP855" s="59"/>
      <c r="BQQ855" s="59"/>
      <c r="BQR855" s="59"/>
      <c r="BQS855" s="59"/>
      <c r="BQT855" s="59"/>
      <c r="BQU855" s="59"/>
      <c r="BQV855" s="59"/>
      <c r="BQW855" s="59"/>
      <c r="BQX855" s="59"/>
      <c r="BQY855" s="59"/>
      <c r="BQZ855" s="59"/>
      <c r="BRA855" s="59"/>
      <c r="BRB855" s="59"/>
      <c r="BRC855" s="59"/>
      <c r="BRD855" s="59"/>
      <c r="BRE855" s="59"/>
      <c r="BRF855" s="59"/>
      <c r="BRG855" s="59"/>
      <c r="BRH855" s="59"/>
      <c r="BRI855" s="59"/>
      <c r="BRJ855" s="59"/>
      <c r="BRK855" s="59"/>
      <c r="BRL855" s="59"/>
      <c r="BRM855" s="59"/>
      <c r="BRN855" s="59"/>
      <c r="BRO855" s="59"/>
      <c r="BRP855" s="59"/>
      <c r="BRQ855" s="59"/>
      <c r="BRR855" s="59"/>
      <c r="BRS855" s="59"/>
      <c r="BRT855" s="59"/>
      <c r="BRU855" s="59"/>
      <c r="BRV855" s="59"/>
      <c r="BRW855" s="59"/>
      <c r="BRX855" s="59"/>
      <c r="BRY855" s="59"/>
      <c r="BRZ855" s="59"/>
      <c r="BSA855" s="59"/>
      <c r="BSB855" s="59"/>
      <c r="BSC855" s="59"/>
      <c r="BSD855" s="59"/>
      <c r="BSE855" s="59"/>
      <c r="BSF855" s="59"/>
      <c r="BSG855" s="59"/>
      <c r="BSH855" s="59"/>
      <c r="BSI855" s="59"/>
      <c r="BSJ855" s="59"/>
      <c r="BSK855" s="59"/>
      <c r="BSL855" s="59"/>
      <c r="BSM855" s="59"/>
      <c r="BSN855" s="59"/>
      <c r="BSO855" s="59"/>
      <c r="BSP855" s="59"/>
      <c r="BSQ855" s="59"/>
      <c r="BSR855" s="59"/>
      <c r="BSS855" s="59"/>
      <c r="BST855" s="59"/>
      <c r="BSU855" s="59"/>
      <c r="BSV855" s="59"/>
      <c r="BSW855" s="59"/>
      <c r="BSX855" s="59"/>
      <c r="BSY855" s="59"/>
      <c r="BSZ855" s="59"/>
      <c r="BTA855" s="59"/>
      <c r="BTB855" s="59"/>
      <c r="BTC855" s="59"/>
      <c r="BTD855" s="59"/>
      <c r="BTE855" s="59"/>
      <c r="BTF855" s="59"/>
      <c r="BTG855" s="59"/>
      <c r="BTH855" s="59"/>
      <c r="BTI855" s="59"/>
      <c r="BTJ855" s="59"/>
      <c r="BTK855" s="59"/>
      <c r="BTL855" s="59"/>
      <c r="BTM855" s="59"/>
      <c r="BTN855" s="59"/>
      <c r="BTO855" s="59"/>
      <c r="BTP855" s="59"/>
      <c r="BTQ855" s="59"/>
      <c r="BTR855" s="59"/>
      <c r="BTS855" s="59"/>
      <c r="BTT855" s="59"/>
      <c r="BTU855" s="59"/>
      <c r="BTV855" s="59"/>
      <c r="BTW855" s="59"/>
      <c r="BTX855" s="59"/>
      <c r="BTY855" s="59"/>
      <c r="BTZ855" s="59"/>
      <c r="BUA855" s="59"/>
      <c r="BUB855" s="59"/>
      <c r="BUC855" s="59"/>
      <c r="BUD855" s="59"/>
      <c r="BUE855" s="59"/>
      <c r="BUF855" s="59"/>
      <c r="BUG855" s="59"/>
      <c r="BUH855" s="59"/>
      <c r="BUI855" s="59"/>
      <c r="BUJ855" s="59"/>
      <c r="BUK855" s="59"/>
      <c r="BUL855" s="59"/>
      <c r="BUM855" s="59"/>
      <c r="BUN855" s="59"/>
      <c r="BUO855" s="59"/>
      <c r="BUP855" s="59"/>
      <c r="BUQ855" s="59"/>
      <c r="BUR855" s="59"/>
      <c r="BUS855" s="59"/>
      <c r="BUT855" s="59"/>
      <c r="BUU855" s="59"/>
      <c r="BUV855" s="59"/>
      <c r="BUW855" s="59"/>
      <c r="BUX855" s="59"/>
      <c r="BUY855" s="59"/>
      <c r="BUZ855" s="59"/>
      <c r="BVA855" s="59"/>
      <c r="BVB855" s="59"/>
      <c r="BVC855" s="59"/>
      <c r="BVD855" s="59"/>
      <c r="BVE855" s="59"/>
      <c r="BVF855" s="59"/>
      <c r="BVG855" s="59"/>
      <c r="BVH855" s="59"/>
      <c r="BVI855" s="59"/>
      <c r="BVJ855" s="59"/>
      <c r="BVK855" s="59"/>
      <c r="BVL855" s="59"/>
      <c r="BVM855" s="59"/>
      <c r="BVN855" s="59"/>
      <c r="BVO855" s="59"/>
      <c r="BVP855" s="59"/>
      <c r="BVQ855" s="59"/>
      <c r="BVR855" s="59"/>
      <c r="BVS855" s="59"/>
      <c r="BVT855" s="59"/>
      <c r="BVU855" s="59"/>
      <c r="BVV855" s="59"/>
      <c r="BVW855" s="59"/>
      <c r="BVX855" s="59"/>
      <c r="BVY855" s="59"/>
      <c r="BVZ855" s="59"/>
      <c r="BWA855" s="59"/>
      <c r="BWB855" s="59"/>
      <c r="BWC855" s="59"/>
      <c r="BWD855" s="59"/>
      <c r="BWE855" s="59"/>
      <c r="BWF855" s="59"/>
      <c r="BWG855" s="59"/>
      <c r="BWH855" s="59"/>
      <c r="BWI855" s="59"/>
      <c r="BWJ855" s="59"/>
      <c r="BWK855" s="59"/>
      <c r="BWL855" s="59"/>
      <c r="BWM855" s="59"/>
      <c r="BWN855" s="59"/>
      <c r="BWO855" s="59"/>
      <c r="BWP855" s="59"/>
      <c r="BWQ855" s="59"/>
      <c r="BWR855" s="59"/>
      <c r="BWS855" s="59"/>
      <c r="BWT855" s="59"/>
      <c r="BWU855" s="59"/>
      <c r="BWV855" s="59"/>
      <c r="BWW855" s="59"/>
      <c r="BWX855" s="59"/>
      <c r="BWY855" s="59"/>
      <c r="BWZ855" s="59"/>
      <c r="BXA855" s="59"/>
      <c r="BXB855" s="59"/>
      <c r="BXC855" s="59"/>
      <c r="BXD855" s="59"/>
      <c r="BXE855" s="59"/>
      <c r="BXF855" s="59"/>
      <c r="BXG855" s="59"/>
      <c r="BXH855" s="59"/>
      <c r="BXI855" s="59"/>
      <c r="BXJ855" s="59"/>
      <c r="BXK855" s="59"/>
      <c r="BXL855" s="59"/>
      <c r="BXM855" s="59"/>
      <c r="BXN855" s="59"/>
      <c r="BXO855" s="59"/>
      <c r="BXP855" s="59"/>
      <c r="BXQ855" s="59"/>
      <c r="BXR855" s="59"/>
      <c r="BXS855" s="59"/>
      <c r="BXT855" s="59"/>
      <c r="BXU855" s="59"/>
      <c r="BXV855" s="59"/>
      <c r="BXW855" s="59"/>
      <c r="BXX855" s="59"/>
      <c r="BXY855" s="59"/>
      <c r="BXZ855" s="59"/>
      <c r="BYA855" s="59"/>
      <c r="BYB855" s="59"/>
      <c r="BYC855" s="59"/>
      <c r="BYD855" s="59"/>
      <c r="BYE855" s="59"/>
      <c r="BYF855" s="59"/>
      <c r="BYG855" s="59"/>
      <c r="BYH855" s="59"/>
      <c r="BYI855" s="59"/>
      <c r="BYJ855" s="59"/>
      <c r="BYK855" s="59"/>
      <c r="BYL855" s="59"/>
      <c r="BYM855" s="59"/>
      <c r="BYN855" s="59"/>
      <c r="BYO855" s="59"/>
      <c r="BYP855" s="59"/>
      <c r="BYQ855" s="59"/>
      <c r="BYR855" s="59"/>
      <c r="BYS855" s="59"/>
      <c r="BYT855" s="59"/>
      <c r="BYU855" s="59"/>
      <c r="BYV855" s="59"/>
      <c r="BYW855" s="59"/>
      <c r="BYX855" s="59"/>
      <c r="BYY855" s="59"/>
      <c r="BYZ855" s="59"/>
      <c r="BZA855" s="59"/>
      <c r="BZB855" s="59"/>
      <c r="BZC855" s="59"/>
      <c r="BZD855" s="59"/>
      <c r="BZE855" s="59"/>
      <c r="BZF855" s="59"/>
      <c r="BZG855" s="59"/>
      <c r="BZH855" s="59"/>
      <c r="BZI855" s="59"/>
      <c r="BZJ855" s="59"/>
      <c r="BZK855" s="59"/>
      <c r="BZL855" s="59"/>
      <c r="BZM855" s="59"/>
      <c r="BZN855" s="59"/>
      <c r="BZO855" s="59"/>
      <c r="BZP855" s="59"/>
      <c r="BZQ855" s="59"/>
      <c r="BZR855" s="59"/>
      <c r="BZS855" s="59"/>
      <c r="BZT855" s="59"/>
      <c r="BZU855" s="59"/>
      <c r="BZV855" s="59"/>
      <c r="BZW855" s="59"/>
      <c r="BZX855" s="59"/>
      <c r="BZY855" s="59"/>
      <c r="BZZ855" s="59"/>
      <c r="CAA855" s="59"/>
      <c r="CAB855" s="59"/>
      <c r="CAC855" s="59"/>
      <c r="CAD855" s="59"/>
      <c r="CAE855" s="59"/>
      <c r="CAF855" s="59"/>
      <c r="CAG855" s="59"/>
      <c r="CAH855" s="59"/>
      <c r="CAI855" s="59"/>
      <c r="CAJ855" s="59"/>
      <c r="CAK855" s="59"/>
      <c r="CAL855" s="59"/>
      <c r="CAM855" s="59"/>
      <c r="CAN855" s="59"/>
      <c r="CAO855" s="59"/>
      <c r="CAP855" s="59"/>
      <c r="CAQ855" s="59"/>
      <c r="CAR855" s="59"/>
      <c r="CAS855" s="59"/>
      <c r="CAT855" s="59"/>
      <c r="CAU855" s="59"/>
      <c r="CAV855" s="59"/>
      <c r="CAW855" s="59"/>
      <c r="CAX855" s="59"/>
      <c r="CAY855" s="59"/>
      <c r="CAZ855" s="59"/>
      <c r="CBA855" s="59"/>
      <c r="CBB855" s="59"/>
      <c r="CBC855" s="59"/>
      <c r="CBD855" s="59"/>
      <c r="CBE855" s="59"/>
      <c r="CBF855" s="59"/>
      <c r="CBG855" s="59"/>
      <c r="CBH855" s="59"/>
      <c r="CBI855" s="59"/>
      <c r="CBJ855" s="59"/>
      <c r="CBK855" s="59"/>
      <c r="CBL855" s="59"/>
      <c r="CBM855" s="59"/>
      <c r="CBN855" s="59"/>
      <c r="CBO855" s="59"/>
      <c r="CBP855" s="59"/>
      <c r="CBQ855" s="59"/>
      <c r="CBR855" s="59"/>
      <c r="CBS855" s="59"/>
      <c r="CBT855" s="59"/>
      <c r="CBU855" s="59"/>
      <c r="CBV855" s="59"/>
      <c r="CBW855" s="59"/>
      <c r="CBX855" s="59"/>
      <c r="CBY855" s="59"/>
      <c r="CBZ855" s="59"/>
      <c r="CCA855" s="59"/>
      <c r="CCB855" s="59"/>
      <c r="CCC855" s="59"/>
      <c r="CCD855" s="59"/>
      <c r="CCE855" s="59"/>
      <c r="CCF855" s="59"/>
      <c r="CCG855" s="59"/>
      <c r="CCH855" s="59"/>
      <c r="CCI855" s="59"/>
      <c r="CCJ855" s="59"/>
      <c r="CCK855" s="59"/>
      <c r="CCL855" s="59"/>
      <c r="CCM855" s="59"/>
      <c r="CCN855" s="59"/>
      <c r="CCO855" s="59"/>
      <c r="CCP855" s="59"/>
      <c r="CCQ855" s="59"/>
      <c r="CCR855" s="59"/>
      <c r="CCS855" s="59"/>
      <c r="CCT855" s="59"/>
      <c r="CCU855" s="59"/>
      <c r="CCV855" s="59"/>
      <c r="CCW855" s="59"/>
      <c r="CCX855" s="59"/>
      <c r="CCY855" s="59"/>
      <c r="CCZ855" s="59"/>
      <c r="CDA855" s="59"/>
      <c r="CDB855" s="59"/>
      <c r="CDC855" s="59"/>
      <c r="CDD855" s="59"/>
      <c r="CDE855" s="59"/>
      <c r="CDF855" s="59"/>
      <c r="CDG855" s="59"/>
      <c r="CDH855" s="59"/>
      <c r="CDI855" s="59"/>
      <c r="CDJ855" s="59"/>
      <c r="CDK855" s="59"/>
      <c r="CDL855" s="59"/>
      <c r="CDM855" s="59"/>
      <c r="CDN855" s="59"/>
      <c r="CDO855" s="59"/>
      <c r="CDP855" s="59"/>
      <c r="CDQ855" s="59"/>
      <c r="CDR855" s="59"/>
      <c r="CDS855" s="59"/>
      <c r="CDT855" s="59"/>
      <c r="CDU855" s="59"/>
      <c r="CDV855" s="59"/>
      <c r="CDW855" s="59"/>
      <c r="CDX855" s="59"/>
      <c r="CDY855" s="59"/>
      <c r="CDZ855" s="59"/>
      <c r="CEA855" s="59"/>
      <c r="CEB855" s="59"/>
      <c r="CEC855" s="59"/>
      <c r="CED855" s="59"/>
      <c r="CEE855" s="59"/>
      <c r="CEF855" s="59"/>
      <c r="CEG855" s="59"/>
      <c r="CEH855" s="59"/>
      <c r="CEI855" s="59"/>
      <c r="CEJ855" s="59"/>
      <c r="CEK855" s="59"/>
      <c r="CEL855" s="59"/>
      <c r="CEM855" s="59"/>
      <c r="CEN855" s="59"/>
      <c r="CEO855" s="59"/>
      <c r="CEP855" s="59"/>
      <c r="CEQ855" s="59"/>
      <c r="CER855" s="59"/>
      <c r="CES855" s="59"/>
      <c r="CET855" s="59"/>
      <c r="CEU855" s="59"/>
      <c r="CEV855" s="59"/>
      <c r="CEW855" s="59"/>
      <c r="CEX855" s="59"/>
      <c r="CEY855" s="59"/>
      <c r="CEZ855" s="59"/>
      <c r="CFA855" s="59"/>
      <c r="CFB855" s="59"/>
      <c r="CFC855" s="59"/>
      <c r="CFD855" s="59"/>
      <c r="CFE855" s="59"/>
      <c r="CFF855" s="59"/>
      <c r="CFG855" s="59"/>
      <c r="CFH855" s="59"/>
      <c r="CFI855" s="59"/>
      <c r="CFJ855" s="59"/>
      <c r="CFK855" s="59"/>
      <c r="CFL855" s="59"/>
      <c r="CFM855" s="59"/>
      <c r="CFN855" s="59"/>
      <c r="CFO855" s="59"/>
      <c r="CFP855" s="59"/>
      <c r="CFQ855" s="59"/>
      <c r="CFR855" s="59"/>
      <c r="CFS855" s="59"/>
      <c r="CFT855" s="59"/>
      <c r="CFU855" s="59"/>
      <c r="CFV855" s="59"/>
      <c r="CFW855" s="59"/>
      <c r="CFX855" s="59"/>
      <c r="CFY855" s="59"/>
      <c r="CFZ855" s="59"/>
      <c r="CGA855" s="59"/>
      <c r="CGB855" s="59"/>
      <c r="CGC855" s="59"/>
      <c r="CGD855" s="59"/>
      <c r="CGE855" s="59"/>
      <c r="CGF855" s="59"/>
      <c r="CGG855" s="59"/>
      <c r="CGH855" s="59"/>
      <c r="CGI855" s="59"/>
      <c r="CGJ855" s="59"/>
      <c r="CGK855" s="59"/>
      <c r="CGL855" s="59"/>
      <c r="CGM855" s="59"/>
      <c r="CGN855" s="59"/>
      <c r="CGO855" s="59"/>
      <c r="CGP855" s="59"/>
      <c r="CGQ855" s="59"/>
      <c r="CGR855" s="59"/>
      <c r="CGS855" s="59"/>
      <c r="CGT855" s="59"/>
      <c r="CGU855" s="59"/>
      <c r="CGV855" s="59"/>
      <c r="CGW855" s="59"/>
      <c r="CGX855" s="59"/>
      <c r="CGY855" s="59"/>
      <c r="CGZ855" s="59"/>
      <c r="CHA855" s="59"/>
      <c r="CHB855" s="59"/>
      <c r="CHC855" s="59"/>
      <c r="CHD855" s="59"/>
      <c r="CHE855" s="59"/>
      <c r="CHF855" s="59"/>
      <c r="CHG855" s="59"/>
      <c r="CHH855" s="59"/>
      <c r="CHI855" s="59"/>
      <c r="CHJ855" s="59"/>
      <c r="CHK855" s="59"/>
      <c r="CHL855" s="59"/>
      <c r="CHM855" s="59"/>
      <c r="CHN855" s="59"/>
      <c r="CHO855" s="59"/>
      <c r="CHP855" s="59"/>
      <c r="CHQ855" s="59"/>
      <c r="CHR855" s="59"/>
      <c r="CHS855" s="59"/>
      <c r="CHT855" s="59"/>
      <c r="CHU855" s="59"/>
      <c r="CHV855" s="59"/>
      <c r="CHW855" s="59"/>
      <c r="CHX855" s="59"/>
      <c r="CHY855" s="59"/>
      <c r="CHZ855" s="59"/>
      <c r="CIA855" s="59"/>
      <c r="CIB855" s="59"/>
      <c r="CIC855" s="59"/>
      <c r="CID855" s="59"/>
      <c r="CIE855" s="59"/>
      <c r="CIF855" s="59"/>
      <c r="CIG855" s="59"/>
      <c r="CIH855" s="59"/>
      <c r="CII855" s="59"/>
      <c r="CIJ855" s="59"/>
      <c r="CIK855" s="59"/>
      <c r="CIL855" s="59"/>
      <c r="CIM855" s="59"/>
      <c r="CIN855" s="59"/>
      <c r="CIO855" s="59"/>
      <c r="CIP855" s="59"/>
      <c r="CIQ855" s="59"/>
      <c r="CIR855" s="59"/>
      <c r="CIS855" s="59"/>
      <c r="CIT855" s="59"/>
      <c r="CIU855" s="59"/>
      <c r="CIV855" s="59"/>
      <c r="CIW855" s="59"/>
      <c r="CIX855" s="59"/>
      <c r="CIY855" s="59"/>
      <c r="CIZ855" s="59"/>
      <c r="CJA855" s="59"/>
      <c r="CJB855" s="59"/>
      <c r="CJC855" s="59"/>
      <c r="CJD855" s="59"/>
      <c r="CJE855" s="59"/>
      <c r="CJF855" s="59"/>
      <c r="CJG855" s="59"/>
      <c r="CJH855" s="59"/>
      <c r="CJI855" s="59"/>
      <c r="CJJ855" s="59"/>
      <c r="CJK855" s="59"/>
      <c r="CJL855" s="59"/>
      <c r="CJM855" s="59"/>
      <c r="CJN855" s="59"/>
      <c r="CJO855" s="59"/>
      <c r="CJP855" s="59"/>
      <c r="CJQ855" s="59"/>
      <c r="CJR855" s="59"/>
      <c r="CJS855" s="59"/>
      <c r="CJT855" s="59"/>
      <c r="CJU855" s="59"/>
      <c r="CJV855" s="59"/>
      <c r="CJW855" s="59"/>
      <c r="CJX855" s="59"/>
      <c r="CJY855" s="59"/>
      <c r="CJZ855" s="59"/>
      <c r="CKA855" s="59"/>
      <c r="CKB855" s="59"/>
      <c r="CKC855" s="59"/>
      <c r="CKD855" s="59"/>
      <c r="CKE855" s="59"/>
      <c r="CKF855" s="59"/>
      <c r="CKG855" s="59"/>
      <c r="CKH855" s="59"/>
      <c r="CKI855" s="59"/>
      <c r="CKJ855" s="59"/>
      <c r="CKK855" s="59"/>
      <c r="CKL855" s="59"/>
      <c r="CKM855" s="59"/>
      <c r="CKN855" s="59"/>
      <c r="CKO855" s="59"/>
      <c r="CKP855" s="59"/>
      <c r="CKQ855" s="59"/>
      <c r="CKR855" s="59"/>
      <c r="CKS855" s="59"/>
      <c r="CKT855" s="59"/>
      <c r="CKU855" s="59"/>
      <c r="CKV855" s="59"/>
      <c r="CKW855" s="59"/>
      <c r="CKX855" s="59"/>
      <c r="CKY855" s="59"/>
      <c r="CKZ855" s="59"/>
      <c r="CLA855" s="59"/>
      <c r="CLB855" s="59"/>
      <c r="CLC855" s="59"/>
      <c r="CLD855" s="59"/>
      <c r="CLE855" s="59"/>
      <c r="CLF855" s="59"/>
      <c r="CLG855" s="59"/>
      <c r="CLH855" s="59"/>
      <c r="CLI855" s="59"/>
      <c r="CLJ855" s="59"/>
      <c r="CLK855" s="59"/>
      <c r="CLL855" s="59"/>
      <c r="CLM855" s="59"/>
      <c r="CLN855" s="59"/>
      <c r="CLO855" s="59"/>
      <c r="CLP855" s="59"/>
      <c r="CLQ855" s="59"/>
      <c r="CLR855" s="59"/>
      <c r="CLS855" s="59"/>
      <c r="CLT855" s="59"/>
      <c r="CLU855" s="59"/>
      <c r="CLV855" s="59"/>
      <c r="CLW855" s="59"/>
      <c r="CLX855" s="59"/>
      <c r="CLY855" s="59"/>
      <c r="CLZ855" s="59"/>
      <c r="CMA855" s="59"/>
      <c r="CMB855" s="59"/>
      <c r="CMC855" s="59"/>
      <c r="CMD855" s="59"/>
      <c r="CME855" s="59"/>
      <c r="CMF855" s="59"/>
      <c r="CMG855" s="59"/>
      <c r="CMH855" s="59"/>
      <c r="CMI855" s="59"/>
      <c r="CMJ855" s="59"/>
      <c r="CMK855" s="59"/>
      <c r="CML855" s="59"/>
      <c r="CMM855" s="59"/>
      <c r="CMN855" s="59"/>
      <c r="CMO855" s="59"/>
      <c r="CMP855" s="59"/>
      <c r="CMQ855" s="59"/>
      <c r="CMR855" s="59"/>
      <c r="CMS855" s="59"/>
      <c r="CMT855" s="59"/>
      <c r="CMU855" s="59"/>
      <c r="CMV855" s="59"/>
      <c r="CMW855" s="59"/>
      <c r="CMX855" s="59"/>
      <c r="CMY855" s="59"/>
      <c r="CMZ855" s="59"/>
      <c r="CNA855" s="59"/>
      <c r="CNB855" s="59"/>
      <c r="CNC855" s="59"/>
      <c r="CND855" s="59"/>
      <c r="CNE855" s="59"/>
      <c r="CNF855" s="59"/>
      <c r="CNG855" s="59"/>
      <c r="CNH855" s="59"/>
      <c r="CNI855" s="59"/>
      <c r="CNJ855" s="59"/>
      <c r="CNK855" s="59"/>
      <c r="CNL855" s="59"/>
      <c r="CNM855" s="59"/>
      <c r="CNN855" s="59"/>
      <c r="CNO855" s="59"/>
      <c r="CNP855" s="59"/>
      <c r="CNQ855" s="59"/>
      <c r="CNR855" s="59"/>
      <c r="CNS855" s="59"/>
      <c r="CNT855" s="59"/>
      <c r="CNU855" s="59"/>
      <c r="CNV855" s="59"/>
      <c r="CNW855" s="59"/>
      <c r="CNX855" s="59"/>
      <c r="CNY855" s="59"/>
      <c r="CNZ855" s="59"/>
      <c r="COA855" s="59"/>
      <c r="COB855" s="59"/>
      <c r="COC855" s="59"/>
      <c r="COD855" s="59"/>
      <c r="COE855" s="59"/>
      <c r="COF855" s="59"/>
      <c r="COG855" s="59"/>
      <c r="COH855" s="59"/>
      <c r="COI855" s="59"/>
      <c r="COJ855" s="59"/>
      <c r="COK855" s="59"/>
      <c r="COL855" s="59"/>
      <c r="COM855" s="59"/>
      <c r="CON855" s="59"/>
      <c r="COO855" s="59"/>
      <c r="COP855" s="59"/>
      <c r="COQ855" s="59"/>
      <c r="COR855" s="59"/>
      <c r="COS855" s="59"/>
      <c r="COT855" s="59"/>
      <c r="COU855" s="59"/>
      <c r="COV855" s="59"/>
      <c r="COW855" s="59"/>
      <c r="COX855" s="59"/>
      <c r="COY855" s="59"/>
      <c r="COZ855" s="59"/>
      <c r="CPA855" s="59"/>
      <c r="CPB855" s="59"/>
      <c r="CPC855" s="59"/>
      <c r="CPD855" s="59"/>
      <c r="CPE855" s="59"/>
      <c r="CPF855" s="59"/>
      <c r="CPG855" s="59"/>
      <c r="CPH855" s="59"/>
      <c r="CPI855" s="59"/>
      <c r="CPJ855" s="59"/>
      <c r="CPK855" s="59"/>
      <c r="CPL855" s="59"/>
      <c r="CPM855" s="59"/>
      <c r="CPN855" s="59"/>
      <c r="CPO855" s="59"/>
      <c r="CPP855" s="59"/>
      <c r="CPQ855" s="59"/>
      <c r="CPR855" s="59"/>
      <c r="CPS855" s="59"/>
      <c r="CPT855" s="59"/>
      <c r="CPU855" s="59"/>
      <c r="CPV855" s="59"/>
      <c r="CPW855" s="59"/>
      <c r="CPX855" s="59"/>
      <c r="CPY855" s="59"/>
      <c r="CPZ855" s="59"/>
      <c r="CQA855" s="59"/>
      <c r="CQB855" s="59"/>
      <c r="CQC855" s="59"/>
      <c r="CQD855" s="59"/>
      <c r="CQE855" s="59"/>
      <c r="CQF855" s="59"/>
      <c r="CQG855" s="59"/>
      <c r="CQH855" s="59"/>
      <c r="CQI855" s="59"/>
      <c r="CQJ855" s="59"/>
      <c r="CQK855" s="59"/>
      <c r="CQL855" s="59"/>
      <c r="CQM855" s="59"/>
      <c r="CQN855" s="59"/>
      <c r="CQO855" s="59"/>
      <c r="CQP855" s="59"/>
      <c r="CQQ855" s="59"/>
      <c r="CQR855" s="59"/>
      <c r="CQS855" s="59"/>
      <c r="CQT855" s="59"/>
      <c r="CQU855" s="59"/>
      <c r="CQV855" s="59"/>
      <c r="CQW855" s="59"/>
      <c r="CQX855" s="59"/>
      <c r="CQY855" s="59"/>
      <c r="CQZ855" s="59"/>
      <c r="CRA855" s="59"/>
      <c r="CRB855" s="59"/>
      <c r="CRC855" s="59"/>
      <c r="CRD855" s="59"/>
      <c r="CRE855" s="59"/>
      <c r="CRF855" s="59"/>
      <c r="CRG855" s="59"/>
      <c r="CRH855" s="59"/>
      <c r="CRI855" s="59"/>
      <c r="CRJ855" s="59"/>
      <c r="CRK855" s="59"/>
      <c r="CRL855" s="59"/>
      <c r="CRM855" s="59"/>
      <c r="CRN855" s="59"/>
      <c r="CRO855" s="59"/>
      <c r="CRP855" s="59"/>
      <c r="CRQ855" s="59"/>
      <c r="CRR855" s="59"/>
      <c r="CRS855" s="59"/>
      <c r="CRT855" s="59"/>
      <c r="CRU855" s="59"/>
      <c r="CRV855" s="59"/>
      <c r="CRW855" s="59"/>
      <c r="CRX855" s="59"/>
      <c r="CRY855" s="59"/>
      <c r="CRZ855" s="59"/>
      <c r="CSA855" s="59"/>
      <c r="CSB855" s="59"/>
      <c r="CSC855" s="59"/>
      <c r="CSD855" s="59"/>
      <c r="CSE855" s="59"/>
      <c r="CSF855" s="59"/>
      <c r="CSG855" s="59"/>
      <c r="CSH855" s="59"/>
      <c r="CSI855" s="59"/>
      <c r="CSJ855" s="59"/>
      <c r="CSK855" s="59"/>
      <c r="CSL855" s="59"/>
      <c r="CSM855" s="59"/>
      <c r="CSN855" s="59"/>
      <c r="CSO855" s="59"/>
      <c r="CSP855" s="59"/>
      <c r="CSQ855" s="59"/>
      <c r="CSR855" s="59"/>
      <c r="CSS855" s="59"/>
      <c r="CST855" s="59"/>
      <c r="CSU855" s="59"/>
      <c r="CSV855" s="59"/>
      <c r="CSW855" s="59"/>
      <c r="CSX855" s="59"/>
      <c r="CSY855" s="59"/>
      <c r="CSZ855" s="59"/>
      <c r="CTA855" s="59"/>
      <c r="CTB855" s="59"/>
      <c r="CTC855" s="59"/>
      <c r="CTD855" s="59"/>
      <c r="CTE855" s="59"/>
      <c r="CTF855" s="59"/>
      <c r="CTG855" s="59"/>
      <c r="CTH855" s="59"/>
      <c r="CTI855" s="59"/>
      <c r="CTJ855" s="59"/>
      <c r="CTK855" s="59"/>
      <c r="CTL855" s="59"/>
      <c r="CTM855" s="59"/>
      <c r="CTN855" s="59"/>
      <c r="CTO855" s="59"/>
      <c r="CTP855" s="59"/>
      <c r="CTQ855" s="59"/>
      <c r="CTR855" s="59"/>
      <c r="CTS855" s="59"/>
      <c r="CTT855" s="59"/>
      <c r="CTU855" s="59"/>
      <c r="CTV855" s="59"/>
      <c r="CTW855" s="59"/>
      <c r="CTX855" s="59"/>
      <c r="CTY855" s="59"/>
      <c r="CTZ855" s="59"/>
      <c r="CUA855" s="59"/>
      <c r="CUB855" s="59"/>
      <c r="CUC855" s="59"/>
      <c r="CUD855" s="59"/>
      <c r="CUE855" s="59"/>
      <c r="CUF855" s="59"/>
      <c r="CUG855" s="59"/>
      <c r="CUH855" s="59"/>
      <c r="CUI855" s="59"/>
      <c r="CUJ855" s="59"/>
      <c r="CUK855" s="59"/>
      <c r="CUL855" s="59"/>
      <c r="CUM855" s="59"/>
      <c r="CUN855" s="59"/>
      <c r="CUO855" s="59"/>
      <c r="CUP855" s="59"/>
      <c r="CUQ855" s="59"/>
      <c r="CUR855" s="59"/>
      <c r="CUS855" s="59"/>
      <c r="CUT855" s="59"/>
      <c r="CUU855" s="59"/>
      <c r="CUV855" s="59"/>
      <c r="CUW855" s="59"/>
      <c r="CUX855" s="59"/>
      <c r="CUY855" s="59"/>
      <c r="CUZ855" s="59"/>
      <c r="CVA855" s="59"/>
      <c r="CVB855" s="59"/>
      <c r="CVC855" s="59"/>
      <c r="CVD855" s="59"/>
      <c r="CVE855" s="59"/>
      <c r="CVF855" s="59"/>
      <c r="CVG855" s="59"/>
      <c r="CVH855" s="59"/>
      <c r="CVI855" s="59"/>
      <c r="CVJ855" s="59"/>
      <c r="CVK855" s="59"/>
      <c r="CVL855" s="59"/>
      <c r="CVM855" s="59"/>
      <c r="CVN855" s="59"/>
      <c r="CVO855" s="59"/>
      <c r="CVP855" s="59"/>
      <c r="CVQ855" s="59"/>
      <c r="CVR855" s="59"/>
      <c r="CVS855" s="59"/>
      <c r="CVT855" s="59"/>
      <c r="CVU855" s="59"/>
      <c r="CVV855" s="59"/>
      <c r="CVW855" s="59"/>
      <c r="CVX855" s="59"/>
      <c r="CVY855" s="59"/>
      <c r="CVZ855" s="59"/>
      <c r="CWA855" s="59"/>
      <c r="CWB855" s="59"/>
      <c r="CWC855" s="59"/>
      <c r="CWD855" s="59"/>
      <c r="CWE855" s="59"/>
      <c r="CWF855" s="59"/>
      <c r="CWG855" s="59"/>
      <c r="CWH855" s="59"/>
      <c r="CWI855" s="59"/>
      <c r="CWJ855" s="59"/>
      <c r="CWK855" s="59"/>
      <c r="CWL855" s="59"/>
      <c r="CWM855" s="59"/>
      <c r="CWN855" s="59"/>
      <c r="CWO855" s="59"/>
      <c r="CWP855" s="59"/>
      <c r="CWQ855" s="59"/>
      <c r="CWR855" s="59"/>
      <c r="CWS855" s="59"/>
      <c r="CWT855" s="59"/>
      <c r="CWU855" s="59"/>
      <c r="CWV855" s="59"/>
      <c r="CWW855" s="59"/>
      <c r="CWX855" s="59"/>
      <c r="CWY855" s="59"/>
      <c r="CWZ855" s="59"/>
      <c r="CXA855" s="59"/>
      <c r="CXB855" s="59"/>
      <c r="CXC855" s="59"/>
      <c r="CXD855" s="59"/>
      <c r="CXE855" s="59"/>
      <c r="CXF855" s="59"/>
      <c r="CXG855" s="59"/>
      <c r="CXH855" s="59"/>
      <c r="CXI855" s="59"/>
      <c r="CXJ855" s="59"/>
      <c r="CXK855" s="59"/>
      <c r="CXL855" s="59"/>
      <c r="CXM855" s="59"/>
      <c r="CXN855" s="59"/>
      <c r="CXO855" s="59"/>
      <c r="CXP855" s="59"/>
      <c r="CXQ855" s="59"/>
      <c r="CXR855" s="59"/>
      <c r="CXS855" s="59"/>
      <c r="CXT855" s="59"/>
      <c r="CXU855" s="59"/>
      <c r="CXV855" s="59"/>
      <c r="CXW855" s="59"/>
      <c r="CXX855" s="59"/>
      <c r="CXY855" s="59"/>
      <c r="CXZ855" s="59"/>
      <c r="CYA855" s="59"/>
      <c r="CYB855" s="59"/>
      <c r="CYC855" s="59"/>
      <c r="CYD855" s="59"/>
      <c r="CYE855" s="59"/>
      <c r="CYF855" s="59"/>
      <c r="CYG855" s="59"/>
      <c r="CYH855" s="59"/>
      <c r="CYI855" s="59"/>
      <c r="CYJ855" s="59"/>
      <c r="CYK855" s="59"/>
      <c r="CYL855" s="59"/>
      <c r="CYM855" s="59"/>
      <c r="CYN855" s="59"/>
      <c r="CYO855" s="59"/>
      <c r="CYP855" s="59"/>
      <c r="CYQ855" s="59"/>
      <c r="CYR855" s="59"/>
      <c r="CYS855" s="59"/>
      <c r="CYT855" s="59"/>
      <c r="CYU855" s="59"/>
      <c r="CYV855" s="59"/>
      <c r="CYW855" s="59"/>
      <c r="CYX855" s="59"/>
      <c r="CYY855" s="59"/>
      <c r="CYZ855" s="59"/>
      <c r="CZA855" s="59"/>
      <c r="CZB855" s="59"/>
      <c r="CZC855" s="59"/>
      <c r="CZD855" s="59"/>
      <c r="CZE855" s="59"/>
      <c r="CZF855" s="59"/>
      <c r="CZG855" s="59"/>
      <c r="CZH855" s="59"/>
      <c r="CZI855" s="59"/>
      <c r="CZJ855" s="59"/>
      <c r="CZK855" s="59"/>
      <c r="CZL855" s="59"/>
      <c r="CZM855" s="59"/>
      <c r="CZN855" s="59"/>
      <c r="CZO855" s="59"/>
      <c r="CZP855" s="59"/>
      <c r="CZQ855" s="59"/>
      <c r="CZR855" s="59"/>
      <c r="CZS855" s="59"/>
      <c r="CZT855" s="59"/>
      <c r="CZU855" s="59"/>
      <c r="CZV855" s="59"/>
      <c r="CZW855" s="59"/>
      <c r="CZX855" s="59"/>
      <c r="CZY855" s="59"/>
      <c r="CZZ855" s="59"/>
      <c r="DAA855" s="59"/>
      <c r="DAB855" s="59"/>
      <c r="DAC855" s="59"/>
      <c r="DAD855" s="59"/>
      <c r="DAE855" s="59"/>
      <c r="DAF855" s="59"/>
      <c r="DAG855" s="59"/>
      <c r="DAH855" s="59"/>
      <c r="DAI855" s="59"/>
      <c r="DAJ855" s="59"/>
      <c r="DAK855" s="59"/>
      <c r="DAL855" s="59"/>
      <c r="DAM855" s="59"/>
      <c r="DAN855" s="59"/>
      <c r="DAO855" s="59"/>
      <c r="DAP855" s="59"/>
      <c r="DAQ855" s="59"/>
      <c r="DAR855" s="59"/>
      <c r="DAS855" s="59"/>
      <c r="DAT855" s="59"/>
      <c r="DAU855" s="59"/>
      <c r="DAV855" s="59"/>
      <c r="DAW855" s="59"/>
      <c r="DAX855" s="59"/>
      <c r="DAY855" s="59"/>
      <c r="DAZ855" s="59"/>
      <c r="DBA855" s="59"/>
      <c r="DBB855" s="59"/>
      <c r="DBC855" s="59"/>
      <c r="DBD855" s="59"/>
      <c r="DBE855" s="59"/>
      <c r="DBF855" s="59"/>
      <c r="DBG855" s="59"/>
      <c r="DBH855" s="59"/>
      <c r="DBI855" s="59"/>
      <c r="DBJ855" s="59"/>
      <c r="DBK855" s="59"/>
      <c r="DBL855" s="59"/>
      <c r="DBM855" s="59"/>
      <c r="DBN855" s="59"/>
      <c r="DBO855" s="59"/>
      <c r="DBP855" s="59"/>
      <c r="DBQ855" s="59"/>
      <c r="DBR855" s="59"/>
      <c r="DBS855" s="59"/>
      <c r="DBT855" s="59"/>
      <c r="DBU855" s="59"/>
      <c r="DBV855" s="59"/>
      <c r="DBW855" s="59"/>
      <c r="DBX855" s="59"/>
      <c r="DBY855" s="59"/>
      <c r="DBZ855" s="59"/>
      <c r="DCA855" s="59"/>
      <c r="DCB855" s="59"/>
      <c r="DCC855" s="59"/>
      <c r="DCD855" s="59"/>
      <c r="DCE855" s="59"/>
      <c r="DCF855" s="59"/>
      <c r="DCG855" s="59"/>
      <c r="DCH855" s="59"/>
      <c r="DCI855" s="59"/>
      <c r="DCJ855" s="59"/>
      <c r="DCK855" s="59"/>
      <c r="DCL855" s="59"/>
      <c r="DCM855" s="59"/>
      <c r="DCN855" s="59"/>
      <c r="DCO855" s="59"/>
      <c r="DCP855" s="59"/>
      <c r="DCQ855" s="59"/>
      <c r="DCR855" s="59"/>
      <c r="DCS855" s="59"/>
      <c r="DCT855" s="59"/>
      <c r="DCU855" s="59"/>
      <c r="DCV855" s="59"/>
      <c r="DCW855" s="59"/>
      <c r="DCX855" s="59"/>
      <c r="DCY855" s="59"/>
      <c r="DCZ855" s="59"/>
      <c r="DDA855" s="59"/>
      <c r="DDB855" s="59"/>
      <c r="DDC855" s="59"/>
      <c r="DDD855" s="59"/>
      <c r="DDE855" s="59"/>
      <c r="DDF855" s="59"/>
      <c r="DDG855" s="59"/>
      <c r="DDH855" s="59"/>
      <c r="DDI855" s="59"/>
      <c r="DDJ855" s="59"/>
      <c r="DDK855" s="59"/>
      <c r="DDL855" s="59"/>
      <c r="DDM855" s="59"/>
      <c r="DDN855" s="59"/>
      <c r="DDO855" s="59"/>
      <c r="DDP855" s="59"/>
      <c r="DDQ855" s="59"/>
      <c r="DDR855" s="59"/>
      <c r="DDS855" s="59"/>
      <c r="DDT855" s="59"/>
      <c r="DDU855" s="59"/>
      <c r="DDV855" s="59"/>
      <c r="DDW855" s="59"/>
      <c r="DDX855" s="59"/>
      <c r="DDY855" s="59"/>
      <c r="DDZ855" s="59"/>
      <c r="DEA855" s="59"/>
      <c r="DEB855" s="59"/>
      <c r="DEC855" s="59"/>
      <c r="DED855" s="59"/>
      <c r="DEE855" s="59"/>
      <c r="DEF855" s="59"/>
      <c r="DEG855" s="59"/>
      <c r="DEH855" s="59"/>
      <c r="DEI855" s="59"/>
      <c r="DEJ855" s="59"/>
      <c r="DEK855" s="59"/>
      <c r="DEL855" s="59"/>
      <c r="DEM855" s="59"/>
      <c r="DEN855" s="59"/>
      <c r="DEO855" s="59"/>
      <c r="DEP855" s="59"/>
      <c r="DEQ855" s="59"/>
      <c r="DER855" s="59"/>
      <c r="DES855" s="59"/>
      <c r="DET855" s="59"/>
      <c r="DEU855" s="59"/>
      <c r="DEV855" s="59"/>
      <c r="DEW855" s="59"/>
      <c r="DEX855" s="59"/>
      <c r="DEY855" s="59"/>
      <c r="DEZ855" s="59"/>
      <c r="DFA855" s="59"/>
      <c r="DFB855" s="59"/>
      <c r="DFC855" s="59"/>
      <c r="DFD855" s="59"/>
      <c r="DFE855" s="59"/>
      <c r="DFF855" s="59"/>
      <c r="DFG855" s="59"/>
      <c r="DFH855" s="59"/>
      <c r="DFI855" s="59"/>
      <c r="DFJ855" s="59"/>
      <c r="DFK855" s="59"/>
      <c r="DFL855" s="59"/>
      <c r="DFM855" s="59"/>
      <c r="DFN855" s="59"/>
      <c r="DFO855" s="59"/>
      <c r="DFP855" s="59"/>
      <c r="DFQ855" s="59"/>
      <c r="DFR855" s="59"/>
      <c r="DFS855" s="59"/>
      <c r="DFT855" s="59"/>
      <c r="DFU855" s="59"/>
      <c r="DFV855" s="59"/>
      <c r="DFW855" s="59"/>
      <c r="DFX855" s="59"/>
      <c r="DFY855" s="59"/>
      <c r="DFZ855" s="59"/>
      <c r="DGA855" s="59"/>
      <c r="DGB855" s="59"/>
      <c r="DGC855" s="59"/>
      <c r="DGD855" s="59"/>
      <c r="DGE855" s="59"/>
      <c r="DGF855" s="59"/>
      <c r="DGG855" s="59"/>
      <c r="DGH855" s="59"/>
      <c r="DGI855" s="59"/>
      <c r="DGJ855" s="59"/>
      <c r="DGK855" s="59"/>
      <c r="DGL855" s="59"/>
      <c r="DGM855" s="59"/>
      <c r="DGN855" s="59"/>
      <c r="DGO855" s="59"/>
      <c r="DGP855" s="59"/>
      <c r="DGQ855" s="59"/>
      <c r="DGR855" s="59"/>
      <c r="DGS855" s="59"/>
      <c r="DGT855" s="59"/>
      <c r="DGU855" s="59"/>
      <c r="DGV855" s="59"/>
      <c r="DGW855" s="59"/>
      <c r="DGX855" s="59"/>
      <c r="DGY855" s="59"/>
      <c r="DGZ855" s="59"/>
      <c r="DHA855" s="59"/>
      <c r="DHB855" s="59"/>
      <c r="DHC855" s="59"/>
      <c r="DHD855" s="59"/>
      <c r="DHE855" s="59"/>
      <c r="DHF855" s="59"/>
      <c r="DHG855" s="59"/>
      <c r="DHH855" s="59"/>
      <c r="DHI855" s="59"/>
      <c r="DHJ855" s="59"/>
      <c r="DHK855" s="59"/>
      <c r="DHL855" s="59"/>
      <c r="DHM855" s="59"/>
      <c r="DHN855" s="59"/>
      <c r="DHO855" s="59"/>
      <c r="DHP855" s="59"/>
      <c r="DHQ855" s="59"/>
      <c r="DHR855" s="59"/>
      <c r="DHS855" s="59"/>
      <c r="DHT855" s="59"/>
      <c r="DHU855" s="59"/>
      <c r="DHV855" s="59"/>
      <c r="DHW855" s="59"/>
      <c r="DHX855" s="59"/>
      <c r="DHY855" s="59"/>
      <c r="DHZ855" s="59"/>
      <c r="DIA855" s="59"/>
      <c r="DIB855" s="59"/>
      <c r="DIC855" s="59"/>
      <c r="DID855" s="59"/>
      <c r="DIE855" s="59"/>
      <c r="DIF855" s="59"/>
      <c r="DIG855" s="59"/>
      <c r="DIH855" s="59"/>
      <c r="DII855" s="59"/>
      <c r="DIJ855" s="59"/>
      <c r="DIK855" s="59"/>
      <c r="DIL855" s="59"/>
      <c r="DIM855" s="59"/>
      <c r="DIN855" s="59"/>
      <c r="DIO855" s="59"/>
      <c r="DIP855" s="59"/>
      <c r="DIQ855" s="59"/>
      <c r="DIR855" s="59"/>
      <c r="DIS855" s="59"/>
      <c r="DIT855" s="59"/>
      <c r="DIU855" s="59"/>
      <c r="DIV855" s="59"/>
      <c r="DIW855" s="59"/>
      <c r="DIX855" s="59"/>
      <c r="DIY855" s="59"/>
      <c r="DIZ855" s="59"/>
      <c r="DJA855" s="59"/>
      <c r="DJB855" s="59"/>
      <c r="DJC855" s="59"/>
      <c r="DJD855" s="59"/>
      <c r="DJE855" s="59"/>
      <c r="DJF855" s="59"/>
      <c r="DJG855" s="59"/>
      <c r="DJH855" s="59"/>
      <c r="DJI855" s="59"/>
      <c r="DJJ855" s="59"/>
      <c r="DJK855" s="59"/>
      <c r="DJL855" s="59"/>
      <c r="DJM855" s="59"/>
      <c r="DJN855" s="59"/>
      <c r="DJO855" s="59"/>
      <c r="DJP855" s="59"/>
      <c r="DJQ855" s="59"/>
      <c r="DJR855" s="59"/>
      <c r="DJS855" s="59"/>
      <c r="DJT855" s="59"/>
      <c r="DJU855" s="59"/>
      <c r="DJV855" s="59"/>
      <c r="DJW855" s="59"/>
      <c r="DJX855" s="59"/>
      <c r="DJY855" s="59"/>
      <c r="DJZ855" s="59"/>
      <c r="DKA855" s="59"/>
      <c r="DKB855" s="59"/>
      <c r="DKC855" s="59"/>
      <c r="DKD855" s="59"/>
      <c r="DKE855" s="59"/>
      <c r="DKF855" s="59"/>
      <c r="DKG855" s="59"/>
      <c r="DKH855" s="59"/>
      <c r="DKI855" s="59"/>
      <c r="DKJ855" s="59"/>
      <c r="DKK855" s="59"/>
      <c r="DKL855" s="59"/>
      <c r="DKM855" s="59"/>
      <c r="DKN855" s="59"/>
      <c r="DKO855" s="59"/>
      <c r="DKP855" s="59"/>
      <c r="DKQ855" s="59"/>
      <c r="DKR855" s="59"/>
      <c r="DKS855" s="59"/>
      <c r="DKT855" s="59"/>
      <c r="DKU855" s="59"/>
      <c r="DKV855" s="59"/>
      <c r="DKW855" s="59"/>
      <c r="DKX855" s="59"/>
      <c r="DKY855" s="59"/>
      <c r="DKZ855" s="59"/>
      <c r="DLA855" s="59"/>
      <c r="DLB855" s="59"/>
      <c r="DLC855" s="59"/>
      <c r="DLD855" s="59"/>
      <c r="DLE855" s="59"/>
      <c r="DLF855" s="59"/>
      <c r="DLG855" s="59"/>
      <c r="DLH855" s="59"/>
      <c r="DLI855" s="59"/>
      <c r="DLJ855" s="59"/>
      <c r="DLK855" s="59"/>
      <c r="DLL855" s="59"/>
      <c r="DLM855" s="59"/>
      <c r="DLN855" s="59"/>
      <c r="DLO855" s="59"/>
      <c r="DLP855" s="59"/>
      <c r="DLQ855" s="59"/>
      <c r="DLR855" s="59"/>
      <c r="DLS855" s="59"/>
      <c r="DLT855" s="59"/>
      <c r="DLU855" s="59"/>
      <c r="DLV855" s="59"/>
      <c r="DLW855" s="59"/>
      <c r="DLX855" s="59"/>
      <c r="DLY855" s="59"/>
      <c r="DLZ855" s="59"/>
      <c r="DMA855" s="59"/>
      <c r="DMB855" s="59"/>
      <c r="DMC855" s="59"/>
      <c r="DMD855" s="59"/>
      <c r="DME855" s="59"/>
      <c r="DMF855" s="59"/>
      <c r="DMG855" s="59"/>
      <c r="DMH855" s="59"/>
      <c r="DMI855" s="59"/>
      <c r="DMJ855" s="59"/>
      <c r="DMK855" s="59"/>
      <c r="DML855" s="59"/>
      <c r="DMM855" s="59"/>
      <c r="DMN855" s="59"/>
      <c r="DMO855" s="59"/>
      <c r="DMP855" s="59"/>
      <c r="DMQ855" s="59"/>
      <c r="DMR855" s="59"/>
      <c r="DMS855" s="59"/>
      <c r="DMT855" s="59"/>
      <c r="DMU855" s="59"/>
      <c r="DMV855" s="59"/>
      <c r="DMW855" s="59"/>
      <c r="DMX855" s="59"/>
      <c r="DMY855" s="59"/>
      <c r="DMZ855" s="59"/>
      <c r="DNA855" s="59"/>
      <c r="DNB855" s="59"/>
      <c r="DNC855" s="59"/>
      <c r="DND855" s="59"/>
      <c r="DNE855" s="59"/>
      <c r="DNF855" s="59"/>
      <c r="DNG855" s="59"/>
      <c r="DNH855" s="59"/>
      <c r="DNI855" s="59"/>
      <c r="DNJ855" s="59"/>
      <c r="DNK855" s="59"/>
      <c r="DNL855" s="59"/>
      <c r="DNM855" s="59"/>
      <c r="DNN855" s="59"/>
      <c r="DNO855" s="59"/>
      <c r="DNP855" s="59"/>
      <c r="DNQ855" s="59"/>
      <c r="DNR855" s="59"/>
      <c r="DNS855" s="59"/>
      <c r="DNT855" s="59"/>
      <c r="DNU855" s="59"/>
      <c r="DNV855" s="59"/>
      <c r="DNW855" s="59"/>
      <c r="DNX855" s="59"/>
      <c r="DNY855" s="59"/>
      <c r="DNZ855" s="59"/>
      <c r="DOA855" s="59"/>
      <c r="DOB855" s="59"/>
      <c r="DOC855" s="59"/>
      <c r="DOD855" s="59"/>
      <c r="DOE855" s="59"/>
      <c r="DOF855" s="59"/>
      <c r="DOG855" s="59"/>
      <c r="DOH855" s="59"/>
      <c r="DOI855" s="59"/>
      <c r="DOJ855" s="59"/>
      <c r="DOK855" s="59"/>
      <c r="DOL855" s="59"/>
      <c r="DOM855" s="59"/>
      <c r="DON855" s="59"/>
      <c r="DOO855" s="59"/>
      <c r="DOP855" s="59"/>
      <c r="DOQ855" s="59"/>
      <c r="DOR855" s="59"/>
      <c r="DOS855" s="59"/>
      <c r="DOT855" s="59"/>
      <c r="DOU855" s="59"/>
      <c r="DOV855" s="59"/>
      <c r="DOW855" s="59"/>
      <c r="DOX855" s="59"/>
      <c r="DOY855" s="59"/>
      <c r="DOZ855" s="59"/>
      <c r="DPA855" s="59"/>
      <c r="DPB855" s="59"/>
      <c r="DPC855" s="59"/>
      <c r="DPD855" s="59"/>
      <c r="DPE855" s="59"/>
      <c r="DPF855" s="59"/>
      <c r="DPG855" s="59"/>
      <c r="DPH855" s="59"/>
      <c r="DPI855" s="59"/>
      <c r="DPJ855" s="59"/>
      <c r="DPK855" s="59"/>
      <c r="DPL855" s="59"/>
      <c r="DPM855" s="59"/>
      <c r="DPN855" s="59"/>
      <c r="DPO855" s="59"/>
      <c r="DPP855" s="59"/>
      <c r="DPQ855" s="59"/>
      <c r="DPR855" s="59"/>
      <c r="DPS855" s="59"/>
      <c r="DPT855" s="59"/>
      <c r="DPU855" s="59"/>
      <c r="DPV855" s="59"/>
      <c r="DPW855" s="59"/>
      <c r="DPX855" s="59"/>
      <c r="DPY855" s="59"/>
      <c r="DPZ855" s="59"/>
      <c r="DQA855" s="59"/>
      <c r="DQB855" s="59"/>
      <c r="DQC855" s="59"/>
      <c r="DQD855" s="59"/>
      <c r="DQE855" s="59"/>
      <c r="DQF855" s="59"/>
      <c r="DQG855" s="59"/>
      <c r="DQH855" s="59"/>
      <c r="DQI855" s="59"/>
      <c r="DQJ855" s="59"/>
      <c r="DQK855" s="59"/>
      <c r="DQL855" s="59"/>
      <c r="DQM855" s="59"/>
      <c r="DQN855" s="59"/>
      <c r="DQO855" s="59"/>
      <c r="DQP855" s="59"/>
      <c r="DQQ855" s="59"/>
      <c r="DQR855" s="59"/>
      <c r="DQS855" s="59"/>
      <c r="DQT855" s="59"/>
      <c r="DQU855" s="59"/>
      <c r="DQV855" s="59"/>
      <c r="DQW855" s="59"/>
      <c r="DQX855" s="59"/>
      <c r="DQY855" s="59"/>
      <c r="DQZ855" s="59"/>
      <c r="DRA855" s="59"/>
      <c r="DRB855" s="59"/>
      <c r="DRC855" s="59"/>
      <c r="DRD855" s="59"/>
      <c r="DRE855" s="59"/>
      <c r="DRF855" s="59"/>
      <c r="DRG855" s="59"/>
      <c r="DRH855" s="59"/>
      <c r="DRI855" s="59"/>
      <c r="DRJ855" s="59"/>
      <c r="DRK855" s="59"/>
      <c r="DRL855" s="59"/>
      <c r="DRM855" s="59"/>
      <c r="DRN855" s="59"/>
      <c r="DRO855" s="59"/>
      <c r="DRP855" s="59"/>
      <c r="DRQ855" s="59"/>
      <c r="DRR855" s="59"/>
      <c r="DRS855" s="59"/>
      <c r="DRT855" s="59"/>
      <c r="DRU855" s="59"/>
      <c r="DRV855" s="59"/>
      <c r="DRW855" s="59"/>
      <c r="DRX855" s="59"/>
      <c r="DRY855" s="59"/>
      <c r="DRZ855" s="59"/>
      <c r="DSA855" s="59"/>
      <c r="DSB855" s="59"/>
      <c r="DSC855" s="59"/>
      <c r="DSD855" s="59"/>
      <c r="DSE855" s="59"/>
      <c r="DSF855" s="59"/>
      <c r="DSG855" s="59"/>
      <c r="DSH855" s="59"/>
      <c r="DSI855" s="59"/>
      <c r="DSJ855" s="59"/>
      <c r="DSK855" s="59"/>
      <c r="DSL855" s="59"/>
      <c r="DSM855" s="59"/>
      <c r="DSN855" s="59"/>
      <c r="DSO855" s="59"/>
      <c r="DSP855" s="59"/>
      <c r="DSQ855" s="59"/>
      <c r="DSR855" s="59"/>
      <c r="DSS855" s="59"/>
      <c r="DST855" s="59"/>
      <c r="DSU855" s="59"/>
      <c r="DSV855" s="59"/>
      <c r="DSW855" s="59"/>
      <c r="DSX855" s="59"/>
      <c r="DSY855" s="59"/>
      <c r="DSZ855" s="59"/>
      <c r="DTA855" s="59"/>
      <c r="DTB855" s="59"/>
      <c r="DTC855" s="59"/>
      <c r="DTD855" s="59"/>
      <c r="DTE855" s="59"/>
      <c r="DTF855" s="59"/>
      <c r="DTG855" s="59"/>
      <c r="DTH855" s="59"/>
      <c r="DTI855" s="59"/>
      <c r="DTJ855" s="59"/>
      <c r="DTK855" s="59"/>
      <c r="DTL855" s="59"/>
      <c r="DTM855" s="59"/>
      <c r="DTN855" s="59"/>
      <c r="DTO855" s="59"/>
      <c r="DTP855" s="59"/>
      <c r="DTQ855" s="59"/>
      <c r="DTR855" s="59"/>
      <c r="DTS855" s="59"/>
      <c r="DTT855" s="59"/>
      <c r="DTU855" s="59"/>
      <c r="DTV855" s="59"/>
      <c r="DTW855" s="59"/>
      <c r="DTX855" s="59"/>
      <c r="DTY855" s="59"/>
      <c r="DTZ855" s="59"/>
      <c r="DUA855" s="59"/>
      <c r="DUB855" s="59"/>
      <c r="DUC855" s="59"/>
      <c r="DUD855" s="59"/>
      <c r="DUE855" s="59"/>
      <c r="DUF855" s="59"/>
      <c r="DUG855" s="59"/>
      <c r="DUH855" s="59"/>
      <c r="DUI855" s="59"/>
      <c r="DUJ855" s="59"/>
      <c r="DUK855" s="59"/>
      <c r="DUL855" s="59"/>
      <c r="DUM855" s="59"/>
      <c r="DUN855" s="59"/>
      <c r="DUO855" s="59"/>
      <c r="DUP855" s="59"/>
      <c r="DUQ855" s="59"/>
      <c r="DUR855" s="59"/>
      <c r="DUS855" s="59"/>
      <c r="DUT855" s="59"/>
      <c r="DUU855" s="59"/>
      <c r="DUV855" s="59"/>
      <c r="DUW855" s="59"/>
      <c r="DUX855" s="59"/>
      <c r="DUY855" s="59"/>
      <c r="DUZ855" s="59"/>
      <c r="DVA855" s="59"/>
      <c r="DVB855" s="59"/>
      <c r="DVC855" s="59"/>
      <c r="DVD855" s="59"/>
      <c r="DVE855" s="59"/>
      <c r="DVF855" s="59"/>
      <c r="DVG855" s="59"/>
      <c r="DVH855" s="59"/>
      <c r="DVI855" s="59"/>
      <c r="DVJ855" s="59"/>
      <c r="DVK855" s="59"/>
      <c r="DVL855" s="59"/>
      <c r="DVM855" s="59"/>
      <c r="DVN855" s="59"/>
      <c r="DVO855" s="59"/>
      <c r="DVP855" s="59"/>
      <c r="DVQ855" s="59"/>
      <c r="DVR855" s="59"/>
      <c r="DVS855" s="59"/>
      <c r="DVT855" s="59"/>
      <c r="DVU855" s="59"/>
      <c r="DVV855" s="59"/>
      <c r="DVW855" s="59"/>
      <c r="DVX855" s="59"/>
      <c r="DVY855" s="59"/>
      <c r="DVZ855" s="59"/>
      <c r="DWA855" s="59"/>
      <c r="DWB855" s="59"/>
      <c r="DWC855" s="59"/>
      <c r="DWD855" s="59"/>
      <c r="DWE855" s="59"/>
      <c r="DWF855" s="59"/>
      <c r="DWG855" s="59"/>
      <c r="DWH855" s="59"/>
      <c r="DWI855" s="59"/>
      <c r="DWJ855" s="59"/>
      <c r="DWK855" s="59"/>
      <c r="DWL855" s="59"/>
      <c r="DWM855" s="59"/>
      <c r="DWN855" s="59"/>
      <c r="DWO855" s="59"/>
      <c r="DWP855" s="59"/>
      <c r="DWQ855" s="59"/>
      <c r="DWR855" s="59"/>
      <c r="DWS855" s="59"/>
      <c r="DWT855" s="59"/>
      <c r="DWU855" s="59"/>
      <c r="DWV855" s="59"/>
      <c r="DWW855" s="59"/>
      <c r="DWX855" s="59"/>
      <c r="DWY855" s="59"/>
      <c r="DWZ855" s="59"/>
      <c r="DXA855" s="59"/>
      <c r="DXB855" s="59"/>
      <c r="DXC855" s="59"/>
      <c r="DXD855" s="59"/>
      <c r="DXE855" s="59"/>
      <c r="DXF855" s="59"/>
      <c r="DXG855" s="59"/>
      <c r="DXH855" s="59"/>
      <c r="DXI855" s="59"/>
      <c r="DXJ855" s="59"/>
      <c r="DXK855" s="59"/>
      <c r="DXL855" s="59"/>
      <c r="DXM855" s="59"/>
      <c r="DXN855" s="59"/>
      <c r="DXO855" s="59"/>
      <c r="DXP855" s="59"/>
      <c r="DXQ855" s="59"/>
      <c r="DXR855" s="59"/>
      <c r="DXS855" s="59"/>
      <c r="DXT855" s="59"/>
      <c r="DXU855" s="59"/>
      <c r="DXV855" s="59"/>
      <c r="DXW855" s="59"/>
      <c r="DXX855" s="59"/>
      <c r="DXY855" s="59"/>
      <c r="DXZ855" s="59"/>
      <c r="DYA855" s="59"/>
      <c r="DYB855" s="59"/>
      <c r="DYC855" s="59"/>
      <c r="DYD855" s="59"/>
      <c r="DYE855" s="59"/>
      <c r="DYF855" s="59"/>
      <c r="DYG855" s="59"/>
      <c r="DYH855" s="59"/>
      <c r="DYI855" s="59"/>
      <c r="DYJ855" s="59"/>
      <c r="DYK855" s="59"/>
      <c r="DYL855" s="59"/>
      <c r="DYM855" s="59"/>
      <c r="DYN855" s="59"/>
      <c r="DYO855" s="59"/>
      <c r="DYP855" s="59"/>
      <c r="DYQ855" s="59"/>
      <c r="DYR855" s="59"/>
      <c r="DYS855" s="59"/>
      <c r="DYT855" s="59"/>
      <c r="DYU855" s="59"/>
      <c r="DYV855" s="59"/>
      <c r="DYW855" s="59"/>
      <c r="DYX855" s="59"/>
      <c r="DYY855" s="59"/>
      <c r="DYZ855" s="59"/>
      <c r="DZA855" s="59"/>
      <c r="DZB855" s="59"/>
      <c r="DZC855" s="59"/>
      <c r="DZD855" s="59"/>
      <c r="DZE855" s="59"/>
      <c r="DZF855" s="59"/>
      <c r="DZG855" s="59"/>
      <c r="DZH855" s="59"/>
      <c r="DZI855" s="59"/>
      <c r="DZJ855" s="59"/>
      <c r="DZK855" s="59"/>
      <c r="DZL855" s="59"/>
      <c r="DZM855" s="59"/>
      <c r="DZN855" s="59"/>
      <c r="DZO855" s="59"/>
      <c r="DZP855" s="59"/>
      <c r="DZQ855" s="59"/>
      <c r="DZR855" s="59"/>
      <c r="DZS855" s="59"/>
      <c r="DZT855" s="59"/>
      <c r="DZU855" s="59"/>
      <c r="DZV855" s="59"/>
      <c r="DZW855" s="59"/>
      <c r="DZX855" s="59"/>
      <c r="DZY855" s="59"/>
      <c r="DZZ855" s="59"/>
      <c r="EAA855" s="59"/>
      <c r="EAB855" s="59"/>
      <c r="EAC855" s="59"/>
      <c r="EAD855" s="59"/>
      <c r="EAE855" s="59"/>
      <c r="EAF855" s="59"/>
      <c r="EAG855" s="59"/>
      <c r="EAH855" s="59"/>
      <c r="EAI855" s="59"/>
      <c r="EAJ855" s="59"/>
      <c r="EAK855" s="59"/>
      <c r="EAL855" s="59"/>
      <c r="EAM855" s="59"/>
      <c r="EAN855" s="59"/>
      <c r="EAO855" s="59"/>
      <c r="EAP855" s="59"/>
      <c r="EAQ855" s="59"/>
      <c r="EAR855" s="59"/>
      <c r="EAS855" s="59"/>
      <c r="EAT855" s="59"/>
      <c r="EAU855" s="59"/>
      <c r="EAV855" s="59"/>
      <c r="EAW855" s="59"/>
      <c r="EAX855" s="59"/>
      <c r="EAY855" s="59"/>
      <c r="EAZ855" s="59"/>
      <c r="EBA855" s="59"/>
      <c r="EBB855" s="59"/>
      <c r="EBC855" s="59"/>
      <c r="EBD855" s="59"/>
      <c r="EBE855" s="59"/>
      <c r="EBF855" s="59"/>
      <c r="EBG855" s="59"/>
      <c r="EBH855" s="59"/>
      <c r="EBI855" s="59"/>
      <c r="EBJ855" s="59"/>
      <c r="EBK855" s="59"/>
      <c r="EBL855" s="59"/>
      <c r="EBM855" s="59"/>
      <c r="EBN855" s="59"/>
      <c r="EBO855" s="59"/>
      <c r="EBP855" s="59"/>
      <c r="EBQ855" s="59"/>
      <c r="EBR855" s="59"/>
      <c r="EBS855" s="59"/>
      <c r="EBT855" s="59"/>
      <c r="EBU855" s="59"/>
      <c r="EBV855" s="59"/>
      <c r="EBW855" s="59"/>
      <c r="EBX855" s="59"/>
      <c r="EBY855" s="59"/>
      <c r="EBZ855" s="59"/>
      <c r="ECA855" s="59"/>
      <c r="ECB855" s="59"/>
      <c r="ECC855" s="59"/>
      <c r="ECD855" s="59"/>
      <c r="ECE855" s="59"/>
      <c r="ECF855" s="59"/>
      <c r="ECG855" s="59"/>
      <c r="ECH855" s="59"/>
      <c r="ECI855" s="59"/>
      <c r="ECJ855" s="59"/>
      <c r="ECK855" s="59"/>
      <c r="ECL855" s="59"/>
      <c r="ECM855" s="59"/>
      <c r="ECN855" s="59"/>
      <c r="ECO855" s="59"/>
      <c r="ECP855" s="59"/>
      <c r="ECQ855" s="59"/>
      <c r="ECR855" s="59"/>
      <c r="ECS855" s="59"/>
      <c r="ECT855" s="59"/>
      <c r="ECU855" s="59"/>
      <c r="ECV855" s="59"/>
      <c r="ECW855" s="59"/>
      <c r="ECX855" s="59"/>
      <c r="ECY855" s="59"/>
      <c r="ECZ855" s="59"/>
      <c r="EDA855" s="59"/>
      <c r="EDB855" s="59"/>
      <c r="EDC855" s="59"/>
      <c r="EDD855" s="59"/>
      <c r="EDE855" s="59"/>
      <c r="EDF855" s="59"/>
      <c r="EDG855" s="59"/>
      <c r="EDH855" s="59"/>
      <c r="EDI855" s="59"/>
      <c r="EDJ855" s="59"/>
      <c r="EDK855" s="59"/>
      <c r="EDL855" s="59"/>
      <c r="EDM855" s="59"/>
      <c r="EDN855" s="59"/>
      <c r="EDO855" s="59"/>
      <c r="EDP855" s="59"/>
      <c r="EDQ855" s="59"/>
      <c r="EDR855" s="59"/>
      <c r="EDS855" s="59"/>
      <c r="EDT855" s="59"/>
      <c r="EDU855" s="59"/>
      <c r="EDV855" s="59"/>
      <c r="EDW855" s="59"/>
      <c r="EDX855" s="59"/>
      <c r="EDY855" s="59"/>
      <c r="EDZ855" s="59"/>
      <c r="EEA855" s="59"/>
      <c r="EEB855" s="59"/>
      <c r="EEC855" s="59"/>
      <c r="EED855" s="59"/>
      <c r="EEE855" s="59"/>
      <c r="EEF855" s="59"/>
      <c r="EEG855" s="59"/>
      <c r="EEH855" s="59"/>
      <c r="EEI855" s="59"/>
      <c r="EEJ855" s="59"/>
      <c r="EEK855" s="59"/>
      <c r="EEL855" s="59"/>
      <c r="EEM855" s="59"/>
      <c r="EEN855" s="59"/>
      <c r="EEO855" s="59"/>
      <c r="EEP855" s="59"/>
      <c r="EEQ855" s="59"/>
      <c r="EER855" s="59"/>
      <c r="EES855" s="59"/>
      <c r="EET855" s="59"/>
      <c r="EEU855" s="59"/>
      <c r="EEV855" s="59"/>
      <c r="EEW855" s="59"/>
      <c r="EEX855" s="59"/>
      <c r="EEY855" s="59"/>
      <c r="EEZ855" s="59"/>
      <c r="EFA855" s="59"/>
      <c r="EFB855" s="59"/>
      <c r="EFC855" s="59"/>
      <c r="EFD855" s="59"/>
      <c r="EFE855" s="59"/>
      <c r="EFF855" s="59"/>
      <c r="EFG855" s="59"/>
      <c r="EFH855" s="59"/>
      <c r="EFI855" s="59"/>
      <c r="EFJ855" s="59"/>
      <c r="EFK855" s="59"/>
      <c r="EFL855" s="59"/>
      <c r="EFM855" s="59"/>
      <c r="EFN855" s="59"/>
      <c r="EFO855" s="59"/>
      <c r="EFP855" s="59"/>
      <c r="EFQ855" s="59"/>
      <c r="EFR855" s="59"/>
      <c r="EFS855" s="59"/>
      <c r="EFT855" s="59"/>
      <c r="EFU855" s="59"/>
      <c r="EFV855" s="59"/>
      <c r="EFW855" s="59"/>
      <c r="EFX855" s="59"/>
      <c r="EFY855" s="59"/>
      <c r="EFZ855" s="59"/>
      <c r="EGA855" s="59"/>
      <c r="EGB855" s="59"/>
      <c r="EGC855" s="59"/>
      <c r="EGD855" s="59"/>
      <c r="EGE855" s="59"/>
      <c r="EGF855" s="59"/>
      <c r="EGG855" s="59"/>
      <c r="EGH855" s="59"/>
      <c r="EGI855" s="59"/>
      <c r="EGJ855" s="59"/>
      <c r="EGK855" s="59"/>
      <c r="EGL855" s="59"/>
      <c r="EGM855" s="59"/>
      <c r="EGN855" s="59"/>
      <c r="EGO855" s="59"/>
      <c r="EGP855" s="59"/>
      <c r="EGQ855" s="59"/>
      <c r="EGR855" s="59"/>
      <c r="EGS855" s="59"/>
      <c r="EGT855" s="59"/>
      <c r="EGU855" s="59"/>
      <c r="EGV855" s="59"/>
      <c r="EGW855" s="59"/>
      <c r="EGX855" s="59"/>
      <c r="EGY855" s="59"/>
      <c r="EGZ855" s="59"/>
      <c r="EHA855" s="59"/>
      <c r="EHB855" s="59"/>
      <c r="EHC855" s="59"/>
      <c r="EHD855" s="59"/>
      <c r="EHE855" s="59"/>
      <c r="EHF855" s="59"/>
      <c r="EHG855" s="59"/>
      <c r="EHH855" s="59"/>
      <c r="EHI855" s="59"/>
      <c r="EHJ855" s="59"/>
      <c r="EHK855" s="59"/>
      <c r="EHL855" s="59"/>
      <c r="EHM855" s="59"/>
      <c r="EHN855" s="59"/>
      <c r="EHO855" s="59"/>
      <c r="EHP855" s="59"/>
      <c r="EHQ855" s="59"/>
      <c r="EHR855" s="59"/>
      <c r="EHS855" s="59"/>
      <c r="EHT855" s="59"/>
      <c r="EHU855" s="59"/>
      <c r="EHV855" s="59"/>
      <c r="EHW855" s="59"/>
      <c r="EHX855" s="59"/>
      <c r="EHY855" s="59"/>
      <c r="EHZ855" s="59"/>
      <c r="EIA855" s="59"/>
      <c r="EIB855" s="59"/>
      <c r="EIC855" s="59"/>
      <c r="EID855" s="59"/>
      <c r="EIE855" s="59"/>
      <c r="EIF855" s="59"/>
      <c r="EIG855" s="59"/>
      <c r="EIH855" s="59"/>
      <c r="EII855" s="59"/>
      <c r="EIJ855" s="59"/>
      <c r="EIK855" s="59"/>
      <c r="EIL855" s="59"/>
      <c r="EIM855" s="59"/>
      <c r="EIN855" s="59"/>
      <c r="EIO855" s="59"/>
      <c r="EIP855" s="59"/>
      <c r="EIQ855" s="59"/>
      <c r="EIR855" s="59"/>
      <c r="EIS855" s="59"/>
      <c r="EIT855" s="59"/>
      <c r="EIU855" s="59"/>
      <c r="EIV855" s="59"/>
      <c r="EIW855" s="59"/>
      <c r="EIX855" s="59"/>
      <c r="EIY855" s="59"/>
      <c r="EIZ855" s="59"/>
      <c r="EJA855" s="59"/>
      <c r="EJB855" s="59"/>
      <c r="EJC855" s="59"/>
      <c r="EJD855" s="59"/>
      <c r="EJE855" s="59"/>
      <c r="EJF855" s="59"/>
      <c r="EJG855" s="59"/>
      <c r="EJH855" s="59"/>
      <c r="EJI855" s="59"/>
      <c r="EJJ855" s="59"/>
      <c r="EJK855" s="59"/>
      <c r="EJL855" s="59"/>
      <c r="EJM855" s="59"/>
      <c r="EJN855" s="59"/>
      <c r="EJO855" s="59"/>
      <c r="EJP855" s="59"/>
      <c r="EJQ855" s="59"/>
      <c r="EJR855" s="59"/>
      <c r="EJS855" s="59"/>
      <c r="EJT855" s="59"/>
      <c r="EJU855" s="59"/>
      <c r="EJV855" s="59"/>
      <c r="EJW855" s="59"/>
      <c r="EJX855" s="59"/>
      <c r="EJY855" s="59"/>
      <c r="EJZ855" s="59"/>
      <c r="EKA855" s="59"/>
      <c r="EKB855" s="59"/>
      <c r="EKC855" s="59"/>
      <c r="EKD855" s="59"/>
      <c r="EKE855" s="59"/>
      <c r="EKF855" s="59"/>
      <c r="EKG855" s="59"/>
      <c r="EKH855" s="59"/>
      <c r="EKI855" s="59"/>
      <c r="EKJ855" s="59"/>
      <c r="EKK855" s="59"/>
      <c r="EKL855" s="59"/>
      <c r="EKM855" s="59"/>
      <c r="EKN855" s="59"/>
      <c r="EKO855" s="59"/>
      <c r="EKP855" s="59"/>
      <c r="EKQ855" s="59"/>
      <c r="EKR855" s="59"/>
      <c r="EKS855" s="59"/>
      <c r="EKT855" s="59"/>
      <c r="EKU855" s="59"/>
      <c r="EKV855" s="59"/>
      <c r="EKW855" s="59"/>
      <c r="EKX855" s="59"/>
      <c r="EKY855" s="59"/>
      <c r="EKZ855" s="59"/>
      <c r="ELA855" s="59"/>
      <c r="ELB855" s="59"/>
      <c r="ELC855" s="59"/>
      <c r="ELD855" s="59"/>
      <c r="ELE855" s="59"/>
      <c r="ELF855" s="59"/>
      <c r="ELG855" s="59"/>
      <c r="ELH855" s="59"/>
      <c r="ELI855" s="59"/>
      <c r="ELJ855" s="59"/>
      <c r="ELK855" s="59"/>
      <c r="ELL855" s="59"/>
      <c r="ELM855" s="59"/>
      <c r="ELN855" s="59"/>
      <c r="ELO855" s="59"/>
      <c r="ELP855" s="59"/>
      <c r="ELQ855" s="59"/>
      <c r="ELR855" s="59"/>
      <c r="ELS855" s="59"/>
      <c r="ELT855" s="59"/>
      <c r="ELU855" s="59"/>
      <c r="ELV855" s="59"/>
      <c r="ELW855" s="59"/>
      <c r="ELX855" s="59"/>
      <c r="ELY855" s="59"/>
      <c r="ELZ855" s="59"/>
      <c r="EMA855" s="59"/>
      <c r="EMB855" s="59"/>
      <c r="EMC855" s="59"/>
      <c r="EMD855" s="59"/>
      <c r="EME855" s="59"/>
      <c r="EMF855" s="59"/>
      <c r="EMG855" s="59"/>
      <c r="EMH855" s="59"/>
      <c r="EMI855" s="59"/>
      <c r="EMJ855" s="59"/>
      <c r="EMK855" s="59"/>
      <c r="EML855" s="59"/>
      <c r="EMM855" s="59"/>
      <c r="EMN855" s="59"/>
      <c r="EMO855" s="59"/>
      <c r="EMP855" s="59"/>
      <c r="EMQ855" s="59"/>
      <c r="EMR855" s="59"/>
      <c r="EMS855" s="59"/>
      <c r="EMT855" s="59"/>
      <c r="EMU855" s="59"/>
      <c r="EMV855" s="59"/>
      <c r="EMW855" s="59"/>
      <c r="EMX855" s="59"/>
      <c r="EMY855" s="59"/>
      <c r="EMZ855" s="59"/>
      <c r="ENA855" s="59"/>
      <c r="ENB855" s="59"/>
      <c r="ENC855" s="59"/>
      <c r="END855" s="59"/>
      <c r="ENE855" s="59"/>
      <c r="ENF855" s="59"/>
      <c r="ENG855" s="59"/>
      <c r="ENH855" s="59"/>
      <c r="ENI855" s="59"/>
      <c r="ENJ855" s="59"/>
      <c r="ENK855" s="59"/>
      <c r="ENL855" s="59"/>
      <c r="ENM855" s="59"/>
      <c r="ENN855" s="59"/>
      <c r="ENO855" s="59"/>
      <c r="ENP855" s="59"/>
      <c r="ENQ855" s="59"/>
      <c r="ENR855" s="59"/>
      <c r="ENS855" s="59"/>
      <c r="ENT855" s="59"/>
      <c r="ENU855" s="59"/>
      <c r="ENV855" s="59"/>
      <c r="ENW855" s="59"/>
      <c r="ENX855" s="59"/>
      <c r="ENY855" s="59"/>
      <c r="ENZ855" s="59"/>
      <c r="EOA855" s="59"/>
      <c r="EOB855" s="59"/>
      <c r="EOC855" s="59"/>
      <c r="EOD855" s="59"/>
      <c r="EOE855" s="59"/>
      <c r="EOF855" s="59"/>
      <c r="EOG855" s="59"/>
      <c r="EOH855" s="59"/>
      <c r="EOI855" s="59"/>
      <c r="EOJ855" s="59"/>
      <c r="EOK855" s="59"/>
      <c r="EOL855" s="59"/>
      <c r="EOM855" s="59"/>
      <c r="EON855" s="59"/>
      <c r="EOO855" s="59"/>
      <c r="EOP855" s="59"/>
      <c r="EOQ855" s="59"/>
      <c r="EOR855" s="59"/>
      <c r="EOS855" s="59"/>
      <c r="EOT855" s="59"/>
      <c r="EOU855" s="59"/>
      <c r="EOV855" s="59"/>
      <c r="EOW855" s="59"/>
      <c r="EOX855" s="59"/>
      <c r="EOY855" s="59"/>
      <c r="EOZ855" s="59"/>
      <c r="EPA855" s="59"/>
      <c r="EPB855" s="59"/>
      <c r="EPC855" s="59"/>
      <c r="EPD855" s="59"/>
      <c r="EPE855" s="59"/>
      <c r="EPF855" s="59"/>
      <c r="EPG855" s="59"/>
      <c r="EPH855" s="59"/>
      <c r="EPI855" s="59"/>
      <c r="EPJ855" s="59"/>
      <c r="EPK855" s="59"/>
      <c r="EPL855" s="59"/>
      <c r="EPM855" s="59"/>
      <c r="EPN855" s="59"/>
      <c r="EPO855" s="59"/>
      <c r="EPP855" s="59"/>
      <c r="EPQ855" s="59"/>
      <c r="EPR855" s="59"/>
      <c r="EPS855" s="59"/>
      <c r="EPT855" s="59"/>
      <c r="EPU855" s="59"/>
      <c r="EPV855" s="59"/>
      <c r="EPW855" s="59"/>
      <c r="EPX855" s="59"/>
      <c r="EPY855" s="59"/>
      <c r="EPZ855" s="59"/>
      <c r="EQA855" s="59"/>
      <c r="EQB855" s="59"/>
      <c r="EQC855" s="59"/>
      <c r="EQD855" s="59"/>
      <c r="EQE855" s="59"/>
      <c r="EQF855" s="59"/>
      <c r="EQG855" s="59"/>
      <c r="EQH855" s="59"/>
      <c r="EQI855" s="59"/>
      <c r="EQJ855" s="59"/>
      <c r="EQK855" s="59"/>
      <c r="EQL855" s="59"/>
      <c r="EQM855" s="59"/>
      <c r="EQN855" s="59"/>
      <c r="EQO855" s="59"/>
      <c r="EQP855" s="59"/>
      <c r="EQQ855" s="59"/>
      <c r="EQR855" s="59"/>
      <c r="EQS855" s="59"/>
      <c r="EQT855" s="59"/>
      <c r="EQU855" s="59"/>
      <c r="EQV855" s="59"/>
      <c r="EQW855" s="59"/>
      <c r="EQX855" s="59"/>
      <c r="EQY855" s="59"/>
      <c r="EQZ855" s="59"/>
      <c r="ERA855" s="59"/>
      <c r="ERB855" s="59"/>
      <c r="ERC855" s="59"/>
      <c r="ERD855" s="59"/>
      <c r="ERE855" s="59"/>
      <c r="ERF855" s="59"/>
      <c r="ERG855" s="59"/>
      <c r="ERH855" s="59"/>
      <c r="ERI855" s="59"/>
      <c r="ERJ855" s="59"/>
      <c r="ERK855" s="59"/>
      <c r="ERL855" s="59"/>
      <c r="ERM855" s="59"/>
      <c r="ERN855" s="59"/>
      <c r="ERO855" s="59"/>
      <c r="ERP855" s="59"/>
      <c r="ERQ855" s="59"/>
      <c r="ERR855" s="59"/>
      <c r="ERS855" s="59"/>
      <c r="ERT855" s="59"/>
      <c r="ERU855" s="59"/>
      <c r="ERV855" s="59"/>
      <c r="ERW855" s="59"/>
      <c r="ERX855" s="59"/>
      <c r="ERY855" s="59"/>
      <c r="ERZ855" s="59"/>
      <c r="ESA855" s="59"/>
      <c r="ESB855" s="59"/>
      <c r="ESC855" s="59"/>
      <c r="ESD855" s="59"/>
      <c r="ESE855" s="59"/>
      <c r="ESF855" s="59"/>
      <c r="ESG855" s="59"/>
      <c r="ESH855" s="59"/>
      <c r="ESI855" s="59"/>
      <c r="ESJ855" s="59"/>
      <c r="ESK855" s="59"/>
      <c r="ESL855" s="59"/>
      <c r="ESM855" s="59"/>
      <c r="ESN855" s="59"/>
      <c r="ESO855" s="59"/>
      <c r="ESP855" s="59"/>
      <c r="ESQ855" s="59"/>
      <c r="ESR855" s="59"/>
      <c r="ESS855" s="59"/>
      <c r="EST855" s="59"/>
      <c r="ESU855" s="59"/>
      <c r="ESV855" s="59"/>
      <c r="ESW855" s="59"/>
      <c r="ESX855" s="59"/>
      <c r="ESY855" s="59"/>
      <c r="ESZ855" s="59"/>
      <c r="ETA855" s="59"/>
      <c r="ETB855" s="59"/>
      <c r="ETC855" s="59"/>
      <c r="ETD855" s="59"/>
      <c r="ETE855" s="59"/>
      <c r="ETF855" s="59"/>
      <c r="ETG855" s="59"/>
      <c r="ETH855" s="59"/>
      <c r="ETI855" s="59"/>
      <c r="ETJ855" s="59"/>
      <c r="ETK855" s="59"/>
      <c r="ETL855" s="59"/>
      <c r="ETM855" s="59"/>
      <c r="ETN855" s="59"/>
      <c r="ETO855" s="59"/>
      <c r="ETP855" s="59"/>
      <c r="ETQ855" s="59"/>
      <c r="ETR855" s="59"/>
      <c r="ETS855" s="59"/>
      <c r="ETT855" s="59"/>
      <c r="ETU855" s="59"/>
      <c r="ETV855" s="59"/>
      <c r="ETW855" s="59"/>
      <c r="ETX855" s="59"/>
      <c r="ETY855" s="59"/>
      <c r="ETZ855" s="59"/>
      <c r="EUA855" s="59"/>
      <c r="EUB855" s="59"/>
      <c r="EUC855" s="59"/>
      <c r="EUD855" s="59"/>
      <c r="EUE855" s="59"/>
      <c r="EUF855" s="59"/>
      <c r="EUG855" s="59"/>
      <c r="EUH855" s="59"/>
      <c r="EUI855" s="59"/>
      <c r="EUJ855" s="59"/>
      <c r="EUK855" s="59"/>
      <c r="EUL855" s="59"/>
      <c r="EUM855" s="59"/>
      <c r="EUN855" s="59"/>
      <c r="EUO855" s="59"/>
      <c r="EUP855" s="59"/>
      <c r="EUQ855" s="59"/>
      <c r="EUR855" s="59"/>
      <c r="EUS855" s="59"/>
      <c r="EUT855" s="59"/>
      <c r="EUU855" s="59"/>
      <c r="EUV855" s="59"/>
      <c r="EUW855" s="59"/>
      <c r="EUX855" s="59"/>
      <c r="EUY855" s="59"/>
      <c r="EUZ855" s="59"/>
      <c r="EVA855" s="59"/>
      <c r="EVB855" s="59"/>
      <c r="EVC855" s="59"/>
      <c r="EVD855" s="59"/>
      <c r="EVE855" s="59"/>
      <c r="EVF855" s="59"/>
      <c r="EVG855" s="59"/>
      <c r="EVH855" s="59"/>
      <c r="EVI855" s="59"/>
      <c r="EVJ855" s="59"/>
      <c r="EVK855" s="59"/>
      <c r="EVL855" s="59"/>
      <c r="EVM855" s="59"/>
      <c r="EVN855" s="59"/>
      <c r="EVO855" s="59"/>
      <c r="EVP855" s="59"/>
      <c r="EVQ855" s="59"/>
      <c r="EVR855" s="59"/>
      <c r="EVS855" s="59"/>
      <c r="EVT855" s="59"/>
      <c r="EVU855" s="59"/>
      <c r="EVV855" s="59"/>
      <c r="EVW855" s="59"/>
      <c r="EVX855" s="59"/>
      <c r="EVY855" s="59"/>
      <c r="EVZ855" s="59"/>
      <c r="EWA855" s="59"/>
      <c r="EWB855" s="59"/>
      <c r="EWC855" s="59"/>
      <c r="EWD855" s="59"/>
      <c r="EWE855" s="59"/>
      <c r="EWF855" s="59"/>
      <c r="EWG855" s="59"/>
      <c r="EWH855" s="59"/>
      <c r="EWI855" s="59"/>
      <c r="EWJ855" s="59"/>
      <c r="EWK855" s="59"/>
      <c r="EWL855" s="59"/>
      <c r="EWM855" s="59"/>
      <c r="EWN855" s="59"/>
      <c r="EWO855" s="59"/>
      <c r="EWP855" s="59"/>
      <c r="EWQ855" s="59"/>
      <c r="EWR855" s="59"/>
      <c r="EWS855" s="59"/>
      <c r="EWT855" s="59"/>
      <c r="EWU855" s="59"/>
      <c r="EWV855" s="59"/>
      <c r="EWW855" s="59"/>
      <c r="EWX855" s="59"/>
      <c r="EWY855" s="59"/>
      <c r="EWZ855" s="59"/>
      <c r="EXA855" s="59"/>
      <c r="EXB855" s="59"/>
      <c r="EXC855" s="59"/>
      <c r="EXD855" s="59"/>
      <c r="EXE855" s="59"/>
      <c r="EXF855" s="59"/>
      <c r="EXG855" s="59"/>
      <c r="EXH855" s="59"/>
      <c r="EXI855" s="59"/>
      <c r="EXJ855" s="59"/>
      <c r="EXK855" s="59"/>
      <c r="EXL855" s="59"/>
      <c r="EXM855" s="59"/>
      <c r="EXN855" s="59"/>
      <c r="EXO855" s="59"/>
      <c r="EXP855" s="59"/>
      <c r="EXQ855" s="59"/>
      <c r="EXR855" s="59"/>
      <c r="EXS855" s="59"/>
      <c r="EXT855" s="59"/>
      <c r="EXU855" s="59"/>
      <c r="EXV855" s="59"/>
      <c r="EXW855" s="59"/>
      <c r="EXX855" s="59"/>
      <c r="EXY855" s="59"/>
      <c r="EXZ855" s="59"/>
      <c r="EYA855" s="59"/>
      <c r="EYB855" s="59"/>
      <c r="EYC855" s="59"/>
      <c r="EYD855" s="59"/>
      <c r="EYE855" s="59"/>
      <c r="EYF855" s="59"/>
      <c r="EYG855" s="59"/>
      <c r="EYH855" s="59"/>
      <c r="EYI855" s="59"/>
      <c r="EYJ855" s="59"/>
      <c r="EYK855" s="59"/>
      <c r="EYL855" s="59"/>
      <c r="EYM855" s="59"/>
      <c r="EYN855" s="59"/>
      <c r="EYO855" s="59"/>
      <c r="EYP855" s="59"/>
      <c r="EYQ855" s="59"/>
      <c r="EYR855" s="59"/>
      <c r="EYS855" s="59"/>
      <c r="EYT855" s="59"/>
      <c r="EYU855" s="59"/>
      <c r="EYV855" s="59"/>
      <c r="EYW855" s="59"/>
      <c r="EYX855" s="59"/>
      <c r="EYY855" s="59"/>
      <c r="EYZ855" s="59"/>
      <c r="EZA855" s="59"/>
      <c r="EZB855" s="59"/>
      <c r="EZC855" s="59"/>
      <c r="EZD855" s="59"/>
      <c r="EZE855" s="59"/>
      <c r="EZF855" s="59"/>
      <c r="EZG855" s="59"/>
      <c r="EZH855" s="59"/>
      <c r="EZI855" s="59"/>
      <c r="EZJ855" s="59"/>
      <c r="EZK855" s="59"/>
      <c r="EZL855" s="59"/>
      <c r="EZM855" s="59"/>
      <c r="EZN855" s="59"/>
      <c r="EZO855" s="59"/>
      <c r="EZP855" s="59"/>
      <c r="EZQ855" s="59"/>
      <c r="EZR855" s="59"/>
      <c r="EZS855" s="59"/>
      <c r="EZT855" s="59"/>
      <c r="EZU855" s="59"/>
      <c r="EZV855" s="59"/>
      <c r="EZW855" s="59"/>
      <c r="EZX855" s="59"/>
      <c r="EZY855" s="59"/>
      <c r="EZZ855" s="59"/>
      <c r="FAA855" s="59"/>
      <c r="FAB855" s="59"/>
      <c r="FAC855" s="59"/>
      <c r="FAD855" s="59"/>
      <c r="FAE855" s="59"/>
      <c r="FAF855" s="59"/>
      <c r="FAG855" s="59"/>
      <c r="FAH855" s="59"/>
      <c r="FAI855" s="59"/>
      <c r="FAJ855" s="59"/>
      <c r="FAK855" s="59"/>
      <c r="FAL855" s="59"/>
      <c r="FAM855" s="59"/>
      <c r="FAN855" s="59"/>
      <c r="FAO855" s="59"/>
      <c r="FAP855" s="59"/>
      <c r="FAQ855" s="59"/>
      <c r="FAR855" s="59"/>
      <c r="FAS855" s="59"/>
      <c r="FAT855" s="59"/>
      <c r="FAU855" s="59"/>
      <c r="FAV855" s="59"/>
      <c r="FAW855" s="59"/>
      <c r="FAX855" s="59"/>
      <c r="FAY855" s="59"/>
      <c r="FAZ855" s="59"/>
      <c r="FBA855" s="59"/>
      <c r="FBB855" s="59"/>
      <c r="FBC855" s="59"/>
      <c r="FBD855" s="59"/>
      <c r="FBE855" s="59"/>
      <c r="FBF855" s="59"/>
      <c r="FBG855" s="59"/>
      <c r="FBH855" s="59"/>
      <c r="FBI855" s="59"/>
      <c r="FBJ855" s="59"/>
      <c r="FBK855" s="59"/>
      <c r="FBL855" s="59"/>
      <c r="FBM855" s="59"/>
      <c r="FBN855" s="59"/>
      <c r="FBO855" s="59"/>
      <c r="FBP855" s="59"/>
      <c r="FBQ855" s="59"/>
      <c r="FBR855" s="59"/>
      <c r="FBS855" s="59"/>
      <c r="FBT855" s="59"/>
      <c r="FBU855" s="59"/>
      <c r="FBV855" s="59"/>
      <c r="FBW855" s="59"/>
      <c r="FBX855" s="59"/>
      <c r="FBY855" s="59"/>
      <c r="FBZ855" s="59"/>
      <c r="FCA855" s="59"/>
      <c r="FCB855" s="59"/>
      <c r="FCC855" s="59"/>
      <c r="FCD855" s="59"/>
      <c r="FCE855" s="59"/>
      <c r="FCF855" s="59"/>
      <c r="FCG855" s="59"/>
      <c r="FCH855" s="59"/>
      <c r="FCI855" s="59"/>
      <c r="FCJ855" s="59"/>
      <c r="FCK855" s="59"/>
      <c r="FCL855" s="59"/>
      <c r="FCM855" s="59"/>
      <c r="FCN855" s="59"/>
      <c r="FCO855" s="59"/>
      <c r="FCP855" s="59"/>
      <c r="FCQ855" s="59"/>
      <c r="FCR855" s="59"/>
      <c r="FCS855" s="59"/>
      <c r="FCT855" s="59"/>
      <c r="FCU855" s="59"/>
      <c r="FCV855" s="59"/>
      <c r="FCW855" s="59"/>
      <c r="FCX855" s="59"/>
      <c r="FCY855" s="59"/>
      <c r="FCZ855" s="59"/>
      <c r="FDA855" s="59"/>
      <c r="FDB855" s="59"/>
      <c r="FDC855" s="59"/>
      <c r="FDD855" s="59"/>
      <c r="FDE855" s="59"/>
      <c r="FDF855" s="59"/>
      <c r="FDG855" s="59"/>
      <c r="FDH855" s="59"/>
      <c r="FDI855" s="59"/>
      <c r="FDJ855" s="59"/>
      <c r="FDK855" s="59"/>
      <c r="FDL855" s="59"/>
      <c r="FDM855" s="59"/>
      <c r="FDN855" s="59"/>
      <c r="FDO855" s="59"/>
      <c r="FDP855" s="59"/>
      <c r="FDQ855" s="59"/>
      <c r="FDR855" s="59"/>
      <c r="FDS855" s="59"/>
      <c r="FDT855" s="59"/>
      <c r="FDU855" s="59"/>
      <c r="FDV855" s="59"/>
      <c r="FDW855" s="59"/>
      <c r="FDX855" s="59"/>
      <c r="FDY855" s="59"/>
      <c r="FDZ855" s="59"/>
      <c r="FEA855" s="59"/>
      <c r="FEB855" s="59"/>
      <c r="FEC855" s="59"/>
      <c r="FED855" s="59"/>
      <c r="FEE855" s="59"/>
      <c r="FEF855" s="59"/>
      <c r="FEG855" s="59"/>
      <c r="FEH855" s="59"/>
      <c r="FEI855" s="59"/>
      <c r="FEJ855" s="59"/>
      <c r="FEK855" s="59"/>
      <c r="FEL855" s="59"/>
      <c r="FEM855" s="59"/>
      <c r="FEN855" s="59"/>
      <c r="FEO855" s="59"/>
      <c r="FEP855" s="59"/>
      <c r="FEQ855" s="59"/>
      <c r="FER855" s="59"/>
      <c r="FES855" s="59"/>
      <c r="FET855" s="59"/>
      <c r="FEU855" s="59"/>
      <c r="FEV855" s="59"/>
      <c r="FEW855" s="59"/>
      <c r="FEX855" s="59"/>
      <c r="FEY855" s="59"/>
      <c r="FEZ855" s="59"/>
      <c r="FFA855" s="59"/>
      <c r="FFB855" s="59"/>
      <c r="FFC855" s="59"/>
      <c r="FFD855" s="59"/>
      <c r="FFE855" s="59"/>
      <c r="FFF855" s="59"/>
      <c r="FFG855" s="59"/>
      <c r="FFH855" s="59"/>
      <c r="FFI855" s="59"/>
      <c r="FFJ855" s="59"/>
      <c r="FFK855" s="59"/>
      <c r="FFL855" s="59"/>
      <c r="FFM855" s="59"/>
      <c r="FFN855" s="59"/>
      <c r="FFO855" s="59"/>
      <c r="FFP855" s="59"/>
      <c r="FFQ855" s="59"/>
      <c r="FFR855" s="59"/>
      <c r="FFS855" s="59"/>
      <c r="FFT855" s="59"/>
      <c r="FFU855" s="59"/>
      <c r="FFV855" s="59"/>
      <c r="FFW855" s="59"/>
      <c r="FFX855" s="59"/>
      <c r="FFY855" s="59"/>
      <c r="FFZ855" s="59"/>
      <c r="FGA855" s="59"/>
      <c r="FGB855" s="59"/>
      <c r="FGC855" s="59"/>
      <c r="FGD855" s="59"/>
      <c r="FGE855" s="59"/>
      <c r="FGF855" s="59"/>
      <c r="FGG855" s="59"/>
      <c r="FGH855" s="59"/>
      <c r="FGI855" s="59"/>
      <c r="FGJ855" s="59"/>
      <c r="FGK855" s="59"/>
      <c r="FGL855" s="59"/>
      <c r="FGM855" s="59"/>
      <c r="FGN855" s="59"/>
      <c r="FGO855" s="59"/>
      <c r="FGP855" s="59"/>
      <c r="FGQ855" s="59"/>
      <c r="FGR855" s="59"/>
      <c r="FGS855" s="59"/>
      <c r="FGT855" s="59"/>
      <c r="FGU855" s="59"/>
      <c r="FGV855" s="59"/>
      <c r="FGW855" s="59"/>
      <c r="FGX855" s="59"/>
      <c r="FGY855" s="59"/>
      <c r="FGZ855" s="59"/>
      <c r="FHA855" s="59"/>
      <c r="FHB855" s="59"/>
      <c r="FHC855" s="59"/>
      <c r="FHD855" s="59"/>
      <c r="FHE855" s="59"/>
      <c r="FHF855" s="59"/>
      <c r="FHG855" s="59"/>
      <c r="FHH855" s="59"/>
      <c r="FHI855" s="59"/>
      <c r="FHJ855" s="59"/>
      <c r="FHK855" s="59"/>
      <c r="FHL855" s="59"/>
      <c r="FHM855" s="59"/>
      <c r="FHN855" s="59"/>
      <c r="FHO855" s="59"/>
      <c r="FHP855" s="59"/>
      <c r="FHQ855" s="59"/>
      <c r="FHR855" s="59"/>
      <c r="FHS855" s="59"/>
      <c r="FHT855" s="59"/>
      <c r="FHU855" s="59"/>
      <c r="FHV855" s="59"/>
      <c r="FHW855" s="59"/>
      <c r="FHX855" s="59"/>
      <c r="FHY855" s="59"/>
      <c r="FHZ855" s="59"/>
      <c r="FIA855" s="59"/>
      <c r="FIB855" s="59"/>
      <c r="FIC855" s="59"/>
      <c r="FID855" s="59"/>
      <c r="FIE855" s="59"/>
      <c r="FIF855" s="59"/>
      <c r="FIG855" s="59"/>
      <c r="FIH855" s="59"/>
      <c r="FII855" s="59"/>
      <c r="FIJ855" s="59"/>
      <c r="FIK855" s="59"/>
      <c r="FIL855" s="59"/>
      <c r="FIM855" s="59"/>
      <c r="FIN855" s="59"/>
      <c r="FIO855" s="59"/>
      <c r="FIP855" s="59"/>
      <c r="FIQ855" s="59"/>
      <c r="FIR855" s="59"/>
      <c r="FIS855" s="59"/>
      <c r="FIT855" s="59"/>
      <c r="FIU855" s="59"/>
      <c r="FIV855" s="59"/>
      <c r="FIW855" s="59"/>
      <c r="FIX855" s="59"/>
      <c r="FIY855" s="59"/>
      <c r="FIZ855" s="59"/>
      <c r="FJA855" s="59"/>
      <c r="FJB855" s="59"/>
      <c r="FJC855" s="59"/>
      <c r="FJD855" s="59"/>
      <c r="FJE855" s="59"/>
      <c r="FJF855" s="59"/>
      <c r="FJG855" s="59"/>
      <c r="FJH855" s="59"/>
      <c r="FJI855" s="59"/>
      <c r="FJJ855" s="59"/>
      <c r="FJK855" s="59"/>
      <c r="FJL855" s="59"/>
      <c r="FJM855" s="59"/>
      <c r="FJN855" s="59"/>
      <c r="FJO855" s="59"/>
      <c r="FJP855" s="59"/>
      <c r="FJQ855" s="59"/>
      <c r="FJR855" s="59"/>
      <c r="FJS855" s="59"/>
      <c r="FJT855" s="59"/>
      <c r="FJU855" s="59"/>
      <c r="FJV855" s="59"/>
      <c r="FJW855" s="59"/>
      <c r="FJX855" s="59"/>
      <c r="FJY855" s="59"/>
      <c r="FJZ855" s="59"/>
      <c r="FKA855" s="59"/>
      <c r="FKB855" s="59"/>
      <c r="FKC855" s="59"/>
      <c r="FKD855" s="59"/>
      <c r="FKE855" s="59"/>
      <c r="FKF855" s="59"/>
      <c r="FKG855" s="59"/>
      <c r="FKH855" s="59"/>
      <c r="FKI855" s="59"/>
      <c r="FKJ855" s="59"/>
      <c r="FKK855" s="59"/>
      <c r="FKL855" s="59"/>
      <c r="FKM855" s="59"/>
      <c r="FKN855" s="59"/>
      <c r="FKO855" s="59"/>
      <c r="FKP855" s="59"/>
      <c r="FKQ855" s="59"/>
      <c r="FKR855" s="59"/>
      <c r="FKS855" s="59"/>
      <c r="FKT855" s="59"/>
      <c r="FKU855" s="59"/>
      <c r="FKV855" s="59"/>
      <c r="FKW855" s="59"/>
      <c r="FKX855" s="59"/>
      <c r="FKY855" s="59"/>
      <c r="FKZ855" s="59"/>
      <c r="FLA855" s="59"/>
      <c r="FLB855" s="59"/>
      <c r="FLC855" s="59"/>
      <c r="FLD855" s="59"/>
      <c r="FLE855" s="59"/>
      <c r="FLF855" s="59"/>
      <c r="FLG855" s="59"/>
      <c r="FLH855" s="59"/>
      <c r="FLI855" s="59"/>
      <c r="FLJ855" s="59"/>
      <c r="FLK855" s="59"/>
      <c r="FLL855" s="59"/>
      <c r="FLM855" s="59"/>
      <c r="FLN855" s="59"/>
      <c r="FLO855" s="59"/>
      <c r="FLP855" s="59"/>
      <c r="FLQ855" s="59"/>
      <c r="FLR855" s="59"/>
      <c r="FLS855" s="59"/>
      <c r="FLT855" s="59"/>
      <c r="FLU855" s="59"/>
      <c r="FLV855" s="59"/>
      <c r="FLW855" s="59"/>
      <c r="FLX855" s="59"/>
      <c r="FLY855" s="59"/>
      <c r="FLZ855" s="59"/>
      <c r="FMA855" s="59"/>
      <c r="FMB855" s="59"/>
      <c r="FMC855" s="59"/>
      <c r="FMD855" s="59"/>
      <c r="FME855" s="59"/>
      <c r="FMF855" s="59"/>
      <c r="FMG855" s="59"/>
      <c r="FMH855" s="59"/>
      <c r="FMI855" s="59"/>
      <c r="FMJ855" s="59"/>
      <c r="FMK855" s="59"/>
      <c r="FML855" s="59"/>
      <c r="FMM855" s="59"/>
      <c r="FMN855" s="59"/>
      <c r="FMO855" s="59"/>
      <c r="FMP855" s="59"/>
      <c r="FMQ855" s="59"/>
      <c r="FMR855" s="59"/>
      <c r="FMS855" s="59"/>
      <c r="FMT855" s="59"/>
      <c r="FMU855" s="59"/>
      <c r="FMV855" s="59"/>
      <c r="FMW855" s="59"/>
      <c r="FMX855" s="59"/>
      <c r="FMY855" s="59"/>
      <c r="FMZ855" s="59"/>
      <c r="FNA855" s="59"/>
      <c r="FNB855" s="59"/>
      <c r="FNC855" s="59"/>
      <c r="FND855" s="59"/>
      <c r="FNE855" s="59"/>
      <c r="FNF855" s="59"/>
      <c r="FNG855" s="59"/>
      <c r="FNH855" s="59"/>
      <c r="FNI855" s="59"/>
      <c r="FNJ855" s="59"/>
      <c r="FNK855" s="59"/>
      <c r="FNL855" s="59"/>
      <c r="FNM855" s="59"/>
      <c r="FNN855" s="59"/>
      <c r="FNO855" s="59"/>
      <c r="FNP855" s="59"/>
      <c r="FNQ855" s="59"/>
      <c r="FNR855" s="59"/>
      <c r="FNS855" s="59"/>
      <c r="FNT855" s="59"/>
      <c r="FNU855" s="59"/>
      <c r="FNV855" s="59"/>
      <c r="FNW855" s="59"/>
      <c r="FNX855" s="59"/>
      <c r="FNY855" s="59"/>
      <c r="FNZ855" s="59"/>
      <c r="FOA855" s="59"/>
      <c r="FOB855" s="59"/>
      <c r="FOC855" s="59"/>
      <c r="FOD855" s="59"/>
      <c r="FOE855" s="59"/>
      <c r="FOF855" s="59"/>
      <c r="FOG855" s="59"/>
      <c r="FOH855" s="59"/>
      <c r="FOI855" s="59"/>
      <c r="FOJ855" s="59"/>
      <c r="FOK855" s="59"/>
      <c r="FOL855" s="59"/>
      <c r="FOM855" s="59"/>
      <c r="FON855" s="59"/>
      <c r="FOO855" s="59"/>
      <c r="FOP855" s="59"/>
      <c r="FOQ855" s="59"/>
      <c r="FOR855" s="59"/>
      <c r="FOS855" s="59"/>
      <c r="FOT855" s="59"/>
      <c r="FOU855" s="59"/>
      <c r="FOV855" s="59"/>
      <c r="FOW855" s="59"/>
      <c r="FOX855" s="59"/>
      <c r="FOY855" s="59"/>
      <c r="FOZ855" s="59"/>
      <c r="FPA855" s="59"/>
      <c r="FPB855" s="59"/>
      <c r="FPC855" s="59"/>
      <c r="FPD855" s="59"/>
      <c r="FPE855" s="59"/>
      <c r="FPF855" s="59"/>
      <c r="FPG855" s="59"/>
      <c r="FPH855" s="59"/>
      <c r="FPI855" s="59"/>
      <c r="FPJ855" s="59"/>
      <c r="FPK855" s="59"/>
      <c r="FPL855" s="59"/>
      <c r="FPM855" s="59"/>
      <c r="FPN855" s="59"/>
      <c r="FPO855" s="59"/>
      <c r="FPP855" s="59"/>
      <c r="FPQ855" s="59"/>
      <c r="FPR855" s="59"/>
      <c r="FPS855" s="59"/>
      <c r="FPT855" s="59"/>
      <c r="FPU855" s="59"/>
      <c r="FPV855" s="59"/>
      <c r="FPW855" s="59"/>
      <c r="FPX855" s="59"/>
      <c r="FPY855" s="59"/>
      <c r="FPZ855" s="59"/>
      <c r="FQA855" s="59"/>
      <c r="FQB855" s="59"/>
      <c r="FQC855" s="59"/>
      <c r="FQD855" s="59"/>
      <c r="FQE855" s="59"/>
      <c r="FQF855" s="59"/>
      <c r="FQG855" s="59"/>
      <c r="FQH855" s="59"/>
      <c r="FQI855" s="59"/>
      <c r="FQJ855" s="59"/>
      <c r="FQK855" s="59"/>
      <c r="FQL855" s="59"/>
      <c r="FQM855" s="59"/>
      <c r="FQN855" s="59"/>
      <c r="FQO855" s="59"/>
      <c r="FQP855" s="59"/>
      <c r="FQQ855" s="59"/>
      <c r="FQR855" s="59"/>
      <c r="FQS855" s="59"/>
      <c r="FQT855" s="59"/>
      <c r="FQU855" s="59"/>
      <c r="FQV855" s="59"/>
      <c r="FQW855" s="59"/>
      <c r="FQX855" s="59"/>
      <c r="FQY855" s="59"/>
      <c r="FQZ855" s="59"/>
      <c r="FRA855" s="59"/>
      <c r="FRB855" s="59"/>
      <c r="FRC855" s="59"/>
      <c r="FRD855" s="59"/>
      <c r="FRE855" s="59"/>
      <c r="FRF855" s="59"/>
      <c r="FRG855" s="59"/>
      <c r="FRH855" s="59"/>
      <c r="FRI855" s="59"/>
      <c r="FRJ855" s="59"/>
      <c r="FRK855" s="59"/>
      <c r="FRL855" s="59"/>
      <c r="FRM855" s="59"/>
      <c r="FRN855" s="59"/>
      <c r="FRO855" s="59"/>
      <c r="FRP855" s="59"/>
      <c r="FRQ855" s="59"/>
      <c r="FRR855" s="59"/>
      <c r="FRS855" s="59"/>
      <c r="FRT855" s="59"/>
      <c r="FRU855" s="59"/>
      <c r="FRV855" s="59"/>
      <c r="FRW855" s="59"/>
      <c r="FRX855" s="59"/>
      <c r="FRY855" s="59"/>
      <c r="FRZ855" s="59"/>
      <c r="FSA855" s="59"/>
      <c r="FSB855" s="59"/>
      <c r="FSC855" s="59"/>
      <c r="FSD855" s="59"/>
      <c r="FSE855" s="59"/>
      <c r="FSF855" s="59"/>
      <c r="FSG855" s="59"/>
      <c r="FSH855" s="59"/>
      <c r="FSI855" s="59"/>
      <c r="FSJ855" s="59"/>
      <c r="FSK855" s="59"/>
      <c r="FSL855" s="59"/>
      <c r="FSM855" s="59"/>
      <c r="FSN855" s="59"/>
      <c r="FSO855" s="59"/>
      <c r="FSP855" s="59"/>
      <c r="FSQ855" s="59"/>
      <c r="FSR855" s="59"/>
      <c r="FSS855" s="59"/>
      <c r="FST855" s="59"/>
      <c r="FSU855" s="59"/>
      <c r="FSV855" s="59"/>
      <c r="FSW855" s="59"/>
      <c r="FSX855" s="59"/>
      <c r="FSY855" s="59"/>
      <c r="FSZ855" s="59"/>
      <c r="FTA855" s="59"/>
      <c r="FTB855" s="59"/>
      <c r="FTC855" s="59"/>
      <c r="FTD855" s="59"/>
      <c r="FTE855" s="59"/>
      <c r="FTF855" s="59"/>
      <c r="FTG855" s="59"/>
      <c r="FTH855" s="59"/>
      <c r="FTI855" s="59"/>
      <c r="FTJ855" s="59"/>
      <c r="FTK855" s="59"/>
      <c r="FTL855" s="59"/>
      <c r="FTM855" s="59"/>
      <c r="FTN855" s="59"/>
      <c r="FTO855" s="59"/>
      <c r="FTP855" s="59"/>
      <c r="FTQ855" s="59"/>
      <c r="FTR855" s="59"/>
      <c r="FTS855" s="59"/>
      <c r="FTT855" s="59"/>
      <c r="FTU855" s="59"/>
      <c r="FTV855" s="59"/>
      <c r="FTW855" s="59"/>
      <c r="FTX855" s="59"/>
      <c r="FTY855" s="59"/>
      <c r="FTZ855" s="59"/>
      <c r="FUA855" s="59"/>
      <c r="FUB855" s="59"/>
      <c r="FUC855" s="59"/>
      <c r="FUD855" s="59"/>
      <c r="FUE855" s="59"/>
      <c r="FUF855" s="59"/>
      <c r="FUG855" s="59"/>
      <c r="FUH855" s="59"/>
      <c r="FUI855" s="59"/>
      <c r="FUJ855" s="59"/>
      <c r="FUK855" s="59"/>
      <c r="FUL855" s="59"/>
      <c r="FUM855" s="59"/>
      <c r="FUN855" s="59"/>
      <c r="FUO855" s="59"/>
      <c r="FUP855" s="59"/>
      <c r="FUQ855" s="59"/>
      <c r="FUR855" s="59"/>
      <c r="FUS855" s="59"/>
      <c r="FUT855" s="59"/>
      <c r="FUU855" s="59"/>
      <c r="FUV855" s="59"/>
      <c r="FUW855" s="59"/>
      <c r="FUX855" s="59"/>
      <c r="FUY855" s="59"/>
      <c r="FUZ855" s="59"/>
      <c r="FVA855" s="59"/>
      <c r="FVB855" s="59"/>
      <c r="FVC855" s="59"/>
      <c r="FVD855" s="59"/>
      <c r="FVE855" s="59"/>
      <c r="FVF855" s="59"/>
      <c r="FVG855" s="59"/>
      <c r="FVH855" s="59"/>
      <c r="FVI855" s="59"/>
      <c r="FVJ855" s="59"/>
      <c r="FVK855" s="59"/>
      <c r="FVL855" s="59"/>
      <c r="FVM855" s="59"/>
      <c r="FVN855" s="59"/>
      <c r="FVO855" s="59"/>
      <c r="FVP855" s="59"/>
      <c r="FVQ855" s="59"/>
      <c r="FVR855" s="59"/>
      <c r="FVS855" s="59"/>
      <c r="FVT855" s="59"/>
      <c r="FVU855" s="59"/>
      <c r="FVV855" s="59"/>
      <c r="FVW855" s="59"/>
      <c r="FVX855" s="59"/>
      <c r="FVY855" s="59"/>
      <c r="FVZ855" s="59"/>
      <c r="FWA855" s="59"/>
      <c r="FWB855" s="59"/>
      <c r="FWC855" s="59"/>
      <c r="FWD855" s="59"/>
      <c r="FWE855" s="59"/>
      <c r="FWF855" s="59"/>
      <c r="FWG855" s="59"/>
      <c r="FWH855" s="59"/>
      <c r="FWI855" s="59"/>
      <c r="FWJ855" s="59"/>
      <c r="FWK855" s="59"/>
      <c r="FWL855" s="59"/>
      <c r="FWM855" s="59"/>
      <c r="FWN855" s="59"/>
      <c r="FWO855" s="59"/>
      <c r="FWP855" s="59"/>
      <c r="FWQ855" s="59"/>
      <c r="FWR855" s="59"/>
      <c r="FWS855" s="59"/>
      <c r="FWT855" s="59"/>
      <c r="FWU855" s="59"/>
      <c r="FWV855" s="59"/>
      <c r="FWW855" s="59"/>
      <c r="FWX855" s="59"/>
      <c r="FWY855" s="59"/>
      <c r="FWZ855" s="59"/>
      <c r="FXA855" s="59"/>
      <c r="FXB855" s="59"/>
      <c r="FXC855" s="59"/>
      <c r="FXD855" s="59"/>
      <c r="FXE855" s="59"/>
      <c r="FXF855" s="59"/>
      <c r="FXG855" s="59"/>
      <c r="FXH855" s="59"/>
      <c r="FXI855" s="59"/>
      <c r="FXJ855" s="59"/>
      <c r="FXK855" s="59"/>
      <c r="FXL855" s="59"/>
      <c r="FXM855" s="59"/>
      <c r="FXN855" s="59"/>
      <c r="FXO855" s="59"/>
      <c r="FXP855" s="59"/>
      <c r="FXQ855" s="59"/>
      <c r="FXR855" s="59"/>
      <c r="FXS855" s="59"/>
      <c r="FXT855" s="59"/>
      <c r="FXU855" s="59"/>
      <c r="FXV855" s="59"/>
      <c r="FXW855" s="59"/>
      <c r="FXX855" s="59"/>
      <c r="FXY855" s="59"/>
      <c r="FXZ855" s="59"/>
      <c r="FYA855" s="59"/>
      <c r="FYB855" s="59"/>
      <c r="FYC855" s="59"/>
      <c r="FYD855" s="59"/>
      <c r="FYE855" s="59"/>
      <c r="FYF855" s="59"/>
      <c r="FYG855" s="59"/>
      <c r="FYH855" s="59"/>
      <c r="FYI855" s="59"/>
      <c r="FYJ855" s="59"/>
      <c r="FYK855" s="59"/>
      <c r="FYL855" s="59"/>
      <c r="FYM855" s="59"/>
      <c r="FYN855" s="59"/>
      <c r="FYO855" s="59"/>
      <c r="FYP855" s="59"/>
      <c r="FYQ855" s="59"/>
      <c r="FYR855" s="59"/>
      <c r="FYS855" s="59"/>
      <c r="FYT855" s="59"/>
      <c r="FYU855" s="59"/>
      <c r="FYV855" s="59"/>
      <c r="FYW855" s="59"/>
      <c r="FYX855" s="59"/>
      <c r="FYY855" s="59"/>
      <c r="FYZ855" s="59"/>
      <c r="FZA855" s="59"/>
      <c r="FZB855" s="59"/>
      <c r="FZC855" s="59"/>
      <c r="FZD855" s="59"/>
      <c r="FZE855" s="59"/>
      <c r="FZF855" s="59"/>
      <c r="FZG855" s="59"/>
      <c r="FZH855" s="59"/>
      <c r="FZI855" s="59"/>
      <c r="FZJ855" s="59"/>
      <c r="FZK855" s="59"/>
      <c r="FZL855" s="59"/>
      <c r="FZM855" s="59"/>
      <c r="FZN855" s="59"/>
      <c r="FZO855" s="59"/>
      <c r="FZP855" s="59"/>
      <c r="FZQ855" s="59"/>
      <c r="FZR855" s="59"/>
      <c r="FZS855" s="59"/>
      <c r="FZT855" s="59"/>
      <c r="FZU855" s="59"/>
      <c r="FZV855" s="59"/>
      <c r="FZW855" s="59"/>
      <c r="FZX855" s="59"/>
      <c r="FZY855" s="59"/>
      <c r="FZZ855" s="59"/>
      <c r="GAA855" s="59"/>
      <c r="GAB855" s="59"/>
      <c r="GAC855" s="59"/>
      <c r="GAD855" s="59"/>
      <c r="GAE855" s="59"/>
      <c r="GAF855" s="59"/>
      <c r="GAG855" s="59"/>
      <c r="GAH855" s="59"/>
      <c r="GAI855" s="59"/>
      <c r="GAJ855" s="59"/>
      <c r="GAK855" s="59"/>
      <c r="GAL855" s="59"/>
      <c r="GAM855" s="59"/>
      <c r="GAN855" s="59"/>
      <c r="GAO855" s="59"/>
      <c r="GAP855" s="59"/>
      <c r="GAQ855" s="59"/>
      <c r="GAR855" s="59"/>
      <c r="GAS855" s="59"/>
      <c r="GAT855" s="59"/>
      <c r="GAU855" s="59"/>
      <c r="GAV855" s="59"/>
      <c r="GAW855" s="59"/>
      <c r="GAX855" s="59"/>
      <c r="GAY855" s="59"/>
      <c r="GAZ855" s="59"/>
      <c r="GBA855" s="59"/>
      <c r="GBB855" s="59"/>
      <c r="GBC855" s="59"/>
      <c r="GBD855" s="59"/>
      <c r="GBE855" s="59"/>
      <c r="GBF855" s="59"/>
      <c r="GBG855" s="59"/>
      <c r="GBH855" s="59"/>
      <c r="GBI855" s="59"/>
      <c r="GBJ855" s="59"/>
      <c r="GBK855" s="59"/>
      <c r="GBL855" s="59"/>
      <c r="GBM855" s="59"/>
      <c r="GBN855" s="59"/>
      <c r="GBO855" s="59"/>
      <c r="GBP855" s="59"/>
      <c r="GBQ855" s="59"/>
      <c r="GBR855" s="59"/>
      <c r="GBS855" s="59"/>
      <c r="GBT855" s="59"/>
      <c r="GBU855" s="59"/>
      <c r="GBV855" s="59"/>
      <c r="GBW855" s="59"/>
      <c r="GBX855" s="59"/>
      <c r="GBY855" s="59"/>
      <c r="GBZ855" s="59"/>
      <c r="GCA855" s="59"/>
      <c r="GCB855" s="59"/>
      <c r="GCC855" s="59"/>
      <c r="GCD855" s="59"/>
      <c r="GCE855" s="59"/>
      <c r="GCF855" s="59"/>
      <c r="GCG855" s="59"/>
      <c r="GCH855" s="59"/>
      <c r="GCI855" s="59"/>
      <c r="GCJ855" s="59"/>
      <c r="GCK855" s="59"/>
      <c r="GCL855" s="59"/>
      <c r="GCM855" s="59"/>
      <c r="GCN855" s="59"/>
      <c r="GCO855" s="59"/>
      <c r="GCP855" s="59"/>
      <c r="GCQ855" s="59"/>
      <c r="GCR855" s="59"/>
      <c r="GCS855" s="59"/>
      <c r="GCT855" s="59"/>
      <c r="GCU855" s="59"/>
      <c r="GCV855" s="59"/>
      <c r="GCW855" s="59"/>
      <c r="GCX855" s="59"/>
      <c r="GCY855" s="59"/>
      <c r="GCZ855" s="59"/>
      <c r="GDA855" s="59"/>
      <c r="GDB855" s="59"/>
      <c r="GDC855" s="59"/>
      <c r="GDD855" s="59"/>
      <c r="GDE855" s="59"/>
      <c r="GDF855" s="59"/>
      <c r="GDG855" s="59"/>
      <c r="GDH855" s="59"/>
      <c r="GDI855" s="59"/>
      <c r="GDJ855" s="59"/>
      <c r="GDK855" s="59"/>
      <c r="GDL855" s="59"/>
      <c r="GDM855" s="59"/>
      <c r="GDN855" s="59"/>
      <c r="GDO855" s="59"/>
      <c r="GDP855" s="59"/>
      <c r="GDQ855" s="59"/>
      <c r="GDR855" s="59"/>
      <c r="GDS855" s="59"/>
      <c r="GDT855" s="59"/>
      <c r="GDU855" s="59"/>
      <c r="GDV855" s="59"/>
      <c r="GDW855" s="59"/>
      <c r="GDX855" s="59"/>
      <c r="GDY855" s="59"/>
      <c r="GDZ855" s="59"/>
      <c r="GEA855" s="59"/>
      <c r="GEB855" s="59"/>
      <c r="GEC855" s="59"/>
      <c r="GED855" s="59"/>
      <c r="GEE855" s="59"/>
      <c r="GEF855" s="59"/>
      <c r="GEG855" s="59"/>
      <c r="GEH855" s="59"/>
      <c r="GEI855" s="59"/>
      <c r="GEJ855" s="59"/>
      <c r="GEK855" s="59"/>
      <c r="GEL855" s="59"/>
      <c r="GEM855" s="59"/>
      <c r="GEN855" s="59"/>
      <c r="GEO855" s="59"/>
      <c r="GEP855" s="59"/>
      <c r="GEQ855" s="59"/>
      <c r="GER855" s="59"/>
      <c r="GES855" s="59"/>
      <c r="GET855" s="59"/>
      <c r="GEU855" s="59"/>
      <c r="GEV855" s="59"/>
      <c r="GEW855" s="59"/>
      <c r="GEX855" s="59"/>
      <c r="GEY855" s="59"/>
      <c r="GEZ855" s="59"/>
      <c r="GFA855" s="59"/>
      <c r="GFB855" s="59"/>
      <c r="GFC855" s="59"/>
      <c r="GFD855" s="59"/>
      <c r="GFE855" s="59"/>
      <c r="GFF855" s="59"/>
      <c r="GFG855" s="59"/>
      <c r="GFH855" s="59"/>
      <c r="GFI855" s="59"/>
      <c r="GFJ855" s="59"/>
      <c r="GFK855" s="59"/>
      <c r="GFL855" s="59"/>
      <c r="GFM855" s="59"/>
      <c r="GFN855" s="59"/>
      <c r="GFO855" s="59"/>
      <c r="GFP855" s="59"/>
      <c r="GFQ855" s="59"/>
      <c r="GFR855" s="59"/>
      <c r="GFS855" s="59"/>
      <c r="GFT855" s="59"/>
      <c r="GFU855" s="59"/>
      <c r="GFV855" s="59"/>
      <c r="GFW855" s="59"/>
      <c r="GFX855" s="59"/>
      <c r="GFY855" s="59"/>
      <c r="GFZ855" s="59"/>
      <c r="GGA855" s="59"/>
      <c r="GGB855" s="59"/>
      <c r="GGC855" s="59"/>
      <c r="GGD855" s="59"/>
      <c r="GGE855" s="59"/>
      <c r="GGF855" s="59"/>
      <c r="GGG855" s="59"/>
      <c r="GGH855" s="59"/>
      <c r="GGI855" s="59"/>
      <c r="GGJ855" s="59"/>
      <c r="GGK855" s="59"/>
      <c r="GGL855" s="59"/>
      <c r="GGM855" s="59"/>
      <c r="GGN855" s="59"/>
      <c r="GGO855" s="59"/>
      <c r="GGP855" s="59"/>
      <c r="GGQ855" s="59"/>
      <c r="GGR855" s="59"/>
      <c r="GGS855" s="59"/>
      <c r="GGT855" s="59"/>
      <c r="GGU855" s="59"/>
      <c r="GGV855" s="59"/>
      <c r="GGW855" s="59"/>
      <c r="GGX855" s="59"/>
      <c r="GGY855" s="59"/>
      <c r="GGZ855" s="59"/>
      <c r="GHA855" s="59"/>
      <c r="GHB855" s="59"/>
      <c r="GHC855" s="59"/>
      <c r="GHD855" s="59"/>
      <c r="GHE855" s="59"/>
      <c r="GHF855" s="59"/>
      <c r="GHG855" s="59"/>
      <c r="GHH855" s="59"/>
      <c r="GHI855" s="59"/>
      <c r="GHJ855" s="59"/>
      <c r="GHK855" s="59"/>
      <c r="GHL855" s="59"/>
      <c r="GHM855" s="59"/>
      <c r="GHN855" s="59"/>
      <c r="GHO855" s="59"/>
      <c r="GHP855" s="59"/>
      <c r="GHQ855" s="59"/>
      <c r="GHR855" s="59"/>
      <c r="GHS855" s="59"/>
      <c r="GHT855" s="59"/>
      <c r="GHU855" s="59"/>
      <c r="GHV855" s="59"/>
      <c r="GHW855" s="59"/>
      <c r="GHX855" s="59"/>
      <c r="GHY855" s="59"/>
      <c r="GHZ855" s="59"/>
      <c r="GIA855" s="59"/>
      <c r="GIB855" s="59"/>
      <c r="GIC855" s="59"/>
      <c r="GID855" s="59"/>
      <c r="GIE855" s="59"/>
      <c r="GIF855" s="59"/>
      <c r="GIG855" s="59"/>
      <c r="GIH855" s="59"/>
      <c r="GII855" s="59"/>
      <c r="GIJ855" s="59"/>
      <c r="GIK855" s="59"/>
      <c r="GIL855" s="59"/>
      <c r="GIM855" s="59"/>
      <c r="GIN855" s="59"/>
      <c r="GIO855" s="59"/>
      <c r="GIP855" s="59"/>
      <c r="GIQ855" s="59"/>
      <c r="GIR855" s="59"/>
      <c r="GIS855" s="59"/>
      <c r="GIT855" s="59"/>
      <c r="GIU855" s="59"/>
      <c r="GIV855" s="59"/>
      <c r="GIW855" s="59"/>
      <c r="GIX855" s="59"/>
      <c r="GIY855" s="59"/>
      <c r="GIZ855" s="59"/>
      <c r="GJA855" s="59"/>
      <c r="GJB855" s="59"/>
      <c r="GJC855" s="59"/>
      <c r="GJD855" s="59"/>
      <c r="GJE855" s="59"/>
      <c r="GJF855" s="59"/>
      <c r="GJG855" s="59"/>
      <c r="GJH855" s="59"/>
      <c r="GJI855" s="59"/>
      <c r="GJJ855" s="59"/>
      <c r="GJK855" s="59"/>
      <c r="GJL855" s="59"/>
      <c r="GJM855" s="59"/>
      <c r="GJN855" s="59"/>
      <c r="GJO855" s="59"/>
      <c r="GJP855" s="59"/>
      <c r="GJQ855" s="59"/>
      <c r="GJR855" s="59"/>
      <c r="GJS855" s="59"/>
      <c r="GJT855" s="59"/>
      <c r="GJU855" s="59"/>
      <c r="GJV855" s="59"/>
      <c r="GJW855" s="59"/>
      <c r="GJX855" s="59"/>
      <c r="GJY855" s="59"/>
      <c r="GJZ855" s="59"/>
      <c r="GKA855" s="59"/>
      <c r="GKB855" s="59"/>
      <c r="GKC855" s="59"/>
      <c r="GKD855" s="59"/>
      <c r="GKE855" s="59"/>
      <c r="GKF855" s="59"/>
      <c r="GKG855" s="59"/>
      <c r="GKH855" s="59"/>
      <c r="GKI855" s="59"/>
      <c r="GKJ855" s="59"/>
      <c r="GKK855" s="59"/>
      <c r="GKL855" s="59"/>
      <c r="GKM855" s="59"/>
      <c r="GKN855" s="59"/>
      <c r="GKO855" s="59"/>
      <c r="GKP855" s="59"/>
      <c r="GKQ855" s="59"/>
      <c r="GKR855" s="59"/>
      <c r="GKS855" s="59"/>
      <c r="GKT855" s="59"/>
      <c r="GKU855" s="59"/>
      <c r="GKV855" s="59"/>
      <c r="GKW855" s="59"/>
      <c r="GKX855" s="59"/>
      <c r="GKY855" s="59"/>
      <c r="GKZ855" s="59"/>
      <c r="GLA855" s="59"/>
      <c r="GLB855" s="59"/>
      <c r="GLC855" s="59"/>
      <c r="GLD855" s="59"/>
      <c r="GLE855" s="59"/>
      <c r="GLF855" s="59"/>
      <c r="GLG855" s="59"/>
      <c r="GLH855" s="59"/>
      <c r="GLI855" s="59"/>
      <c r="GLJ855" s="59"/>
      <c r="GLK855" s="59"/>
      <c r="GLL855" s="59"/>
      <c r="GLM855" s="59"/>
      <c r="GLN855" s="59"/>
      <c r="GLO855" s="59"/>
      <c r="GLP855" s="59"/>
      <c r="GLQ855" s="59"/>
      <c r="GLR855" s="59"/>
      <c r="GLS855" s="59"/>
      <c r="GLT855" s="59"/>
      <c r="GLU855" s="59"/>
      <c r="GLV855" s="59"/>
      <c r="GLW855" s="59"/>
      <c r="GLX855" s="59"/>
      <c r="GLY855" s="59"/>
      <c r="GLZ855" s="59"/>
      <c r="GMA855" s="59"/>
      <c r="GMB855" s="59"/>
      <c r="GMC855" s="59"/>
      <c r="GMD855" s="59"/>
      <c r="GME855" s="59"/>
      <c r="GMF855" s="59"/>
      <c r="GMG855" s="59"/>
      <c r="GMH855" s="59"/>
      <c r="GMI855" s="59"/>
      <c r="GMJ855" s="59"/>
      <c r="GMK855" s="59"/>
      <c r="GML855" s="59"/>
      <c r="GMM855" s="59"/>
      <c r="GMN855" s="59"/>
      <c r="GMO855" s="59"/>
      <c r="GMP855" s="59"/>
      <c r="GMQ855" s="59"/>
      <c r="GMR855" s="59"/>
      <c r="GMS855" s="59"/>
      <c r="GMT855" s="59"/>
      <c r="GMU855" s="59"/>
      <c r="GMV855" s="59"/>
      <c r="GMW855" s="59"/>
      <c r="GMX855" s="59"/>
      <c r="GMY855" s="59"/>
      <c r="GMZ855" s="59"/>
      <c r="GNA855" s="59"/>
      <c r="GNB855" s="59"/>
      <c r="GNC855" s="59"/>
      <c r="GND855" s="59"/>
      <c r="GNE855" s="59"/>
      <c r="GNF855" s="59"/>
      <c r="GNG855" s="59"/>
      <c r="GNH855" s="59"/>
      <c r="GNI855" s="59"/>
      <c r="GNJ855" s="59"/>
      <c r="GNK855" s="59"/>
      <c r="GNL855" s="59"/>
      <c r="GNM855" s="59"/>
      <c r="GNN855" s="59"/>
      <c r="GNO855" s="59"/>
      <c r="GNP855" s="59"/>
      <c r="GNQ855" s="59"/>
      <c r="GNR855" s="59"/>
      <c r="GNS855" s="59"/>
      <c r="GNT855" s="59"/>
      <c r="GNU855" s="59"/>
      <c r="GNV855" s="59"/>
      <c r="GNW855" s="59"/>
      <c r="GNX855" s="59"/>
      <c r="GNY855" s="59"/>
      <c r="GNZ855" s="59"/>
      <c r="GOA855" s="59"/>
      <c r="GOB855" s="59"/>
      <c r="GOC855" s="59"/>
      <c r="GOD855" s="59"/>
      <c r="GOE855" s="59"/>
      <c r="GOF855" s="59"/>
      <c r="GOG855" s="59"/>
      <c r="GOH855" s="59"/>
      <c r="GOI855" s="59"/>
      <c r="GOJ855" s="59"/>
      <c r="GOK855" s="59"/>
      <c r="GOL855" s="59"/>
      <c r="GOM855" s="59"/>
      <c r="GON855" s="59"/>
      <c r="GOO855" s="59"/>
      <c r="GOP855" s="59"/>
      <c r="GOQ855" s="59"/>
      <c r="GOR855" s="59"/>
      <c r="GOS855" s="59"/>
      <c r="GOT855" s="59"/>
      <c r="GOU855" s="59"/>
      <c r="GOV855" s="59"/>
      <c r="GOW855" s="59"/>
      <c r="GOX855" s="59"/>
      <c r="GOY855" s="59"/>
      <c r="GOZ855" s="59"/>
      <c r="GPA855" s="59"/>
      <c r="GPB855" s="59"/>
      <c r="GPC855" s="59"/>
      <c r="GPD855" s="59"/>
      <c r="GPE855" s="59"/>
      <c r="GPF855" s="59"/>
      <c r="GPG855" s="59"/>
      <c r="GPH855" s="59"/>
      <c r="GPI855" s="59"/>
      <c r="GPJ855" s="59"/>
      <c r="GPK855" s="59"/>
      <c r="GPL855" s="59"/>
      <c r="GPM855" s="59"/>
      <c r="GPN855" s="59"/>
      <c r="GPO855" s="59"/>
      <c r="GPP855" s="59"/>
      <c r="GPQ855" s="59"/>
      <c r="GPR855" s="59"/>
      <c r="GPS855" s="59"/>
      <c r="GPT855" s="59"/>
      <c r="GPU855" s="59"/>
      <c r="GPV855" s="59"/>
      <c r="GPW855" s="59"/>
      <c r="GPX855" s="59"/>
      <c r="GPY855" s="59"/>
      <c r="GPZ855" s="59"/>
      <c r="GQA855" s="59"/>
      <c r="GQB855" s="59"/>
      <c r="GQC855" s="59"/>
      <c r="GQD855" s="59"/>
      <c r="GQE855" s="59"/>
      <c r="GQF855" s="59"/>
      <c r="GQG855" s="59"/>
      <c r="GQH855" s="59"/>
      <c r="GQI855" s="59"/>
      <c r="GQJ855" s="59"/>
      <c r="GQK855" s="59"/>
      <c r="GQL855" s="59"/>
      <c r="GQM855" s="59"/>
      <c r="GQN855" s="59"/>
      <c r="GQO855" s="59"/>
      <c r="GQP855" s="59"/>
      <c r="GQQ855" s="59"/>
      <c r="GQR855" s="59"/>
      <c r="GQS855" s="59"/>
      <c r="GQT855" s="59"/>
      <c r="GQU855" s="59"/>
      <c r="GQV855" s="59"/>
      <c r="GQW855" s="59"/>
      <c r="GQX855" s="59"/>
      <c r="GQY855" s="59"/>
      <c r="GQZ855" s="59"/>
      <c r="GRA855" s="59"/>
      <c r="GRB855" s="59"/>
      <c r="GRC855" s="59"/>
      <c r="GRD855" s="59"/>
      <c r="GRE855" s="59"/>
      <c r="GRF855" s="59"/>
      <c r="GRG855" s="59"/>
      <c r="GRH855" s="59"/>
      <c r="GRI855" s="59"/>
      <c r="GRJ855" s="59"/>
      <c r="GRK855" s="59"/>
      <c r="GRL855" s="59"/>
      <c r="GRM855" s="59"/>
      <c r="GRN855" s="59"/>
      <c r="GRO855" s="59"/>
      <c r="GRP855" s="59"/>
      <c r="GRQ855" s="59"/>
      <c r="GRR855" s="59"/>
      <c r="GRS855" s="59"/>
      <c r="GRT855" s="59"/>
      <c r="GRU855" s="59"/>
      <c r="GRV855" s="59"/>
      <c r="GRW855" s="59"/>
      <c r="GRX855" s="59"/>
      <c r="GRY855" s="59"/>
      <c r="GRZ855" s="59"/>
      <c r="GSA855" s="59"/>
      <c r="GSB855" s="59"/>
      <c r="GSC855" s="59"/>
      <c r="GSD855" s="59"/>
      <c r="GSE855" s="59"/>
      <c r="GSF855" s="59"/>
      <c r="GSG855" s="59"/>
      <c r="GSH855" s="59"/>
      <c r="GSI855" s="59"/>
      <c r="GSJ855" s="59"/>
      <c r="GSK855" s="59"/>
      <c r="GSL855" s="59"/>
      <c r="GSM855" s="59"/>
      <c r="GSN855" s="59"/>
      <c r="GSO855" s="59"/>
      <c r="GSP855" s="59"/>
      <c r="GSQ855" s="59"/>
      <c r="GSR855" s="59"/>
      <c r="GSS855" s="59"/>
      <c r="GST855" s="59"/>
      <c r="GSU855" s="59"/>
      <c r="GSV855" s="59"/>
      <c r="GSW855" s="59"/>
      <c r="GSX855" s="59"/>
      <c r="GSY855" s="59"/>
      <c r="GSZ855" s="59"/>
      <c r="GTA855" s="59"/>
      <c r="GTB855" s="59"/>
      <c r="GTC855" s="59"/>
      <c r="GTD855" s="59"/>
      <c r="GTE855" s="59"/>
      <c r="GTF855" s="59"/>
      <c r="GTG855" s="59"/>
      <c r="GTH855" s="59"/>
      <c r="GTI855" s="59"/>
      <c r="GTJ855" s="59"/>
      <c r="GTK855" s="59"/>
      <c r="GTL855" s="59"/>
      <c r="GTM855" s="59"/>
      <c r="GTN855" s="59"/>
      <c r="GTO855" s="59"/>
      <c r="GTP855" s="59"/>
      <c r="GTQ855" s="59"/>
      <c r="GTR855" s="59"/>
      <c r="GTS855" s="59"/>
      <c r="GTT855" s="59"/>
      <c r="GTU855" s="59"/>
      <c r="GTV855" s="59"/>
      <c r="GTW855" s="59"/>
      <c r="GTX855" s="59"/>
      <c r="GTY855" s="59"/>
      <c r="GTZ855" s="59"/>
      <c r="GUA855" s="59"/>
      <c r="GUB855" s="59"/>
      <c r="GUC855" s="59"/>
      <c r="GUD855" s="59"/>
      <c r="GUE855" s="59"/>
      <c r="GUF855" s="59"/>
      <c r="GUG855" s="59"/>
      <c r="GUH855" s="59"/>
      <c r="GUI855" s="59"/>
      <c r="GUJ855" s="59"/>
      <c r="GUK855" s="59"/>
      <c r="GUL855" s="59"/>
      <c r="GUM855" s="59"/>
      <c r="GUN855" s="59"/>
      <c r="GUO855" s="59"/>
      <c r="GUP855" s="59"/>
      <c r="GUQ855" s="59"/>
      <c r="GUR855" s="59"/>
      <c r="GUS855" s="59"/>
      <c r="GUT855" s="59"/>
      <c r="GUU855" s="59"/>
      <c r="GUV855" s="59"/>
      <c r="GUW855" s="59"/>
      <c r="GUX855" s="59"/>
      <c r="GUY855" s="59"/>
      <c r="GUZ855" s="59"/>
      <c r="GVA855" s="59"/>
      <c r="GVB855" s="59"/>
      <c r="GVC855" s="59"/>
      <c r="GVD855" s="59"/>
      <c r="GVE855" s="59"/>
      <c r="GVF855" s="59"/>
      <c r="GVG855" s="59"/>
      <c r="GVH855" s="59"/>
      <c r="GVI855" s="59"/>
      <c r="GVJ855" s="59"/>
      <c r="GVK855" s="59"/>
      <c r="GVL855" s="59"/>
      <c r="GVM855" s="59"/>
      <c r="GVN855" s="59"/>
      <c r="GVO855" s="59"/>
      <c r="GVP855" s="59"/>
      <c r="GVQ855" s="59"/>
      <c r="GVR855" s="59"/>
      <c r="GVS855" s="59"/>
      <c r="GVT855" s="59"/>
      <c r="GVU855" s="59"/>
      <c r="GVV855" s="59"/>
      <c r="GVW855" s="59"/>
      <c r="GVX855" s="59"/>
      <c r="GVY855" s="59"/>
      <c r="GVZ855" s="59"/>
      <c r="GWA855" s="59"/>
      <c r="GWB855" s="59"/>
      <c r="GWC855" s="59"/>
      <c r="GWD855" s="59"/>
      <c r="GWE855" s="59"/>
      <c r="GWF855" s="59"/>
      <c r="GWG855" s="59"/>
      <c r="GWH855" s="59"/>
      <c r="GWI855" s="59"/>
      <c r="GWJ855" s="59"/>
      <c r="GWK855" s="59"/>
      <c r="GWL855" s="59"/>
      <c r="GWM855" s="59"/>
      <c r="GWN855" s="59"/>
      <c r="GWO855" s="59"/>
      <c r="GWP855" s="59"/>
      <c r="GWQ855" s="59"/>
      <c r="GWR855" s="59"/>
      <c r="GWS855" s="59"/>
      <c r="GWT855" s="59"/>
      <c r="GWU855" s="59"/>
      <c r="GWV855" s="59"/>
      <c r="GWW855" s="59"/>
      <c r="GWX855" s="59"/>
      <c r="GWY855" s="59"/>
      <c r="GWZ855" s="59"/>
      <c r="GXA855" s="59"/>
      <c r="GXB855" s="59"/>
      <c r="GXC855" s="59"/>
      <c r="GXD855" s="59"/>
      <c r="GXE855" s="59"/>
      <c r="GXF855" s="59"/>
      <c r="GXG855" s="59"/>
      <c r="GXH855" s="59"/>
      <c r="GXI855" s="59"/>
      <c r="GXJ855" s="59"/>
      <c r="GXK855" s="59"/>
      <c r="GXL855" s="59"/>
      <c r="GXM855" s="59"/>
      <c r="GXN855" s="59"/>
      <c r="GXO855" s="59"/>
      <c r="GXP855" s="59"/>
      <c r="GXQ855" s="59"/>
      <c r="GXR855" s="59"/>
      <c r="GXS855" s="59"/>
      <c r="GXT855" s="59"/>
      <c r="GXU855" s="59"/>
      <c r="GXV855" s="59"/>
      <c r="GXW855" s="59"/>
      <c r="GXX855" s="59"/>
      <c r="GXY855" s="59"/>
      <c r="GXZ855" s="59"/>
      <c r="GYA855" s="59"/>
      <c r="GYB855" s="59"/>
      <c r="GYC855" s="59"/>
      <c r="GYD855" s="59"/>
      <c r="GYE855" s="59"/>
      <c r="GYF855" s="59"/>
      <c r="GYG855" s="59"/>
      <c r="GYH855" s="59"/>
      <c r="GYI855" s="59"/>
      <c r="GYJ855" s="59"/>
      <c r="GYK855" s="59"/>
      <c r="GYL855" s="59"/>
      <c r="GYM855" s="59"/>
      <c r="GYN855" s="59"/>
      <c r="GYO855" s="59"/>
      <c r="GYP855" s="59"/>
      <c r="GYQ855" s="59"/>
      <c r="GYR855" s="59"/>
      <c r="GYS855" s="59"/>
      <c r="GYT855" s="59"/>
      <c r="GYU855" s="59"/>
      <c r="GYV855" s="59"/>
      <c r="GYW855" s="59"/>
      <c r="GYX855" s="59"/>
      <c r="GYY855" s="59"/>
      <c r="GYZ855" s="59"/>
      <c r="GZA855" s="59"/>
      <c r="GZB855" s="59"/>
      <c r="GZC855" s="59"/>
      <c r="GZD855" s="59"/>
      <c r="GZE855" s="59"/>
      <c r="GZF855" s="59"/>
      <c r="GZG855" s="59"/>
      <c r="GZH855" s="59"/>
      <c r="GZI855" s="59"/>
      <c r="GZJ855" s="59"/>
      <c r="GZK855" s="59"/>
      <c r="GZL855" s="59"/>
      <c r="GZM855" s="59"/>
      <c r="GZN855" s="59"/>
      <c r="GZO855" s="59"/>
      <c r="GZP855" s="59"/>
      <c r="GZQ855" s="59"/>
      <c r="GZR855" s="59"/>
      <c r="GZS855" s="59"/>
      <c r="GZT855" s="59"/>
      <c r="GZU855" s="59"/>
      <c r="GZV855" s="59"/>
      <c r="GZW855" s="59"/>
      <c r="GZX855" s="59"/>
      <c r="GZY855" s="59"/>
      <c r="GZZ855" s="59"/>
      <c r="HAA855" s="59"/>
      <c r="HAB855" s="59"/>
      <c r="HAC855" s="59"/>
      <c r="HAD855" s="59"/>
      <c r="HAE855" s="59"/>
      <c r="HAF855" s="59"/>
      <c r="HAG855" s="59"/>
      <c r="HAH855" s="59"/>
      <c r="HAI855" s="59"/>
      <c r="HAJ855" s="59"/>
      <c r="HAK855" s="59"/>
      <c r="HAL855" s="59"/>
      <c r="HAM855" s="59"/>
      <c r="HAN855" s="59"/>
      <c r="HAO855" s="59"/>
      <c r="HAP855" s="59"/>
      <c r="HAQ855" s="59"/>
      <c r="HAR855" s="59"/>
      <c r="HAS855" s="59"/>
      <c r="HAT855" s="59"/>
      <c r="HAU855" s="59"/>
      <c r="HAV855" s="59"/>
      <c r="HAW855" s="59"/>
      <c r="HAX855" s="59"/>
      <c r="HAY855" s="59"/>
      <c r="HAZ855" s="59"/>
      <c r="HBA855" s="59"/>
      <c r="HBB855" s="59"/>
      <c r="HBC855" s="59"/>
      <c r="HBD855" s="59"/>
      <c r="HBE855" s="59"/>
      <c r="HBF855" s="59"/>
      <c r="HBG855" s="59"/>
      <c r="HBH855" s="59"/>
      <c r="HBI855" s="59"/>
      <c r="HBJ855" s="59"/>
      <c r="HBK855" s="59"/>
      <c r="HBL855" s="59"/>
      <c r="HBM855" s="59"/>
      <c r="HBN855" s="59"/>
      <c r="HBO855" s="59"/>
      <c r="HBP855" s="59"/>
      <c r="HBQ855" s="59"/>
      <c r="HBR855" s="59"/>
      <c r="HBS855" s="59"/>
      <c r="HBT855" s="59"/>
      <c r="HBU855" s="59"/>
      <c r="HBV855" s="59"/>
      <c r="HBW855" s="59"/>
      <c r="HBX855" s="59"/>
      <c r="HBY855" s="59"/>
      <c r="HBZ855" s="59"/>
      <c r="HCA855" s="59"/>
      <c r="HCB855" s="59"/>
      <c r="HCC855" s="59"/>
      <c r="HCD855" s="59"/>
      <c r="HCE855" s="59"/>
      <c r="HCF855" s="59"/>
      <c r="HCG855" s="59"/>
      <c r="HCH855" s="59"/>
      <c r="HCI855" s="59"/>
      <c r="HCJ855" s="59"/>
      <c r="HCK855" s="59"/>
      <c r="HCL855" s="59"/>
      <c r="HCM855" s="59"/>
      <c r="HCN855" s="59"/>
      <c r="HCO855" s="59"/>
      <c r="HCP855" s="59"/>
      <c r="HCQ855" s="59"/>
      <c r="HCR855" s="59"/>
      <c r="HCS855" s="59"/>
      <c r="HCT855" s="59"/>
      <c r="HCU855" s="59"/>
      <c r="HCV855" s="59"/>
      <c r="HCW855" s="59"/>
      <c r="HCX855" s="59"/>
      <c r="HCY855" s="59"/>
      <c r="HCZ855" s="59"/>
      <c r="HDA855" s="59"/>
      <c r="HDB855" s="59"/>
      <c r="HDC855" s="59"/>
      <c r="HDD855" s="59"/>
      <c r="HDE855" s="59"/>
      <c r="HDF855" s="59"/>
      <c r="HDG855" s="59"/>
      <c r="HDH855" s="59"/>
      <c r="HDI855" s="59"/>
      <c r="HDJ855" s="59"/>
      <c r="HDK855" s="59"/>
      <c r="HDL855" s="59"/>
      <c r="HDM855" s="59"/>
      <c r="HDN855" s="59"/>
      <c r="HDO855" s="59"/>
      <c r="HDP855" s="59"/>
      <c r="HDQ855" s="59"/>
      <c r="HDR855" s="59"/>
      <c r="HDS855" s="59"/>
      <c r="HDT855" s="59"/>
      <c r="HDU855" s="59"/>
      <c r="HDV855" s="59"/>
      <c r="HDW855" s="59"/>
      <c r="HDX855" s="59"/>
      <c r="HDY855" s="59"/>
      <c r="HDZ855" s="59"/>
      <c r="HEA855" s="59"/>
      <c r="HEB855" s="59"/>
      <c r="HEC855" s="59"/>
      <c r="HED855" s="59"/>
      <c r="HEE855" s="59"/>
      <c r="HEF855" s="59"/>
      <c r="HEG855" s="59"/>
      <c r="HEH855" s="59"/>
      <c r="HEI855" s="59"/>
      <c r="HEJ855" s="59"/>
      <c r="HEK855" s="59"/>
      <c r="HEL855" s="59"/>
      <c r="HEM855" s="59"/>
      <c r="HEN855" s="59"/>
      <c r="HEO855" s="59"/>
      <c r="HEP855" s="59"/>
      <c r="HEQ855" s="59"/>
      <c r="HER855" s="59"/>
      <c r="HES855" s="59"/>
      <c r="HET855" s="59"/>
      <c r="HEU855" s="59"/>
      <c r="HEV855" s="59"/>
      <c r="HEW855" s="59"/>
      <c r="HEX855" s="59"/>
      <c r="HEY855" s="59"/>
      <c r="HEZ855" s="59"/>
      <c r="HFA855" s="59"/>
      <c r="HFB855" s="59"/>
      <c r="HFC855" s="59"/>
      <c r="HFD855" s="59"/>
      <c r="HFE855" s="59"/>
      <c r="HFF855" s="59"/>
      <c r="HFG855" s="59"/>
      <c r="HFH855" s="59"/>
      <c r="HFI855" s="59"/>
      <c r="HFJ855" s="59"/>
      <c r="HFK855" s="59"/>
      <c r="HFL855" s="59"/>
      <c r="HFM855" s="59"/>
      <c r="HFN855" s="59"/>
      <c r="HFO855" s="59"/>
      <c r="HFP855" s="59"/>
      <c r="HFQ855" s="59"/>
      <c r="HFR855" s="59"/>
      <c r="HFS855" s="59"/>
      <c r="HFT855" s="59"/>
      <c r="HFU855" s="59"/>
      <c r="HFV855" s="59"/>
      <c r="HFW855" s="59"/>
      <c r="HFX855" s="59"/>
      <c r="HFY855" s="59"/>
      <c r="HFZ855" s="59"/>
      <c r="HGA855" s="59"/>
      <c r="HGB855" s="59"/>
      <c r="HGC855" s="59"/>
      <c r="HGD855" s="59"/>
      <c r="HGE855" s="59"/>
      <c r="HGF855" s="59"/>
      <c r="HGG855" s="59"/>
      <c r="HGH855" s="59"/>
      <c r="HGI855" s="59"/>
      <c r="HGJ855" s="59"/>
      <c r="HGK855" s="59"/>
      <c r="HGL855" s="59"/>
      <c r="HGM855" s="59"/>
      <c r="HGN855" s="59"/>
      <c r="HGO855" s="59"/>
      <c r="HGP855" s="59"/>
      <c r="HGQ855" s="59"/>
      <c r="HGR855" s="59"/>
      <c r="HGS855" s="59"/>
      <c r="HGT855" s="59"/>
      <c r="HGU855" s="59"/>
      <c r="HGV855" s="59"/>
      <c r="HGW855" s="59"/>
      <c r="HGX855" s="59"/>
      <c r="HGY855" s="59"/>
      <c r="HGZ855" s="59"/>
      <c r="HHA855" s="59"/>
      <c r="HHB855" s="59"/>
      <c r="HHC855" s="59"/>
      <c r="HHD855" s="59"/>
      <c r="HHE855" s="59"/>
      <c r="HHF855" s="59"/>
      <c r="HHG855" s="59"/>
      <c r="HHH855" s="59"/>
      <c r="HHI855" s="59"/>
      <c r="HHJ855" s="59"/>
      <c r="HHK855" s="59"/>
      <c r="HHL855" s="59"/>
      <c r="HHM855" s="59"/>
      <c r="HHN855" s="59"/>
      <c r="HHO855" s="59"/>
      <c r="HHP855" s="59"/>
      <c r="HHQ855" s="59"/>
      <c r="HHR855" s="59"/>
      <c r="HHS855" s="59"/>
      <c r="HHT855" s="59"/>
      <c r="HHU855" s="59"/>
      <c r="HHV855" s="59"/>
      <c r="HHW855" s="59"/>
      <c r="HHX855" s="59"/>
      <c r="HHY855" s="59"/>
      <c r="HHZ855" s="59"/>
      <c r="HIA855" s="59"/>
      <c r="HIB855" s="59"/>
      <c r="HIC855" s="59"/>
      <c r="HID855" s="59"/>
      <c r="HIE855" s="59"/>
      <c r="HIF855" s="59"/>
      <c r="HIG855" s="59"/>
      <c r="HIH855" s="59"/>
      <c r="HII855" s="59"/>
      <c r="HIJ855" s="59"/>
      <c r="HIK855" s="59"/>
      <c r="HIL855" s="59"/>
      <c r="HIM855" s="59"/>
      <c r="HIN855" s="59"/>
      <c r="HIO855" s="59"/>
      <c r="HIP855" s="59"/>
      <c r="HIQ855" s="59"/>
      <c r="HIR855" s="59"/>
      <c r="HIS855" s="59"/>
      <c r="HIT855" s="59"/>
      <c r="HIU855" s="59"/>
      <c r="HIV855" s="59"/>
      <c r="HIW855" s="59"/>
      <c r="HIX855" s="59"/>
      <c r="HIY855" s="59"/>
      <c r="HIZ855" s="59"/>
      <c r="HJA855" s="59"/>
      <c r="HJB855" s="59"/>
      <c r="HJC855" s="59"/>
      <c r="HJD855" s="59"/>
      <c r="HJE855" s="59"/>
      <c r="HJF855" s="59"/>
      <c r="HJG855" s="59"/>
      <c r="HJH855" s="59"/>
      <c r="HJI855" s="59"/>
      <c r="HJJ855" s="59"/>
      <c r="HJK855" s="59"/>
      <c r="HJL855" s="59"/>
      <c r="HJM855" s="59"/>
      <c r="HJN855" s="59"/>
      <c r="HJO855" s="59"/>
      <c r="HJP855" s="59"/>
      <c r="HJQ855" s="59"/>
      <c r="HJR855" s="59"/>
      <c r="HJS855" s="59"/>
      <c r="HJT855" s="59"/>
      <c r="HJU855" s="59"/>
      <c r="HJV855" s="59"/>
      <c r="HJW855" s="59"/>
      <c r="HJX855" s="59"/>
      <c r="HJY855" s="59"/>
      <c r="HJZ855" s="59"/>
      <c r="HKA855" s="59"/>
      <c r="HKB855" s="59"/>
      <c r="HKC855" s="59"/>
      <c r="HKD855" s="59"/>
      <c r="HKE855" s="59"/>
      <c r="HKF855" s="59"/>
      <c r="HKG855" s="59"/>
      <c r="HKH855" s="59"/>
      <c r="HKI855" s="59"/>
      <c r="HKJ855" s="59"/>
      <c r="HKK855" s="59"/>
      <c r="HKL855" s="59"/>
      <c r="HKM855" s="59"/>
      <c r="HKN855" s="59"/>
      <c r="HKO855" s="59"/>
      <c r="HKP855" s="59"/>
      <c r="HKQ855" s="59"/>
      <c r="HKR855" s="59"/>
      <c r="HKS855" s="59"/>
      <c r="HKT855" s="59"/>
      <c r="HKU855" s="59"/>
      <c r="HKV855" s="59"/>
      <c r="HKW855" s="59"/>
      <c r="HKX855" s="59"/>
      <c r="HKY855" s="59"/>
      <c r="HKZ855" s="59"/>
      <c r="HLA855" s="59"/>
      <c r="HLB855" s="59"/>
      <c r="HLC855" s="59"/>
      <c r="HLD855" s="59"/>
      <c r="HLE855" s="59"/>
      <c r="HLF855" s="59"/>
      <c r="HLG855" s="59"/>
      <c r="HLH855" s="59"/>
      <c r="HLI855" s="59"/>
      <c r="HLJ855" s="59"/>
      <c r="HLK855" s="59"/>
      <c r="HLL855" s="59"/>
      <c r="HLM855" s="59"/>
      <c r="HLN855" s="59"/>
      <c r="HLO855" s="59"/>
      <c r="HLP855" s="59"/>
      <c r="HLQ855" s="59"/>
      <c r="HLR855" s="59"/>
      <c r="HLS855" s="59"/>
      <c r="HLT855" s="59"/>
      <c r="HLU855" s="59"/>
      <c r="HLV855" s="59"/>
      <c r="HLW855" s="59"/>
      <c r="HLX855" s="59"/>
      <c r="HLY855" s="59"/>
      <c r="HLZ855" s="59"/>
      <c r="HMA855" s="59"/>
      <c r="HMB855" s="59"/>
      <c r="HMC855" s="59"/>
      <c r="HMD855" s="59"/>
      <c r="HME855" s="59"/>
      <c r="HMF855" s="59"/>
      <c r="HMG855" s="59"/>
      <c r="HMH855" s="59"/>
      <c r="HMI855" s="59"/>
      <c r="HMJ855" s="59"/>
      <c r="HMK855" s="59"/>
      <c r="HML855" s="59"/>
      <c r="HMM855" s="59"/>
      <c r="HMN855" s="59"/>
      <c r="HMO855" s="59"/>
      <c r="HMP855" s="59"/>
      <c r="HMQ855" s="59"/>
      <c r="HMR855" s="59"/>
      <c r="HMS855" s="59"/>
      <c r="HMT855" s="59"/>
      <c r="HMU855" s="59"/>
      <c r="HMV855" s="59"/>
      <c r="HMW855" s="59"/>
      <c r="HMX855" s="59"/>
      <c r="HMY855" s="59"/>
      <c r="HMZ855" s="59"/>
      <c r="HNA855" s="59"/>
      <c r="HNB855" s="59"/>
      <c r="HNC855" s="59"/>
      <c r="HND855" s="59"/>
      <c r="HNE855" s="59"/>
      <c r="HNF855" s="59"/>
      <c r="HNG855" s="59"/>
      <c r="HNH855" s="59"/>
      <c r="HNI855" s="59"/>
      <c r="HNJ855" s="59"/>
      <c r="HNK855" s="59"/>
      <c r="HNL855" s="59"/>
      <c r="HNM855" s="59"/>
      <c r="HNN855" s="59"/>
      <c r="HNO855" s="59"/>
      <c r="HNP855" s="59"/>
      <c r="HNQ855" s="59"/>
      <c r="HNR855" s="59"/>
      <c r="HNS855" s="59"/>
      <c r="HNT855" s="59"/>
      <c r="HNU855" s="59"/>
      <c r="HNV855" s="59"/>
      <c r="HNW855" s="59"/>
      <c r="HNX855" s="59"/>
      <c r="HNY855" s="59"/>
      <c r="HNZ855" s="59"/>
      <c r="HOA855" s="59"/>
      <c r="HOB855" s="59"/>
      <c r="HOC855" s="59"/>
      <c r="HOD855" s="59"/>
      <c r="HOE855" s="59"/>
      <c r="HOF855" s="59"/>
      <c r="HOG855" s="59"/>
      <c r="HOH855" s="59"/>
      <c r="HOI855" s="59"/>
      <c r="HOJ855" s="59"/>
      <c r="HOK855" s="59"/>
      <c r="HOL855" s="59"/>
      <c r="HOM855" s="59"/>
      <c r="HON855" s="59"/>
      <c r="HOO855" s="59"/>
      <c r="HOP855" s="59"/>
      <c r="HOQ855" s="59"/>
      <c r="HOR855" s="59"/>
      <c r="HOS855" s="59"/>
      <c r="HOT855" s="59"/>
      <c r="HOU855" s="59"/>
      <c r="HOV855" s="59"/>
      <c r="HOW855" s="59"/>
      <c r="HOX855" s="59"/>
      <c r="HOY855" s="59"/>
      <c r="HOZ855" s="59"/>
      <c r="HPA855" s="59"/>
      <c r="HPB855" s="59"/>
      <c r="HPC855" s="59"/>
      <c r="HPD855" s="59"/>
      <c r="HPE855" s="59"/>
      <c r="HPF855" s="59"/>
      <c r="HPG855" s="59"/>
      <c r="HPH855" s="59"/>
      <c r="HPI855" s="59"/>
      <c r="HPJ855" s="59"/>
      <c r="HPK855" s="59"/>
      <c r="HPL855" s="59"/>
      <c r="HPM855" s="59"/>
      <c r="HPN855" s="59"/>
      <c r="HPO855" s="59"/>
      <c r="HPP855" s="59"/>
      <c r="HPQ855" s="59"/>
      <c r="HPR855" s="59"/>
      <c r="HPS855" s="59"/>
      <c r="HPT855" s="59"/>
      <c r="HPU855" s="59"/>
      <c r="HPV855" s="59"/>
      <c r="HPW855" s="59"/>
      <c r="HPX855" s="59"/>
      <c r="HPY855" s="59"/>
      <c r="HPZ855" s="59"/>
      <c r="HQA855" s="59"/>
      <c r="HQB855" s="59"/>
      <c r="HQC855" s="59"/>
      <c r="HQD855" s="59"/>
      <c r="HQE855" s="59"/>
      <c r="HQF855" s="59"/>
      <c r="HQG855" s="59"/>
      <c r="HQH855" s="59"/>
      <c r="HQI855" s="59"/>
      <c r="HQJ855" s="59"/>
      <c r="HQK855" s="59"/>
      <c r="HQL855" s="59"/>
      <c r="HQM855" s="59"/>
      <c r="HQN855" s="59"/>
      <c r="HQO855" s="59"/>
      <c r="HQP855" s="59"/>
      <c r="HQQ855" s="59"/>
      <c r="HQR855" s="59"/>
      <c r="HQS855" s="59"/>
      <c r="HQT855" s="59"/>
      <c r="HQU855" s="59"/>
      <c r="HQV855" s="59"/>
      <c r="HQW855" s="59"/>
      <c r="HQX855" s="59"/>
      <c r="HQY855" s="59"/>
      <c r="HQZ855" s="59"/>
      <c r="HRA855" s="59"/>
      <c r="HRB855" s="59"/>
      <c r="HRC855" s="59"/>
      <c r="HRD855" s="59"/>
      <c r="HRE855" s="59"/>
      <c r="HRF855" s="59"/>
      <c r="HRG855" s="59"/>
      <c r="HRH855" s="59"/>
      <c r="HRI855" s="59"/>
      <c r="HRJ855" s="59"/>
      <c r="HRK855" s="59"/>
      <c r="HRL855" s="59"/>
      <c r="HRM855" s="59"/>
      <c r="HRN855" s="59"/>
      <c r="HRO855" s="59"/>
      <c r="HRP855" s="59"/>
      <c r="HRQ855" s="59"/>
      <c r="HRR855" s="59"/>
      <c r="HRS855" s="59"/>
      <c r="HRT855" s="59"/>
      <c r="HRU855" s="59"/>
      <c r="HRV855" s="59"/>
      <c r="HRW855" s="59"/>
      <c r="HRX855" s="59"/>
      <c r="HRY855" s="59"/>
      <c r="HRZ855" s="59"/>
      <c r="HSA855" s="59"/>
      <c r="HSB855" s="59"/>
      <c r="HSC855" s="59"/>
      <c r="HSD855" s="59"/>
      <c r="HSE855" s="59"/>
      <c r="HSF855" s="59"/>
      <c r="HSG855" s="59"/>
      <c r="HSH855" s="59"/>
      <c r="HSI855" s="59"/>
      <c r="HSJ855" s="59"/>
      <c r="HSK855" s="59"/>
      <c r="HSL855" s="59"/>
      <c r="HSM855" s="59"/>
      <c r="HSN855" s="59"/>
      <c r="HSO855" s="59"/>
      <c r="HSP855" s="59"/>
      <c r="HSQ855" s="59"/>
      <c r="HSR855" s="59"/>
      <c r="HSS855" s="59"/>
      <c r="HST855" s="59"/>
      <c r="HSU855" s="59"/>
      <c r="HSV855" s="59"/>
      <c r="HSW855" s="59"/>
      <c r="HSX855" s="59"/>
      <c r="HSY855" s="59"/>
      <c r="HSZ855" s="59"/>
      <c r="HTA855" s="59"/>
      <c r="HTB855" s="59"/>
      <c r="HTC855" s="59"/>
      <c r="HTD855" s="59"/>
      <c r="HTE855" s="59"/>
      <c r="HTF855" s="59"/>
      <c r="HTG855" s="59"/>
      <c r="HTH855" s="59"/>
      <c r="HTI855" s="59"/>
      <c r="HTJ855" s="59"/>
      <c r="HTK855" s="59"/>
      <c r="HTL855" s="59"/>
      <c r="HTM855" s="59"/>
      <c r="HTN855" s="59"/>
      <c r="HTO855" s="59"/>
      <c r="HTP855" s="59"/>
      <c r="HTQ855" s="59"/>
      <c r="HTR855" s="59"/>
      <c r="HTS855" s="59"/>
      <c r="HTT855" s="59"/>
      <c r="HTU855" s="59"/>
      <c r="HTV855" s="59"/>
      <c r="HTW855" s="59"/>
      <c r="HTX855" s="59"/>
      <c r="HTY855" s="59"/>
      <c r="HTZ855" s="59"/>
      <c r="HUA855" s="59"/>
      <c r="HUB855" s="59"/>
      <c r="HUC855" s="59"/>
      <c r="HUD855" s="59"/>
      <c r="HUE855" s="59"/>
      <c r="HUF855" s="59"/>
      <c r="HUG855" s="59"/>
      <c r="HUH855" s="59"/>
      <c r="HUI855" s="59"/>
      <c r="HUJ855" s="59"/>
      <c r="HUK855" s="59"/>
      <c r="HUL855" s="59"/>
      <c r="HUM855" s="59"/>
      <c r="HUN855" s="59"/>
      <c r="HUO855" s="59"/>
      <c r="HUP855" s="59"/>
      <c r="HUQ855" s="59"/>
      <c r="HUR855" s="59"/>
      <c r="HUS855" s="59"/>
      <c r="HUT855" s="59"/>
      <c r="HUU855" s="59"/>
      <c r="HUV855" s="59"/>
      <c r="HUW855" s="59"/>
      <c r="HUX855" s="59"/>
      <c r="HUY855" s="59"/>
      <c r="HUZ855" s="59"/>
      <c r="HVA855" s="59"/>
      <c r="HVB855" s="59"/>
      <c r="HVC855" s="59"/>
      <c r="HVD855" s="59"/>
      <c r="HVE855" s="59"/>
      <c r="HVF855" s="59"/>
      <c r="HVG855" s="59"/>
      <c r="HVH855" s="59"/>
      <c r="HVI855" s="59"/>
      <c r="HVJ855" s="59"/>
      <c r="HVK855" s="59"/>
      <c r="HVL855" s="59"/>
      <c r="HVM855" s="59"/>
      <c r="HVN855" s="59"/>
      <c r="HVO855" s="59"/>
      <c r="HVP855" s="59"/>
      <c r="HVQ855" s="59"/>
      <c r="HVR855" s="59"/>
      <c r="HVS855" s="59"/>
      <c r="HVT855" s="59"/>
      <c r="HVU855" s="59"/>
      <c r="HVV855" s="59"/>
      <c r="HVW855" s="59"/>
      <c r="HVX855" s="59"/>
      <c r="HVY855" s="59"/>
      <c r="HVZ855" s="59"/>
      <c r="HWA855" s="59"/>
      <c r="HWB855" s="59"/>
      <c r="HWC855" s="59"/>
      <c r="HWD855" s="59"/>
      <c r="HWE855" s="59"/>
      <c r="HWF855" s="59"/>
      <c r="HWG855" s="59"/>
      <c r="HWH855" s="59"/>
      <c r="HWI855" s="59"/>
      <c r="HWJ855" s="59"/>
      <c r="HWK855" s="59"/>
      <c r="HWL855" s="59"/>
      <c r="HWM855" s="59"/>
      <c r="HWN855" s="59"/>
      <c r="HWO855" s="59"/>
      <c r="HWP855" s="59"/>
      <c r="HWQ855" s="59"/>
      <c r="HWR855" s="59"/>
      <c r="HWS855" s="59"/>
      <c r="HWT855" s="59"/>
      <c r="HWU855" s="59"/>
      <c r="HWV855" s="59"/>
      <c r="HWW855" s="59"/>
      <c r="HWX855" s="59"/>
      <c r="HWY855" s="59"/>
      <c r="HWZ855" s="59"/>
      <c r="HXA855" s="59"/>
      <c r="HXB855" s="59"/>
      <c r="HXC855" s="59"/>
      <c r="HXD855" s="59"/>
      <c r="HXE855" s="59"/>
      <c r="HXF855" s="59"/>
      <c r="HXG855" s="59"/>
      <c r="HXH855" s="59"/>
      <c r="HXI855" s="59"/>
      <c r="HXJ855" s="59"/>
      <c r="HXK855" s="59"/>
      <c r="HXL855" s="59"/>
      <c r="HXM855" s="59"/>
      <c r="HXN855" s="59"/>
      <c r="HXO855" s="59"/>
      <c r="HXP855" s="59"/>
      <c r="HXQ855" s="59"/>
      <c r="HXR855" s="59"/>
      <c r="HXS855" s="59"/>
      <c r="HXT855" s="59"/>
      <c r="HXU855" s="59"/>
      <c r="HXV855" s="59"/>
      <c r="HXW855" s="59"/>
      <c r="HXX855" s="59"/>
      <c r="HXY855" s="59"/>
      <c r="HXZ855" s="59"/>
      <c r="HYA855" s="59"/>
      <c r="HYB855" s="59"/>
      <c r="HYC855" s="59"/>
      <c r="HYD855" s="59"/>
      <c r="HYE855" s="59"/>
      <c r="HYF855" s="59"/>
      <c r="HYG855" s="59"/>
      <c r="HYH855" s="59"/>
      <c r="HYI855" s="59"/>
      <c r="HYJ855" s="59"/>
      <c r="HYK855" s="59"/>
      <c r="HYL855" s="59"/>
      <c r="HYM855" s="59"/>
      <c r="HYN855" s="59"/>
      <c r="HYO855" s="59"/>
      <c r="HYP855" s="59"/>
      <c r="HYQ855" s="59"/>
      <c r="HYR855" s="59"/>
      <c r="HYS855" s="59"/>
      <c r="HYT855" s="59"/>
      <c r="HYU855" s="59"/>
      <c r="HYV855" s="59"/>
      <c r="HYW855" s="59"/>
      <c r="HYX855" s="59"/>
      <c r="HYY855" s="59"/>
      <c r="HYZ855" s="59"/>
      <c r="HZA855" s="59"/>
      <c r="HZB855" s="59"/>
      <c r="HZC855" s="59"/>
      <c r="HZD855" s="59"/>
      <c r="HZE855" s="59"/>
      <c r="HZF855" s="59"/>
      <c r="HZG855" s="59"/>
      <c r="HZH855" s="59"/>
      <c r="HZI855" s="59"/>
      <c r="HZJ855" s="59"/>
      <c r="HZK855" s="59"/>
      <c r="HZL855" s="59"/>
      <c r="HZM855" s="59"/>
      <c r="HZN855" s="59"/>
      <c r="HZO855" s="59"/>
      <c r="HZP855" s="59"/>
      <c r="HZQ855" s="59"/>
      <c r="HZR855" s="59"/>
      <c r="HZS855" s="59"/>
      <c r="HZT855" s="59"/>
      <c r="HZU855" s="59"/>
      <c r="HZV855" s="59"/>
      <c r="HZW855" s="59"/>
      <c r="HZX855" s="59"/>
      <c r="HZY855" s="59"/>
      <c r="HZZ855" s="59"/>
      <c r="IAA855" s="59"/>
      <c r="IAB855" s="59"/>
      <c r="IAC855" s="59"/>
      <c r="IAD855" s="59"/>
      <c r="IAE855" s="59"/>
      <c r="IAF855" s="59"/>
      <c r="IAG855" s="59"/>
      <c r="IAH855" s="59"/>
      <c r="IAI855" s="59"/>
      <c r="IAJ855" s="59"/>
      <c r="IAK855" s="59"/>
      <c r="IAL855" s="59"/>
      <c r="IAM855" s="59"/>
      <c r="IAN855" s="59"/>
      <c r="IAO855" s="59"/>
      <c r="IAP855" s="59"/>
      <c r="IAQ855" s="59"/>
      <c r="IAR855" s="59"/>
      <c r="IAS855" s="59"/>
      <c r="IAT855" s="59"/>
      <c r="IAU855" s="59"/>
      <c r="IAV855" s="59"/>
      <c r="IAW855" s="59"/>
      <c r="IAX855" s="59"/>
      <c r="IAY855" s="59"/>
      <c r="IAZ855" s="59"/>
      <c r="IBA855" s="59"/>
      <c r="IBB855" s="59"/>
      <c r="IBC855" s="59"/>
      <c r="IBD855" s="59"/>
      <c r="IBE855" s="59"/>
      <c r="IBF855" s="59"/>
      <c r="IBG855" s="59"/>
      <c r="IBH855" s="59"/>
      <c r="IBI855" s="59"/>
      <c r="IBJ855" s="59"/>
      <c r="IBK855" s="59"/>
      <c r="IBL855" s="59"/>
      <c r="IBM855" s="59"/>
      <c r="IBN855" s="59"/>
      <c r="IBO855" s="59"/>
      <c r="IBP855" s="59"/>
      <c r="IBQ855" s="59"/>
      <c r="IBR855" s="59"/>
      <c r="IBS855" s="59"/>
      <c r="IBT855" s="59"/>
      <c r="IBU855" s="59"/>
      <c r="IBV855" s="59"/>
      <c r="IBW855" s="59"/>
      <c r="IBX855" s="59"/>
      <c r="IBY855" s="59"/>
      <c r="IBZ855" s="59"/>
      <c r="ICA855" s="59"/>
      <c r="ICB855" s="59"/>
      <c r="ICC855" s="59"/>
      <c r="ICD855" s="59"/>
      <c r="ICE855" s="59"/>
      <c r="ICF855" s="59"/>
      <c r="ICG855" s="59"/>
      <c r="ICH855" s="59"/>
      <c r="ICI855" s="59"/>
      <c r="ICJ855" s="59"/>
      <c r="ICK855" s="59"/>
      <c r="ICL855" s="59"/>
      <c r="ICM855" s="59"/>
      <c r="ICN855" s="59"/>
      <c r="ICO855" s="59"/>
      <c r="ICP855" s="59"/>
      <c r="ICQ855" s="59"/>
      <c r="ICR855" s="59"/>
      <c r="ICS855" s="59"/>
      <c r="ICT855" s="59"/>
      <c r="ICU855" s="59"/>
      <c r="ICV855" s="59"/>
      <c r="ICW855" s="59"/>
      <c r="ICX855" s="59"/>
      <c r="ICY855" s="59"/>
      <c r="ICZ855" s="59"/>
      <c r="IDA855" s="59"/>
      <c r="IDB855" s="59"/>
      <c r="IDC855" s="59"/>
      <c r="IDD855" s="59"/>
      <c r="IDE855" s="59"/>
      <c r="IDF855" s="59"/>
      <c r="IDG855" s="59"/>
      <c r="IDH855" s="59"/>
      <c r="IDI855" s="59"/>
      <c r="IDJ855" s="59"/>
      <c r="IDK855" s="59"/>
      <c r="IDL855" s="59"/>
      <c r="IDM855" s="59"/>
      <c r="IDN855" s="59"/>
      <c r="IDO855" s="59"/>
      <c r="IDP855" s="59"/>
      <c r="IDQ855" s="59"/>
      <c r="IDR855" s="59"/>
      <c r="IDS855" s="59"/>
      <c r="IDT855" s="59"/>
      <c r="IDU855" s="59"/>
      <c r="IDV855" s="59"/>
      <c r="IDW855" s="59"/>
      <c r="IDX855" s="59"/>
      <c r="IDY855" s="59"/>
      <c r="IDZ855" s="59"/>
      <c r="IEA855" s="59"/>
      <c r="IEB855" s="59"/>
      <c r="IEC855" s="59"/>
      <c r="IED855" s="59"/>
      <c r="IEE855" s="59"/>
      <c r="IEF855" s="59"/>
      <c r="IEG855" s="59"/>
      <c r="IEH855" s="59"/>
      <c r="IEI855" s="59"/>
      <c r="IEJ855" s="59"/>
      <c r="IEK855" s="59"/>
      <c r="IEL855" s="59"/>
      <c r="IEM855" s="59"/>
      <c r="IEN855" s="59"/>
      <c r="IEO855" s="59"/>
      <c r="IEP855" s="59"/>
      <c r="IEQ855" s="59"/>
      <c r="IER855" s="59"/>
      <c r="IES855" s="59"/>
      <c r="IET855" s="59"/>
      <c r="IEU855" s="59"/>
      <c r="IEV855" s="59"/>
      <c r="IEW855" s="59"/>
      <c r="IEX855" s="59"/>
      <c r="IEY855" s="59"/>
      <c r="IEZ855" s="59"/>
      <c r="IFA855" s="59"/>
      <c r="IFB855" s="59"/>
      <c r="IFC855" s="59"/>
      <c r="IFD855" s="59"/>
      <c r="IFE855" s="59"/>
      <c r="IFF855" s="59"/>
      <c r="IFG855" s="59"/>
      <c r="IFH855" s="59"/>
      <c r="IFI855" s="59"/>
      <c r="IFJ855" s="59"/>
      <c r="IFK855" s="59"/>
      <c r="IFL855" s="59"/>
      <c r="IFM855" s="59"/>
      <c r="IFN855" s="59"/>
      <c r="IFO855" s="59"/>
      <c r="IFP855" s="59"/>
      <c r="IFQ855" s="59"/>
      <c r="IFR855" s="59"/>
      <c r="IFS855" s="59"/>
      <c r="IFT855" s="59"/>
      <c r="IFU855" s="59"/>
      <c r="IFV855" s="59"/>
      <c r="IFW855" s="59"/>
      <c r="IFX855" s="59"/>
      <c r="IFY855" s="59"/>
      <c r="IFZ855" s="59"/>
      <c r="IGA855" s="59"/>
      <c r="IGB855" s="59"/>
      <c r="IGC855" s="59"/>
      <c r="IGD855" s="59"/>
      <c r="IGE855" s="59"/>
      <c r="IGF855" s="59"/>
      <c r="IGG855" s="59"/>
      <c r="IGH855" s="59"/>
      <c r="IGI855" s="59"/>
      <c r="IGJ855" s="59"/>
      <c r="IGK855" s="59"/>
      <c r="IGL855" s="59"/>
      <c r="IGM855" s="59"/>
      <c r="IGN855" s="59"/>
      <c r="IGO855" s="59"/>
      <c r="IGP855" s="59"/>
      <c r="IGQ855" s="59"/>
      <c r="IGR855" s="59"/>
      <c r="IGS855" s="59"/>
      <c r="IGT855" s="59"/>
      <c r="IGU855" s="59"/>
      <c r="IGV855" s="59"/>
      <c r="IGW855" s="59"/>
      <c r="IGX855" s="59"/>
      <c r="IGY855" s="59"/>
      <c r="IGZ855" s="59"/>
      <c r="IHA855" s="59"/>
      <c r="IHB855" s="59"/>
      <c r="IHC855" s="59"/>
      <c r="IHD855" s="59"/>
      <c r="IHE855" s="59"/>
      <c r="IHF855" s="59"/>
      <c r="IHG855" s="59"/>
      <c r="IHH855" s="59"/>
      <c r="IHI855" s="59"/>
      <c r="IHJ855" s="59"/>
      <c r="IHK855" s="59"/>
      <c r="IHL855" s="59"/>
      <c r="IHM855" s="59"/>
      <c r="IHN855" s="59"/>
      <c r="IHO855" s="59"/>
      <c r="IHP855" s="59"/>
      <c r="IHQ855" s="59"/>
      <c r="IHR855" s="59"/>
      <c r="IHS855" s="59"/>
      <c r="IHT855" s="59"/>
      <c r="IHU855" s="59"/>
      <c r="IHV855" s="59"/>
      <c r="IHW855" s="59"/>
      <c r="IHX855" s="59"/>
      <c r="IHY855" s="59"/>
      <c r="IHZ855" s="59"/>
      <c r="IIA855" s="59"/>
      <c r="IIB855" s="59"/>
      <c r="IIC855" s="59"/>
      <c r="IID855" s="59"/>
      <c r="IIE855" s="59"/>
      <c r="IIF855" s="59"/>
      <c r="IIG855" s="59"/>
      <c r="IIH855" s="59"/>
      <c r="III855" s="59"/>
      <c r="IIJ855" s="59"/>
      <c r="IIK855" s="59"/>
      <c r="IIL855" s="59"/>
      <c r="IIM855" s="59"/>
      <c r="IIN855" s="59"/>
      <c r="IIO855" s="59"/>
      <c r="IIP855" s="59"/>
      <c r="IIQ855" s="59"/>
      <c r="IIR855" s="59"/>
      <c r="IIS855" s="59"/>
      <c r="IIT855" s="59"/>
      <c r="IIU855" s="59"/>
      <c r="IIV855" s="59"/>
      <c r="IIW855" s="59"/>
      <c r="IIX855" s="59"/>
      <c r="IIY855" s="59"/>
      <c r="IIZ855" s="59"/>
      <c r="IJA855" s="59"/>
      <c r="IJB855" s="59"/>
      <c r="IJC855" s="59"/>
      <c r="IJD855" s="59"/>
      <c r="IJE855" s="59"/>
      <c r="IJF855" s="59"/>
      <c r="IJG855" s="59"/>
      <c r="IJH855" s="59"/>
      <c r="IJI855" s="59"/>
      <c r="IJJ855" s="59"/>
      <c r="IJK855" s="59"/>
      <c r="IJL855" s="59"/>
      <c r="IJM855" s="59"/>
      <c r="IJN855" s="59"/>
      <c r="IJO855" s="59"/>
      <c r="IJP855" s="59"/>
      <c r="IJQ855" s="59"/>
      <c r="IJR855" s="59"/>
      <c r="IJS855" s="59"/>
      <c r="IJT855" s="59"/>
      <c r="IJU855" s="59"/>
      <c r="IJV855" s="59"/>
      <c r="IJW855" s="59"/>
      <c r="IJX855" s="59"/>
      <c r="IJY855" s="59"/>
      <c r="IJZ855" s="59"/>
      <c r="IKA855" s="59"/>
      <c r="IKB855" s="59"/>
      <c r="IKC855" s="59"/>
      <c r="IKD855" s="59"/>
      <c r="IKE855" s="59"/>
      <c r="IKF855" s="59"/>
      <c r="IKG855" s="59"/>
      <c r="IKH855" s="59"/>
      <c r="IKI855" s="59"/>
      <c r="IKJ855" s="59"/>
      <c r="IKK855" s="59"/>
      <c r="IKL855" s="59"/>
      <c r="IKM855" s="59"/>
      <c r="IKN855" s="59"/>
      <c r="IKO855" s="59"/>
      <c r="IKP855" s="59"/>
      <c r="IKQ855" s="59"/>
      <c r="IKR855" s="59"/>
      <c r="IKS855" s="59"/>
      <c r="IKT855" s="59"/>
      <c r="IKU855" s="59"/>
      <c r="IKV855" s="59"/>
      <c r="IKW855" s="59"/>
      <c r="IKX855" s="59"/>
      <c r="IKY855" s="59"/>
      <c r="IKZ855" s="59"/>
      <c r="ILA855" s="59"/>
      <c r="ILB855" s="59"/>
      <c r="ILC855" s="59"/>
      <c r="ILD855" s="59"/>
      <c r="ILE855" s="59"/>
      <c r="ILF855" s="59"/>
      <c r="ILG855" s="59"/>
      <c r="ILH855" s="59"/>
      <c r="ILI855" s="59"/>
      <c r="ILJ855" s="59"/>
      <c r="ILK855" s="59"/>
      <c r="ILL855" s="59"/>
      <c r="ILM855" s="59"/>
      <c r="ILN855" s="59"/>
      <c r="ILO855" s="59"/>
      <c r="ILP855" s="59"/>
      <c r="ILQ855" s="59"/>
      <c r="ILR855" s="59"/>
      <c r="ILS855" s="59"/>
      <c r="ILT855" s="59"/>
      <c r="ILU855" s="59"/>
      <c r="ILV855" s="59"/>
      <c r="ILW855" s="59"/>
      <c r="ILX855" s="59"/>
      <c r="ILY855" s="59"/>
      <c r="ILZ855" s="59"/>
      <c r="IMA855" s="59"/>
      <c r="IMB855" s="59"/>
      <c r="IMC855" s="59"/>
      <c r="IMD855" s="59"/>
      <c r="IME855" s="59"/>
      <c r="IMF855" s="59"/>
      <c r="IMG855" s="59"/>
      <c r="IMH855" s="59"/>
      <c r="IMI855" s="59"/>
      <c r="IMJ855" s="59"/>
      <c r="IMK855" s="59"/>
      <c r="IML855" s="59"/>
      <c r="IMM855" s="59"/>
      <c r="IMN855" s="59"/>
      <c r="IMO855" s="59"/>
      <c r="IMP855" s="59"/>
      <c r="IMQ855" s="59"/>
      <c r="IMR855" s="59"/>
      <c r="IMS855" s="59"/>
      <c r="IMT855" s="59"/>
      <c r="IMU855" s="59"/>
      <c r="IMV855" s="59"/>
      <c r="IMW855" s="59"/>
      <c r="IMX855" s="59"/>
      <c r="IMY855" s="59"/>
      <c r="IMZ855" s="59"/>
      <c r="INA855" s="59"/>
      <c r="INB855" s="59"/>
      <c r="INC855" s="59"/>
      <c r="IND855" s="59"/>
      <c r="INE855" s="59"/>
      <c r="INF855" s="59"/>
      <c r="ING855" s="59"/>
      <c r="INH855" s="59"/>
      <c r="INI855" s="59"/>
      <c r="INJ855" s="59"/>
      <c r="INK855" s="59"/>
      <c r="INL855" s="59"/>
      <c r="INM855" s="59"/>
      <c r="INN855" s="59"/>
      <c r="INO855" s="59"/>
      <c r="INP855" s="59"/>
      <c r="INQ855" s="59"/>
      <c r="INR855" s="59"/>
      <c r="INS855" s="59"/>
      <c r="INT855" s="59"/>
      <c r="INU855" s="59"/>
      <c r="INV855" s="59"/>
      <c r="INW855" s="59"/>
      <c r="INX855" s="59"/>
      <c r="INY855" s="59"/>
      <c r="INZ855" s="59"/>
      <c r="IOA855" s="59"/>
      <c r="IOB855" s="59"/>
      <c r="IOC855" s="59"/>
      <c r="IOD855" s="59"/>
      <c r="IOE855" s="59"/>
      <c r="IOF855" s="59"/>
      <c r="IOG855" s="59"/>
      <c r="IOH855" s="59"/>
      <c r="IOI855" s="59"/>
      <c r="IOJ855" s="59"/>
      <c r="IOK855" s="59"/>
      <c r="IOL855" s="59"/>
      <c r="IOM855" s="59"/>
      <c r="ION855" s="59"/>
      <c r="IOO855" s="59"/>
      <c r="IOP855" s="59"/>
      <c r="IOQ855" s="59"/>
      <c r="IOR855" s="59"/>
      <c r="IOS855" s="59"/>
      <c r="IOT855" s="59"/>
      <c r="IOU855" s="59"/>
      <c r="IOV855" s="59"/>
      <c r="IOW855" s="59"/>
      <c r="IOX855" s="59"/>
      <c r="IOY855" s="59"/>
      <c r="IOZ855" s="59"/>
      <c r="IPA855" s="59"/>
      <c r="IPB855" s="59"/>
      <c r="IPC855" s="59"/>
      <c r="IPD855" s="59"/>
      <c r="IPE855" s="59"/>
      <c r="IPF855" s="59"/>
      <c r="IPG855" s="59"/>
      <c r="IPH855" s="59"/>
      <c r="IPI855" s="59"/>
      <c r="IPJ855" s="59"/>
      <c r="IPK855" s="59"/>
      <c r="IPL855" s="59"/>
      <c r="IPM855" s="59"/>
      <c r="IPN855" s="59"/>
      <c r="IPO855" s="59"/>
      <c r="IPP855" s="59"/>
      <c r="IPQ855" s="59"/>
      <c r="IPR855" s="59"/>
      <c r="IPS855" s="59"/>
      <c r="IPT855" s="59"/>
      <c r="IPU855" s="59"/>
      <c r="IPV855" s="59"/>
      <c r="IPW855" s="59"/>
      <c r="IPX855" s="59"/>
      <c r="IPY855" s="59"/>
      <c r="IPZ855" s="59"/>
      <c r="IQA855" s="59"/>
      <c r="IQB855" s="59"/>
      <c r="IQC855" s="59"/>
      <c r="IQD855" s="59"/>
      <c r="IQE855" s="59"/>
      <c r="IQF855" s="59"/>
      <c r="IQG855" s="59"/>
      <c r="IQH855" s="59"/>
      <c r="IQI855" s="59"/>
      <c r="IQJ855" s="59"/>
      <c r="IQK855" s="59"/>
      <c r="IQL855" s="59"/>
      <c r="IQM855" s="59"/>
      <c r="IQN855" s="59"/>
      <c r="IQO855" s="59"/>
      <c r="IQP855" s="59"/>
      <c r="IQQ855" s="59"/>
      <c r="IQR855" s="59"/>
      <c r="IQS855" s="59"/>
      <c r="IQT855" s="59"/>
      <c r="IQU855" s="59"/>
      <c r="IQV855" s="59"/>
      <c r="IQW855" s="59"/>
      <c r="IQX855" s="59"/>
      <c r="IQY855" s="59"/>
      <c r="IQZ855" s="59"/>
      <c r="IRA855" s="59"/>
      <c r="IRB855" s="59"/>
      <c r="IRC855" s="59"/>
      <c r="IRD855" s="59"/>
      <c r="IRE855" s="59"/>
      <c r="IRF855" s="59"/>
      <c r="IRG855" s="59"/>
      <c r="IRH855" s="59"/>
      <c r="IRI855" s="59"/>
      <c r="IRJ855" s="59"/>
      <c r="IRK855" s="59"/>
      <c r="IRL855" s="59"/>
      <c r="IRM855" s="59"/>
      <c r="IRN855" s="59"/>
      <c r="IRO855" s="59"/>
      <c r="IRP855" s="59"/>
      <c r="IRQ855" s="59"/>
      <c r="IRR855" s="59"/>
      <c r="IRS855" s="59"/>
      <c r="IRT855" s="59"/>
      <c r="IRU855" s="59"/>
      <c r="IRV855" s="59"/>
      <c r="IRW855" s="59"/>
      <c r="IRX855" s="59"/>
      <c r="IRY855" s="59"/>
      <c r="IRZ855" s="59"/>
      <c r="ISA855" s="59"/>
      <c r="ISB855" s="59"/>
      <c r="ISC855" s="59"/>
      <c r="ISD855" s="59"/>
      <c r="ISE855" s="59"/>
      <c r="ISF855" s="59"/>
      <c r="ISG855" s="59"/>
      <c r="ISH855" s="59"/>
      <c r="ISI855" s="59"/>
      <c r="ISJ855" s="59"/>
      <c r="ISK855" s="59"/>
      <c r="ISL855" s="59"/>
      <c r="ISM855" s="59"/>
      <c r="ISN855" s="59"/>
      <c r="ISO855" s="59"/>
      <c r="ISP855" s="59"/>
      <c r="ISQ855" s="59"/>
      <c r="ISR855" s="59"/>
      <c r="ISS855" s="59"/>
      <c r="IST855" s="59"/>
      <c r="ISU855" s="59"/>
      <c r="ISV855" s="59"/>
      <c r="ISW855" s="59"/>
      <c r="ISX855" s="59"/>
      <c r="ISY855" s="59"/>
      <c r="ISZ855" s="59"/>
      <c r="ITA855" s="59"/>
      <c r="ITB855" s="59"/>
      <c r="ITC855" s="59"/>
      <c r="ITD855" s="59"/>
      <c r="ITE855" s="59"/>
      <c r="ITF855" s="59"/>
      <c r="ITG855" s="59"/>
      <c r="ITH855" s="59"/>
      <c r="ITI855" s="59"/>
      <c r="ITJ855" s="59"/>
      <c r="ITK855" s="59"/>
      <c r="ITL855" s="59"/>
      <c r="ITM855" s="59"/>
      <c r="ITN855" s="59"/>
      <c r="ITO855" s="59"/>
      <c r="ITP855" s="59"/>
      <c r="ITQ855" s="59"/>
      <c r="ITR855" s="59"/>
      <c r="ITS855" s="59"/>
      <c r="ITT855" s="59"/>
      <c r="ITU855" s="59"/>
      <c r="ITV855" s="59"/>
      <c r="ITW855" s="59"/>
      <c r="ITX855" s="59"/>
      <c r="ITY855" s="59"/>
      <c r="ITZ855" s="59"/>
      <c r="IUA855" s="59"/>
      <c r="IUB855" s="59"/>
      <c r="IUC855" s="59"/>
      <c r="IUD855" s="59"/>
      <c r="IUE855" s="59"/>
      <c r="IUF855" s="59"/>
      <c r="IUG855" s="59"/>
      <c r="IUH855" s="59"/>
      <c r="IUI855" s="59"/>
      <c r="IUJ855" s="59"/>
      <c r="IUK855" s="59"/>
      <c r="IUL855" s="59"/>
      <c r="IUM855" s="59"/>
      <c r="IUN855" s="59"/>
      <c r="IUO855" s="59"/>
      <c r="IUP855" s="59"/>
      <c r="IUQ855" s="59"/>
      <c r="IUR855" s="59"/>
      <c r="IUS855" s="59"/>
      <c r="IUT855" s="59"/>
      <c r="IUU855" s="59"/>
      <c r="IUV855" s="59"/>
      <c r="IUW855" s="59"/>
      <c r="IUX855" s="59"/>
      <c r="IUY855" s="59"/>
      <c r="IUZ855" s="59"/>
      <c r="IVA855" s="59"/>
      <c r="IVB855" s="59"/>
      <c r="IVC855" s="59"/>
      <c r="IVD855" s="59"/>
      <c r="IVE855" s="59"/>
      <c r="IVF855" s="59"/>
      <c r="IVG855" s="59"/>
      <c r="IVH855" s="59"/>
      <c r="IVI855" s="59"/>
      <c r="IVJ855" s="59"/>
      <c r="IVK855" s="59"/>
      <c r="IVL855" s="59"/>
      <c r="IVM855" s="59"/>
      <c r="IVN855" s="59"/>
      <c r="IVO855" s="59"/>
      <c r="IVP855" s="59"/>
      <c r="IVQ855" s="59"/>
      <c r="IVR855" s="59"/>
      <c r="IVS855" s="59"/>
      <c r="IVT855" s="59"/>
      <c r="IVU855" s="59"/>
      <c r="IVV855" s="59"/>
      <c r="IVW855" s="59"/>
      <c r="IVX855" s="59"/>
      <c r="IVY855" s="59"/>
      <c r="IVZ855" s="59"/>
      <c r="IWA855" s="59"/>
      <c r="IWB855" s="59"/>
      <c r="IWC855" s="59"/>
      <c r="IWD855" s="59"/>
      <c r="IWE855" s="59"/>
      <c r="IWF855" s="59"/>
      <c r="IWG855" s="59"/>
      <c r="IWH855" s="59"/>
      <c r="IWI855" s="59"/>
      <c r="IWJ855" s="59"/>
      <c r="IWK855" s="59"/>
      <c r="IWL855" s="59"/>
      <c r="IWM855" s="59"/>
      <c r="IWN855" s="59"/>
      <c r="IWO855" s="59"/>
      <c r="IWP855" s="59"/>
      <c r="IWQ855" s="59"/>
      <c r="IWR855" s="59"/>
      <c r="IWS855" s="59"/>
      <c r="IWT855" s="59"/>
      <c r="IWU855" s="59"/>
      <c r="IWV855" s="59"/>
      <c r="IWW855" s="59"/>
      <c r="IWX855" s="59"/>
      <c r="IWY855" s="59"/>
      <c r="IWZ855" s="59"/>
      <c r="IXA855" s="59"/>
      <c r="IXB855" s="59"/>
      <c r="IXC855" s="59"/>
      <c r="IXD855" s="59"/>
      <c r="IXE855" s="59"/>
      <c r="IXF855" s="59"/>
      <c r="IXG855" s="59"/>
      <c r="IXH855" s="59"/>
      <c r="IXI855" s="59"/>
      <c r="IXJ855" s="59"/>
      <c r="IXK855" s="59"/>
      <c r="IXL855" s="59"/>
      <c r="IXM855" s="59"/>
      <c r="IXN855" s="59"/>
      <c r="IXO855" s="59"/>
      <c r="IXP855" s="59"/>
      <c r="IXQ855" s="59"/>
      <c r="IXR855" s="59"/>
      <c r="IXS855" s="59"/>
      <c r="IXT855" s="59"/>
      <c r="IXU855" s="59"/>
      <c r="IXV855" s="59"/>
      <c r="IXW855" s="59"/>
      <c r="IXX855" s="59"/>
      <c r="IXY855" s="59"/>
      <c r="IXZ855" s="59"/>
      <c r="IYA855" s="59"/>
      <c r="IYB855" s="59"/>
      <c r="IYC855" s="59"/>
      <c r="IYD855" s="59"/>
      <c r="IYE855" s="59"/>
      <c r="IYF855" s="59"/>
      <c r="IYG855" s="59"/>
      <c r="IYH855" s="59"/>
      <c r="IYI855" s="59"/>
      <c r="IYJ855" s="59"/>
      <c r="IYK855" s="59"/>
      <c r="IYL855" s="59"/>
      <c r="IYM855" s="59"/>
      <c r="IYN855" s="59"/>
      <c r="IYO855" s="59"/>
      <c r="IYP855" s="59"/>
      <c r="IYQ855" s="59"/>
      <c r="IYR855" s="59"/>
      <c r="IYS855" s="59"/>
      <c r="IYT855" s="59"/>
      <c r="IYU855" s="59"/>
      <c r="IYV855" s="59"/>
      <c r="IYW855" s="59"/>
      <c r="IYX855" s="59"/>
      <c r="IYY855" s="59"/>
      <c r="IYZ855" s="59"/>
      <c r="IZA855" s="59"/>
      <c r="IZB855" s="59"/>
      <c r="IZC855" s="59"/>
      <c r="IZD855" s="59"/>
      <c r="IZE855" s="59"/>
      <c r="IZF855" s="59"/>
      <c r="IZG855" s="59"/>
      <c r="IZH855" s="59"/>
      <c r="IZI855" s="59"/>
      <c r="IZJ855" s="59"/>
      <c r="IZK855" s="59"/>
      <c r="IZL855" s="59"/>
      <c r="IZM855" s="59"/>
      <c r="IZN855" s="59"/>
      <c r="IZO855" s="59"/>
      <c r="IZP855" s="59"/>
      <c r="IZQ855" s="59"/>
      <c r="IZR855" s="59"/>
      <c r="IZS855" s="59"/>
      <c r="IZT855" s="59"/>
      <c r="IZU855" s="59"/>
      <c r="IZV855" s="59"/>
      <c r="IZW855" s="59"/>
      <c r="IZX855" s="59"/>
      <c r="IZY855" s="59"/>
      <c r="IZZ855" s="59"/>
      <c r="JAA855" s="59"/>
      <c r="JAB855" s="59"/>
      <c r="JAC855" s="59"/>
      <c r="JAD855" s="59"/>
      <c r="JAE855" s="59"/>
      <c r="JAF855" s="59"/>
      <c r="JAG855" s="59"/>
      <c r="JAH855" s="59"/>
      <c r="JAI855" s="59"/>
      <c r="JAJ855" s="59"/>
      <c r="JAK855" s="59"/>
      <c r="JAL855" s="59"/>
      <c r="JAM855" s="59"/>
      <c r="JAN855" s="59"/>
      <c r="JAO855" s="59"/>
      <c r="JAP855" s="59"/>
      <c r="JAQ855" s="59"/>
      <c r="JAR855" s="59"/>
      <c r="JAS855" s="59"/>
      <c r="JAT855" s="59"/>
      <c r="JAU855" s="59"/>
      <c r="JAV855" s="59"/>
      <c r="JAW855" s="59"/>
      <c r="JAX855" s="59"/>
      <c r="JAY855" s="59"/>
      <c r="JAZ855" s="59"/>
      <c r="JBA855" s="59"/>
      <c r="JBB855" s="59"/>
      <c r="JBC855" s="59"/>
      <c r="JBD855" s="59"/>
      <c r="JBE855" s="59"/>
      <c r="JBF855" s="59"/>
      <c r="JBG855" s="59"/>
      <c r="JBH855" s="59"/>
      <c r="JBI855" s="59"/>
      <c r="JBJ855" s="59"/>
      <c r="JBK855" s="59"/>
      <c r="JBL855" s="59"/>
      <c r="JBM855" s="59"/>
      <c r="JBN855" s="59"/>
      <c r="JBO855" s="59"/>
      <c r="JBP855" s="59"/>
      <c r="JBQ855" s="59"/>
      <c r="JBR855" s="59"/>
      <c r="JBS855" s="59"/>
      <c r="JBT855" s="59"/>
      <c r="JBU855" s="59"/>
      <c r="JBV855" s="59"/>
      <c r="JBW855" s="59"/>
      <c r="JBX855" s="59"/>
      <c r="JBY855" s="59"/>
      <c r="JBZ855" s="59"/>
      <c r="JCA855" s="59"/>
      <c r="JCB855" s="59"/>
      <c r="JCC855" s="59"/>
      <c r="JCD855" s="59"/>
      <c r="JCE855" s="59"/>
      <c r="JCF855" s="59"/>
      <c r="JCG855" s="59"/>
      <c r="JCH855" s="59"/>
      <c r="JCI855" s="59"/>
      <c r="JCJ855" s="59"/>
      <c r="JCK855" s="59"/>
      <c r="JCL855" s="59"/>
      <c r="JCM855" s="59"/>
      <c r="JCN855" s="59"/>
      <c r="JCO855" s="59"/>
      <c r="JCP855" s="59"/>
      <c r="JCQ855" s="59"/>
      <c r="JCR855" s="59"/>
      <c r="JCS855" s="59"/>
      <c r="JCT855" s="59"/>
      <c r="JCU855" s="59"/>
      <c r="JCV855" s="59"/>
      <c r="JCW855" s="59"/>
      <c r="JCX855" s="59"/>
      <c r="JCY855" s="59"/>
      <c r="JCZ855" s="59"/>
      <c r="JDA855" s="59"/>
      <c r="JDB855" s="59"/>
      <c r="JDC855" s="59"/>
      <c r="JDD855" s="59"/>
      <c r="JDE855" s="59"/>
      <c r="JDF855" s="59"/>
      <c r="JDG855" s="59"/>
      <c r="JDH855" s="59"/>
      <c r="JDI855" s="59"/>
      <c r="JDJ855" s="59"/>
      <c r="JDK855" s="59"/>
      <c r="JDL855" s="59"/>
      <c r="JDM855" s="59"/>
      <c r="JDN855" s="59"/>
      <c r="JDO855" s="59"/>
      <c r="JDP855" s="59"/>
      <c r="JDQ855" s="59"/>
      <c r="JDR855" s="59"/>
      <c r="JDS855" s="59"/>
      <c r="JDT855" s="59"/>
      <c r="JDU855" s="59"/>
      <c r="JDV855" s="59"/>
      <c r="JDW855" s="59"/>
      <c r="JDX855" s="59"/>
      <c r="JDY855" s="59"/>
      <c r="JDZ855" s="59"/>
      <c r="JEA855" s="59"/>
      <c r="JEB855" s="59"/>
      <c r="JEC855" s="59"/>
      <c r="JED855" s="59"/>
      <c r="JEE855" s="59"/>
      <c r="JEF855" s="59"/>
      <c r="JEG855" s="59"/>
      <c r="JEH855" s="59"/>
      <c r="JEI855" s="59"/>
      <c r="JEJ855" s="59"/>
      <c r="JEK855" s="59"/>
      <c r="JEL855" s="59"/>
      <c r="JEM855" s="59"/>
      <c r="JEN855" s="59"/>
      <c r="JEO855" s="59"/>
      <c r="JEP855" s="59"/>
      <c r="JEQ855" s="59"/>
      <c r="JER855" s="59"/>
      <c r="JES855" s="59"/>
      <c r="JET855" s="59"/>
      <c r="JEU855" s="59"/>
      <c r="JEV855" s="59"/>
      <c r="JEW855" s="59"/>
      <c r="JEX855" s="59"/>
      <c r="JEY855" s="59"/>
      <c r="JEZ855" s="59"/>
      <c r="JFA855" s="59"/>
      <c r="JFB855" s="59"/>
      <c r="JFC855" s="59"/>
      <c r="JFD855" s="59"/>
      <c r="JFE855" s="59"/>
      <c r="JFF855" s="59"/>
      <c r="JFG855" s="59"/>
      <c r="JFH855" s="59"/>
      <c r="JFI855" s="59"/>
      <c r="JFJ855" s="59"/>
      <c r="JFK855" s="59"/>
      <c r="JFL855" s="59"/>
      <c r="JFM855" s="59"/>
      <c r="JFN855" s="59"/>
      <c r="JFO855" s="59"/>
      <c r="JFP855" s="59"/>
      <c r="JFQ855" s="59"/>
      <c r="JFR855" s="59"/>
      <c r="JFS855" s="59"/>
      <c r="JFT855" s="59"/>
      <c r="JFU855" s="59"/>
      <c r="JFV855" s="59"/>
      <c r="JFW855" s="59"/>
      <c r="JFX855" s="59"/>
      <c r="JFY855" s="59"/>
      <c r="JFZ855" s="59"/>
      <c r="JGA855" s="59"/>
      <c r="JGB855" s="59"/>
      <c r="JGC855" s="59"/>
      <c r="JGD855" s="59"/>
      <c r="JGE855" s="59"/>
      <c r="JGF855" s="59"/>
      <c r="JGG855" s="59"/>
      <c r="JGH855" s="59"/>
      <c r="JGI855" s="59"/>
      <c r="JGJ855" s="59"/>
      <c r="JGK855" s="59"/>
      <c r="JGL855" s="59"/>
      <c r="JGM855" s="59"/>
      <c r="JGN855" s="59"/>
      <c r="JGO855" s="59"/>
      <c r="JGP855" s="59"/>
      <c r="JGQ855" s="59"/>
      <c r="JGR855" s="59"/>
      <c r="JGS855" s="59"/>
      <c r="JGT855" s="59"/>
      <c r="JGU855" s="59"/>
      <c r="JGV855" s="59"/>
      <c r="JGW855" s="59"/>
      <c r="JGX855" s="59"/>
      <c r="JGY855" s="59"/>
      <c r="JGZ855" s="59"/>
      <c r="JHA855" s="59"/>
      <c r="JHB855" s="59"/>
      <c r="JHC855" s="59"/>
      <c r="JHD855" s="59"/>
      <c r="JHE855" s="59"/>
      <c r="JHF855" s="59"/>
      <c r="JHG855" s="59"/>
      <c r="JHH855" s="59"/>
      <c r="JHI855" s="59"/>
      <c r="JHJ855" s="59"/>
      <c r="JHK855" s="59"/>
      <c r="JHL855" s="59"/>
      <c r="JHM855" s="59"/>
      <c r="JHN855" s="59"/>
      <c r="JHO855" s="59"/>
      <c r="JHP855" s="59"/>
      <c r="JHQ855" s="59"/>
      <c r="JHR855" s="59"/>
      <c r="JHS855" s="59"/>
      <c r="JHT855" s="59"/>
      <c r="JHU855" s="59"/>
      <c r="JHV855" s="59"/>
      <c r="JHW855" s="59"/>
      <c r="JHX855" s="59"/>
      <c r="JHY855" s="59"/>
      <c r="JHZ855" s="59"/>
      <c r="JIA855" s="59"/>
      <c r="JIB855" s="59"/>
      <c r="JIC855" s="59"/>
      <c r="JID855" s="59"/>
      <c r="JIE855" s="59"/>
      <c r="JIF855" s="59"/>
      <c r="JIG855" s="59"/>
      <c r="JIH855" s="59"/>
      <c r="JII855" s="59"/>
      <c r="JIJ855" s="59"/>
      <c r="JIK855" s="59"/>
      <c r="JIL855" s="59"/>
      <c r="JIM855" s="59"/>
      <c r="JIN855" s="59"/>
      <c r="JIO855" s="59"/>
      <c r="JIP855" s="59"/>
      <c r="JIQ855" s="59"/>
      <c r="JIR855" s="59"/>
      <c r="JIS855" s="59"/>
      <c r="JIT855" s="59"/>
      <c r="JIU855" s="59"/>
      <c r="JIV855" s="59"/>
      <c r="JIW855" s="59"/>
      <c r="JIX855" s="59"/>
      <c r="JIY855" s="59"/>
      <c r="JIZ855" s="59"/>
      <c r="JJA855" s="59"/>
      <c r="JJB855" s="59"/>
      <c r="JJC855" s="59"/>
      <c r="JJD855" s="59"/>
      <c r="JJE855" s="59"/>
      <c r="JJF855" s="59"/>
      <c r="JJG855" s="59"/>
      <c r="JJH855" s="59"/>
      <c r="JJI855" s="59"/>
      <c r="JJJ855" s="59"/>
      <c r="JJK855" s="59"/>
      <c r="JJL855" s="59"/>
      <c r="JJM855" s="59"/>
      <c r="JJN855" s="59"/>
      <c r="JJO855" s="59"/>
      <c r="JJP855" s="59"/>
      <c r="JJQ855" s="59"/>
      <c r="JJR855" s="59"/>
      <c r="JJS855" s="59"/>
      <c r="JJT855" s="59"/>
      <c r="JJU855" s="59"/>
      <c r="JJV855" s="59"/>
      <c r="JJW855" s="59"/>
      <c r="JJX855" s="59"/>
      <c r="JJY855" s="59"/>
      <c r="JJZ855" s="59"/>
      <c r="JKA855" s="59"/>
      <c r="JKB855" s="59"/>
      <c r="JKC855" s="59"/>
      <c r="JKD855" s="59"/>
      <c r="JKE855" s="59"/>
      <c r="JKF855" s="59"/>
      <c r="JKG855" s="59"/>
      <c r="JKH855" s="59"/>
      <c r="JKI855" s="59"/>
      <c r="JKJ855" s="59"/>
      <c r="JKK855" s="59"/>
      <c r="JKL855" s="59"/>
      <c r="JKM855" s="59"/>
      <c r="JKN855" s="59"/>
      <c r="JKO855" s="59"/>
      <c r="JKP855" s="59"/>
      <c r="JKQ855" s="59"/>
      <c r="JKR855" s="59"/>
      <c r="JKS855" s="59"/>
      <c r="JKT855" s="59"/>
      <c r="JKU855" s="59"/>
      <c r="JKV855" s="59"/>
      <c r="JKW855" s="59"/>
      <c r="JKX855" s="59"/>
      <c r="JKY855" s="59"/>
      <c r="JKZ855" s="59"/>
      <c r="JLA855" s="59"/>
      <c r="JLB855" s="59"/>
      <c r="JLC855" s="59"/>
      <c r="JLD855" s="59"/>
      <c r="JLE855" s="59"/>
      <c r="JLF855" s="59"/>
      <c r="JLG855" s="59"/>
      <c r="JLH855" s="59"/>
      <c r="JLI855" s="59"/>
      <c r="JLJ855" s="59"/>
      <c r="JLK855" s="59"/>
      <c r="JLL855" s="59"/>
      <c r="JLM855" s="59"/>
      <c r="JLN855" s="59"/>
      <c r="JLO855" s="59"/>
      <c r="JLP855" s="59"/>
      <c r="JLQ855" s="59"/>
      <c r="JLR855" s="59"/>
      <c r="JLS855" s="59"/>
      <c r="JLT855" s="59"/>
      <c r="JLU855" s="59"/>
      <c r="JLV855" s="59"/>
      <c r="JLW855" s="59"/>
      <c r="JLX855" s="59"/>
      <c r="JLY855" s="59"/>
      <c r="JLZ855" s="59"/>
      <c r="JMA855" s="59"/>
      <c r="JMB855" s="59"/>
      <c r="JMC855" s="59"/>
      <c r="JMD855" s="59"/>
      <c r="JME855" s="59"/>
      <c r="JMF855" s="59"/>
      <c r="JMG855" s="59"/>
      <c r="JMH855" s="59"/>
      <c r="JMI855" s="59"/>
      <c r="JMJ855" s="59"/>
      <c r="JMK855" s="59"/>
      <c r="JML855" s="59"/>
      <c r="JMM855" s="59"/>
      <c r="JMN855" s="59"/>
      <c r="JMO855" s="59"/>
      <c r="JMP855" s="59"/>
      <c r="JMQ855" s="59"/>
      <c r="JMR855" s="59"/>
      <c r="JMS855" s="59"/>
      <c r="JMT855" s="59"/>
      <c r="JMU855" s="59"/>
      <c r="JMV855" s="59"/>
      <c r="JMW855" s="59"/>
      <c r="JMX855" s="59"/>
      <c r="JMY855" s="59"/>
      <c r="JMZ855" s="59"/>
      <c r="JNA855" s="59"/>
      <c r="JNB855" s="59"/>
      <c r="JNC855" s="59"/>
      <c r="JND855" s="59"/>
      <c r="JNE855" s="59"/>
      <c r="JNF855" s="59"/>
      <c r="JNG855" s="59"/>
      <c r="JNH855" s="59"/>
      <c r="JNI855" s="59"/>
      <c r="JNJ855" s="59"/>
      <c r="JNK855" s="59"/>
      <c r="JNL855" s="59"/>
      <c r="JNM855" s="59"/>
      <c r="JNN855" s="59"/>
      <c r="JNO855" s="59"/>
      <c r="JNP855" s="59"/>
      <c r="JNQ855" s="59"/>
      <c r="JNR855" s="59"/>
      <c r="JNS855" s="59"/>
      <c r="JNT855" s="59"/>
      <c r="JNU855" s="59"/>
      <c r="JNV855" s="59"/>
      <c r="JNW855" s="59"/>
      <c r="JNX855" s="59"/>
      <c r="JNY855" s="59"/>
      <c r="JNZ855" s="59"/>
      <c r="JOA855" s="59"/>
      <c r="JOB855" s="59"/>
      <c r="JOC855" s="59"/>
      <c r="JOD855" s="59"/>
      <c r="JOE855" s="59"/>
      <c r="JOF855" s="59"/>
      <c r="JOG855" s="59"/>
      <c r="JOH855" s="59"/>
      <c r="JOI855" s="59"/>
      <c r="JOJ855" s="59"/>
      <c r="JOK855" s="59"/>
      <c r="JOL855" s="59"/>
      <c r="JOM855" s="59"/>
      <c r="JON855" s="59"/>
      <c r="JOO855" s="59"/>
      <c r="JOP855" s="59"/>
      <c r="JOQ855" s="59"/>
      <c r="JOR855" s="59"/>
      <c r="JOS855" s="59"/>
      <c r="JOT855" s="59"/>
      <c r="JOU855" s="59"/>
      <c r="JOV855" s="59"/>
      <c r="JOW855" s="59"/>
      <c r="JOX855" s="59"/>
      <c r="JOY855" s="59"/>
      <c r="JOZ855" s="59"/>
      <c r="JPA855" s="59"/>
      <c r="JPB855" s="59"/>
      <c r="JPC855" s="59"/>
      <c r="JPD855" s="59"/>
      <c r="JPE855" s="59"/>
      <c r="JPF855" s="59"/>
      <c r="JPG855" s="59"/>
      <c r="JPH855" s="59"/>
      <c r="JPI855" s="59"/>
      <c r="JPJ855" s="59"/>
      <c r="JPK855" s="59"/>
      <c r="JPL855" s="59"/>
      <c r="JPM855" s="59"/>
      <c r="JPN855" s="59"/>
      <c r="JPO855" s="59"/>
      <c r="JPP855" s="59"/>
      <c r="JPQ855" s="59"/>
      <c r="JPR855" s="59"/>
      <c r="JPS855" s="59"/>
      <c r="JPT855" s="59"/>
      <c r="JPU855" s="59"/>
      <c r="JPV855" s="59"/>
      <c r="JPW855" s="59"/>
      <c r="JPX855" s="59"/>
      <c r="JPY855" s="59"/>
      <c r="JPZ855" s="59"/>
      <c r="JQA855" s="59"/>
      <c r="JQB855" s="59"/>
      <c r="JQC855" s="59"/>
      <c r="JQD855" s="59"/>
      <c r="JQE855" s="59"/>
      <c r="JQF855" s="59"/>
      <c r="JQG855" s="59"/>
      <c r="JQH855" s="59"/>
      <c r="JQI855" s="59"/>
      <c r="JQJ855" s="59"/>
      <c r="JQK855" s="59"/>
      <c r="JQL855" s="59"/>
      <c r="JQM855" s="59"/>
      <c r="JQN855" s="59"/>
      <c r="JQO855" s="59"/>
      <c r="JQP855" s="59"/>
      <c r="JQQ855" s="59"/>
      <c r="JQR855" s="59"/>
      <c r="JQS855" s="59"/>
      <c r="JQT855" s="59"/>
      <c r="JQU855" s="59"/>
      <c r="JQV855" s="59"/>
      <c r="JQW855" s="59"/>
      <c r="JQX855" s="59"/>
      <c r="JQY855" s="59"/>
      <c r="JQZ855" s="59"/>
      <c r="JRA855" s="59"/>
      <c r="JRB855" s="59"/>
      <c r="JRC855" s="59"/>
      <c r="JRD855" s="59"/>
      <c r="JRE855" s="59"/>
      <c r="JRF855" s="59"/>
      <c r="JRG855" s="59"/>
      <c r="JRH855" s="59"/>
      <c r="JRI855" s="59"/>
      <c r="JRJ855" s="59"/>
      <c r="JRK855" s="59"/>
      <c r="JRL855" s="59"/>
      <c r="JRM855" s="59"/>
      <c r="JRN855" s="59"/>
      <c r="JRO855" s="59"/>
      <c r="JRP855" s="59"/>
      <c r="JRQ855" s="59"/>
      <c r="JRR855" s="59"/>
      <c r="JRS855" s="59"/>
      <c r="JRT855" s="59"/>
      <c r="JRU855" s="59"/>
      <c r="JRV855" s="59"/>
      <c r="JRW855" s="59"/>
      <c r="JRX855" s="59"/>
      <c r="JRY855" s="59"/>
      <c r="JRZ855" s="59"/>
      <c r="JSA855" s="59"/>
      <c r="JSB855" s="59"/>
      <c r="JSC855" s="59"/>
      <c r="JSD855" s="59"/>
      <c r="JSE855" s="59"/>
      <c r="JSF855" s="59"/>
      <c r="JSG855" s="59"/>
      <c r="JSH855" s="59"/>
      <c r="JSI855" s="59"/>
      <c r="JSJ855" s="59"/>
      <c r="JSK855" s="59"/>
      <c r="JSL855" s="59"/>
      <c r="JSM855" s="59"/>
      <c r="JSN855" s="59"/>
      <c r="JSO855" s="59"/>
      <c r="JSP855" s="59"/>
      <c r="JSQ855" s="59"/>
      <c r="JSR855" s="59"/>
      <c r="JSS855" s="59"/>
      <c r="JST855" s="59"/>
      <c r="JSU855" s="59"/>
      <c r="JSV855" s="59"/>
      <c r="JSW855" s="59"/>
      <c r="JSX855" s="59"/>
      <c r="JSY855" s="59"/>
      <c r="JSZ855" s="59"/>
      <c r="JTA855" s="59"/>
      <c r="JTB855" s="59"/>
      <c r="JTC855" s="59"/>
      <c r="JTD855" s="59"/>
      <c r="JTE855" s="59"/>
      <c r="JTF855" s="59"/>
      <c r="JTG855" s="59"/>
      <c r="JTH855" s="59"/>
      <c r="JTI855" s="59"/>
      <c r="JTJ855" s="59"/>
      <c r="JTK855" s="59"/>
      <c r="JTL855" s="59"/>
      <c r="JTM855" s="59"/>
      <c r="JTN855" s="59"/>
      <c r="JTO855" s="59"/>
      <c r="JTP855" s="59"/>
      <c r="JTQ855" s="59"/>
      <c r="JTR855" s="59"/>
      <c r="JTS855" s="59"/>
      <c r="JTT855" s="59"/>
      <c r="JTU855" s="59"/>
      <c r="JTV855" s="59"/>
      <c r="JTW855" s="59"/>
      <c r="JTX855" s="59"/>
      <c r="JTY855" s="59"/>
      <c r="JTZ855" s="59"/>
      <c r="JUA855" s="59"/>
      <c r="JUB855" s="59"/>
      <c r="JUC855" s="59"/>
      <c r="JUD855" s="59"/>
      <c r="JUE855" s="59"/>
      <c r="JUF855" s="59"/>
      <c r="JUG855" s="59"/>
      <c r="JUH855" s="59"/>
      <c r="JUI855" s="59"/>
      <c r="JUJ855" s="59"/>
      <c r="JUK855" s="59"/>
      <c r="JUL855" s="59"/>
      <c r="JUM855" s="59"/>
      <c r="JUN855" s="59"/>
      <c r="JUO855" s="59"/>
      <c r="JUP855" s="59"/>
      <c r="JUQ855" s="59"/>
      <c r="JUR855" s="59"/>
      <c r="JUS855" s="59"/>
      <c r="JUT855" s="59"/>
      <c r="JUU855" s="59"/>
      <c r="JUV855" s="59"/>
      <c r="JUW855" s="59"/>
      <c r="JUX855" s="59"/>
      <c r="JUY855" s="59"/>
      <c r="JUZ855" s="59"/>
      <c r="JVA855" s="59"/>
      <c r="JVB855" s="59"/>
      <c r="JVC855" s="59"/>
      <c r="JVD855" s="59"/>
      <c r="JVE855" s="59"/>
      <c r="JVF855" s="59"/>
      <c r="JVG855" s="59"/>
      <c r="JVH855" s="59"/>
      <c r="JVI855" s="59"/>
      <c r="JVJ855" s="59"/>
      <c r="JVK855" s="59"/>
      <c r="JVL855" s="59"/>
      <c r="JVM855" s="59"/>
      <c r="JVN855" s="59"/>
      <c r="JVO855" s="59"/>
      <c r="JVP855" s="59"/>
      <c r="JVQ855" s="59"/>
      <c r="JVR855" s="59"/>
      <c r="JVS855" s="59"/>
      <c r="JVT855" s="59"/>
      <c r="JVU855" s="59"/>
      <c r="JVV855" s="59"/>
      <c r="JVW855" s="59"/>
      <c r="JVX855" s="59"/>
      <c r="JVY855" s="59"/>
      <c r="JVZ855" s="59"/>
      <c r="JWA855" s="59"/>
      <c r="JWB855" s="59"/>
      <c r="JWC855" s="59"/>
      <c r="JWD855" s="59"/>
      <c r="JWE855" s="59"/>
      <c r="JWF855" s="59"/>
      <c r="JWG855" s="59"/>
      <c r="JWH855" s="59"/>
      <c r="JWI855" s="59"/>
      <c r="JWJ855" s="59"/>
      <c r="JWK855" s="59"/>
      <c r="JWL855" s="59"/>
      <c r="JWM855" s="59"/>
      <c r="JWN855" s="59"/>
      <c r="JWO855" s="59"/>
      <c r="JWP855" s="59"/>
      <c r="JWQ855" s="59"/>
      <c r="JWR855" s="59"/>
      <c r="JWS855" s="59"/>
      <c r="JWT855" s="59"/>
      <c r="JWU855" s="59"/>
      <c r="JWV855" s="59"/>
      <c r="JWW855" s="59"/>
      <c r="JWX855" s="59"/>
      <c r="JWY855" s="59"/>
      <c r="JWZ855" s="59"/>
      <c r="JXA855" s="59"/>
      <c r="JXB855" s="59"/>
      <c r="JXC855" s="59"/>
      <c r="JXD855" s="59"/>
      <c r="JXE855" s="59"/>
      <c r="JXF855" s="59"/>
      <c r="JXG855" s="59"/>
      <c r="JXH855" s="59"/>
      <c r="JXI855" s="59"/>
      <c r="JXJ855" s="59"/>
      <c r="JXK855" s="59"/>
      <c r="JXL855" s="59"/>
      <c r="JXM855" s="59"/>
      <c r="JXN855" s="59"/>
      <c r="JXO855" s="59"/>
      <c r="JXP855" s="59"/>
      <c r="JXQ855" s="59"/>
      <c r="JXR855" s="59"/>
      <c r="JXS855" s="59"/>
      <c r="JXT855" s="59"/>
      <c r="JXU855" s="59"/>
      <c r="JXV855" s="59"/>
      <c r="JXW855" s="59"/>
      <c r="JXX855" s="59"/>
      <c r="JXY855" s="59"/>
      <c r="JXZ855" s="59"/>
      <c r="JYA855" s="59"/>
      <c r="JYB855" s="59"/>
      <c r="JYC855" s="59"/>
      <c r="JYD855" s="59"/>
      <c r="JYE855" s="59"/>
      <c r="JYF855" s="59"/>
      <c r="JYG855" s="59"/>
      <c r="JYH855" s="59"/>
      <c r="JYI855" s="59"/>
      <c r="JYJ855" s="59"/>
      <c r="JYK855" s="59"/>
      <c r="JYL855" s="59"/>
      <c r="JYM855" s="59"/>
      <c r="JYN855" s="59"/>
      <c r="JYO855" s="59"/>
      <c r="JYP855" s="59"/>
      <c r="JYQ855" s="59"/>
      <c r="JYR855" s="59"/>
      <c r="JYS855" s="59"/>
      <c r="JYT855" s="59"/>
      <c r="JYU855" s="59"/>
      <c r="JYV855" s="59"/>
      <c r="JYW855" s="59"/>
      <c r="JYX855" s="59"/>
      <c r="JYY855" s="59"/>
      <c r="JYZ855" s="59"/>
      <c r="JZA855" s="59"/>
      <c r="JZB855" s="59"/>
      <c r="JZC855" s="59"/>
      <c r="JZD855" s="59"/>
      <c r="JZE855" s="59"/>
      <c r="JZF855" s="59"/>
      <c r="JZG855" s="59"/>
      <c r="JZH855" s="59"/>
      <c r="JZI855" s="59"/>
      <c r="JZJ855" s="59"/>
      <c r="JZK855" s="59"/>
      <c r="JZL855" s="59"/>
      <c r="JZM855" s="59"/>
      <c r="JZN855" s="59"/>
      <c r="JZO855" s="59"/>
      <c r="JZP855" s="59"/>
      <c r="JZQ855" s="59"/>
      <c r="JZR855" s="59"/>
      <c r="JZS855" s="59"/>
      <c r="JZT855" s="59"/>
      <c r="JZU855" s="59"/>
      <c r="JZV855" s="59"/>
      <c r="JZW855" s="59"/>
      <c r="JZX855" s="59"/>
      <c r="JZY855" s="59"/>
      <c r="JZZ855" s="59"/>
      <c r="KAA855" s="59"/>
      <c r="KAB855" s="59"/>
      <c r="KAC855" s="59"/>
      <c r="KAD855" s="59"/>
      <c r="KAE855" s="59"/>
      <c r="KAF855" s="59"/>
      <c r="KAG855" s="59"/>
      <c r="KAH855" s="59"/>
      <c r="KAI855" s="59"/>
      <c r="KAJ855" s="59"/>
      <c r="KAK855" s="59"/>
      <c r="KAL855" s="59"/>
      <c r="KAM855" s="59"/>
      <c r="KAN855" s="59"/>
      <c r="KAO855" s="59"/>
      <c r="KAP855" s="59"/>
      <c r="KAQ855" s="59"/>
      <c r="KAR855" s="59"/>
      <c r="KAS855" s="59"/>
      <c r="KAT855" s="59"/>
      <c r="KAU855" s="59"/>
      <c r="KAV855" s="59"/>
      <c r="KAW855" s="59"/>
      <c r="KAX855" s="59"/>
      <c r="KAY855" s="59"/>
      <c r="KAZ855" s="59"/>
      <c r="KBA855" s="59"/>
      <c r="KBB855" s="59"/>
      <c r="KBC855" s="59"/>
      <c r="KBD855" s="59"/>
      <c r="KBE855" s="59"/>
      <c r="KBF855" s="59"/>
      <c r="KBG855" s="59"/>
      <c r="KBH855" s="59"/>
      <c r="KBI855" s="59"/>
      <c r="KBJ855" s="59"/>
      <c r="KBK855" s="59"/>
      <c r="KBL855" s="59"/>
      <c r="KBM855" s="59"/>
      <c r="KBN855" s="59"/>
      <c r="KBO855" s="59"/>
      <c r="KBP855" s="59"/>
      <c r="KBQ855" s="59"/>
      <c r="KBR855" s="59"/>
      <c r="KBS855" s="59"/>
      <c r="KBT855" s="59"/>
      <c r="KBU855" s="59"/>
      <c r="KBV855" s="59"/>
      <c r="KBW855" s="59"/>
      <c r="KBX855" s="59"/>
      <c r="KBY855" s="59"/>
      <c r="KBZ855" s="59"/>
      <c r="KCA855" s="59"/>
      <c r="KCB855" s="59"/>
      <c r="KCC855" s="59"/>
      <c r="KCD855" s="59"/>
      <c r="KCE855" s="59"/>
      <c r="KCF855" s="59"/>
      <c r="KCG855" s="59"/>
      <c r="KCH855" s="59"/>
      <c r="KCI855" s="59"/>
      <c r="KCJ855" s="59"/>
      <c r="KCK855" s="59"/>
      <c r="KCL855" s="59"/>
      <c r="KCM855" s="59"/>
      <c r="KCN855" s="59"/>
      <c r="KCO855" s="59"/>
      <c r="KCP855" s="59"/>
      <c r="KCQ855" s="59"/>
      <c r="KCR855" s="59"/>
      <c r="KCS855" s="59"/>
      <c r="KCT855" s="59"/>
      <c r="KCU855" s="59"/>
      <c r="KCV855" s="59"/>
      <c r="KCW855" s="59"/>
      <c r="KCX855" s="59"/>
      <c r="KCY855" s="59"/>
      <c r="KCZ855" s="59"/>
      <c r="KDA855" s="59"/>
      <c r="KDB855" s="59"/>
      <c r="KDC855" s="59"/>
      <c r="KDD855" s="59"/>
      <c r="KDE855" s="59"/>
      <c r="KDF855" s="59"/>
      <c r="KDG855" s="59"/>
      <c r="KDH855" s="59"/>
      <c r="KDI855" s="59"/>
      <c r="KDJ855" s="59"/>
      <c r="KDK855" s="59"/>
      <c r="KDL855" s="59"/>
      <c r="KDM855" s="59"/>
      <c r="KDN855" s="59"/>
      <c r="KDO855" s="59"/>
      <c r="KDP855" s="59"/>
      <c r="KDQ855" s="59"/>
      <c r="KDR855" s="59"/>
      <c r="KDS855" s="59"/>
      <c r="KDT855" s="59"/>
      <c r="KDU855" s="59"/>
      <c r="KDV855" s="59"/>
      <c r="KDW855" s="59"/>
      <c r="KDX855" s="59"/>
      <c r="KDY855" s="59"/>
      <c r="KDZ855" s="59"/>
      <c r="KEA855" s="59"/>
      <c r="KEB855" s="59"/>
      <c r="KEC855" s="59"/>
      <c r="KED855" s="59"/>
      <c r="KEE855" s="59"/>
      <c r="KEF855" s="59"/>
      <c r="KEG855" s="59"/>
      <c r="KEH855" s="59"/>
      <c r="KEI855" s="59"/>
      <c r="KEJ855" s="59"/>
      <c r="KEK855" s="59"/>
      <c r="KEL855" s="59"/>
      <c r="KEM855" s="59"/>
      <c r="KEN855" s="59"/>
      <c r="KEO855" s="59"/>
      <c r="KEP855" s="59"/>
      <c r="KEQ855" s="59"/>
      <c r="KER855" s="59"/>
      <c r="KES855" s="59"/>
      <c r="KET855" s="59"/>
      <c r="KEU855" s="59"/>
      <c r="KEV855" s="59"/>
      <c r="KEW855" s="59"/>
      <c r="KEX855" s="59"/>
      <c r="KEY855" s="59"/>
      <c r="KEZ855" s="59"/>
      <c r="KFA855" s="59"/>
      <c r="KFB855" s="59"/>
      <c r="KFC855" s="59"/>
      <c r="KFD855" s="59"/>
      <c r="KFE855" s="59"/>
      <c r="KFF855" s="59"/>
      <c r="KFG855" s="59"/>
      <c r="KFH855" s="59"/>
      <c r="KFI855" s="59"/>
      <c r="KFJ855" s="59"/>
      <c r="KFK855" s="59"/>
      <c r="KFL855" s="59"/>
      <c r="KFM855" s="59"/>
      <c r="KFN855" s="59"/>
      <c r="KFO855" s="59"/>
      <c r="KFP855" s="59"/>
      <c r="KFQ855" s="59"/>
      <c r="KFR855" s="59"/>
      <c r="KFS855" s="59"/>
      <c r="KFT855" s="59"/>
      <c r="KFU855" s="59"/>
      <c r="KFV855" s="59"/>
      <c r="KFW855" s="59"/>
      <c r="KFX855" s="59"/>
      <c r="KFY855" s="59"/>
      <c r="KFZ855" s="59"/>
      <c r="KGA855" s="59"/>
      <c r="KGB855" s="59"/>
      <c r="KGC855" s="59"/>
      <c r="KGD855" s="59"/>
      <c r="KGE855" s="59"/>
      <c r="KGF855" s="59"/>
      <c r="KGG855" s="59"/>
      <c r="KGH855" s="59"/>
      <c r="KGI855" s="59"/>
      <c r="KGJ855" s="59"/>
      <c r="KGK855" s="59"/>
      <c r="KGL855" s="59"/>
      <c r="KGM855" s="59"/>
      <c r="KGN855" s="59"/>
      <c r="KGO855" s="59"/>
      <c r="KGP855" s="59"/>
      <c r="KGQ855" s="59"/>
      <c r="KGR855" s="59"/>
      <c r="KGS855" s="59"/>
      <c r="KGT855" s="59"/>
      <c r="KGU855" s="59"/>
      <c r="KGV855" s="59"/>
      <c r="KGW855" s="59"/>
      <c r="KGX855" s="59"/>
      <c r="KGY855" s="59"/>
      <c r="KGZ855" s="59"/>
      <c r="KHA855" s="59"/>
      <c r="KHB855" s="59"/>
      <c r="KHC855" s="59"/>
      <c r="KHD855" s="59"/>
      <c r="KHE855" s="59"/>
      <c r="KHF855" s="59"/>
      <c r="KHG855" s="59"/>
      <c r="KHH855" s="59"/>
      <c r="KHI855" s="59"/>
      <c r="KHJ855" s="59"/>
      <c r="KHK855" s="59"/>
      <c r="KHL855" s="59"/>
      <c r="KHM855" s="59"/>
      <c r="KHN855" s="59"/>
      <c r="KHO855" s="59"/>
      <c r="KHP855" s="59"/>
      <c r="KHQ855" s="59"/>
      <c r="KHR855" s="59"/>
      <c r="KHS855" s="59"/>
      <c r="KHT855" s="59"/>
      <c r="KHU855" s="59"/>
      <c r="KHV855" s="59"/>
      <c r="KHW855" s="59"/>
      <c r="KHX855" s="59"/>
      <c r="KHY855" s="59"/>
      <c r="KHZ855" s="59"/>
      <c r="KIA855" s="59"/>
      <c r="KIB855" s="59"/>
      <c r="KIC855" s="59"/>
      <c r="KID855" s="59"/>
      <c r="KIE855" s="59"/>
      <c r="KIF855" s="59"/>
      <c r="KIG855" s="59"/>
      <c r="KIH855" s="59"/>
      <c r="KII855" s="59"/>
      <c r="KIJ855" s="59"/>
      <c r="KIK855" s="59"/>
      <c r="KIL855" s="59"/>
      <c r="KIM855" s="59"/>
      <c r="KIN855" s="59"/>
      <c r="KIO855" s="59"/>
      <c r="KIP855" s="59"/>
      <c r="KIQ855" s="59"/>
      <c r="KIR855" s="59"/>
      <c r="KIS855" s="59"/>
      <c r="KIT855" s="59"/>
      <c r="KIU855" s="59"/>
      <c r="KIV855" s="59"/>
      <c r="KIW855" s="59"/>
      <c r="KIX855" s="59"/>
      <c r="KIY855" s="59"/>
      <c r="KIZ855" s="59"/>
      <c r="KJA855" s="59"/>
      <c r="KJB855" s="59"/>
      <c r="KJC855" s="59"/>
      <c r="KJD855" s="59"/>
      <c r="KJE855" s="59"/>
      <c r="KJF855" s="59"/>
      <c r="KJG855" s="59"/>
      <c r="KJH855" s="59"/>
      <c r="KJI855" s="59"/>
      <c r="KJJ855" s="59"/>
      <c r="KJK855" s="59"/>
      <c r="KJL855" s="59"/>
      <c r="KJM855" s="59"/>
      <c r="KJN855" s="59"/>
      <c r="KJO855" s="59"/>
      <c r="KJP855" s="59"/>
      <c r="KJQ855" s="59"/>
      <c r="KJR855" s="59"/>
      <c r="KJS855" s="59"/>
      <c r="KJT855" s="59"/>
      <c r="KJU855" s="59"/>
      <c r="KJV855" s="59"/>
      <c r="KJW855" s="59"/>
      <c r="KJX855" s="59"/>
      <c r="KJY855" s="59"/>
      <c r="KJZ855" s="59"/>
      <c r="KKA855" s="59"/>
      <c r="KKB855" s="59"/>
      <c r="KKC855" s="59"/>
      <c r="KKD855" s="59"/>
      <c r="KKE855" s="59"/>
      <c r="KKF855" s="59"/>
      <c r="KKG855" s="59"/>
      <c r="KKH855" s="59"/>
      <c r="KKI855" s="59"/>
      <c r="KKJ855" s="59"/>
      <c r="KKK855" s="59"/>
      <c r="KKL855" s="59"/>
      <c r="KKM855" s="59"/>
      <c r="KKN855" s="59"/>
      <c r="KKO855" s="59"/>
      <c r="KKP855" s="59"/>
      <c r="KKQ855" s="59"/>
      <c r="KKR855" s="59"/>
      <c r="KKS855" s="59"/>
      <c r="KKT855" s="59"/>
      <c r="KKU855" s="59"/>
      <c r="KKV855" s="59"/>
      <c r="KKW855" s="59"/>
      <c r="KKX855" s="59"/>
      <c r="KKY855" s="59"/>
      <c r="KKZ855" s="59"/>
      <c r="KLA855" s="59"/>
      <c r="KLB855" s="59"/>
      <c r="KLC855" s="59"/>
      <c r="KLD855" s="59"/>
      <c r="KLE855" s="59"/>
      <c r="KLF855" s="59"/>
      <c r="KLG855" s="59"/>
      <c r="KLH855" s="59"/>
      <c r="KLI855" s="59"/>
      <c r="KLJ855" s="59"/>
      <c r="KLK855" s="59"/>
      <c r="KLL855" s="59"/>
      <c r="KLM855" s="59"/>
      <c r="KLN855" s="59"/>
      <c r="KLO855" s="59"/>
      <c r="KLP855" s="59"/>
      <c r="KLQ855" s="59"/>
      <c r="KLR855" s="59"/>
      <c r="KLS855" s="59"/>
      <c r="KLT855" s="59"/>
      <c r="KLU855" s="59"/>
      <c r="KLV855" s="59"/>
      <c r="KLW855" s="59"/>
      <c r="KLX855" s="59"/>
      <c r="KLY855" s="59"/>
      <c r="KLZ855" s="59"/>
      <c r="KMA855" s="59"/>
      <c r="KMB855" s="59"/>
      <c r="KMC855" s="59"/>
      <c r="KMD855" s="59"/>
      <c r="KME855" s="59"/>
      <c r="KMF855" s="59"/>
      <c r="KMG855" s="59"/>
      <c r="KMH855" s="59"/>
      <c r="KMI855" s="59"/>
      <c r="KMJ855" s="59"/>
      <c r="KMK855" s="59"/>
      <c r="KML855" s="59"/>
      <c r="KMM855" s="59"/>
      <c r="KMN855" s="59"/>
      <c r="KMO855" s="59"/>
      <c r="KMP855" s="59"/>
      <c r="KMQ855" s="59"/>
      <c r="KMR855" s="59"/>
      <c r="KMS855" s="59"/>
      <c r="KMT855" s="59"/>
      <c r="KMU855" s="59"/>
      <c r="KMV855" s="59"/>
      <c r="KMW855" s="59"/>
      <c r="KMX855" s="59"/>
      <c r="KMY855" s="59"/>
      <c r="KMZ855" s="59"/>
      <c r="KNA855" s="59"/>
      <c r="KNB855" s="59"/>
      <c r="KNC855" s="59"/>
      <c r="KND855" s="59"/>
      <c r="KNE855" s="59"/>
      <c r="KNF855" s="59"/>
      <c r="KNG855" s="59"/>
      <c r="KNH855" s="59"/>
      <c r="KNI855" s="59"/>
      <c r="KNJ855" s="59"/>
      <c r="KNK855" s="59"/>
      <c r="KNL855" s="59"/>
      <c r="KNM855" s="59"/>
      <c r="KNN855" s="59"/>
      <c r="KNO855" s="59"/>
      <c r="KNP855" s="59"/>
      <c r="KNQ855" s="59"/>
      <c r="KNR855" s="59"/>
      <c r="KNS855" s="59"/>
      <c r="KNT855" s="59"/>
      <c r="KNU855" s="59"/>
      <c r="KNV855" s="59"/>
      <c r="KNW855" s="59"/>
      <c r="KNX855" s="59"/>
      <c r="KNY855" s="59"/>
      <c r="KNZ855" s="59"/>
      <c r="KOA855" s="59"/>
      <c r="KOB855" s="59"/>
      <c r="KOC855" s="59"/>
      <c r="KOD855" s="59"/>
      <c r="KOE855" s="59"/>
      <c r="KOF855" s="59"/>
      <c r="KOG855" s="59"/>
      <c r="KOH855" s="59"/>
      <c r="KOI855" s="59"/>
      <c r="KOJ855" s="59"/>
      <c r="KOK855" s="59"/>
      <c r="KOL855" s="59"/>
      <c r="KOM855" s="59"/>
      <c r="KON855" s="59"/>
      <c r="KOO855" s="59"/>
      <c r="KOP855" s="59"/>
      <c r="KOQ855" s="59"/>
      <c r="KOR855" s="59"/>
      <c r="KOS855" s="59"/>
      <c r="KOT855" s="59"/>
      <c r="KOU855" s="59"/>
      <c r="KOV855" s="59"/>
      <c r="KOW855" s="59"/>
      <c r="KOX855" s="59"/>
      <c r="KOY855" s="59"/>
      <c r="KOZ855" s="59"/>
      <c r="KPA855" s="59"/>
      <c r="KPB855" s="59"/>
      <c r="KPC855" s="59"/>
      <c r="KPD855" s="59"/>
      <c r="KPE855" s="59"/>
      <c r="KPF855" s="59"/>
      <c r="KPG855" s="59"/>
      <c r="KPH855" s="59"/>
      <c r="KPI855" s="59"/>
      <c r="KPJ855" s="59"/>
      <c r="KPK855" s="59"/>
      <c r="KPL855" s="59"/>
      <c r="KPM855" s="59"/>
      <c r="KPN855" s="59"/>
      <c r="KPO855" s="59"/>
      <c r="KPP855" s="59"/>
      <c r="KPQ855" s="59"/>
      <c r="KPR855" s="59"/>
      <c r="KPS855" s="59"/>
      <c r="KPT855" s="59"/>
      <c r="KPU855" s="59"/>
      <c r="KPV855" s="59"/>
      <c r="KPW855" s="59"/>
      <c r="KPX855" s="59"/>
      <c r="KPY855" s="59"/>
      <c r="KPZ855" s="59"/>
      <c r="KQA855" s="59"/>
      <c r="KQB855" s="59"/>
      <c r="KQC855" s="59"/>
      <c r="KQD855" s="59"/>
      <c r="KQE855" s="59"/>
      <c r="KQF855" s="59"/>
      <c r="KQG855" s="59"/>
      <c r="KQH855" s="59"/>
      <c r="KQI855" s="59"/>
      <c r="KQJ855" s="59"/>
      <c r="KQK855" s="59"/>
      <c r="KQL855" s="59"/>
      <c r="KQM855" s="59"/>
      <c r="KQN855" s="59"/>
      <c r="KQO855" s="59"/>
      <c r="KQP855" s="59"/>
      <c r="KQQ855" s="59"/>
      <c r="KQR855" s="59"/>
      <c r="KQS855" s="59"/>
      <c r="KQT855" s="59"/>
      <c r="KQU855" s="59"/>
      <c r="KQV855" s="59"/>
      <c r="KQW855" s="59"/>
      <c r="KQX855" s="59"/>
      <c r="KQY855" s="59"/>
      <c r="KQZ855" s="59"/>
      <c r="KRA855" s="59"/>
      <c r="KRB855" s="59"/>
      <c r="KRC855" s="59"/>
      <c r="KRD855" s="59"/>
      <c r="KRE855" s="59"/>
      <c r="KRF855" s="59"/>
      <c r="KRG855" s="59"/>
      <c r="KRH855" s="59"/>
      <c r="KRI855" s="59"/>
      <c r="KRJ855" s="59"/>
      <c r="KRK855" s="59"/>
      <c r="KRL855" s="59"/>
      <c r="KRM855" s="59"/>
      <c r="KRN855" s="59"/>
      <c r="KRO855" s="59"/>
      <c r="KRP855" s="59"/>
      <c r="KRQ855" s="59"/>
      <c r="KRR855" s="59"/>
      <c r="KRS855" s="59"/>
      <c r="KRT855" s="59"/>
      <c r="KRU855" s="59"/>
      <c r="KRV855" s="59"/>
      <c r="KRW855" s="59"/>
      <c r="KRX855" s="59"/>
      <c r="KRY855" s="59"/>
      <c r="KRZ855" s="59"/>
      <c r="KSA855" s="59"/>
      <c r="KSB855" s="59"/>
      <c r="KSC855" s="59"/>
      <c r="KSD855" s="59"/>
      <c r="KSE855" s="59"/>
      <c r="KSF855" s="59"/>
      <c r="KSG855" s="59"/>
      <c r="KSH855" s="59"/>
      <c r="KSI855" s="59"/>
      <c r="KSJ855" s="59"/>
      <c r="KSK855" s="59"/>
      <c r="KSL855" s="59"/>
      <c r="KSM855" s="59"/>
      <c r="KSN855" s="59"/>
      <c r="KSO855" s="59"/>
      <c r="KSP855" s="59"/>
      <c r="KSQ855" s="59"/>
      <c r="KSR855" s="59"/>
      <c r="KSS855" s="59"/>
      <c r="KST855" s="59"/>
      <c r="KSU855" s="59"/>
      <c r="KSV855" s="59"/>
      <c r="KSW855" s="59"/>
      <c r="KSX855" s="59"/>
      <c r="KSY855" s="59"/>
      <c r="KSZ855" s="59"/>
      <c r="KTA855" s="59"/>
      <c r="KTB855" s="59"/>
      <c r="KTC855" s="59"/>
      <c r="KTD855" s="59"/>
      <c r="KTE855" s="59"/>
      <c r="KTF855" s="59"/>
      <c r="KTG855" s="59"/>
      <c r="KTH855" s="59"/>
      <c r="KTI855" s="59"/>
      <c r="KTJ855" s="59"/>
      <c r="KTK855" s="59"/>
      <c r="KTL855" s="59"/>
      <c r="KTM855" s="59"/>
      <c r="KTN855" s="59"/>
      <c r="KTO855" s="59"/>
      <c r="KTP855" s="59"/>
      <c r="KTQ855" s="59"/>
      <c r="KTR855" s="59"/>
      <c r="KTS855" s="59"/>
      <c r="KTT855" s="59"/>
      <c r="KTU855" s="59"/>
      <c r="KTV855" s="59"/>
      <c r="KTW855" s="59"/>
      <c r="KTX855" s="59"/>
      <c r="KTY855" s="59"/>
      <c r="KTZ855" s="59"/>
      <c r="KUA855" s="59"/>
      <c r="KUB855" s="59"/>
      <c r="KUC855" s="59"/>
      <c r="KUD855" s="59"/>
      <c r="KUE855" s="59"/>
      <c r="KUF855" s="59"/>
      <c r="KUG855" s="59"/>
      <c r="KUH855" s="59"/>
      <c r="KUI855" s="59"/>
      <c r="KUJ855" s="59"/>
      <c r="KUK855" s="59"/>
      <c r="KUL855" s="59"/>
      <c r="KUM855" s="59"/>
      <c r="KUN855" s="59"/>
      <c r="KUO855" s="59"/>
      <c r="KUP855" s="59"/>
      <c r="KUQ855" s="59"/>
      <c r="KUR855" s="59"/>
      <c r="KUS855" s="59"/>
      <c r="KUT855" s="59"/>
      <c r="KUU855" s="59"/>
      <c r="KUV855" s="59"/>
      <c r="KUW855" s="59"/>
      <c r="KUX855" s="59"/>
      <c r="KUY855" s="59"/>
      <c r="KUZ855" s="59"/>
      <c r="KVA855" s="59"/>
      <c r="KVB855" s="59"/>
      <c r="KVC855" s="59"/>
      <c r="KVD855" s="59"/>
      <c r="KVE855" s="59"/>
      <c r="KVF855" s="59"/>
      <c r="KVG855" s="59"/>
      <c r="KVH855" s="59"/>
      <c r="KVI855" s="59"/>
      <c r="KVJ855" s="59"/>
      <c r="KVK855" s="59"/>
      <c r="KVL855" s="59"/>
      <c r="KVM855" s="59"/>
      <c r="KVN855" s="59"/>
      <c r="KVO855" s="59"/>
      <c r="KVP855" s="59"/>
      <c r="KVQ855" s="59"/>
      <c r="KVR855" s="59"/>
      <c r="KVS855" s="59"/>
      <c r="KVT855" s="59"/>
      <c r="KVU855" s="59"/>
      <c r="KVV855" s="59"/>
      <c r="KVW855" s="59"/>
      <c r="KVX855" s="59"/>
      <c r="KVY855" s="59"/>
      <c r="KVZ855" s="59"/>
      <c r="KWA855" s="59"/>
      <c r="KWB855" s="59"/>
      <c r="KWC855" s="59"/>
      <c r="KWD855" s="59"/>
      <c r="KWE855" s="59"/>
      <c r="KWF855" s="59"/>
      <c r="KWG855" s="59"/>
      <c r="KWH855" s="59"/>
      <c r="KWI855" s="59"/>
      <c r="KWJ855" s="59"/>
      <c r="KWK855" s="59"/>
      <c r="KWL855" s="59"/>
      <c r="KWM855" s="59"/>
      <c r="KWN855" s="59"/>
      <c r="KWO855" s="59"/>
      <c r="KWP855" s="59"/>
      <c r="KWQ855" s="59"/>
      <c r="KWR855" s="59"/>
      <c r="KWS855" s="59"/>
      <c r="KWT855" s="59"/>
      <c r="KWU855" s="59"/>
      <c r="KWV855" s="59"/>
      <c r="KWW855" s="59"/>
      <c r="KWX855" s="59"/>
      <c r="KWY855" s="59"/>
      <c r="KWZ855" s="59"/>
      <c r="KXA855" s="59"/>
      <c r="KXB855" s="59"/>
      <c r="KXC855" s="59"/>
      <c r="KXD855" s="59"/>
      <c r="KXE855" s="59"/>
      <c r="KXF855" s="59"/>
      <c r="KXG855" s="59"/>
      <c r="KXH855" s="59"/>
      <c r="KXI855" s="59"/>
      <c r="KXJ855" s="59"/>
      <c r="KXK855" s="59"/>
      <c r="KXL855" s="59"/>
      <c r="KXM855" s="59"/>
      <c r="KXN855" s="59"/>
      <c r="KXO855" s="59"/>
      <c r="KXP855" s="59"/>
      <c r="KXQ855" s="59"/>
      <c r="KXR855" s="59"/>
      <c r="KXS855" s="59"/>
      <c r="KXT855" s="59"/>
      <c r="KXU855" s="59"/>
      <c r="KXV855" s="59"/>
      <c r="KXW855" s="59"/>
      <c r="KXX855" s="59"/>
      <c r="KXY855" s="59"/>
      <c r="KXZ855" s="59"/>
      <c r="KYA855" s="59"/>
      <c r="KYB855" s="59"/>
      <c r="KYC855" s="59"/>
      <c r="KYD855" s="59"/>
      <c r="KYE855" s="59"/>
      <c r="KYF855" s="59"/>
      <c r="KYG855" s="59"/>
      <c r="KYH855" s="59"/>
      <c r="KYI855" s="59"/>
      <c r="KYJ855" s="59"/>
      <c r="KYK855" s="59"/>
      <c r="KYL855" s="59"/>
      <c r="KYM855" s="59"/>
      <c r="KYN855" s="59"/>
      <c r="KYO855" s="59"/>
      <c r="KYP855" s="59"/>
      <c r="KYQ855" s="59"/>
      <c r="KYR855" s="59"/>
      <c r="KYS855" s="59"/>
      <c r="KYT855" s="59"/>
      <c r="KYU855" s="59"/>
      <c r="KYV855" s="59"/>
      <c r="KYW855" s="59"/>
      <c r="KYX855" s="59"/>
      <c r="KYY855" s="59"/>
      <c r="KYZ855" s="59"/>
      <c r="KZA855" s="59"/>
      <c r="KZB855" s="59"/>
      <c r="KZC855" s="59"/>
      <c r="KZD855" s="59"/>
      <c r="KZE855" s="59"/>
      <c r="KZF855" s="59"/>
      <c r="KZG855" s="59"/>
      <c r="KZH855" s="59"/>
      <c r="KZI855" s="59"/>
      <c r="KZJ855" s="59"/>
      <c r="KZK855" s="59"/>
      <c r="KZL855" s="59"/>
      <c r="KZM855" s="59"/>
      <c r="KZN855" s="59"/>
      <c r="KZO855" s="59"/>
      <c r="KZP855" s="59"/>
      <c r="KZQ855" s="59"/>
      <c r="KZR855" s="59"/>
      <c r="KZS855" s="59"/>
      <c r="KZT855" s="59"/>
      <c r="KZU855" s="59"/>
      <c r="KZV855" s="59"/>
      <c r="KZW855" s="59"/>
      <c r="KZX855" s="59"/>
      <c r="KZY855" s="59"/>
      <c r="KZZ855" s="59"/>
      <c r="LAA855" s="59"/>
      <c r="LAB855" s="59"/>
      <c r="LAC855" s="59"/>
      <c r="LAD855" s="59"/>
      <c r="LAE855" s="59"/>
      <c r="LAF855" s="59"/>
      <c r="LAG855" s="59"/>
      <c r="LAH855" s="59"/>
      <c r="LAI855" s="59"/>
      <c r="LAJ855" s="59"/>
      <c r="LAK855" s="59"/>
      <c r="LAL855" s="59"/>
      <c r="LAM855" s="59"/>
      <c r="LAN855" s="59"/>
      <c r="LAO855" s="59"/>
      <c r="LAP855" s="59"/>
      <c r="LAQ855" s="59"/>
      <c r="LAR855" s="59"/>
      <c r="LAS855" s="59"/>
      <c r="LAT855" s="59"/>
      <c r="LAU855" s="59"/>
      <c r="LAV855" s="59"/>
      <c r="LAW855" s="59"/>
      <c r="LAX855" s="59"/>
      <c r="LAY855" s="59"/>
      <c r="LAZ855" s="59"/>
      <c r="LBA855" s="59"/>
      <c r="LBB855" s="59"/>
      <c r="LBC855" s="59"/>
      <c r="LBD855" s="59"/>
      <c r="LBE855" s="59"/>
      <c r="LBF855" s="59"/>
      <c r="LBG855" s="59"/>
      <c r="LBH855" s="59"/>
      <c r="LBI855" s="59"/>
      <c r="LBJ855" s="59"/>
      <c r="LBK855" s="59"/>
      <c r="LBL855" s="59"/>
      <c r="LBM855" s="59"/>
      <c r="LBN855" s="59"/>
      <c r="LBO855" s="59"/>
      <c r="LBP855" s="59"/>
      <c r="LBQ855" s="59"/>
      <c r="LBR855" s="59"/>
      <c r="LBS855" s="59"/>
      <c r="LBT855" s="59"/>
      <c r="LBU855" s="59"/>
      <c r="LBV855" s="59"/>
      <c r="LBW855" s="59"/>
      <c r="LBX855" s="59"/>
      <c r="LBY855" s="59"/>
      <c r="LBZ855" s="59"/>
      <c r="LCA855" s="59"/>
      <c r="LCB855" s="59"/>
      <c r="LCC855" s="59"/>
      <c r="LCD855" s="59"/>
      <c r="LCE855" s="59"/>
      <c r="LCF855" s="59"/>
      <c r="LCG855" s="59"/>
      <c r="LCH855" s="59"/>
      <c r="LCI855" s="59"/>
      <c r="LCJ855" s="59"/>
      <c r="LCK855" s="59"/>
      <c r="LCL855" s="59"/>
      <c r="LCM855" s="59"/>
      <c r="LCN855" s="59"/>
      <c r="LCO855" s="59"/>
      <c r="LCP855" s="59"/>
      <c r="LCQ855" s="59"/>
      <c r="LCR855" s="59"/>
      <c r="LCS855" s="59"/>
      <c r="LCT855" s="59"/>
      <c r="LCU855" s="59"/>
      <c r="LCV855" s="59"/>
      <c r="LCW855" s="59"/>
      <c r="LCX855" s="59"/>
      <c r="LCY855" s="59"/>
      <c r="LCZ855" s="59"/>
      <c r="LDA855" s="59"/>
      <c r="LDB855" s="59"/>
      <c r="LDC855" s="59"/>
      <c r="LDD855" s="59"/>
      <c r="LDE855" s="59"/>
      <c r="LDF855" s="59"/>
      <c r="LDG855" s="59"/>
      <c r="LDH855" s="59"/>
      <c r="LDI855" s="59"/>
      <c r="LDJ855" s="59"/>
      <c r="LDK855" s="59"/>
      <c r="LDL855" s="59"/>
      <c r="LDM855" s="59"/>
      <c r="LDN855" s="59"/>
      <c r="LDO855" s="59"/>
      <c r="LDP855" s="59"/>
      <c r="LDQ855" s="59"/>
      <c r="LDR855" s="59"/>
      <c r="LDS855" s="59"/>
      <c r="LDT855" s="59"/>
      <c r="LDU855" s="59"/>
      <c r="LDV855" s="59"/>
      <c r="LDW855" s="59"/>
      <c r="LDX855" s="59"/>
      <c r="LDY855" s="59"/>
      <c r="LDZ855" s="59"/>
      <c r="LEA855" s="59"/>
      <c r="LEB855" s="59"/>
      <c r="LEC855" s="59"/>
      <c r="LED855" s="59"/>
      <c r="LEE855" s="59"/>
      <c r="LEF855" s="59"/>
      <c r="LEG855" s="59"/>
      <c r="LEH855" s="59"/>
      <c r="LEI855" s="59"/>
      <c r="LEJ855" s="59"/>
      <c r="LEK855" s="59"/>
      <c r="LEL855" s="59"/>
      <c r="LEM855" s="59"/>
      <c r="LEN855" s="59"/>
      <c r="LEO855" s="59"/>
      <c r="LEP855" s="59"/>
      <c r="LEQ855" s="59"/>
      <c r="LER855" s="59"/>
      <c r="LES855" s="59"/>
      <c r="LET855" s="59"/>
      <c r="LEU855" s="59"/>
      <c r="LEV855" s="59"/>
      <c r="LEW855" s="59"/>
      <c r="LEX855" s="59"/>
      <c r="LEY855" s="59"/>
      <c r="LEZ855" s="59"/>
      <c r="LFA855" s="59"/>
      <c r="LFB855" s="59"/>
      <c r="LFC855" s="59"/>
      <c r="LFD855" s="59"/>
      <c r="LFE855" s="59"/>
      <c r="LFF855" s="59"/>
      <c r="LFG855" s="59"/>
      <c r="LFH855" s="59"/>
      <c r="LFI855" s="59"/>
      <c r="LFJ855" s="59"/>
      <c r="LFK855" s="59"/>
      <c r="LFL855" s="59"/>
      <c r="LFM855" s="59"/>
      <c r="LFN855" s="59"/>
      <c r="LFO855" s="59"/>
      <c r="LFP855" s="59"/>
      <c r="LFQ855" s="59"/>
      <c r="LFR855" s="59"/>
      <c r="LFS855" s="59"/>
      <c r="LFT855" s="59"/>
      <c r="LFU855" s="59"/>
      <c r="LFV855" s="59"/>
      <c r="LFW855" s="59"/>
      <c r="LFX855" s="59"/>
      <c r="LFY855" s="59"/>
      <c r="LFZ855" s="59"/>
      <c r="LGA855" s="59"/>
      <c r="LGB855" s="59"/>
      <c r="LGC855" s="59"/>
      <c r="LGD855" s="59"/>
      <c r="LGE855" s="59"/>
      <c r="LGF855" s="59"/>
      <c r="LGG855" s="59"/>
      <c r="LGH855" s="59"/>
      <c r="LGI855" s="59"/>
      <c r="LGJ855" s="59"/>
      <c r="LGK855" s="59"/>
      <c r="LGL855" s="59"/>
      <c r="LGM855" s="59"/>
      <c r="LGN855" s="59"/>
      <c r="LGO855" s="59"/>
      <c r="LGP855" s="59"/>
      <c r="LGQ855" s="59"/>
      <c r="LGR855" s="59"/>
      <c r="LGS855" s="59"/>
      <c r="LGT855" s="59"/>
      <c r="LGU855" s="59"/>
      <c r="LGV855" s="59"/>
      <c r="LGW855" s="59"/>
      <c r="LGX855" s="59"/>
      <c r="LGY855" s="59"/>
      <c r="LGZ855" s="59"/>
      <c r="LHA855" s="59"/>
      <c r="LHB855" s="59"/>
      <c r="LHC855" s="59"/>
      <c r="LHD855" s="59"/>
      <c r="LHE855" s="59"/>
      <c r="LHF855" s="59"/>
      <c r="LHG855" s="59"/>
      <c r="LHH855" s="59"/>
      <c r="LHI855" s="59"/>
      <c r="LHJ855" s="59"/>
      <c r="LHK855" s="59"/>
      <c r="LHL855" s="59"/>
      <c r="LHM855" s="59"/>
      <c r="LHN855" s="59"/>
      <c r="LHO855" s="59"/>
      <c r="LHP855" s="59"/>
      <c r="LHQ855" s="59"/>
      <c r="LHR855" s="59"/>
      <c r="LHS855" s="59"/>
      <c r="LHT855" s="59"/>
      <c r="LHU855" s="59"/>
      <c r="LHV855" s="59"/>
      <c r="LHW855" s="59"/>
      <c r="LHX855" s="59"/>
      <c r="LHY855" s="59"/>
      <c r="LHZ855" s="59"/>
      <c r="LIA855" s="59"/>
      <c r="LIB855" s="59"/>
      <c r="LIC855" s="59"/>
      <c r="LID855" s="59"/>
      <c r="LIE855" s="59"/>
      <c r="LIF855" s="59"/>
      <c r="LIG855" s="59"/>
      <c r="LIH855" s="59"/>
      <c r="LII855" s="59"/>
      <c r="LIJ855" s="59"/>
      <c r="LIK855" s="59"/>
      <c r="LIL855" s="59"/>
      <c r="LIM855" s="59"/>
      <c r="LIN855" s="59"/>
      <c r="LIO855" s="59"/>
      <c r="LIP855" s="59"/>
      <c r="LIQ855" s="59"/>
      <c r="LIR855" s="59"/>
      <c r="LIS855" s="59"/>
      <c r="LIT855" s="59"/>
      <c r="LIU855" s="59"/>
      <c r="LIV855" s="59"/>
      <c r="LIW855" s="59"/>
      <c r="LIX855" s="59"/>
      <c r="LIY855" s="59"/>
      <c r="LIZ855" s="59"/>
      <c r="LJA855" s="59"/>
      <c r="LJB855" s="59"/>
      <c r="LJC855" s="59"/>
      <c r="LJD855" s="59"/>
      <c r="LJE855" s="59"/>
      <c r="LJF855" s="59"/>
      <c r="LJG855" s="59"/>
      <c r="LJH855" s="59"/>
      <c r="LJI855" s="59"/>
      <c r="LJJ855" s="59"/>
      <c r="LJK855" s="59"/>
      <c r="LJL855" s="59"/>
      <c r="LJM855" s="59"/>
      <c r="LJN855" s="59"/>
      <c r="LJO855" s="59"/>
      <c r="LJP855" s="59"/>
      <c r="LJQ855" s="59"/>
      <c r="LJR855" s="59"/>
      <c r="LJS855" s="59"/>
      <c r="LJT855" s="59"/>
      <c r="LJU855" s="59"/>
      <c r="LJV855" s="59"/>
      <c r="LJW855" s="59"/>
      <c r="LJX855" s="59"/>
      <c r="LJY855" s="59"/>
      <c r="LJZ855" s="59"/>
      <c r="LKA855" s="59"/>
      <c r="LKB855" s="59"/>
      <c r="LKC855" s="59"/>
      <c r="LKD855" s="59"/>
      <c r="LKE855" s="59"/>
      <c r="LKF855" s="59"/>
      <c r="LKG855" s="59"/>
      <c r="LKH855" s="59"/>
      <c r="LKI855" s="59"/>
      <c r="LKJ855" s="59"/>
      <c r="LKK855" s="59"/>
      <c r="LKL855" s="59"/>
      <c r="LKM855" s="59"/>
      <c r="LKN855" s="59"/>
      <c r="LKO855" s="59"/>
      <c r="LKP855" s="59"/>
      <c r="LKQ855" s="59"/>
      <c r="LKR855" s="59"/>
      <c r="LKS855" s="59"/>
      <c r="LKT855" s="59"/>
      <c r="LKU855" s="59"/>
      <c r="LKV855" s="59"/>
      <c r="LKW855" s="59"/>
      <c r="LKX855" s="59"/>
      <c r="LKY855" s="59"/>
      <c r="LKZ855" s="59"/>
      <c r="LLA855" s="59"/>
      <c r="LLB855" s="59"/>
      <c r="LLC855" s="59"/>
      <c r="LLD855" s="59"/>
      <c r="LLE855" s="59"/>
      <c r="LLF855" s="59"/>
      <c r="LLG855" s="59"/>
      <c r="LLH855" s="59"/>
      <c r="LLI855" s="59"/>
      <c r="LLJ855" s="59"/>
      <c r="LLK855" s="59"/>
      <c r="LLL855" s="59"/>
      <c r="LLM855" s="59"/>
      <c r="LLN855" s="59"/>
      <c r="LLO855" s="59"/>
      <c r="LLP855" s="59"/>
      <c r="LLQ855" s="59"/>
      <c r="LLR855" s="59"/>
      <c r="LLS855" s="59"/>
      <c r="LLT855" s="59"/>
      <c r="LLU855" s="59"/>
      <c r="LLV855" s="59"/>
      <c r="LLW855" s="59"/>
      <c r="LLX855" s="59"/>
      <c r="LLY855" s="59"/>
      <c r="LLZ855" s="59"/>
      <c r="LMA855" s="59"/>
      <c r="LMB855" s="59"/>
      <c r="LMC855" s="59"/>
      <c r="LMD855" s="59"/>
      <c r="LME855" s="59"/>
      <c r="LMF855" s="59"/>
      <c r="LMG855" s="59"/>
      <c r="LMH855" s="59"/>
      <c r="LMI855" s="59"/>
      <c r="LMJ855" s="59"/>
      <c r="LMK855" s="59"/>
      <c r="LML855" s="59"/>
      <c r="LMM855" s="59"/>
      <c r="LMN855" s="59"/>
      <c r="LMO855" s="59"/>
      <c r="LMP855" s="59"/>
      <c r="LMQ855" s="59"/>
      <c r="LMR855" s="59"/>
      <c r="LMS855" s="59"/>
      <c r="LMT855" s="59"/>
      <c r="LMU855" s="59"/>
      <c r="LMV855" s="59"/>
      <c r="LMW855" s="59"/>
      <c r="LMX855" s="59"/>
      <c r="LMY855" s="59"/>
      <c r="LMZ855" s="59"/>
      <c r="LNA855" s="59"/>
      <c r="LNB855" s="59"/>
      <c r="LNC855" s="59"/>
      <c r="LND855" s="59"/>
      <c r="LNE855" s="59"/>
      <c r="LNF855" s="59"/>
      <c r="LNG855" s="59"/>
      <c r="LNH855" s="59"/>
      <c r="LNI855" s="59"/>
      <c r="LNJ855" s="59"/>
      <c r="LNK855" s="59"/>
      <c r="LNL855" s="59"/>
      <c r="LNM855" s="59"/>
      <c r="LNN855" s="59"/>
      <c r="LNO855" s="59"/>
      <c r="LNP855" s="59"/>
      <c r="LNQ855" s="59"/>
      <c r="LNR855" s="59"/>
      <c r="LNS855" s="59"/>
      <c r="LNT855" s="59"/>
      <c r="LNU855" s="59"/>
      <c r="LNV855" s="59"/>
      <c r="LNW855" s="59"/>
      <c r="LNX855" s="59"/>
      <c r="LNY855" s="59"/>
      <c r="LNZ855" s="59"/>
      <c r="LOA855" s="59"/>
      <c r="LOB855" s="59"/>
      <c r="LOC855" s="59"/>
      <c r="LOD855" s="59"/>
      <c r="LOE855" s="59"/>
      <c r="LOF855" s="59"/>
      <c r="LOG855" s="59"/>
      <c r="LOH855" s="59"/>
      <c r="LOI855" s="59"/>
      <c r="LOJ855" s="59"/>
      <c r="LOK855" s="59"/>
      <c r="LOL855" s="59"/>
      <c r="LOM855" s="59"/>
      <c r="LON855" s="59"/>
      <c r="LOO855" s="59"/>
      <c r="LOP855" s="59"/>
      <c r="LOQ855" s="59"/>
      <c r="LOR855" s="59"/>
      <c r="LOS855" s="59"/>
      <c r="LOT855" s="59"/>
      <c r="LOU855" s="59"/>
      <c r="LOV855" s="59"/>
      <c r="LOW855" s="59"/>
      <c r="LOX855" s="59"/>
      <c r="LOY855" s="59"/>
      <c r="LOZ855" s="59"/>
      <c r="LPA855" s="59"/>
      <c r="LPB855" s="59"/>
      <c r="LPC855" s="59"/>
      <c r="LPD855" s="59"/>
      <c r="LPE855" s="59"/>
      <c r="LPF855" s="59"/>
      <c r="LPG855" s="59"/>
      <c r="LPH855" s="59"/>
      <c r="LPI855" s="59"/>
      <c r="LPJ855" s="59"/>
      <c r="LPK855" s="59"/>
      <c r="LPL855" s="59"/>
      <c r="LPM855" s="59"/>
      <c r="LPN855" s="59"/>
      <c r="LPO855" s="59"/>
      <c r="LPP855" s="59"/>
      <c r="LPQ855" s="59"/>
      <c r="LPR855" s="59"/>
      <c r="LPS855" s="59"/>
      <c r="LPT855" s="59"/>
      <c r="LPU855" s="59"/>
      <c r="LPV855" s="59"/>
      <c r="LPW855" s="59"/>
      <c r="LPX855" s="59"/>
      <c r="LPY855" s="59"/>
      <c r="LPZ855" s="59"/>
      <c r="LQA855" s="59"/>
      <c r="LQB855" s="59"/>
      <c r="LQC855" s="59"/>
      <c r="LQD855" s="59"/>
      <c r="LQE855" s="59"/>
      <c r="LQF855" s="59"/>
      <c r="LQG855" s="59"/>
      <c r="LQH855" s="59"/>
      <c r="LQI855" s="59"/>
      <c r="LQJ855" s="59"/>
      <c r="LQK855" s="59"/>
      <c r="LQL855" s="59"/>
      <c r="LQM855" s="59"/>
      <c r="LQN855" s="59"/>
      <c r="LQO855" s="59"/>
      <c r="LQP855" s="59"/>
      <c r="LQQ855" s="59"/>
      <c r="LQR855" s="59"/>
      <c r="LQS855" s="59"/>
      <c r="LQT855" s="59"/>
      <c r="LQU855" s="59"/>
      <c r="LQV855" s="59"/>
      <c r="LQW855" s="59"/>
      <c r="LQX855" s="59"/>
      <c r="LQY855" s="59"/>
      <c r="LQZ855" s="59"/>
      <c r="LRA855" s="59"/>
      <c r="LRB855" s="59"/>
      <c r="LRC855" s="59"/>
      <c r="LRD855" s="59"/>
      <c r="LRE855" s="59"/>
      <c r="LRF855" s="59"/>
      <c r="LRG855" s="59"/>
      <c r="LRH855" s="59"/>
      <c r="LRI855" s="59"/>
      <c r="LRJ855" s="59"/>
      <c r="LRK855" s="59"/>
      <c r="LRL855" s="59"/>
      <c r="LRM855" s="59"/>
      <c r="LRN855" s="59"/>
      <c r="LRO855" s="59"/>
      <c r="LRP855" s="59"/>
      <c r="LRQ855" s="59"/>
      <c r="LRR855" s="59"/>
      <c r="LRS855" s="59"/>
      <c r="LRT855" s="59"/>
      <c r="LRU855" s="59"/>
      <c r="LRV855" s="59"/>
      <c r="LRW855" s="59"/>
      <c r="LRX855" s="59"/>
      <c r="LRY855" s="59"/>
      <c r="LRZ855" s="59"/>
      <c r="LSA855" s="59"/>
      <c r="LSB855" s="59"/>
      <c r="LSC855" s="59"/>
      <c r="LSD855" s="59"/>
      <c r="LSE855" s="59"/>
      <c r="LSF855" s="59"/>
      <c r="LSG855" s="59"/>
      <c r="LSH855" s="59"/>
      <c r="LSI855" s="59"/>
      <c r="LSJ855" s="59"/>
      <c r="LSK855" s="59"/>
      <c r="LSL855" s="59"/>
      <c r="LSM855" s="59"/>
      <c r="LSN855" s="59"/>
      <c r="LSO855" s="59"/>
      <c r="LSP855" s="59"/>
      <c r="LSQ855" s="59"/>
      <c r="LSR855" s="59"/>
      <c r="LSS855" s="59"/>
      <c r="LST855" s="59"/>
      <c r="LSU855" s="59"/>
      <c r="LSV855" s="59"/>
      <c r="LSW855" s="59"/>
      <c r="LSX855" s="59"/>
      <c r="LSY855" s="59"/>
      <c r="LSZ855" s="59"/>
      <c r="LTA855" s="59"/>
      <c r="LTB855" s="59"/>
      <c r="LTC855" s="59"/>
      <c r="LTD855" s="59"/>
      <c r="LTE855" s="59"/>
      <c r="LTF855" s="59"/>
      <c r="LTG855" s="59"/>
      <c r="LTH855" s="59"/>
      <c r="LTI855" s="59"/>
      <c r="LTJ855" s="59"/>
      <c r="LTK855" s="59"/>
      <c r="LTL855" s="59"/>
      <c r="LTM855" s="59"/>
      <c r="LTN855" s="59"/>
      <c r="LTO855" s="59"/>
      <c r="LTP855" s="59"/>
      <c r="LTQ855" s="59"/>
      <c r="LTR855" s="59"/>
      <c r="LTS855" s="59"/>
      <c r="LTT855" s="59"/>
      <c r="LTU855" s="59"/>
      <c r="LTV855" s="59"/>
      <c r="LTW855" s="59"/>
      <c r="LTX855" s="59"/>
      <c r="LTY855" s="59"/>
      <c r="LTZ855" s="59"/>
      <c r="LUA855" s="59"/>
      <c r="LUB855" s="59"/>
      <c r="LUC855" s="59"/>
      <c r="LUD855" s="59"/>
      <c r="LUE855" s="59"/>
      <c r="LUF855" s="59"/>
      <c r="LUG855" s="59"/>
      <c r="LUH855" s="59"/>
      <c r="LUI855" s="59"/>
      <c r="LUJ855" s="59"/>
      <c r="LUK855" s="59"/>
      <c r="LUL855" s="59"/>
      <c r="LUM855" s="59"/>
      <c r="LUN855" s="59"/>
      <c r="LUO855" s="59"/>
      <c r="LUP855" s="59"/>
      <c r="LUQ855" s="59"/>
      <c r="LUR855" s="59"/>
      <c r="LUS855" s="59"/>
      <c r="LUT855" s="59"/>
      <c r="LUU855" s="59"/>
      <c r="LUV855" s="59"/>
      <c r="LUW855" s="59"/>
      <c r="LUX855" s="59"/>
      <c r="LUY855" s="59"/>
      <c r="LUZ855" s="59"/>
      <c r="LVA855" s="59"/>
      <c r="LVB855" s="59"/>
      <c r="LVC855" s="59"/>
      <c r="LVD855" s="59"/>
      <c r="LVE855" s="59"/>
      <c r="LVF855" s="59"/>
      <c r="LVG855" s="59"/>
      <c r="LVH855" s="59"/>
      <c r="LVI855" s="59"/>
      <c r="LVJ855" s="59"/>
      <c r="LVK855" s="59"/>
      <c r="LVL855" s="59"/>
      <c r="LVM855" s="59"/>
      <c r="LVN855" s="59"/>
      <c r="LVO855" s="59"/>
      <c r="LVP855" s="59"/>
      <c r="LVQ855" s="59"/>
      <c r="LVR855" s="59"/>
      <c r="LVS855" s="59"/>
      <c r="LVT855" s="59"/>
      <c r="LVU855" s="59"/>
      <c r="LVV855" s="59"/>
      <c r="LVW855" s="59"/>
      <c r="LVX855" s="59"/>
      <c r="LVY855" s="59"/>
      <c r="LVZ855" s="59"/>
      <c r="LWA855" s="59"/>
      <c r="LWB855" s="59"/>
      <c r="LWC855" s="59"/>
      <c r="LWD855" s="59"/>
      <c r="LWE855" s="59"/>
      <c r="LWF855" s="59"/>
      <c r="LWG855" s="59"/>
      <c r="LWH855" s="59"/>
      <c r="LWI855" s="59"/>
      <c r="LWJ855" s="59"/>
      <c r="LWK855" s="59"/>
      <c r="LWL855" s="59"/>
      <c r="LWM855" s="59"/>
      <c r="LWN855" s="59"/>
      <c r="LWO855" s="59"/>
      <c r="LWP855" s="59"/>
      <c r="LWQ855" s="59"/>
      <c r="LWR855" s="59"/>
      <c r="LWS855" s="59"/>
      <c r="LWT855" s="59"/>
      <c r="LWU855" s="59"/>
      <c r="LWV855" s="59"/>
      <c r="LWW855" s="59"/>
      <c r="LWX855" s="59"/>
      <c r="LWY855" s="59"/>
      <c r="LWZ855" s="59"/>
      <c r="LXA855" s="59"/>
      <c r="LXB855" s="59"/>
      <c r="LXC855" s="59"/>
      <c r="LXD855" s="59"/>
      <c r="LXE855" s="59"/>
      <c r="LXF855" s="59"/>
      <c r="LXG855" s="59"/>
      <c r="LXH855" s="59"/>
      <c r="LXI855" s="59"/>
      <c r="LXJ855" s="59"/>
      <c r="LXK855" s="59"/>
      <c r="LXL855" s="59"/>
      <c r="LXM855" s="59"/>
      <c r="LXN855" s="59"/>
      <c r="LXO855" s="59"/>
      <c r="LXP855" s="59"/>
      <c r="LXQ855" s="59"/>
      <c r="LXR855" s="59"/>
      <c r="LXS855" s="59"/>
      <c r="LXT855" s="59"/>
      <c r="LXU855" s="59"/>
      <c r="LXV855" s="59"/>
      <c r="LXW855" s="59"/>
      <c r="LXX855" s="59"/>
      <c r="LXY855" s="59"/>
      <c r="LXZ855" s="59"/>
      <c r="LYA855" s="59"/>
      <c r="LYB855" s="59"/>
      <c r="LYC855" s="59"/>
      <c r="LYD855" s="59"/>
      <c r="LYE855" s="59"/>
      <c r="LYF855" s="59"/>
      <c r="LYG855" s="59"/>
      <c r="LYH855" s="59"/>
      <c r="LYI855" s="59"/>
      <c r="LYJ855" s="59"/>
      <c r="LYK855" s="59"/>
      <c r="LYL855" s="59"/>
      <c r="LYM855" s="59"/>
      <c r="LYN855" s="59"/>
      <c r="LYO855" s="59"/>
      <c r="LYP855" s="59"/>
      <c r="LYQ855" s="59"/>
      <c r="LYR855" s="59"/>
      <c r="LYS855" s="59"/>
      <c r="LYT855" s="59"/>
      <c r="LYU855" s="59"/>
      <c r="LYV855" s="59"/>
      <c r="LYW855" s="59"/>
      <c r="LYX855" s="59"/>
      <c r="LYY855" s="59"/>
      <c r="LYZ855" s="59"/>
      <c r="LZA855" s="59"/>
      <c r="LZB855" s="59"/>
      <c r="LZC855" s="59"/>
      <c r="LZD855" s="59"/>
      <c r="LZE855" s="59"/>
      <c r="LZF855" s="59"/>
      <c r="LZG855" s="59"/>
      <c r="LZH855" s="59"/>
      <c r="LZI855" s="59"/>
      <c r="LZJ855" s="59"/>
      <c r="LZK855" s="59"/>
      <c r="LZL855" s="59"/>
      <c r="LZM855" s="59"/>
      <c r="LZN855" s="59"/>
      <c r="LZO855" s="59"/>
      <c r="LZP855" s="59"/>
      <c r="LZQ855" s="59"/>
      <c r="LZR855" s="59"/>
      <c r="LZS855" s="59"/>
      <c r="LZT855" s="59"/>
      <c r="LZU855" s="59"/>
      <c r="LZV855" s="59"/>
      <c r="LZW855" s="59"/>
      <c r="LZX855" s="59"/>
      <c r="LZY855" s="59"/>
      <c r="LZZ855" s="59"/>
      <c r="MAA855" s="59"/>
      <c r="MAB855" s="59"/>
      <c r="MAC855" s="59"/>
      <c r="MAD855" s="59"/>
      <c r="MAE855" s="59"/>
      <c r="MAF855" s="59"/>
      <c r="MAG855" s="59"/>
      <c r="MAH855" s="59"/>
      <c r="MAI855" s="59"/>
      <c r="MAJ855" s="59"/>
      <c r="MAK855" s="59"/>
      <c r="MAL855" s="59"/>
      <c r="MAM855" s="59"/>
      <c r="MAN855" s="59"/>
      <c r="MAO855" s="59"/>
      <c r="MAP855" s="59"/>
      <c r="MAQ855" s="59"/>
      <c r="MAR855" s="59"/>
      <c r="MAS855" s="59"/>
      <c r="MAT855" s="59"/>
      <c r="MAU855" s="59"/>
      <c r="MAV855" s="59"/>
      <c r="MAW855" s="59"/>
      <c r="MAX855" s="59"/>
      <c r="MAY855" s="59"/>
      <c r="MAZ855" s="59"/>
      <c r="MBA855" s="59"/>
      <c r="MBB855" s="59"/>
      <c r="MBC855" s="59"/>
      <c r="MBD855" s="59"/>
      <c r="MBE855" s="59"/>
      <c r="MBF855" s="59"/>
      <c r="MBG855" s="59"/>
      <c r="MBH855" s="59"/>
      <c r="MBI855" s="59"/>
      <c r="MBJ855" s="59"/>
      <c r="MBK855" s="59"/>
      <c r="MBL855" s="59"/>
      <c r="MBM855" s="59"/>
      <c r="MBN855" s="59"/>
      <c r="MBO855" s="59"/>
      <c r="MBP855" s="59"/>
      <c r="MBQ855" s="59"/>
      <c r="MBR855" s="59"/>
      <c r="MBS855" s="59"/>
      <c r="MBT855" s="59"/>
      <c r="MBU855" s="59"/>
      <c r="MBV855" s="59"/>
      <c r="MBW855" s="59"/>
      <c r="MBX855" s="59"/>
      <c r="MBY855" s="59"/>
      <c r="MBZ855" s="59"/>
      <c r="MCA855" s="59"/>
      <c r="MCB855" s="59"/>
      <c r="MCC855" s="59"/>
      <c r="MCD855" s="59"/>
      <c r="MCE855" s="59"/>
      <c r="MCF855" s="59"/>
      <c r="MCG855" s="59"/>
      <c r="MCH855" s="59"/>
      <c r="MCI855" s="59"/>
      <c r="MCJ855" s="59"/>
      <c r="MCK855" s="59"/>
      <c r="MCL855" s="59"/>
      <c r="MCM855" s="59"/>
      <c r="MCN855" s="59"/>
      <c r="MCO855" s="59"/>
      <c r="MCP855" s="59"/>
      <c r="MCQ855" s="59"/>
      <c r="MCR855" s="59"/>
      <c r="MCS855" s="59"/>
      <c r="MCT855" s="59"/>
      <c r="MCU855" s="59"/>
      <c r="MCV855" s="59"/>
      <c r="MCW855" s="59"/>
      <c r="MCX855" s="59"/>
      <c r="MCY855" s="59"/>
      <c r="MCZ855" s="59"/>
      <c r="MDA855" s="59"/>
      <c r="MDB855" s="59"/>
      <c r="MDC855" s="59"/>
      <c r="MDD855" s="59"/>
      <c r="MDE855" s="59"/>
      <c r="MDF855" s="59"/>
      <c r="MDG855" s="59"/>
      <c r="MDH855" s="59"/>
      <c r="MDI855" s="59"/>
      <c r="MDJ855" s="59"/>
      <c r="MDK855" s="59"/>
      <c r="MDL855" s="59"/>
      <c r="MDM855" s="59"/>
      <c r="MDN855" s="59"/>
      <c r="MDO855" s="59"/>
      <c r="MDP855" s="59"/>
      <c r="MDQ855" s="59"/>
      <c r="MDR855" s="59"/>
      <c r="MDS855" s="59"/>
      <c r="MDT855" s="59"/>
      <c r="MDU855" s="59"/>
      <c r="MDV855" s="59"/>
      <c r="MDW855" s="59"/>
      <c r="MDX855" s="59"/>
      <c r="MDY855" s="59"/>
      <c r="MDZ855" s="59"/>
      <c r="MEA855" s="59"/>
      <c r="MEB855" s="59"/>
      <c r="MEC855" s="59"/>
      <c r="MED855" s="59"/>
      <c r="MEE855" s="59"/>
      <c r="MEF855" s="59"/>
      <c r="MEG855" s="59"/>
      <c r="MEH855" s="59"/>
      <c r="MEI855" s="59"/>
      <c r="MEJ855" s="59"/>
      <c r="MEK855" s="59"/>
      <c r="MEL855" s="59"/>
      <c r="MEM855" s="59"/>
      <c r="MEN855" s="59"/>
      <c r="MEO855" s="59"/>
      <c r="MEP855" s="59"/>
      <c r="MEQ855" s="59"/>
      <c r="MER855" s="59"/>
      <c r="MES855" s="59"/>
      <c r="MET855" s="59"/>
      <c r="MEU855" s="59"/>
      <c r="MEV855" s="59"/>
      <c r="MEW855" s="59"/>
      <c r="MEX855" s="59"/>
      <c r="MEY855" s="59"/>
      <c r="MEZ855" s="59"/>
      <c r="MFA855" s="59"/>
      <c r="MFB855" s="59"/>
      <c r="MFC855" s="59"/>
      <c r="MFD855" s="59"/>
      <c r="MFE855" s="59"/>
      <c r="MFF855" s="59"/>
      <c r="MFG855" s="59"/>
      <c r="MFH855" s="59"/>
      <c r="MFI855" s="59"/>
      <c r="MFJ855" s="59"/>
      <c r="MFK855" s="59"/>
      <c r="MFL855" s="59"/>
      <c r="MFM855" s="59"/>
      <c r="MFN855" s="59"/>
      <c r="MFO855" s="59"/>
      <c r="MFP855" s="59"/>
      <c r="MFQ855" s="59"/>
      <c r="MFR855" s="59"/>
      <c r="MFS855" s="59"/>
      <c r="MFT855" s="59"/>
      <c r="MFU855" s="59"/>
      <c r="MFV855" s="59"/>
      <c r="MFW855" s="59"/>
      <c r="MFX855" s="59"/>
      <c r="MFY855" s="59"/>
      <c r="MFZ855" s="59"/>
      <c r="MGA855" s="59"/>
      <c r="MGB855" s="59"/>
      <c r="MGC855" s="59"/>
      <c r="MGD855" s="59"/>
      <c r="MGE855" s="59"/>
      <c r="MGF855" s="59"/>
      <c r="MGG855" s="59"/>
      <c r="MGH855" s="59"/>
      <c r="MGI855" s="59"/>
      <c r="MGJ855" s="59"/>
      <c r="MGK855" s="59"/>
      <c r="MGL855" s="59"/>
      <c r="MGM855" s="59"/>
      <c r="MGN855" s="59"/>
      <c r="MGO855" s="59"/>
      <c r="MGP855" s="59"/>
      <c r="MGQ855" s="59"/>
      <c r="MGR855" s="59"/>
      <c r="MGS855" s="59"/>
      <c r="MGT855" s="59"/>
      <c r="MGU855" s="59"/>
      <c r="MGV855" s="59"/>
      <c r="MGW855" s="59"/>
      <c r="MGX855" s="59"/>
      <c r="MGY855" s="59"/>
      <c r="MGZ855" s="59"/>
      <c r="MHA855" s="59"/>
      <c r="MHB855" s="59"/>
      <c r="MHC855" s="59"/>
      <c r="MHD855" s="59"/>
      <c r="MHE855" s="59"/>
      <c r="MHF855" s="59"/>
      <c r="MHG855" s="59"/>
      <c r="MHH855" s="59"/>
      <c r="MHI855" s="59"/>
      <c r="MHJ855" s="59"/>
      <c r="MHK855" s="59"/>
      <c r="MHL855" s="59"/>
      <c r="MHM855" s="59"/>
      <c r="MHN855" s="59"/>
      <c r="MHO855" s="59"/>
      <c r="MHP855" s="59"/>
      <c r="MHQ855" s="59"/>
      <c r="MHR855" s="59"/>
      <c r="MHS855" s="59"/>
      <c r="MHT855" s="59"/>
      <c r="MHU855" s="59"/>
      <c r="MHV855" s="59"/>
      <c r="MHW855" s="59"/>
      <c r="MHX855" s="59"/>
      <c r="MHY855" s="59"/>
      <c r="MHZ855" s="59"/>
      <c r="MIA855" s="59"/>
      <c r="MIB855" s="59"/>
      <c r="MIC855" s="59"/>
      <c r="MID855" s="59"/>
      <c r="MIE855" s="59"/>
      <c r="MIF855" s="59"/>
      <c r="MIG855" s="59"/>
      <c r="MIH855" s="59"/>
      <c r="MII855" s="59"/>
      <c r="MIJ855" s="59"/>
      <c r="MIK855" s="59"/>
      <c r="MIL855" s="59"/>
      <c r="MIM855" s="59"/>
      <c r="MIN855" s="59"/>
      <c r="MIO855" s="59"/>
      <c r="MIP855" s="59"/>
      <c r="MIQ855" s="59"/>
      <c r="MIR855" s="59"/>
      <c r="MIS855" s="59"/>
      <c r="MIT855" s="59"/>
      <c r="MIU855" s="59"/>
      <c r="MIV855" s="59"/>
      <c r="MIW855" s="59"/>
      <c r="MIX855" s="59"/>
      <c r="MIY855" s="59"/>
      <c r="MIZ855" s="59"/>
      <c r="MJA855" s="59"/>
      <c r="MJB855" s="59"/>
      <c r="MJC855" s="59"/>
      <c r="MJD855" s="59"/>
      <c r="MJE855" s="59"/>
      <c r="MJF855" s="59"/>
      <c r="MJG855" s="59"/>
      <c r="MJH855" s="59"/>
      <c r="MJI855" s="59"/>
      <c r="MJJ855" s="59"/>
      <c r="MJK855" s="59"/>
      <c r="MJL855" s="59"/>
      <c r="MJM855" s="59"/>
      <c r="MJN855" s="59"/>
      <c r="MJO855" s="59"/>
      <c r="MJP855" s="59"/>
      <c r="MJQ855" s="59"/>
      <c r="MJR855" s="59"/>
      <c r="MJS855" s="59"/>
      <c r="MJT855" s="59"/>
      <c r="MJU855" s="59"/>
      <c r="MJV855" s="59"/>
      <c r="MJW855" s="59"/>
      <c r="MJX855" s="59"/>
      <c r="MJY855" s="59"/>
      <c r="MJZ855" s="59"/>
      <c r="MKA855" s="59"/>
      <c r="MKB855" s="59"/>
      <c r="MKC855" s="59"/>
      <c r="MKD855" s="59"/>
      <c r="MKE855" s="59"/>
      <c r="MKF855" s="59"/>
      <c r="MKG855" s="59"/>
      <c r="MKH855" s="59"/>
      <c r="MKI855" s="59"/>
      <c r="MKJ855" s="59"/>
      <c r="MKK855" s="59"/>
      <c r="MKL855" s="59"/>
      <c r="MKM855" s="59"/>
      <c r="MKN855" s="59"/>
      <c r="MKO855" s="59"/>
      <c r="MKP855" s="59"/>
      <c r="MKQ855" s="59"/>
      <c r="MKR855" s="59"/>
      <c r="MKS855" s="59"/>
      <c r="MKT855" s="59"/>
      <c r="MKU855" s="59"/>
      <c r="MKV855" s="59"/>
      <c r="MKW855" s="59"/>
      <c r="MKX855" s="59"/>
      <c r="MKY855" s="59"/>
      <c r="MKZ855" s="59"/>
      <c r="MLA855" s="59"/>
      <c r="MLB855" s="59"/>
      <c r="MLC855" s="59"/>
      <c r="MLD855" s="59"/>
      <c r="MLE855" s="59"/>
      <c r="MLF855" s="59"/>
      <c r="MLG855" s="59"/>
      <c r="MLH855" s="59"/>
      <c r="MLI855" s="59"/>
      <c r="MLJ855" s="59"/>
      <c r="MLK855" s="59"/>
      <c r="MLL855" s="59"/>
      <c r="MLM855" s="59"/>
      <c r="MLN855" s="59"/>
      <c r="MLO855" s="59"/>
      <c r="MLP855" s="59"/>
      <c r="MLQ855" s="59"/>
      <c r="MLR855" s="59"/>
      <c r="MLS855" s="59"/>
      <c r="MLT855" s="59"/>
      <c r="MLU855" s="59"/>
      <c r="MLV855" s="59"/>
      <c r="MLW855" s="59"/>
      <c r="MLX855" s="59"/>
      <c r="MLY855" s="59"/>
      <c r="MLZ855" s="59"/>
      <c r="MMA855" s="59"/>
      <c r="MMB855" s="59"/>
      <c r="MMC855" s="59"/>
      <c r="MMD855" s="59"/>
      <c r="MME855" s="59"/>
      <c r="MMF855" s="59"/>
      <c r="MMG855" s="59"/>
      <c r="MMH855" s="59"/>
      <c r="MMI855" s="59"/>
      <c r="MMJ855" s="59"/>
      <c r="MMK855" s="59"/>
      <c r="MML855" s="59"/>
      <c r="MMM855" s="59"/>
      <c r="MMN855" s="59"/>
      <c r="MMO855" s="59"/>
      <c r="MMP855" s="59"/>
      <c r="MMQ855" s="59"/>
      <c r="MMR855" s="59"/>
      <c r="MMS855" s="59"/>
      <c r="MMT855" s="59"/>
      <c r="MMU855" s="59"/>
      <c r="MMV855" s="59"/>
      <c r="MMW855" s="59"/>
      <c r="MMX855" s="59"/>
      <c r="MMY855" s="59"/>
      <c r="MMZ855" s="59"/>
      <c r="MNA855" s="59"/>
      <c r="MNB855" s="59"/>
      <c r="MNC855" s="59"/>
      <c r="MND855" s="59"/>
      <c r="MNE855" s="59"/>
      <c r="MNF855" s="59"/>
      <c r="MNG855" s="59"/>
      <c r="MNH855" s="59"/>
      <c r="MNI855" s="59"/>
      <c r="MNJ855" s="59"/>
      <c r="MNK855" s="59"/>
      <c r="MNL855" s="59"/>
      <c r="MNM855" s="59"/>
      <c r="MNN855" s="59"/>
      <c r="MNO855" s="59"/>
      <c r="MNP855" s="59"/>
      <c r="MNQ855" s="59"/>
      <c r="MNR855" s="59"/>
      <c r="MNS855" s="59"/>
      <c r="MNT855" s="59"/>
      <c r="MNU855" s="59"/>
      <c r="MNV855" s="59"/>
      <c r="MNW855" s="59"/>
      <c r="MNX855" s="59"/>
      <c r="MNY855" s="59"/>
      <c r="MNZ855" s="59"/>
      <c r="MOA855" s="59"/>
      <c r="MOB855" s="59"/>
      <c r="MOC855" s="59"/>
      <c r="MOD855" s="59"/>
      <c r="MOE855" s="59"/>
      <c r="MOF855" s="59"/>
      <c r="MOG855" s="59"/>
      <c r="MOH855" s="59"/>
      <c r="MOI855" s="59"/>
      <c r="MOJ855" s="59"/>
      <c r="MOK855" s="59"/>
      <c r="MOL855" s="59"/>
      <c r="MOM855" s="59"/>
      <c r="MON855" s="59"/>
      <c r="MOO855" s="59"/>
      <c r="MOP855" s="59"/>
      <c r="MOQ855" s="59"/>
      <c r="MOR855" s="59"/>
      <c r="MOS855" s="59"/>
      <c r="MOT855" s="59"/>
      <c r="MOU855" s="59"/>
      <c r="MOV855" s="59"/>
      <c r="MOW855" s="59"/>
      <c r="MOX855" s="59"/>
      <c r="MOY855" s="59"/>
      <c r="MOZ855" s="59"/>
      <c r="MPA855" s="59"/>
      <c r="MPB855" s="59"/>
      <c r="MPC855" s="59"/>
      <c r="MPD855" s="59"/>
      <c r="MPE855" s="59"/>
      <c r="MPF855" s="59"/>
      <c r="MPG855" s="59"/>
      <c r="MPH855" s="59"/>
      <c r="MPI855" s="59"/>
      <c r="MPJ855" s="59"/>
      <c r="MPK855" s="59"/>
      <c r="MPL855" s="59"/>
      <c r="MPM855" s="59"/>
      <c r="MPN855" s="59"/>
      <c r="MPO855" s="59"/>
      <c r="MPP855" s="59"/>
      <c r="MPQ855" s="59"/>
      <c r="MPR855" s="59"/>
      <c r="MPS855" s="59"/>
      <c r="MPT855" s="59"/>
      <c r="MPU855" s="59"/>
      <c r="MPV855" s="59"/>
      <c r="MPW855" s="59"/>
      <c r="MPX855" s="59"/>
      <c r="MPY855" s="59"/>
      <c r="MPZ855" s="59"/>
      <c r="MQA855" s="59"/>
      <c r="MQB855" s="59"/>
      <c r="MQC855" s="59"/>
      <c r="MQD855" s="59"/>
      <c r="MQE855" s="59"/>
      <c r="MQF855" s="59"/>
      <c r="MQG855" s="59"/>
      <c r="MQH855" s="59"/>
      <c r="MQI855" s="59"/>
      <c r="MQJ855" s="59"/>
      <c r="MQK855" s="59"/>
      <c r="MQL855" s="59"/>
      <c r="MQM855" s="59"/>
      <c r="MQN855" s="59"/>
      <c r="MQO855" s="59"/>
      <c r="MQP855" s="59"/>
      <c r="MQQ855" s="59"/>
      <c r="MQR855" s="59"/>
      <c r="MQS855" s="59"/>
      <c r="MQT855" s="59"/>
      <c r="MQU855" s="59"/>
      <c r="MQV855" s="59"/>
      <c r="MQW855" s="59"/>
      <c r="MQX855" s="59"/>
      <c r="MQY855" s="59"/>
      <c r="MQZ855" s="59"/>
      <c r="MRA855" s="59"/>
      <c r="MRB855" s="59"/>
      <c r="MRC855" s="59"/>
      <c r="MRD855" s="59"/>
      <c r="MRE855" s="59"/>
      <c r="MRF855" s="59"/>
      <c r="MRG855" s="59"/>
      <c r="MRH855" s="59"/>
      <c r="MRI855" s="59"/>
      <c r="MRJ855" s="59"/>
      <c r="MRK855" s="59"/>
      <c r="MRL855" s="59"/>
      <c r="MRM855" s="59"/>
      <c r="MRN855" s="59"/>
      <c r="MRO855" s="59"/>
      <c r="MRP855" s="59"/>
      <c r="MRQ855" s="59"/>
      <c r="MRR855" s="59"/>
      <c r="MRS855" s="59"/>
      <c r="MRT855" s="59"/>
      <c r="MRU855" s="59"/>
      <c r="MRV855" s="59"/>
      <c r="MRW855" s="59"/>
      <c r="MRX855" s="59"/>
      <c r="MRY855" s="59"/>
      <c r="MRZ855" s="59"/>
      <c r="MSA855" s="59"/>
      <c r="MSB855" s="59"/>
      <c r="MSC855" s="59"/>
      <c r="MSD855" s="59"/>
      <c r="MSE855" s="59"/>
      <c r="MSF855" s="59"/>
      <c r="MSG855" s="59"/>
      <c r="MSH855" s="59"/>
      <c r="MSI855" s="59"/>
      <c r="MSJ855" s="59"/>
      <c r="MSK855" s="59"/>
      <c r="MSL855" s="59"/>
      <c r="MSM855" s="59"/>
      <c r="MSN855" s="59"/>
      <c r="MSO855" s="59"/>
      <c r="MSP855" s="59"/>
      <c r="MSQ855" s="59"/>
      <c r="MSR855" s="59"/>
      <c r="MSS855" s="59"/>
      <c r="MST855" s="59"/>
      <c r="MSU855" s="59"/>
      <c r="MSV855" s="59"/>
      <c r="MSW855" s="59"/>
      <c r="MSX855" s="59"/>
      <c r="MSY855" s="59"/>
      <c r="MSZ855" s="59"/>
      <c r="MTA855" s="59"/>
      <c r="MTB855" s="59"/>
      <c r="MTC855" s="59"/>
      <c r="MTD855" s="59"/>
      <c r="MTE855" s="59"/>
      <c r="MTF855" s="59"/>
      <c r="MTG855" s="59"/>
      <c r="MTH855" s="59"/>
      <c r="MTI855" s="59"/>
      <c r="MTJ855" s="59"/>
      <c r="MTK855" s="59"/>
      <c r="MTL855" s="59"/>
      <c r="MTM855" s="59"/>
      <c r="MTN855" s="59"/>
      <c r="MTO855" s="59"/>
      <c r="MTP855" s="59"/>
      <c r="MTQ855" s="59"/>
      <c r="MTR855" s="59"/>
      <c r="MTS855" s="59"/>
      <c r="MTT855" s="59"/>
      <c r="MTU855" s="59"/>
      <c r="MTV855" s="59"/>
      <c r="MTW855" s="59"/>
      <c r="MTX855" s="59"/>
      <c r="MTY855" s="59"/>
      <c r="MTZ855" s="59"/>
      <c r="MUA855" s="59"/>
      <c r="MUB855" s="59"/>
      <c r="MUC855" s="59"/>
      <c r="MUD855" s="59"/>
      <c r="MUE855" s="59"/>
      <c r="MUF855" s="59"/>
      <c r="MUG855" s="59"/>
      <c r="MUH855" s="59"/>
      <c r="MUI855" s="59"/>
      <c r="MUJ855" s="59"/>
      <c r="MUK855" s="59"/>
      <c r="MUL855" s="59"/>
      <c r="MUM855" s="59"/>
      <c r="MUN855" s="59"/>
      <c r="MUO855" s="59"/>
      <c r="MUP855" s="59"/>
      <c r="MUQ855" s="59"/>
      <c r="MUR855" s="59"/>
      <c r="MUS855" s="59"/>
      <c r="MUT855" s="59"/>
      <c r="MUU855" s="59"/>
      <c r="MUV855" s="59"/>
      <c r="MUW855" s="59"/>
      <c r="MUX855" s="59"/>
      <c r="MUY855" s="59"/>
      <c r="MUZ855" s="59"/>
      <c r="MVA855" s="59"/>
      <c r="MVB855" s="59"/>
      <c r="MVC855" s="59"/>
      <c r="MVD855" s="59"/>
      <c r="MVE855" s="59"/>
      <c r="MVF855" s="59"/>
      <c r="MVG855" s="59"/>
      <c r="MVH855" s="59"/>
      <c r="MVI855" s="59"/>
      <c r="MVJ855" s="59"/>
      <c r="MVK855" s="59"/>
      <c r="MVL855" s="59"/>
      <c r="MVM855" s="59"/>
      <c r="MVN855" s="59"/>
      <c r="MVO855" s="59"/>
      <c r="MVP855" s="59"/>
      <c r="MVQ855" s="59"/>
      <c r="MVR855" s="59"/>
      <c r="MVS855" s="59"/>
      <c r="MVT855" s="59"/>
      <c r="MVU855" s="59"/>
      <c r="MVV855" s="59"/>
      <c r="MVW855" s="59"/>
      <c r="MVX855" s="59"/>
      <c r="MVY855" s="59"/>
      <c r="MVZ855" s="59"/>
      <c r="MWA855" s="59"/>
      <c r="MWB855" s="59"/>
      <c r="MWC855" s="59"/>
      <c r="MWD855" s="59"/>
      <c r="MWE855" s="59"/>
      <c r="MWF855" s="59"/>
      <c r="MWG855" s="59"/>
      <c r="MWH855" s="59"/>
      <c r="MWI855" s="59"/>
      <c r="MWJ855" s="59"/>
      <c r="MWK855" s="59"/>
      <c r="MWL855" s="59"/>
      <c r="MWM855" s="59"/>
      <c r="MWN855" s="59"/>
      <c r="MWO855" s="59"/>
      <c r="MWP855" s="59"/>
      <c r="MWQ855" s="59"/>
      <c r="MWR855" s="59"/>
      <c r="MWS855" s="59"/>
      <c r="MWT855" s="59"/>
      <c r="MWU855" s="59"/>
      <c r="MWV855" s="59"/>
      <c r="MWW855" s="59"/>
      <c r="MWX855" s="59"/>
      <c r="MWY855" s="59"/>
      <c r="MWZ855" s="59"/>
      <c r="MXA855" s="59"/>
      <c r="MXB855" s="59"/>
      <c r="MXC855" s="59"/>
      <c r="MXD855" s="59"/>
      <c r="MXE855" s="59"/>
      <c r="MXF855" s="59"/>
      <c r="MXG855" s="59"/>
      <c r="MXH855" s="59"/>
      <c r="MXI855" s="59"/>
      <c r="MXJ855" s="59"/>
      <c r="MXK855" s="59"/>
      <c r="MXL855" s="59"/>
      <c r="MXM855" s="59"/>
      <c r="MXN855" s="59"/>
      <c r="MXO855" s="59"/>
      <c r="MXP855" s="59"/>
      <c r="MXQ855" s="59"/>
      <c r="MXR855" s="59"/>
      <c r="MXS855" s="59"/>
      <c r="MXT855" s="59"/>
      <c r="MXU855" s="59"/>
      <c r="MXV855" s="59"/>
      <c r="MXW855" s="59"/>
      <c r="MXX855" s="59"/>
      <c r="MXY855" s="59"/>
      <c r="MXZ855" s="59"/>
      <c r="MYA855" s="59"/>
      <c r="MYB855" s="59"/>
      <c r="MYC855" s="59"/>
      <c r="MYD855" s="59"/>
      <c r="MYE855" s="59"/>
      <c r="MYF855" s="59"/>
      <c r="MYG855" s="59"/>
      <c r="MYH855" s="59"/>
      <c r="MYI855" s="59"/>
      <c r="MYJ855" s="59"/>
      <c r="MYK855" s="59"/>
      <c r="MYL855" s="59"/>
      <c r="MYM855" s="59"/>
      <c r="MYN855" s="59"/>
      <c r="MYO855" s="59"/>
      <c r="MYP855" s="59"/>
      <c r="MYQ855" s="59"/>
      <c r="MYR855" s="59"/>
      <c r="MYS855" s="59"/>
      <c r="MYT855" s="59"/>
      <c r="MYU855" s="59"/>
      <c r="MYV855" s="59"/>
      <c r="MYW855" s="59"/>
      <c r="MYX855" s="59"/>
      <c r="MYY855" s="59"/>
      <c r="MYZ855" s="59"/>
      <c r="MZA855" s="59"/>
      <c r="MZB855" s="59"/>
      <c r="MZC855" s="59"/>
      <c r="MZD855" s="59"/>
      <c r="MZE855" s="59"/>
      <c r="MZF855" s="59"/>
      <c r="MZG855" s="59"/>
      <c r="MZH855" s="59"/>
      <c r="MZI855" s="59"/>
      <c r="MZJ855" s="59"/>
      <c r="MZK855" s="59"/>
      <c r="MZL855" s="59"/>
      <c r="MZM855" s="59"/>
      <c r="MZN855" s="59"/>
      <c r="MZO855" s="59"/>
      <c r="MZP855" s="59"/>
      <c r="MZQ855" s="59"/>
      <c r="MZR855" s="59"/>
      <c r="MZS855" s="59"/>
      <c r="MZT855" s="59"/>
      <c r="MZU855" s="59"/>
      <c r="MZV855" s="59"/>
      <c r="MZW855" s="59"/>
      <c r="MZX855" s="59"/>
      <c r="MZY855" s="59"/>
      <c r="MZZ855" s="59"/>
      <c r="NAA855" s="59"/>
      <c r="NAB855" s="59"/>
      <c r="NAC855" s="59"/>
      <c r="NAD855" s="59"/>
      <c r="NAE855" s="59"/>
      <c r="NAF855" s="59"/>
      <c r="NAG855" s="59"/>
      <c r="NAH855" s="59"/>
      <c r="NAI855" s="59"/>
      <c r="NAJ855" s="59"/>
      <c r="NAK855" s="59"/>
      <c r="NAL855" s="59"/>
      <c r="NAM855" s="59"/>
      <c r="NAN855" s="59"/>
      <c r="NAO855" s="59"/>
      <c r="NAP855" s="59"/>
      <c r="NAQ855" s="59"/>
      <c r="NAR855" s="59"/>
      <c r="NAS855" s="59"/>
      <c r="NAT855" s="59"/>
      <c r="NAU855" s="59"/>
      <c r="NAV855" s="59"/>
      <c r="NAW855" s="59"/>
      <c r="NAX855" s="59"/>
      <c r="NAY855" s="59"/>
      <c r="NAZ855" s="59"/>
      <c r="NBA855" s="59"/>
      <c r="NBB855" s="59"/>
      <c r="NBC855" s="59"/>
      <c r="NBD855" s="59"/>
      <c r="NBE855" s="59"/>
      <c r="NBF855" s="59"/>
      <c r="NBG855" s="59"/>
      <c r="NBH855" s="59"/>
      <c r="NBI855" s="59"/>
      <c r="NBJ855" s="59"/>
      <c r="NBK855" s="59"/>
      <c r="NBL855" s="59"/>
      <c r="NBM855" s="59"/>
      <c r="NBN855" s="59"/>
      <c r="NBO855" s="59"/>
      <c r="NBP855" s="59"/>
      <c r="NBQ855" s="59"/>
      <c r="NBR855" s="59"/>
      <c r="NBS855" s="59"/>
      <c r="NBT855" s="59"/>
      <c r="NBU855" s="59"/>
      <c r="NBV855" s="59"/>
      <c r="NBW855" s="59"/>
      <c r="NBX855" s="59"/>
      <c r="NBY855" s="59"/>
      <c r="NBZ855" s="59"/>
      <c r="NCA855" s="59"/>
      <c r="NCB855" s="59"/>
      <c r="NCC855" s="59"/>
      <c r="NCD855" s="59"/>
      <c r="NCE855" s="59"/>
      <c r="NCF855" s="59"/>
      <c r="NCG855" s="59"/>
      <c r="NCH855" s="59"/>
      <c r="NCI855" s="59"/>
      <c r="NCJ855" s="59"/>
      <c r="NCK855" s="59"/>
      <c r="NCL855" s="59"/>
      <c r="NCM855" s="59"/>
      <c r="NCN855" s="59"/>
      <c r="NCO855" s="59"/>
      <c r="NCP855" s="59"/>
      <c r="NCQ855" s="59"/>
      <c r="NCR855" s="59"/>
      <c r="NCS855" s="59"/>
      <c r="NCT855" s="59"/>
      <c r="NCU855" s="59"/>
      <c r="NCV855" s="59"/>
      <c r="NCW855" s="59"/>
      <c r="NCX855" s="59"/>
      <c r="NCY855" s="59"/>
      <c r="NCZ855" s="59"/>
      <c r="NDA855" s="59"/>
      <c r="NDB855" s="59"/>
      <c r="NDC855" s="59"/>
      <c r="NDD855" s="59"/>
      <c r="NDE855" s="59"/>
      <c r="NDF855" s="59"/>
      <c r="NDG855" s="59"/>
      <c r="NDH855" s="59"/>
      <c r="NDI855" s="59"/>
      <c r="NDJ855" s="59"/>
      <c r="NDK855" s="59"/>
      <c r="NDL855" s="59"/>
      <c r="NDM855" s="59"/>
      <c r="NDN855" s="59"/>
      <c r="NDO855" s="59"/>
      <c r="NDP855" s="59"/>
      <c r="NDQ855" s="59"/>
      <c r="NDR855" s="59"/>
      <c r="NDS855" s="59"/>
      <c r="NDT855" s="59"/>
      <c r="NDU855" s="59"/>
      <c r="NDV855" s="59"/>
      <c r="NDW855" s="59"/>
      <c r="NDX855" s="59"/>
      <c r="NDY855" s="59"/>
      <c r="NDZ855" s="59"/>
      <c r="NEA855" s="59"/>
      <c r="NEB855" s="59"/>
      <c r="NEC855" s="59"/>
      <c r="NED855" s="59"/>
      <c r="NEE855" s="59"/>
      <c r="NEF855" s="59"/>
      <c r="NEG855" s="59"/>
      <c r="NEH855" s="59"/>
      <c r="NEI855" s="59"/>
      <c r="NEJ855" s="59"/>
      <c r="NEK855" s="59"/>
      <c r="NEL855" s="59"/>
      <c r="NEM855" s="59"/>
      <c r="NEN855" s="59"/>
      <c r="NEO855" s="59"/>
      <c r="NEP855" s="59"/>
      <c r="NEQ855" s="59"/>
      <c r="NER855" s="59"/>
      <c r="NES855" s="59"/>
      <c r="NET855" s="59"/>
      <c r="NEU855" s="59"/>
      <c r="NEV855" s="59"/>
      <c r="NEW855" s="59"/>
      <c r="NEX855" s="59"/>
      <c r="NEY855" s="59"/>
      <c r="NEZ855" s="59"/>
      <c r="NFA855" s="59"/>
      <c r="NFB855" s="59"/>
      <c r="NFC855" s="59"/>
      <c r="NFD855" s="59"/>
      <c r="NFE855" s="59"/>
      <c r="NFF855" s="59"/>
      <c r="NFG855" s="59"/>
      <c r="NFH855" s="59"/>
      <c r="NFI855" s="59"/>
      <c r="NFJ855" s="59"/>
      <c r="NFK855" s="59"/>
      <c r="NFL855" s="59"/>
      <c r="NFM855" s="59"/>
      <c r="NFN855" s="59"/>
      <c r="NFO855" s="59"/>
      <c r="NFP855" s="59"/>
      <c r="NFQ855" s="59"/>
      <c r="NFR855" s="59"/>
      <c r="NFS855" s="59"/>
      <c r="NFT855" s="59"/>
      <c r="NFU855" s="59"/>
      <c r="NFV855" s="59"/>
      <c r="NFW855" s="59"/>
      <c r="NFX855" s="59"/>
      <c r="NFY855" s="59"/>
      <c r="NFZ855" s="59"/>
      <c r="NGA855" s="59"/>
      <c r="NGB855" s="59"/>
      <c r="NGC855" s="59"/>
      <c r="NGD855" s="59"/>
      <c r="NGE855" s="59"/>
      <c r="NGF855" s="59"/>
      <c r="NGG855" s="59"/>
      <c r="NGH855" s="59"/>
      <c r="NGI855" s="59"/>
      <c r="NGJ855" s="59"/>
      <c r="NGK855" s="59"/>
      <c r="NGL855" s="59"/>
      <c r="NGM855" s="59"/>
      <c r="NGN855" s="59"/>
      <c r="NGO855" s="59"/>
      <c r="NGP855" s="59"/>
      <c r="NGQ855" s="59"/>
      <c r="NGR855" s="59"/>
      <c r="NGS855" s="59"/>
      <c r="NGT855" s="59"/>
      <c r="NGU855" s="59"/>
      <c r="NGV855" s="59"/>
      <c r="NGW855" s="59"/>
      <c r="NGX855" s="59"/>
      <c r="NGY855" s="59"/>
      <c r="NGZ855" s="59"/>
      <c r="NHA855" s="59"/>
      <c r="NHB855" s="59"/>
      <c r="NHC855" s="59"/>
      <c r="NHD855" s="59"/>
      <c r="NHE855" s="59"/>
      <c r="NHF855" s="59"/>
      <c r="NHG855" s="59"/>
      <c r="NHH855" s="59"/>
      <c r="NHI855" s="59"/>
      <c r="NHJ855" s="59"/>
      <c r="NHK855" s="59"/>
      <c r="NHL855" s="59"/>
      <c r="NHM855" s="59"/>
      <c r="NHN855" s="59"/>
      <c r="NHO855" s="59"/>
      <c r="NHP855" s="59"/>
      <c r="NHQ855" s="59"/>
      <c r="NHR855" s="59"/>
      <c r="NHS855" s="59"/>
      <c r="NHT855" s="59"/>
      <c r="NHU855" s="59"/>
      <c r="NHV855" s="59"/>
      <c r="NHW855" s="59"/>
      <c r="NHX855" s="59"/>
      <c r="NHY855" s="59"/>
      <c r="NHZ855" s="59"/>
      <c r="NIA855" s="59"/>
      <c r="NIB855" s="59"/>
      <c r="NIC855" s="59"/>
      <c r="NID855" s="59"/>
      <c r="NIE855" s="59"/>
      <c r="NIF855" s="59"/>
      <c r="NIG855" s="59"/>
      <c r="NIH855" s="59"/>
      <c r="NII855" s="59"/>
      <c r="NIJ855" s="59"/>
      <c r="NIK855" s="59"/>
      <c r="NIL855" s="59"/>
      <c r="NIM855" s="59"/>
      <c r="NIN855" s="59"/>
      <c r="NIO855" s="59"/>
      <c r="NIP855" s="59"/>
      <c r="NIQ855" s="59"/>
      <c r="NIR855" s="59"/>
      <c r="NIS855" s="59"/>
      <c r="NIT855" s="59"/>
      <c r="NIU855" s="59"/>
      <c r="NIV855" s="59"/>
      <c r="NIW855" s="59"/>
      <c r="NIX855" s="59"/>
      <c r="NIY855" s="59"/>
      <c r="NIZ855" s="59"/>
      <c r="NJA855" s="59"/>
      <c r="NJB855" s="59"/>
      <c r="NJC855" s="59"/>
      <c r="NJD855" s="59"/>
      <c r="NJE855" s="59"/>
      <c r="NJF855" s="59"/>
      <c r="NJG855" s="59"/>
      <c r="NJH855" s="59"/>
      <c r="NJI855" s="59"/>
      <c r="NJJ855" s="59"/>
      <c r="NJK855" s="59"/>
      <c r="NJL855" s="59"/>
      <c r="NJM855" s="59"/>
      <c r="NJN855" s="59"/>
      <c r="NJO855" s="59"/>
      <c r="NJP855" s="59"/>
      <c r="NJQ855" s="59"/>
      <c r="NJR855" s="59"/>
      <c r="NJS855" s="59"/>
      <c r="NJT855" s="59"/>
      <c r="NJU855" s="59"/>
      <c r="NJV855" s="59"/>
      <c r="NJW855" s="59"/>
      <c r="NJX855" s="59"/>
      <c r="NJY855" s="59"/>
      <c r="NJZ855" s="59"/>
      <c r="NKA855" s="59"/>
      <c r="NKB855" s="59"/>
      <c r="NKC855" s="59"/>
      <c r="NKD855" s="59"/>
      <c r="NKE855" s="59"/>
      <c r="NKF855" s="59"/>
      <c r="NKG855" s="59"/>
      <c r="NKH855" s="59"/>
      <c r="NKI855" s="59"/>
      <c r="NKJ855" s="59"/>
      <c r="NKK855" s="59"/>
      <c r="NKL855" s="59"/>
      <c r="NKM855" s="59"/>
      <c r="NKN855" s="59"/>
      <c r="NKO855" s="59"/>
      <c r="NKP855" s="59"/>
      <c r="NKQ855" s="59"/>
      <c r="NKR855" s="59"/>
      <c r="NKS855" s="59"/>
      <c r="NKT855" s="59"/>
      <c r="NKU855" s="59"/>
      <c r="NKV855" s="59"/>
      <c r="NKW855" s="59"/>
      <c r="NKX855" s="59"/>
      <c r="NKY855" s="59"/>
      <c r="NKZ855" s="59"/>
      <c r="NLA855" s="59"/>
      <c r="NLB855" s="59"/>
      <c r="NLC855" s="59"/>
      <c r="NLD855" s="59"/>
      <c r="NLE855" s="59"/>
      <c r="NLF855" s="59"/>
      <c r="NLG855" s="59"/>
      <c r="NLH855" s="59"/>
      <c r="NLI855" s="59"/>
      <c r="NLJ855" s="59"/>
      <c r="NLK855" s="59"/>
      <c r="NLL855" s="59"/>
      <c r="NLM855" s="59"/>
      <c r="NLN855" s="59"/>
      <c r="NLO855" s="59"/>
      <c r="NLP855" s="59"/>
      <c r="NLQ855" s="59"/>
      <c r="NLR855" s="59"/>
      <c r="NLS855" s="59"/>
      <c r="NLT855" s="59"/>
      <c r="NLU855" s="59"/>
      <c r="NLV855" s="59"/>
      <c r="NLW855" s="59"/>
      <c r="NLX855" s="59"/>
      <c r="NLY855" s="59"/>
      <c r="NLZ855" s="59"/>
      <c r="NMA855" s="59"/>
      <c r="NMB855" s="59"/>
      <c r="NMC855" s="59"/>
      <c r="NMD855" s="59"/>
      <c r="NME855" s="59"/>
      <c r="NMF855" s="59"/>
      <c r="NMG855" s="59"/>
      <c r="NMH855" s="59"/>
      <c r="NMI855" s="59"/>
      <c r="NMJ855" s="59"/>
      <c r="NMK855" s="59"/>
      <c r="NML855" s="59"/>
      <c r="NMM855" s="59"/>
      <c r="NMN855" s="59"/>
      <c r="NMO855" s="59"/>
      <c r="NMP855" s="59"/>
      <c r="NMQ855" s="59"/>
      <c r="NMR855" s="59"/>
      <c r="NMS855" s="59"/>
      <c r="NMT855" s="59"/>
      <c r="NMU855" s="59"/>
      <c r="NMV855" s="59"/>
      <c r="NMW855" s="59"/>
      <c r="NMX855" s="59"/>
      <c r="NMY855" s="59"/>
      <c r="NMZ855" s="59"/>
      <c r="NNA855" s="59"/>
      <c r="NNB855" s="59"/>
      <c r="NNC855" s="59"/>
      <c r="NND855" s="59"/>
      <c r="NNE855" s="59"/>
      <c r="NNF855" s="59"/>
      <c r="NNG855" s="59"/>
      <c r="NNH855" s="59"/>
      <c r="NNI855" s="59"/>
      <c r="NNJ855" s="59"/>
      <c r="NNK855" s="59"/>
      <c r="NNL855" s="59"/>
      <c r="NNM855" s="59"/>
      <c r="NNN855" s="59"/>
      <c r="NNO855" s="59"/>
      <c r="NNP855" s="59"/>
      <c r="NNQ855" s="59"/>
      <c r="NNR855" s="59"/>
      <c r="NNS855" s="59"/>
      <c r="NNT855" s="59"/>
      <c r="NNU855" s="59"/>
      <c r="NNV855" s="59"/>
      <c r="NNW855" s="59"/>
      <c r="NNX855" s="59"/>
      <c r="NNY855" s="59"/>
      <c r="NNZ855" s="59"/>
      <c r="NOA855" s="59"/>
      <c r="NOB855" s="59"/>
      <c r="NOC855" s="59"/>
      <c r="NOD855" s="59"/>
      <c r="NOE855" s="59"/>
      <c r="NOF855" s="59"/>
      <c r="NOG855" s="59"/>
      <c r="NOH855" s="59"/>
      <c r="NOI855" s="59"/>
      <c r="NOJ855" s="59"/>
      <c r="NOK855" s="59"/>
      <c r="NOL855" s="59"/>
      <c r="NOM855" s="59"/>
      <c r="NON855" s="59"/>
      <c r="NOO855" s="59"/>
      <c r="NOP855" s="59"/>
      <c r="NOQ855" s="59"/>
      <c r="NOR855" s="59"/>
      <c r="NOS855" s="59"/>
      <c r="NOT855" s="59"/>
      <c r="NOU855" s="59"/>
      <c r="NOV855" s="59"/>
      <c r="NOW855" s="59"/>
      <c r="NOX855" s="59"/>
      <c r="NOY855" s="59"/>
      <c r="NOZ855" s="59"/>
      <c r="NPA855" s="59"/>
      <c r="NPB855" s="59"/>
      <c r="NPC855" s="59"/>
      <c r="NPD855" s="59"/>
      <c r="NPE855" s="59"/>
      <c r="NPF855" s="59"/>
      <c r="NPG855" s="59"/>
      <c r="NPH855" s="59"/>
      <c r="NPI855" s="59"/>
      <c r="NPJ855" s="59"/>
      <c r="NPK855" s="59"/>
      <c r="NPL855" s="59"/>
      <c r="NPM855" s="59"/>
      <c r="NPN855" s="59"/>
      <c r="NPO855" s="59"/>
      <c r="NPP855" s="59"/>
      <c r="NPQ855" s="59"/>
      <c r="NPR855" s="59"/>
      <c r="NPS855" s="59"/>
      <c r="NPT855" s="59"/>
      <c r="NPU855" s="59"/>
      <c r="NPV855" s="59"/>
      <c r="NPW855" s="59"/>
      <c r="NPX855" s="59"/>
      <c r="NPY855" s="59"/>
      <c r="NPZ855" s="59"/>
      <c r="NQA855" s="59"/>
      <c r="NQB855" s="59"/>
      <c r="NQC855" s="59"/>
      <c r="NQD855" s="59"/>
      <c r="NQE855" s="59"/>
      <c r="NQF855" s="59"/>
      <c r="NQG855" s="59"/>
      <c r="NQH855" s="59"/>
      <c r="NQI855" s="59"/>
      <c r="NQJ855" s="59"/>
      <c r="NQK855" s="59"/>
      <c r="NQL855" s="59"/>
      <c r="NQM855" s="59"/>
      <c r="NQN855" s="59"/>
      <c r="NQO855" s="59"/>
      <c r="NQP855" s="59"/>
      <c r="NQQ855" s="59"/>
      <c r="NQR855" s="59"/>
      <c r="NQS855" s="59"/>
      <c r="NQT855" s="59"/>
      <c r="NQU855" s="59"/>
      <c r="NQV855" s="59"/>
      <c r="NQW855" s="59"/>
      <c r="NQX855" s="59"/>
      <c r="NQY855" s="59"/>
      <c r="NQZ855" s="59"/>
      <c r="NRA855" s="59"/>
      <c r="NRB855" s="59"/>
      <c r="NRC855" s="59"/>
      <c r="NRD855" s="59"/>
      <c r="NRE855" s="59"/>
      <c r="NRF855" s="59"/>
      <c r="NRG855" s="59"/>
      <c r="NRH855" s="59"/>
      <c r="NRI855" s="59"/>
      <c r="NRJ855" s="59"/>
      <c r="NRK855" s="59"/>
      <c r="NRL855" s="59"/>
      <c r="NRM855" s="59"/>
      <c r="NRN855" s="59"/>
      <c r="NRO855" s="59"/>
      <c r="NRP855" s="59"/>
      <c r="NRQ855" s="59"/>
      <c r="NRR855" s="59"/>
      <c r="NRS855" s="59"/>
      <c r="NRT855" s="59"/>
      <c r="NRU855" s="59"/>
      <c r="NRV855" s="59"/>
      <c r="NRW855" s="59"/>
      <c r="NRX855" s="59"/>
      <c r="NRY855" s="59"/>
      <c r="NRZ855" s="59"/>
      <c r="NSA855" s="59"/>
      <c r="NSB855" s="59"/>
      <c r="NSC855" s="59"/>
      <c r="NSD855" s="59"/>
      <c r="NSE855" s="59"/>
      <c r="NSF855" s="59"/>
      <c r="NSG855" s="59"/>
      <c r="NSH855" s="59"/>
      <c r="NSI855" s="59"/>
      <c r="NSJ855" s="59"/>
      <c r="NSK855" s="59"/>
      <c r="NSL855" s="59"/>
      <c r="NSM855" s="59"/>
      <c r="NSN855" s="59"/>
      <c r="NSO855" s="59"/>
      <c r="NSP855" s="59"/>
      <c r="NSQ855" s="59"/>
      <c r="NSR855" s="59"/>
      <c r="NSS855" s="59"/>
      <c r="NST855" s="59"/>
      <c r="NSU855" s="59"/>
      <c r="NSV855" s="59"/>
      <c r="NSW855" s="59"/>
      <c r="NSX855" s="59"/>
      <c r="NSY855" s="59"/>
      <c r="NSZ855" s="59"/>
      <c r="NTA855" s="59"/>
      <c r="NTB855" s="59"/>
      <c r="NTC855" s="59"/>
      <c r="NTD855" s="59"/>
      <c r="NTE855" s="59"/>
      <c r="NTF855" s="59"/>
      <c r="NTG855" s="59"/>
      <c r="NTH855" s="59"/>
      <c r="NTI855" s="59"/>
      <c r="NTJ855" s="59"/>
      <c r="NTK855" s="59"/>
      <c r="NTL855" s="59"/>
      <c r="NTM855" s="59"/>
      <c r="NTN855" s="59"/>
      <c r="NTO855" s="59"/>
      <c r="NTP855" s="59"/>
      <c r="NTQ855" s="59"/>
      <c r="NTR855" s="59"/>
      <c r="NTS855" s="59"/>
      <c r="NTT855" s="59"/>
      <c r="NTU855" s="59"/>
      <c r="NTV855" s="59"/>
      <c r="NTW855" s="59"/>
      <c r="NTX855" s="59"/>
      <c r="NTY855" s="59"/>
      <c r="NTZ855" s="59"/>
      <c r="NUA855" s="59"/>
      <c r="NUB855" s="59"/>
      <c r="NUC855" s="59"/>
      <c r="NUD855" s="59"/>
      <c r="NUE855" s="59"/>
      <c r="NUF855" s="59"/>
      <c r="NUG855" s="59"/>
      <c r="NUH855" s="59"/>
      <c r="NUI855" s="59"/>
      <c r="NUJ855" s="59"/>
      <c r="NUK855" s="59"/>
      <c r="NUL855" s="59"/>
      <c r="NUM855" s="59"/>
      <c r="NUN855" s="59"/>
      <c r="NUO855" s="59"/>
      <c r="NUP855" s="59"/>
      <c r="NUQ855" s="59"/>
      <c r="NUR855" s="59"/>
      <c r="NUS855" s="59"/>
      <c r="NUT855" s="59"/>
      <c r="NUU855" s="59"/>
      <c r="NUV855" s="59"/>
      <c r="NUW855" s="59"/>
      <c r="NUX855" s="59"/>
      <c r="NUY855" s="59"/>
      <c r="NUZ855" s="59"/>
      <c r="NVA855" s="59"/>
      <c r="NVB855" s="59"/>
      <c r="NVC855" s="59"/>
      <c r="NVD855" s="59"/>
      <c r="NVE855" s="59"/>
      <c r="NVF855" s="59"/>
      <c r="NVG855" s="59"/>
      <c r="NVH855" s="59"/>
      <c r="NVI855" s="59"/>
      <c r="NVJ855" s="59"/>
      <c r="NVK855" s="59"/>
      <c r="NVL855" s="59"/>
      <c r="NVM855" s="59"/>
      <c r="NVN855" s="59"/>
      <c r="NVO855" s="59"/>
      <c r="NVP855" s="59"/>
      <c r="NVQ855" s="59"/>
      <c r="NVR855" s="59"/>
      <c r="NVS855" s="59"/>
      <c r="NVT855" s="59"/>
      <c r="NVU855" s="59"/>
      <c r="NVV855" s="59"/>
      <c r="NVW855" s="59"/>
      <c r="NVX855" s="59"/>
      <c r="NVY855" s="59"/>
      <c r="NVZ855" s="59"/>
      <c r="NWA855" s="59"/>
      <c r="NWB855" s="59"/>
      <c r="NWC855" s="59"/>
      <c r="NWD855" s="59"/>
      <c r="NWE855" s="59"/>
      <c r="NWF855" s="59"/>
      <c r="NWG855" s="59"/>
      <c r="NWH855" s="59"/>
      <c r="NWI855" s="59"/>
      <c r="NWJ855" s="59"/>
      <c r="NWK855" s="59"/>
      <c r="NWL855" s="59"/>
      <c r="NWM855" s="59"/>
      <c r="NWN855" s="59"/>
      <c r="NWO855" s="59"/>
      <c r="NWP855" s="59"/>
      <c r="NWQ855" s="59"/>
      <c r="NWR855" s="59"/>
      <c r="NWS855" s="59"/>
      <c r="NWT855" s="59"/>
      <c r="NWU855" s="59"/>
      <c r="NWV855" s="59"/>
      <c r="NWW855" s="59"/>
      <c r="NWX855" s="59"/>
      <c r="NWY855" s="59"/>
      <c r="NWZ855" s="59"/>
      <c r="NXA855" s="59"/>
      <c r="NXB855" s="59"/>
      <c r="NXC855" s="59"/>
      <c r="NXD855" s="59"/>
      <c r="NXE855" s="59"/>
      <c r="NXF855" s="59"/>
      <c r="NXG855" s="59"/>
      <c r="NXH855" s="59"/>
      <c r="NXI855" s="59"/>
      <c r="NXJ855" s="59"/>
      <c r="NXK855" s="59"/>
      <c r="NXL855" s="59"/>
      <c r="NXM855" s="59"/>
      <c r="NXN855" s="59"/>
      <c r="NXO855" s="59"/>
      <c r="NXP855" s="59"/>
      <c r="NXQ855" s="59"/>
      <c r="NXR855" s="59"/>
      <c r="NXS855" s="59"/>
      <c r="NXT855" s="59"/>
      <c r="NXU855" s="59"/>
      <c r="NXV855" s="59"/>
      <c r="NXW855" s="59"/>
      <c r="NXX855" s="59"/>
      <c r="NXY855" s="59"/>
      <c r="NXZ855" s="59"/>
      <c r="NYA855" s="59"/>
      <c r="NYB855" s="59"/>
      <c r="NYC855" s="59"/>
      <c r="NYD855" s="59"/>
      <c r="NYE855" s="59"/>
      <c r="NYF855" s="59"/>
      <c r="NYG855" s="59"/>
      <c r="NYH855" s="59"/>
      <c r="NYI855" s="59"/>
      <c r="NYJ855" s="59"/>
      <c r="NYK855" s="59"/>
      <c r="NYL855" s="59"/>
      <c r="NYM855" s="59"/>
      <c r="NYN855" s="59"/>
      <c r="NYO855" s="59"/>
      <c r="NYP855" s="59"/>
      <c r="NYQ855" s="59"/>
      <c r="NYR855" s="59"/>
      <c r="NYS855" s="59"/>
      <c r="NYT855" s="59"/>
      <c r="NYU855" s="59"/>
      <c r="NYV855" s="59"/>
      <c r="NYW855" s="59"/>
      <c r="NYX855" s="59"/>
      <c r="NYY855" s="59"/>
      <c r="NYZ855" s="59"/>
      <c r="NZA855" s="59"/>
      <c r="NZB855" s="59"/>
      <c r="NZC855" s="59"/>
      <c r="NZD855" s="59"/>
      <c r="NZE855" s="59"/>
      <c r="NZF855" s="59"/>
      <c r="NZG855" s="59"/>
      <c r="NZH855" s="59"/>
      <c r="NZI855" s="59"/>
      <c r="NZJ855" s="59"/>
      <c r="NZK855" s="59"/>
      <c r="NZL855" s="59"/>
      <c r="NZM855" s="59"/>
      <c r="NZN855" s="59"/>
      <c r="NZO855" s="59"/>
      <c r="NZP855" s="59"/>
      <c r="NZQ855" s="59"/>
      <c r="NZR855" s="59"/>
      <c r="NZS855" s="59"/>
      <c r="NZT855" s="59"/>
      <c r="NZU855" s="59"/>
      <c r="NZV855" s="59"/>
      <c r="NZW855" s="59"/>
      <c r="NZX855" s="59"/>
      <c r="NZY855" s="59"/>
      <c r="NZZ855" s="59"/>
      <c r="OAA855" s="59"/>
      <c r="OAB855" s="59"/>
      <c r="OAC855" s="59"/>
      <c r="OAD855" s="59"/>
      <c r="OAE855" s="59"/>
      <c r="OAF855" s="59"/>
      <c r="OAG855" s="59"/>
      <c r="OAH855" s="59"/>
      <c r="OAI855" s="59"/>
      <c r="OAJ855" s="59"/>
      <c r="OAK855" s="59"/>
      <c r="OAL855" s="59"/>
      <c r="OAM855" s="59"/>
      <c r="OAN855" s="59"/>
      <c r="OAO855" s="59"/>
      <c r="OAP855" s="59"/>
      <c r="OAQ855" s="59"/>
      <c r="OAR855" s="59"/>
      <c r="OAS855" s="59"/>
      <c r="OAT855" s="59"/>
      <c r="OAU855" s="59"/>
      <c r="OAV855" s="59"/>
      <c r="OAW855" s="59"/>
      <c r="OAX855" s="59"/>
      <c r="OAY855" s="59"/>
      <c r="OAZ855" s="59"/>
      <c r="OBA855" s="59"/>
      <c r="OBB855" s="59"/>
      <c r="OBC855" s="59"/>
      <c r="OBD855" s="59"/>
      <c r="OBE855" s="59"/>
      <c r="OBF855" s="59"/>
      <c r="OBG855" s="59"/>
      <c r="OBH855" s="59"/>
      <c r="OBI855" s="59"/>
      <c r="OBJ855" s="59"/>
      <c r="OBK855" s="59"/>
      <c r="OBL855" s="59"/>
      <c r="OBM855" s="59"/>
      <c r="OBN855" s="59"/>
      <c r="OBO855" s="59"/>
      <c r="OBP855" s="59"/>
      <c r="OBQ855" s="59"/>
      <c r="OBR855" s="59"/>
      <c r="OBS855" s="59"/>
      <c r="OBT855" s="59"/>
      <c r="OBU855" s="59"/>
      <c r="OBV855" s="59"/>
      <c r="OBW855" s="59"/>
      <c r="OBX855" s="59"/>
      <c r="OBY855" s="59"/>
      <c r="OBZ855" s="59"/>
      <c r="OCA855" s="59"/>
      <c r="OCB855" s="59"/>
      <c r="OCC855" s="59"/>
      <c r="OCD855" s="59"/>
      <c r="OCE855" s="59"/>
      <c r="OCF855" s="59"/>
      <c r="OCG855" s="59"/>
      <c r="OCH855" s="59"/>
      <c r="OCI855" s="59"/>
      <c r="OCJ855" s="59"/>
      <c r="OCK855" s="59"/>
      <c r="OCL855" s="59"/>
      <c r="OCM855" s="59"/>
      <c r="OCN855" s="59"/>
      <c r="OCO855" s="59"/>
      <c r="OCP855" s="59"/>
      <c r="OCQ855" s="59"/>
      <c r="OCR855" s="59"/>
      <c r="OCS855" s="59"/>
      <c r="OCT855" s="59"/>
      <c r="OCU855" s="59"/>
      <c r="OCV855" s="59"/>
      <c r="OCW855" s="59"/>
      <c r="OCX855" s="59"/>
      <c r="OCY855" s="59"/>
      <c r="OCZ855" s="59"/>
      <c r="ODA855" s="59"/>
      <c r="ODB855" s="59"/>
      <c r="ODC855" s="59"/>
      <c r="ODD855" s="59"/>
      <c r="ODE855" s="59"/>
      <c r="ODF855" s="59"/>
      <c r="ODG855" s="59"/>
      <c r="ODH855" s="59"/>
      <c r="ODI855" s="59"/>
      <c r="ODJ855" s="59"/>
      <c r="ODK855" s="59"/>
      <c r="ODL855" s="59"/>
      <c r="ODM855" s="59"/>
      <c r="ODN855" s="59"/>
      <c r="ODO855" s="59"/>
      <c r="ODP855" s="59"/>
      <c r="ODQ855" s="59"/>
      <c r="ODR855" s="59"/>
      <c r="ODS855" s="59"/>
      <c r="ODT855" s="59"/>
      <c r="ODU855" s="59"/>
      <c r="ODV855" s="59"/>
      <c r="ODW855" s="59"/>
      <c r="ODX855" s="59"/>
      <c r="ODY855" s="59"/>
      <c r="ODZ855" s="59"/>
      <c r="OEA855" s="59"/>
      <c r="OEB855" s="59"/>
      <c r="OEC855" s="59"/>
      <c r="OED855" s="59"/>
      <c r="OEE855" s="59"/>
      <c r="OEF855" s="59"/>
      <c r="OEG855" s="59"/>
      <c r="OEH855" s="59"/>
      <c r="OEI855" s="59"/>
      <c r="OEJ855" s="59"/>
      <c r="OEK855" s="59"/>
      <c r="OEL855" s="59"/>
      <c r="OEM855" s="59"/>
      <c r="OEN855" s="59"/>
      <c r="OEO855" s="59"/>
      <c r="OEP855" s="59"/>
      <c r="OEQ855" s="59"/>
      <c r="OER855" s="59"/>
      <c r="OES855" s="59"/>
      <c r="OET855" s="59"/>
      <c r="OEU855" s="59"/>
      <c r="OEV855" s="59"/>
      <c r="OEW855" s="59"/>
      <c r="OEX855" s="59"/>
      <c r="OEY855" s="59"/>
      <c r="OEZ855" s="59"/>
      <c r="OFA855" s="59"/>
      <c r="OFB855" s="59"/>
      <c r="OFC855" s="59"/>
      <c r="OFD855" s="59"/>
      <c r="OFE855" s="59"/>
      <c r="OFF855" s="59"/>
      <c r="OFG855" s="59"/>
      <c r="OFH855" s="59"/>
      <c r="OFI855" s="59"/>
      <c r="OFJ855" s="59"/>
      <c r="OFK855" s="59"/>
      <c r="OFL855" s="59"/>
      <c r="OFM855" s="59"/>
      <c r="OFN855" s="59"/>
      <c r="OFO855" s="59"/>
      <c r="OFP855" s="59"/>
      <c r="OFQ855" s="59"/>
      <c r="OFR855" s="59"/>
      <c r="OFS855" s="59"/>
      <c r="OFT855" s="59"/>
      <c r="OFU855" s="59"/>
      <c r="OFV855" s="59"/>
      <c r="OFW855" s="59"/>
      <c r="OFX855" s="59"/>
      <c r="OFY855" s="59"/>
      <c r="OFZ855" s="59"/>
      <c r="OGA855" s="59"/>
      <c r="OGB855" s="59"/>
      <c r="OGC855" s="59"/>
      <c r="OGD855" s="59"/>
      <c r="OGE855" s="59"/>
      <c r="OGF855" s="59"/>
      <c r="OGG855" s="59"/>
      <c r="OGH855" s="59"/>
      <c r="OGI855" s="59"/>
      <c r="OGJ855" s="59"/>
      <c r="OGK855" s="59"/>
      <c r="OGL855" s="59"/>
      <c r="OGM855" s="59"/>
      <c r="OGN855" s="59"/>
      <c r="OGO855" s="59"/>
      <c r="OGP855" s="59"/>
      <c r="OGQ855" s="59"/>
      <c r="OGR855" s="59"/>
      <c r="OGS855" s="59"/>
      <c r="OGT855" s="59"/>
      <c r="OGU855" s="59"/>
      <c r="OGV855" s="59"/>
      <c r="OGW855" s="59"/>
      <c r="OGX855" s="59"/>
      <c r="OGY855" s="59"/>
      <c r="OGZ855" s="59"/>
      <c r="OHA855" s="59"/>
      <c r="OHB855" s="59"/>
      <c r="OHC855" s="59"/>
      <c r="OHD855" s="59"/>
      <c r="OHE855" s="59"/>
      <c r="OHF855" s="59"/>
      <c r="OHG855" s="59"/>
      <c r="OHH855" s="59"/>
      <c r="OHI855" s="59"/>
      <c r="OHJ855" s="59"/>
      <c r="OHK855" s="59"/>
      <c r="OHL855" s="59"/>
      <c r="OHM855" s="59"/>
      <c r="OHN855" s="59"/>
      <c r="OHO855" s="59"/>
      <c r="OHP855" s="59"/>
      <c r="OHQ855" s="59"/>
      <c r="OHR855" s="59"/>
      <c r="OHS855" s="59"/>
      <c r="OHT855" s="59"/>
      <c r="OHU855" s="59"/>
      <c r="OHV855" s="59"/>
      <c r="OHW855" s="59"/>
      <c r="OHX855" s="59"/>
      <c r="OHY855" s="59"/>
      <c r="OHZ855" s="59"/>
      <c r="OIA855" s="59"/>
      <c r="OIB855" s="59"/>
      <c r="OIC855" s="59"/>
      <c r="OID855" s="59"/>
      <c r="OIE855" s="59"/>
      <c r="OIF855" s="59"/>
      <c r="OIG855" s="59"/>
      <c r="OIH855" s="59"/>
      <c r="OII855" s="59"/>
      <c r="OIJ855" s="59"/>
      <c r="OIK855" s="59"/>
      <c r="OIL855" s="59"/>
      <c r="OIM855" s="59"/>
      <c r="OIN855" s="59"/>
      <c r="OIO855" s="59"/>
      <c r="OIP855" s="59"/>
      <c r="OIQ855" s="59"/>
      <c r="OIR855" s="59"/>
      <c r="OIS855" s="59"/>
      <c r="OIT855" s="59"/>
      <c r="OIU855" s="59"/>
      <c r="OIV855" s="59"/>
      <c r="OIW855" s="59"/>
      <c r="OIX855" s="59"/>
      <c r="OIY855" s="59"/>
      <c r="OIZ855" s="59"/>
      <c r="OJA855" s="59"/>
      <c r="OJB855" s="59"/>
      <c r="OJC855" s="59"/>
      <c r="OJD855" s="59"/>
      <c r="OJE855" s="59"/>
      <c r="OJF855" s="59"/>
      <c r="OJG855" s="59"/>
      <c r="OJH855" s="59"/>
      <c r="OJI855" s="59"/>
      <c r="OJJ855" s="59"/>
      <c r="OJK855" s="59"/>
      <c r="OJL855" s="59"/>
      <c r="OJM855" s="59"/>
      <c r="OJN855" s="59"/>
      <c r="OJO855" s="59"/>
      <c r="OJP855" s="59"/>
      <c r="OJQ855" s="59"/>
      <c r="OJR855" s="59"/>
      <c r="OJS855" s="59"/>
      <c r="OJT855" s="59"/>
      <c r="OJU855" s="59"/>
      <c r="OJV855" s="59"/>
      <c r="OJW855" s="59"/>
      <c r="OJX855" s="59"/>
      <c r="OJY855" s="59"/>
      <c r="OJZ855" s="59"/>
      <c r="OKA855" s="59"/>
      <c r="OKB855" s="59"/>
      <c r="OKC855" s="59"/>
      <c r="OKD855" s="59"/>
      <c r="OKE855" s="59"/>
      <c r="OKF855" s="59"/>
      <c r="OKG855" s="59"/>
      <c r="OKH855" s="59"/>
      <c r="OKI855" s="59"/>
      <c r="OKJ855" s="59"/>
      <c r="OKK855" s="59"/>
      <c r="OKL855" s="59"/>
      <c r="OKM855" s="59"/>
      <c r="OKN855" s="59"/>
      <c r="OKO855" s="59"/>
      <c r="OKP855" s="59"/>
      <c r="OKQ855" s="59"/>
      <c r="OKR855" s="59"/>
      <c r="OKS855" s="59"/>
      <c r="OKT855" s="59"/>
      <c r="OKU855" s="59"/>
      <c r="OKV855" s="59"/>
      <c r="OKW855" s="59"/>
      <c r="OKX855" s="59"/>
      <c r="OKY855" s="59"/>
      <c r="OKZ855" s="59"/>
      <c r="OLA855" s="59"/>
      <c r="OLB855" s="59"/>
      <c r="OLC855" s="59"/>
      <c r="OLD855" s="59"/>
      <c r="OLE855" s="59"/>
      <c r="OLF855" s="59"/>
      <c r="OLG855" s="59"/>
      <c r="OLH855" s="59"/>
      <c r="OLI855" s="59"/>
      <c r="OLJ855" s="59"/>
      <c r="OLK855" s="59"/>
      <c r="OLL855" s="59"/>
      <c r="OLM855" s="59"/>
      <c r="OLN855" s="59"/>
      <c r="OLO855" s="59"/>
      <c r="OLP855" s="59"/>
      <c r="OLQ855" s="59"/>
      <c r="OLR855" s="59"/>
      <c r="OLS855" s="59"/>
      <c r="OLT855" s="59"/>
      <c r="OLU855" s="59"/>
      <c r="OLV855" s="59"/>
      <c r="OLW855" s="59"/>
      <c r="OLX855" s="59"/>
      <c r="OLY855" s="59"/>
      <c r="OLZ855" s="59"/>
      <c r="OMA855" s="59"/>
      <c r="OMB855" s="59"/>
      <c r="OMC855" s="59"/>
      <c r="OMD855" s="59"/>
      <c r="OME855" s="59"/>
      <c r="OMF855" s="59"/>
      <c r="OMG855" s="59"/>
      <c r="OMH855" s="59"/>
      <c r="OMI855" s="59"/>
      <c r="OMJ855" s="59"/>
      <c r="OMK855" s="59"/>
      <c r="OML855" s="59"/>
      <c r="OMM855" s="59"/>
      <c r="OMN855" s="59"/>
      <c r="OMO855" s="59"/>
      <c r="OMP855" s="59"/>
      <c r="OMQ855" s="59"/>
      <c r="OMR855" s="59"/>
      <c r="OMS855" s="59"/>
      <c r="OMT855" s="59"/>
      <c r="OMU855" s="59"/>
      <c r="OMV855" s="59"/>
      <c r="OMW855" s="59"/>
      <c r="OMX855" s="59"/>
      <c r="OMY855" s="59"/>
      <c r="OMZ855" s="59"/>
      <c r="ONA855" s="59"/>
      <c r="ONB855" s="59"/>
      <c r="ONC855" s="59"/>
      <c r="OND855" s="59"/>
      <c r="ONE855" s="59"/>
      <c r="ONF855" s="59"/>
      <c r="ONG855" s="59"/>
      <c r="ONH855" s="59"/>
      <c r="ONI855" s="59"/>
      <c r="ONJ855" s="59"/>
      <c r="ONK855" s="59"/>
      <c r="ONL855" s="59"/>
      <c r="ONM855" s="59"/>
      <c r="ONN855" s="59"/>
      <c r="ONO855" s="59"/>
      <c r="ONP855" s="59"/>
      <c r="ONQ855" s="59"/>
      <c r="ONR855" s="59"/>
      <c r="ONS855" s="59"/>
      <c r="ONT855" s="59"/>
      <c r="ONU855" s="59"/>
      <c r="ONV855" s="59"/>
      <c r="ONW855" s="59"/>
      <c r="ONX855" s="59"/>
      <c r="ONY855" s="59"/>
      <c r="ONZ855" s="59"/>
      <c r="OOA855" s="59"/>
      <c r="OOB855" s="59"/>
      <c r="OOC855" s="59"/>
      <c r="OOD855" s="59"/>
      <c r="OOE855" s="59"/>
      <c r="OOF855" s="59"/>
      <c r="OOG855" s="59"/>
      <c r="OOH855" s="59"/>
      <c r="OOI855" s="59"/>
      <c r="OOJ855" s="59"/>
      <c r="OOK855" s="59"/>
      <c r="OOL855" s="59"/>
      <c r="OOM855" s="59"/>
      <c r="OON855" s="59"/>
      <c r="OOO855" s="59"/>
      <c r="OOP855" s="59"/>
      <c r="OOQ855" s="59"/>
      <c r="OOR855" s="59"/>
      <c r="OOS855" s="59"/>
      <c r="OOT855" s="59"/>
      <c r="OOU855" s="59"/>
      <c r="OOV855" s="59"/>
      <c r="OOW855" s="59"/>
      <c r="OOX855" s="59"/>
      <c r="OOY855" s="59"/>
      <c r="OOZ855" s="59"/>
      <c r="OPA855" s="59"/>
      <c r="OPB855" s="59"/>
      <c r="OPC855" s="59"/>
      <c r="OPD855" s="59"/>
      <c r="OPE855" s="59"/>
      <c r="OPF855" s="59"/>
      <c r="OPG855" s="59"/>
      <c r="OPH855" s="59"/>
      <c r="OPI855" s="59"/>
      <c r="OPJ855" s="59"/>
      <c r="OPK855" s="59"/>
      <c r="OPL855" s="59"/>
      <c r="OPM855" s="59"/>
      <c r="OPN855" s="59"/>
      <c r="OPO855" s="59"/>
      <c r="OPP855" s="59"/>
      <c r="OPQ855" s="59"/>
      <c r="OPR855" s="59"/>
      <c r="OPS855" s="59"/>
      <c r="OPT855" s="59"/>
      <c r="OPU855" s="59"/>
      <c r="OPV855" s="59"/>
      <c r="OPW855" s="59"/>
      <c r="OPX855" s="59"/>
      <c r="OPY855" s="59"/>
      <c r="OPZ855" s="59"/>
      <c r="OQA855" s="59"/>
      <c r="OQB855" s="59"/>
      <c r="OQC855" s="59"/>
      <c r="OQD855" s="59"/>
      <c r="OQE855" s="59"/>
      <c r="OQF855" s="59"/>
      <c r="OQG855" s="59"/>
      <c r="OQH855" s="59"/>
      <c r="OQI855" s="59"/>
      <c r="OQJ855" s="59"/>
      <c r="OQK855" s="59"/>
      <c r="OQL855" s="59"/>
      <c r="OQM855" s="59"/>
      <c r="OQN855" s="59"/>
      <c r="OQO855" s="59"/>
      <c r="OQP855" s="59"/>
      <c r="OQQ855" s="59"/>
      <c r="OQR855" s="59"/>
      <c r="OQS855" s="59"/>
      <c r="OQT855" s="59"/>
      <c r="OQU855" s="59"/>
      <c r="OQV855" s="59"/>
      <c r="OQW855" s="59"/>
      <c r="OQX855" s="59"/>
      <c r="OQY855" s="59"/>
      <c r="OQZ855" s="59"/>
      <c r="ORA855" s="59"/>
      <c r="ORB855" s="59"/>
      <c r="ORC855" s="59"/>
      <c r="ORD855" s="59"/>
      <c r="ORE855" s="59"/>
      <c r="ORF855" s="59"/>
      <c r="ORG855" s="59"/>
      <c r="ORH855" s="59"/>
      <c r="ORI855" s="59"/>
      <c r="ORJ855" s="59"/>
      <c r="ORK855" s="59"/>
      <c r="ORL855" s="59"/>
      <c r="ORM855" s="59"/>
      <c r="ORN855" s="59"/>
      <c r="ORO855" s="59"/>
      <c r="ORP855" s="59"/>
      <c r="ORQ855" s="59"/>
      <c r="ORR855" s="59"/>
      <c r="ORS855" s="59"/>
      <c r="ORT855" s="59"/>
      <c r="ORU855" s="59"/>
      <c r="ORV855" s="59"/>
      <c r="ORW855" s="59"/>
      <c r="ORX855" s="59"/>
      <c r="ORY855" s="59"/>
      <c r="ORZ855" s="59"/>
      <c r="OSA855" s="59"/>
      <c r="OSB855" s="59"/>
      <c r="OSC855" s="59"/>
      <c r="OSD855" s="59"/>
      <c r="OSE855" s="59"/>
      <c r="OSF855" s="59"/>
      <c r="OSG855" s="59"/>
      <c r="OSH855" s="59"/>
      <c r="OSI855" s="59"/>
      <c r="OSJ855" s="59"/>
      <c r="OSK855" s="59"/>
      <c r="OSL855" s="59"/>
      <c r="OSM855" s="59"/>
      <c r="OSN855" s="59"/>
      <c r="OSO855" s="59"/>
      <c r="OSP855" s="59"/>
      <c r="OSQ855" s="59"/>
      <c r="OSR855" s="59"/>
      <c r="OSS855" s="59"/>
      <c r="OST855" s="59"/>
      <c r="OSU855" s="59"/>
      <c r="OSV855" s="59"/>
      <c r="OSW855" s="59"/>
      <c r="OSX855" s="59"/>
      <c r="OSY855" s="59"/>
      <c r="OSZ855" s="59"/>
      <c r="OTA855" s="59"/>
      <c r="OTB855" s="59"/>
      <c r="OTC855" s="59"/>
      <c r="OTD855" s="59"/>
      <c r="OTE855" s="59"/>
      <c r="OTF855" s="59"/>
      <c r="OTG855" s="59"/>
      <c r="OTH855" s="59"/>
      <c r="OTI855" s="59"/>
      <c r="OTJ855" s="59"/>
      <c r="OTK855" s="59"/>
      <c r="OTL855" s="59"/>
      <c r="OTM855" s="59"/>
      <c r="OTN855" s="59"/>
      <c r="OTO855" s="59"/>
      <c r="OTP855" s="59"/>
      <c r="OTQ855" s="59"/>
      <c r="OTR855" s="59"/>
      <c r="OTS855" s="59"/>
      <c r="OTT855" s="59"/>
      <c r="OTU855" s="59"/>
      <c r="OTV855" s="59"/>
      <c r="OTW855" s="59"/>
      <c r="OTX855" s="59"/>
      <c r="OTY855" s="59"/>
      <c r="OTZ855" s="59"/>
      <c r="OUA855" s="59"/>
      <c r="OUB855" s="59"/>
      <c r="OUC855" s="59"/>
      <c r="OUD855" s="59"/>
      <c r="OUE855" s="59"/>
      <c r="OUF855" s="59"/>
      <c r="OUG855" s="59"/>
      <c r="OUH855" s="59"/>
      <c r="OUI855" s="59"/>
      <c r="OUJ855" s="59"/>
      <c r="OUK855" s="59"/>
      <c r="OUL855" s="59"/>
      <c r="OUM855" s="59"/>
      <c r="OUN855" s="59"/>
      <c r="OUO855" s="59"/>
      <c r="OUP855" s="59"/>
      <c r="OUQ855" s="59"/>
      <c r="OUR855" s="59"/>
      <c r="OUS855" s="59"/>
      <c r="OUT855" s="59"/>
      <c r="OUU855" s="59"/>
      <c r="OUV855" s="59"/>
      <c r="OUW855" s="59"/>
      <c r="OUX855" s="59"/>
      <c r="OUY855" s="59"/>
      <c r="OUZ855" s="59"/>
      <c r="OVA855" s="59"/>
      <c r="OVB855" s="59"/>
      <c r="OVC855" s="59"/>
      <c r="OVD855" s="59"/>
      <c r="OVE855" s="59"/>
      <c r="OVF855" s="59"/>
      <c r="OVG855" s="59"/>
      <c r="OVH855" s="59"/>
      <c r="OVI855" s="59"/>
      <c r="OVJ855" s="59"/>
      <c r="OVK855" s="59"/>
      <c r="OVL855" s="59"/>
      <c r="OVM855" s="59"/>
      <c r="OVN855" s="59"/>
      <c r="OVO855" s="59"/>
      <c r="OVP855" s="59"/>
      <c r="OVQ855" s="59"/>
      <c r="OVR855" s="59"/>
      <c r="OVS855" s="59"/>
      <c r="OVT855" s="59"/>
      <c r="OVU855" s="59"/>
      <c r="OVV855" s="59"/>
      <c r="OVW855" s="59"/>
      <c r="OVX855" s="59"/>
      <c r="OVY855" s="59"/>
      <c r="OVZ855" s="59"/>
      <c r="OWA855" s="59"/>
      <c r="OWB855" s="59"/>
      <c r="OWC855" s="59"/>
      <c r="OWD855" s="59"/>
      <c r="OWE855" s="59"/>
      <c r="OWF855" s="59"/>
      <c r="OWG855" s="59"/>
      <c r="OWH855" s="59"/>
      <c r="OWI855" s="59"/>
      <c r="OWJ855" s="59"/>
      <c r="OWK855" s="59"/>
      <c r="OWL855" s="59"/>
      <c r="OWM855" s="59"/>
      <c r="OWN855" s="59"/>
      <c r="OWO855" s="59"/>
      <c r="OWP855" s="59"/>
      <c r="OWQ855" s="59"/>
      <c r="OWR855" s="59"/>
      <c r="OWS855" s="59"/>
      <c r="OWT855" s="59"/>
      <c r="OWU855" s="59"/>
      <c r="OWV855" s="59"/>
      <c r="OWW855" s="59"/>
      <c r="OWX855" s="59"/>
      <c r="OWY855" s="59"/>
      <c r="OWZ855" s="59"/>
      <c r="OXA855" s="59"/>
      <c r="OXB855" s="59"/>
      <c r="OXC855" s="59"/>
      <c r="OXD855" s="59"/>
      <c r="OXE855" s="59"/>
      <c r="OXF855" s="59"/>
      <c r="OXG855" s="59"/>
      <c r="OXH855" s="59"/>
      <c r="OXI855" s="59"/>
      <c r="OXJ855" s="59"/>
      <c r="OXK855" s="59"/>
      <c r="OXL855" s="59"/>
      <c r="OXM855" s="59"/>
      <c r="OXN855" s="59"/>
      <c r="OXO855" s="59"/>
      <c r="OXP855" s="59"/>
      <c r="OXQ855" s="59"/>
      <c r="OXR855" s="59"/>
      <c r="OXS855" s="59"/>
      <c r="OXT855" s="59"/>
      <c r="OXU855" s="59"/>
      <c r="OXV855" s="59"/>
      <c r="OXW855" s="59"/>
      <c r="OXX855" s="59"/>
      <c r="OXY855" s="59"/>
      <c r="OXZ855" s="59"/>
      <c r="OYA855" s="59"/>
      <c r="OYB855" s="59"/>
      <c r="OYC855" s="59"/>
      <c r="OYD855" s="59"/>
      <c r="OYE855" s="59"/>
      <c r="OYF855" s="59"/>
      <c r="OYG855" s="59"/>
      <c r="OYH855" s="59"/>
      <c r="OYI855" s="59"/>
      <c r="OYJ855" s="59"/>
      <c r="OYK855" s="59"/>
      <c r="OYL855" s="59"/>
      <c r="OYM855" s="59"/>
      <c r="OYN855" s="59"/>
      <c r="OYO855" s="59"/>
      <c r="OYP855" s="59"/>
      <c r="OYQ855" s="59"/>
      <c r="OYR855" s="59"/>
      <c r="OYS855" s="59"/>
      <c r="OYT855" s="59"/>
      <c r="OYU855" s="59"/>
      <c r="OYV855" s="59"/>
      <c r="OYW855" s="59"/>
      <c r="OYX855" s="59"/>
      <c r="OYY855" s="59"/>
      <c r="OYZ855" s="59"/>
      <c r="OZA855" s="59"/>
      <c r="OZB855" s="59"/>
      <c r="OZC855" s="59"/>
      <c r="OZD855" s="59"/>
      <c r="OZE855" s="59"/>
      <c r="OZF855" s="59"/>
      <c r="OZG855" s="59"/>
      <c r="OZH855" s="59"/>
      <c r="OZI855" s="59"/>
      <c r="OZJ855" s="59"/>
      <c r="OZK855" s="59"/>
      <c r="OZL855" s="59"/>
      <c r="OZM855" s="59"/>
      <c r="OZN855" s="59"/>
      <c r="OZO855" s="59"/>
      <c r="OZP855" s="59"/>
      <c r="OZQ855" s="59"/>
      <c r="OZR855" s="59"/>
      <c r="OZS855" s="59"/>
      <c r="OZT855" s="59"/>
      <c r="OZU855" s="59"/>
      <c r="OZV855" s="59"/>
      <c r="OZW855" s="59"/>
      <c r="OZX855" s="59"/>
      <c r="OZY855" s="59"/>
      <c r="OZZ855" s="59"/>
      <c r="PAA855" s="59"/>
      <c r="PAB855" s="59"/>
      <c r="PAC855" s="59"/>
      <c r="PAD855" s="59"/>
      <c r="PAE855" s="59"/>
      <c r="PAF855" s="59"/>
      <c r="PAG855" s="59"/>
      <c r="PAH855" s="59"/>
      <c r="PAI855" s="59"/>
      <c r="PAJ855" s="59"/>
      <c r="PAK855" s="59"/>
      <c r="PAL855" s="59"/>
      <c r="PAM855" s="59"/>
      <c r="PAN855" s="59"/>
      <c r="PAO855" s="59"/>
      <c r="PAP855" s="59"/>
      <c r="PAQ855" s="59"/>
      <c r="PAR855" s="59"/>
      <c r="PAS855" s="59"/>
      <c r="PAT855" s="59"/>
      <c r="PAU855" s="59"/>
      <c r="PAV855" s="59"/>
      <c r="PAW855" s="59"/>
      <c r="PAX855" s="59"/>
      <c r="PAY855" s="59"/>
      <c r="PAZ855" s="59"/>
      <c r="PBA855" s="59"/>
      <c r="PBB855" s="59"/>
      <c r="PBC855" s="59"/>
      <c r="PBD855" s="59"/>
      <c r="PBE855" s="59"/>
      <c r="PBF855" s="59"/>
      <c r="PBG855" s="59"/>
      <c r="PBH855" s="59"/>
      <c r="PBI855" s="59"/>
      <c r="PBJ855" s="59"/>
      <c r="PBK855" s="59"/>
      <c r="PBL855" s="59"/>
      <c r="PBM855" s="59"/>
      <c r="PBN855" s="59"/>
      <c r="PBO855" s="59"/>
      <c r="PBP855" s="59"/>
      <c r="PBQ855" s="59"/>
      <c r="PBR855" s="59"/>
      <c r="PBS855" s="59"/>
      <c r="PBT855" s="59"/>
      <c r="PBU855" s="59"/>
      <c r="PBV855" s="59"/>
      <c r="PBW855" s="59"/>
      <c r="PBX855" s="59"/>
      <c r="PBY855" s="59"/>
      <c r="PBZ855" s="59"/>
      <c r="PCA855" s="59"/>
      <c r="PCB855" s="59"/>
      <c r="PCC855" s="59"/>
      <c r="PCD855" s="59"/>
      <c r="PCE855" s="59"/>
      <c r="PCF855" s="59"/>
      <c r="PCG855" s="59"/>
      <c r="PCH855" s="59"/>
      <c r="PCI855" s="59"/>
      <c r="PCJ855" s="59"/>
      <c r="PCK855" s="59"/>
      <c r="PCL855" s="59"/>
      <c r="PCM855" s="59"/>
      <c r="PCN855" s="59"/>
      <c r="PCO855" s="59"/>
      <c r="PCP855" s="59"/>
      <c r="PCQ855" s="59"/>
      <c r="PCR855" s="59"/>
      <c r="PCS855" s="59"/>
      <c r="PCT855" s="59"/>
      <c r="PCU855" s="59"/>
      <c r="PCV855" s="59"/>
      <c r="PCW855" s="59"/>
      <c r="PCX855" s="59"/>
      <c r="PCY855" s="59"/>
      <c r="PCZ855" s="59"/>
      <c r="PDA855" s="59"/>
      <c r="PDB855" s="59"/>
      <c r="PDC855" s="59"/>
      <c r="PDD855" s="59"/>
      <c r="PDE855" s="59"/>
      <c r="PDF855" s="59"/>
      <c r="PDG855" s="59"/>
      <c r="PDH855" s="59"/>
      <c r="PDI855" s="59"/>
      <c r="PDJ855" s="59"/>
      <c r="PDK855" s="59"/>
      <c r="PDL855" s="59"/>
      <c r="PDM855" s="59"/>
      <c r="PDN855" s="59"/>
      <c r="PDO855" s="59"/>
      <c r="PDP855" s="59"/>
      <c r="PDQ855" s="59"/>
      <c r="PDR855" s="59"/>
      <c r="PDS855" s="59"/>
      <c r="PDT855" s="59"/>
      <c r="PDU855" s="59"/>
      <c r="PDV855" s="59"/>
      <c r="PDW855" s="59"/>
      <c r="PDX855" s="59"/>
      <c r="PDY855" s="59"/>
      <c r="PDZ855" s="59"/>
      <c r="PEA855" s="59"/>
      <c r="PEB855" s="59"/>
      <c r="PEC855" s="59"/>
      <c r="PED855" s="59"/>
      <c r="PEE855" s="59"/>
      <c r="PEF855" s="59"/>
      <c r="PEG855" s="59"/>
      <c r="PEH855" s="59"/>
      <c r="PEI855" s="59"/>
      <c r="PEJ855" s="59"/>
      <c r="PEK855" s="59"/>
      <c r="PEL855" s="59"/>
      <c r="PEM855" s="59"/>
      <c r="PEN855" s="59"/>
      <c r="PEO855" s="59"/>
      <c r="PEP855" s="59"/>
      <c r="PEQ855" s="59"/>
      <c r="PER855" s="59"/>
      <c r="PES855" s="59"/>
      <c r="PET855" s="59"/>
      <c r="PEU855" s="59"/>
      <c r="PEV855" s="59"/>
      <c r="PEW855" s="59"/>
      <c r="PEX855" s="59"/>
      <c r="PEY855" s="59"/>
      <c r="PEZ855" s="59"/>
      <c r="PFA855" s="59"/>
      <c r="PFB855" s="59"/>
      <c r="PFC855" s="59"/>
      <c r="PFD855" s="59"/>
      <c r="PFE855" s="59"/>
      <c r="PFF855" s="59"/>
      <c r="PFG855" s="59"/>
      <c r="PFH855" s="59"/>
      <c r="PFI855" s="59"/>
      <c r="PFJ855" s="59"/>
      <c r="PFK855" s="59"/>
      <c r="PFL855" s="59"/>
      <c r="PFM855" s="59"/>
      <c r="PFN855" s="59"/>
      <c r="PFO855" s="59"/>
      <c r="PFP855" s="59"/>
      <c r="PFQ855" s="59"/>
      <c r="PFR855" s="59"/>
      <c r="PFS855" s="59"/>
      <c r="PFT855" s="59"/>
      <c r="PFU855" s="59"/>
      <c r="PFV855" s="59"/>
      <c r="PFW855" s="59"/>
      <c r="PFX855" s="59"/>
      <c r="PFY855" s="59"/>
      <c r="PFZ855" s="59"/>
      <c r="PGA855" s="59"/>
      <c r="PGB855" s="59"/>
      <c r="PGC855" s="59"/>
      <c r="PGD855" s="59"/>
      <c r="PGE855" s="59"/>
      <c r="PGF855" s="59"/>
      <c r="PGG855" s="59"/>
      <c r="PGH855" s="59"/>
      <c r="PGI855" s="59"/>
      <c r="PGJ855" s="59"/>
      <c r="PGK855" s="59"/>
      <c r="PGL855" s="59"/>
      <c r="PGM855" s="59"/>
      <c r="PGN855" s="59"/>
      <c r="PGO855" s="59"/>
      <c r="PGP855" s="59"/>
      <c r="PGQ855" s="59"/>
      <c r="PGR855" s="59"/>
      <c r="PGS855" s="59"/>
      <c r="PGT855" s="59"/>
      <c r="PGU855" s="59"/>
      <c r="PGV855" s="59"/>
      <c r="PGW855" s="59"/>
      <c r="PGX855" s="59"/>
      <c r="PGY855" s="59"/>
      <c r="PGZ855" s="59"/>
      <c r="PHA855" s="59"/>
      <c r="PHB855" s="59"/>
      <c r="PHC855" s="59"/>
      <c r="PHD855" s="59"/>
      <c r="PHE855" s="59"/>
      <c r="PHF855" s="59"/>
      <c r="PHG855" s="59"/>
      <c r="PHH855" s="59"/>
      <c r="PHI855" s="59"/>
      <c r="PHJ855" s="59"/>
      <c r="PHK855" s="59"/>
      <c r="PHL855" s="59"/>
      <c r="PHM855" s="59"/>
      <c r="PHN855" s="59"/>
      <c r="PHO855" s="59"/>
      <c r="PHP855" s="59"/>
      <c r="PHQ855" s="59"/>
      <c r="PHR855" s="59"/>
      <c r="PHS855" s="59"/>
      <c r="PHT855" s="59"/>
      <c r="PHU855" s="59"/>
      <c r="PHV855" s="59"/>
      <c r="PHW855" s="59"/>
      <c r="PHX855" s="59"/>
      <c r="PHY855" s="59"/>
      <c r="PHZ855" s="59"/>
      <c r="PIA855" s="59"/>
      <c r="PIB855" s="59"/>
      <c r="PIC855" s="59"/>
      <c r="PID855" s="59"/>
      <c r="PIE855" s="59"/>
      <c r="PIF855" s="59"/>
      <c r="PIG855" s="59"/>
      <c r="PIH855" s="59"/>
      <c r="PII855" s="59"/>
      <c r="PIJ855" s="59"/>
      <c r="PIK855" s="59"/>
      <c r="PIL855" s="59"/>
      <c r="PIM855" s="59"/>
      <c r="PIN855" s="59"/>
      <c r="PIO855" s="59"/>
      <c r="PIP855" s="59"/>
      <c r="PIQ855" s="59"/>
      <c r="PIR855" s="59"/>
      <c r="PIS855" s="59"/>
      <c r="PIT855" s="59"/>
      <c r="PIU855" s="59"/>
      <c r="PIV855" s="59"/>
      <c r="PIW855" s="59"/>
      <c r="PIX855" s="59"/>
      <c r="PIY855" s="59"/>
      <c r="PIZ855" s="59"/>
      <c r="PJA855" s="59"/>
      <c r="PJB855" s="59"/>
      <c r="PJC855" s="59"/>
      <c r="PJD855" s="59"/>
      <c r="PJE855" s="59"/>
      <c r="PJF855" s="59"/>
      <c r="PJG855" s="59"/>
      <c r="PJH855" s="59"/>
      <c r="PJI855" s="59"/>
      <c r="PJJ855" s="59"/>
      <c r="PJK855" s="59"/>
      <c r="PJL855" s="59"/>
      <c r="PJM855" s="59"/>
      <c r="PJN855" s="59"/>
      <c r="PJO855" s="59"/>
      <c r="PJP855" s="59"/>
      <c r="PJQ855" s="59"/>
      <c r="PJR855" s="59"/>
      <c r="PJS855" s="59"/>
      <c r="PJT855" s="59"/>
      <c r="PJU855" s="59"/>
      <c r="PJV855" s="59"/>
      <c r="PJW855" s="59"/>
      <c r="PJX855" s="59"/>
      <c r="PJY855" s="59"/>
      <c r="PJZ855" s="59"/>
      <c r="PKA855" s="59"/>
      <c r="PKB855" s="59"/>
      <c r="PKC855" s="59"/>
      <c r="PKD855" s="59"/>
      <c r="PKE855" s="59"/>
      <c r="PKF855" s="59"/>
      <c r="PKG855" s="59"/>
      <c r="PKH855" s="59"/>
      <c r="PKI855" s="59"/>
      <c r="PKJ855" s="59"/>
      <c r="PKK855" s="59"/>
      <c r="PKL855" s="59"/>
      <c r="PKM855" s="59"/>
      <c r="PKN855" s="59"/>
      <c r="PKO855" s="59"/>
      <c r="PKP855" s="59"/>
      <c r="PKQ855" s="59"/>
      <c r="PKR855" s="59"/>
      <c r="PKS855" s="59"/>
      <c r="PKT855" s="59"/>
      <c r="PKU855" s="59"/>
      <c r="PKV855" s="59"/>
      <c r="PKW855" s="59"/>
      <c r="PKX855" s="59"/>
      <c r="PKY855" s="59"/>
      <c r="PKZ855" s="59"/>
      <c r="PLA855" s="59"/>
      <c r="PLB855" s="59"/>
      <c r="PLC855" s="59"/>
      <c r="PLD855" s="59"/>
      <c r="PLE855" s="59"/>
      <c r="PLF855" s="59"/>
      <c r="PLG855" s="59"/>
      <c r="PLH855" s="59"/>
      <c r="PLI855" s="59"/>
      <c r="PLJ855" s="59"/>
      <c r="PLK855" s="59"/>
      <c r="PLL855" s="59"/>
      <c r="PLM855" s="59"/>
      <c r="PLN855" s="59"/>
      <c r="PLO855" s="59"/>
      <c r="PLP855" s="59"/>
      <c r="PLQ855" s="59"/>
      <c r="PLR855" s="59"/>
      <c r="PLS855" s="59"/>
      <c r="PLT855" s="59"/>
      <c r="PLU855" s="59"/>
      <c r="PLV855" s="59"/>
      <c r="PLW855" s="59"/>
      <c r="PLX855" s="59"/>
      <c r="PLY855" s="59"/>
      <c r="PLZ855" s="59"/>
      <c r="PMA855" s="59"/>
      <c r="PMB855" s="59"/>
      <c r="PMC855" s="59"/>
      <c r="PMD855" s="59"/>
      <c r="PME855" s="59"/>
      <c r="PMF855" s="59"/>
      <c r="PMG855" s="59"/>
      <c r="PMH855" s="59"/>
      <c r="PMI855" s="59"/>
      <c r="PMJ855" s="59"/>
      <c r="PMK855" s="59"/>
      <c r="PML855" s="59"/>
      <c r="PMM855" s="59"/>
      <c r="PMN855" s="59"/>
      <c r="PMO855" s="59"/>
      <c r="PMP855" s="59"/>
      <c r="PMQ855" s="59"/>
      <c r="PMR855" s="59"/>
      <c r="PMS855" s="59"/>
      <c r="PMT855" s="59"/>
      <c r="PMU855" s="59"/>
      <c r="PMV855" s="59"/>
      <c r="PMW855" s="59"/>
      <c r="PMX855" s="59"/>
      <c r="PMY855" s="59"/>
      <c r="PMZ855" s="59"/>
      <c r="PNA855" s="59"/>
      <c r="PNB855" s="59"/>
      <c r="PNC855" s="59"/>
      <c r="PND855" s="59"/>
      <c r="PNE855" s="59"/>
      <c r="PNF855" s="59"/>
      <c r="PNG855" s="59"/>
      <c r="PNH855" s="59"/>
      <c r="PNI855" s="59"/>
      <c r="PNJ855" s="59"/>
      <c r="PNK855" s="59"/>
      <c r="PNL855" s="59"/>
      <c r="PNM855" s="59"/>
      <c r="PNN855" s="59"/>
      <c r="PNO855" s="59"/>
      <c r="PNP855" s="59"/>
      <c r="PNQ855" s="59"/>
      <c r="PNR855" s="59"/>
      <c r="PNS855" s="59"/>
      <c r="PNT855" s="59"/>
      <c r="PNU855" s="59"/>
      <c r="PNV855" s="59"/>
      <c r="PNW855" s="59"/>
      <c r="PNX855" s="59"/>
      <c r="PNY855" s="59"/>
      <c r="PNZ855" s="59"/>
      <c r="POA855" s="59"/>
      <c r="POB855" s="59"/>
      <c r="POC855" s="59"/>
      <c r="POD855" s="59"/>
      <c r="POE855" s="59"/>
      <c r="POF855" s="59"/>
      <c r="POG855" s="59"/>
      <c r="POH855" s="59"/>
      <c r="POI855" s="59"/>
      <c r="POJ855" s="59"/>
      <c r="POK855" s="59"/>
      <c r="POL855" s="59"/>
      <c r="POM855" s="59"/>
      <c r="PON855" s="59"/>
      <c r="POO855" s="59"/>
      <c r="POP855" s="59"/>
      <c r="POQ855" s="59"/>
      <c r="POR855" s="59"/>
      <c r="POS855" s="59"/>
      <c r="POT855" s="59"/>
      <c r="POU855" s="59"/>
      <c r="POV855" s="59"/>
      <c r="POW855" s="59"/>
      <c r="POX855" s="59"/>
      <c r="POY855" s="59"/>
      <c r="POZ855" s="59"/>
      <c r="PPA855" s="59"/>
      <c r="PPB855" s="59"/>
      <c r="PPC855" s="59"/>
      <c r="PPD855" s="59"/>
      <c r="PPE855" s="59"/>
      <c r="PPF855" s="59"/>
      <c r="PPG855" s="59"/>
      <c r="PPH855" s="59"/>
      <c r="PPI855" s="59"/>
      <c r="PPJ855" s="59"/>
      <c r="PPK855" s="59"/>
      <c r="PPL855" s="59"/>
      <c r="PPM855" s="59"/>
      <c r="PPN855" s="59"/>
      <c r="PPO855" s="59"/>
      <c r="PPP855" s="59"/>
      <c r="PPQ855" s="59"/>
      <c r="PPR855" s="59"/>
      <c r="PPS855" s="59"/>
      <c r="PPT855" s="59"/>
      <c r="PPU855" s="59"/>
      <c r="PPV855" s="59"/>
      <c r="PPW855" s="59"/>
      <c r="PPX855" s="59"/>
      <c r="PPY855" s="59"/>
      <c r="PPZ855" s="59"/>
      <c r="PQA855" s="59"/>
      <c r="PQB855" s="59"/>
      <c r="PQC855" s="59"/>
      <c r="PQD855" s="59"/>
      <c r="PQE855" s="59"/>
      <c r="PQF855" s="59"/>
      <c r="PQG855" s="59"/>
      <c r="PQH855" s="59"/>
      <c r="PQI855" s="59"/>
      <c r="PQJ855" s="59"/>
      <c r="PQK855" s="59"/>
      <c r="PQL855" s="59"/>
      <c r="PQM855" s="59"/>
      <c r="PQN855" s="59"/>
      <c r="PQO855" s="59"/>
      <c r="PQP855" s="59"/>
      <c r="PQQ855" s="59"/>
      <c r="PQR855" s="59"/>
      <c r="PQS855" s="59"/>
      <c r="PQT855" s="59"/>
      <c r="PQU855" s="59"/>
      <c r="PQV855" s="59"/>
      <c r="PQW855" s="59"/>
      <c r="PQX855" s="59"/>
      <c r="PQY855" s="59"/>
      <c r="PQZ855" s="59"/>
      <c r="PRA855" s="59"/>
      <c r="PRB855" s="59"/>
      <c r="PRC855" s="59"/>
      <c r="PRD855" s="59"/>
      <c r="PRE855" s="59"/>
      <c r="PRF855" s="59"/>
      <c r="PRG855" s="59"/>
      <c r="PRH855" s="59"/>
      <c r="PRI855" s="59"/>
      <c r="PRJ855" s="59"/>
      <c r="PRK855" s="59"/>
      <c r="PRL855" s="59"/>
      <c r="PRM855" s="59"/>
      <c r="PRN855" s="59"/>
      <c r="PRO855" s="59"/>
      <c r="PRP855" s="59"/>
      <c r="PRQ855" s="59"/>
      <c r="PRR855" s="59"/>
      <c r="PRS855" s="59"/>
      <c r="PRT855" s="59"/>
      <c r="PRU855" s="59"/>
      <c r="PRV855" s="59"/>
      <c r="PRW855" s="59"/>
      <c r="PRX855" s="59"/>
      <c r="PRY855" s="59"/>
      <c r="PRZ855" s="59"/>
      <c r="PSA855" s="59"/>
      <c r="PSB855" s="59"/>
      <c r="PSC855" s="59"/>
      <c r="PSD855" s="59"/>
      <c r="PSE855" s="59"/>
      <c r="PSF855" s="59"/>
      <c r="PSG855" s="59"/>
      <c r="PSH855" s="59"/>
      <c r="PSI855" s="59"/>
      <c r="PSJ855" s="59"/>
      <c r="PSK855" s="59"/>
      <c r="PSL855" s="59"/>
      <c r="PSM855" s="59"/>
      <c r="PSN855" s="59"/>
      <c r="PSO855" s="59"/>
      <c r="PSP855" s="59"/>
      <c r="PSQ855" s="59"/>
      <c r="PSR855" s="59"/>
      <c r="PSS855" s="59"/>
      <c r="PST855" s="59"/>
      <c r="PSU855" s="59"/>
      <c r="PSV855" s="59"/>
      <c r="PSW855" s="59"/>
      <c r="PSX855" s="59"/>
      <c r="PSY855" s="59"/>
      <c r="PSZ855" s="59"/>
      <c r="PTA855" s="59"/>
      <c r="PTB855" s="59"/>
      <c r="PTC855" s="59"/>
      <c r="PTD855" s="59"/>
      <c r="PTE855" s="59"/>
      <c r="PTF855" s="59"/>
      <c r="PTG855" s="59"/>
      <c r="PTH855" s="59"/>
      <c r="PTI855" s="59"/>
      <c r="PTJ855" s="59"/>
      <c r="PTK855" s="59"/>
      <c r="PTL855" s="59"/>
      <c r="PTM855" s="59"/>
      <c r="PTN855" s="59"/>
      <c r="PTO855" s="59"/>
      <c r="PTP855" s="59"/>
      <c r="PTQ855" s="59"/>
      <c r="PTR855" s="59"/>
      <c r="PTS855" s="59"/>
      <c r="PTT855" s="59"/>
      <c r="PTU855" s="59"/>
      <c r="PTV855" s="59"/>
      <c r="PTW855" s="59"/>
      <c r="PTX855" s="59"/>
      <c r="PTY855" s="59"/>
      <c r="PTZ855" s="59"/>
      <c r="PUA855" s="59"/>
      <c r="PUB855" s="59"/>
      <c r="PUC855" s="59"/>
      <c r="PUD855" s="59"/>
      <c r="PUE855" s="59"/>
      <c r="PUF855" s="59"/>
      <c r="PUG855" s="59"/>
      <c r="PUH855" s="59"/>
      <c r="PUI855" s="59"/>
      <c r="PUJ855" s="59"/>
      <c r="PUK855" s="59"/>
      <c r="PUL855" s="59"/>
      <c r="PUM855" s="59"/>
      <c r="PUN855" s="59"/>
      <c r="PUO855" s="59"/>
      <c r="PUP855" s="59"/>
      <c r="PUQ855" s="59"/>
      <c r="PUR855" s="59"/>
      <c r="PUS855" s="59"/>
      <c r="PUT855" s="59"/>
      <c r="PUU855" s="59"/>
      <c r="PUV855" s="59"/>
      <c r="PUW855" s="59"/>
      <c r="PUX855" s="59"/>
      <c r="PUY855" s="59"/>
      <c r="PUZ855" s="59"/>
      <c r="PVA855" s="59"/>
      <c r="PVB855" s="59"/>
      <c r="PVC855" s="59"/>
      <c r="PVD855" s="59"/>
      <c r="PVE855" s="59"/>
      <c r="PVF855" s="59"/>
      <c r="PVG855" s="59"/>
      <c r="PVH855" s="59"/>
      <c r="PVI855" s="59"/>
      <c r="PVJ855" s="59"/>
      <c r="PVK855" s="59"/>
      <c r="PVL855" s="59"/>
      <c r="PVM855" s="59"/>
      <c r="PVN855" s="59"/>
      <c r="PVO855" s="59"/>
      <c r="PVP855" s="59"/>
      <c r="PVQ855" s="59"/>
      <c r="PVR855" s="59"/>
      <c r="PVS855" s="59"/>
      <c r="PVT855" s="59"/>
      <c r="PVU855" s="59"/>
      <c r="PVV855" s="59"/>
      <c r="PVW855" s="59"/>
      <c r="PVX855" s="59"/>
      <c r="PVY855" s="59"/>
      <c r="PVZ855" s="59"/>
      <c r="PWA855" s="59"/>
      <c r="PWB855" s="59"/>
      <c r="PWC855" s="59"/>
      <c r="PWD855" s="59"/>
      <c r="PWE855" s="59"/>
      <c r="PWF855" s="59"/>
      <c r="PWG855" s="59"/>
      <c r="PWH855" s="59"/>
      <c r="PWI855" s="59"/>
      <c r="PWJ855" s="59"/>
      <c r="PWK855" s="59"/>
      <c r="PWL855" s="59"/>
      <c r="PWM855" s="59"/>
      <c r="PWN855" s="59"/>
      <c r="PWO855" s="59"/>
      <c r="PWP855" s="59"/>
      <c r="PWQ855" s="59"/>
      <c r="PWR855" s="59"/>
      <c r="PWS855" s="59"/>
      <c r="PWT855" s="59"/>
      <c r="PWU855" s="59"/>
      <c r="PWV855" s="59"/>
      <c r="PWW855" s="59"/>
      <c r="PWX855" s="59"/>
      <c r="PWY855" s="59"/>
      <c r="PWZ855" s="59"/>
      <c r="PXA855" s="59"/>
      <c r="PXB855" s="59"/>
      <c r="PXC855" s="59"/>
      <c r="PXD855" s="59"/>
      <c r="PXE855" s="59"/>
      <c r="PXF855" s="59"/>
      <c r="PXG855" s="59"/>
      <c r="PXH855" s="59"/>
      <c r="PXI855" s="59"/>
      <c r="PXJ855" s="59"/>
      <c r="PXK855" s="59"/>
      <c r="PXL855" s="59"/>
      <c r="PXM855" s="59"/>
      <c r="PXN855" s="59"/>
      <c r="PXO855" s="59"/>
      <c r="PXP855" s="59"/>
      <c r="PXQ855" s="59"/>
      <c r="PXR855" s="59"/>
      <c r="PXS855" s="59"/>
      <c r="PXT855" s="59"/>
      <c r="PXU855" s="59"/>
      <c r="PXV855" s="59"/>
      <c r="PXW855" s="59"/>
      <c r="PXX855" s="59"/>
      <c r="PXY855" s="59"/>
      <c r="PXZ855" s="59"/>
      <c r="PYA855" s="59"/>
      <c r="PYB855" s="59"/>
      <c r="PYC855" s="59"/>
      <c r="PYD855" s="59"/>
      <c r="PYE855" s="59"/>
      <c r="PYF855" s="59"/>
      <c r="PYG855" s="59"/>
      <c r="PYH855" s="59"/>
      <c r="PYI855" s="59"/>
      <c r="PYJ855" s="59"/>
      <c r="PYK855" s="59"/>
      <c r="PYL855" s="59"/>
      <c r="PYM855" s="59"/>
      <c r="PYN855" s="59"/>
      <c r="PYO855" s="59"/>
      <c r="PYP855" s="59"/>
      <c r="PYQ855" s="59"/>
      <c r="PYR855" s="59"/>
      <c r="PYS855" s="59"/>
      <c r="PYT855" s="59"/>
      <c r="PYU855" s="59"/>
      <c r="PYV855" s="59"/>
      <c r="PYW855" s="59"/>
      <c r="PYX855" s="59"/>
      <c r="PYY855" s="59"/>
      <c r="PYZ855" s="59"/>
      <c r="PZA855" s="59"/>
      <c r="PZB855" s="59"/>
      <c r="PZC855" s="59"/>
      <c r="PZD855" s="59"/>
      <c r="PZE855" s="59"/>
      <c r="PZF855" s="59"/>
      <c r="PZG855" s="59"/>
      <c r="PZH855" s="59"/>
      <c r="PZI855" s="59"/>
      <c r="PZJ855" s="59"/>
      <c r="PZK855" s="59"/>
      <c r="PZL855" s="59"/>
      <c r="PZM855" s="59"/>
      <c r="PZN855" s="59"/>
      <c r="PZO855" s="59"/>
      <c r="PZP855" s="59"/>
      <c r="PZQ855" s="59"/>
      <c r="PZR855" s="59"/>
      <c r="PZS855" s="59"/>
      <c r="PZT855" s="59"/>
      <c r="PZU855" s="59"/>
      <c r="PZV855" s="59"/>
      <c r="PZW855" s="59"/>
      <c r="PZX855" s="59"/>
      <c r="PZY855" s="59"/>
      <c r="PZZ855" s="59"/>
      <c r="QAA855" s="59"/>
      <c r="QAB855" s="59"/>
      <c r="QAC855" s="59"/>
      <c r="QAD855" s="59"/>
      <c r="QAE855" s="59"/>
      <c r="QAF855" s="59"/>
      <c r="QAG855" s="59"/>
      <c r="QAH855" s="59"/>
      <c r="QAI855" s="59"/>
      <c r="QAJ855" s="59"/>
      <c r="QAK855" s="59"/>
      <c r="QAL855" s="59"/>
      <c r="QAM855" s="59"/>
      <c r="QAN855" s="59"/>
      <c r="QAO855" s="59"/>
      <c r="QAP855" s="59"/>
      <c r="QAQ855" s="59"/>
      <c r="QAR855" s="59"/>
      <c r="QAS855" s="59"/>
      <c r="QAT855" s="59"/>
      <c r="QAU855" s="59"/>
      <c r="QAV855" s="59"/>
      <c r="QAW855" s="59"/>
      <c r="QAX855" s="59"/>
      <c r="QAY855" s="59"/>
      <c r="QAZ855" s="59"/>
      <c r="QBA855" s="59"/>
      <c r="QBB855" s="59"/>
      <c r="QBC855" s="59"/>
      <c r="QBD855" s="59"/>
      <c r="QBE855" s="59"/>
      <c r="QBF855" s="59"/>
      <c r="QBG855" s="59"/>
      <c r="QBH855" s="59"/>
      <c r="QBI855" s="59"/>
      <c r="QBJ855" s="59"/>
      <c r="QBK855" s="59"/>
      <c r="QBL855" s="59"/>
      <c r="QBM855" s="59"/>
      <c r="QBN855" s="59"/>
      <c r="QBO855" s="59"/>
      <c r="QBP855" s="59"/>
      <c r="QBQ855" s="59"/>
      <c r="QBR855" s="59"/>
      <c r="QBS855" s="59"/>
      <c r="QBT855" s="59"/>
      <c r="QBU855" s="59"/>
      <c r="QBV855" s="59"/>
      <c r="QBW855" s="59"/>
      <c r="QBX855" s="59"/>
      <c r="QBY855" s="59"/>
      <c r="QBZ855" s="59"/>
      <c r="QCA855" s="59"/>
      <c r="QCB855" s="59"/>
      <c r="QCC855" s="59"/>
      <c r="QCD855" s="59"/>
      <c r="QCE855" s="59"/>
      <c r="QCF855" s="59"/>
      <c r="QCG855" s="59"/>
      <c r="QCH855" s="59"/>
      <c r="QCI855" s="59"/>
      <c r="QCJ855" s="59"/>
      <c r="QCK855" s="59"/>
      <c r="QCL855" s="59"/>
      <c r="QCM855" s="59"/>
      <c r="QCN855" s="59"/>
      <c r="QCO855" s="59"/>
      <c r="QCP855" s="59"/>
      <c r="QCQ855" s="59"/>
      <c r="QCR855" s="59"/>
      <c r="QCS855" s="59"/>
      <c r="QCT855" s="59"/>
      <c r="QCU855" s="59"/>
      <c r="QCV855" s="59"/>
      <c r="QCW855" s="59"/>
      <c r="QCX855" s="59"/>
      <c r="QCY855" s="59"/>
      <c r="QCZ855" s="59"/>
      <c r="QDA855" s="59"/>
      <c r="QDB855" s="59"/>
      <c r="QDC855" s="59"/>
      <c r="QDD855" s="59"/>
      <c r="QDE855" s="59"/>
      <c r="QDF855" s="59"/>
      <c r="QDG855" s="59"/>
      <c r="QDH855" s="59"/>
      <c r="QDI855" s="59"/>
      <c r="QDJ855" s="59"/>
      <c r="QDK855" s="59"/>
      <c r="QDL855" s="59"/>
      <c r="QDM855" s="59"/>
      <c r="QDN855" s="59"/>
      <c r="QDO855" s="59"/>
      <c r="QDP855" s="59"/>
      <c r="QDQ855" s="59"/>
      <c r="QDR855" s="59"/>
      <c r="QDS855" s="59"/>
      <c r="QDT855" s="59"/>
      <c r="QDU855" s="59"/>
      <c r="QDV855" s="59"/>
      <c r="QDW855" s="59"/>
      <c r="QDX855" s="59"/>
      <c r="QDY855" s="59"/>
      <c r="QDZ855" s="59"/>
      <c r="QEA855" s="59"/>
      <c r="QEB855" s="59"/>
      <c r="QEC855" s="59"/>
      <c r="QED855" s="59"/>
      <c r="QEE855" s="59"/>
      <c r="QEF855" s="59"/>
      <c r="QEG855" s="59"/>
      <c r="QEH855" s="59"/>
      <c r="QEI855" s="59"/>
      <c r="QEJ855" s="59"/>
      <c r="QEK855" s="59"/>
      <c r="QEL855" s="59"/>
      <c r="QEM855" s="59"/>
      <c r="QEN855" s="59"/>
      <c r="QEO855" s="59"/>
      <c r="QEP855" s="59"/>
      <c r="QEQ855" s="59"/>
      <c r="QER855" s="59"/>
      <c r="QES855" s="59"/>
      <c r="QET855" s="59"/>
      <c r="QEU855" s="59"/>
      <c r="QEV855" s="59"/>
      <c r="QEW855" s="59"/>
      <c r="QEX855" s="59"/>
      <c r="QEY855" s="59"/>
      <c r="QEZ855" s="59"/>
      <c r="QFA855" s="59"/>
      <c r="QFB855" s="59"/>
      <c r="QFC855" s="59"/>
      <c r="QFD855" s="59"/>
      <c r="QFE855" s="59"/>
      <c r="QFF855" s="59"/>
      <c r="QFG855" s="59"/>
      <c r="QFH855" s="59"/>
      <c r="QFI855" s="59"/>
      <c r="QFJ855" s="59"/>
      <c r="QFK855" s="59"/>
      <c r="QFL855" s="59"/>
      <c r="QFM855" s="59"/>
      <c r="QFN855" s="59"/>
      <c r="QFO855" s="59"/>
      <c r="QFP855" s="59"/>
      <c r="QFQ855" s="59"/>
      <c r="QFR855" s="59"/>
      <c r="QFS855" s="59"/>
      <c r="QFT855" s="59"/>
      <c r="QFU855" s="59"/>
      <c r="QFV855" s="59"/>
      <c r="QFW855" s="59"/>
      <c r="QFX855" s="59"/>
      <c r="QFY855" s="59"/>
      <c r="QFZ855" s="59"/>
      <c r="QGA855" s="59"/>
      <c r="QGB855" s="59"/>
      <c r="QGC855" s="59"/>
      <c r="QGD855" s="59"/>
      <c r="QGE855" s="59"/>
      <c r="QGF855" s="59"/>
      <c r="QGG855" s="59"/>
      <c r="QGH855" s="59"/>
      <c r="QGI855" s="59"/>
      <c r="QGJ855" s="59"/>
      <c r="QGK855" s="59"/>
      <c r="QGL855" s="59"/>
      <c r="QGM855" s="59"/>
      <c r="QGN855" s="59"/>
      <c r="QGO855" s="59"/>
      <c r="QGP855" s="59"/>
      <c r="QGQ855" s="59"/>
      <c r="QGR855" s="59"/>
      <c r="QGS855" s="59"/>
      <c r="QGT855" s="59"/>
      <c r="QGU855" s="59"/>
      <c r="QGV855" s="59"/>
      <c r="QGW855" s="59"/>
      <c r="QGX855" s="59"/>
      <c r="QGY855" s="59"/>
      <c r="QGZ855" s="59"/>
      <c r="QHA855" s="59"/>
      <c r="QHB855" s="59"/>
      <c r="QHC855" s="59"/>
      <c r="QHD855" s="59"/>
      <c r="QHE855" s="59"/>
      <c r="QHF855" s="59"/>
      <c r="QHG855" s="59"/>
      <c r="QHH855" s="59"/>
      <c r="QHI855" s="59"/>
      <c r="QHJ855" s="59"/>
      <c r="QHK855" s="59"/>
      <c r="QHL855" s="59"/>
      <c r="QHM855" s="59"/>
      <c r="QHN855" s="59"/>
      <c r="QHO855" s="59"/>
      <c r="QHP855" s="59"/>
      <c r="QHQ855" s="59"/>
      <c r="QHR855" s="59"/>
      <c r="QHS855" s="59"/>
      <c r="QHT855" s="59"/>
      <c r="QHU855" s="59"/>
      <c r="QHV855" s="59"/>
      <c r="QHW855" s="59"/>
      <c r="QHX855" s="59"/>
      <c r="QHY855" s="59"/>
      <c r="QHZ855" s="59"/>
      <c r="QIA855" s="59"/>
      <c r="QIB855" s="59"/>
      <c r="QIC855" s="59"/>
      <c r="QID855" s="59"/>
      <c r="QIE855" s="59"/>
      <c r="QIF855" s="59"/>
      <c r="QIG855" s="59"/>
      <c r="QIH855" s="59"/>
      <c r="QII855" s="59"/>
      <c r="QIJ855" s="59"/>
      <c r="QIK855" s="59"/>
      <c r="QIL855" s="59"/>
      <c r="QIM855" s="59"/>
      <c r="QIN855" s="59"/>
      <c r="QIO855" s="59"/>
      <c r="QIP855" s="59"/>
      <c r="QIQ855" s="59"/>
      <c r="QIR855" s="59"/>
      <c r="QIS855" s="59"/>
      <c r="QIT855" s="59"/>
      <c r="QIU855" s="59"/>
      <c r="QIV855" s="59"/>
      <c r="QIW855" s="59"/>
      <c r="QIX855" s="59"/>
      <c r="QIY855" s="59"/>
      <c r="QIZ855" s="59"/>
      <c r="QJA855" s="59"/>
      <c r="QJB855" s="59"/>
      <c r="QJC855" s="59"/>
      <c r="QJD855" s="59"/>
      <c r="QJE855" s="59"/>
      <c r="QJF855" s="59"/>
      <c r="QJG855" s="59"/>
      <c r="QJH855" s="59"/>
      <c r="QJI855" s="59"/>
      <c r="QJJ855" s="59"/>
      <c r="QJK855" s="59"/>
      <c r="QJL855" s="59"/>
      <c r="QJM855" s="59"/>
      <c r="QJN855" s="59"/>
      <c r="QJO855" s="59"/>
      <c r="QJP855" s="59"/>
      <c r="QJQ855" s="59"/>
      <c r="QJR855" s="59"/>
      <c r="QJS855" s="59"/>
      <c r="QJT855" s="59"/>
      <c r="QJU855" s="59"/>
      <c r="QJV855" s="59"/>
      <c r="QJW855" s="59"/>
      <c r="QJX855" s="59"/>
      <c r="QJY855" s="59"/>
      <c r="QJZ855" s="59"/>
      <c r="QKA855" s="59"/>
      <c r="QKB855" s="59"/>
      <c r="QKC855" s="59"/>
      <c r="QKD855" s="59"/>
      <c r="QKE855" s="59"/>
      <c r="QKF855" s="59"/>
      <c r="QKG855" s="59"/>
      <c r="QKH855" s="59"/>
      <c r="QKI855" s="59"/>
      <c r="QKJ855" s="59"/>
      <c r="QKK855" s="59"/>
      <c r="QKL855" s="59"/>
      <c r="QKM855" s="59"/>
      <c r="QKN855" s="59"/>
      <c r="QKO855" s="59"/>
      <c r="QKP855" s="59"/>
      <c r="QKQ855" s="59"/>
      <c r="QKR855" s="59"/>
      <c r="QKS855" s="59"/>
      <c r="QKT855" s="59"/>
      <c r="QKU855" s="59"/>
      <c r="QKV855" s="59"/>
      <c r="QKW855" s="59"/>
      <c r="QKX855" s="59"/>
      <c r="QKY855" s="59"/>
      <c r="QKZ855" s="59"/>
      <c r="QLA855" s="59"/>
      <c r="QLB855" s="59"/>
      <c r="QLC855" s="59"/>
      <c r="QLD855" s="59"/>
      <c r="QLE855" s="59"/>
      <c r="QLF855" s="59"/>
      <c r="QLG855" s="59"/>
      <c r="QLH855" s="59"/>
      <c r="QLI855" s="59"/>
      <c r="QLJ855" s="59"/>
      <c r="QLK855" s="59"/>
      <c r="QLL855" s="59"/>
      <c r="QLM855" s="59"/>
      <c r="QLN855" s="59"/>
      <c r="QLO855" s="59"/>
      <c r="QLP855" s="59"/>
      <c r="QLQ855" s="59"/>
      <c r="QLR855" s="59"/>
      <c r="QLS855" s="59"/>
      <c r="QLT855" s="59"/>
      <c r="QLU855" s="59"/>
      <c r="QLV855" s="59"/>
      <c r="QLW855" s="59"/>
      <c r="QLX855" s="59"/>
      <c r="QLY855" s="59"/>
      <c r="QLZ855" s="59"/>
      <c r="QMA855" s="59"/>
      <c r="QMB855" s="59"/>
      <c r="QMC855" s="59"/>
      <c r="QMD855" s="59"/>
      <c r="QME855" s="59"/>
      <c r="QMF855" s="59"/>
      <c r="QMG855" s="59"/>
      <c r="QMH855" s="59"/>
      <c r="QMI855" s="59"/>
      <c r="QMJ855" s="59"/>
      <c r="QMK855" s="59"/>
      <c r="QML855" s="59"/>
      <c r="QMM855" s="59"/>
      <c r="QMN855" s="59"/>
      <c r="QMO855" s="59"/>
      <c r="QMP855" s="59"/>
      <c r="QMQ855" s="59"/>
      <c r="QMR855" s="59"/>
      <c r="QMS855" s="59"/>
      <c r="QMT855" s="59"/>
      <c r="QMU855" s="59"/>
      <c r="QMV855" s="59"/>
      <c r="QMW855" s="59"/>
      <c r="QMX855" s="59"/>
      <c r="QMY855" s="59"/>
      <c r="QMZ855" s="59"/>
      <c r="QNA855" s="59"/>
      <c r="QNB855" s="59"/>
      <c r="QNC855" s="59"/>
      <c r="QND855" s="59"/>
      <c r="QNE855" s="59"/>
      <c r="QNF855" s="59"/>
      <c r="QNG855" s="59"/>
      <c r="QNH855" s="59"/>
      <c r="QNI855" s="59"/>
      <c r="QNJ855" s="59"/>
      <c r="QNK855" s="59"/>
      <c r="QNL855" s="59"/>
      <c r="QNM855" s="59"/>
      <c r="QNN855" s="59"/>
      <c r="QNO855" s="59"/>
      <c r="QNP855" s="59"/>
      <c r="QNQ855" s="59"/>
      <c r="QNR855" s="59"/>
      <c r="QNS855" s="59"/>
      <c r="QNT855" s="59"/>
      <c r="QNU855" s="59"/>
      <c r="QNV855" s="59"/>
      <c r="QNW855" s="59"/>
      <c r="QNX855" s="59"/>
      <c r="QNY855" s="59"/>
      <c r="QNZ855" s="59"/>
      <c r="QOA855" s="59"/>
      <c r="QOB855" s="59"/>
      <c r="QOC855" s="59"/>
      <c r="QOD855" s="59"/>
      <c r="QOE855" s="59"/>
      <c r="QOF855" s="59"/>
      <c r="QOG855" s="59"/>
      <c r="QOH855" s="59"/>
      <c r="QOI855" s="59"/>
      <c r="QOJ855" s="59"/>
      <c r="QOK855" s="59"/>
      <c r="QOL855" s="59"/>
      <c r="QOM855" s="59"/>
      <c r="QON855" s="59"/>
      <c r="QOO855" s="59"/>
      <c r="QOP855" s="59"/>
      <c r="QOQ855" s="59"/>
      <c r="QOR855" s="59"/>
      <c r="QOS855" s="59"/>
      <c r="QOT855" s="59"/>
      <c r="QOU855" s="59"/>
      <c r="QOV855" s="59"/>
      <c r="QOW855" s="59"/>
      <c r="QOX855" s="59"/>
      <c r="QOY855" s="59"/>
      <c r="QOZ855" s="59"/>
      <c r="QPA855" s="59"/>
      <c r="QPB855" s="59"/>
      <c r="QPC855" s="59"/>
      <c r="QPD855" s="59"/>
      <c r="QPE855" s="59"/>
      <c r="QPF855" s="59"/>
      <c r="QPG855" s="59"/>
      <c r="QPH855" s="59"/>
      <c r="QPI855" s="59"/>
      <c r="QPJ855" s="59"/>
      <c r="QPK855" s="59"/>
      <c r="QPL855" s="59"/>
      <c r="QPM855" s="59"/>
      <c r="QPN855" s="59"/>
      <c r="QPO855" s="59"/>
      <c r="QPP855" s="59"/>
      <c r="QPQ855" s="59"/>
      <c r="QPR855" s="59"/>
      <c r="QPS855" s="59"/>
      <c r="QPT855" s="59"/>
      <c r="QPU855" s="59"/>
      <c r="QPV855" s="59"/>
      <c r="QPW855" s="59"/>
      <c r="QPX855" s="59"/>
      <c r="QPY855" s="59"/>
      <c r="QPZ855" s="59"/>
      <c r="QQA855" s="59"/>
      <c r="QQB855" s="59"/>
      <c r="QQC855" s="59"/>
      <c r="QQD855" s="59"/>
      <c r="QQE855" s="59"/>
      <c r="QQF855" s="59"/>
      <c r="QQG855" s="59"/>
      <c r="QQH855" s="59"/>
      <c r="QQI855" s="59"/>
      <c r="QQJ855" s="59"/>
      <c r="QQK855" s="59"/>
      <c r="QQL855" s="59"/>
      <c r="QQM855" s="59"/>
      <c r="QQN855" s="59"/>
      <c r="QQO855" s="59"/>
      <c r="QQP855" s="59"/>
      <c r="QQQ855" s="59"/>
      <c r="QQR855" s="59"/>
      <c r="QQS855" s="59"/>
      <c r="QQT855" s="59"/>
      <c r="QQU855" s="59"/>
      <c r="QQV855" s="59"/>
      <c r="QQW855" s="59"/>
      <c r="QQX855" s="59"/>
      <c r="QQY855" s="59"/>
      <c r="QQZ855" s="59"/>
      <c r="QRA855" s="59"/>
      <c r="QRB855" s="59"/>
      <c r="QRC855" s="59"/>
      <c r="QRD855" s="59"/>
      <c r="QRE855" s="59"/>
      <c r="QRF855" s="59"/>
      <c r="QRG855" s="59"/>
      <c r="QRH855" s="59"/>
      <c r="QRI855" s="59"/>
      <c r="QRJ855" s="59"/>
      <c r="QRK855" s="59"/>
      <c r="QRL855" s="59"/>
      <c r="QRM855" s="59"/>
      <c r="QRN855" s="59"/>
      <c r="QRO855" s="59"/>
      <c r="QRP855" s="59"/>
      <c r="QRQ855" s="59"/>
      <c r="QRR855" s="59"/>
      <c r="QRS855" s="59"/>
      <c r="QRT855" s="59"/>
      <c r="QRU855" s="59"/>
      <c r="QRV855" s="59"/>
      <c r="QRW855" s="59"/>
      <c r="QRX855" s="59"/>
      <c r="QRY855" s="59"/>
      <c r="QRZ855" s="59"/>
      <c r="QSA855" s="59"/>
      <c r="QSB855" s="59"/>
      <c r="QSC855" s="59"/>
      <c r="QSD855" s="59"/>
      <c r="QSE855" s="59"/>
      <c r="QSF855" s="59"/>
      <c r="QSG855" s="59"/>
      <c r="QSH855" s="59"/>
      <c r="QSI855" s="59"/>
      <c r="QSJ855" s="59"/>
      <c r="QSK855" s="59"/>
      <c r="QSL855" s="59"/>
      <c r="QSM855" s="59"/>
      <c r="QSN855" s="59"/>
      <c r="QSO855" s="59"/>
      <c r="QSP855" s="59"/>
      <c r="QSQ855" s="59"/>
      <c r="QSR855" s="59"/>
      <c r="QSS855" s="59"/>
      <c r="QST855" s="59"/>
      <c r="QSU855" s="59"/>
      <c r="QSV855" s="59"/>
      <c r="QSW855" s="59"/>
      <c r="QSX855" s="59"/>
      <c r="QSY855" s="59"/>
      <c r="QSZ855" s="59"/>
      <c r="QTA855" s="59"/>
      <c r="QTB855" s="59"/>
      <c r="QTC855" s="59"/>
      <c r="QTD855" s="59"/>
      <c r="QTE855" s="59"/>
      <c r="QTF855" s="59"/>
      <c r="QTG855" s="59"/>
      <c r="QTH855" s="59"/>
      <c r="QTI855" s="59"/>
      <c r="QTJ855" s="59"/>
      <c r="QTK855" s="59"/>
      <c r="QTL855" s="59"/>
      <c r="QTM855" s="59"/>
      <c r="QTN855" s="59"/>
      <c r="QTO855" s="59"/>
      <c r="QTP855" s="59"/>
      <c r="QTQ855" s="59"/>
      <c r="QTR855" s="59"/>
      <c r="QTS855" s="59"/>
      <c r="QTT855" s="59"/>
      <c r="QTU855" s="59"/>
      <c r="QTV855" s="59"/>
      <c r="QTW855" s="59"/>
      <c r="QTX855" s="59"/>
      <c r="QTY855" s="59"/>
      <c r="QTZ855" s="59"/>
      <c r="QUA855" s="59"/>
      <c r="QUB855" s="59"/>
      <c r="QUC855" s="59"/>
      <c r="QUD855" s="59"/>
      <c r="QUE855" s="59"/>
      <c r="QUF855" s="59"/>
      <c r="QUG855" s="59"/>
      <c r="QUH855" s="59"/>
      <c r="QUI855" s="59"/>
      <c r="QUJ855" s="59"/>
      <c r="QUK855" s="59"/>
      <c r="QUL855" s="59"/>
      <c r="QUM855" s="59"/>
      <c r="QUN855" s="59"/>
      <c r="QUO855" s="59"/>
      <c r="QUP855" s="59"/>
      <c r="QUQ855" s="59"/>
      <c r="QUR855" s="59"/>
      <c r="QUS855" s="59"/>
      <c r="QUT855" s="59"/>
      <c r="QUU855" s="59"/>
      <c r="QUV855" s="59"/>
      <c r="QUW855" s="59"/>
      <c r="QUX855" s="59"/>
      <c r="QUY855" s="59"/>
      <c r="QUZ855" s="59"/>
      <c r="QVA855" s="59"/>
      <c r="QVB855" s="59"/>
      <c r="QVC855" s="59"/>
      <c r="QVD855" s="59"/>
      <c r="QVE855" s="59"/>
      <c r="QVF855" s="59"/>
      <c r="QVG855" s="59"/>
      <c r="QVH855" s="59"/>
      <c r="QVI855" s="59"/>
      <c r="QVJ855" s="59"/>
      <c r="QVK855" s="59"/>
      <c r="QVL855" s="59"/>
      <c r="QVM855" s="59"/>
      <c r="QVN855" s="59"/>
      <c r="QVO855" s="59"/>
      <c r="QVP855" s="59"/>
      <c r="QVQ855" s="59"/>
      <c r="QVR855" s="59"/>
      <c r="QVS855" s="59"/>
      <c r="QVT855" s="59"/>
      <c r="QVU855" s="59"/>
      <c r="QVV855" s="59"/>
      <c r="QVW855" s="59"/>
      <c r="QVX855" s="59"/>
      <c r="QVY855" s="59"/>
      <c r="QVZ855" s="59"/>
      <c r="QWA855" s="59"/>
      <c r="QWB855" s="59"/>
      <c r="QWC855" s="59"/>
      <c r="QWD855" s="59"/>
      <c r="QWE855" s="59"/>
      <c r="QWF855" s="59"/>
      <c r="QWG855" s="59"/>
      <c r="QWH855" s="59"/>
      <c r="QWI855" s="59"/>
      <c r="QWJ855" s="59"/>
      <c r="QWK855" s="59"/>
      <c r="QWL855" s="59"/>
      <c r="QWM855" s="59"/>
      <c r="QWN855" s="59"/>
      <c r="QWO855" s="59"/>
      <c r="QWP855" s="59"/>
      <c r="QWQ855" s="59"/>
      <c r="QWR855" s="59"/>
      <c r="QWS855" s="59"/>
      <c r="QWT855" s="59"/>
      <c r="QWU855" s="59"/>
      <c r="QWV855" s="59"/>
      <c r="QWW855" s="59"/>
      <c r="QWX855" s="59"/>
      <c r="QWY855" s="59"/>
      <c r="QWZ855" s="59"/>
      <c r="QXA855" s="59"/>
      <c r="QXB855" s="59"/>
      <c r="QXC855" s="59"/>
      <c r="QXD855" s="59"/>
      <c r="QXE855" s="59"/>
      <c r="QXF855" s="59"/>
      <c r="QXG855" s="59"/>
      <c r="QXH855" s="59"/>
      <c r="QXI855" s="59"/>
      <c r="QXJ855" s="59"/>
      <c r="QXK855" s="59"/>
      <c r="QXL855" s="59"/>
      <c r="QXM855" s="59"/>
      <c r="QXN855" s="59"/>
      <c r="QXO855" s="59"/>
      <c r="QXP855" s="59"/>
      <c r="QXQ855" s="59"/>
      <c r="QXR855" s="59"/>
      <c r="QXS855" s="59"/>
      <c r="QXT855" s="59"/>
      <c r="QXU855" s="59"/>
      <c r="QXV855" s="59"/>
      <c r="QXW855" s="59"/>
      <c r="QXX855" s="59"/>
      <c r="QXY855" s="59"/>
      <c r="QXZ855" s="59"/>
      <c r="QYA855" s="59"/>
      <c r="QYB855" s="59"/>
      <c r="QYC855" s="59"/>
      <c r="QYD855" s="59"/>
      <c r="QYE855" s="59"/>
      <c r="QYF855" s="59"/>
      <c r="QYG855" s="59"/>
      <c r="QYH855" s="59"/>
      <c r="QYI855" s="59"/>
      <c r="QYJ855" s="59"/>
      <c r="QYK855" s="59"/>
      <c r="QYL855" s="59"/>
      <c r="QYM855" s="59"/>
      <c r="QYN855" s="59"/>
      <c r="QYO855" s="59"/>
      <c r="QYP855" s="59"/>
      <c r="QYQ855" s="59"/>
      <c r="QYR855" s="59"/>
      <c r="QYS855" s="59"/>
      <c r="QYT855" s="59"/>
      <c r="QYU855" s="59"/>
      <c r="QYV855" s="59"/>
      <c r="QYW855" s="59"/>
      <c r="QYX855" s="59"/>
      <c r="QYY855" s="59"/>
      <c r="QYZ855" s="59"/>
      <c r="QZA855" s="59"/>
      <c r="QZB855" s="59"/>
      <c r="QZC855" s="59"/>
      <c r="QZD855" s="59"/>
      <c r="QZE855" s="59"/>
      <c r="QZF855" s="59"/>
      <c r="QZG855" s="59"/>
      <c r="QZH855" s="59"/>
      <c r="QZI855" s="59"/>
      <c r="QZJ855" s="59"/>
      <c r="QZK855" s="59"/>
      <c r="QZL855" s="59"/>
      <c r="QZM855" s="59"/>
      <c r="QZN855" s="59"/>
      <c r="QZO855" s="59"/>
      <c r="QZP855" s="59"/>
      <c r="QZQ855" s="59"/>
      <c r="QZR855" s="59"/>
      <c r="QZS855" s="59"/>
      <c r="QZT855" s="59"/>
      <c r="QZU855" s="59"/>
      <c r="QZV855" s="59"/>
      <c r="QZW855" s="59"/>
      <c r="QZX855" s="59"/>
      <c r="QZY855" s="59"/>
      <c r="QZZ855" s="59"/>
      <c r="RAA855" s="59"/>
      <c r="RAB855" s="59"/>
      <c r="RAC855" s="59"/>
      <c r="RAD855" s="59"/>
      <c r="RAE855" s="59"/>
      <c r="RAF855" s="59"/>
      <c r="RAG855" s="59"/>
      <c r="RAH855" s="59"/>
      <c r="RAI855" s="59"/>
      <c r="RAJ855" s="59"/>
      <c r="RAK855" s="59"/>
      <c r="RAL855" s="59"/>
      <c r="RAM855" s="59"/>
      <c r="RAN855" s="59"/>
      <c r="RAO855" s="59"/>
      <c r="RAP855" s="59"/>
      <c r="RAQ855" s="59"/>
      <c r="RAR855" s="59"/>
      <c r="RAS855" s="59"/>
      <c r="RAT855" s="59"/>
      <c r="RAU855" s="59"/>
      <c r="RAV855" s="59"/>
      <c r="RAW855" s="59"/>
      <c r="RAX855" s="59"/>
      <c r="RAY855" s="59"/>
      <c r="RAZ855" s="59"/>
      <c r="RBA855" s="59"/>
      <c r="RBB855" s="59"/>
      <c r="RBC855" s="59"/>
      <c r="RBD855" s="59"/>
      <c r="RBE855" s="59"/>
      <c r="RBF855" s="59"/>
      <c r="RBG855" s="59"/>
      <c r="RBH855" s="59"/>
      <c r="RBI855" s="59"/>
      <c r="RBJ855" s="59"/>
      <c r="RBK855" s="59"/>
      <c r="RBL855" s="59"/>
      <c r="RBM855" s="59"/>
      <c r="RBN855" s="59"/>
      <c r="RBO855" s="59"/>
      <c r="RBP855" s="59"/>
      <c r="RBQ855" s="59"/>
      <c r="RBR855" s="59"/>
      <c r="RBS855" s="59"/>
      <c r="RBT855" s="59"/>
      <c r="RBU855" s="59"/>
      <c r="RBV855" s="59"/>
      <c r="RBW855" s="59"/>
      <c r="RBX855" s="59"/>
      <c r="RBY855" s="59"/>
      <c r="RBZ855" s="59"/>
      <c r="RCA855" s="59"/>
      <c r="RCB855" s="59"/>
      <c r="RCC855" s="59"/>
      <c r="RCD855" s="59"/>
      <c r="RCE855" s="59"/>
      <c r="RCF855" s="59"/>
      <c r="RCG855" s="59"/>
      <c r="RCH855" s="59"/>
      <c r="RCI855" s="59"/>
      <c r="RCJ855" s="59"/>
      <c r="RCK855" s="59"/>
      <c r="RCL855" s="59"/>
      <c r="RCM855" s="59"/>
      <c r="RCN855" s="59"/>
      <c r="RCO855" s="59"/>
      <c r="RCP855" s="59"/>
      <c r="RCQ855" s="59"/>
      <c r="RCR855" s="59"/>
      <c r="RCS855" s="59"/>
      <c r="RCT855" s="59"/>
      <c r="RCU855" s="59"/>
      <c r="RCV855" s="59"/>
      <c r="RCW855" s="59"/>
      <c r="RCX855" s="59"/>
      <c r="RCY855" s="59"/>
      <c r="RCZ855" s="59"/>
      <c r="RDA855" s="59"/>
      <c r="RDB855" s="59"/>
      <c r="RDC855" s="59"/>
      <c r="RDD855" s="59"/>
      <c r="RDE855" s="59"/>
      <c r="RDF855" s="59"/>
      <c r="RDG855" s="59"/>
      <c r="RDH855" s="59"/>
      <c r="RDI855" s="59"/>
      <c r="RDJ855" s="59"/>
      <c r="RDK855" s="59"/>
      <c r="RDL855" s="59"/>
      <c r="RDM855" s="59"/>
      <c r="RDN855" s="59"/>
      <c r="RDO855" s="59"/>
      <c r="RDP855" s="59"/>
      <c r="RDQ855" s="59"/>
      <c r="RDR855" s="59"/>
      <c r="RDS855" s="59"/>
      <c r="RDT855" s="59"/>
      <c r="RDU855" s="59"/>
      <c r="RDV855" s="59"/>
      <c r="RDW855" s="59"/>
      <c r="RDX855" s="59"/>
      <c r="RDY855" s="59"/>
      <c r="RDZ855" s="59"/>
      <c r="REA855" s="59"/>
      <c r="REB855" s="59"/>
      <c r="REC855" s="59"/>
      <c r="RED855" s="59"/>
      <c r="REE855" s="59"/>
      <c r="REF855" s="59"/>
      <c r="REG855" s="59"/>
      <c r="REH855" s="59"/>
      <c r="REI855" s="59"/>
      <c r="REJ855" s="59"/>
      <c r="REK855" s="59"/>
      <c r="REL855" s="59"/>
      <c r="REM855" s="59"/>
      <c r="REN855" s="59"/>
      <c r="REO855" s="59"/>
      <c r="REP855" s="59"/>
      <c r="REQ855" s="59"/>
      <c r="RER855" s="59"/>
      <c r="RES855" s="59"/>
      <c r="RET855" s="59"/>
      <c r="REU855" s="59"/>
      <c r="REV855" s="59"/>
      <c r="REW855" s="59"/>
      <c r="REX855" s="59"/>
      <c r="REY855" s="59"/>
      <c r="REZ855" s="59"/>
      <c r="RFA855" s="59"/>
      <c r="RFB855" s="59"/>
      <c r="RFC855" s="59"/>
      <c r="RFD855" s="59"/>
      <c r="RFE855" s="59"/>
      <c r="RFF855" s="59"/>
      <c r="RFG855" s="59"/>
      <c r="RFH855" s="59"/>
      <c r="RFI855" s="59"/>
      <c r="RFJ855" s="59"/>
      <c r="RFK855" s="59"/>
      <c r="RFL855" s="59"/>
      <c r="RFM855" s="59"/>
      <c r="RFN855" s="59"/>
      <c r="RFO855" s="59"/>
      <c r="RFP855" s="59"/>
      <c r="RFQ855" s="59"/>
      <c r="RFR855" s="59"/>
      <c r="RFS855" s="59"/>
      <c r="RFT855" s="59"/>
      <c r="RFU855" s="59"/>
      <c r="RFV855" s="59"/>
      <c r="RFW855" s="59"/>
      <c r="RFX855" s="59"/>
      <c r="RFY855" s="59"/>
      <c r="RFZ855" s="59"/>
      <c r="RGA855" s="59"/>
      <c r="RGB855" s="59"/>
      <c r="RGC855" s="59"/>
      <c r="RGD855" s="59"/>
      <c r="RGE855" s="59"/>
      <c r="RGF855" s="59"/>
      <c r="RGG855" s="59"/>
      <c r="RGH855" s="59"/>
      <c r="RGI855" s="59"/>
      <c r="RGJ855" s="59"/>
      <c r="RGK855" s="59"/>
      <c r="RGL855" s="59"/>
      <c r="RGM855" s="59"/>
      <c r="RGN855" s="59"/>
      <c r="RGO855" s="59"/>
      <c r="RGP855" s="59"/>
      <c r="RGQ855" s="59"/>
      <c r="RGR855" s="59"/>
      <c r="RGS855" s="59"/>
      <c r="RGT855" s="59"/>
      <c r="RGU855" s="59"/>
      <c r="RGV855" s="59"/>
      <c r="RGW855" s="59"/>
      <c r="RGX855" s="59"/>
      <c r="RGY855" s="59"/>
      <c r="RGZ855" s="59"/>
      <c r="RHA855" s="59"/>
      <c r="RHB855" s="59"/>
      <c r="RHC855" s="59"/>
      <c r="RHD855" s="59"/>
      <c r="RHE855" s="59"/>
      <c r="RHF855" s="59"/>
      <c r="RHG855" s="59"/>
      <c r="RHH855" s="59"/>
      <c r="RHI855" s="59"/>
      <c r="RHJ855" s="59"/>
      <c r="RHK855" s="59"/>
      <c r="RHL855" s="59"/>
      <c r="RHM855" s="59"/>
      <c r="RHN855" s="59"/>
      <c r="RHO855" s="59"/>
      <c r="RHP855" s="59"/>
      <c r="RHQ855" s="59"/>
      <c r="RHR855" s="59"/>
      <c r="RHS855" s="59"/>
      <c r="RHT855" s="59"/>
      <c r="RHU855" s="59"/>
      <c r="RHV855" s="59"/>
      <c r="RHW855" s="59"/>
      <c r="RHX855" s="59"/>
      <c r="RHY855" s="59"/>
      <c r="RHZ855" s="59"/>
      <c r="RIA855" s="59"/>
      <c r="RIB855" s="59"/>
      <c r="RIC855" s="59"/>
      <c r="RID855" s="59"/>
      <c r="RIE855" s="59"/>
      <c r="RIF855" s="59"/>
      <c r="RIG855" s="59"/>
      <c r="RIH855" s="59"/>
      <c r="RII855" s="59"/>
      <c r="RIJ855" s="59"/>
      <c r="RIK855" s="59"/>
      <c r="RIL855" s="59"/>
      <c r="RIM855" s="59"/>
      <c r="RIN855" s="59"/>
      <c r="RIO855" s="59"/>
      <c r="RIP855" s="59"/>
      <c r="RIQ855" s="59"/>
      <c r="RIR855" s="59"/>
      <c r="RIS855" s="59"/>
      <c r="RIT855" s="59"/>
      <c r="RIU855" s="59"/>
      <c r="RIV855" s="59"/>
      <c r="RIW855" s="59"/>
      <c r="RIX855" s="59"/>
      <c r="RIY855" s="59"/>
      <c r="RIZ855" s="59"/>
      <c r="RJA855" s="59"/>
      <c r="RJB855" s="59"/>
      <c r="RJC855" s="59"/>
      <c r="RJD855" s="59"/>
      <c r="RJE855" s="59"/>
      <c r="RJF855" s="59"/>
      <c r="RJG855" s="59"/>
      <c r="RJH855" s="59"/>
      <c r="RJI855" s="59"/>
      <c r="RJJ855" s="59"/>
      <c r="RJK855" s="59"/>
      <c r="RJL855" s="59"/>
      <c r="RJM855" s="59"/>
      <c r="RJN855" s="59"/>
      <c r="RJO855" s="59"/>
      <c r="RJP855" s="59"/>
      <c r="RJQ855" s="59"/>
      <c r="RJR855" s="59"/>
      <c r="RJS855" s="59"/>
      <c r="RJT855" s="59"/>
      <c r="RJU855" s="59"/>
      <c r="RJV855" s="59"/>
      <c r="RJW855" s="59"/>
      <c r="RJX855" s="59"/>
      <c r="RJY855" s="59"/>
      <c r="RJZ855" s="59"/>
      <c r="RKA855" s="59"/>
      <c r="RKB855" s="59"/>
      <c r="RKC855" s="59"/>
      <c r="RKD855" s="59"/>
      <c r="RKE855" s="59"/>
      <c r="RKF855" s="59"/>
      <c r="RKG855" s="59"/>
      <c r="RKH855" s="59"/>
      <c r="RKI855" s="59"/>
      <c r="RKJ855" s="59"/>
      <c r="RKK855" s="59"/>
      <c r="RKL855" s="59"/>
      <c r="RKM855" s="59"/>
      <c r="RKN855" s="59"/>
      <c r="RKO855" s="59"/>
      <c r="RKP855" s="59"/>
      <c r="RKQ855" s="59"/>
      <c r="RKR855" s="59"/>
      <c r="RKS855" s="59"/>
      <c r="RKT855" s="59"/>
      <c r="RKU855" s="59"/>
      <c r="RKV855" s="59"/>
      <c r="RKW855" s="59"/>
      <c r="RKX855" s="59"/>
      <c r="RKY855" s="59"/>
      <c r="RKZ855" s="59"/>
      <c r="RLA855" s="59"/>
      <c r="RLB855" s="59"/>
      <c r="RLC855" s="59"/>
      <c r="RLD855" s="59"/>
      <c r="RLE855" s="59"/>
      <c r="RLF855" s="59"/>
      <c r="RLG855" s="59"/>
      <c r="RLH855" s="59"/>
      <c r="RLI855" s="59"/>
      <c r="RLJ855" s="59"/>
      <c r="RLK855" s="59"/>
      <c r="RLL855" s="59"/>
      <c r="RLM855" s="59"/>
      <c r="RLN855" s="59"/>
      <c r="RLO855" s="59"/>
      <c r="RLP855" s="59"/>
      <c r="RLQ855" s="59"/>
      <c r="RLR855" s="59"/>
      <c r="RLS855" s="59"/>
      <c r="RLT855" s="59"/>
      <c r="RLU855" s="59"/>
      <c r="RLV855" s="59"/>
      <c r="RLW855" s="59"/>
      <c r="RLX855" s="59"/>
      <c r="RLY855" s="59"/>
      <c r="RLZ855" s="59"/>
      <c r="RMA855" s="59"/>
      <c r="RMB855" s="59"/>
      <c r="RMC855" s="59"/>
      <c r="RMD855" s="59"/>
      <c r="RME855" s="59"/>
      <c r="RMF855" s="59"/>
      <c r="RMG855" s="59"/>
      <c r="RMH855" s="59"/>
      <c r="RMI855" s="59"/>
      <c r="RMJ855" s="59"/>
      <c r="RMK855" s="59"/>
      <c r="RML855" s="59"/>
      <c r="RMM855" s="59"/>
      <c r="RMN855" s="59"/>
      <c r="RMO855" s="59"/>
      <c r="RMP855" s="59"/>
      <c r="RMQ855" s="59"/>
      <c r="RMR855" s="59"/>
      <c r="RMS855" s="59"/>
      <c r="RMT855" s="59"/>
      <c r="RMU855" s="59"/>
      <c r="RMV855" s="59"/>
      <c r="RMW855" s="59"/>
      <c r="RMX855" s="59"/>
      <c r="RMY855" s="59"/>
      <c r="RMZ855" s="59"/>
      <c r="RNA855" s="59"/>
      <c r="RNB855" s="59"/>
      <c r="RNC855" s="59"/>
      <c r="RND855" s="59"/>
      <c r="RNE855" s="59"/>
      <c r="RNF855" s="59"/>
      <c r="RNG855" s="59"/>
      <c r="RNH855" s="59"/>
      <c r="RNI855" s="59"/>
      <c r="RNJ855" s="59"/>
      <c r="RNK855" s="59"/>
      <c r="RNL855" s="59"/>
      <c r="RNM855" s="59"/>
      <c r="RNN855" s="59"/>
      <c r="RNO855" s="59"/>
      <c r="RNP855" s="59"/>
      <c r="RNQ855" s="59"/>
      <c r="RNR855" s="59"/>
      <c r="RNS855" s="59"/>
      <c r="RNT855" s="59"/>
      <c r="RNU855" s="59"/>
      <c r="RNV855" s="59"/>
      <c r="RNW855" s="59"/>
      <c r="RNX855" s="59"/>
      <c r="RNY855" s="59"/>
      <c r="RNZ855" s="59"/>
      <c r="ROA855" s="59"/>
      <c r="ROB855" s="59"/>
      <c r="ROC855" s="59"/>
      <c r="ROD855" s="59"/>
      <c r="ROE855" s="59"/>
      <c r="ROF855" s="59"/>
      <c r="ROG855" s="59"/>
      <c r="ROH855" s="59"/>
      <c r="ROI855" s="59"/>
      <c r="ROJ855" s="59"/>
      <c r="ROK855" s="59"/>
      <c r="ROL855" s="59"/>
      <c r="ROM855" s="59"/>
      <c r="RON855" s="59"/>
      <c r="ROO855" s="59"/>
      <c r="ROP855" s="59"/>
      <c r="ROQ855" s="59"/>
      <c r="ROR855" s="59"/>
      <c r="ROS855" s="59"/>
      <c r="ROT855" s="59"/>
      <c r="ROU855" s="59"/>
      <c r="ROV855" s="59"/>
      <c r="ROW855" s="59"/>
      <c r="ROX855" s="59"/>
      <c r="ROY855" s="59"/>
      <c r="ROZ855" s="59"/>
      <c r="RPA855" s="59"/>
      <c r="RPB855" s="59"/>
      <c r="RPC855" s="59"/>
      <c r="RPD855" s="59"/>
      <c r="RPE855" s="59"/>
      <c r="RPF855" s="59"/>
      <c r="RPG855" s="59"/>
      <c r="RPH855" s="59"/>
      <c r="RPI855" s="59"/>
      <c r="RPJ855" s="59"/>
      <c r="RPK855" s="59"/>
      <c r="RPL855" s="59"/>
      <c r="RPM855" s="59"/>
      <c r="RPN855" s="59"/>
      <c r="RPO855" s="59"/>
      <c r="RPP855" s="59"/>
      <c r="RPQ855" s="59"/>
      <c r="RPR855" s="59"/>
      <c r="RPS855" s="59"/>
      <c r="RPT855" s="59"/>
      <c r="RPU855" s="59"/>
      <c r="RPV855" s="59"/>
      <c r="RPW855" s="59"/>
      <c r="RPX855" s="59"/>
      <c r="RPY855" s="59"/>
      <c r="RPZ855" s="59"/>
      <c r="RQA855" s="59"/>
      <c r="RQB855" s="59"/>
      <c r="RQC855" s="59"/>
      <c r="RQD855" s="59"/>
      <c r="RQE855" s="59"/>
      <c r="RQF855" s="59"/>
      <c r="RQG855" s="59"/>
      <c r="RQH855" s="59"/>
      <c r="RQI855" s="59"/>
      <c r="RQJ855" s="59"/>
      <c r="RQK855" s="59"/>
      <c r="RQL855" s="59"/>
      <c r="RQM855" s="59"/>
      <c r="RQN855" s="59"/>
      <c r="RQO855" s="59"/>
      <c r="RQP855" s="59"/>
      <c r="RQQ855" s="59"/>
      <c r="RQR855" s="59"/>
      <c r="RQS855" s="59"/>
      <c r="RQT855" s="59"/>
      <c r="RQU855" s="59"/>
      <c r="RQV855" s="59"/>
      <c r="RQW855" s="59"/>
      <c r="RQX855" s="59"/>
      <c r="RQY855" s="59"/>
      <c r="RQZ855" s="59"/>
      <c r="RRA855" s="59"/>
      <c r="RRB855" s="59"/>
      <c r="RRC855" s="59"/>
      <c r="RRD855" s="59"/>
      <c r="RRE855" s="59"/>
      <c r="RRF855" s="59"/>
      <c r="RRG855" s="59"/>
      <c r="RRH855" s="59"/>
      <c r="RRI855" s="59"/>
      <c r="RRJ855" s="59"/>
      <c r="RRK855" s="59"/>
      <c r="RRL855" s="59"/>
      <c r="RRM855" s="59"/>
      <c r="RRN855" s="59"/>
      <c r="RRO855" s="59"/>
      <c r="RRP855" s="59"/>
      <c r="RRQ855" s="59"/>
      <c r="RRR855" s="59"/>
      <c r="RRS855" s="59"/>
      <c r="RRT855" s="59"/>
      <c r="RRU855" s="59"/>
      <c r="RRV855" s="59"/>
      <c r="RRW855" s="59"/>
      <c r="RRX855" s="59"/>
      <c r="RRY855" s="59"/>
      <c r="RRZ855" s="59"/>
      <c r="RSA855" s="59"/>
      <c r="RSB855" s="59"/>
      <c r="RSC855" s="59"/>
      <c r="RSD855" s="59"/>
      <c r="RSE855" s="59"/>
      <c r="RSF855" s="59"/>
      <c r="RSG855" s="59"/>
      <c r="RSH855" s="59"/>
      <c r="RSI855" s="59"/>
      <c r="RSJ855" s="59"/>
      <c r="RSK855" s="59"/>
      <c r="RSL855" s="59"/>
      <c r="RSM855" s="59"/>
      <c r="RSN855" s="59"/>
      <c r="RSO855" s="59"/>
      <c r="RSP855" s="59"/>
      <c r="RSQ855" s="59"/>
      <c r="RSR855" s="59"/>
      <c r="RSS855" s="59"/>
      <c r="RST855" s="59"/>
      <c r="RSU855" s="59"/>
      <c r="RSV855" s="59"/>
      <c r="RSW855" s="59"/>
      <c r="RSX855" s="59"/>
      <c r="RSY855" s="59"/>
      <c r="RSZ855" s="59"/>
      <c r="RTA855" s="59"/>
      <c r="RTB855" s="59"/>
      <c r="RTC855" s="59"/>
      <c r="RTD855" s="59"/>
      <c r="RTE855" s="59"/>
      <c r="RTF855" s="59"/>
      <c r="RTG855" s="59"/>
      <c r="RTH855" s="59"/>
      <c r="RTI855" s="59"/>
      <c r="RTJ855" s="59"/>
      <c r="RTK855" s="59"/>
      <c r="RTL855" s="59"/>
      <c r="RTM855" s="59"/>
      <c r="RTN855" s="59"/>
      <c r="RTO855" s="59"/>
      <c r="RTP855" s="59"/>
      <c r="RTQ855" s="59"/>
      <c r="RTR855" s="59"/>
      <c r="RTS855" s="59"/>
      <c r="RTT855" s="59"/>
      <c r="RTU855" s="59"/>
      <c r="RTV855" s="59"/>
      <c r="RTW855" s="59"/>
      <c r="RTX855" s="59"/>
      <c r="RTY855" s="59"/>
      <c r="RTZ855" s="59"/>
      <c r="RUA855" s="59"/>
      <c r="RUB855" s="59"/>
      <c r="RUC855" s="59"/>
      <c r="RUD855" s="59"/>
      <c r="RUE855" s="59"/>
      <c r="RUF855" s="59"/>
      <c r="RUG855" s="59"/>
      <c r="RUH855" s="59"/>
      <c r="RUI855" s="59"/>
      <c r="RUJ855" s="59"/>
      <c r="RUK855" s="59"/>
      <c r="RUL855" s="59"/>
      <c r="RUM855" s="59"/>
      <c r="RUN855" s="59"/>
      <c r="RUO855" s="59"/>
      <c r="RUP855" s="59"/>
      <c r="RUQ855" s="59"/>
      <c r="RUR855" s="59"/>
      <c r="RUS855" s="59"/>
      <c r="RUT855" s="59"/>
      <c r="RUU855" s="59"/>
      <c r="RUV855" s="59"/>
      <c r="RUW855" s="59"/>
      <c r="RUX855" s="59"/>
      <c r="RUY855" s="59"/>
      <c r="RUZ855" s="59"/>
      <c r="RVA855" s="59"/>
      <c r="RVB855" s="59"/>
      <c r="RVC855" s="59"/>
      <c r="RVD855" s="59"/>
      <c r="RVE855" s="59"/>
      <c r="RVF855" s="59"/>
      <c r="RVG855" s="59"/>
      <c r="RVH855" s="59"/>
      <c r="RVI855" s="59"/>
      <c r="RVJ855" s="59"/>
      <c r="RVK855" s="59"/>
      <c r="RVL855" s="59"/>
      <c r="RVM855" s="59"/>
      <c r="RVN855" s="59"/>
      <c r="RVO855" s="59"/>
      <c r="RVP855" s="59"/>
      <c r="RVQ855" s="59"/>
      <c r="RVR855" s="59"/>
      <c r="RVS855" s="59"/>
      <c r="RVT855" s="59"/>
      <c r="RVU855" s="59"/>
      <c r="RVV855" s="59"/>
      <c r="RVW855" s="59"/>
      <c r="RVX855" s="59"/>
      <c r="RVY855" s="59"/>
      <c r="RVZ855" s="59"/>
      <c r="RWA855" s="59"/>
      <c r="RWB855" s="59"/>
      <c r="RWC855" s="59"/>
      <c r="RWD855" s="59"/>
      <c r="RWE855" s="59"/>
      <c r="RWF855" s="59"/>
      <c r="RWG855" s="59"/>
      <c r="RWH855" s="59"/>
      <c r="RWI855" s="59"/>
      <c r="RWJ855" s="59"/>
      <c r="RWK855" s="59"/>
      <c r="RWL855" s="59"/>
      <c r="RWM855" s="59"/>
      <c r="RWN855" s="59"/>
      <c r="RWO855" s="59"/>
      <c r="RWP855" s="59"/>
      <c r="RWQ855" s="59"/>
      <c r="RWR855" s="59"/>
      <c r="RWS855" s="59"/>
      <c r="RWT855" s="59"/>
      <c r="RWU855" s="59"/>
      <c r="RWV855" s="59"/>
      <c r="RWW855" s="59"/>
      <c r="RWX855" s="59"/>
      <c r="RWY855" s="59"/>
      <c r="RWZ855" s="59"/>
      <c r="RXA855" s="59"/>
      <c r="RXB855" s="59"/>
      <c r="RXC855" s="59"/>
      <c r="RXD855" s="59"/>
      <c r="RXE855" s="59"/>
      <c r="RXF855" s="59"/>
      <c r="RXG855" s="59"/>
      <c r="RXH855" s="59"/>
      <c r="RXI855" s="59"/>
      <c r="RXJ855" s="59"/>
      <c r="RXK855" s="59"/>
      <c r="RXL855" s="59"/>
      <c r="RXM855" s="59"/>
      <c r="RXN855" s="59"/>
      <c r="RXO855" s="59"/>
      <c r="RXP855" s="59"/>
      <c r="RXQ855" s="59"/>
      <c r="RXR855" s="59"/>
      <c r="RXS855" s="59"/>
      <c r="RXT855" s="59"/>
      <c r="RXU855" s="59"/>
      <c r="RXV855" s="59"/>
      <c r="RXW855" s="59"/>
      <c r="RXX855" s="59"/>
      <c r="RXY855" s="59"/>
      <c r="RXZ855" s="59"/>
      <c r="RYA855" s="59"/>
      <c r="RYB855" s="59"/>
      <c r="RYC855" s="59"/>
      <c r="RYD855" s="59"/>
      <c r="RYE855" s="59"/>
      <c r="RYF855" s="59"/>
      <c r="RYG855" s="59"/>
      <c r="RYH855" s="59"/>
      <c r="RYI855" s="59"/>
      <c r="RYJ855" s="59"/>
      <c r="RYK855" s="59"/>
      <c r="RYL855" s="59"/>
      <c r="RYM855" s="59"/>
      <c r="RYN855" s="59"/>
      <c r="RYO855" s="59"/>
      <c r="RYP855" s="59"/>
      <c r="RYQ855" s="59"/>
      <c r="RYR855" s="59"/>
      <c r="RYS855" s="59"/>
      <c r="RYT855" s="59"/>
      <c r="RYU855" s="59"/>
      <c r="RYV855" s="59"/>
      <c r="RYW855" s="59"/>
      <c r="RYX855" s="59"/>
      <c r="RYY855" s="59"/>
      <c r="RYZ855" s="59"/>
      <c r="RZA855" s="59"/>
      <c r="RZB855" s="59"/>
      <c r="RZC855" s="59"/>
      <c r="RZD855" s="59"/>
      <c r="RZE855" s="59"/>
      <c r="RZF855" s="59"/>
      <c r="RZG855" s="59"/>
      <c r="RZH855" s="59"/>
      <c r="RZI855" s="59"/>
      <c r="RZJ855" s="59"/>
      <c r="RZK855" s="59"/>
      <c r="RZL855" s="59"/>
      <c r="RZM855" s="59"/>
      <c r="RZN855" s="59"/>
      <c r="RZO855" s="59"/>
      <c r="RZP855" s="59"/>
      <c r="RZQ855" s="59"/>
      <c r="RZR855" s="59"/>
      <c r="RZS855" s="59"/>
      <c r="RZT855" s="59"/>
      <c r="RZU855" s="59"/>
      <c r="RZV855" s="59"/>
      <c r="RZW855" s="59"/>
      <c r="RZX855" s="59"/>
      <c r="RZY855" s="59"/>
      <c r="RZZ855" s="59"/>
      <c r="SAA855" s="59"/>
      <c r="SAB855" s="59"/>
      <c r="SAC855" s="59"/>
      <c r="SAD855" s="59"/>
      <c r="SAE855" s="59"/>
      <c r="SAF855" s="59"/>
      <c r="SAG855" s="59"/>
      <c r="SAH855" s="59"/>
      <c r="SAI855" s="59"/>
      <c r="SAJ855" s="59"/>
      <c r="SAK855" s="59"/>
      <c r="SAL855" s="59"/>
      <c r="SAM855" s="59"/>
      <c r="SAN855" s="59"/>
      <c r="SAO855" s="59"/>
      <c r="SAP855" s="59"/>
      <c r="SAQ855" s="59"/>
      <c r="SAR855" s="59"/>
      <c r="SAS855" s="59"/>
      <c r="SAT855" s="59"/>
      <c r="SAU855" s="59"/>
      <c r="SAV855" s="59"/>
      <c r="SAW855" s="59"/>
      <c r="SAX855" s="59"/>
      <c r="SAY855" s="59"/>
      <c r="SAZ855" s="59"/>
      <c r="SBA855" s="59"/>
      <c r="SBB855" s="59"/>
      <c r="SBC855" s="59"/>
      <c r="SBD855" s="59"/>
      <c r="SBE855" s="59"/>
      <c r="SBF855" s="59"/>
      <c r="SBG855" s="59"/>
      <c r="SBH855" s="59"/>
      <c r="SBI855" s="59"/>
      <c r="SBJ855" s="59"/>
      <c r="SBK855" s="59"/>
      <c r="SBL855" s="59"/>
      <c r="SBM855" s="59"/>
      <c r="SBN855" s="59"/>
      <c r="SBO855" s="59"/>
      <c r="SBP855" s="59"/>
      <c r="SBQ855" s="59"/>
      <c r="SBR855" s="59"/>
      <c r="SBS855" s="59"/>
      <c r="SBT855" s="59"/>
      <c r="SBU855" s="59"/>
      <c r="SBV855" s="59"/>
      <c r="SBW855" s="59"/>
      <c r="SBX855" s="59"/>
      <c r="SBY855" s="59"/>
      <c r="SBZ855" s="59"/>
      <c r="SCA855" s="59"/>
      <c r="SCB855" s="59"/>
      <c r="SCC855" s="59"/>
      <c r="SCD855" s="59"/>
      <c r="SCE855" s="59"/>
      <c r="SCF855" s="59"/>
      <c r="SCG855" s="59"/>
      <c r="SCH855" s="59"/>
      <c r="SCI855" s="59"/>
      <c r="SCJ855" s="59"/>
      <c r="SCK855" s="59"/>
      <c r="SCL855" s="59"/>
      <c r="SCM855" s="59"/>
      <c r="SCN855" s="59"/>
      <c r="SCO855" s="59"/>
      <c r="SCP855" s="59"/>
      <c r="SCQ855" s="59"/>
      <c r="SCR855" s="59"/>
      <c r="SCS855" s="59"/>
      <c r="SCT855" s="59"/>
      <c r="SCU855" s="59"/>
      <c r="SCV855" s="59"/>
      <c r="SCW855" s="59"/>
      <c r="SCX855" s="59"/>
      <c r="SCY855" s="59"/>
      <c r="SCZ855" s="59"/>
      <c r="SDA855" s="59"/>
      <c r="SDB855" s="59"/>
      <c r="SDC855" s="59"/>
      <c r="SDD855" s="59"/>
      <c r="SDE855" s="59"/>
      <c r="SDF855" s="59"/>
      <c r="SDG855" s="59"/>
      <c r="SDH855" s="59"/>
      <c r="SDI855" s="59"/>
      <c r="SDJ855" s="59"/>
      <c r="SDK855" s="59"/>
      <c r="SDL855" s="59"/>
      <c r="SDM855" s="59"/>
      <c r="SDN855" s="59"/>
      <c r="SDO855" s="59"/>
      <c r="SDP855" s="59"/>
      <c r="SDQ855" s="59"/>
      <c r="SDR855" s="59"/>
      <c r="SDS855" s="59"/>
      <c r="SDT855" s="59"/>
      <c r="SDU855" s="59"/>
      <c r="SDV855" s="59"/>
      <c r="SDW855" s="59"/>
      <c r="SDX855" s="59"/>
      <c r="SDY855" s="59"/>
      <c r="SDZ855" s="59"/>
      <c r="SEA855" s="59"/>
      <c r="SEB855" s="59"/>
      <c r="SEC855" s="59"/>
      <c r="SED855" s="59"/>
      <c r="SEE855" s="59"/>
      <c r="SEF855" s="59"/>
      <c r="SEG855" s="59"/>
      <c r="SEH855" s="59"/>
      <c r="SEI855" s="59"/>
      <c r="SEJ855" s="59"/>
      <c r="SEK855" s="59"/>
      <c r="SEL855" s="59"/>
      <c r="SEM855" s="59"/>
      <c r="SEN855" s="59"/>
      <c r="SEO855" s="59"/>
      <c r="SEP855" s="59"/>
      <c r="SEQ855" s="59"/>
      <c r="SER855" s="59"/>
      <c r="SES855" s="59"/>
      <c r="SET855" s="59"/>
      <c r="SEU855" s="59"/>
      <c r="SEV855" s="59"/>
      <c r="SEW855" s="59"/>
      <c r="SEX855" s="59"/>
      <c r="SEY855" s="59"/>
      <c r="SEZ855" s="59"/>
      <c r="SFA855" s="59"/>
      <c r="SFB855" s="59"/>
      <c r="SFC855" s="59"/>
      <c r="SFD855" s="59"/>
      <c r="SFE855" s="59"/>
      <c r="SFF855" s="59"/>
      <c r="SFG855" s="59"/>
      <c r="SFH855" s="59"/>
      <c r="SFI855" s="59"/>
      <c r="SFJ855" s="59"/>
      <c r="SFK855" s="59"/>
      <c r="SFL855" s="59"/>
      <c r="SFM855" s="59"/>
      <c r="SFN855" s="59"/>
      <c r="SFO855" s="59"/>
      <c r="SFP855" s="59"/>
      <c r="SFQ855" s="59"/>
      <c r="SFR855" s="59"/>
      <c r="SFS855" s="59"/>
      <c r="SFT855" s="59"/>
      <c r="SFU855" s="59"/>
      <c r="SFV855" s="59"/>
      <c r="SFW855" s="59"/>
      <c r="SFX855" s="59"/>
      <c r="SFY855" s="59"/>
      <c r="SFZ855" s="59"/>
      <c r="SGA855" s="59"/>
      <c r="SGB855" s="59"/>
      <c r="SGC855" s="59"/>
      <c r="SGD855" s="59"/>
      <c r="SGE855" s="59"/>
      <c r="SGF855" s="59"/>
      <c r="SGG855" s="59"/>
      <c r="SGH855" s="59"/>
      <c r="SGI855" s="59"/>
      <c r="SGJ855" s="59"/>
      <c r="SGK855" s="59"/>
      <c r="SGL855" s="59"/>
      <c r="SGM855" s="59"/>
      <c r="SGN855" s="59"/>
      <c r="SGO855" s="59"/>
      <c r="SGP855" s="59"/>
      <c r="SGQ855" s="59"/>
      <c r="SGR855" s="59"/>
      <c r="SGS855" s="59"/>
      <c r="SGT855" s="59"/>
      <c r="SGU855" s="59"/>
      <c r="SGV855" s="59"/>
      <c r="SGW855" s="59"/>
      <c r="SGX855" s="59"/>
      <c r="SGY855" s="59"/>
      <c r="SGZ855" s="59"/>
      <c r="SHA855" s="59"/>
      <c r="SHB855" s="59"/>
      <c r="SHC855" s="59"/>
      <c r="SHD855" s="59"/>
      <c r="SHE855" s="59"/>
      <c r="SHF855" s="59"/>
      <c r="SHG855" s="59"/>
      <c r="SHH855" s="59"/>
      <c r="SHI855" s="59"/>
      <c r="SHJ855" s="59"/>
      <c r="SHK855" s="59"/>
      <c r="SHL855" s="59"/>
      <c r="SHM855" s="59"/>
      <c r="SHN855" s="59"/>
      <c r="SHO855" s="59"/>
      <c r="SHP855" s="59"/>
      <c r="SHQ855" s="59"/>
      <c r="SHR855" s="59"/>
      <c r="SHS855" s="59"/>
      <c r="SHT855" s="59"/>
      <c r="SHU855" s="59"/>
      <c r="SHV855" s="59"/>
      <c r="SHW855" s="59"/>
      <c r="SHX855" s="59"/>
      <c r="SHY855" s="59"/>
      <c r="SHZ855" s="59"/>
      <c r="SIA855" s="59"/>
      <c r="SIB855" s="59"/>
      <c r="SIC855" s="59"/>
      <c r="SID855" s="59"/>
      <c r="SIE855" s="59"/>
      <c r="SIF855" s="59"/>
      <c r="SIG855" s="59"/>
      <c r="SIH855" s="59"/>
      <c r="SII855" s="59"/>
      <c r="SIJ855" s="59"/>
      <c r="SIK855" s="59"/>
      <c r="SIL855" s="59"/>
      <c r="SIM855" s="59"/>
      <c r="SIN855" s="59"/>
      <c r="SIO855" s="59"/>
      <c r="SIP855" s="59"/>
      <c r="SIQ855" s="59"/>
      <c r="SIR855" s="59"/>
      <c r="SIS855" s="59"/>
      <c r="SIT855" s="59"/>
      <c r="SIU855" s="59"/>
      <c r="SIV855" s="59"/>
      <c r="SIW855" s="59"/>
      <c r="SIX855" s="59"/>
      <c r="SIY855" s="59"/>
      <c r="SIZ855" s="59"/>
      <c r="SJA855" s="59"/>
      <c r="SJB855" s="59"/>
      <c r="SJC855" s="59"/>
      <c r="SJD855" s="59"/>
      <c r="SJE855" s="59"/>
      <c r="SJF855" s="59"/>
      <c r="SJG855" s="59"/>
      <c r="SJH855" s="59"/>
      <c r="SJI855" s="59"/>
      <c r="SJJ855" s="59"/>
      <c r="SJK855" s="59"/>
      <c r="SJL855" s="59"/>
      <c r="SJM855" s="59"/>
      <c r="SJN855" s="59"/>
      <c r="SJO855" s="59"/>
      <c r="SJP855" s="59"/>
      <c r="SJQ855" s="59"/>
      <c r="SJR855" s="59"/>
      <c r="SJS855" s="59"/>
      <c r="SJT855" s="59"/>
      <c r="SJU855" s="59"/>
      <c r="SJV855" s="59"/>
      <c r="SJW855" s="59"/>
      <c r="SJX855" s="59"/>
      <c r="SJY855" s="59"/>
      <c r="SJZ855" s="59"/>
      <c r="SKA855" s="59"/>
      <c r="SKB855" s="59"/>
      <c r="SKC855" s="59"/>
      <c r="SKD855" s="59"/>
      <c r="SKE855" s="59"/>
      <c r="SKF855" s="59"/>
      <c r="SKG855" s="59"/>
      <c r="SKH855" s="59"/>
      <c r="SKI855" s="59"/>
      <c r="SKJ855" s="59"/>
      <c r="SKK855" s="59"/>
      <c r="SKL855" s="59"/>
      <c r="SKM855" s="59"/>
      <c r="SKN855" s="59"/>
      <c r="SKO855" s="59"/>
      <c r="SKP855" s="59"/>
      <c r="SKQ855" s="59"/>
      <c r="SKR855" s="59"/>
      <c r="SKS855" s="59"/>
      <c r="SKT855" s="59"/>
      <c r="SKU855" s="59"/>
      <c r="SKV855" s="59"/>
      <c r="SKW855" s="59"/>
      <c r="SKX855" s="59"/>
      <c r="SKY855" s="59"/>
      <c r="SKZ855" s="59"/>
      <c r="SLA855" s="59"/>
      <c r="SLB855" s="59"/>
      <c r="SLC855" s="59"/>
      <c r="SLD855" s="59"/>
      <c r="SLE855" s="59"/>
      <c r="SLF855" s="59"/>
      <c r="SLG855" s="59"/>
      <c r="SLH855" s="59"/>
      <c r="SLI855" s="59"/>
      <c r="SLJ855" s="59"/>
      <c r="SLK855" s="59"/>
      <c r="SLL855" s="59"/>
      <c r="SLM855" s="59"/>
      <c r="SLN855" s="59"/>
      <c r="SLO855" s="59"/>
      <c r="SLP855" s="59"/>
      <c r="SLQ855" s="59"/>
      <c r="SLR855" s="59"/>
      <c r="SLS855" s="59"/>
      <c r="SLT855" s="59"/>
      <c r="SLU855" s="59"/>
      <c r="SLV855" s="59"/>
      <c r="SLW855" s="59"/>
      <c r="SLX855" s="59"/>
      <c r="SLY855" s="59"/>
      <c r="SLZ855" s="59"/>
      <c r="SMA855" s="59"/>
      <c r="SMB855" s="59"/>
      <c r="SMC855" s="59"/>
      <c r="SMD855" s="59"/>
      <c r="SME855" s="59"/>
      <c r="SMF855" s="59"/>
      <c r="SMG855" s="59"/>
      <c r="SMH855" s="59"/>
      <c r="SMI855" s="59"/>
      <c r="SMJ855" s="59"/>
      <c r="SMK855" s="59"/>
      <c r="SML855" s="59"/>
      <c r="SMM855" s="59"/>
      <c r="SMN855" s="59"/>
      <c r="SMO855" s="59"/>
      <c r="SMP855" s="59"/>
      <c r="SMQ855" s="59"/>
      <c r="SMR855" s="59"/>
      <c r="SMS855" s="59"/>
      <c r="SMT855" s="59"/>
      <c r="SMU855" s="59"/>
      <c r="SMV855" s="59"/>
      <c r="SMW855" s="59"/>
      <c r="SMX855" s="59"/>
      <c r="SMY855" s="59"/>
      <c r="SMZ855" s="59"/>
      <c r="SNA855" s="59"/>
      <c r="SNB855" s="59"/>
      <c r="SNC855" s="59"/>
      <c r="SND855" s="59"/>
      <c r="SNE855" s="59"/>
      <c r="SNF855" s="59"/>
      <c r="SNG855" s="59"/>
      <c r="SNH855" s="59"/>
      <c r="SNI855" s="59"/>
      <c r="SNJ855" s="59"/>
      <c r="SNK855" s="59"/>
      <c r="SNL855" s="59"/>
      <c r="SNM855" s="59"/>
      <c r="SNN855" s="59"/>
      <c r="SNO855" s="59"/>
      <c r="SNP855" s="59"/>
      <c r="SNQ855" s="59"/>
      <c r="SNR855" s="59"/>
      <c r="SNS855" s="59"/>
      <c r="SNT855" s="59"/>
      <c r="SNU855" s="59"/>
      <c r="SNV855" s="59"/>
      <c r="SNW855" s="59"/>
      <c r="SNX855" s="59"/>
      <c r="SNY855" s="59"/>
      <c r="SNZ855" s="59"/>
      <c r="SOA855" s="59"/>
      <c r="SOB855" s="59"/>
      <c r="SOC855" s="59"/>
      <c r="SOD855" s="59"/>
      <c r="SOE855" s="59"/>
      <c r="SOF855" s="59"/>
      <c r="SOG855" s="59"/>
      <c r="SOH855" s="59"/>
      <c r="SOI855" s="59"/>
      <c r="SOJ855" s="59"/>
      <c r="SOK855" s="59"/>
      <c r="SOL855" s="59"/>
      <c r="SOM855" s="59"/>
      <c r="SON855" s="59"/>
      <c r="SOO855" s="59"/>
      <c r="SOP855" s="59"/>
      <c r="SOQ855" s="59"/>
      <c r="SOR855" s="59"/>
      <c r="SOS855" s="59"/>
      <c r="SOT855" s="59"/>
      <c r="SOU855" s="59"/>
      <c r="SOV855" s="59"/>
      <c r="SOW855" s="59"/>
      <c r="SOX855" s="59"/>
      <c r="SOY855" s="59"/>
      <c r="SOZ855" s="59"/>
      <c r="SPA855" s="59"/>
      <c r="SPB855" s="59"/>
      <c r="SPC855" s="59"/>
      <c r="SPD855" s="59"/>
      <c r="SPE855" s="59"/>
      <c r="SPF855" s="59"/>
      <c r="SPG855" s="59"/>
      <c r="SPH855" s="59"/>
      <c r="SPI855" s="59"/>
      <c r="SPJ855" s="59"/>
      <c r="SPK855" s="59"/>
      <c r="SPL855" s="59"/>
      <c r="SPM855" s="59"/>
      <c r="SPN855" s="59"/>
      <c r="SPO855" s="59"/>
      <c r="SPP855" s="59"/>
      <c r="SPQ855" s="59"/>
      <c r="SPR855" s="59"/>
      <c r="SPS855" s="59"/>
      <c r="SPT855" s="59"/>
      <c r="SPU855" s="59"/>
      <c r="SPV855" s="59"/>
      <c r="SPW855" s="59"/>
      <c r="SPX855" s="59"/>
      <c r="SPY855" s="59"/>
      <c r="SPZ855" s="59"/>
      <c r="SQA855" s="59"/>
      <c r="SQB855" s="59"/>
      <c r="SQC855" s="59"/>
      <c r="SQD855" s="59"/>
      <c r="SQE855" s="59"/>
      <c r="SQF855" s="59"/>
      <c r="SQG855" s="59"/>
      <c r="SQH855" s="59"/>
      <c r="SQI855" s="59"/>
      <c r="SQJ855" s="59"/>
      <c r="SQK855" s="59"/>
      <c r="SQL855" s="59"/>
      <c r="SQM855" s="59"/>
      <c r="SQN855" s="59"/>
      <c r="SQO855" s="59"/>
      <c r="SQP855" s="59"/>
      <c r="SQQ855" s="59"/>
      <c r="SQR855" s="59"/>
      <c r="SQS855" s="59"/>
      <c r="SQT855" s="59"/>
      <c r="SQU855" s="59"/>
      <c r="SQV855" s="59"/>
      <c r="SQW855" s="59"/>
      <c r="SQX855" s="59"/>
      <c r="SQY855" s="59"/>
      <c r="SQZ855" s="59"/>
      <c r="SRA855" s="59"/>
      <c r="SRB855" s="59"/>
      <c r="SRC855" s="59"/>
      <c r="SRD855" s="59"/>
      <c r="SRE855" s="59"/>
      <c r="SRF855" s="59"/>
      <c r="SRG855" s="59"/>
      <c r="SRH855" s="59"/>
      <c r="SRI855" s="59"/>
      <c r="SRJ855" s="59"/>
      <c r="SRK855" s="59"/>
      <c r="SRL855" s="59"/>
      <c r="SRM855" s="59"/>
      <c r="SRN855" s="59"/>
      <c r="SRO855" s="59"/>
      <c r="SRP855" s="59"/>
      <c r="SRQ855" s="59"/>
      <c r="SRR855" s="59"/>
      <c r="SRS855" s="59"/>
      <c r="SRT855" s="59"/>
      <c r="SRU855" s="59"/>
      <c r="SRV855" s="59"/>
      <c r="SRW855" s="59"/>
      <c r="SRX855" s="59"/>
      <c r="SRY855" s="59"/>
      <c r="SRZ855" s="59"/>
      <c r="SSA855" s="59"/>
      <c r="SSB855" s="59"/>
      <c r="SSC855" s="59"/>
      <c r="SSD855" s="59"/>
      <c r="SSE855" s="59"/>
      <c r="SSF855" s="59"/>
      <c r="SSG855" s="59"/>
      <c r="SSH855" s="59"/>
      <c r="SSI855" s="59"/>
      <c r="SSJ855" s="59"/>
      <c r="SSK855" s="59"/>
      <c r="SSL855" s="59"/>
      <c r="SSM855" s="59"/>
      <c r="SSN855" s="59"/>
      <c r="SSO855" s="59"/>
      <c r="SSP855" s="59"/>
      <c r="SSQ855" s="59"/>
      <c r="SSR855" s="59"/>
      <c r="SSS855" s="59"/>
      <c r="SST855" s="59"/>
      <c r="SSU855" s="59"/>
      <c r="SSV855" s="59"/>
      <c r="SSW855" s="59"/>
      <c r="SSX855" s="59"/>
      <c r="SSY855" s="59"/>
      <c r="SSZ855" s="59"/>
      <c r="STA855" s="59"/>
      <c r="STB855" s="59"/>
      <c r="STC855" s="59"/>
      <c r="STD855" s="59"/>
      <c r="STE855" s="59"/>
      <c r="STF855" s="59"/>
      <c r="STG855" s="59"/>
      <c r="STH855" s="59"/>
      <c r="STI855" s="59"/>
      <c r="STJ855" s="59"/>
      <c r="STK855" s="59"/>
      <c r="STL855" s="59"/>
      <c r="STM855" s="59"/>
      <c r="STN855" s="59"/>
      <c r="STO855" s="59"/>
      <c r="STP855" s="59"/>
      <c r="STQ855" s="59"/>
      <c r="STR855" s="59"/>
      <c r="STS855" s="59"/>
      <c r="STT855" s="59"/>
      <c r="STU855" s="59"/>
      <c r="STV855" s="59"/>
      <c r="STW855" s="59"/>
      <c r="STX855" s="59"/>
      <c r="STY855" s="59"/>
      <c r="STZ855" s="59"/>
      <c r="SUA855" s="59"/>
      <c r="SUB855" s="59"/>
      <c r="SUC855" s="59"/>
      <c r="SUD855" s="59"/>
      <c r="SUE855" s="59"/>
      <c r="SUF855" s="59"/>
      <c r="SUG855" s="59"/>
      <c r="SUH855" s="59"/>
      <c r="SUI855" s="59"/>
      <c r="SUJ855" s="59"/>
      <c r="SUK855" s="59"/>
      <c r="SUL855" s="59"/>
      <c r="SUM855" s="59"/>
      <c r="SUN855" s="59"/>
      <c r="SUO855" s="59"/>
      <c r="SUP855" s="59"/>
      <c r="SUQ855" s="59"/>
      <c r="SUR855" s="59"/>
      <c r="SUS855" s="59"/>
      <c r="SUT855" s="59"/>
      <c r="SUU855" s="59"/>
      <c r="SUV855" s="59"/>
      <c r="SUW855" s="59"/>
      <c r="SUX855" s="59"/>
      <c r="SUY855" s="59"/>
      <c r="SUZ855" s="59"/>
      <c r="SVA855" s="59"/>
      <c r="SVB855" s="59"/>
      <c r="SVC855" s="59"/>
      <c r="SVD855" s="59"/>
      <c r="SVE855" s="59"/>
      <c r="SVF855" s="59"/>
      <c r="SVG855" s="59"/>
      <c r="SVH855" s="59"/>
      <c r="SVI855" s="59"/>
      <c r="SVJ855" s="59"/>
      <c r="SVK855" s="59"/>
      <c r="SVL855" s="59"/>
      <c r="SVM855" s="59"/>
      <c r="SVN855" s="59"/>
      <c r="SVO855" s="59"/>
      <c r="SVP855" s="59"/>
      <c r="SVQ855" s="59"/>
      <c r="SVR855" s="59"/>
      <c r="SVS855" s="59"/>
      <c r="SVT855" s="59"/>
      <c r="SVU855" s="59"/>
      <c r="SVV855" s="59"/>
      <c r="SVW855" s="59"/>
      <c r="SVX855" s="59"/>
      <c r="SVY855" s="59"/>
      <c r="SVZ855" s="59"/>
      <c r="SWA855" s="59"/>
      <c r="SWB855" s="59"/>
      <c r="SWC855" s="59"/>
      <c r="SWD855" s="59"/>
      <c r="SWE855" s="59"/>
      <c r="SWF855" s="59"/>
      <c r="SWG855" s="59"/>
      <c r="SWH855" s="59"/>
      <c r="SWI855" s="59"/>
      <c r="SWJ855" s="59"/>
      <c r="SWK855" s="59"/>
      <c r="SWL855" s="59"/>
      <c r="SWM855" s="59"/>
      <c r="SWN855" s="59"/>
      <c r="SWO855" s="59"/>
      <c r="SWP855" s="59"/>
      <c r="SWQ855" s="59"/>
      <c r="SWR855" s="59"/>
      <c r="SWS855" s="59"/>
      <c r="SWT855" s="59"/>
      <c r="SWU855" s="59"/>
      <c r="SWV855" s="59"/>
      <c r="SWW855" s="59"/>
      <c r="SWX855" s="59"/>
      <c r="SWY855" s="59"/>
      <c r="SWZ855" s="59"/>
      <c r="SXA855" s="59"/>
      <c r="SXB855" s="59"/>
      <c r="SXC855" s="59"/>
      <c r="SXD855" s="59"/>
      <c r="SXE855" s="59"/>
      <c r="SXF855" s="59"/>
      <c r="SXG855" s="59"/>
      <c r="SXH855" s="59"/>
      <c r="SXI855" s="59"/>
      <c r="SXJ855" s="59"/>
      <c r="SXK855" s="59"/>
      <c r="SXL855" s="59"/>
      <c r="SXM855" s="59"/>
      <c r="SXN855" s="59"/>
      <c r="SXO855" s="59"/>
      <c r="SXP855" s="59"/>
      <c r="SXQ855" s="59"/>
      <c r="SXR855" s="59"/>
      <c r="SXS855" s="59"/>
      <c r="SXT855" s="59"/>
      <c r="SXU855" s="59"/>
      <c r="SXV855" s="59"/>
      <c r="SXW855" s="59"/>
      <c r="SXX855" s="59"/>
      <c r="SXY855" s="59"/>
      <c r="SXZ855" s="59"/>
      <c r="SYA855" s="59"/>
      <c r="SYB855" s="59"/>
      <c r="SYC855" s="59"/>
      <c r="SYD855" s="59"/>
      <c r="SYE855" s="59"/>
      <c r="SYF855" s="59"/>
      <c r="SYG855" s="59"/>
      <c r="SYH855" s="59"/>
      <c r="SYI855" s="59"/>
      <c r="SYJ855" s="59"/>
      <c r="SYK855" s="59"/>
      <c r="SYL855" s="59"/>
      <c r="SYM855" s="59"/>
      <c r="SYN855" s="59"/>
      <c r="SYO855" s="59"/>
      <c r="SYP855" s="59"/>
      <c r="SYQ855" s="59"/>
      <c r="SYR855" s="59"/>
      <c r="SYS855" s="59"/>
      <c r="SYT855" s="59"/>
      <c r="SYU855" s="59"/>
      <c r="SYV855" s="59"/>
      <c r="SYW855" s="59"/>
      <c r="SYX855" s="59"/>
      <c r="SYY855" s="59"/>
      <c r="SYZ855" s="59"/>
      <c r="SZA855" s="59"/>
      <c r="SZB855" s="59"/>
      <c r="SZC855" s="59"/>
      <c r="SZD855" s="59"/>
      <c r="SZE855" s="59"/>
      <c r="SZF855" s="59"/>
      <c r="SZG855" s="59"/>
      <c r="SZH855" s="59"/>
      <c r="SZI855" s="59"/>
      <c r="SZJ855" s="59"/>
      <c r="SZK855" s="59"/>
      <c r="SZL855" s="59"/>
      <c r="SZM855" s="59"/>
      <c r="SZN855" s="59"/>
      <c r="SZO855" s="59"/>
      <c r="SZP855" s="59"/>
      <c r="SZQ855" s="59"/>
      <c r="SZR855" s="59"/>
      <c r="SZS855" s="59"/>
      <c r="SZT855" s="59"/>
      <c r="SZU855" s="59"/>
      <c r="SZV855" s="59"/>
      <c r="SZW855" s="59"/>
      <c r="SZX855" s="59"/>
      <c r="SZY855" s="59"/>
      <c r="SZZ855" s="59"/>
      <c r="TAA855" s="59"/>
      <c r="TAB855" s="59"/>
      <c r="TAC855" s="59"/>
      <c r="TAD855" s="59"/>
      <c r="TAE855" s="59"/>
      <c r="TAF855" s="59"/>
      <c r="TAG855" s="59"/>
      <c r="TAH855" s="59"/>
      <c r="TAI855" s="59"/>
      <c r="TAJ855" s="59"/>
      <c r="TAK855" s="59"/>
      <c r="TAL855" s="59"/>
      <c r="TAM855" s="59"/>
      <c r="TAN855" s="59"/>
      <c r="TAO855" s="59"/>
      <c r="TAP855" s="59"/>
      <c r="TAQ855" s="59"/>
      <c r="TAR855" s="59"/>
      <c r="TAS855" s="59"/>
      <c r="TAT855" s="59"/>
      <c r="TAU855" s="59"/>
      <c r="TAV855" s="59"/>
      <c r="TAW855" s="59"/>
      <c r="TAX855" s="59"/>
      <c r="TAY855" s="59"/>
      <c r="TAZ855" s="59"/>
      <c r="TBA855" s="59"/>
      <c r="TBB855" s="59"/>
      <c r="TBC855" s="59"/>
      <c r="TBD855" s="59"/>
      <c r="TBE855" s="59"/>
      <c r="TBF855" s="59"/>
      <c r="TBG855" s="59"/>
      <c r="TBH855" s="59"/>
      <c r="TBI855" s="59"/>
      <c r="TBJ855" s="59"/>
      <c r="TBK855" s="59"/>
      <c r="TBL855" s="59"/>
      <c r="TBM855" s="59"/>
      <c r="TBN855" s="59"/>
      <c r="TBO855" s="59"/>
      <c r="TBP855" s="59"/>
      <c r="TBQ855" s="59"/>
      <c r="TBR855" s="59"/>
      <c r="TBS855" s="59"/>
      <c r="TBT855" s="59"/>
      <c r="TBU855" s="59"/>
      <c r="TBV855" s="59"/>
      <c r="TBW855" s="59"/>
      <c r="TBX855" s="59"/>
      <c r="TBY855" s="59"/>
      <c r="TBZ855" s="59"/>
      <c r="TCA855" s="59"/>
      <c r="TCB855" s="59"/>
      <c r="TCC855" s="59"/>
      <c r="TCD855" s="59"/>
      <c r="TCE855" s="59"/>
      <c r="TCF855" s="59"/>
      <c r="TCG855" s="59"/>
      <c r="TCH855" s="59"/>
      <c r="TCI855" s="59"/>
      <c r="TCJ855" s="59"/>
      <c r="TCK855" s="59"/>
      <c r="TCL855" s="59"/>
      <c r="TCM855" s="59"/>
      <c r="TCN855" s="59"/>
      <c r="TCO855" s="59"/>
      <c r="TCP855" s="59"/>
      <c r="TCQ855" s="59"/>
      <c r="TCR855" s="59"/>
      <c r="TCS855" s="59"/>
      <c r="TCT855" s="59"/>
      <c r="TCU855" s="59"/>
      <c r="TCV855" s="59"/>
      <c r="TCW855" s="59"/>
      <c r="TCX855" s="59"/>
      <c r="TCY855" s="59"/>
      <c r="TCZ855" s="59"/>
      <c r="TDA855" s="59"/>
      <c r="TDB855" s="59"/>
      <c r="TDC855" s="59"/>
      <c r="TDD855" s="59"/>
      <c r="TDE855" s="59"/>
      <c r="TDF855" s="59"/>
      <c r="TDG855" s="59"/>
      <c r="TDH855" s="59"/>
      <c r="TDI855" s="59"/>
      <c r="TDJ855" s="59"/>
      <c r="TDK855" s="59"/>
      <c r="TDL855" s="59"/>
      <c r="TDM855" s="59"/>
      <c r="TDN855" s="59"/>
      <c r="TDO855" s="59"/>
      <c r="TDP855" s="59"/>
      <c r="TDQ855" s="59"/>
      <c r="TDR855" s="59"/>
      <c r="TDS855" s="59"/>
      <c r="TDT855" s="59"/>
      <c r="TDU855" s="59"/>
      <c r="TDV855" s="59"/>
      <c r="TDW855" s="59"/>
      <c r="TDX855" s="59"/>
      <c r="TDY855" s="59"/>
      <c r="TDZ855" s="59"/>
      <c r="TEA855" s="59"/>
      <c r="TEB855" s="59"/>
      <c r="TEC855" s="59"/>
      <c r="TED855" s="59"/>
      <c r="TEE855" s="59"/>
      <c r="TEF855" s="59"/>
      <c r="TEG855" s="59"/>
      <c r="TEH855" s="59"/>
      <c r="TEI855" s="59"/>
      <c r="TEJ855" s="59"/>
      <c r="TEK855" s="59"/>
      <c r="TEL855" s="59"/>
      <c r="TEM855" s="59"/>
      <c r="TEN855" s="59"/>
      <c r="TEO855" s="59"/>
      <c r="TEP855" s="59"/>
      <c r="TEQ855" s="59"/>
      <c r="TER855" s="59"/>
      <c r="TES855" s="59"/>
      <c r="TET855" s="59"/>
      <c r="TEU855" s="59"/>
      <c r="TEV855" s="59"/>
      <c r="TEW855" s="59"/>
      <c r="TEX855" s="59"/>
      <c r="TEY855" s="59"/>
      <c r="TEZ855" s="59"/>
      <c r="TFA855" s="59"/>
      <c r="TFB855" s="59"/>
      <c r="TFC855" s="59"/>
      <c r="TFD855" s="59"/>
      <c r="TFE855" s="59"/>
      <c r="TFF855" s="59"/>
      <c r="TFG855" s="59"/>
      <c r="TFH855" s="59"/>
      <c r="TFI855" s="59"/>
      <c r="TFJ855" s="59"/>
      <c r="TFK855" s="59"/>
      <c r="TFL855" s="59"/>
      <c r="TFM855" s="59"/>
      <c r="TFN855" s="59"/>
      <c r="TFO855" s="59"/>
      <c r="TFP855" s="59"/>
      <c r="TFQ855" s="59"/>
      <c r="TFR855" s="59"/>
      <c r="TFS855" s="59"/>
      <c r="TFT855" s="59"/>
      <c r="TFU855" s="59"/>
      <c r="TFV855" s="59"/>
      <c r="TFW855" s="59"/>
      <c r="TFX855" s="59"/>
      <c r="TFY855" s="59"/>
      <c r="TFZ855" s="59"/>
      <c r="TGA855" s="59"/>
      <c r="TGB855" s="59"/>
      <c r="TGC855" s="59"/>
      <c r="TGD855" s="59"/>
      <c r="TGE855" s="59"/>
      <c r="TGF855" s="59"/>
      <c r="TGG855" s="59"/>
      <c r="TGH855" s="59"/>
      <c r="TGI855" s="59"/>
      <c r="TGJ855" s="59"/>
      <c r="TGK855" s="59"/>
      <c r="TGL855" s="59"/>
      <c r="TGM855" s="59"/>
      <c r="TGN855" s="59"/>
      <c r="TGO855" s="59"/>
      <c r="TGP855" s="59"/>
      <c r="TGQ855" s="59"/>
      <c r="TGR855" s="59"/>
      <c r="TGS855" s="59"/>
      <c r="TGT855" s="59"/>
      <c r="TGU855" s="59"/>
      <c r="TGV855" s="59"/>
      <c r="TGW855" s="59"/>
      <c r="TGX855" s="59"/>
      <c r="TGY855" s="59"/>
      <c r="TGZ855" s="59"/>
      <c r="THA855" s="59"/>
      <c r="THB855" s="59"/>
      <c r="THC855" s="59"/>
      <c r="THD855" s="59"/>
      <c r="THE855" s="59"/>
      <c r="THF855" s="59"/>
      <c r="THG855" s="59"/>
      <c r="THH855" s="59"/>
      <c r="THI855" s="59"/>
      <c r="THJ855" s="59"/>
      <c r="THK855" s="59"/>
      <c r="THL855" s="59"/>
      <c r="THM855" s="59"/>
      <c r="THN855" s="59"/>
      <c r="THO855" s="59"/>
      <c r="THP855" s="59"/>
      <c r="THQ855" s="59"/>
      <c r="THR855" s="59"/>
      <c r="THS855" s="59"/>
      <c r="THT855" s="59"/>
      <c r="THU855" s="59"/>
      <c r="THV855" s="59"/>
      <c r="THW855" s="59"/>
      <c r="THX855" s="59"/>
      <c r="THY855" s="59"/>
      <c r="THZ855" s="59"/>
      <c r="TIA855" s="59"/>
      <c r="TIB855" s="59"/>
      <c r="TIC855" s="59"/>
      <c r="TID855" s="59"/>
      <c r="TIE855" s="59"/>
      <c r="TIF855" s="59"/>
      <c r="TIG855" s="59"/>
      <c r="TIH855" s="59"/>
      <c r="TII855" s="59"/>
      <c r="TIJ855" s="59"/>
      <c r="TIK855" s="59"/>
      <c r="TIL855" s="59"/>
      <c r="TIM855" s="59"/>
      <c r="TIN855" s="59"/>
      <c r="TIO855" s="59"/>
      <c r="TIP855" s="59"/>
      <c r="TIQ855" s="59"/>
      <c r="TIR855" s="59"/>
      <c r="TIS855" s="59"/>
      <c r="TIT855" s="59"/>
      <c r="TIU855" s="59"/>
      <c r="TIV855" s="59"/>
      <c r="TIW855" s="59"/>
      <c r="TIX855" s="59"/>
      <c r="TIY855" s="59"/>
      <c r="TIZ855" s="59"/>
      <c r="TJA855" s="59"/>
      <c r="TJB855" s="59"/>
      <c r="TJC855" s="59"/>
      <c r="TJD855" s="59"/>
      <c r="TJE855" s="59"/>
      <c r="TJF855" s="59"/>
      <c r="TJG855" s="59"/>
      <c r="TJH855" s="59"/>
      <c r="TJI855" s="59"/>
      <c r="TJJ855" s="59"/>
      <c r="TJK855" s="59"/>
      <c r="TJL855" s="59"/>
      <c r="TJM855" s="59"/>
      <c r="TJN855" s="59"/>
      <c r="TJO855" s="59"/>
      <c r="TJP855" s="59"/>
      <c r="TJQ855" s="59"/>
      <c r="TJR855" s="59"/>
      <c r="TJS855" s="59"/>
      <c r="TJT855" s="59"/>
      <c r="TJU855" s="59"/>
      <c r="TJV855" s="59"/>
      <c r="TJW855" s="59"/>
      <c r="TJX855" s="59"/>
      <c r="TJY855" s="59"/>
      <c r="TJZ855" s="59"/>
      <c r="TKA855" s="59"/>
      <c r="TKB855" s="59"/>
      <c r="TKC855" s="59"/>
      <c r="TKD855" s="59"/>
      <c r="TKE855" s="59"/>
      <c r="TKF855" s="59"/>
      <c r="TKG855" s="59"/>
      <c r="TKH855" s="59"/>
      <c r="TKI855" s="59"/>
      <c r="TKJ855" s="59"/>
      <c r="TKK855" s="59"/>
      <c r="TKL855" s="59"/>
      <c r="TKM855" s="59"/>
      <c r="TKN855" s="59"/>
      <c r="TKO855" s="59"/>
      <c r="TKP855" s="59"/>
      <c r="TKQ855" s="59"/>
      <c r="TKR855" s="59"/>
      <c r="TKS855" s="59"/>
      <c r="TKT855" s="59"/>
      <c r="TKU855" s="59"/>
      <c r="TKV855" s="59"/>
      <c r="TKW855" s="59"/>
      <c r="TKX855" s="59"/>
      <c r="TKY855" s="59"/>
      <c r="TKZ855" s="59"/>
      <c r="TLA855" s="59"/>
      <c r="TLB855" s="59"/>
      <c r="TLC855" s="59"/>
      <c r="TLD855" s="59"/>
      <c r="TLE855" s="59"/>
      <c r="TLF855" s="59"/>
      <c r="TLG855" s="59"/>
      <c r="TLH855" s="59"/>
      <c r="TLI855" s="59"/>
      <c r="TLJ855" s="59"/>
      <c r="TLK855" s="59"/>
      <c r="TLL855" s="59"/>
      <c r="TLM855" s="59"/>
      <c r="TLN855" s="59"/>
      <c r="TLO855" s="59"/>
      <c r="TLP855" s="59"/>
      <c r="TLQ855" s="59"/>
      <c r="TLR855" s="59"/>
      <c r="TLS855" s="59"/>
      <c r="TLT855" s="59"/>
      <c r="TLU855" s="59"/>
      <c r="TLV855" s="59"/>
      <c r="TLW855" s="59"/>
      <c r="TLX855" s="59"/>
      <c r="TLY855" s="59"/>
      <c r="TLZ855" s="59"/>
      <c r="TMA855" s="59"/>
      <c r="TMB855" s="59"/>
      <c r="TMC855" s="59"/>
      <c r="TMD855" s="59"/>
      <c r="TME855" s="59"/>
      <c r="TMF855" s="59"/>
      <c r="TMG855" s="59"/>
      <c r="TMH855" s="59"/>
      <c r="TMI855" s="59"/>
      <c r="TMJ855" s="59"/>
      <c r="TMK855" s="59"/>
      <c r="TML855" s="59"/>
      <c r="TMM855" s="59"/>
      <c r="TMN855" s="59"/>
      <c r="TMO855" s="59"/>
      <c r="TMP855" s="59"/>
      <c r="TMQ855" s="59"/>
      <c r="TMR855" s="59"/>
      <c r="TMS855" s="59"/>
      <c r="TMT855" s="59"/>
      <c r="TMU855" s="59"/>
      <c r="TMV855" s="59"/>
      <c r="TMW855" s="59"/>
      <c r="TMX855" s="59"/>
      <c r="TMY855" s="59"/>
      <c r="TMZ855" s="59"/>
      <c r="TNA855" s="59"/>
      <c r="TNB855" s="59"/>
      <c r="TNC855" s="59"/>
      <c r="TND855" s="59"/>
      <c r="TNE855" s="59"/>
      <c r="TNF855" s="59"/>
      <c r="TNG855" s="59"/>
      <c r="TNH855" s="59"/>
      <c r="TNI855" s="59"/>
      <c r="TNJ855" s="59"/>
      <c r="TNK855" s="59"/>
      <c r="TNL855" s="59"/>
      <c r="TNM855" s="59"/>
      <c r="TNN855" s="59"/>
      <c r="TNO855" s="59"/>
      <c r="TNP855" s="59"/>
      <c r="TNQ855" s="59"/>
      <c r="TNR855" s="59"/>
      <c r="TNS855" s="59"/>
      <c r="TNT855" s="59"/>
      <c r="TNU855" s="59"/>
      <c r="TNV855" s="59"/>
      <c r="TNW855" s="59"/>
      <c r="TNX855" s="59"/>
      <c r="TNY855" s="59"/>
      <c r="TNZ855" s="59"/>
      <c r="TOA855" s="59"/>
      <c r="TOB855" s="59"/>
      <c r="TOC855" s="59"/>
      <c r="TOD855" s="59"/>
      <c r="TOE855" s="59"/>
      <c r="TOF855" s="59"/>
      <c r="TOG855" s="59"/>
      <c r="TOH855" s="59"/>
      <c r="TOI855" s="59"/>
      <c r="TOJ855" s="59"/>
      <c r="TOK855" s="59"/>
      <c r="TOL855" s="59"/>
      <c r="TOM855" s="59"/>
      <c r="TON855" s="59"/>
      <c r="TOO855" s="59"/>
      <c r="TOP855" s="59"/>
      <c r="TOQ855" s="59"/>
      <c r="TOR855" s="59"/>
      <c r="TOS855" s="59"/>
      <c r="TOT855" s="59"/>
      <c r="TOU855" s="59"/>
      <c r="TOV855" s="59"/>
      <c r="TOW855" s="59"/>
      <c r="TOX855" s="59"/>
      <c r="TOY855" s="59"/>
      <c r="TOZ855" s="59"/>
      <c r="TPA855" s="59"/>
      <c r="TPB855" s="59"/>
      <c r="TPC855" s="59"/>
      <c r="TPD855" s="59"/>
      <c r="TPE855" s="59"/>
      <c r="TPF855" s="59"/>
      <c r="TPG855" s="59"/>
      <c r="TPH855" s="59"/>
      <c r="TPI855" s="59"/>
      <c r="TPJ855" s="59"/>
      <c r="TPK855" s="59"/>
      <c r="TPL855" s="59"/>
      <c r="TPM855" s="59"/>
      <c r="TPN855" s="59"/>
      <c r="TPO855" s="59"/>
      <c r="TPP855" s="59"/>
      <c r="TPQ855" s="59"/>
      <c r="TPR855" s="59"/>
      <c r="TPS855" s="59"/>
      <c r="TPT855" s="59"/>
      <c r="TPU855" s="59"/>
      <c r="TPV855" s="59"/>
      <c r="TPW855" s="59"/>
      <c r="TPX855" s="59"/>
      <c r="TPY855" s="59"/>
      <c r="TPZ855" s="59"/>
      <c r="TQA855" s="59"/>
      <c r="TQB855" s="59"/>
      <c r="TQC855" s="59"/>
      <c r="TQD855" s="59"/>
      <c r="TQE855" s="59"/>
      <c r="TQF855" s="59"/>
      <c r="TQG855" s="59"/>
      <c r="TQH855" s="59"/>
      <c r="TQI855" s="59"/>
      <c r="TQJ855" s="59"/>
      <c r="TQK855" s="59"/>
      <c r="TQL855" s="59"/>
      <c r="TQM855" s="59"/>
      <c r="TQN855" s="59"/>
      <c r="TQO855" s="59"/>
      <c r="TQP855" s="59"/>
      <c r="TQQ855" s="59"/>
      <c r="TQR855" s="59"/>
      <c r="TQS855" s="59"/>
      <c r="TQT855" s="59"/>
      <c r="TQU855" s="59"/>
      <c r="TQV855" s="59"/>
      <c r="TQW855" s="59"/>
      <c r="TQX855" s="59"/>
      <c r="TQY855" s="59"/>
      <c r="TQZ855" s="59"/>
      <c r="TRA855" s="59"/>
      <c r="TRB855" s="59"/>
      <c r="TRC855" s="59"/>
      <c r="TRD855" s="59"/>
      <c r="TRE855" s="59"/>
      <c r="TRF855" s="59"/>
      <c r="TRG855" s="59"/>
      <c r="TRH855" s="59"/>
      <c r="TRI855" s="59"/>
      <c r="TRJ855" s="59"/>
      <c r="TRK855" s="59"/>
      <c r="TRL855" s="59"/>
      <c r="TRM855" s="59"/>
      <c r="TRN855" s="59"/>
      <c r="TRO855" s="59"/>
      <c r="TRP855" s="59"/>
      <c r="TRQ855" s="59"/>
      <c r="TRR855" s="59"/>
      <c r="TRS855" s="59"/>
      <c r="TRT855" s="59"/>
      <c r="TRU855" s="59"/>
      <c r="TRV855" s="59"/>
      <c r="TRW855" s="59"/>
      <c r="TRX855" s="59"/>
      <c r="TRY855" s="59"/>
      <c r="TRZ855" s="59"/>
      <c r="TSA855" s="59"/>
      <c r="TSB855" s="59"/>
      <c r="TSC855" s="59"/>
      <c r="TSD855" s="59"/>
      <c r="TSE855" s="59"/>
      <c r="TSF855" s="59"/>
      <c r="TSG855" s="59"/>
      <c r="TSH855" s="59"/>
      <c r="TSI855" s="59"/>
      <c r="TSJ855" s="59"/>
      <c r="TSK855" s="59"/>
      <c r="TSL855" s="59"/>
      <c r="TSM855" s="59"/>
      <c r="TSN855" s="59"/>
      <c r="TSO855" s="59"/>
      <c r="TSP855" s="59"/>
      <c r="TSQ855" s="59"/>
      <c r="TSR855" s="59"/>
      <c r="TSS855" s="59"/>
      <c r="TST855" s="59"/>
      <c r="TSU855" s="59"/>
      <c r="TSV855" s="59"/>
      <c r="TSW855" s="59"/>
      <c r="TSX855" s="59"/>
      <c r="TSY855" s="59"/>
      <c r="TSZ855" s="59"/>
      <c r="TTA855" s="59"/>
      <c r="TTB855" s="59"/>
      <c r="TTC855" s="59"/>
      <c r="TTD855" s="59"/>
      <c r="TTE855" s="59"/>
      <c r="TTF855" s="59"/>
      <c r="TTG855" s="59"/>
      <c r="TTH855" s="59"/>
      <c r="TTI855" s="59"/>
      <c r="TTJ855" s="59"/>
      <c r="TTK855" s="59"/>
      <c r="TTL855" s="59"/>
      <c r="TTM855" s="59"/>
      <c r="TTN855" s="59"/>
      <c r="TTO855" s="59"/>
      <c r="TTP855" s="59"/>
      <c r="TTQ855" s="59"/>
      <c r="TTR855" s="59"/>
      <c r="TTS855" s="59"/>
      <c r="TTT855" s="59"/>
      <c r="TTU855" s="59"/>
      <c r="TTV855" s="59"/>
      <c r="TTW855" s="59"/>
      <c r="TTX855" s="59"/>
      <c r="TTY855" s="59"/>
      <c r="TTZ855" s="59"/>
      <c r="TUA855" s="59"/>
      <c r="TUB855" s="59"/>
      <c r="TUC855" s="59"/>
      <c r="TUD855" s="59"/>
      <c r="TUE855" s="59"/>
      <c r="TUF855" s="59"/>
      <c r="TUG855" s="59"/>
      <c r="TUH855" s="59"/>
      <c r="TUI855" s="59"/>
      <c r="TUJ855" s="59"/>
      <c r="TUK855" s="59"/>
      <c r="TUL855" s="59"/>
      <c r="TUM855" s="59"/>
      <c r="TUN855" s="59"/>
      <c r="TUO855" s="59"/>
      <c r="TUP855" s="59"/>
      <c r="TUQ855" s="59"/>
      <c r="TUR855" s="59"/>
      <c r="TUS855" s="59"/>
      <c r="TUT855" s="59"/>
      <c r="TUU855" s="59"/>
      <c r="TUV855" s="59"/>
      <c r="TUW855" s="59"/>
      <c r="TUX855" s="59"/>
      <c r="TUY855" s="59"/>
      <c r="TUZ855" s="59"/>
      <c r="TVA855" s="59"/>
      <c r="TVB855" s="59"/>
      <c r="TVC855" s="59"/>
      <c r="TVD855" s="59"/>
      <c r="TVE855" s="59"/>
      <c r="TVF855" s="59"/>
      <c r="TVG855" s="59"/>
      <c r="TVH855" s="59"/>
      <c r="TVI855" s="59"/>
      <c r="TVJ855" s="59"/>
      <c r="TVK855" s="59"/>
      <c r="TVL855" s="59"/>
      <c r="TVM855" s="59"/>
      <c r="TVN855" s="59"/>
      <c r="TVO855" s="59"/>
      <c r="TVP855" s="59"/>
      <c r="TVQ855" s="59"/>
      <c r="TVR855" s="59"/>
      <c r="TVS855" s="59"/>
      <c r="TVT855" s="59"/>
      <c r="TVU855" s="59"/>
      <c r="TVV855" s="59"/>
      <c r="TVW855" s="59"/>
      <c r="TVX855" s="59"/>
      <c r="TVY855" s="59"/>
      <c r="TVZ855" s="59"/>
      <c r="TWA855" s="59"/>
      <c r="TWB855" s="59"/>
      <c r="TWC855" s="59"/>
      <c r="TWD855" s="59"/>
      <c r="TWE855" s="59"/>
      <c r="TWF855" s="59"/>
      <c r="TWG855" s="59"/>
      <c r="TWH855" s="59"/>
      <c r="TWI855" s="59"/>
      <c r="TWJ855" s="59"/>
      <c r="TWK855" s="59"/>
      <c r="TWL855" s="59"/>
      <c r="TWM855" s="59"/>
      <c r="TWN855" s="59"/>
      <c r="TWO855" s="59"/>
      <c r="TWP855" s="59"/>
      <c r="TWQ855" s="59"/>
      <c r="TWR855" s="59"/>
      <c r="TWS855" s="59"/>
      <c r="TWT855" s="59"/>
      <c r="TWU855" s="59"/>
      <c r="TWV855" s="59"/>
      <c r="TWW855" s="59"/>
      <c r="TWX855" s="59"/>
      <c r="TWY855" s="59"/>
      <c r="TWZ855" s="59"/>
      <c r="TXA855" s="59"/>
      <c r="TXB855" s="59"/>
      <c r="TXC855" s="59"/>
      <c r="TXD855" s="59"/>
      <c r="TXE855" s="59"/>
      <c r="TXF855" s="59"/>
      <c r="TXG855" s="59"/>
      <c r="TXH855" s="59"/>
      <c r="TXI855" s="59"/>
      <c r="TXJ855" s="59"/>
      <c r="TXK855" s="59"/>
      <c r="TXL855" s="59"/>
      <c r="TXM855" s="59"/>
      <c r="TXN855" s="59"/>
      <c r="TXO855" s="59"/>
      <c r="TXP855" s="59"/>
      <c r="TXQ855" s="59"/>
      <c r="TXR855" s="59"/>
      <c r="TXS855" s="59"/>
      <c r="TXT855" s="59"/>
      <c r="TXU855" s="59"/>
      <c r="TXV855" s="59"/>
      <c r="TXW855" s="59"/>
      <c r="TXX855" s="59"/>
      <c r="TXY855" s="59"/>
      <c r="TXZ855" s="59"/>
      <c r="TYA855" s="59"/>
      <c r="TYB855" s="59"/>
      <c r="TYC855" s="59"/>
      <c r="TYD855" s="59"/>
      <c r="TYE855" s="59"/>
      <c r="TYF855" s="59"/>
      <c r="TYG855" s="59"/>
      <c r="TYH855" s="59"/>
      <c r="TYI855" s="59"/>
      <c r="TYJ855" s="59"/>
      <c r="TYK855" s="59"/>
      <c r="TYL855" s="59"/>
      <c r="TYM855" s="59"/>
      <c r="TYN855" s="59"/>
      <c r="TYO855" s="59"/>
      <c r="TYP855" s="59"/>
      <c r="TYQ855" s="59"/>
      <c r="TYR855" s="59"/>
      <c r="TYS855" s="59"/>
      <c r="TYT855" s="59"/>
      <c r="TYU855" s="59"/>
      <c r="TYV855" s="59"/>
      <c r="TYW855" s="59"/>
      <c r="TYX855" s="59"/>
      <c r="TYY855" s="59"/>
      <c r="TYZ855" s="59"/>
      <c r="TZA855" s="59"/>
      <c r="TZB855" s="59"/>
      <c r="TZC855" s="59"/>
      <c r="TZD855" s="59"/>
      <c r="TZE855" s="59"/>
      <c r="TZF855" s="59"/>
      <c r="TZG855" s="59"/>
      <c r="TZH855" s="59"/>
      <c r="TZI855" s="59"/>
      <c r="TZJ855" s="59"/>
      <c r="TZK855" s="59"/>
      <c r="TZL855" s="59"/>
      <c r="TZM855" s="59"/>
      <c r="TZN855" s="59"/>
      <c r="TZO855" s="59"/>
      <c r="TZP855" s="59"/>
      <c r="TZQ855" s="59"/>
      <c r="TZR855" s="59"/>
      <c r="TZS855" s="59"/>
      <c r="TZT855" s="59"/>
      <c r="TZU855" s="59"/>
      <c r="TZV855" s="59"/>
      <c r="TZW855" s="59"/>
      <c r="TZX855" s="59"/>
      <c r="TZY855" s="59"/>
      <c r="TZZ855" s="59"/>
      <c r="UAA855" s="59"/>
      <c r="UAB855" s="59"/>
      <c r="UAC855" s="59"/>
      <c r="UAD855" s="59"/>
      <c r="UAE855" s="59"/>
      <c r="UAF855" s="59"/>
      <c r="UAG855" s="59"/>
      <c r="UAH855" s="59"/>
      <c r="UAI855" s="59"/>
      <c r="UAJ855" s="59"/>
      <c r="UAK855" s="59"/>
      <c r="UAL855" s="59"/>
      <c r="UAM855" s="59"/>
      <c r="UAN855" s="59"/>
      <c r="UAO855" s="59"/>
      <c r="UAP855" s="59"/>
      <c r="UAQ855" s="59"/>
      <c r="UAR855" s="59"/>
      <c r="UAS855" s="59"/>
      <c r="UAT855" s="59"/>
      <c r="UAU855" s="59"/>
      <c r="UAV855" s="59"/>
      <c r="UAW855" s="59"/>
      <c r="UAX855" s="59"/>
      <c r="UAY855" s="59"/>
      <c r="UAZ855" s="59"/>
      <c r="UBA855" s="59"/>
      <c r="UBB855" s="59"/>
      <c r="UBC855" s="59"/>
      <c r="UBD855" s="59"/>
      <c r="UBE855" s="59"/>
      <c r="UBF855" s="59"/>
      <c r="UBG855" s="59"/>
      <c r="UBH855" s="59"/>
      <c r="UBI855" s="59"/>
      <c r="UBJ855" s="59"/>
      <c r="UBK855" s="59"/>
      <c r="UBL855" s="59"/>
      <c r="UBM855" s="59"/>
      <c r="UBN855" s="59"/>
      <c r="UBO855" s="59"/>
      <c r="UBP855" s="59"/>
      <c r="UBQ855" s="59"/>
      <c r="UBR855" s="59"/>
      <c r="UBS855" s="59"/>
      <c r="UBT855" s="59"/>
      <c r="UBU855" s="59"/>
      <c r="UBV855" s="59"/>
      <c r="UBW855" s="59"/>
      <c r="UBX855" s="59"/>
      <c r="UBY855" s="59"/>
      <c r="UBZ855" s="59"/>
      <c r="UCA855" s="59"/>
      <c r="UCB855" s="59"/>
      <c r="UCC855" s="59"/>
      <c r="UCD855" s="59"/>
      <c r="UCE855" s="59"/>
      <c r="UCF855" s="59"/>
      <c r="UCG855" s="59"/>
      <c r="UCH855" s="59"/>
      <c r="UCI855" s="59"/>
      <c r="UCJ855" s="59"/>
      <c r="UCK855" s="59"/>
      <c r="UCL855" s="59"/>
      <c r="UCM855" s="59"/>
      <c r="UCN855" s="59"/>
      <c r="UCO855" s="59"/>
      <c r="UCP855" s="59"/>
      <c r="UCQ855" s="59"/>
      <c r="UCR855" s="59"/>
      <c r="UCS855" s="59"/>
      <c r="UCT855" s="59"/>
      <c r="UCU855" s="59"/>
      <c r="UCV855" s="59"/>
      <c r="UCW855" s="59"/>
      <c r="UCX855" s="59"/>
      <c r="UCY855" s="59"/>
      <c r="UCZ855" s="59"/>
      <c r="UDA855" s="59"/>
      <c r="UDB855" s="59"/>
      <c r="UDC855" s="59"/>
      <c r="UDD855" s="59"/>
      <c r="UDE855" s="59"/>
      <c r="UDF855" s="59"/>
      <c r="UDG855" s="59"/>
      <c r="UDH855" s="59"/>
      <c r="UDI855" s="59"/>
      <c r="UDJ855" s="59"/>
      <c r="UDK855" s="59"/>
      <c r="UDL855" s="59"/>
      <c r="UDM855" s="59"/>
      <c r="UDN855" s="59"/>
      <c r="UDO855" s="59"/>
      <c r="UDP855" s="59"/>
      <c r="UDQ855" s="59"/>
      <c r="UDR855" s="59"/>
      <c r="UDS855" s="59"/>
      <c r="UDT855" s="59"/>
      <c r="UDU855" s="59"/>
      <c r="UDV855" s="59"/>
      <c r="UDW855" s="59"/>
      <c r="UDX855" s="59"/>
      <c r="UDY855" s="59"/>
      <c r="UDZ855" s="59"/>
      <c r="UEA855" s="59"/>
      <c r="UEB855" s="59"/>
      <c r="UEC855" s="59"/>
      <c r="UED855" s="59"/>
      <c r="UEE855" s="59"/>
      <c r="UEF855" s="59"/>
      <c r="UEG855" s="59"/>
      <c r="UEH855" s="59"/>
      <c r="UEI855" s="59"/>
      <c r="UEJ855" s="59"/>
      <c r="UEK855" s="59"/>
      <c r="UEL855" s="59"/>
      <c r="UEM855" s="59"/>
      <c r="UEN855" s="59"/>
      <c r="UEO855" s="59"/>
      <c r="UEP855" s="59"/>
      <c r="UEQ855" s="59"/>
      <c r="UER855" s="59"/>
      <c r="UES855" s="59"/>
      <c r="UET855" s="59"/>
      <c r="UEU855" s="59"/>
      <c r="UEV855" s="59"/>
      <c r="UEW855" s="59"/>
      <c r="UEX855" s="59"/>
      <c r="UEY855" s="59"/>
      <c r="UEZ855" s="59"/>
      <c r="UFA855" s="59"/>
      <c r="UFB855" s="59"/>
      <c r="UFC855" s="59"/>
      <c r="UFD855" s="59"/>
      <c r="UFE855" s="59"/>
      <c r="UFF855" s="59"/>
      <c r="UFG855" s="59"/>
      <c r="UFH855" s="59"/>
      <c r="UFI855" s="59"/>
      <c r="UFJ855" s="59"/>
      <c r="UFK855" s="59"/>
      <c r="UFL855" s="59"/>
      <c r="UFM855" s="59"/>
      <c r="UFN855" s="59"/>
      <c r="UFO855" s="59"/>
      <c r="UFP855" s="59"/>
      <c r="UFQ855" s="59"/>
      <c r="UFR855" s="59"/>
      <c r="UFS855" s="59"/>
      <c r="UFT855" s="59"/>
      <c r="UFU855" s="59"/>
      <c r="UFV855" s="59"/>
      <c r="UFW855" s="59"/>
      <c r="UFX855" s="59"/>
      <c r="UFY855" s="59"/>
      <c r="UFZ855" s="59"/>
      <c r="UGA855" s="59"/>
      <c r="UGB855" s="59"/>
      <c r="UGC855" s="59"/>
      <c r="UGD855" s="59"/>
      <c r="UGE855" s="59"/>
      <c r="UGF855" s="59"/>
      <c r="UGG855" s="59"/>
      <c r="UGH855" s="59"/>
      <c r="UGI855" s="59"/>
      <c r="UGJ855" s="59"/>
      <c r="UGK855" s="59"/>
      <c r="UGL855" s="59"/>
      <c r="UGM855" s="59"/>
      <c r="UGN855" s="59"/>
      <c r="UGO855" s="59"/>
      <c r="UGP855" s="59"/>
      <c r="UGQ855" s="59"/>
      <c r="UGR855" s="59"/>
      <c r="UGS855" s="59"/>
      <c r="UGT855" s="59"/>
      <c r="UGU855" s="59"/>
      <c r="UGV855" s="59"/>
      <c r="UGW855" s="59"/>
      <c r="UGX855" s="59"/>
      <c r="UGY855" s="59"/>
      <c r="UGZ855" s="59"/>
      <c r="UHA855" s="59"/>
      <c r="UHB855" s="59"/>
      <c r="UHC855" s="59"/>
      <c r="UHD855" s="59"/>
      <c r="UHE855" s="59"/>
      <c r="UHF855" s="59"/>
      <c r="UHG855" s="59"/>
      <c r="UHH855" s="59"/>
      <c r="UHI855" s="59"/>
      <c r="UHJ855" s="59"/>
      <c r="UHK855" s="59"/>
      <c r="UHL855" s="59"/>
      <c r="UHM855" s="59"/>
      <c r="UHN855" s="59"/>
      <c r="UHO855" s="59"/>
      <c r="UHP855" s="59"/>
      <c r="UHQ855" s="59"/>
      <c r="UHR855" s="59"/>
      <c r="UHS855" s="59"/>
      <c r="UHT855" s="59"/>
      <c r="UHU855" s="59"/>
      <c r="UHV855" s="59"/>
      <c r="UHW855" s="59"/>
      <c r="UHX855" s="59"/>
      <c r="UHY855" s="59"/>
      <c r="UHZ855" s="59"/>
      <c r="UIA855" s="59"/>
      <c r="UIB855" s="59"/>
      <c r="UIC855" s="59"/>
      <c r="UID855" s="59"/>
      <c r="UIE855" s="59"/>
      <c r="UIF855" s="59"/>
      <c r="UIG855" s="59"/>
      <c r="UIH855" s="59"/>
      <c r="UII855" s="59"/>
      <c r="UIJ855" s="59"/>
      <c r="UIK855" s="59"/>
      <c r="UIL855" s="59"/>
      <c r="UIM855" s="59"/>
      <c r="UIN855" s="59"/>
      <c r="UIO855" s="59"/>
      <c r="UIP855" s="59"/>
      <c r="UIQ855" s="59"/>
      <c r="UIR855" s="59"/>
      <c r="UIS855" s="59"/>
      <c r="UIT855" s="59"/>
      <c r="UIU855" s="59"/>
      <c r="UIV855" s="59"/>
      <c r="UIW855" s="59"/>
      <c r="UIX855" s="59"/>
      <c r="UIY855" s="59"/>
      <c r="UIZ855" s="59"/>
      <c r="UJA855" s="59"/>
      <c r="UJB855" s="59"/>
      <c r="UJC855" s="59"/>
      <c r="UJD855" s="59"/>
      <c r="UJE855" s="59"/>
      <c r="UJF855" s="59"/>
      <c r="UJG855" s="59"/>
      <c r="UJH855" s="59"/>
      <c r="UJI855" s="59"/>
      <c r="UJJ855" s="59"/>
      <c r="UJK855" s="59"/>
      <c r="UJL855" s="59"/>
      <c r="UJM855" s="59"/>
      <c r="UJN855" s="59"/>
      <c r="UJO855" s="59"/>
      <c r="UJP855" s="59"/>
      <c r="UJQ855" s="59"/>
      <c r="UJR855" s="59"/>
      <c r="UJS855" s="59"/>
      <c r="UJT855" s="59"/>
      <c r="UJU855" s="59"/>
      <c r="UJV855" s="59"/>
      <c r="UJW855" s="59"/>
      <c r="UJX855" s="59"/>
      <c r="UJY855" s="59"/>
      <c r="UJZ855" s="59"/>
      <c r="UKA855" s="59"/>
      <c r="UKB855" s="59"/>
      <c r="UKC855" s="59"/>
      <c r="UKD855" s="59"/>
      <c r="UKE855" s="59"/>
      <c r="UKF855" s="59"/>
      <c r="UKG855" s="59"/>
      <c r="UKH855" s="59"/>
      <c r="UKI855" s="59"/>
      <c r="UKJ855" s="59"/>
      <c r="UKK855" s="59"/>
      <c r="UKL855" s="59"/>
      <c r="UKM855" s="59"/>
      <c r="UKN855" s="59"/>
      <c r="UKO855" s="59"/>
      <c r="UKP855" s="59"/>
      <c r="UKQ855" s="59"/>
      <c r="UKR855" s="59"/>
      <c r="UKS855" s="59"/>
      <c r="UKT855" s="59"/>
      <c r="UKU855" s="59"/>
      <c r="UKV855" s="59"/>
      <c r="UKW855" s="59"/>
      <c r="UKX855" s="59"/>
      <c r="UKY855" s="59"/>
      <c r="UKZ855" s="59"/>
      <c r="ULA855" s="59"/>
      <c r="ULB855" s="59"/>
      <c r="ULC855" s="59"/>
      <c r="ULD855" s="59"/>
      <c r="ULE855" s="59"/>
      <c r="ULF855" s="59"/>
      <c r="ULG855" s="59"/>
      <c r="ULH855" s="59"/>
      <c r="ULI855" s="59"/>
      <c r="ULJ855" s="59"/>
      <c r="ULK855" s="59"/>
      <c r="ULL855" s="59"/>
      <c r="ULM855" s="59"/>
      <c r="ULN855" s="59"/>
      <c r="ULO855" s="59"/>
      <c r="ULP855" s="59"/>
      <c r="ULQ855" s="59"/>
      <c r="ULR855" s="59"/>
      <c r="ULS855" s="59"/>
      <c r="ULT855" s="59"/>
      <c r="ULU855" s="59"/>
      <c r="ULV855" s="59"/>
      <c r="ULW855" s="59"/>
      <c r="ULX855" s="59"/>
      <c r="ULY855" s="59"/>
      <c r="ULZ855" s="59"/>
      <c r="UMA855" s="59"/>
      <c r="UMB855" s="59"/>
      <c r="UMC855" s="59"/>
      <c r="UMD855" s="59"/>
      <c r="UME855" s="59"/>
      <c r="UMF855" s="59"/>
      <c r="UMG855" s="59"/>
      <c r="UMH855" s="59"/>
      <c r="UMI855" s="59"/>
      <c r="UMJ855" s="59"/>
      <c r="UMK855" s="59"/>
      <c r="UML855" s="59"/>
      <c r="UMM855" s="59"/>
      <c r="UMN855" s="59"/>
      <c r="UMO855" s="59"/>
      <c r="UMP855" s="59"/>
      <c r="UMQ855" s="59"/>
      <c r="UMR855" s="59"/>
      <c r="UMS855" s="59"/>
      <c r="UMT855" s="59"/>
      <c r="UMU855" s="59"/>
      <c r="UMV855" s="59"/>
      <c r="UMW855" s="59"/>
      <c r="UMX855" s="59"/>
      <c r="UMY855" s="59"/>
      <c r="UMZ855" s="59"/>
      <c r="UNA855" s="59"/>
      <c r="UNB855" s="59"/>
      <c r="UNC855" s="59"/>
      <c r="UND855" s="59"/>
      <c r="UNE855" s="59"/>
      <c r="UNF855" s="59"/>
      <c r="UNG855" s="59"/>
      <c r="UNH855" s="59"/>
      <c r="UNI855" s="59"/>
      <c r="UNJ855" s="59"/>
      <c r="UNK855" s="59"/>
      <c r="UNL855" s="59"/>
      <c r="UNM855" s="59"/>
      <c r="UNN855" s="59"/>
      <c r="UNO855" s="59"/>
      <c r="UNP855" s="59"/>
      <c r="UNQ855" s="59"/>
      <c r="UNR855" s="59"/>
      <c r="UNS855" s="59"/>
      <c r="UNT855" s="59"/>
      <c r="UNU855" s="59"/>
      <c r="UNV855" s="59"/>
      <c r="UNW855" s="59"/>
      <c r="UNX855" s="59"/>
      <c r="UNY855" s="59"/>
      <c r="UNZ855" s="59"/>
      <c r="UOA855" s="59"/>
      <c r="UOB855" s="59"/>
      <c r="UOC855" s="59"/>
      <c r="UOD855" s="59"/>
      <c r="UOE855" s="59"/>
      <c r="UOF855" s="59"/>
      <c r="UOG855" s="59"/>
      <c r="UOH855" s="59"/>
      <c r="UOI855" s="59"/>
      <c r="UOJ855" s="59"/>
      <c r="UOK855" s="59"/>
      <c r="UOL855" s="59"/>
      <c r="UOM855" s="59"/>
      <c r="UON855" s="59"/>
      <c r="UOO855" s="59"/>
      <c r="UOP855" s="59"/>
      <c r="UOQ855" s="59"/>
      <c r="UOR855" s="59"/>
      <c r="UOS855" s="59"/>
      <c r="UOT855" s="59"/>
      <c r="UOU855" s="59"/>
      <c r="UOV855" s="59"/>
      <c r="UOW855" s="59"/>
      <c r="UOX855" s="59"/>
      <c r="UOY855" s="59"/>
      <c r="UOZ855" s="59"/>
      <c r="UPA855" s="59"/>
      <c r="UPB855" s="59"/>
      <c r="UPC855" s="59"/>
      <c r="UPD855" s="59"/>
      <c r="UPE855" s="59"/>
      <c r="UPF855" s="59"/>
      <c r="UPG855" s="59"/>
      <c r="UPH855" s="59"/>
      <c r="UPI855" s="59"/>
      <c r="UPJ855" s="59"/>
      <c r="UPK855" s="59"/>
      <c r="UPL855" s="59"/>
      <c r="UPM855" s="59"/>
      <c r="UPN855" s="59"/>
      <c r="UPO855" s="59"/>
      <c r="UPP855" s="59"/>
      <c r="UPQ855" s="59"/>
      <c r="UPR855" s="59"/>
      <c r="UPS855" s="59"/>
      <c r="UPT855" s="59"/>
      <c r="UPU855" s="59"/>
      <c r="UPV855" s="59"/>
      <c r="UPW855" s="59"/>
      <c r="UPX855" s="59"/>
      <c r="UPY855" s="59"/>
      <c r="UPZ855" s="59"/>
      <c r="UQA855" s="59"/>
      <c r="UQB855" s="59"/>
      <c r="UQC855" s="59"/>
      <c r="UQD855" s="59"/>
      <c r="UQE855" s="59"/>
      <c r="UQF855" s="59"/>
      <c r="UQG855" s="59"/>
      <c r="UQH855" s="59"/>
      <c r="UQI855" s="59"/>
      <c r="UQJ855" s="59"/>
      <c r="UQK855" s="59"/>
      <c r="UQL855" s="59"/>
      <c r="UQM855" s="59"/>
      <c r="UQN855" s="59"/>
      <c r="UQO855" s="59"/>
      <c r="UQP855" s="59"/>
      <c r="UQQ855" s="59"/>
      <c r="UQR855" s="59"/>
      <c r="UQS855" s="59"/>
      <c r="UQT855" s="59"/>
      <c r="UQU855" s="59"/>
      <c r="UQV855" s="59"/>
      <c r="UQW855" s="59"/>
      <c r="UQX855" s="59"/>
      <c r="UQY855" s="59"/>
      <c r="UQZ855" s="59"/>
      <c r="URA855" s="59"/>
      <c r="URB855" s="59"/>
      <c r="URC855" s="59"/>
      <c r="URD855" s="59"/>
      <c r="URE855" s="59"/>
      <c r="URF855" s="59"/>
      <c r="URG855" s="59"/>
      <c r="URH855" s="59"/>
      <c r="URI855" s="59"/>
      <c r="URJ855" s="59"/>
      <c r="URK855" s="59"/>
      <c r="URL855" s="59"/>
      <c r="URM855" s="59"/>
      <c r="URN855" s="59"/>
      <c r="URO855" s="59"/>
      <c r="URP855" s="59"/>
      <c r="URQ855" s="59"/>
      <c r="URR855" s="59"/>
      <c r="URS855" s="59"/>
      <c r="URT855" s="59"/>
      <c r="URU855" s="59"/>
      <c r="URV855" s="59"/>
      <c r="URW855" s="59"/>
      <c r="URX855" s="59"/>
      <c r="URY855" s="59"/>
      <c r="URZ855" s="59"/>
      <c r="USA855" s="59"/>
      <c r="USB855" s="59"/>
      <c r="USC855" s="59"/>
      <c r="USD855" s="59"/>
      <c r="USE855" s="59"/>
      <c r="USF855" s="59"/>
      <c r="USG855" s="59"/>
      <c r="USH855" s="59"/>
      <c r="USI855" s="59"/>
      <c r="USJ855" s="59"/>
      <c r="USK855" s="59"/>
      <c r="USL855" s="59"/>
      <c r="USM855" s="59"/>
      <c r="USN855" s="59"/>
      <c r="USO855" s="59"/>
      <c r="USP855" s="59"/>
      <c r="USQ855" s="59"/>
      <c r="USR855" s="59"/>
      <c r="USS855" s="59"/>
      <c r="UST855" s="59"/>
      <c r="USU855" s="59"/>
      <c r="USV855" s="59"/>
      <c r="USW855" s="59"/>
      <c r="USX855" s="59"/>
      <c r="USY855" s="59"/>
      <c r="USZ855" s="59"/>
      <c r="UTA855" s="59"/>
      <c r="UTB855" s="59"/>
      <c r="UTC855" s="59"/>
      <c r="UTD855" s="59"/>
      <c r="UTE855" s="59"/>
      <c r="UTF855" s="59"/>
      <c r="UTG855" s="59"/>
      <c r="UTH855" s="59"/>
      <c r="UTI855" s="59"/>
      <c r="UTJ855" s="59"/>
      <c r="UTK855" s="59"/>
      <c r="UTL855" s="59"/>
      <c r="UTM855" s="59"/>
      <c r="UTN855" s="59"/>
      <c r="UTO855" s="59"/>
      <c r="UTP855" s="59"/>
      <c r="UTQ855" s="59"/>
      <c r="UTR855" s="59"/>
      <c r="UTS855" s="59"/>
      <c r="UTT855" s="59"/>
      <c r="UTU855" s="59"/>
      <c r="UTV855" s="59"/>
      <c r="UTW855" s="59"/>
      <c r="UTX855" s="59"/>
      <c r="UTY855" s="59"/>
      <c r="UTZ855" s="59"/>
      <c r="UUA855" s="59"/>
      <c r="UUB855" s="59"/>
      <c r="UUC855" s="59"/>
      <c r="UUD855" s="59"/>
      <c r="UUE855" s="59"/>
      <c r="UUF855" s="59"/>
      <c r="UUG855" s="59"/>
      <c r="UUH855" s="59"/>
      <c r="UUI855" s="59"/>
      <c r="UUJ855" s="59"/>
      <c r="UUK855" s="59"/>
      <c r="UUL855" s="59"/>
      <c r="UUM855" s="59"/>
      <c r="UUN855" s="59"/>
      <c r="UUO855" s="59"/>
      <c r="UUP855" s="59"/>
      <c r="UUQ855" s="59"/>
      <c r="UUR855" s="59"/>
      <c r="UUS855" s="59"/>
      <c r="UUT855" s="59"/>
      <c r="UUU855" s="59"/>
      <c r="UUV855" s="59"/>
      <c r="UUW855" s="59"/>
      <c r="UUX855" s="59"/>
      <c r="UUY855" s="59"/>
      <c r="UUZ855" s="59"/>
      <c r="UVA855" s="59"/>
      <c r="UVB855" s="59"/>
      <c r="UVC855" s="59"/>
      <c r="UVD855" s="59"/>
      <c r="UVE855" s="59"/>
      <c r="UVF855" s="59"/>
      <c r="UVG855" s="59"/>
      <c r="UVH855" s="59"/>
      <c r="UVI855" s="59"/>
      <c r="UVJ855" s="59"/>
      <c r="UVK855" s="59"/>
      <c r="UVL855" s="59"/>
      <c r="UVM855" s="59"/>
      <c r="UVN855" s="59"/>
      <c r="UVO855" s="59"/>
      <c r="UVP855" s="59"/>
      <c r="UVQ855" s="59"/>
      <c r="UVR855" s="59"/>
      <c r="UVS855" s="59"/>
      <c r="UVT855" s="59"/>
      <c r="UVU855" s="59"/>
      <c r="UVV855" s="59"/>
      <c r="UVW855" s="59"/>
      <c r="UVX855" s="59"/>
      <c r="UVY855" s="59"/>
      <c r="UVZ855" s="59"/>
      <c r="UWA855" s="59"/>
      <c r="UWB855" s="59"/>
      <c r="UWC855" s="59"/>
      <c r="UWD855" s="59"/>
      <c r="UWE855" s="59"/>
      <c r="UWF855" s="59"/>
      <c r="UWG855" s="59"/>
      <c r="UWH855" s="59"/>
      <c r="UWI855" s="59"/>
      <c r="UWJ855" s="59"/>
      <c r="UWK855" s="59"/>
      <c r="UWL855" s="59"/>
      <c r="UWM855" s="59"/>
      <c r="UWN855" s="59"/>
      <c r="UWO855" s="59"/>
      <c r="UWP855" s="59"/>
      <c r="UWQ855" s="59"/>
      <c r="UWR855" s="59"/>
      <c r="UWS855" s="59"/>
      <c r="UWT855" s="59"/>
      <c r="UWU855" s="59"/>
      <c r="UWV855" s="59"/>
      <c r="UWW855" s="59"/>
      <c r="UWX855" s="59"/>
      <c r="UWY855" s="59"/>
      <c r="UWZ855" s="59"/>
      <c r="UXA855" s="59"/>
      <c r="UXB855" s="59"/>
      <c r="UXC855" s="59"/>
      <c r="UXD855" s="59"/>
      <c r="UXE855" s="59"/>
      <c r="UXF855" s="59"/>
      <c r="UXG855" s="59"/>
      <c r="UXH855" s="59"/>
      <c r="UXI855" s="59"/>
      <c r="UXJ855" s="59"/>
      <c r="UXK855" s="59"/>
      <c r="UXL855" s="59"/>
      <c r="UXM855" s="59"/>
      <c r="UXN855" s="59"/>
      <c r="UXO855" s="59"/>
      <c r="UXP855" s="59"/>
      <c r="UXQ855" s="59"/>
      <c r="UXR855" s="59"/>
      <c r="UXS855" s="59"/>
      <c r="UXT855" s="59"/>
      <c r="UXU855" s="59"/>
      <c r="UXV855" s="59"/>
      <c r="UXW855" s="59"/>
      <c r="UXX855" s="59"/>
      <c r="UXY855" s="59"/>
      <c r="UXZ855" s="59"/>
      <c r="UYA855" s="59"/>
      <c r="UYB855" s="59"/>
      <c r="UYC855" s="59"/>
      <c r="UYD855" s="59"/>
      <c r="UYE855" s="59"/>
      <c r="UYF855" s="59"/>
      <c r="UYG855" s="59"/>
      <c r="UYH855" s="59"/>
      <c r="UYI855" s="59"/>
      <c r="UYJ855" s="59"/>
      <c r="UYK855" s="59"/>
      <c r="UYL855" s="59"/>
      <c r="UYM855" s="59"/>
      <c r="UYN855" s="59"/>
      <c r="UYO855" s="59"/>
      <c r="UYP855" s="59"/>
      <c r="UYQ855" s="59"/>
      <c r="UYR855" s="59"/>
      <c r="UYS855" s="59"/>
      <c r="UYT855" s="59"/>
      <c r="UYU855" s="59"/>
      <c r="UYV855" s="59"/>
      <c r="UYW855" s="59"/>
      <c r="UYX855" s="59"/>
      <c r="UYY855" s="59"/>
      <c r="UYZ855" s="59"/>
      <c r="UZA855" s="59"/>
      <c r="UZB855" s="59"/>
      <c r="UZC855" s="59"/>
      <c r="UZD855" s="59"/>
      <c r="UZE855" s="59"/>
      <c r="UZF855" s="59"/>
      <c r="UZG855" s="59"/>
      <c r="UZH855" s="59"/>
      <c r="UZI855" s="59"/>
      <c r="UZJ855" s="59"/>
      <c r="UZK855" s="59"/>
      <c r="UZL855" s="59"/>
      <c r="UZM855" s="59"/>
      <c r="UZN855" s="59"/>
      <c r="UZO855" s="59"/>
      <c r="UZP855" s="59"/>
      <c r="UZQ855" s="59"/>
      <c r="UZR855" s="59"/>
      <c r="UZS855" s="59"/>
      <c r="UZT855" s="59"/>
      <c r="UZU855" s="59"/>
      <c r="UZV855" s="59"/>
      <c r="UZW855" s="59"/>
      <c r="UZX855" s="59"/>
      <c r="UZY855" s="59"/>
      <c r="UZZ855" s="59"/>
      <c r="VAA855" s="59"/>
      <c r="VAB855" s="59"/>
      <c r="VAC855" s="59"/>
      <c r="VAD855" s="59"/>
      <c r="VAE855" s="59"/>
      <c r="VAF855" s="59"/>
      <c r="VAG855" s="59"/>
      <c r="VAH855" s="59"/>
      <c r="VAI855" s="59"/>
      <c r="VAJ855" s="59"/>
      <c r="VAK855" s="59"/>
      <c r="VAL855" s="59"/>
      <c r="VAM855" s="59"/>
      <c r="VAN855" s="59"/>
      <c r="VAO855" s="59"/>
      <c r="VAP855" s="59"/>
      <c r="VAQ855" s="59"/>
      <c r="VAR855" s="59"/>
      <c r="VAS855" s="59"/>
      <c r="VAT855" s="59"/>
      <c r="VAU855" s="59"/>
      <c r="VAV855" s="59"/>
      <c r="VAW855" s="59"/>
      <c r="VAX855" s="59"/>
      <c r="VAY855" s="59"/>
      <c r="VAZ855" s="59"/>
      <c r="VBA855" s="59"/>
      <c r="VBB855" s="59"/>
      <c r="VBC855" s="59"/>
      <c r="VBD855" s="59"/>
      <c r="VBE855" s="59"/>
      <c r="VBF855" s="59"/>
      <c r="VBG855" s="59"/>
      <c r="VBH855" s="59"/>
      <c r="VBI855" s="59"/>
      <c r="VBJ855" s="59"/>
      <c r="VBK855" s="59"/>
      <c r="VBL855" s="59"/>
      <c r="VBM855" s="59"/>
      <c r="VBN855" s="59"/>
      <c r="VBO855" s="59"/>
      <c r="VBP855" s="59"/>
      <c r="VBQ855" s="59"/>
      <c r="VBR855" s="59"/>
      <c r="VBS855" s="59"/>
      <c r="VBT855" s="59"/>
      <c r="VBU855" s="59"/>
      <c r="VBV855" s="59"/>
      <c r="VBW855" s="59"/>
      <c r="VBX855" s="59"/>
      <c r="VBY855" s="59"/>
      <c r="VBZ855" s="59"/>
      <c r="VCA855" s="59"/>
      <c r="VCB855" s="59"/>
      <c r="VCC855" s="59"/>
      <c r="VCD855" s="59"/>
      <c r="VCE855" s="59"/>
      <c r="VCF855" s="59"/>
      <c r="VCG855" s="59"/>
      <c r="VCH855" s="59"/>
      <c r="VCI855" s="59"/>
      <c r="VCJ855" s="59"/>
      <c r="VCK855" s="59"/>
      <c r="VCL855" s="59"/>
      <c r="VCM855" s="59"/>
      <c r="VCN855" s="59"/>
      <c r="VCO855" s="59"/>
      <c r="VCP855" s="59"/>
      <c r="VCQ855" s="59"/>
      <c r="VCR855" s="59"/>
      <c r="VCS855" s="59"/>
      <c r="VCT855" s="59"/>
      <c r="VCU855" s="59"/>
      <c r="VCV855" s="59"/>
      <c r="VCW855" s="59"/>
      <c r="VCX855" s="59"/>
      <c r="VCY855" s="59"/>
      <c r="VCZ855" s="59"/>
      <c r="VDA855" s="59"/>
      <c r="VDB855" s="59"/>
      <c r="VDC855" s="59"/>
      <c r="VDD855" s="59"/>
      <c r="VDE855" s="59"/>
      <c r="VDF855" s="59"/>
      <c r="VDG855" s="59"/>
      <c r="VDH855" s="59"/>
      <c r="VDI855" s="59"/>
      <c r="VDJ855" s="59"/>
      <c r="VDK855" s="59"/>
      <c r="VDL855" s="59"/>
      <c r="VDM855" s="59"/>
      <c r="VDN855" s="59"/>
      <c r="VDO855" s="59"/>
      <c r="VDP855" s="59"/>
      <c r="VDQ855" s="59"/>
      <c r="VDR855" s="59"/>
      <c r="VDS855" s="59"/>
      <c r="VDT855" s="59"/>
      <c r="VDU855" s="59"/>
      <c r="VDV855" s="59"/>
      <c r="VDW855" s="59"/>
      <c r="VDX855" s="59"/>
      <c r="VDY855" s="59"/>
      <c r="VDZ855" s="59"/>
      <c r="VEA855" s="59"/>
      <c r="VEB855" s="59"/>
      <c r="VEC855" s="59"/>
      <c r="VED855" s="59"/>
      <c r="VEE855" s="59"/>
      <c r="VEF855" s="59"/>
      <c r="VEG855" s="59"/>
      <c r="VEH855" s="59"/>
      <c r="VEI855" s="59"/>
      <c r="VEJ855" s="59"/>
      <c r="VEK855" s="59"/>
      <c r="VEL855" s="59"/>
      <c r="VEM855" s="59"/>
      <c r="VEN855" s="59"/>
      <c r="VEO855" s="59"/>
      <c r="VEP855" s="59"/>
      <c r="VEQ855" s="59"/>
      <c r="VER855" s="59"/>
      <c r="VES855" s="59"/>
      <c r="VET855" s="59"/>
      <c r="VEU855" s="59"/>
      <c r="VEV855" s="59"/>
      <c r="VEW855" s="59"/>
      <c r="VEX855" s="59"/>
      <c r="VEY855" s="59"/>
      <c r="VEZ855" s="59"/>
      <c r="VFA855" s="59"/>
      <c r="VFB855" s="59"/>
      <c r="VFC855" s="59"/>
      <c r="VFD855" s="59"/>
      <c r="VFE855" s="59"/>
      <c r="VFF855" s="59"/>
      <c r="VFG855" s="59"/>
      <c r="VFH855" s="59"/>
      <c r="VFI855" s="59"/>
      <c r="VFJ855" s="59"/>
      <c r="VFK855" s="59"/>
      <c r="VFL855" s="59"/>
      <c r="VFM855" s="59"/>
      <c r="VFN855" s="59"/>
      <c r="VFO855" s="59"/>
      <c r="VFP855" s="59"/>
      <c r="VFQ855" s="59"/>
      <c r="VFR855" s="59"/>
      <c r="VFS855" s="59"/>
      <c r="VFT855" s="59"/>
      <c r="VFU855" s="59"/>
      <c r="VFV855" s="59"/>
      <c r="VFW855" s="59"/>
      <c r="VFX855" s="59"/>
      <c r="VFY855" s="59"/>
      <c r="VFZ855" s="59"/>
      <c r="VGA855" s="59"/>
      <c r="VGB855" s="59"/>
      <c r="VGC855" s="59"/>
      <c r="VGD855" s="59"/>
      <c r="VGE855" s="59"/>
      <c r="VGF855" s="59"/>
      <c r="VGG855" s="59"/>
      <c r="VGH855" s="59"/>
      <c r="VGI855" s="59"/>
      <c r="VGJ855" s="59"/>
      <c r="VGK855" s="59"/>
      <c r="VGL855" s="59"/>
      <c r="VGM855" s="59"/>
      <c r="VGN855" s="59"/>
      <c r="VGO855" s="59"/>
      <c r="VGP855" s="59"/>
      <c r="VGQ855" s="59"/>
      <c r="VGR855" s="59"/>
      <c r="VGS855" s="59"/>
      <c r="VGT855" s="59"/>
      <c r="VGU855" s="59"/>
      <c r="VGV855" s="59"/>
      <c r="VGW855" s="59"/>
      <c r="VGX855" s="59"/>
      <c r="VGY855" s="59"/>
      <c r="VGZ855" s="59"/>
      <c r="VHA855" s="59"/>
      <c r="VHB855" s="59"/>
      <c r="VHC855" s="59"/>
      <c r="VHD855" s="59"/>
      <c r="VHE855" s="59"/>
      <c r="VHF855" s="59"/>
      <c r="VHG855" s="59"/>
      <c r="VHH855" s="59"/>
      <c r="VHI855" s="59"/>
      <c r="VHJ855" s="59"/>
      <c r="VHK855" s="59"/>
      <c r="VHL855" s="59"/>
      <c r="VHM855" s="59"/>
      <c r="VHN855" s="59"/>
      <c r="VHO855" s="59"/>
      <c r="VHP855" s="59"/>
      <c r="VHQ855" s="59"/>
      <c r="VHR855" s="59"/>
      <c r="VHS855" s="59"/>
      <c r="VHT855" s="59"/>
      <c r="VHU855" s="59"/>
      <c r="VHV855" s="59"/>
      <c r="VHW855" s="59"/>
      <c r="VHX855" s="59"/>
      <c r="VHY855" s="59"/>
      <c r="VHZ855" s="59"/>
      <c r="VIA855" s="59"/>
      <c r="VIB855" s="59"/>
      <c r="VIC855" s="59"/>
      <c r="VID855" s="59"/>
      <c r="VIE855" s="59"/>
      <c r="VIF855" s="59"/>
      <c r="VIG855" s="59"/>
      <c r="VIH855" s="59"/>
      <c r="VII855" s="59"/>
      <c r="VIJ855" s="59"/>
      <c r="VIK855" s="59"/>
      <c r="VIL855" s="59"/>
      <c r="VIM855" s="59"/>
      <c r="VIN855" s="59"/>
      <c r="VIO855" s="59"/>
      <c r="VIP855" s="59"/>
      <c r="VIQ855" s="59"/>
      <c r="VIR855" s="59"/>
      <c r="VIS855" s="59"/>
      <c r="VIT855" s="59"/>
      <c r="VIU855" s="59"/>
      <c r="VIV855" s="59"/>
      <c r="VIW855" s="59"/>
      <c r="VIX855" s="59"/>
      <c r="VIY855" s="59"/>
      <c r="VIZ855" s="59"/>
      <c r="VJA855" s="59"/>
      <c r="VJB855" s="59"/>
      <c r="VJC855" s="59"/>
      <c r="VJD855" s="59"/>
      <c r="VJE855" s="59"/>
      <c r="VJF855" s="59"/>
      <c r="VJG855" s="59"/>
      <c r="VJH855" s="59"/>
      <c r="VJI855" s="59"/>
      <c r="VJJ855" s="59"/>
      <c r="VJK855" s="59"/>
      <c r="VJL855" s="59"/>
      <c r="VJM855" s="59"/>
      <c r="VJN855" s="59"/>
      <c r="VJO855" s="59"/>
      <c r="VJP855" s="59"/>
      <c r="VJQ855" s="59"/>
      <c r="VJR855" s="59"/>
      <c r="VJS855" s="59"/>
      <c r="VJT855" s="59"/>
      <c r="VJU855" s="59"/>
      <c r="VJV855" s="59"/>
      <c r="VJW855" s="59"/>
      <c r="VJX855" s="59"/>
      <c r="VJY855" s="59"/>
      <c r="VJZ855" s="59"/>
      <c r="VKA855" s="59"/>
      <c r="VKB855" s="59"/>
      <c r="VKC855" s="59"/>
      <c r="VKD855" s="59"/>
      <c r="VKE855" s="59"/>
      <c r="VKF855" s="59"/>
      <c r="VKG855" s="59"/>
      <c r="VKH855" s="59"/>
      <c r="VKI855" s="59"/>
      <c r="VKJ855" s="59"/>
      <c r="VKK855" s="59"/>
      <c r="VKL855" s="59"/>
      <c r="VKM855" s="59"/>
      <c r="VKN855" s="59"/>
      <c r="VKO855" s="59"/>
      <c r="VKP855" s="59"/>
      <c r="VKQ855" s="59"/>
      <c r="VKR855" s="59"/>
      <c r="VKS855" s="59"/>
      <c r="VKT855" s="59"/>
      <c r="VKU855" s="59"/>
      <c r="VKV855" s="59"/>
      <c r="VKW855" s="59"/>
      <c r="VKX855" s="59"/>
      <c r="VKY855" s="59"/>
      <c r="VKZ855" s="59"/>
      <c r="VLA855" s="59"/>
      <c r="VLB855" s="59"/>
      <c r="VLC855" s="59"/>
      <c r="VLD855" s="59"/>
      <c r="VLE855" s="59"/>
      <c r="VLF855" s="59"/>
      <c r="VLG855" s="59"/>
      <c r="VLH855" s="59"/>
      <c r="VLI855" s="59"/>
      <c r="VLJ855" s="59"/>
      <c r="VLK855" s="59"/>
      <c r="VLL855" s="59"/>
      <c r="VLM855" s="59"/>
      <c r="VLN855" s="59"/>
      <c r="VLO855" s="59"/>
      <c r="VLP855" s="59"/>
      <c r="VLQ855" s="59"/>
      <c r="VLR855" s="59"/>
      <c r="VLS855" s="59"/>
      <c r="VLT855" s="59"/>
      <c r="VLU855" s="59"/>
      <c r="VLV855" s="59"/>
      <c r="VLW855" s="59"/>
      <c r="VLX855" s="59"/>
      <c r="VLY855" s="59"/>
      <c r="VLZ855" s="59"/>
      <c r="VMA855" s="59"/>
      <c r="VMB855" s="59"/>
      <c r="VMC855" s="59"/>
      <c r="VMD855" s="59"/>
      <c r="VME855" s="59"/>
      <c r="VMF855" s="59"/>
      <c r="VMG855" s="59"/>
      <c r="VMH855" s="59"/>
      <c r="VMI855" s="59"/>
      <c r="VMJ855" s="59"/>
      <c r="VMK855" s="59"/>
      <c r="VML855" s="59"/>
      <c r="VMM855" s="59"/>
      <c r="VMN855" s="59"/>
      <c r="VMO855" s="59"/>
      <c r="VMP855" s="59"/>
      <c r="VMQ855" s="59"/>
      <c r="VMR855" s="59"/>
      <c r="VMS855" s="59"/>
      <c r="VMT855" s="59"/>
      <c r="VMU855" s="59"/>
      <c r="VMV855" s="59"/>
      <c r="VMW855" s="59"/>
      <c r="VMX855" s="59"/>
      <c r="VMY855" s="59"/>
      <c r="VMZ855" s="59"/>
      <c r="VNA855" s="59"/>
      <c r="VNB855" s="59"/>
      <c r="VNC855" s="59"/>
      <c r="VND855" s="59"/>
      <c r="VNE855" s="59"/>
      <c r="VNF855" s="59"/>
      <c r="VNG855" s="59"/>
      <c r="VNH855" s="59"/>
      <c r="VNI855" s="59"/>
      <c r="VNJ855" s="59"/>
      <c r="VNK855" s="59"/>
      <c r="VNL855" s="59"/>
      <c r="VNM855" s="59"/>
      <c r="VNN855" s="59"/>
      <c r="VNO855" s="59"/>
      <c r="VNP855" s="59"/>
      <c r="VNQ855" s="59"/>
      <c r="VNR855" s="59"/>
      <c r="VNS855" s="59"/>
      <c r="VNT855" s="59"/>
      <c r="VNU855" s="59"/>
      <c r="VNV855" s="59"/>
      <c r="VNW855" s="59"/>
      <c r="VNX855" s="59"/>
      <c r="VNY855" s="59"/>
      <c r="VNZ855" s="59"/>
      <c r="VOA855" s="59"/>
      <c r="VOB855" s="59"/>
      <c r="VOC855" s="59"/>
      <c r="VOD855" s="59"/>
      <c r="VOE855" s="59"/>
      <c r="VOF855" s="59"/>
      <c r="VOG855" s="59"/>
      <c r="VOH855" s="59"/>
      <c r="VOI855" s="59"/>
      <c r="VOJ855" s="59"/>
      <c r="VOK855" s="59"/>
      <c r="VOL855" s="59"/>
      <c r="VOM855" s="59"/>
      <c r="VON855" s="59"/>
      <c r="VOO855" s="59"/>
      <c r="VOP855" s="59"/>
      <c r="VOQ855" s="59"/>
      <c r="VOR855" s="59"/>
      <c r="VOS855" s="59"/>
      <c r="VOT855" s="59"/>
      <c r="VOU855" s="59"/>
      <c r="VOV855" s="59"/>
      <c r="VOW855" s="59"/>
      <c r="VOX855" s="59"/>
      <c r="VOY855" s="59"/>
      <c r="VOZ855" s="59"/>
      <c r="VPA855" s="59"/>
      <c r="VPB855" s="59"/>
      <c r="VPC855" s="59"/>
      <c r="VPD855" s="59"/>
      <c r="VPE855" s="59"/>
      <c r="VPF855" s="59"/>
      <c r="VPG855" s="59"/>
      <c r="VPH855" s="59"/>
      <c r="VPI855" s="59"/>
      <c r="VPJ855" s="59"/>
      <c r="VPK855" s="59"/>
      <c r="VPL855" s="59"/>
      <c r="VPM855" s="59"/>
      <c r="VPN855" s="59"/>
      <c r="VPO855" s="59"/>
      <c r="VPP855" s="59"/>
      <c r="VPQ855" s="59"/>
      <c r="VPR855" s="59"/>
      <c r="VPS855" s="59"/>
      <c r="VPT855" s="59"/>
      <c r="VPU855" s="59"/>
      <c r="VPV855" s="59"/>
      <c r="VPW855" s="59"/>
      <c r="VPX855" s="59"/>
      <c r="VPY855" s="59"/>
      <c r="VPZ855" s="59"/>
      <c r="VQA855" s="59"/>
      <c r="VQB855" s="59"/>
      <c r="VQC855" s="59"/>
      <c r="VQD855" s="59"/>
      <c r="VQE855" s="59"/>
      <c r="VQF855" s="59"/>
      <c r="VQG855" s="59"/>
      <c r="VQH855" s="59"/>
      <c r="VQI855" s="59"/>
      <c r="VQJ855" s="59"/>
      <c r="VQK855" s="59"/>
      <c r="VQL855" s="59"/>
      <c r="VQM855" s="59"/>
      <c r="VQN855" s="59"/>
      <c r="VQO855" s="59"/>
      <c r="VQP855" s="59"/>
      <c r="VQQ855" s="59"/>
      <c r="VQR855" s="59"/>
      <c r="VQS855" s="59"/>
      <c r="VQT855" s="59"/>
      <c r="VQU855" s="59"/>
      <c r="VQV855" s="59"/>
      <c r="VQW855" s="59"/>
      <c r="VQX855" s="59"/>
      <c r="VQY855" s="59"/>
      <c r="VQZ855" s="59"/>
      <c r="VRA855" s="59"/>
      <c r="VRB855" s="59"/>
      <c r="VRC855" s="59"/>
      <c r="VRD855" s="59"/>
      <c r="VRE855" s="59"/>
      <c r="VRF855" s="59"/>
      <c r="VRG855" s="59"/>
      <c r="VRH855" s="59"/>
      <c r="VRI855" s="59"/>
      <c r="VRJ855" s="59"/>
      <c r="VRK855" s="59"/>
      <c r="VRL855" s="59"/>
      <c r="VRM855" s="59"/>
      <c r="VRN855" s="59"/>
      <c r="VRO855" s="59"/>
      <c r="VRP855" s="59"/>
      <c r="VRQ855" s="59"/>
      <c r="VRR855" s="59"/>
      <c r="VRS855" s="59"/>
      <c r="VRT855" s="59"/>
      <c r="VRU855" s="59"/>
      <c r="VRV855" s="59"/>
      <c r="VRW855" s="59"/>
      <c r="VRX855" s="59"/>
      <c r="VRY855" s="59"/>
      <c r="VRZ855" s="59"/>
      <c r="VSA855" s="59"/>
      <c r="VSB855" s="59"/>
      <c r="VSC855" s="59"/>
      <c r="VSD855" s="59"/>
      <c r="VSE855" s="59"/>
      <c r="VSF855" s="59"/>
      <c r="VSG855" s="59"/>
      <c r="VSH855" s="59"/>
      <c r="VSI855" s="59"/>
      <c r="VSJ855" s="59"/>
      <c r="VSK855" s="59"/>
      <c r="VSL855" s="59"/>
      <c r="VSM855" s="59"/>
      <c r="VSN855" s="59"/>
      <c r="VSO855" s="59"/>
      <c r="VSP855" s="59"/>
      <c r="VSQ855" s="59"/>
      <c r="VSR855" s="59"/>
      <c r="VSS855" s="59"/>
      <c r="VST855" s="59"/>
      <c r="VSU855" s="59"/>
      <c r="VSV855" s="59"/>
      <c r="VSW855" s="59"/>
      <c r="VSX855" s="59"/>
      <c r="VSY855" s="59"/>
      <c r="VSZ855" s="59"/>
      <c r="VTA855" s="59"/>
      <c r="VTB855" s="59"/>
      <c r="VTC855" s="59"/>
      <c r="VTD855" s="59"/>
      <c r="VTE855" s="59"/>
      <c r="VTF855" s="59"/>
      <c r="VTG855" s="59"/>
      <c r="VTH855" s="59"/>
      <c r="VTI855" s="59"/>
      <c r="VTJ855" s="59"/>
      <c r="VTK855" s="59"/>
      <c r="VTL855" s="59"/>
      <c r="VTM855" s="59"/>
      <c r="VTN855" s="59"/>
      <c r="VTO855" s="59"/>
      <c r="VTP855" s="59"/>
      <c r="VTQ855" s="59"/>
      <c r="VTR855" s="59"/>
      <c r="VTS855" s="59"/>
      <c r="VTT855" s="59"/>
      <c r="VTU855" s="59"/>
      <c r="VTV855" s="59"/>
      <c r="VTW855" s="59"/>
      <c r="VTX855" s="59"/>
      <c r="VTY855" s="59"/>
      <c r="VTZ855" s="59"/>
      <c r="VUA855" s="59"/>
      <c r="VUB855" s="59"/>
      <c r="VUC855" s="59"/>
      <c r="VUD855" s="59"/>
      <c r="VUE855" s="59"/>
      <c r="VUF855" s="59"/>
      <c r="VUG855" s="59"/>
      <c r="VUH855" s="59"/>
      <c r="VUI855" s="59"/>
      <c r="VUJ855" s="59"/>
      <c r="VUK855" s="59"/>
      <c r="VUL855" s="59"/>
      <c r="VUM855" s="59"/>
      <c r="VUN855" s="59"/>
      <c r="VUO855" s="59"/>
      <c r="VUP855" s="59"/>
      <c r="VUQ855" s="59"/>
      <c r="VUR855" s="59"/>
      <c r="VUS855" s="59"/>
      <c r="VUT855" s="59"/>
      <c r="VUU855" s="59"/>
      <c r="VUV855" s="59"/>
      <c r="VUW855" s="59"/>
      <c r="VUX855" s="59"/>
      <c r="VUY855" s="59"/>
      <c r="VUZ855" s="59"/>
      <c r="VVA855" s="59"/>
      <c r="VVB855" s="59"/>
      <c r="VVC855" s="59"/>
      <c r="VVD855" s="59"/>
      <c r="VVE855" s="59"/>
      <c r="VVF855" s="59"/>
      <c r="VVG855" s="59"/>
      <c r="VVH855" s="59"/>
      <c r="VVI855" s="59"/>
      <c r="VVJ855" s="59"/>
      <c r="VVK855" s="59"/>
      <c r="VVL855" s="59"/>
      <c r="VVM855" s="59"/>
      <c r="VVN855" s="59"/>
      <c r="VVO855" s="59"/>
      <c r="VVP855" s="59"/>
      <c r="VVQ855" s="59"/>
      <c r="VVR855" s="59"/>
      <c r="VVS855" s="59"/>
      <c r="VVT855" s="59"/>
      <c r="VVU855" s="59"/>
      <c r="VVV855" s="59"/>
      <c r="VVW855" s="59"/>
      <c r="VVX855" s="59"/>
      <c r="VVY855" s="59"/>
      <c r="VVZ855" s="59"/>
      <c r="VWA855" s="59"/>
      <c r="VWB855" s="59"/>
      <c r="VWC855" s="59"/>
      <c r="VWD855" s="59"/>
      <c r="VWE855" s="59"/>
      <c r="VWF855" s="59"/>
      <c r="VWG855" s="59"/>
      <c r="VWH855" s="59"/>
      <c r="VWI855" s="59"/>
      <c r="VWJ855" s="59"/>
      <c r="VWK855" s="59"/>
      <c r="VWL855" s="59"/>
      <c r="VWM855" s="59"/>
      <c r="VWN855" s="59"/>
      <c r="VWO855" s="59"/>
      <c r="VWP855" s="59"/>
      <c r="VWQ855" s="59"/>
      <c r="VWR855" s="59"/>
      <c r="VWS855" s="59"/>
      <c r="VWT855" s="59"/>
      <c r="VWU855" s="59"/>
      <c r="VWV855" s="59"/>
      <c r="VWW855" s="59"/>
      <c r="VWX855" s="59"/>
      <c r="VWY855" s="59"/>
      <c r="VWZ855" s="59"/>
      <c r="VXA855" s="59"/>
      <c r="VXB855" s="59"/>
      <c r="VXC855" s="59"/>
      <c r="VXD855" s="59"/>
      <c r="VXE855" s="59"/>
      <c r="VXF855" s="59"/>
      <c r="VXG855" s="59"/>
      <c r="VXH855" s="59"/>
      <c r="VXI855" s="59"/>
      <c r="VXJ855" s="59"/>
      <c r="VXK855" s="59"/>
      <c r="VXL855" s="59"/>
      <c r="VXM855" s="59"/>
      <c r="VXN855" s="59"/>
      <c r="VXO855" s="59"/>
      <c r="VXP855" s="59"/>
      <c r="VXQ855" s="59"/>
      <c r="VXR855" s="59"/>
      <c r="VXS855" s="59"/>
      <c r="VXT855" s="59"/>
      <c r="VXU855" s="59"/>
      <c r="VXV855" s="59"/>
      <c r="VXW855" s="59"/>
      <c r="VXX855" s="59"/>
      <c r="VXY855" s="59"/>
      <c r="VXZ855" s="59"/>
      <c r="VYA855" s="59"/>
      <c r="VYB855" s="59"/>
      <c r="VYC855" s="59"/>
      <c r="VYD855" s="59"/>
      <c r="VYE855" s="59"/>
      <c r="VYF855" s="59"/>
      <c r="VYG855" s="59"/>
      <c r="VYH855" s="59"/>
      <c r="VYI855" s="59"/>
      <c r="VYJ855" s="59"/>
      <c r="VYK855" s="59"/>
      <c r="VYL855" s="59"/>
      <c r="VYM855" s="59"/>
      <c r="VYN855" s="59"/>
      <c r="VYO855" s="59"/>
      <c r="VYP855" s="59"/>
      <c r="VYQ855" s="59"/>
      <c r="VYR855" s="59"/>
      <c r="VYS855" s="59"/>
      <c r="VYT855" s="59"/>
      <c r="VYU855" s="59"/>
      <c r="VYV855" s="59"/>
      <c r="VYW855" s="59"/>
      <c r="VYX855" s="59"/>
      <c r="VYY855" s="59"/>
      <c r="VYZ855" s="59"/>
      <c r="VZA855" s="59"/>
      <c r="VZB855" s="59"/>
      <c r="VZC855" s="59"/>
      <c r="VZD855" s="59"/>
      <c r="VZE855" s="59"/>
      <c r="VZF855" s="59"/>
      <c r="VZG855" s="59"/>
      <c r="VZH855" s="59"/>
      <c r="VZI855" s="59"/>
      <c r="VZJ855" s="59"/>
      <c r="VZK855" s="59"/>
      <c r="VZL855" s="59"/>
      <c r="VZM855" s="59"/>
      <c r="VZN855" s="59"/>
      <c r="VZO855" s="59"/>
      <c r="VZP855" s="59"/>
      <c r="VZQ855" s="59"/>
      <c r="VZR855" s="59"/>
      <c r="VZS855" s="59"/>
      <c r="VZT855" s="59"/>
      <c r="VZU855" s="59"/>
      <c r="VZV855" s="59"/>
      <c r="VZW855" s="59"/>
      <c r="VZX855" s="59"/>
      <c r="VZY855" s="59"/>
      <c r="VZZ855" s="59"/>
      <c r="WAA855" s="59"/>
      <c r="WAB855" s="59"/>
      <c r="WAC855" s="59"/>
      <c r="WAD855" s="59"/>
      <c r="WAE855" s="59"/>
      <c r="WAF855" s="59"/>
      <c r="WAG855" s="59"/>
      <c r="WAH855" s="59"/>
      <c r="WAI855" s="59"/>
      <c r="WAJ855" s="59"/>
      <c r="WAK855" s="59"/>
      <c r="WAL855" s="59"/>
      <c r="WAM855" s="59"/>
      <c r="WAN855" s="59"/>
      <c r="WAO855" s="59"/>
      <c r="WAP855" s="59"/>
      <c r="WAQ855" s="59"/>
      <c r="WAR855" s="59"/>
      <c r="WAS855" s="59"/>
      <c r="WAT855" s="59"/>
      <c r="WAU855" s="59"/>
      <c r="WAV855" s="59"/>
      <c r="WAW855" s="59"/>
      <c r="WAX855" s="59"/>
      <c r="WAY855" s="59"/>
      <c r="WAZ855" s="59"/>
      <c r="WBA855" s="59"/>
      <c r="WBB855" s="59"/>
      <c r="WBC855" s="59"/>
      <c r="WBD855" s="59"/>
      <c r="WBE855" s="59"/>
      <c r="WBF855" s="59"/>
      <c r="WBG855" s="59"/>
      <c r="WBH855" s="59"/>
      <c r="WBI855" s="59"/>
      <c r="WBJ855" s="59"/>
      <c r="WBK855" s="59"/>
      <c r="WBL855" s="59"/>
      <c r="WBM855" s="59"/>
      <c r="WBN855" s="59"/>
      <c r="WBO855" s="59"/>
      <c r="WBP855" s="59"/>
      <c r="WBQ855" s="59"/>
      <c r="WBR855" s="59"/>
      <c r="WBS855" s="59"/>
      <c r="WBT855" s="59"/>
      <c r="WBU855" s="59"/>
      <c r="WBV855" s="59"/>
      <c r="WBW855" s="59"/>
      <c r="WBX855" s="59"/>
      <c r="WBY855" s="59"/>
      <c r="WBZ855" s="59"/>
      <c r="WCA855" s="59"/>
      <c r="WCB855" s="59"/>
      <c r="WCC855" s="59"/>
      <c r="WCD855" s="59"/>
      <c r="WCE855" s="59"/>
      <c r="WCF855" s="59"/>
      <c r="WCG855" s="59"/>
      <c r="WCH855" s="59"/>
      <c r="WCI855" s="59"/>
      <c r="WCJ855" s="59"/>
      <c r="WCK855" s="59"/>
      <c r="WCL855" s="59"/>
      <c r="WCM855" s="59"/>
      <c r="WCN855" s="59"/>
      <c r="WCO855" s="59"/>
      <c r="WCP855" s="59"/>
      <c r="WCQ855" s="59"/>
      <c r="WCR855" s="59"/>
      <c r="WCS855" s="59"/>
      <c r="WCT855" s="59"/>
      <c r="WCU855" s="59"/>
      <c r="WCV855" s="59"/>
      <c r="WCW855" s="59"/>
      <c r="WCX855" s="59"/>
      <c r="WCY855" s="59"/>
      <c r="WCZ855" s="59"/>
      <c r="WDA855" s="59"/>
      <c r="WDB855" s="59"/>
      <c r="WDC855" s="59"/>
      <c r="WDD855" s="59"/>
      <c r="WDE855" s="59"/>
      <c r="WDF855" s="59"/>
      <c r="WDG855" s="59"/>
      <c r="WDH855" s="59"/>
      <c r="WDI855" s="59"/>
      <c r="WDJ855" s="59"/>
      <c r="WDK855" s="59"/>
      <c r="WDL855" s="59"/>
      <c r="WDM855" s="59"/>
      <c r="WDN855" s="59"/>
      <c r="WDO855" s="59"/>
      <c r="WDP855" s="59"/>
      <c r="WDQ855" s="59"/>
      <c r="WDR855" s="59"/>
      <c r="WDS855" s="59"/>
      <c r="WDT855" s="59"/>
      <c r="WDU855" s="59"/>
      <c r="WDV855" s="59"/>
      <c r="WDW855" s="59"/>
      <c r="WDX855" s="59"/>
      <c r="WDY855" s="59"/>
      <c r="WDZ855" s="59"/>
      <c r="WEA855" s="59"/>
      <c r="WEB855" s="59"/>
      <c r="WEC855" s="59"/>
      <c r="WED855" s="59"/>
      <c r="WEE855" s="59"/>
      <c r="WEF855" s="59"/>
      <c r="WEG855" s="59"/>
      <c r="WEH855" s="59"/>
      <c r="WEI855" s="59"/>
      <c r="WEJ855" s="59"/>
      <c r="WEK855" s="59"/>
      <c r="WEL855" s="59"/>
      <c r="WEM855" s="59"/>
      <c r="WEN855" s="59"/>
      <c r="WEO855" s="59"/>
      <c r="WEP855" s="59"/>
      <c r="WEQ855" s="59"/>
      <c r="WER855" s="59"/>
      <c r="WES855" s="59"/>
      <c r="WET855" s="59"/>
      <c r="WEU855" s="59"/>
      <c r="WEV855" s="59"/>
      <c r="WEW855" s="59"/>
      <c r="WEX855" s="59"/>
      <c r="WEY855" s="59"/>
      <c r="WEZ855" s="59"/>
      <c r="WFA855" s="59"/>
      <c r="WFB855" s="59"/>
      <c r="WFC855" s="59"/>
      <c r="WFD855" s="59"/>
      <c r="WFE855" s="59"/>
      <c r="WFF855" s="59"/>
      <c r="WFG855" s="59"/>
      <c r="WFH855" s="59"/>
      <c r="WFI855" s="59"/>
      <c r="WFJ855" s="59"/>
      <c r="WFK855" s="59"/>
      <c r="WFL855" s="59"/>
      <c r="WFM855" s="59"/>
      <c r="WFN855" s="59"/>
      <c r="WFO855" s="59"/>
      <c r="WFP855" s="59"/>
      <c r="WFQ855" s="59"/>
      <c r="WFR855" s="59"/>
      <c r="WFS855" s="59"/>
      <c r="WFT855" s="59"/>
      <c r="WFU855" s="59"/>
      <c r="WFV855" s="59"/>
      <c r="WFW855" s="59"/>
      <c r="WFX855" s="59"/>
      <c r="WFY855" s="59"/>
      <c r="WFZ855" s="59"/>
      <c r="WGA855" s="59"/>
      <c r="WGB855" s="59"/>
      <c r="WGC855" s="59"/>
      <c r="WGD855" s="59"/>
      <c r="WGE855" s="59"/>
      <c r="WGF855" s="59"/>
      <c r="WGG855" s="59"/>
      <c r="WGH855" s="59"/>
      <c r="WGI855" s="59"/>
      <c r="WGJ855" s="59"/>
      <c r="WGK855" s="59"/>
      <c r="WGL855" s="59"/>
      <c r="WGM855" s="59"/>
      <c r="WGN855" s="59"/>
      <c r="WGO855" s="59"/>
      <c r="WGP855" s="59"/>
      <c r="WGQ855" s="59"/>
      <c r="WGR855" s="59"/>
      <c r="WGS855" s="59"/>
      <c r="WGT855" s="59"/>
      <c r="WGU855" s="59"/>
      <c r="WGV855" s="59"/>
      <c r="WGW855" s="59"/>
      <c r="WGX855" s="59"/>
      <c r="WGY855" s="59"/>
      <c r="WGZ855" s="59"/>
      <c r="WHA855" s="59"/>
      <c r="WHB855" s="59"/>
      <c r="WHC855" s="59"/>
      <c r="WHD855" s="59"/>
      <c r="WHE855" s="59"/>
      <c r="WHF855" s="59"/>
      <c r="WHG855" s="59"/>
      <c r="WHH855" s="59"/>
      <c r="WHI855" s="59"/>
      <c r="WHJ855" s="59"/>
      <c r="WHK855" s="59"/>
      <c r="WHL855" s="59"/>
      <c r="WHM855" s="59"/>
      <c r="WHN855" s="59"/>
      <c r="WHO855" s="59"/>
      <c r="WHP855" s="59"/>
      <c r="WHQ855" s="59"/>
      <c r="WHR855" s="59"/>
      <c r="WHS855" s="59"/>
      <c r="WHT855" s="59"/>
      <c r="WHU855" s="59"/>
      <c r="WHV855" s="59"/>
      <c r="WHW855" s="59"/>
      <c r="WHX855" s="59"/>
      <c r="WHY855" s="59"/>
      <c r="WHZ855" s="59"/>
      <c r="WIA855" s="59"/>
      <c r="WIB855" s="59"/>
      <c r="WIC855" s="59"/>
      <c r="WID855" s="59"/>
      <c r="WIE855" s="59"/>
      <c r="WIF855" s="59"/>
      <c r="WIG855" s="59"/>
      <c r="WIH855" s="59"/>
      <c r="WII855" s="59"/>
      <c r="WIJ855" s="59"/>
      <c r="WIK855" s="59"/>
      <c r="WIL855" s="59"/>
      <c r="WIM855" s="59"/>
      <c r="WIN855" s="59"/>
      <c r="WIO855" s="59"/>
      <c r="WIP855" s="59"/>
      <c r="WIQ855" s="59"/>
      <c r="WIR855" s="59"/>
      <c r="WIS855" s="59"/>
      <c r="WIT855" s="59"/>
      <c r="WIU855" s="59"/>
      <c r="WIV855" s="59"/>
      <c r="WIW855" s="59"/>
      <c r="WIX855" s="59"/>
      <c r="WIY855" s="59"/>
      <c r="WIZ855" s="59"/>
      <c r="WJA855" s="59"/>
      <c r="WJB855" s="59"/>
      <c r="WJC855" s="59"/>
      <c r="WJD855" s="59"/>
      <c r="WJE855" s="59"/>
      <c r="WJF855" s="59"/>
      <c r="WJG855" s="59"/>
      <c r="WJH855" s="59"/>
      <c r="WJI855" s="59"/>
      <c r="WJJ855" s="59"/>
      <c r="WJK855" s="59"/>
      <c r="WJL855" s="59"/>
      <c r="WJM855" s="59"/>
      <c r="WJN855" s="59"/>
      <c r="WJO855" s="59"/>
      <c r="WJP855" s="59"/>
      <c r="WJQ855" s="59"/>
      <c r="WJR855" s="59"/>
      <c r="WJS855" s="59"/>
      <c r="WJT855" s="59"/>
      <c r="WJU855" s="59"/>
      <c r="WJV855" s="59"/>
      <c r="WJW855" s="59"/>
      <c r="WJX855" s="59"/>
      <c r="WJY855" s="59"/>
      <c r="WJZ855" s="59"/>
      <c r="WKA855" s="59"/>
      <c r="WKB855" s="59"/>
      <c r="WKC855" s="59"/>
      <c r="WKD855" s="59"/>
      <c r="WKE855" s="59"/>
      <c r="WKF855" s="59"/>
      <c r="WKG855" s="59"/>
      <c r="WKH855" s="59"/>
      <c r="WKI855" s="59"/>
      <c r="WKJ855" s="59"/>
      <c r="WKK855" s="59"/>
      <c r="WKL855" s="59"/>
      <c r="WKM855" s="59"/>
      <c r="WKN855" s="59"/>
      <c r="WKO855" s="59"/>
      <c r="WKP855" s="59"/>
      <c r="WKQ855" s="59"/>
      <c r="WKR855" s="59"/>
      <c r="WKS855" s="59"/>
      <c r="WKT855" s="59"/>
      <c r="WKU855" s="59"/>
      <c r="WKV855" s="59"/>
      <c r="WKW855" s="59"/>
      <c r="WKX855" s="59"/>
      <c r="WKY855" s="59"/>
      <c r="WKZ855" s="59"/>
      <c r="WLA855" s="59"/>
      <c r="WLB855" s="59"/>
      <c r="WLC855" s="59"/>
      <c r="WLD855" s="59"/>
      <c r="WLE855" s="59"/>
      <c r="WLF855" s="59"/>
      <c r="WLG855" s="59"/>
      <c r="WLH855" s="59"/>
      <c r="WLI855" s="59"/>
      <c r="WLJ855" s="59"/>
      <c r="WLK855" s="59"/>
      <c r="WLL855" s="59"/>
      <c r="WLM855" s="59"/>
      <c r="WLN855" s="59"/>
      <c r="WLO855" s="59"/>
      <c r="WLP855" s="59"/>
      <c r="WLQ855" s="59"/>
      <c r="WLR855" s="59"/>
      <c r="WLS855" s="59"/>
      <c r="WLT855" s="59"/>
      <c r="WLU855" s="59"/>
      <c r="WLV855" s="59"/>
      <c r="WLW855" s="59"/>
      <c r="WLX855" s="59"/>
      <c r="WLY855" s="59"/>
      <c r="WLZ855" s="59"/>
      <c r="WMA855" s="59"/>
      <c r="WMB855" s="59"/>
      <c r="WMC855" s="59"/>
      <c r="WMD855" s="59"/>
      <c r="WME855" s="59"/>
      <c r="WMF855" s="59"/>
      <c r="WMG855" s="59"/>
      <c r="WMH855" s="59"/>
      <c r="WMI855" s="59"/>
      <c r="WMJ855" s="59"/>
      <c r="WMK855" s="59"/>
      <c r="WML855" s="59"/>
      <c r="WMM855" s="59"/>
      <c r="WMN855" s="59"/>
      <c r="WMO855" s="59"/>
      <c r="WMP855" s="59"/>
      <c r="WMQ855" s="59"/>
      <c r="WMR855" s="59"/>
      <c r="WMS855" s="59"/>
      <c r="WMT855" s="59"/>
      <c r="WMU855" s="59"/>
      <c r="WMV855" s="59"/>
      <c r="WMW855" s="59"/>
      <c r="WMX855" s="59"/>
      <c r="WMY855" s="59"/>
      <c r="WMZ855" s="59"/>
      <c r="WNA855" s="59"/>
      <c r="WNB855" s="59"/>
      <c r="WNC855" s="59"/>
      <c r="WND855" s="59"/>
      <c r="WNE855" s="59"/>
      <c r="WNF855" s="59"/>
      <c r="WNG855" s="59"/>
      <c r="WNH855" s="59"/>
      <c r="WNI855" s="59"/>
      <c r="WNJ855" s="59"/>
      <c r="WNK855" s="59"/>
      <c r="WNL855" s="59"/>
      <c r="WNM855" s="59"/>
      <c r="WNN855" s="59"/>
      <c r="WNO855" s="59"/>
      <c r="WNP855" s="59"/>
      <c r="WNQ855" s="59"/>
      <c r="WNR855" s="59"/>
      <c r="WNS855" s="59"/>
      <c r="WNT855" s="59"/>
      <c r="WNU855" s="59"/>
      <c r="WNV855" s="59"/>
      <c r="WNW855" s="59"/>
      <c r="WNX855" s="59"/>
      <c r="WNY855" s="59"/>
      <c r="WNZ855" s="59"/>
      <c r="WOA855" s="59"/>
      <c r="WOB855" s="59"/>
      <c r="WOC855" s="59"/>
      <c r="WOD855" s="59"/>
      <c r="WOE855" s="59"/>
      <c r="WOF855" s="59"/>
      <c r="WOG855" s="59"/>
      <c r="WOH855" s="59"/>
      <c r="WOI855" s="59"/>
      <c r="WOJ855" s="59"/>
      <c r="WOK855" s="59"/>
      <c r="WOL855" s="59"/>
      <c r="WOM855" s="59"/>
      <c r="WON855" s="59"/>
      <c r="WOO855" s="59"/>
      <c r="WOP855" s="59"/>
      <c r="WOQ855" s="59"/>
      <c r="WOR855" s="59"/>
      <c r="WOS855" s="59"/>
      <c r="WOT855" s="59"/>
      <c r="WOU855" s="59"/>
      <c r="WOV855" s="59"/>
      <c r="WOW855" s="59"/>
      <c r="WOX855" s="59"/>
      <c r="WOY855" s="59"/>
      <c r="WOZ855" s="59"/>
      <c r="WPA855" s="59"/>
      <c r="WPB855" s="59"/>
      <c r="WPC855" s="59"/>
      <c r="WPD855" s="59"/>
      <c r="WPE855" s="59"/>
      <c r="WPF855" s="59"/>
      <c r="WPG855" s="59"/>
      <c r="WPH855" s="59"/>
      <c r="WPI855" s="59"/>
      <c r="WPJ855" s="59"/>
      <c r="WPK855" s="59"/>
      <c r="WPL855" s="59"/>
      <c r="WPM855" s="59"/>
      <c r="WPN855" s="59"/>
      <c r="WPO855" s="59"/>
      <c r="WPP855" s="59"/>
      <c r="WPQ855" s="59"/>
      <c r="WPR855" s="59"/>
      <c r="WPS855" s="59"/>
      <c r="WPT855" s="59"/>
      <c r="WPU855" s="59"/>
      <c r="WPV855" s="59"/>
      <c r="WPW855" s="59"/>
      <c r="WPX855" s="59"/>
      <c r="WPY855" s="59"/>
      <c r="WPZ855" s="59"/>
      <c r="WQA855" s="59"/>
      <c r="WQB855" s="59"/>
      <c r="WQC855" s="59"/>
      <c r="WQD855" s="59"/>
      <c r="WQE855" s="59"/>
      <c r="WQF855" s="59"/>
      <c r="WQG855" s="59"/>
      <c r="WQH855" s="59"/>
      <c r="WQI855" s="59"/>
      <c r="WQJ855" s="59"/>
      <c r="WQK855" s="59"/>
      <c r="WQL855" s="59"/>
      <c r="WQM855" s="59"/>
      <c r="WQN855" s="59"/>
      <c r="WQO855" s="59"/>
      <c r="WQP855" s="59"/>
      <c r="WQQ855" s="59"/>
      <c r="WQR855" s="59"/>
      <c r="WQS855" s="59"/>
      <c r="WQT855" s="59"/>
      <c r="WQU855" s="59"/>
      <c r="WQV855" s="59"/>
      <c r="WQW855" s="59"/>
      <c r="WQX855" s="59"/>
      <c r="WQY855" s="59"/>
      <c r="WQZ855" s="59"/>
      <c r="WRA855" s="59"/>
      <c r="WRB855" s="59"/>
      <c r="WRC855" s="59"/>
      <c r="WRD855" s="59"/>
      <c r="WRE855" s="59"/>
      <c r="WRF855" s="59"/>
      <c r="WRG855" s="59"/>
      <c r="WRH855" s="59"/>
      <c r="WRI855" s="59"/>
      <c r="WRJ855" s="59"/>
      <c r="WRK855" s="59"/>
      <c r="WRL855" s="59"/>
      <c r="WRM855" s="59"/>
      <c r="WRN855" s="59"/>
      <c r="WRO855" s="59"/>
      <c r="WRP855" s="59"/>
      <c r="WRQ855" s="59"/>
      <c r="WRR855" s="59"/>
      <c r="WRS855" s="59"/>
      <c r="WRT855" s="59"/>
      <c r="WRU855" s="59"/>
      <c r="WRV855" s="59"/>
      <c r="WRW855" s="59"/>
      <c r="WRX855" s="59"/>
      <c r="WRY855" s="59"/>
      <c r="WRZ855" s="59"/>
      <c r="WSA855" s="59"/>
      <c r="WSB855" s="59"/>
      <c r="WSC855" s="59"/>
      <c r="WSD855" s="59"/>
      <c r="WSE855" s="59"/>
      <c r="WSF855" s="59"/>
      <c r="WSG855" s="59"/>
      <c r="WSH855" s="59"/>
      <c r="WSI855" s="59"/>
      <c r="WSJ855" s="59"/>
      <c r="WSK855" s="59"/>
      <c r="WSL855" s="59"/>
      <c r="WSM855" s="59"/>
      <c r="WSN855" s="59"/>
      <c r="WSO855" s="59"/>
      <c r="WSP855" s="59"/>
      <c r="WSQ855" s="59"/>
      <c r="WSR855" s="59"/>
      <c r="WSS855" s="59"/>
      <c r="WST855" s="59"/>
      <c r="WSU855" s="59"/>
      <c r="WSV855" s="59"/>
      <c r="WSW855" s="59"/>
      <c r="WSX855" s="59"/>
      <c r="WSY855" s="59"/>
      <c r="WSZ855" s="59"/>
      <c r="WTA855" s="59"/>
      <c r="WTB855" s="59"/>
      <c r="WTC855" s="59"/>
      <c r="WTD855" s="59"/>
      <c r="WTE855" s="59"/>
      <c r="WTF855" s="59"/>
      <c r="WTG855" s="59"/>
      <c r="WTH855" s="59"/>
      <c r="WTI855" s="59"/>
      <c r="WTJ855" s="59"/>
      <c r="WTK855" s="59"/>
      <c r="WTL855" s="59"/>
      <c r="WTM855" s="59"/>
      <c r="WTN855" s="59"/>
      <c r="WTO855" s="59"/>
      <c r="WTP855" s="59"/>
      <c r="WTQ855" s="59"/>
      <c r="WTR855" s="59"/>
      <c r="WTS855" s="59"/>
      <c r="WTT855" s="59"/>
      <c r="WTU855" s="59"/>
      <c r="WTV855" s="59"/>
      <c r="WTW855" s="59"/>
      <c r="WTX855" s="59"/>
      <c r="WTY855" s="59"/>
      <c r="WTZ855" s="59"/>
      <c r="WUA855" s="59"/>
      <c r="WUB855" s="59"/>
      <c r="WUC855" s="59"/>
      <c r="WUD855" s="59"/>
      <c r="WUE855" s="59"/>
      <c r="WUF855" s="59"/>
      <c r="WUG855" s="59"/>
      <c r="WUH855" s="59"/>
      <c r="WUI855" s="59"/>
      <c r="WUJ855" s="59"/>
      <c r="WUK855" s="59"/>
      <c r="WUL855" s="59"/>
      <c r="WUM855" s="59"/>
      <c r="WUN855" s="59"/>
      <c r="WUO855" s="59"/>
      <c r="WUP855" s="59"/>
      <c r="WUQ855" s="59"/>
      <c r="WUR855" s="59"/>
      <c r="WUS855" s="59"/>
      <c r="WUT855" s="59"/>
      <c r="WUU855" s="59"/>
      <c r="WUV855" s="59"/>
      <c r="WUW855" s="59"/>
      <c r="WUX855" s="59"/>
      <c r="WUY855" s="59"/>
      <c r="WUZ855" s="59"/>
      <c r="WVA855" s="59"/>
      <c r="WVB855" s="59"/>
      <c r="WVC855" s="59"/>
      <c r="WVD855" s="59"/>
      <c r="WVE855" s="59"/>
      <c r="WVF855" s="59"/>
      <c r="WVG855" s="59"/>
      <c r="WVH855" s="59"/>
      <c r="WVI855" s="59"/>
      <c r="WVJ855" s="59"/>
      <c r="WVK855" s="59"/>
      <c r="WVL855" s="59"/>
      <c r="WVM855" s="59"/>
      <c r="WVN855" s="59"/>
      <c r="WVO855" s="59"/>
      <c r="WVP855" s="59"/>
      <c r="WVQ855" s="59"/>
      <c r="WVR855" s="59"/>
      <c r="WVS855" s="59"/>
      <c r="WVT855" s="59"/>
      <c r="WVU855" s="59"/>
      <c r="WVV855" s="59"/>
      <c r="WVW855" s="59"/>
      <c r="WVX855" s="59"/>
      <c r="WVY855" s="59"/>
      <c r="WVZ855" s="59"/>
      <c r="WWA855" s="59"/>
      <c r="WWB855" s="59"/>
      <c r="WWC855" s="59"/>
      <c r="WWD855" s="59"/>
      <c r="WWE855" s="59"/>
      <c r="WWF855" s="59"/>
      <c r="WWG855" s="59"/>
      <c r="WWH855" s="59"/>
      <c r="WWI855" s="59"/>
      <c r="WWJ855" s="59"/>
      <c r="WWK855" s="59"/>
      <c r="WWL855" s="59"/>
      <c r="WWM855" s="59"/>
      <c r="WWN855" s="59"/>
      <c r="WWO855" s="59"/>
      <c r="WWP855" s="59"/>
      <c r="WWQ855" s="59"/>
      <c r="WWR855" s="59"/>
      <c r="WWS855" s="59"/>
      <c r="WWT855" s="59"/>
      <c r="WWU855" s="59"/>
      <c r="WWV855" s="59"/>
      <c r="WWW855" s="59"/>
      <c r="WWX855" s="59"/>
      <c r="WWY855" s="59"/>
      <c r="WWZ855" s="59"/>
      <c r="WXA855" s="59"/>
      <c r="WXB855" s="59"/>
      <c r="WXC855" s="59"/>
      <c r="WXD855" s="59"/>
      <c r="WXE855" s="59"/>
      <c r="WXF855" s="59"/>
      <c r="WXG855" s="59"/>
      <c r="WXH855" s="59"/>
      <c r="WXI855" s="59"/>
      <c r="WXJ855" s="59"/>
      <c r="WXK855" s="59"/>
      <c r="WXL855" s="59"/>
      <c r="WXM855" s="59"/>
      <c r="WXN855" s="59"/>
      <c r="WXO855" s="59"/>
      <c r="WXP855" s="59"/>
      <c r="WXQ855" s="59"/>
      <c r="WXR855" s="59"/>
      <c r="WXS855" s="59"/>
      <c r="WXT855" s="59"/>
      <c r="WXU855" s="59"/>
      <c r="WXV855" s="59"/>
      <c r="WXW855" s="59"/>
      <c r="WXX855" s="59"/>
      <c r="WXY855" s="59"/>
      <c r="WXZ855" s="59"/>
      <c r="WYA855" s="59"/>
      <c r="WYB855" s="59"/>
      <c r="WYC855" s="59"/>
      <c r="WYD855" s="59"/>
      <c r="WYE855" s="59"/>
      <c r="WYF855" s="59"/>
      <c r="WYG855" s="59"/>
      <c r="WYH855" s="59"/>
      <c r="WYI855" s="59"/>
      <c r="WYJ855" s="59"/>
      <c r="WYK855" s="59"/>
      <c r="WYL855" s="59"/>
      <c r="WYM855" s="59"/>
      <c r="WYN855" s="59"/>
      <c r="WYO855" s="59"/>
      <c r="WYP855" s="59"/>
      <c r="WYQ855" s="59"/>
      <c r="WYR855" s="59"/>
      <c r="WYS855" s="59"/>
      <c r="WYT855" s="59"/>
      <c r="WYU855" s="59"/>
      <c r="WYV855" s="59"/>
      <c r="WYW855" s="59"/>
      <c r="WYX855" s="59"/>
      <c r="WYY855" s="59"/>
      <c r="WYZ855" s="59"/>
      <c r="WZA855" s="59"/>
      <c r="WZB855" s="59"/>
      <c r="WZC855" s="59"/>
      <c r="WZD855" s="59"/>
      <c r="WZE855" s="59"/>
      <c r="WZF855" s="59"/>
      <c r="WZG855" s="59"/>
      <c r="WZH855" s="59"/>
      <c r="WZI855" s="59"/>
      <c r="WZJ855" s="59"/>
      <c r="WZK855" s="59"/>
      <c r="WZL855" s="59"/>
      <c r="WZM855" s="59"/>
      <c r="WZN855" s="59"/>
      <c r="WZO855" s="59"/>
      <c r="WZP855" s="59"/>
      <c r="WZQ855" s="59"/>
      <c r="WZR855" s="59"/>
      <c r="WZS855" s="59"/>
      <c r="WZT855" s="59"/>
      <c r="WZU855" s="59"/>
      <c r="WZV855" s="59"/>
      <c r="WZW855" s="59"/>
      <c r="WZX855" s="59"/>
      <c r="WZY855" s="59"/>
      <c r="WZZ855" s="59"/>
      <c r="XAA855" s="59"/>
      <c r="XAB855" s="59"/>
      <c r="XAC855" s="59"/>
      <c r="XAD855" s="59"/>
      <c r="XAE855" s="59"/>
      <c r="XAF855" s="59"/>
      <c r="XAG855" s="59"/>
      <c r="XAH855" s="59"/>
      <c r="XAI855" s="59"/>
      <c r="XAJ855" s="59"/>
      <c r="XAK855" s="59"/>
      <c r="XAL855" s="59"/>
      <c r="XAM855" s="59"/>
      <c r="XAN855" s="59"/>
      <c r="XAO855" s="59"/>
      <c r="XAP855" s="59"/>
      <c r="XAQ855" s="59"/>
      <c r="XAR855" s="59"/>
      <c r="XAS855" s="59"/>
      <c r="XAT855" s="59"/>
      <c r="XAU855" s="59"/>
      <c r="XAV855" s="59"/>
      <c r="XAW855" s="59"/>
      <c r="XAX855" s="59"/>
      <c r="XAY855" s="59"/>
      <c r="XAZ855" s="59"/>
      <c r="XBA855" s="59"/>
      <c r="XBB855" s="59"/>
      <c r="XBC855" s="59"/>
      <c r="XBD855" s="59"/>
      <c r="XBE855" s="59"/>
      <c r="XBF855" s="59"/>
      <c r="XBG855" s="59"/>
      <c r="XBH855" s="59"/>
      <c r="XBI855" s="59"/>
      <c r="XBJ855" s="59"/>
      <c r="XBK855" s="59"/>
      <c r="XBL855" s="59"/>
      <c r="XBM855" s="59"/>
      <c r="XBN855" s="59"/>
      <c r="XBO855" s="59"/>
      <c r="XBP855" s="59"/>
      <c r="XBQ855" s="59"/>
      <c r="XBR855" s="59"/>
      <c r="XBS855" s="59"/>
      <c r="XBT855" s="59"/>
      <c r="XBU855" s="59"/>
      <c r="XBV855" s="59"/>
      <c r="XBW855" s="59"/>
      <c r="XBX855" s="59"/>
      <c r="XBY855" s="59"/>
      <c r="XBZ855" s="59"/>
      <c r="XCA855" s="59"/>
      <c r="XCB855" s="59"/>
      <c r="XCC855" s="59"/>
      <c r="XCD855" s="59"/>
      <c r="XCE855" s="59"/>
      <c r="XCF855" s="59"/>
      <c r="XCG855" s="59"/>
      <c r="XCH855" s="59"/>
      <c r="XCI855" s="59"/>
      <c r="XCJ855" s="59"/>
      <c r="XCK855" s="59"/>
      <c r="XCL855" s="59"/>
      <c r="XCM855" s="59"/>
      <c r="XCN855" s="59"/>
      <c r="XCO855" s="59"/>
      <c r="XCP855" s="59"/>
      <c r="XCQ855" s="59"/>
      <c r="XCR855" s="59"/>
      <c r="XCS855" s="59"/>
      <c r="XCT855" s="59"/>
      <c r="XCU855" s="59"/>
      <c r="XCV855" s="59"/>
      <c r="XCW855" s="59"/>
      <c r="XCX855" s="59"/>
      <c r="XCY855" s="59"/>
      <c r="XCZ855" s="59"/>
      <c r="XDA855" s="59"/>
      <c r="XDB855" s="59"/>
      <c r="XDC855" s="59"/>
      <c r="XDD855" s="59"/>
      <c r="XDE855" s="59"/>
      <c r="XDF855" s="59"/>
      <c r="XDG855" s="59"/>
      <c r="XDH855" s="59"/>
      <c r="XDI855" s="59"/>
      <c r="XDJ855" s="59"/>
      <c r="XDK855" s="59"/>
      <c r="XDL855" s="59"/>
      <c r="XDM855" s="59"/>
      <c r="XDN855" s="59"/>
      <c r="XDO855" s="59"/>
      <c r="XDP855" s="59"/>
      <c r="XDQ855" s="59"/>
      <c r="XDR855" s="59"/>
      <c r="XDS855" s="59"/>
      <c r="XDT855" s="59"/>
      <c r="XDU855" s="59"/>
      <c r="XDV855" s="59"/>
      <c r="XDW855" s="59"/>
      <c r="XDX855" s="59"/>
      <c r="XDY855" s="59"/>
      <c r="XDZ855" s="59"/>
      <c r="XEA855" s="59"/>
      <c r="XEB855" s="59"/>
      <c r="XEC855" s="59"/>
      <c r="XED855" s="59"/>
      <c r="XEE855" s="59"/>
      <c r="XEF855" s="59"/>
      <c r="XEG855" s="59"/>
      <c r="XEH855" s="59"/>
      <c r="XEI855" s="59"/>
      <c r="XEJ855" s="59"/>
      <c r="XEK855" s="59"/>
      <c r="XEL855" s="59"/>
      <c r="XEM855" s="59"/>
    </row>
    <row r="856" spans="1:16367" x14ac:dyDescent="0.25">
      <c r="A856" s="2" t="s">
        <v>101</v>
      </c>
      <c r="B856" s="67">
        <v>44183</v>
      </c>
      <c r="C856" s="68" t="s">
        <v>6</v>
      </c>
      <c r="D856" s="68"/>
      <c r="E856" s="68"/>
      <c r="F856" s="68"/>
      <c r="G856" s="68" t="s">
        <v>3</v>
      </c>
      <c r="H856" s="68" t="s">
        <v>2502</v>
      </c>
      <c r="I856" s="69"/>
      <c r="J856" s="69"/>
      <c r="K856" s="69"/>
      <c r="L856" s="69"/>
      <c r="M856" s="69">
        <v>0</v>
      </c>
      <c r="N856" s="68"/>
      <c r="O856" s="68" t="s">
        <v>2501</v>
      </c>
      <c r="P856" s="68" t="s">
        <v>422</v>
      </c>
      <c r="Q856" s="69">
        <v>78853451.159999996</v>
      </c>
      <c r="R856" s="69">
        <v>0</v>
      </c>
      <c r="S856" s="69">
        <v>78853451.159999996</v>
      </c>
      <c r="T856" s="69">
        <v>0</v>
      </c>
      <c r="U856" s="68" t="s">
        <v>366</v>
      </c>
      <c r="V856" s="69">
        <v>0</v>
      </c>
      <c r="W856" s="69">
        <v>0</v>
      </c>
      <c r="X856" s="68" t="s">
        <v>366</v>
      </c>
      <c r="Y856" s="69">
        <v>0</v>
      </c>
      <c r="Z856" s="69">
        <v>0</v>
      </c>
      <c r="AA856" s="68" t="s">
        <v>0</v>
      </c>
      <c r="AB856" s="69">
        <v>0</v>
      </c>
      <c r="AC856" s="69">
        <v>0</v>
      </c>
      <c r="AD856" s="68"/>
      <c r="AE856" s="69">
        <v>0</v>
      </c>
      <c r="AF856" s="72"/>
      <c r="AG856" s="68"/>
      <c r="AH856" s="154"/>
      <c r="AI856" s="3"/>
      <c r="AJ856" s="3"/>
      <c r="AK856" s="154"/>
      <c r="AL856" s="154"/>
      <c r="AM856" s="154"/>
      <c r="AN856" s="154"/>
      <c r="AO856" s="154"/>
      <c r="AP856" s="154"/>
      <c r="AQ856" s="59"/>
      <c r="AR856" s="59"/>
      <c r="AS856" s="59"/>
      <c r="AT856" s="59"/>
      <c r="AU856" s="59"/>
      <c r="AV856" s="59"/>
      <c r="AW856" s="59"/>
      <c r="AX856" s="59"/>
      <c r="AY856" s="59"/>
      <c r="AZ856" s="59"/>
      <c r="BA856" s="59"/>
      <c r="BB856" s="59"/>
      <c r="BC856" s="59"/>
      <c r="BD856" s="59"/>
      <c r="BE856" s="59"/>
      <c r="BF856" s="59"/>
      <c r="BG856" s="59"/>
      <c r="BH856" s="59"/>
      <c r="BI856" s="59"/>
      <c r="BJ856" s="59"/>
      <c r="BK856" s="59"/>
      <c r="BL856" s="59"/>
      <c r="BM856" s="59"/>
      <c r="BN856" s="59"/>
      <c r="BO856" s="59"/>
      <c r="BP856" s="59"/>
      <c r="BQ856" s="59"/>
      <c r="BR856" s="59"/>
      <c r="BS856" s="59"/>
      <c r="BT856" s="59"/>
      <c r="BU856" s="59"/>
      <c r="BV856" s="59"/>
      <c r="BW856" s="59"/>
      <c r="BX856" s="59"/>
      <c r="BY856" s="59"/>
      <c r="BZ856" s="59"/>
      <c r="CA856" s="59"/>
      <c r="CB856" s="59"/>
      <c r="CC856" s="59"/>
      <c r="CD856" s="59"/>
      <c r="CE856" s="59"/>
      <c r="CF856" s="59"/>
      <c r="CG856" s="59"/>
      <c r="CH856" s="59"/>
      <c r="CI856" s="59"/>
      <c r="CJ856" s="59"/>
      <c r="CK856" s="59"/>
      <c r="CL856" s="59"/>
      <c r="CM856" s="59"/>
      <c r="CN856" s="59"/>
      <c r="CO856" s="59"/>
      <c r="CP856" s="59"/>
      <c r="CQ856" s="59"/>
      <c r="CR856" s="59"/>
      <c r="CS856" s="59"/>
      <c r="CT856" s="59"/>
      <c r="CU856" s="59"/>
      <c r="CV856" s="59"/>
      <c r="CW856" s="59"/>
      <c r="CX856" s="59"/>
      <c r="CY856" s="59"/>
      <c r="CZ856" s="59"/>
      <c r="DA856" s="59"/>
      <c r="DB856" s="59"/>
      <c r="DC856" s="59"/>
      <c r="DD856" s="59"/>
      <c r="DE856" s="59"/>
      <c r="DF856" s="59"/>
      <c r="DG856" s="59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  <c r="DZ856" s="59"/>
      <c r="EA856" s="59"/>
      <c r="EB856" s="59"/>
      <c r="EC856" s="59"/>
      <c r="ED856" s="59"/>
      <c r="EE856" s="59"/>
      <c r="EF856" s="59"/>
      <c r="EG856" s="59"/>
      <c r="EH856" s="59"/>
      <c r="EI856" s="59"/>
      <c r="EJ856" s="59"/>
      <c r="EK856" s="59"/>
      <c r="EL856" s="59"/>
      <c r="EM856" s="59"/>
      <c r="EN856" s="59"/>
      <c r="EO856" s="59"/>
      <c r="EP856" s="59"/>
      <c r="EQ856" s="59"/>
      <c r="ER856" s="59"/>
      <c r="ES856" s="59"/>
      <c r="ET856" s="59"/>
      <c r="EU856" s="59"/>
      <c r="EV856" s="59"/>
      <c r="EW856" s="59"/>
      <c r="EX856" s="59"/>
      <c r="EY856" s="59"/>
      <c r="EZ856" s="59"/>
      <c r="FA856" s="59"/>
      <c r="FB856" s="59"/>
      <c r="FC856" s="59"/>
      <c r="FD856" s="59"/>
      <c r="FE856" s="59"/>
      <c r="FF856" s="59"/>
      <c r="FG856" s="59"/>
      <c r="FH856" s="59"/>
      <c r="FI856" s="59"/>
      <c r="FJ856" s="59"/>
      <c r="FK856" s="59"/>
      <c r="FL856" s="59"/>
      <c r="FM856" s="59"/>
      <c r="FN856" s="59"/>
      <c r="FO856" s="59"/>
      <c r="FP856" s="59"/>
      <c r="FQ856" s="59"/>
      <c r="FR856" s="59"/>
      <c r="FS856" s="59"/>
      <c r="FT856" s="59"/>
      <c r="FU856" s="59"/>
      <c r="FV856" s="59"/>
      <c r="FW856" s="59"/>
      <c r="FX856" s="59"/>
      <c r="FY856" s="59"/>
      <c r="FZ856" s="59"/>
      <c r="GA856" s="59"/>
      <c r="GB856" s="59"/>
      <c r="GC856" s="59"/>
      <c r="GD856" s="59"/>
      <c r="GE856" s="59"/>
      <c r="GF856" s="59"/>
      <c r="GG856" s="59"/>
      <c r="GH856" s="59"/>
      <c r="GI856" s="59"/>
      <c r="GJ856" s="59"/>
      <c r="GK856" s="59"/>
      <c r="GL856" s="59"/>
      <c r="GM856" s="59"/>
      <c r="GN856" s="59"/>
      <c r="GO856" s="59"/>
      <c r="GP856" s="59"/>
      <c r="GQ856" s="59"/>
      <c r="GR856" s="59"/>
      <c r="GS856" s="59"/>
      <c r="GT856" s="59"/>
      <c r="GU856" s="59"/>
      <c r="GV856" s="59"/>
      <c r="GW856" s="59"/>
      <c r="GX856" s="59"/>
      <c r="GY856" s="59"/>
      <c r="GZ856" s="59"/>
      <c r="HA856" s="59"/>
      <c r="HB856" s="59"/>
      <c r="HC856" s="59"/>
      <c r="HD856" s="59"/>
      <c r="HE856" s="59"/>
      <c r="HF856" s="59"/>
      <c r="HG856" s="59"/>
      <c r="HH856" s="59"/>
      <c r="HI856" s="59"/>
      <c r="HJ856" s="59"/>
      <c r="HK856" s="59"/>
      <c r="HL856" s="59"/>
      <c r="HM856" s="59"/>
      <c r="HN856" s="59"/>
      <c r="HO856" s="59"/>
      <c r="HP856" s="59"/>
      <c r="HQ856" s="59"/>
      <c r="HR856" s="59"/>
      <c r="HS856" s="59"/>
      <c r="HT856" s="59"/>
      <c r="HU856" s="59"/>
      <c r="HV856" s="59"/>
      <c r="HW856" s="59"/>
      <c r="HX856" s="59"/>
      <c r="HY856" s="59"/>
      <c r="HZ856" s="59"/>
      <c r="IA856" s="59"/>
      <c r="IB856" s="59"/>
      <c r="IC856" s="59"/>
      <c r="ID856" s="59"/>
      <c r="IE856" s="59"/>
      <c r="IF856" s="59"/>
      <c r="IG856" s="59"/>
      <c r="IH856" s="59"/>
      <c r="II856" s="59"/>
      <c r="IJ856" s="59"/>
      <c r="IK856" s="59"/>
      <c r="IL856" s="59"/>
      <c r="IM856" s="59"/>
      <c r="IN856" s="59"/>
      <c r="IO856" s="59"/>
      <c r="IP856" s="59"/>
      <c r="IQ856" s="59"/>
      <c r="IR856" s="59"/>
      <c r="IS856" s="59"/>
      <c r="IT856" s="59"/>
      <c r="IU856" s="59"/>
      <c r="IV856" s="59"/>
      <c r="IW856" s="59"/>
      <c r="IX856" s="59"/>
      <c r="IY856" s="59"/>
      <c r="IZ856" s="59"/>
      <c r="JA856" s="59"/>
      <c r="JB856" s="59"/>
      <c r="JC856" s="59"/>
      <c r="JD856" s="59"/>
      <c r="JE856" s="59"/>
      <c r="JF856" s="59"/>
      <c r="JG856" s="59"/>
      <c r="JH856" s="59"/>
      <c r="JI856" s="59"/>
      <c r="JJ856" s="59"/>
      <c r="JK856" s="59"/>
      <c r="JL856" s="59"/>
      <c r="JM856" s="59"/>
      <c r="JN856" s="59"/>
      <c r="JO856" s="59"/>
      <c r="JP856" s="59"/>
      <c r="JQ856" s="59"/>
      <c r="JR856" s="59"/>
      <c r="JS856" s="59"/>
      <c r="JT856" s="59"/>
      <c r="JU856" s="59"/>
      <c r="JV856" s="59"/>
      <c r="JW856" s="59"/>
      <c r="JX856" s="59"/>
      <c r="JY856" s="59"/>
      <c r="JZ856" s="59"/>
      <c r="KA856" s="59"/>
      <c r="KB856" s="59"/>
      <c r="KC856" s="59"/>
      <c r="KD856" s="59"/>
      <c r="KE856" s="59"/>
      <c r="KF856" s="59"/>
      <c r="KG856" s="59"/>
      <c r="KH856" s="59"/>
      <c r="KI856" s="59"/>
      <c r="KJ856" s="59"/>
      <c r="KK856" s="59"/>
      <c r="KL856" s="59"/>
      <c r="KM856" s="59"/>
      <c r="KN856" s="59"/>
      <c r="KO856" s="59"/>
      <c r="KP856" s="59"/>
      <c r="KQ856" s="59"/>
      <c r="KR856" s="59"/>
      <c r="KS856" s="59"/>
      <c r="KT856" s="59"/>
      <c r="KU856" s="59"/>
      <c r="KV856" s="59"/>
      <c r="KW856" s="59"/>
      <c r="KX856" s="59"/>
      <c r="KY856" s="59"/>
      <c r="KZ856" s="59"/>
      <c r="LA856" s="59"/>
      <c r="LB856" s="59"/>
      <c r="LC856" s="59"/>
      <c r="LD856" s="59"/>
      <c r="LE856" s="59"/>
      <c r="LF856" s="59"/>
      <c r="LG856" s="59"/>
      <c r="LH856" s="59"/>
      <c r="LI856" s="59"/>
      <c r="LJ856" s="59"/>
      <c r="LK856" s="59"/>
      <c r="LL856" s="59"/>
      <c r="LM856" s="59"/>
      <c r="LN856" s="59"/>
      <c r="LO856" s="59"/>
      <c r="LP856" s="59"/>
      <c r="LQ856" s="59"/>
      <c r="LR856" s="59"/>
      <c r="LS856" s="59"/>
      <c r="LT856" s="59"/>
      <c r="LU856" s="59"/>
      <c r="LV856" s="59"/>
      <c r="LW856" s="59"/>
      <c r="LX856" s="59"/>
      <c r="LY856" s="59"/>
      <c r="LZ856" s="59"/>
      <c r="MA856" s="59"/>
      <c r="MB856" s="59"/>
      <c r="MC856" s="59"/>
      <c r="MD856" s="59"/>
      <c r="ME856" s="59"/>
      <c r="MF856" s="59"/>
      <c r="MG856" s="59"/>
      <c r="MH856" s="59"/>
      <c r="MI856" s="59"/>
      <c r="MJ856" s="59"/>
      <c r="MK856" s="59"/>
      <c r="ML856" s="59"/>
      <c r="MM856" s="59"/>
      <c r="MN856" s="59"/>
      <c r="MO856" s="59"/>
      <c r="MP856" s="59"/>
      <c r="MQ856" s="59"/>
      <c r="MR856" s="59"/>
      <c r="MS856" s="59"/>
      <c r="MT856" s="59"/>
      <c r="MU856" s="59"/>
      <c r="MV856" s="59"/>
      <c r="MW856" s="59"/>
      <c r="MX856" s="59"/>
      <c r="MY856" s="59"/>
      <c r="MZ856" s="59"/>
      <c r="NA856" s="59"/>
      <c r="NB856" s="59"/>
      <c r="NC856" s="59"/>
      <c r="ND856" s="59"/>
      <c r="NE856" s="59"/>
      <c r="NF856" s="59"/>
      <c r="NG856" s="59"/>
      <c r="NH856" s="59"/>
      <c r="NI856" s="59"/>
      <c r="NJ856" s="59"/>
      <c r="NK856" s="59"/>
      <c r="NL856" s="59"/>
      <c r="NM856" s="59"/>
      <c r="NN856" s="59"/>
      <c r="NO856" s="59"/>
      <c r="NP856" s="59"/>
      <c r="NQ856" s="59"/>
      <c r="NR856" s="59"/>
      <c r="NS856" s="59"/>
      <c r="NT856" s="59"/>
      <c r="NU856" s="59"/>
      <c r="NV856" s="59"/>
      <c r="NW856" s="59"/>
      <c r="NX856" s="59"/>
      <c r="NY856" s="59"/>
      <c r="NZ856" s="59"/>
      <c r="OA856" s="59"/>
      <c r="OB856" s="59"/>
      <c r="OC856" s="59"/>
      <c r="OD856" s="59"/>
      <c r="OE856" s="59"/>
      <c r="OF856" s="59"/>
      <c r="OG856" s="59"/>
      <c r="OH856" s="59"/>
      <c r="OI856" s="59"/>
      <c r="OJ856" s="59"/>
      <c r="OK856" s="59"/>
      <c r="OL856" s="59"/>
      <c r="OM856" s="59"/>
      <c r="ON856" s="59"/>
      <c r="OO856" s="59"/>
      <c r="OP856" s="59"/>
      <c r="OQ856" s="59"/>
      <c r="OR856" s="59"/>
      <c r="OS856" s="59"/>
      <c r="OT856" s="59"/>
      <c r="OU856" s="59"/>
      <c r="OV856" s="59"/>
      <c r="OW856" s="59"/>
      <c r="OX856" s="59"/>
      <c r="OY856" s="59"/>
      <c r="OZ856" s="59"/>
      <c r="PA856" s="59"/>
      <c r="PB856" s="59"/>
      <c r="PC856" s="59"/>
      <c r="PD856" s="59"/>
      <c r="PE856" s="59"/>
      <c r="PF856" s="59"/>
      <c r="PG856" s="59"/>
      <c r="PH856" s="59"/>
      <c r="PI856" s="59"/>
      <c r="PJ856" s="59"/>
      <c r="PK856" s="59"/>
      <c r="PL856" s="59"/>
      <c r="PM856" s="59"/>
      <c r="PN856" s="59"/>
      <c r="PO856" s="59"/>
      <c r="PP856" s="59"/>
      <c r="PQ856" s="59"/>
      <c r="PR856" s="59"/>
      <c r="PS856" s="59"/>
      <c r="PT856" s="59"/>
      <c r="PU856" s="59"/>
      <c r="PV856" s="59"/>
      <c r="PW856" s="59"/>
      <c r="PX856" s="59"/>
      <c r="PY856" s="59"/>
      <c r="PZ856" s="59"/>
      <c r="QA856" s="59"/>
      <c r="QB856" s="59"/>
      <c r="QC856" s="59"/>
      <c r="QD856" s="59"/>
      <c r="QE856" s="59"/>
      <c r="QF856" s="59"/>
      <c r="QG856" s="59"/>
      <c r="QH856" s="59"/>
      <c r="QI856" s="59"/>
      <c r="QJ856" s="59"/>
      <c r="QK856" s="59"/>
      <c r="QL856" s="59"/>
      <c r="QM856" s="59"/>
      <c r="QN856" s="59"/>
      <c r="QO856" s="59"/>
      <c r="QP856" s="59"/>
      <c r="QQ856" s="59"/>
      <c r="QR856" s="59"/>
      <c r="QS856" s="59"/>
      <c r="QT856" s="59"/>
      <c r="QU856" s="59"/>
      <c r="QV856" s="59"/>
      <c r="QW856" s="59"/>
      <c r="QX856" s="59"/>
      <c r="QY856" s="59"/>
      <c r="QZ856" s="59"/>
      <c r="RA856" s="59"/>
      <c r="RB856" s="59"/>
      <c r="RC856" s="59"/>
      <c r="RD856" s="59"/>
      <c r="RE856" s="59"/>
      <c r="RF856" s="59"/>
      <c r="RG856" s="59"/>
      <c r="RH856" s="59"/>
      <c r="RI856" s="59"/>
      <c r="RJ856" s="59"/>
      <c r="RK856" s="59"/>
      <c r="RL856" s="59"/>
      <c r="RM856" s="59"/>
      <c r="RN856" s="59"/>
      <c r="RO856" s="59"/>
      <c r="RP856" s="59"/>
      <c r="RQ856" s="59"/>
      <c r="RR856" s="59"/>
      <c r="RS856" s="59"/>
      <c r="RT856" s="59"/>
      <c r="RU856" s="59"/>
      <c r="RV856" s="59"/>
      <c r="RW856" s="59"/>
      <c r="RX856" s="59"/>
      <c r="RY856" s="59"/>
      <c r="RZ856" s="59"/>
      <c r="SA856" s="59"/>
      <c r="SB856" s="59"/>
      <c r="SC856" s="59"/>
      <c r="SD856" s="59"/>
      <c r="SE856" s="59"/>
      <c r="SF856" s="59"/>
      <c r="SG856" s="59"/>
      <c r="SH856" s="59"/>
      <c r="SI856" s="59"/>
      <c r="SJ856" s="59"/>
      <c r="SK856" s="59"/>
      <c r="SL856" s="59"/>
      <c r="SM856" s="59"/>
      <c r="SN856" s="59"/>
      <c r="SO856" s="59"/>
      <c r="SP856" s="59"/>
      <c r="SQ856" s="59"/>
      <c r="SR856" s="59"/>
      <c r="SS856" s="59"/>
      <c r="ST856" s="59"/>
      <c r="SU856" s="59"/>
      <c r="SV856" s="59"/>
      <c r="SW856" s="59"/>
      <c r="SX856" s="59"/>
      <c r="SY856" s="59"/>
      <c r="SZ856" s="59"/>
      <c r="TA856" s="59"/>
      <c r="TB856" s="59"/>
      <c r="TC856" s="59"/>
      <c r="TD856" s="59"/>
      <c r="TE856" s="59"/>
      <c r="TF856" s="59"/>
      <c r="TG856" s="59"/>
      <c r="TH856" s="59"/>
      <c r="TI856" s="59"/>
      <c r="TJ856" s="59"/>
      <c r="TK856" s="59"/>
      <c r="TL856" s="59"/>
      <c r="TM856" s="59"/>
      <c r="TN856" s="59"/>
      <c r="TO856" s="59"/>
      <c r="TP856" s="59"/>
      <c r="TQ856" s="59"/>
      <c r="TR856" s="59"/>
      <c r="TS856" s="59"/>
      <c r="TT856" s="59"/>
      <c r="TU856" s="59"/>
      <c r="TV856" s="59"/>
      <c r="TW856" s="59"/>
      <c r="TX856" s="59"/>
      <c r="TY856" s="59"/>
      <c r="TZ856" s="59"/>
      <c r="UA856" s="59"/>
      <c r="UB856" s="59"/>
      <c r="UC856" s="59"/>
      <c r="UD856" s="59"/>
      <c r="UE856" s="59"/>
      <c r="UF856" s="59"/>
      <c r="UG856" s="59"/>
      <c r="UH856" s="59"/>
      <c r="UI856" s="59"/>
      <c r="UJ856" s="59"/>
      <c r="UK856" s="59"/>
      <c r="UL856" s="59"/>
      <c r="UM856" s="59"/>
      <c r="UN856" s="59"/>
      <c r="UO856" s="59"/>
      <c r="UP856" s="59"/>
      <c r="UQ856" s="59"/>
      <c r="UR856" s="59"/>
      <c r="US856" s="59"/>
      <c r="UT856" s="59"/>
      <c r="UU856" s="59"/>
      <c r="UV856" s="59"/>
      <c r="UW856" s="59"/>
      <c r="UX856" s="59"/>
      <c r="UY856" s="59"/>
      <c r="UZ856" s="59"/>
      <c r="VA856" s="59"/>
      <c r="VB856" s="59"/>
      <c r="VC856" s="59"/>
      <c r="VD856" s="59"/>
      <c r="VE856" s="59"/>
      <c r="VF856" s="59"/>
      <c r="VG856" s="59"/>
      <c r="VH856" s="59"/>
      <c r="VI856" s="59"/>
      <c r="VJ856" s="59"/>
      <c r="VK856" s="59"/>
      <c r="VL856" s="59"/>
      <c r="VM856" s="59"/>
      <c r="VN856" s="59"/>
      <c r="VO856" s="59"/>
      <c r="VP856" s="59"/>
      <c r="VQ856" s="59"/>
      <c r="VR856" s="59"/>
      <c r="VS856" s="59"/>
      <c r="VT856" s="59"/>
      <c r="VU856" s="59"/>
      <c r="VV856" s="59"/>
      <c r="VW856" s="59"/>
      <c r="VX856" s="59"/>
      <c r="VY856" s="59"/>
      <c r="VZ856" s="59"/>
      <c r="WA856" s="59"/>
      <c r="WB856" s="59"/>
      <c r="WC856" s="59"/>
      <c r="WD856" s="59"/>
      <c r="WE856" s="59"/>
      <c r="WF856" s="59"/>
      <c r="WG856" s="59"/>
      <c r="WH856" s="59"/>
      <c r="WI856" s="59"/>
      <c r="WJ856" s="59"/>
      <c r="WK856" s="59"/>
      <c r="WL856" s="59"/>
      <c r="WM856" s="59"/>
      <c r="WN856" s="59"/>
      <c r="WO856" s="59"/>
      <c r="WP856" s="59"/>
      <c r="WQ856" s="59"/>
      <c r="WR856" s="59"/>
      <c r="WS856" s="59"/>
      <c r="WT856" s="59"/>
      <c r="WU856" s="59"/>
      <c r="WV856" s="59"/>
      <c r="WW856" s="59"/>
      <c r="WX856" s="59"/>
      <c r="WY856" s="59"/>
      <c r="WZ856" s="59"/>
      <c r="XA856" s="59"/>
      <c r="XB856" s="59"/>
      <c r="XC856" s="59"/>
      <c r="XD856" s="59"/>
      <c r="XE856" s="59"/>
      <c r="XF856" s="59"/>
      <c r="XG856" s="59"/>
      <c r="XH856" s="59"/>
      <c r="XI856" s="59"/>
      <c r="XJ856" s="59"/>
      <c r="XK856" s="59"/>
      <c r="XL856" s="59"/>
      <c r="XM856" s="59"/>
      <c r="XN856" s="59"/>
      <c r="XO856" s="59"/>
      <c r="XP856" s="59"/>
      <c r="XQ856" s="59"/>
      <c r="XR856" s="59"/>
      <c r="XS856" s="59"/>
      <c r="XT856" s="59"/>
      <c r="XU856" s="59"/>
      <c r="XV856" s="59"/>
      <c r="XW856" s="59"/>
      <c r="XX856" s="59"/>
      <c r="XY856" s="59"/>
      <c r="XZ856" s="59"/>
      <c r="YA856" s="59"/>
      <c r="YB856" s="59"/>
      <c r="YC856" s="59"/>
      <c r="YD856" s="59"/>
      <c r="YE856" s="59"/>
      <c r="YF856" s="59"/>
      <c r="YG856" s="59"/>
      <c r="YH856" s="59"/>
      <c r="YI856" s="59"/>
      <c r="YJ856" s="59"/>
      <c r="YK856" s="59"/>
      <c r="YL856" s="59"/>
      <c r="YM856" s="59"/>
      <c r="YN856" s="59"/>
      <c r="YO856" s="59"/>
      <c r="YP856" s="59"/>
      <c r="YQ856" s="59"/>
      <c r="YR856" s="59"/>
      <c r="YS856" s="59"/>
      <c r="YT856" s="59"/>
      <c r="YU856" s="59"/>
      <c r="YV856" s="59"/>
      <c r="YW856" s="59"/>
      <c r="YX856" s="59"/>
      <c r="YY856" s="59"/>
      <c r="YZ856" s="59"/>
      <c r="ZA856" s="59"/>
      <c r="ZB856" s="59"/>
      <c r="ZC856" s="59"/>
      <c r="ZD856" s="59"/>
      <c r="ZE856" s="59"/>
      <c r="ZF856" s="59"/>
      <c r="ZG856" s="59"/>
      <c r="ZH856" s="59"/>
      <c r="ZI856" s="59"/>
      <c r="ZJ856" s="59"/>
      <c r="ZK856" s="59"/>
      <c r="ZL856" s="59"/>
      <c r="ZM856" s="59"/>
      <c r="ZN856" s="59"/>
      <c r="ZO856" s="59"/>
      <c r="ZP856" s="59"/>
      <c r="ZQ856" s="59"/>
      <c r="ZR856" s="59"/>
      <c r="ZS856" s="59"/>
      <c r="ZT856" s="59"/>
      <c r="ZU856" s="59"/>
      <c r="ZV856" s="59"/>
      <c r="ZW856" s="59"/>
      <c r="ZX856" s="59"/>
      <c r="ZY856" s="59"/>
      <c r="ZZ856" s="59"/>
      <c r="AAA856" s="59"/>
      <c r="AAB856" s="59"/>
      <c r="AAC856" s="59"/>
      <c r="AAD856" s="59"/>
      <c r="AAE856" s="59"/>
      <c r="AAF856" s="59"/>
      <c r="AAG856" s="59"/>
      <c r="AAH856" s="59"/>
      <c r="AAI856" s="59"/>
      <c r="AAJ856" s="59"/>
      <c r="AAK856" s="59"/>
      <c r="AAL856" s="59"/>
      <c r="AAM856" s="59"/>
      <c r="AAN856" s="59"/>
      <c r="AAO856" s="59"/>
      <c r="AAP856" s="59"/>
      <c r="AAQ856" s="59"/>
      <c r="AAR856" s="59"/>
      <c r="AAS856" s="59"/>
      <c r="AAT856" s="59"/>
      <c r="AAU856" s="59"/>
      <c r="AAV856" s="59"/>
      <c r="AAW856" s="59"/>
      <c r="AAX856" s="59"/>
      <c r="AAY856" s="59"/>
      <c r="AAZ856" s="59"/>
      <c r="ABA856" s="59"/>
      <c r="ABB856" s="59"/>
      <c r="ABC856" s="59"/>
      <c r="ABD856" s="59"/>
      <c r="ABE856" s="59"/>
      <c r="ABF856" s="59"/>
      <c r="ABG856" s="59"/>
      <c r="ABH856" s="59"/>
      <c r="ABI856" s="59"/>
      <c r="ABJ856" s="59"/>
      <c r="ABK856" s="59"/>
      <c r="ABL856" s="59"/>
      <c r="ABM856" s="59"/>
      <c r="ABN856" s="59"/>
      <c r="ABO856" s="59"/>
      <c r="ABP856" s="59"/>
      <c r="ABQ856" s="59"/>
      <c r="ABR856" s="59"/>
      <c r="ABS856" s="59"/>
      <c r="ABT856" s="59"/>
      <c r="ABU856" s="59"/>
      <c r="ABV856" s="59"/>
      <c r="ABW856" s="59"/>
      <c r="ABX856" s="59"/>
      <c r="ABY856" s="59"/>
      <c r="ABZ856" s="59"/>
      <c r="ACA856" s="59"/>
      <c r="ACB856" s="59"/>
      <c r="ACC856" s="59"/>
      <c r="ACD856" s="59"/>
      <c r="ACE856" s="59"/>
      <c r="ACF856" s="59"/>
      <c r="ACG856" s="59"/>
      <c r="ACH856" s="59"/>
      <c r="ACI856" s="59"/>
      <c r="ACJ856" s="59"/>
      <c r="ACK856" s="59"/>
      <c r="ACL856" s="59"/>
      <c r="ACM856" s="59"/>
      <c r="ACN856" s="59"/>
      <c r="ACO856" s="59"/>
      <c r="ACP856" s="59"/>
      <c r="ACQ856" s="59"/>
      <c r="ACR856" s="59"/>
      <c r="ACS856" s="59"/>
      <c r="ACT856" s="59"/>
      <c r="ACU856" s="59"/>
      <c r="ACV856" s="59"/>
      <c r="ACW856" s="59"/>
      <c r="ACX856" s="59"/>
      <c r="ACY856" s="59"/>
      <c r="ACZ856" s="59"/>
      <c r="ADA856" s="59"/>
      <c r="ADB856" s="59"/>
      <c r="ADC856" s="59"/>
      <c r="ADD856" s="59"/>
      <c r="ADE856" s="59"/>
      <c r="ADF856" s="59"/>
      <c r="ADG856" s="59"/>
      <c r="ADH856" s="59"/>
      <c r="ADI856" s="59"/>
      <c r="ADJ856" s="59"/>
      <c r="ADK856" s="59"/>
      <c r="ADL856" s="59"/>
      <c r="ADM856" s="59"/>
      <c r="ADN856" s="59"/>
      <c r="ADO856" s="59"/>
      <c r="ADP856" s="59"/>
      <c r="ADQ856" s="59"/>
      <c r="ADR856" s="59"/>
      <c r="ADS856" s="59"/>
      <c r="ADT856" s="59"/>
      <c r="ADU856" s="59"/>
      <c r="ADV856" s="59"/>
      <c r="ADW856" s="59"/>
      <c r="ADX856" s="59"/>
      <c r="ADY856" s="59"/>
      <c r="ADZ856" s="59"/>
      <c r="AEA856" s="59"/>
      <c r="AEB856" s="59"/>
      <c r="AEC856" s="59"/>
      <c r="AED856" s="59"/>
      <c r="AEE856" s="59"/>
      <c r="AEF856" s="59"/>
      <c r="AEG856" s="59"/>
      <c r="AEH856" s="59"/>
      <c r="AEI856" s="59"/>
      <c r="AEJ856" s="59"/>
      <c r="AEK856" s="59"/>
      <c r="AEL856" s="59"/>
      <c r="AEM856" s="59"/>
      <c r="AEN856" s="59"/>
      <c r="AEO856" s="59"/>
      <c r="AEP856" s="59"/>
      <c r="AEQ856" s="59"/>
      <c r="AER856" s="59"/>
      <c r="AES856" s="59"/>
      <c r="AET856" s="59"/>
      <c r="AEU856" s="59"/>
      <c r="AEV856" s="59"/>
      <c r="AEW856" s="59"/>
      <c r="AEX856" s="59"/>
      <c r="AEY856" s="59"/>
      <c r="AEZ856" s="59"/>
      <c r="AFA856" s="59"/>
      <c r="AFB856" s="59"/>
      <c r="AFC856" s="59"/>
      <c r="AFD856" s="59"/>
      <c r="AFE856" s="59"/>
      <c r="AFF856" s="59"/>
      <c r="AFG856" s="59"/>
      <c r="AFH856" s="59"/>
      <c r="AFI856" s="59"/>
      <c r="AFJ856" s="59"/>
      <c r="AFK856" s="59"/>
      <c r="AFL856" s="59"/>
      <c r="AFM856" s="59"/>
      <c r="AFN856" s="59"/>
      <c r="AFO856" s="59"/>
      <c r="AFP856" s="59"/>
      <c r="AFQ856" s="59"/>
      <c r="AFR856" s="59"/>
      <c r="AFS856" s="59"/>
      <c r="AFT856" s="59"/>
      <c r="AFU856" s="59"/>
      <c r="AFV856" s="59"/>
      <c r="AFW856" s="59"/>
      <c r="AFX856" s="59"/>
      <c r="AFY856" s="59"/>
      <c r="AFZ856" s="59"/>
      <c r="AGA856" s="59"/>
      <c r="AGB856" s="59"/>
      <c r="AGC856" s="59"/>
      <c r="AGD856" s="59"/>
      <c r="AGE856" s="59"/>
      <c r="AGF856" s="59"/>
      <c r="AGG856" s="59"/>
      <c r="AGH856" s="59"/>
      <c r="AGI856" s="59"/>
      <c r="AGJ856" s="59"/>
      <c r="AGK856" s="59"/>
      <c r="AGL856" s="59"/>
      <c r="AGM856" s="59"/>
      <c r="AGN856" s="59"/>
      <c r="AGO856" s="59"/>
      <c r="AGP856" s="59"/>
      <c r="AGQ856" s="59"/>
      <c r="AGR856" s="59"/>
      <c r="AGS856" s="59"/>
      <c r="AGT856" s="59"/>
      <c r="AGU856" s="59"/>
      <c r="AGV856" s="59"/>
      <c r="AGW856" s="59"/>
      <c r="AGX856" s="59"/>
      <c r="AGY856" s="59"/>
      <c r="AGZ856" s="59"/>
      <c r="AHA856" s="59"/>
      <c r="AHB856" s="59"/>
      <c r="AHC856" s="59"/>
      <c r="AHD856" s="59"/>
      <c r="AHE856" s="59"/>
      <c r="AHF856" s="59"/>
      <c r="AHG856" s="59"/>
      <c r="AHH856" s="59"/>
      <c r="AHI856" s="59"/>
      <c r="AHJ856" s="59"/>
      <c r="AHK856" s="59"/>
      <c r="AHL856" s="59"/>
      <c r="AHM856" s="59"/>
      <c r="AHN856" s="59"/>
      <c r="AHO856" s="59"/>
      <c r="AHP856" s="59"/>
      <c r="AHQ856" s="59"/>
      <c r="AHR856" s="59"/>
      <c r="AHS856" s="59"/>
      <c r="AHT856" s="59"/>
      <c r="AHU856" s="59"/>
      <c r="AHV856" s="59"/>
      <c r="AHW856" s="59"/>
      <c r="AHX856" s="59"/>
      <c r="AHY856" s="59"/>
      <c r="AHZ856" s="59"/>
      <c r="AIA856" s="59"/>
      <c r="AIB856" s="59"/>
      <c r="AIC856" s="59"/>
      <c r="AID856" s="59"/>
      <c r="AIE856" s="59"/>
      <c r="AIF856" s="59"/>
      <c r="AIG856" s="59"/>
      <c r="AIH856" s="59"/>
      <c r="AII856" s="59"/>
      <c r="AIJ856" s="59"/>
      <c r="AIK856" s="59"/>
      <c r="AIL856" s="59"/>
      <c r="AIM856" s="59"/>
      <c r="AIN856" s="59"/>
      <c r="AIO856" s="59"/>
      <c r="AIP856" s="59"/>
      <c r="AIQ856" s="59"/>
      <c r="AIR856" s="59"/>
      <c r="AIS856" s="59"/>
      <c r="AIT856" s="59"/>
      <c r="AIU856" s="59"/>
      <c r="AIV856" s="59"/>
      <c r="AIW856" s="59"/>
      <c r="AIX856" s="59"/>
      <c r="AIY856" s="59"/>
      <c r="AIZ856" s="59"/>
      <c r="AJA856" s="59"/>
      <c r="AJB856" s="59"/>
      <c r="AJC856" s="59"/>
      <c r="AJD856" s="59"/>
      <c r="AJE856" s="59"/>
      <c r="AJF856" s="59"/>
      <c r="AJG856" s="59"/>
      <c r="AJH856" s="59"/>
      <c r="AJI856" s="59"/>
      <c r="AJJ856" s="59"/>
      <c r="AJK856" s="59"/>
      <c r="AJL856" s="59"/>
      <c r="AJM856" s="59"/>
      <c r="AJN856" s="59"/>
      <c r="AJO856" s="59"/>
      <c r="AJP856" s="59"/>
      <c r="AJQ856" s="59"/>
      <c r="AJR856" s="59"/>
      <c r="AJS856" s="59"/>
      <c r="AJT856" s="59"/>
      <c r="AJU856" s="59"/>
      <c r="AJV856" s="59"/>
      <c r="AJW856" s="59"/>
      <c r="AJX856" s="59"/>
      <c r="AJY856" s="59"/>
      <c r="AJZ856" s="59"/>
      <c r="AKA856" s="59"/>
      <c r="AKB856" s="59"/>
      <c r="AKC856" s="59"/>
      <c r="AKD856" s="59"/>
      <c r="AKE856" s="59"/>
      <c r="AKF856" s="59"/>
      <c r="AKG856" s="59"/>
      <c r="AKH856" s="59"/>
      <c r="AKI856" s="59"/>
      <c r="AKJ856" s="59"/>
      <c r="AKK856" s="59"/>
      <c r="AKL856" s="59"/>
      <c r="AKM856" s="59"/>
      <c r="AKN856" s="59"/>
      <c r="AKO856" s="59"/>
      <c r="AKP856" s="59"/>
      <c r="AKQ856" s="59"/>
      <c r="AKR856" s="59"/>
      <c r="AKS856" s="59"/>
      <c r="AKT856" s="59"/>
      <c r="AKU856" s="59"/>
      <c r="AKV856" s="59"/>
      <c r="AKW856" s="59"/>
      <c r="AKX856" s="59"/>
      <c r="AKY856" s="59"/>
      <c r="AKZ856" s="59"/>
      <c r="ALA856" s="59"/>
      <c r="ALB856" s="59"/>
      <c r="ALC856" s="59"/>
      <c r="ALD856" s="59"/>
      <c r="ALE856" s="59"/>
      <c r="ALF856" s="59"/>
      <c r="ALG856" s="59"/>
      <c r="ALH856" s="59"/>
      <c r="ALI856" s="59"/>
      <c r="ALJ856" s="59"/>
      <c r="ALK856" s="59"/>
      <c r="ALL856" s="59"/>
      <c r="ALM856" s="59"/>
      <c r="ALN856" s="59"/>
      <c r="ALO856" s="59"/>
      <c r="ALP856" s="59"/>
      <c r="ALQ856" s="59"/>
      <c r="ALR856" s="59"/>
      <c r="ALS856" s="59"/>
      <c r="ALT856" s="59"/>
      <c r="ALU856" s="59"/>
      <c r="ALV856" s="59"/>
      <c r="ALW856" s="59"/>
      <c r="ALX856" s="59"/>
      <c r="ALY856" s="59"/>
      <c r="ALZ856" s="59"/>
      <c r="AMA856" s="59"/>
      <c r="AMB856" s="59"/>
      <c r="AMC856" s="59"/>
      <c r="AMD856" s="59"/>
      <c r="AME856" s="59"/>
      <c r="AMF856" s="59"/>
      <c r="AMG856" s="59"/>
      <c r="AMH856" s="59"/>
      <c r="AMI856" s="59"/>
      <c r="AMJ856" s="59"/>
      <c r="AMK856" s="59"/>
      <c r="AML856" s="59"/>
      <c r="AMM856" s="59"/>
      <c r="AMN856" s="59"/>
      <c r="AMO856" s="59"/>
      <c r="AMP856" s="59"/>
      <c r="AMQ856" s="59"/>
      <c r="AMR856" s="59"/>
      <c r="AMS856" s="59"/>
      <c r="AMT856" s="59"/>
      <c r="AMU856" s="59"/>
      <c r="AMV856" s="59"/>
      <c r="AMW856" s="59"/>
      <c r="AMX856" s="59"/>
      <c r="AMY856" s="59"/>
      <c r="AMZ856" s="59"/>
      <c r="ANA856" s="59"/>
      <c r="ANB856" s="59"/>
      <c r="ANC856" s="59"/>
      <c r="AND856" s="59"/>
      <c r="ANE856" s="59"/>
      <c r="ANF856" s="59"/>
      <c r="ANG856" s="59"/>
      <c r="ANH856" s="59"/>
      <c r="ANI856" s="59"/>
      <c r="ANJ856" s="59"/>
      <c r="ANK856" s="59"/>
      <c r="ANL856" s="59"/>
      <c r="ANM856" s="59"/>
      <c r="ANN856" s="59"/>
      <c r="ANO856" s="59"/>
      <c r="ANP856" s="59"/>
      <c r="ANQ856" s="59"/>
      <c r="ANR856" s="59"/>
      <c r="ANS856" s="59"/>
      <c r="ANT856" s="59"/>
      <c r="ANU856" s="59"/>
      <c r="ANV856" s="59"/>
      <c r="ANW856" s="59"/>
      <c r="ANX856" s="59"/>
      <c r="ANY856" s="59"/>
      <c r="ANZ856" s="59"/>
      <c r="AOA856" s="59"/>
      <c r="AOB856" s="59"/>
      <c r="AOC856" s="59"/>
      <c r="AOD856" s="59"/>
      <c r="AOE856" s="59"/>
      <c r="AOF856" s="59"/>
      <c r="AOG856" s="59"/>
      <c r="AOH856" s="59"/>
      <c r="AOI856" s="59"/>
      <c r="AOJ856" s="59"/>
      <c r="AOK856" s="59"/>
      <c r="AOL856" s="59"/>
      <c r="AOM856" s="59"/>
      <c r="AON856" s="59"/>
      <c r="AOO856" s="59"/>
      <c r="AOP856" s="59"/>
      <c r="AOQ856" s="59"/>
      <c r="AOR856" s="59"/>
      <c r="AOS856" s="59"/>
      <c r="AOT856" s="59"/>
      <c r="AOU856" s="59"/>
      <c r="AOV856" s="59"/>
      <c r="AOW856" s="59"/>
      <c r="AOX856" s="59"/>
      <c r="AOY856" s="59"/>
      <c r="AOZ856" s="59"/>
      <c r="APA856" s="59"/>
      <c r="APB856" s="59"/>
      <c r="APC856" s="59"/>
      <c r="APD856" s="59"/>
      <c r="APE856" s="59"/>
      <c r="APF856" s="59"/>
      <c r="APG856" s="59"/>
      <c r="APH856" s="59"/>
      <c r="API856" s="59"/>
      <c r="APJ856" s="59"/>
      <c r="APK856" s="59"/>
      <c r="APL856" s="59"/>
      <c r="APM856" s="59"/>
      <c r="APN856" s="59"/>
      <c r="APO856" s="59"/>
      <c r="APP856" s="59"/>
      <c r="APQ856" s="59"/>
      <c r="APR856" s="59"/>
      <c r="APS856" s="59"/>
      <c r="APT856" s="59"/>
      <c r="APU856" s="59"/>
      <c r="APV856" s="59"/>
      <c r="APW856" s="59"/>
      <c r="APX856" s="59"/>
      <c r="APY856" s="59"/>
      <c r="APZ856" s="59"/>
      <c r="AQA856" s="59"/>
      <c r="AQB856" s="59"/>
      <c r="AQC856" s="59"/>
      <c r="AQD856" s="59"/>
      <c r="AQE856" s="59"/>
      <c r="AQF856" s="59"/>
      <c r="AQG856" s="59"/>
      <c r="AQH856" s="59"/>
      <c r="AQI856" s="59"/>
      <c r="AQJ856" s="59"/>
      <c r="AQK856" s="59"/>
      <c r="AQL856" s="59"/>
      <c r="AQM856" s="59"/>
      <c r="AQN856" s="59"/>
      <c r="AQO856" s="59"/>
      <c r="AQP856" s="59"/>
      <c r="AQQ856" s="59"/>
      <c r="AQR856" s="59"/>
      <c r="AQS856" s="59"/>
      <c r="AQT856" s="59"/>
      <c r="AQU856" s="59"/>
      <c r="AQV856" s="59"/>
      <c r="AQW856" s="59"/>
      <c r="AQX856" s="59"/>
      <c r="AQY856" s="59"/>
      <c r="AQZ856" s="59"/>
      <c r="ARA856" s="59"/>
      <c r="ARB856" s="59"/>
      <c r="ARC856" s="59"/>
      <c r="ARD856" s="59"/>
      <c r="ARE856" s="59"/>
      <c r="ARF856" s="59"/>
      <c r="ARG856" s="59"/>
      <c r="ARH856" s="59"/>
      <c r="ARI856" s="59"/>
      <c r="ARJ856" s="59"/>
      <c r="ARK856" s="59"/>
      <c r="ARL856" s="59"/>
      <c r="ARM856" s="59"/>
      <c r="ARN856" s="59"/>
      <c r="ARO856" s="59"/>
      <c r="ARP856" s="59"/>
      <c r="ARQ856" s="59"/>
      <c r="ARR856" s="59"/>
      <c r="ARS856" s="59"/>
      <c r="ART856" s="59"/>
      <c r="ARU856" s="59"/>
      <c r="ARV856" s="59"/>
      <c r="ARW856" s="59"/>
      <c r="ARX856" s="59"/>
      <c r="ARY856" s="59"/>
      <c r="ARZ856" s="59"/>
      <c r="ASA856" s="59"/>
      <c r="ASB856" s="59"/>
      <c r="ASC856" s="59"/>
      <c r="ASD856" s="59"/>
      <c r="ASE856" s="59"/>
      <c r="ASF856" s="59"/>
      <c r="ASG856" s="59"/>
      <c r="ASH856" s="59"/>
      <c r="ASI856" s="59"/>
      <c r="ASJ856" s="59"/>
      <c r="ASK856" s="59"/>
      <c r="ASL856" s="59"/>
      <c r="ASM856" s="59"/>
      <c r="ASN856" s="59"/>
      <c r="ASO856" s="59"/>
      <c r="ASP856" s="59"/>
      <c r="ASQ856" s="59"/>
      <c r="ASR856" s="59"/>
      <c r="ASS856" s="59"/>
      <c r="AST856" s="59"/>
      <c r="ASU856" s="59"/>
      <c r="ASV856" s="59"/>
      <c r="ASW856" s="59"/>
      <c r="ASX856" s="59"/>
      <c r="ASY856" s="59"/>
      <c r="ASZ856" s="59"/>
      <c r="ATA856" s="59"/>
      <c r="ATB856" s="59"/>
      <c r="ATC856" s="59"/>
      <c r="ATD856" s="59"/>
      <c r="ATE856" s="59"/>
      <c r="ATF856" s="59"/>
      <c r="ATG856" s="59"/>
      <c r="ATH856" s="59"/>
      <c r="ATI856" s="59"/>
      <c r="ATJ856" s="59"/>
      <c r="ATK856" s="59"/>
      <c r="ATL856" s="59"/>
      <c r="ATM856" s="59"/>
      <c r="ATN856" s="59"/>
      <c r="ATO856" s="59"/>
      <c r="ATP856" s="59"/>
      <c r="ATQ856" s="59"/>
      <c r="ATR856" s="59"/>
      <c r="ATS856" s="59"/>
      <c r="ATT856" s="59"/>
      <c r="ATU856" s="59"/>
      <c r="ATV856" s="59"/>
      <c r="ATW856" s="59"/>
      <c r="ATX856" s="59"/>
      <c r="ATY856" s="59"/>
      <c r="ATZ856" s="59"/>
      <c r="AUA856" s="59"/>
      <c r="AUB856" s="59"/>
      <c r="AUC856" s="59"/>
      <c r="AUD856" s="59"/>
      <c r="AUE856" s="59"/>
      <c r="AUF856" s="59"/>
      <c r="AUG856" s="59"/>
      <c r="AUH856" s="59"/>
      <c r="AUI856" s="59"/>
      <c r="AUJ856" s="59"/>
      <c r="AUK856" s="59"/>
      <c r="AUL856" s="59"/>
      <c r="AUM856" s="59"/>
      <c r="AUN856" s="59"/>
      <c r="AUO856" s="59"/>
      <c r="AUP856" s="59"/>
      <c r="AUQ856" s="59"/>
      <c r="AUR856" s="59"/>
      <c r="AUS856" s="59"/>
      <c r="AUT856" s="59"/>
      <c r="AUU856" s="59"/>
      <c r="AUV856" s="59"/>
      <c r="AUW856" s="59"/>
      <c r="AUX856" s="59"/>
      <c r="AUY856" s="59"/>
      <c r="AUZ856" s="59"/>
      <c r="AVA856" s="59"/>
      <c r="AVB856" s="59"/>
      <c r="AVC856" s="59"/>
      <c r="AVD856" s="59"/>
      <c r="AVE856" s="59"/>
      <c r="AVF856" s="59"/>
      <c r="AVG856" s="59"/>
      <c r="AVH856" s="59"/>
      <c r="AVI856" s="59"/>
      <c r="AVJ856" s="59"/>
      <c r="AVK856" s="59"/>
      <c r="AVL856" s="59"/>
      <c r="AVM856" s="59"/>
      <c r="AVN856" s="59"/>
      <c r="AVO856" s="59"/>
      <c r="AVP856" s="59"/>
      <c r="AVQ856" s="59"/>
      <c r="AVR856" s="59"/>
      <c r="AVS856" s="59"/>
      <c r="AVT856" s="59"/>
      <c r="AVU856" s="59"/>
      <c r="AVV856" s="59"/>
      <c r="AVW856" s="59"/>
      <c r="AVX856" s="59"/>
      <c r="AVY856" s="59"/>
      <c r="AVZ856" s="59"/>
      <c r="AWA856" s="59"/>
      <c r="AWB856" s="59"/>
      <c r="AWC856" s="59"/>
      <c r="AWD856" s="59"/>
      <c r="AWE856" s="59"/>
      <c r="AWF856" s="59"/>
      <c r="AWG856" s="59"/>
      <c r="AWH856" s="59"/>
      <c r="AWI856" s="59"/>
      <c r="AWJ856" s="59"/>
      <c r="AWK856" s="59"/>
      <c r="AWL856" s="59"/>
      <c r="AWM856" s="59"/>
      <c r="AWN856" s="59"/>
      <c r="AWO856" s="59"/>
      <c r="AWP856" s="59"/>
      <c r="AWQ856" s="59"/>
      <c r="AWR856" s="59"/>
      <c r="AWS856" s="59"/>
      <c r="AWT856" s="59"/>
      <c r="AWU856" s="59"/>
      <c r="AWV856" s="59"/>
      <c r="AWW856" s="59"/>
      <c r="AWX856" s="59"/>
      <c r="AWY856" s="59"/>
      <c r="AWZ856" s="59"/>
      <c r="AXA856" s="59"/>
      <c r="AXB856" s="59"/>
      <c r="AXC856" s="59"/>
      <c r="AXD856" s="59"/>
      <c r="AXE856" s="59"/>
      <c r="AXF856" s="59"/>
      <c r="AXG856" s="59"/>
      <c r="AXH856" s="59"/>
      <c r="AXI856" s="59"/>
      <c r="AXJ856" s="59"/>
      <c r="AXK856" s="59"/>
      <c r="AXL856" s="59"/>
      <c r="AXM856" s="59"/>
      <c r="AXN856" s="59"/>
      <c r="AXO856" s="59"/>
      <c r="AXP856" s="59"/>
      <c r="AXQ856" s="59"/>
      <c r="AXR856" s="59"/>
      <c r="AXS856" s="59"/>
      <c r="AXT856" s="59"/>
      <c r="AXU856" s="59"/>
      <c r="AXV856" s="59"/>
      <c r="AXW856" s="59"/>
      <c r="AXX856" s="59"/>
      <c r="AXY856" s="59"/>
      <c r="AXZ856" s="59"/>
      <c r="AYA856" s="59"/>
      <c r="AYB856" s="59"/>
      <c r="AYC856" s="59"/>
      <c r="AYD856" s="59"/>
      <c r="AYE856" s="59"/>
      <c r="AYF856" s="59"/>
      <c r="AYG856" s="59"/>
      <c r="AYH856" s="59"/>
      <c r="AYI856" s="59"/>
      <c r="AYJ856" s="59"/>
      <c r="AYK856" s="59"/>
      <c r="AYL856" s="59"/>
      <c r="AYM856" s="59"/>
      <c r="AYN856" s="59"/>
      <c r="AYO856" s="59"/>
      <c r="AYP856" s="59"/>
      <c r="AYQ856" s="59"/>
      <c r="AYR856" s="59"/>
      <c r="AYS856" s="59"/>
      <c r="AYT856" s="59"/>
      <c r="AYU856" s="59"/>
      <c r="AYV856" s="59"/>
      <c r="AYW856" s="59"/>
      <c r="AYX856" s="59"/>
      <c r="AYY856" s="59"/>
      <c r="AYZ856" s="59"/>
      <c r="AZA856" s="59"/>
      <c r="AZB856" s="59"/>
      <c r="AZC856" s="59"/>
      <c r="AZD856" s="59"/>
      <c r="AZE856" s="59"/>
      <c r="AZF856" s="59"/>
      <c r="AZG856" s="59"/>
      <c r="AZH856" s="59"/>
      <c r="AZI856" s="59"/>
      <c r="AZJ856" s="59"/>
      <c r="AZK856" s="59"/>
      <c r="AZL856" s="59"/>
      <c r="AZM856" s="59"/>
      <c r="AZN856" s="59"/>
      <c r="AZO856" s="59"/>
      <c r="AZP856" s="59"/>
      <c r="AZQ856" s="59"/>
      <c r="AZR856" s="59"/>
      <c r="AZS856" s="59"/>
      <c r="AZT856" s="59"/>
      <c r="AZU856" s="59"/>
      <c r="AZV856" s="59"/>
      <c r="AZW856" s="59"/>
      <c r="AZX856" s="59"/>
      <c r="AZY856" s="59"/>
      <c r="AZZ856" s="59"/>
      <c r="BAA856" s="59"/>
      <c r="BAB856" s="59"/>
      <c r="BAC856" s="59"/>
      <c r="BAD856" s="59"/>
      <c r="BAE856" s="59"/>
      <c r="BAF856" s="59"/>
      <c r="BAG856" s="59"/>
      <c r="BAH856" s="59"/>
      <c r="BAI856" s="59"/>
      <c r="BAJ856" s="59"/>
      <c r="BAK856" s="59"/>
      <c r="BAL856" s="59"/>
      <c r="BAM856" s="59"/>
      <c r="BAN856" s="59"/>
      <c r="BAO856" s="59"/>
      <c r="BAP856" s="59"/>
      <c r="BAQ856" s="59"/>
      <c r="BAR856" s="59"/>
      <c r="BAS856" s="59"/>
      <c r="BAT856" s="59"/>
      <c r="BAU856" s="59"/>
      <c r="BAV856" s="59"/>
      <c r="BAW856" s="59"/>
      <c r="BAX856" s="59"/>
      <c r="BAY856" s="59"/>
      <c r="BAZ856" s="59"/>
      <c r="BBA856" s="59"/>
      <c r="BBB856" s="59"/>
      <c r="BBC856" s="59"/>
      <c r="BBD856" s="59"/>
      <c r="BBE856" s="59"/>
      <c r="BBF856" s="59"/>
      <c r="BBG856" s="59"/>
      <c r="BBH856" s="59"/>
      <c r="BBI856" s="59"/>
      <c r="BBJ856" s="59"/>
      <c r="BBK856" s="59"/>
      <c r="BBL856" s="59"/>
      <c r="BBM856" s="59"/>
      <c r="BBN856" s="59"/>
      <c r="BBO856" s="59"/>
      <c r="BBP856" s="59"/>
      <c r="BBQ856" s="59"/>
      <c r="BBR856" s="59"/>
      <c r="BBS856" s="59"/>
      <c r="BBT856" s="59"/>
      <c r="BBU856" s="59"/>
      <c r="BBV856" s="59"/>
      <c r="BBW856" s="59"/>
      <c r="BBX856" s="59"/>
      <c r="BBY856" s="59"/>
      <c r="BBZ856" s="59"/>
      <c r="BCA856" s="59"/>
      <c r="BCB856" s="59"/>
      <c r="BCC856" s="59"/>
      <c r="BCD856" s="59"/>
      <c r="BCE856" s="59"/>
      <c r="BCF856" s="59"/>
      <c r="BCG856" s="59"/>
      <c r="BCH856" s="59"/>
      <c r="BCI856" s="59"/>
      <c r="BCJ856" s="59"/>
      <c r="BCK856" s="59"/>
      <c r="BCL856" s="59"/>
      <c r="BCM856" s="59"/>
      <c r="BCN856" s="59"/>
      <c r="BCO856" s="59"/>
      <c r="BCP856" s="59"/>
      <c r="BCQ856" s="59"/>
      <c r="BCR856" s="59"/>
      <c r="BCS856" s="59"/>
      <c r="BCT856" s="59"/>
      <c r="BCU856" s="59"/>
      <c r="BCV856" s="59"/>
      <c r="BCW856" s="59"/>
      <c r="BCX856" s="59"/>
      <c r="BCY856" s="59"/>
      <c r="BCZ856" s="59"/>
      <c r="BDA856" s="59"/>
      <c r="BDB856" s="59"/>
      <c r="BDC856" s="59"/>
      <c r="BDD856" s="59"/>
      <c r="BDE856" s="59"/>
      <c r="BDF856" s="59"/>
      <c r="BDG856" s="59"/>
      <c r="BDH856" s="59"/>
      <c r="BDI856" s="59"/>
      <c r="BDJ856" s="59"/>
      <c r="BDK856" s="59"/>
      <c r="BDL856" s="59"/>
      <c r="BDM856" s="59"/>
      <c r="BDN856" s="59"/>
      <c r="BDO856" s="59"/>
      <c r="BDP856" s="59"/>
      <c r="BDQ856" s="59"/>
      <c r="BDR856" s="59"/>
      <c r="BDS856" s="59"/>
      <c r="BDT856" s="59"/>
      <c r="BDU856" s="59"/>
      <c r="BDV856" s="59"/>
      <c r="BDW856" s="59"/>
      <c r="BDX856" s="59"/>
      <c r="BDY856" s="59"/>
      <c r="BDZ856" s="59"/>
      <c r="BEA856" s="59"/>
      <c r="BEB856" s="59"/>
      <c r="BEC856" s="59"/>
      <c r="BED856" s="59"/>
      <c r="BEE856" s="59"/>
      <c r="BEF856" s="59"/>
      <c r="BEG856" s="59"/>
      <c r="BEH856" s="59"/>
      <c r="BEI856" s="59"/>
      <c r="BEJ856" s="59"/>
      <c r="BEK856" s="59"/>
      <c r="BEL856" s="59"/>
      <c r="BEM856" s="59"/>
      <c r="BEN856" s="59"/>
      <c r="BEO856" s="59"/>
      <c r="BEP856" s="59"/>
      <c r="BEQ856" s="59"/>
      <c r="BER856" s="59"/>
      <c r="BES856" s="59"/>
      <c r="BET856" s="59"/>
      <c r="BEU856" s="59"/>
      <c r="BEV856" s="59"/>
      <c r="BEW856" s="59"/>
      <c r="BEX856" s="59"/>
      <c r="BEY856" s="59"/>
      <c r="BEZ856" s="59"/>
      <c r="BFA856" s="59"/>
      <c r="BFB856" s="59"/>
      <c r="BFC856" s="59"/>
      <c r="BFD856" s="59"/>
      <c r="BFE856" s="59"/>
      <c r="BFF856" s="59"/>
      <c r="BFG856" s="59"/>
      <c r="BFH856" s="59"/>
      <c r="BFI856" s="59"/>
      <c r="BFJ856" s="59"/>
      <c r="BFK856" s="59"/>
      <c r="BFL856" s="59"/>
      <c r="BFM856" s="59"/>
      <c r="BFN856" s="59"/>
      <c r="BFO856" s="59"/>
      <c r="BFP856" s="59"/>
      <c r="BFQ856" s="59"/>
      <c r="BFR856" s="59"/>
      <c r="BFS856" s="59"/>
      <c r="BFT856" s="59"/>
      <c r="BFU856" s="59"/>
      <c r="BFV856" s="59"/>
      <c r="BFW856" s="59"/>
      <c r="BFX856" s="59"/>
      <c r="BFY856" s="59"/>
      <c r="BFZ856" s="59"/>
      <c r="BGA856" s="59"/>
      <c r="BGB856" s="59"/>
      <c r="BGC856" s="59"/>
      <c r="BGD856" s="59"/>
      <c r="BGE856" s="59"/>
      <c r="BGF856" s="59"/>
      <c r="BGG856" s="59"/>
      <c r="BGH856" s="59"/>
      <c r="BGI856" s="59"/>
      <c r="BGJ856" s="59"/>
      <c r="BGK856" s="59"/>
      <c r="BGL856" s="59"/>
      <c r="BGM856" s="59"/>
      <c r="BGN856" s="59"/>
      <c r="BGO856" s="59"/>
      <c r="BGP856" s="59"/>
      <c r="BGQ856" s="59"/>
      <c r="BGR856" s="59"/>
      <c r="BGS856" s="59"/>
      <c r="BGT856" s="59"/>
      <c r="BGU856" s="59"/>
      <c r="BGV856" s="59"/>
      <c r="BGW856" s="59"/>
      <c r="BGX856" s="59"/>
      <c r="BGY856" s="59"/>
      <c r="BGZ856" s="59"/>
      <c r="BHA856" s="59"/>
      <c r="BHB856" s="59"/>
      <c r="BHC856" s="59"/>
      <c r="BHD856" s="59"/>
      <c r="BHE856" s="59"/>
      <c r="BHF856" s="59"/>
      <c r="BHG856" s="59"/>
      <c r="BHH856" s="59"/>
      <c r="BHI856" s="59"/>
      <c r="BHJ856" s="59"/>
      <c r="BHK856" s="59"/>
      <c r="BHL856" s="59"/>
      <c r="BHM856" s="59"/>
      <c r="BHN856" s="59"/>
      <c r="BHO856" s="59"/>
      <c r="BHP856" s="59"/>
      <c r="BHQ856" s="59"/>
      <c r="BHR856" s="59"/>
      <c r="BHS856" s="59"/>
      <c r="BHT856" s="59"/>
      <c r="BHU856" s="59"/>
      <c r="BHV856" s="59"/>
      <c r="BHW856" s="59"/>
      <c r="BHX856" s="59"/>
      <c r="BHY856" s="59"/>
      <c r="BHZ856" s="59"/>
      <c r="BIA856" s="59"/>
      <c r="BIB856" s="59"/>
      <c r="BIC856" s="59"/>
      <c r="BID856" s="59"/>
      <c r="BIE856" s="59"/>
      <c r="BIF856" s="59"/>
      <c r="BIG856" s="59"/>
      <c r="BIH856" s="59"/>
      <c r="BII856" s="59"/>
      <c r="BIJ856" s="59"/>
      <c r="BIK856" s="59"/>
      <c r="BIL856" s="59"/>
      <c r="BIM856" s="59"/>
      <c r="BIN856" s="59"/>
      <c r="BIO856" s="59"/>
      <c r="BIP856" s="59"/>
      <c r="BIQ856" s="59"/>
      <c r="BIR856" s="59"/>
      <c r="BIS856" s="59"/>
      <c r="BIT856" s="59"/>
      <c r="BIU856" s="59"/>
      <c r="BIV856" s="59"/>
      <c r="BIW856" s="59"/>
      <c r="BIX856" s="59"/>
      <c r="BIY856" s="59"/>
      <c r="BIZ856" s="59"/>
      <c r="BJA856" s="59"/>
      <c r="BJB856" s="59"/>
      <c r="BJC856" s="59"/>
      <c r="BJD856" s="59"/>
      <c r="BJE856" s="59"/>
      <c r="BJF856" s="59"/>
      <c r="BJG856" s="59"/>
      <c r="BJH856" s="59"/>
      <c r="BJI856" s="59"/>
      <c r="BJJ856" s="59"/>
      <c r="BJK856" s="59"/>
      <c r="BJL856" s="59"/>
      <c r="BJM856" s="59"/>
      <c r="BJN856" s="59"/>
      <c r="BJO856" s="59"/>
      <c r="BJP856" s="59"/>
      <c r="BJQ856" s="59"/>
      <c r="BJR856" s="59"/>
      <c r="BJS856" s="59"/>
      <c r="BJT856" s="59"/>
      <c r="BJU856" s="59"/>
      <c r="BJV856" s="59"/>
      <c r="BJW856" s="59"/>
      <c r="BJX856" s="59"/>
      <c r="BJY856" s="59"/>
      <c r="BJZ856" s="59"/>
      <c r="BKA856" s="59"/>
      <c r="BKB856" s="59"/>
      <c r="BKC856" s="59"/>
      <c r="BKD856" s="59"/>
      <c r="BKE856" s="59"/>
      <c r="BKF856" s="59"/>
      <c r="BKG856" s="59"/>
      <c r="BKH856" s="59"/>
      <c r="BKI856" s="59"/>
      <c r="BKJ856" s="59"/>
      <c r="BKK856" s="59"/>
      <c r="BKL856" s="59"/>
      <c r="BKM856" s="59"/>
      <c r="BKN856" s="59"/>
      <c r="BKO856" s="59"/>
      <c r="BKP856" s="59"/>
      <c r="BKQ856" s="59"/>
      <c r="BKR856" s="59"/>
      <c r="BKS856" s="59"/>
      <c r="BKT856" s="59"/>
      <c r="BKU856" s="59"/>
      <c r="BKV856" s="59"/>
      <c r="BKW856" s="59"/>
      <c r="BKX856" s="59"/>
      <c r="BKY856" s="59"/>
      <c r="BKZ856" s="59"/>
      <c r="BLA856" s="59"/>
      <c r="BLB856" s="59"/>
      <c r="BLC856" s="59"/>
      <c r="BLD856" s="59"/>
      <c r="BLE856" s="59"/>
      <c r="BLF856" s="59"/>
      <c r="BLG856" s="59"/>
      <c r="BLH856" s="59"/>
      <c r="BLI856" s="59"/>
      <c r="BLJ856" s="59"/>
      <c r="BLK856" s="59"/>
      <c r="BLL856" s="59"/>
      <c r="BLM856" s="59"/>
      <c r="BLN856" s="59"/>
      <c r="BLO856" s="59"/>
      <c r="BLP856" s="59"/>
      <c r="BLQ856" s="59"/>
      <c r="BLR856" s="59"/>
      <c r="BLS856" s="59"/>
      <c r="BLT856" s="59"/>
      <c r="BLU856" s="59"/>
      <c r="BLV856" s="59"/>
      <c r="BLW856" s="59"/>
      <c r="BLX856" s="59"/>
      <c r="BLY856" s="59"/>
      <c r="BLZ856" s="59"/>
      <c r="BMA856" s="59"/>
      <c r="BMB856" s="59"/>
      <c r="BMC856" s="59"/>
      <c r="BMD856" s="59"/>
      <c r="BME856" s="59"/>
      <c r="BMF856" s="59"/>
      <c r="BMG856" s="59"/>
      <c r="BMH856" s="59"/>
      <c r="BMI856" s="59"/>
      <c r="BMJ856" s="59"/>
      <c r="BMK856" s="59"/>
      <c r="BML856" s="59"/>
      <c r="BMM856" s="59"/>
      <c r="BMN856" s="59"/>
      <c r="BMO856" s="59"/>
      <c r="BMP856" s="59"/>
      <c r="BMQ856" s="59"/>
      <c r="BMR856" s="59"/>
      <c r="BMS856" s="59"/>
      <c r="BMT856" s="59"/>
      <c r="BMU856" s="59"/>
      <c r="BMV856" s="59"/>
      <c r="BMW856" s="59"/>
      <c r="BMX856" s="59"/>
      <c r="BMY856" s="59"/>
      <c r="BMZ856" s="59"/>
      <c r="BNA856" s="59"/>
      <c r="BNB856" s="59"/>
      <c r="BNC856" s="59"/>
      <c r="BND856" s="59"/>
      <c r="BNE856" s="59"/>
      <c r="BNF856" s="59"/>
      <c r="BNG856" s="59"/>
      <c r="BNH856" s="59"/>
      <c r="BNI856" s="59"/>
      <c r="BNJ856" s="59"/>
      <c r="BNK856" s="59"/>
      <c r="BNL856" s="59"/>
      <c r="BNM856" s="59"/>
      <c r="BNN856" s="59"/>
      <c r="BNO856" s="59"/>
      <c r="BNP856" s="59"/>
      <c r="BNQ856" s="59"/>
      <c r="BNR856" s="59"/>
      <c r="BNS856" s="59"/>
      <c r="BNT856" s="59"/>
      <c r="BNU856" s="59"/>
      <c r="BNV856" s="59"/>
      <c r="BNW856" s="59"/>
      <c r="BNX856" s="59"/>
      <c r="BNY856" s="59"/>
      <c r="BNZ856" s="59"/>
      <c r="BOA856" s="59"/>
      <c r="BOB856" s="59"/>
      <c r="BOC856" s="59"/>
      <c r="BOD856" s="59"/>
      <c r="BOE856" s="59"/>
      <c r="BOF856" s="59"/>
      <c r="BOG856" s="59"/>
      <c r="BOH856" s="59"/>
      <c r="BOI856" s="59"/>
      <c r="BOJ856" s="59"/>
      <c r="BOK856" s="59"/>
      <c r="BOL856" s="59"/>
      <c r="BOM856" s="59"/>
      <c r="BON856" s="59"/>
      <c r="BOO856" s="59"/>
      <c r="BOP856" s="59"/>
      <c r="BOQ856" s="59"/>
      <c r="BOR856" s="59"/>
      <c r="BOS856" s="59"/>
      <c r="BOT856" s="59"/>
      <c r="BOU856" s="59"/>
      <c r="BOV856" s="59"/>
      <c r="BOW856" s="59"/>
      <c r="BOX856" s="59"/>
      <c r="BOY856" s="59"/>
      <c r="BOZ856" s="59"/>
      <c r="BPA856" s="59"/>
      <c r="BPB856" s="59"/>
      <c r="BPC856" s="59"/>
      <c r="BPD856" s="59"/>
      <c r="BPE856" s="59"/>
      <c r="BPF856" s="59"/>
      <c r="BPG856" s="59"/>
      <c r="BPH856" s="59"/>
      <c r="BPI856" s="59"/>
      <c r="BPJ856" s="59"/>
      <c r="BPK856" s="59"/>
      <c r="BPL856" s="59"/>
      <c r="BPM856" s="59"/>
      <c r="BPN856" s="59"/>
      <c r="BPO856" s="59"/>
      <c r="BPP856" s="59"/>
      <c r="BPQ856" s="59"/>
      <c r="BPR856" s="59"/>
      <c r="BPS856" s="59"/>
      <c r="BPT856" s="59"/>
      <c r="BPU856" s="59"/>
      <c r="BPV856" s="59"/>
      <c r="BPW856" s="59"/>
      <c r="BPX856" s="59"/>
      <c r="BPY856" s="59"/>
      <c r="BPZ856" s="59"/>
      <c r="BQA856" s="59"/>
      <c r="BQB856" s="59"/>
      <c r="BQC856" s="59"/>
      <c r="BQD856" s="59"/>
      <c r="BQE856" s="59"/>
      <c r="BQF856" s="59"/>
      <c r="BQG856" s="59"/>
      <c r="BQH856" s="59"/>
      <c r="BQI856" s="59"/>
      <c r="BQJ856" s="59"/>
      <c r="BQK856" s="59"/>
      <c r="BQL856" s="59"/>
      <c r="BQM856" s="59"/>
      <c r="BQN856" s="59"/>
      <c r="BQO856" s="59"/>
      <c r="BQP856" s="59"/>
      <c r="BQQ856" s="59"/>
      <c r="BQR856" s="59"/>
      <c r="BQS856" s="59"/>
      <c r="BQT856" s="59"/>
      <c r="BQU856" s="59"/>
      <c r="BQV856" s="59"/>
      <c r="BQW856" s="59"/>
      <c r="BQX856" s="59"/>
      <c r="BQY856" s="59"/>
      <c r="BQZ856" s="59"/>
      <c r="BRA856" s="59"/>
      <c r="BRB856" s="59"/>
      <c r="BRC856" s="59"/>
      <c r="BRD856" s="59"/>
      <c r="BRE856" s="59"/>
      <c r="BRF856" s="59"/>
      <c r="BRG856" s="59"/>
      <c r="BRH856" s="59"/>
      <c r="BRI856" s="59"/>
      <c r="BRJ856" s="59"/>
      <c r="BRK856" s="59"/>
      <c r="BRL856" s="59"/>
      <c r="BRM856" s="59"/>
      <c r="BRN856" s="59"/>
      <c r="BRO856" s="59"/>
      <c r="BRP856" s="59"/>
      <c r="BRQ856" s="59"/>
      <c r="BRR856" s="59"/>
      <c r="BRS856" s="59"/>
      <c r="BRT856" s="59"/>
      <c r="BRU856" s="59"/>
      <c r="BRV856" s="59"/>
      <c r="BRW856" s="59"/>
      <c r="BRX856" s="59"/>
      <c r="BRY856" s="59"/>
      <c r="BRZ856" s="59"/>
      <c r="BSA856" s="59"/>
      <c r="BSB856" s="59"/>
      <c r="BSC856" s="59"/>
      <c r="BSD856" s="59"/>
      <c r="BSE856" s="59"/>
      <c r="BSF856" s="59"/>
      <c r="BSG856" s="59"/>
      <c r="BSH856" s="59"/>
      <c r="BSI856" s="59"/>
      <c r="BSJ856" s="59"/>
      <c r="BSK856" s="59"/>
      <c r="BSL856" s="59"/>
      <c r="BSM856" s="59"/>
      <c r="BSN856" s="59"/>
      <c r="BSO856" s="59"/>
      <c r="BSP856" s="59"/>
      <c r="BSQ856" s="59"/>
      <c r="BSR856" s="59"/>
      <c r="BSS856" s="59"/>
      <c r="BST856" s="59"/>
      <c r="BSU856" s="59"/>
      <c r="BSV856" s="59"/>
      <c r="BSW856" s="59"/>
      <c r="BSX856" s="59"/>
      <c r="BSY856" s="59"/>
      <c r="BSZ856" s="59"/>
      <c r="BTA856" s="59"/>
      <c r="BTB856" s="59"/>
      <c r="BTC856" s="59"/>
      <c r="BTD856" s="59"/>
      <c r="BTE856" s="59"/>
      <c r="BTF856" s="59"/>
      <c r="BTG856" s="59"/>
      <c r="BTH856" s="59"/>
      <c r="BTI856" s="59"/>
      <c r="BTJ856" s="59"/>
      <c r="BTK856" s="59"/>
      <c r="BTL856" s="59"/>
      <c r="BTM856" s="59"/>
      <c r="BTN856" s="59"/>
      <c r="BTO856" s="59"/>
      <c r="BTP856" s="59"/>
      <c r="BTQ856" s="59"/>
      <c r="BTR856" s="59"/>
      <c r="BTS856" s="59"/>
      <c r="BTT856" s="59"/>
      <c r="BTU856" s="59"/>
      <c r="BTV856" s="59"/>
      <c r="BTW856" s="59"/>
      <c r="BTX856" s="59"/>
      <c r="BTY856" s="59"/>
      <c r="BTZ856" s="59"/>
      <c r="BUA856" s="59"/>
      <c r="BUB856" s="59"/>
      <c r="BUC856" s="59"/>
      <c r="BUD856" s="59"/>
      <c r="BUE856" s="59"/>
      <c r="BUF856" s="59"/>
      <c r="BUG856" s="59"/>
      <c r="BUH856" s="59"/>
      <c r="BUI856" s="59"/>
      <c r="BUJ856" s="59"/>
      <c r="BUK856" s="59"/>
      <c r="BUL856" s="59"/>
      <c r="BUM856" s="59"/>
      <c r="BUN856" s="59"/>
      <c r="BUO856" s="59"/>
      <c r="BUP856" s="59"/>
      <c r="BUQ856" s="59"/>
      <c r="BUR856" s="59"/>
      <c r="BUS856" s="59"/>
      <c r="BUT856" s="59"/>
      <c r="BUU856" s="59"/>
      <c r="BUV856" s="59"/>
      <c r="BUW856" s="59"/>
      <c r="BUX856" s="59"/>
      <c r="BUY856" s="59"/>
      <c r="BUZ856" s="59"/>
      <c r="BVA856" s="59"/>
      <c r="BVB856" s="59"/>
      <c r="BVC856" s="59"/>
      <c r="BVD856" s="59"/>
      <c r="BVE856" s="59"/>
      <c r="BVF856" s="59"/>
      <c r="BVG856" s="59"/>
      <c r="BVH856" s="59"/>
      <c r="BVI856" s="59"/>
      <c r="BVJ856" s="59"/>
      <c r="BVK856" s="59"/>
      <c r="BVL856" s="59"/>
      <c r="BVM856" s="59"/>
      <c r="BVN856" s="59"/>
      <c r="BVO856" s="59"/>
      <c r="BVP856" s="59"/>
      <c r="BVQ856" s="59"/>
      <c r="BVR856" s="59"/>
      <c r="BVS856" s="59"/>
      <c r="BVT856" s="59"/>
      <c r="BVU856" s="59"/>
      <c r="BVV856" s="59"/>
      <c r="BVW856" s="59"/>
      <c r="BVX856" s="59"/>
      <c r="BVY856" s="59"/>
      <c r="BVZ856" s="59"/>
      <c r="BWA856" s="59"/>
      <c r="BWB856" s="59"/>
      <c r="BWC856" s="59"/>
      <c r="BWD856" s="59"/>
      <c r="BWE856" s="59"/>
      <c r="BWF856" s="59"/>
      <c r="BWG856" s="59"/>
      <c r="BWH856" s="59"/>
      <c r="BWI856" s="59"/>
      <c r="BWJ856" s="59"/>
      <c r="BWK856" s="59"/>
      <c r="BWL856" s="59"/>
      <c r="BWM856" s="59"/>
      <c r="BWN856" s="59"/>
      <c r="BWO856" s="59"/>
      <c r="BWP856" s="59"/>
      <c r="BWQ856" s="59"/>
      <c r="BWR856" s="59"/>
      <c r="BWS856" s="59"/>
      <c r="BWT856" s="59"/>
      <c r="BWU856" s="59"/>
      <c r="BWV856" s="59"/>
      <c r="BWW856" s="59"/>
      <c r="BWX856" s="59"/>
      <c r="BWY856" s="59"/>
      <c r="BWZ856" s="59"/>
      <c r="BXA856" s="59"/>
      <c r="BXB856" s="59"/>
      <c r="BXC856" s="59"/>
      <c r="BXD856" s="59"/>
      <c r="BXE856" s="59"/>
      <c r="BXF856" s="59"/>
      <c r="BXG856" s="59"/>
      <c r="BXH856" s="59"/>
      <c r="BXI856" s="59"/>
      <c r="BXJ856" s="59"/>
      <c r="BXK856" s="59"/>
      <c r="BXL856" s="59"/>
      <c r="BXM856" s="59"/>
      <c r="BXN856" s="59"/>
      <c r="BXO856" s="59"/>
      <c r="BXP856" s="59"/>
      <c r="BXQ856" s="59"/>
      <c r="BXR856" s="59"/>
      <c r="BXS856" s="59"/>
      <c r="BXT856" s="59"/>
      <c r="BXU856" s="59"/>
      <c r="BXV856" s="59"/>
      <c r="BXW856" s="59"/>
      <c r="BXX856" s="59"/>
      <c r="BXY856" s="59"/>
      <c r="BXZ856" s="59"/>
      <c r="BYA856" s="59"/>
      <c r="BYB856" s="59"/>
      <c r="BYC856" s="59"/>
      <c r="BYD856" s="59"/>
      <c r="BYE856" s="59"/>
      <c r="BYF856" s="59"/>
      <c r="BYG856" s="59"/>
      <c r="BYH856" s="59"/>
      <c r="BYI856" s="59"/>
      <c r="BYJ856" s="59"/>
      <c r="BYK856" s="59"/>
      <c r="BYL856" s="59"/>
      <c r="BYM856" s="59"/>
      <c r="BYN856" s="59"/>
      <c r="BYO856" s="59"/>
      <c r="BYP856" s="59"/>
      <c r="BYQ856" s="59"/>
      <c r="BYR856" s="59"/>
      <c r="BYS856" s="59"/>
      <c r="BYT856" s="59"/>
      <c r="BYU856" s="59"/>
      <c r="BYV856" s="59"/>
      <c r="BYW856" s="59"/>
      <c r="BYX856" s="59"/>
      <c r="BYY856" s="59"/>
      <c r="BYZ856" s="59"/>
      <c r="BZA856" s="59"/>
      <c r="BZB856" s="59"/>
      <c r="BZC856" s="59"/>
      <c r="BZD856" s="59"/>
      <c r="BZE856" s="59"/>
      <c r="BZF856" s="59"/>
      <c r="BZG856" s="59"/>
      <c r="BZH856" s="59"/>
      <c r="BZI856" s="59"/>
      <c r="BZJ856" s="59"/>
      <c r="BZK856" s="59"/>
      <c r="BZL856" s="59"/>
      <c r="BZM856" s="59"/>
      <c r="BZN856" s="59"/>
      <c r="BZO856" s="59"/>
      <c r="BZP856" s="59"/>
      <c r="BZQ856" s="59"/>
      <c r="BZR856" s="59"/>
      <c r="BZS856" s="59"/>
      <c r="BZT856" s="59"/>
      <c r="BZU856" s="59"/>
      <c r="BZV856" s="59"/>
      <c r="BZW856" s="59"/>
      <c r="BZX856" s="59"/>
      <c r="BZY856" s="59"/>
      <c r="BZZ856" s="59"/>
      <c r="CAA856" s="59"/>
      <c r="CAB856" s="59"/>
      <c r="CAC856" s="59"/>
      <c r="CAD856" s="59"/>
      <c r="CAE856" s="59"/>
      <c r="CAF856" s="59"/>
      <c r="CAG856" s="59"/>
      <c r="CAH856" s="59"/>
      <c r="CAI856" s="59"/>
      <c r="CAJ856" s="59"/>
      <c r="CAK856" s="59"/>
      <c r="CAL856" s="59"/>
      <c r="CAM856" s="59"/>
      <c r="CAN856" s="59"/>
      <c r="CAO856" s="59"/>
      <c r="CAP856" s="59"/>
      <c r="CAQ856" s="59"/>
      <c r="CAR856" s="59"/>
      <c r="CAS856" s="59"/>
      <c r="CAT856" s="59"/>
      <c r="CAU856" s="59"/>
      <c r="CAV856" s="59"/>
      <c r="CAW856" s="59"/>
      <c r="CAX856" s="59"/>
      <c r="CAY856" s="59"/>
      <c r="CAZ856" s="59"/>
      <c r="CBA856" s="59"/>
      <c r="CBB856" s="59"/>
      <c r="CBC856" s="59"/>
      <c r="CBD856" s="59"/>
      <c r="CBE856" s="59"/>
      <c r="CBF856" s="59"/>
      <c r="CBG856" s="59"/>
      <c r="CBH856" s="59"/>
      <c r="CBI856" s="59"/>
      <c r="CBJ856" s="59"/>
      <c r="CBK856" s="59"/>
      <c r="CBL856" s="59"/>
      <c r="CBM856" s="59"/>
      <c r="CBN856" s="59"/>
      <c r="CBO856" s="59"/>
      <c r="CBP856" s="59"/>
      <c r="CBQ856" s="59"/>
      <c r="CBR856" s="59"/>
      <c r="CBS856" s="59"/>
      <c r="CBT856" s="59"/>
      <c r="CBU856" s="59"/>
      <c r="CBV856" s="59"/>
      <c r="CBW856" s="59"/>
      <c r="CBX856" s="59"/>
      <c r="CBY856" s="59"/>
      <c r="CBZ856" s="59"/>
      <c r="CCA856" s="59"/>
      <c r="CCB856" s="59"/>
      <c r="CCC856" s="59"/>
      <c r="CCD856" s="59"/>
      <c r="CCE856" s="59"/>
      <c r="CCF856" s="59"/>
      <c r="CCG856" s="59"/>
      <c r="CCH856" s="59"/>
      <c r="CCI856" s="59"/>
      <c r="CCJ856" s="59"/>
      <c r="CCK856" s="59"/>
      <c r="CCL856" s="59"/>
      <c r="CCM856" s="59"/>
      <c r="CCN856" s="59"/>
      <c r="CCO856" s="59"/>
      <c r="CCP856" s="59"/>
      <c r="CCQ856" s="59"/>
      <c r="CCR856" s="59"/>
      <c r="CCS856" s="59"/>
      <c r="CCT856" s="59"/>
      <c r="CCU856" s="59"/>
      <c r="CCV856" s="59"/>
      <c r="CCW856" s="59"/>
      <c r="CCX856" s="59"/>
      <c r="CCY856" s="59"/>
      <c r="CCZ856" s="59"/>
      <c r="CDA856" s="59"/>
      <c r="CDB856" s="59"/>
      <c r="CDC856" s="59"/>
      <c r="CDD856" s="59"/>
      <c r="CDE856" s="59"/>
      <c r="CDF856" s="59"/>
      <c r="CDG856" s="59"/>
      <c r="CDH856" s="59"/>
      <c r="CDI856" s="59"/>
      <c r="CDJ856" s="59"/>
      <c r="CDK856" s="59"/>
      <c r="CDL856" s="59"/>
      <c r="CDM856" s="59"/>
      <c r="CDN856" s="59"/>
      <c r="CDO856" s="59"/>
      <c r="CDP856" s="59"/>
      <c r="CDQ856" s="59"/>
      <c r="CDR856" s="59"/>
      <c r="CDS856" s="59"/>
      <c r="CDT856" s="59"/>
      <c r="CDU856" s="59"/>
      <c r="CDV856" s="59"/>
      <c r="CDW856" s="59"/>
      <c r="CDX856" s="59"/>
      <c r="CDY856" s="59"/>
      <c r="CDZ856" s="59"/>
      <c r="CEA856" s="59"/>
      <c r="CEB856" s="59"/>
      <c r="CEC856" s="59"/>
      <c r="CED856" s="59"/>
      <c r="CEE856" s="59"/>
      <c r="CEF856" s="59"/>
      <c r="CEG856" s="59"/>
      <c r="CEH856" s="59"/>
      <c r="CEI856" s="59"/>
      <c r="CEJ856" s="59"/>
      <c r="CEK856" s="59"/>
      <c r="CEL856" s="59"/>
      <c r="CEM856" s="59"/>
      <c r="CEN856" s="59"/>
      <c r="CEO856" s="59"/>
      <c r="CEP856" s="59"/>
      <c r="CEQ856" s="59"/>
      <c r="CER856" s="59"/>
      <c r="CES856" s="59"/>
      <c r="CET856" s="59"/>
      <c r="CEU856" s="59"/>
      <c r="CEV856" s="59"/>
      <c r="CEW856" s="59"/>
      <c r="CEX856" s="59"/>
      <c r="CEY856" s="59"/>
      <c r="CEZ856" s="59"/>
      <c r="CFA856" s="59"/>
      <c r="CFB856" s="59"/>
      <c r="CFC856" s="59"/>
      <c r="CFD856" s="59"/>
      <c r="CFE856" s="59"/>
      <c r="CFF856" s="59"/>
      <c r="CFG856" s="59"/>
      <c r="CFH856" s="59"/>
      <c r="CFI856" s="59"/>
      <c r="CFJ856" s="59"/>
      <c r="CFK856" s="59"/>
      <c r="CFL856" s="59"/>
      <c r="CFM856" s="59"/>
      <c r="CFN856" s="59"/>
      <c r="CFO856" s="59"/>
      <c r="CFP856" s="59"/>
      <c r="CFQ856" s="59"/>
      <c r="CFR856" s="59"/>
      <c r="CFS856" s="59"/>
      <c r="CFT856" s="59"/>
      <c r="CFU856" s="59"/>
      <c r="CFV856" s="59"/>
      <c r="CFW856" s="59"/>
      <c r="CFX856" s="59"/>
      <c r="CFY856" s="59"/>
      <c r="CFZ856" s="59"/>
      <c r="CGA856" s="59"/>
      <c r="CGB856" s="59"/>
      <c r="CGC856" s="59"/>
      <c r="CGD856" s="59"/>
      <c r="CGE856" s="59"/>
      <c r="CGF856" s="59"/>
      <c r="CGG856" s="59"/>
      <c r="CGH856" s="59"/>
      <c r="CGI856" s="59"/>
      <c r="CGJ856" s="59"/>
      <c r="CGK856" s="59"/>
      <c r="CGL856" s="59"/>
      <c r="CGM856" s="59"/>
      <c r="CGN856" s="59"/>
      <c r="CGO856" s="59"/>
      <c r="CGP856" s="59"/>
      <c r="CGQ856" s="59"/>
      <c r="CGR856" s="59"/>
      <c r="CGS856" s="59"/>
      <c r="CGT856" s="59"/>
      <c r="CGU856" s="59"/>
      <c r="CGV856" s="59"/>
      <c r="CGW856" s="59"/>
      <c r="CGX856" s="59"/>
      <c r="CGY856" s="59"/>
      <c r="CGZ856" s="59"/>
      <c r="CHA856" s="59"/>
      <c r="CHB856" s="59"/>
      <c r="CHC856" s="59"/>
      <c r="CHD856" s="59"/>
      <c r="CHE856" s="59"/>
      <c r="CHF856" s="59"/>
      <c r="CHG856" s="59"/>
      <c r="CHH856" s="59"/>
      <c r="CHI856" s="59"/>
      <c r="CHJ856" s="59"/>
      <c r="CHK856" s="59"/>
      <c r="CHL856" s="59"/>
      <c r="CHM856" s="59"/>
      <c r="CHN856" s="59"/>
      <c r="CHO856" s="59"/>
      <c r="CHP856" s="59"/>
      <c r="CHQ856" s="59"/>
      <c r="CHR856" s="59"/>
      <c r="CHS856" s="59"/>
      <c r="CHT856" s="59"/>
      <c r="CHU856" s="59"/>
      <c r="CHV856" s="59"/>
      <c r="CHW856" s="59"/>
      <c r="CHX856" s="59"/>
      <c r="CHY856" s="59"/>
      <c r="CHZ856" s="59"/>
      <c r="CIA856" s="59"/>
      <c r="CIB856" s="59"/>
      <c r="CIC856" s="59"/>
      <c r="CID856" s="59"/>
      <c r="CIE856" s="59"/>
      <c r="CIF856" s="59"/>
      <c r="CIG856" s="59"/>
      <c r="CIH856" s="59"/>
      <c r="CII856" s="59"/>
      <c r="CIJ856" s="59"/>
      <c r="CIK856" s="59"/>
      <c r="CIL856" s="59"/>
      <c r="CIM856" s="59"/>
      <c r="CIN856" s="59"/>
      <c r="CIO856" s="59"/>
      <c r="CIP856" s="59"/>
      <c r="CIQ856" s="59"/>
      <c r="CIR856" s="59"/>
      <c r="CIS856" s="59"/>
      <c r="CIT856" s="59"/>
      <c r="CIU856" s="59"/>
      <c r="CIV856" s="59"/>
      <c r="CIW856" s="59"/>
      <c r="CIX856" s="59"/>
      <c r="CIY856" s="59"/>
      <c r="CIZ856" s="59"/>
      <c r="CJA856" s="59"/>
      <c r="CJB856" s="59"/>
      <c r="CJC856" s="59"/>
      <c r="CJD856" s="59"/>
      <c r="CJE856" s="59"/>
      <c r="CJF856" s="59"/>
      <c r="CJG856" s="59"/>
      <c r="CJH856" s="59"/>
      <c r="CJI856" s="59"/>
      <c r="CJJ856" s="59"/>
      <c r="CJK856" s="59"/>
      <c r="CJL856" s="59"/>
      <c r="CJM856" s="59"/>
      <c r="CJN856" s="59"/>
      <c r="CJO856" s="59"/>
      <c r="CJP856" s="59"/>
      <c r="CJQ856" s="59"/>
      <c r="CJR856" s="59"/>
      <c r="CJS856" s="59"/>
      <c r="CJT856" s="59"/>
      <c r="CJU856" s="59"/>
      <c r="CJV856" s="59"/>
      <c r="CJW856" s="59"/>
      <c r="CJX856" s="59"/>
      <c r="CJY856" s="59"/>
      <c r="CJZ856" s="59"/>
      <c r="CKA856" s="59"/>
      <c r="CKB856" s="59"/>
      <c r="CKC856" s="59"/>
      <c r="CKD856" s="59"/>
      <c r="CKE856" s="59"/>
      <c r="CKF856" s="59"/>
      <c r="CKG856" s="59"/>
      <c r="CKH856" s="59"/>
      <c r="CKI856" s="59"/>
      <c r="CKJ856" s="59"/>
      <c r="CKK856" s="59"/>
      <c r="CKL856" s="59"/>
      <c r="CKM856" s="59"/>
      <c r="CKN856" s="59"/>
      <c r="CKO856" s="59"/>
      <c r="CKP856" s="59"/>
      <c r="CKQ856" s="59"/>
      <c r="CKR856" s="59"/>
      <c r="CKS856" s="59"/>
      <c r="CKT856" s="59"/>
      <c r="CKU856" s="59"/>
      <c r="CKV856" s="59"/>
      <c r="CKW856" s="59"/>
      <c r="CKX856" s="59"/>
      <c r="CKY856" s="59"/>
      <c r="CKZ856" s="59"/>
      <c r="CLA856" s="59"/>
      <c r="CLB856" s="59"/>
      <c r="CLC856" s="59"/>
      <c r="CLD856" s="59"/>
      <c r="CLE856" s="59"/>
      <c r="CLF856" s="59"/>
      <c r="CLG856" s="59"/>
      <c r="CLH856" s="59"/>
      <c r="CLI856" s="59"/>
      <c r="CLJ856" s="59"/>
      <c r="CLK856" s="59"/>
      <c r="CLL856" s="59"/>
      <c r="CLM856" s="59"/>
      <c r="CLN856" s="59"/>
      <c r="CLO856" s="59"/>
      <c r="CLP856" s="59"/>
      <c r="CLQ856" s="59"/>
      <c r="CLR856" s="59"/>
      <c r="CLS856" s="59"/>
      <c r="CLT856" s="59"/>
      <c r="CLU856" s="59"/>
      <c r="CLV856" s="59"/>
      <c r="CLW856" s="59"/>
      <c r="CLX856" s="59"/>
      <c r="CLY856" s="59"/>
      <c r="CLZ856" s="59"/>
      <c r="CMA856" s="59"/>
      <c r="CMB856" s="59"/>
      <c r="CMC856" s="59"/>
      <c r="CMD856" s="59"/>
      <c r="CME856" s="59"/>
      <c r="CMF856" s="59"/>
      <c r="CMG856" s="59"/>
      <c r="CMH856" s="59"/>
      <c r="CMI856" s="59"/>
      <c r="CMJ856" s="59"/>
      <c r="CMK856" s="59"/>
      <c r="CML856" s="59"/>
      <c r="CMM856" s="59"/>
      <c r="CMN856" s="59"/>
      <c r="CMO856" s="59"/>
      <c r="CMP856" s="59"/>
      <c r="CMQ856" s="59"/>
      <c r="CMR856" s="59"/>
      <c r="CMS856" s="59"/>
      <c r="CMT856" s="59"/>
      <c r="CMU856" s="59"/>
      <c r="CMV856" s="59"/>
      <c r="CMW856" s="59"/>
      <c r="CMX856" s="59"/>
      <c r="CMY856" s="59"/>
      <c r="CMZ856" s="59"/>
      <c r="CNA856" s="59"/>
      <c r="CNB856" s="59"/>
      <c r="CNC856" s="59"/>
      <c r="CND856" s="59"/>
      <c r="CNE856" s="59"/>
      <c r="CNF856" s="59"/>
      <c r="CNG856" s="59"/>
      <c r="CNH856" s="59"/>
      <c r="CNI856" s="59"/>
      <c r="CNJ856" s="59"/>
      <c r="CNK856" s="59"/>
      <c r="CNL856" s="59"/>
      <c r="CNM856" s="59"/>
      <c r="CNN856" s="59"/>
      <c r="CNO856" s="59"/>
      <c r="CNP856" s="59"/>
      <c r="CNQ856" s="59"/>
      <c r="CNR856" s="59"/>
      <c r="CNS856" s="59"/>
      <c r="CNT856" s="59"/>
      <c r="CNU856" s="59"/>
      <c r="CNV856" s="59"/>
      <c r="CNW856" s="59"/>
      <c r="CNX856" s="59"/>
      <c r="CNY856" s="59"/>
      <c r="CNZ856" s="59"/>
      <c r="COA856" s="59"/>
      <c r="COB856" s="59"/>
      <c r="COC856" s="59"/>
      <c r="COD856" s="59"/>
      <c r="COE856" s="59"/>
      <c r="COF856" s="59"/>
      <c r="COG856" s="59"/>
      <c r="COH856" s="59"/>
      <c r="COI856" s="59"/>
      <c r="COJ856" s="59"/>
      <c r="COK856" s="59"/>
      <c r="COL856" s="59"/>
      <c r="COM856" s="59"/>
      <c r="CON856" s="59"/>
      <c r="COO856" s="59"/>
      <c r="COP856" s="59"/>
      <c r="COQ856" s="59"/>
      <c r="COR856" s="59"/>
      <c r="COS856" s="59"/>
      <c r="COT856" s="59"/>
      <c r="COU856" s="59"/>
      <c r="COV856" s="59"/>
      <c r="COW856" s="59"/>
      <c r="COX856" s="59"/>
      <c r="COY856" s="59"/>
      <c r="COZ856" s="59"/>
      <c r="CPA856" s="59"/>
      <c r="CPB856" s="59"/>
      <c r="CPC856" s="59"/>
      <c r="CPD856" s="59"/>
      <c r="CPE856" s="59"/>
      <c r="CPF856" s="59"/>
      <c r="CPG856" s="59"/>
      <c r="CPH856" s="59"/>
      <c r="CPI856" s="59"/>
      <c r="CPJ856" s="59"/>
      <c r="CPK856" s="59"/>
      <c r="CPL856" s="59"/>
      <c r="CPM856" s="59"/>
      <c r="CPN856" s="59"/>
      <c r="CPO856" s="59"/>
      <c r="CPP856" s="59"/>
      <c r="CPQ856" s="59"/>
      <c r="CPR856" s="59"/>
      <c r="CPS856" s="59"/>
      <c r="CPT856" s="59"/>
      <c r="CPU856" s="59"/>
      <c r="CPV856" s="59"/>
      <c r="CPW856" s="59"/>
      <c r="CPX856" s="59"/>
      <c r="CPY856" s="59"/>
      <c r="CPZ856" s="59"/>
      <c r="CQA856" s="59"/>
      <c r="CQB856" s="59"/>
      <c r="CQC856" s="59"/>
      <c r="CQD856" s="59"/>
      <c r="CQE856" s="59"/>
      <c r="CQF856" s="59"/>
      <c r="CQG856" s="59"/>
      <c r="CQH856" s="59"/>
      <c r="CQI856" s="59"/>
      <c r="CQJ856" s="59"/>
      <c r="CQK856" s="59"/>
      <c r="CQL856" s="59"/>
      <c r="CQM856" s="59"/>
      <c r="CQN856" s="59"/>
      <c r="CQO856" s="59"/>
      <c r="CQP856" s="59"/>
      <c r="CQQ856" s="59"/>
      <c r="CQR856" s="59"/>
      <c r="CQS856" s="59"/>
      <c r="CQT856" s="59"/>
      <c r="CQU856" s="59"/>
      <c r="CQV856" s="59"/>
      <c r="CQW856" s="59"/>
      <c r="CQX856" s="59"/>
      <c r="CQY856" s="59"/>
      <c r="CQZ856" s="59"/>
      <c r="CRA856" s="59"/>
      <c r="CRB856" s="59"/>
      <c r="CRC856" s="59"/>
      <c r="CRD856" s="59"/>
      <c r="CRE856" s="59"/>
      <c r="CRF856" s="59"/>
      <c r="CRG856" s="59"/>
      <c r="CRH856" s="59"/>
      <c r="CRI856" s="59"/>
      <c r="CRJ856" s="59"/>
      <c r="CRK856" s="59"/>
      <c r="CRL856" s="59"/>
      <c r="CRM856" s="59"/>
      <c r="CRN856" s="59"/>
      <c r="CRO856" s="59"/>
      <c r="CRP856" s="59"/>
      <c r="CRQ856" s="59"/>
      <c r="CRR856" s="59"/>
      <c r="CRS856" s="59"/>
      <c r="CRT856" s="59"/>
      <c r="CRU856" s="59"/>
      <c r="CRV856" s="59"/>
      <c r="CRW856" s="59"/>
      <c r="CRX856" s="59"/>
      <c r="CRY856" s="59"/>
      <c r="CRZ856" s="59"/>
      <c r="CSA856" s="59"/>
      <c r="CSB856" s="59"/>
      <c r="CSC856" s="59"/>
      <c r="CSD856" s="59"/>
      <c r="CSE856" s="59"/>
      <c r="CSF856" s="59"/>
      <c r="CSG856" s="59"/>
      <c r="CSH856" s="59"/>
      <c r="CSI856" s="59"/>
      <c r="CSJ856" s="59"/>
      <c r="CSK856" s="59"/>
      <c r="CSL856" s="59"/>
      <c r="CSM856" s="59"/>
      <c r="CSN856" s="59"/>
      <c r="CSO856" s="59"/>
      <c r="CSP856" s="59"/>
      <c r="CSQ856" s="59"/>
      <c r="CSR856" s="59"/>
      <c r="CSS856" s="59"/>
      <c r="CST856" s="59"/>
      <c r="CSU856" s="59"/>
      <c r="CSV856" s="59"/>
      <c r="CSW856" s="59"/>
      <c r="CSX856" s="59"/>
      <c r="CSY856" s="59"/>
      <c r="CSZ856" s="59"/>
      <c r="CTA856" s="59"/>
      <c r="CTB856" s="59"/>
      <c r="CTC856" s="59"/>
      <c r="CTD856" s="59"/>
      <c r="CTE856" s="59"/>
      <c r="CTF856" s="59"/>
      <c r="CTG856" s="59"/>
      <c r="CTH856" s="59"/>
      <c r="CTI856" s="59"/>
      <c r="CTJ856" s="59"/>
      <c r="CTK856" s="59"/>
      <c r="CTL856" s="59"/>
      <c r="CTM856" s="59"/>
      <c r="CTN856" s="59"/>
      <c r="CTO856" s="59"/>
      <c r="CTP856" s="59"/>
      <c r="CTQ856" s="59"/>
      <c r="CTR856" s="59"/>
      <c r="CTS856" s="59"/>
      <c r="CTT856" s="59"/>
      <c r="CTU856" s="59"/>
      <c r="CTV856" s="59"/>
      <c r="CTW856" s="59"/>
      <c r="CTX856" s="59"/>
      <c r="CTY856" s="59"/>
      <c r="CTZ856" s="59"/>
      <c r="CUA856" s="59"/>
      <c r="CUB856" s="59"/>
      <c r="CUC856" s="59"/>
      <c r="CUD856" s="59"/>
      <c r="CUE856" s="59"/>
      <c r="CUF856" s="59"/>
      <c r="CUG856" s="59"/>
      <c r="CUH856" s="59"/>
      <c r="CUI856" s="59"/>
      <c r="CUJ856" s="59"/>
      <c r="CUK856" s="59"/>
      <c r="CUL856" s="59"/>
      <c r="CUM856" s="59"/>
      <c r="CUN856" s="59"/>
      <c r="CUO856" s="59"/>
      <c r="CUP856" s="59"/>
      <c r="CUQ856" s="59"/>
      <c r="CUR856" s="59"/>
      <c r="CUS856" s="59"/>
      <c r="CUT856" s="59"/>
      <c r="CUU856" s="59"/>
      <c r="CUV856" s="59"/>
      <c r="CUW856" s="59"/>
      <c r="CUX856" s="59"/>
      <c r="CUY856" s="59"/>
      <c r="CUZ856" s="59"/>
      <c r="CVA856" s="59"/>
      <c r="CVB856" s="59"/>
      <c r="CVC856" s="59"/>
      <c r="CVD856" s="59"/>
      <c r="CVE856" s="59"/>
      <c r="CVF856" s="59"/>
      <c r="CVG856" s="59"/>
      <c r="CVH856" s="59"/>
      <c r="CVI856" s="59"/>
      <c r="CVJ856" s="59"/>
      <c r="CVK856" s="59"/>
      <c r="CVL856" s="59"/>
      <c r="CVM856" s="59"/>
      <c r="CVN856" s="59"/>
      <c r="CVO856" s="59"/>
      <c r="CVP856" s="59"/>
      <c r="CVQ856" s="59"/>
      <c r="CVR856" s="59"/>
      <c r="CVS856" s="59"/>
      <c r="CVT856" s="59"/>
      <c r="CVU856" s="59"/>
      <c r="CVV856" s="59"/>
      <c r="CVW856" s="59"/>
      <c r="CVX856" s="59"/>
      <c r="CVY856" s="59"/>
      <c r="CVZ856" s="59"/>
      <c r="CWA856" s="59"/>
      <c r="CWB856" s="59"/>
      <c r="CWC856" s="59"/>
      <c r="CWD856" s="59"/>
      <c r="CWE856" s="59"/>
      <c r="CWF856" s="59"/>
      <c r="CWG856" s="59"/>
      <c r="CWH856" s="59"/>
      <c r="CWI856" s="59"/>
      <c r="CWJ856" s="59"/>
      <c r="CWK856" s="59"/>
      <c r="CWL856" s="59"/>
      <c r="CWM856" s="59"/>
      <c r="CWN856" s="59"/>
      <c r="CWO856" s="59"/>
      <c r="CWP856" s="59"/>
      <c r="CWQ856" s="59"/>
      <c r="CWR856" s="59"/>
      <c r="CWS856" s="59"/>
      <c r="CWT856" s="59"/>
      <c r="CWU856" s="59"/>
      <c r="CWV856" s="59"/>
      <c r="CWW856" s="59"/>
      <c r="CWX856" s="59"/>
      <c r="CWY856" s="59"/>
      <c r="CWZ856" s="59"/>
      <c r="CXA856" s="59"/>
      <c r="CXB856" s="59"/>
      <c r="CXC856" s="59"/>
      <c r="CXD856" s="59"/>
      <c r="CXE856" s="59"/>
      <c r="CXF856" s="59"/>
      <c r="CXG856" s="59"/>
      <c r="CXH856" s="59"/>
      <c r="CXI856" s="59"/>
      <c r="CXJ856" s="59"/>
      <c r="CXK856" s="59"/>
      <c r="CXL856" s="59"/>
      <c r="CXM856" s="59"/>
      <c r="CXN856" s="59"/>
      <c r="CXO856" s="59"/>
      <c r="CXP856" s="59"/>
      <c r="CXQ856" s="59"/>
      <c r="CXR856" s="59"/>
      <c r="CXS856" s="59"/>
      <c r="CXT856" s="59"/>
      <c r="CXU856" s="59"/>
      <c r="CXV856" s="59"/>
      <c r="CXW856" s="59"/>
      <c r="CXX856" s="59"/>
      <c r="CXY856" s="59"/>
      <c r="CXZ856" s="59"/>
      <c r="CYA856" s="59"/>
      <c r="CYB856" s="59"/>
      <c r="CYC856" s="59"/>
      <c r="CYD856" s="59"/>
      <c r="CYE856" s="59"/>
      <c r="CYF856" s="59"/>
      <c r="CYG856" s="59"/>
      <c r="CYH856" s="59"/>
      <c r="CYI856" s="59"/>
      <c r="CYJ856" s="59"/>
      <c r="CYK856" s="59"/>
      <c r="CYL856" s="59"/>
      <c r="CYM856" s="59"/>
      <c r="CYN856" s="59"/>
      <c r="CYO856" s="59"/>
      <c r="CYP856" s="59"/>
      <c r="CYQ856" s="59"/>
      <c r="CYR856" s="59"/>
      <c r="CYS856" s="59"/>
      <c r="CYT856" s="59"/>
      <c r="CYU856" s="59"/>
      <c r="CYV856" s="59"/>
      <c r="CYW856" s="59"/>
      <c r="CYX856" s="59"/>
      <c r="CYY856" s="59"/>
      <c r="CYZ856" s="59"/>
      <c r="CZA856" s="59"/>
      <c r="CZB856" s="59"/>
      <c r="CZC856" s="59"/>
      <c r="CZD856" s="59"/>
      <c r="CZE856" s="59"/>
      <c r="CZF856" s="59"/>
      <c r="CZG856" s="59"/>
      <c r="CZH856" s="59"/>
      <c r="CZI856" s="59"/>
      <c r="CZJ856" s="59"/>
      <c r="CZK856" s="59"/>
      <c r="CZL856" s="59"/>
      <c r="CZM856" s="59"/>
      <c r="CZN856" s="59"/>
      <c r="CZO856" s="59"/>
      <c r="CZP856" s="59"/>
      <c r="CZQ856" s="59"/>
      <c r="CZR856" s="59"/>
      <c r="CZS856" s="59"/>
      <c r="CZT856" s="59"/>
      <c r="CZU856" s="59"/>
      <c r="CZV856" s="59"/>
      <c r="CZW856" s="59"/>
      <c r="CZX856" s="59"/>
      <c r="CZY856" s="59"/>
      <c r="CZZ856" s="59"/>
      <c r="DAA856" s="59"/>
      <c r="DAB856" s="59"/>
      <c r="DAC856" s="59"/>
      <c r="DAD856" s="59"/>
      <c r="DAE856" s="59"/>
      <c r="DAF856" s="59"/>
      <c r="DAG856" s="59"/>
      <c r="DAH856" s="59"/>
      <c r="DAI856" s="59"/>
      <c r="DAJ856" s="59"/>
      <c r="DAK856" s="59"/>
      <c r="DAL856" s="59"/>
      <c r="DAM856" s="59"/>
      <c r="DAN856" s="59"/>
      <c r="DAO856" s="59"/>
      <c r="DAP856" s="59"/>
      <c r="DAQ856" s="59"/>
      <c r="DAR856" s="59"/>
      <c r="DAS856" s="59"/>
      <c r="DAT856" s="59"/>
      <c r="DAU856" s="59"/>
      <c r="DAV856" s="59"/>
      <c r="DAW856" s="59"/>
      <c r="DAX856" s="59"/>
      <c r="DAY856" s="59"/>
      <c r="DAZ856" s="59"/>
      <c r="DBA856" s="59"/>
      <c r="DBB856" s="59"/>
      <c r="DBC856" s="59"/>
      <c r="DBD856" s="59"/>
      <c r="DBE856" s="59"/>
      <c r="DBF856" s="59"/>
      <c r="DBG856" s="59"/>
      <c r="DBH856" s="59"/>
      <c r="DBI856" s="59"/>
      <c r="DBJ856" s="59"/>
      <c r="DBK856" s="59"/>
      <c r="DBL856" s="59"/>
      <c r="DBM856" s="59"/>
      <c r="DBN856" s="59"/>
      <c r="DBO856" s="59"/>
      <c r="DBP856" s="59"/>
      <c r="DBQ856" s="59"/>
      <c r="DBR856" s="59"/>
      <c r="DBS856" s="59"/>
      <c r="DBT856" s="59"/>
      <c r="DBU856" s="59"/>
      <c r="DBV856" s="59"/>
      <c r="DBW856" s="59"/>
      <c r="DBX856" s="59"/>
      <c r="DBY856" s="59"/>
      <c r="DBZ856" s="59"/>
      <c r="DCA856" s="59"/>
      <c r="DCB856" s="59"/>
      <c r="DCC856" s="59"/>
      <c r="DCD856" s="59"/>
      <c r="DCE856" s="59"/>
      <c r="DCF856" s="59"/>
      <c r="DCG856" s="59"/>
      <c r="DCH856" s="59"/>
      <c r="DCI856" s="59"/>
      <c r="DCJ856" s="59"/>
      <c r="DCK856" s="59"/>
      <c r="DCL856" s="59"/>
      <c r="DCM856" s="59"/>
      <c r="DCN856" s="59"/>
      <c r="DCO856" s="59"/>
      <c r="DCP856" s="59"/>
      <c r="DCQ856" s="59"/>
      <c r="DCR856" s="59"/>
      <c r="DCS856" s="59"/>
      <c r="DCT856" s="59"/>
      <c r="DCU856" s="59"/>
      <c r="DCV856" s="59"/>
      <c r="DCW856" s="59"/>
      <c r="DCX856" s="59"/>
      <c r="DCY856" s="59"/>
      <c r="DCZ856" s="59"/>
      <c r="DDA856" s="59"/>
      <c r="DDB856" s="59"/>
      <c r="DDC856" s="59"/>
      <c r="DDD856" s="59"/>
      <c r="DDE856" s="59"/>
      <c r="DDF856" s="59"/>
      <c r="DDG856" s="59"/>
      <c r="DDH856" s="59"/>
      <c r="DDI856" s="59"/>
      <c r="DDJ856" s="59"/>
      <c r="DDK856" s="59"/>
      <c r="DDL856" s="59"/>
      <c r="DDM856" s="59"/>
      <c r="DDN856" s="59"/>
      <c r="DDO856" s="59"/>
      <c r="DDP856" s="59"/>
      <c r="DDQ856" s="59"/>
      <c r="DDR856" s="59"/>
      <c r="DDS856" s="59"/>
      <c r="DDT856" s="59"/>
      <c r="DDU856" s="59"/>
      <c r="DDV856" s="59"/>
      <c r="DDW856" s="59"/>
      <c r="DDX856" s="59"/>
      <c r="DDY856" s="59"/>
      <c r="DDZ856" s="59"/>
      <c r="DEA856" s="59"/>
      <c r="DEB856" s="59"/>
      <c r="DEC856" s="59"/>
      <c r="DED856" s="59"/>
      <c r="DEE856" s="59"/>
      <c r="DEF856" s="59"/>
      <c r="DEG856" s="59"/>
      <c r="DEH856" s="59"/>
      <c r="DEI856" s="59"/>
      <c r="DEJ856" s="59"/>
      <c r="DEK856" s="59"/>
      <c r="DEL856" s="59"/>
      <c r="DEM856" s="59"/>
      <c r="DEN856" s="59"/>
      <c r="DEO856" s="59"/>
      <c r="DEP856" s="59"/>
      <c r="DEQ856" s="59"/>
      <c r="DER856" s="59"/>
      <c r="DES856" s="59"/>
      <c r="DET856" s="59"/>
      <c r="DEU856" s="59"/>
      <c r="DEV856" s="59"/>
      <c r="DEW856" s="59"/>
      <c r="DEX856" s="59"/>
      <c r="DEY856" s="59"/>
      <c r="DEZ856" s="59"/>
      <c r="DFA856" s="59"/>
      <c r="DFB856" s="59"/>
      <c r="DFC856" s="59"/>
      <c r="DFD856" s="59"/>
      <c r="DFE856" s="59"/>
      <c r="DFF856" s="59"/>
      <c r="DFG856" s="59"/>
      <c r="DFH856" s="59"/>
      <c r="DFI856" s="59"/>
      <c r="DFJ856" s="59"/>
      <c r="DFK856" s="59"/>
      <c r="DFL856" s="59"/>
      <c r="DFM856" s="59"/>
      <c r="DFN856" s="59"/>
      <c r="DFO856" s="59"/>
      <c r="DFP856" s="59"/>
      <c r="DFQ856" s="59"/>
      <c r="DFR856" s="59"/>
      <c r="DFS856" s="59"/>
      <c r="DFT856" s="59"/>
      <c r="DFU856" s="59"/>
      <c r="DFV856" s="59"/>
      <c r="DFW856" s="59"/>
      <c r="DFX856" s="59"/>
      <c r="DFY856" s="59"/>
      <c r="DFZ856" s="59"/>
      <c r="DGA856" s="59"/>
      <c r="DGB856" s="59"/>
      <c r="DGC856" s="59"/>
      <c r="DGD856" s="59"/>
      <c r="DGE856" s="59"/>
      <c r="DGF856" s="59"/>
      <c r="DGG856" s="59"/>
      <c r="DGH856" s="59"/>
      <c r="DGI856" s="59"/>
      <c r="DGJ856" s="59"/>
      <c r="DGK856" s="59"/>
      <c r="DGL856" s="59"/>
      <c r="DGM856" s="59"/>
      <c r="DGN856" s="59"/>
      <c r="DGO856" s="59"/>
      <c r="DGP856" s="59"/>
      <c r="DGQ856" s="59"/>
      <c r="DGR856" s="59"/>
      <c r="DGS856" s="59"/>
      <c r="DGT856" s="59"/>
      <c r="DGU856" s="59"/>
      <c r="DGV856" s="59"/>
      <c r="DGW856" s="59"/>
      <c r="DGX856" s="59"/>
      <c r="DGY856" s="59"/>
      <c r="DGZ856" s="59"/>
      <c r="DHA856" s="59"/>
      <c r="DHB856" s="59"/>
      <c r="DHC856" s="59"/>
      <c r="DHD856" s="59"/>
      <c r="DHE856" s="59"/>
      <c r="DHF856" s="59"/>
      <c r="DHG856" s="59"/>
      <c r="DHH856" s="59"/>
      <c r="DHI856" s="59"/>
      <c r="DHJ856" s="59"/>
      <c r="DHK856" s="59"/>
      <c r="DHL856" s="59"/>
      <c r="DHM856" s="59"/>
      <c r="DHN856" s="59"/>
      <c r="DHO856" s="59"/>
      <c r="DHP856" s="59"/>
      <c r="DHQ856" s="59"/>
      <c r="DHR856" s="59"/>
      <c r="DHS856" s="59"/>
      <c r="DHT856" s="59"/>
      <c r="DHU856" s="59"/>
      <c r="DHV856" s="59"/>
      <c r="DHW856" s="59"/>
      <c r="DHX856" s="59"/>
      <c r="DHY856" s="59"/>
      <c r="DHZ856" s="59"/>
      <c r="DIA856" s="59"/>
      <c r="DIB856" s="59"/>
      <c r="DIC856" s="59"/>
      <c r="DID856" s="59"/>
      <c r="DIE856" s="59"/>
      <c r="DIF856" s="59"/>
      <c r="DIG856" s="59"/>
      <c r="DIH856" s="59"/>
      <c r="DII856" s="59"/>
      <c r="DIJ856" s="59"/>
      <c r="DIK856" s="59"/>
      <c r="DIL856" s="59"/>
      <c r="DIM856" s="59"/>
      <c r="DIN856" s="59"/>
      <c r="DIO856" s="59"/>
      <c r="DIP856" s="59"/>
      <c r="DIQ856" s="59"/>
      <c r="DIR856" s="59"/>
      <c r="DIS856" s="59"/>
      <c r="DIT856" s="59"/>
      <c r="DIU856" s="59"/>
      <c r="DIV856" s="59"/>
      <c r="DIW856" s="59"/>
      <c r="DIX856" s="59"/>
      <c r="DIY856" s="59"/>
      <c r="DIZ856" s="59"/>
      <c r="DJA856" s="59"/>
      <c r="DJB856" s="59"/>
      <c r="DJC856" s="59"/>
      <c r="DJD856" s="59"/>
      <c r="DJE856" s="59"/>
      <c r="DJF856" s="59"/>
      <c r="DJG856" s="59"/>
      <c r="DJH856" s="59"/>
      <c r="DJI856" s="59"/>
      <c r="DJJ856" s="59"/>
      <c r="DJK856" s="59"/>
      <c r="DJL856" s="59"/>
      <c r="DJM856" s="59"/>
      <c r="DJN856" s="59"/>
      <c r="DJO856" s="59"/>
      <c r="DJP856" s="59"/>
      <c r="DJQ856" s="59"/>
      <c r="DJR856" s="59"/>
      <c r="DJS856" s="59"/>
      <c r="DJT856" s="59"/>
      <c r="DJU856" s="59"/>
      <c r="DJV856" s="59"/>
      <c r="DJW856" s="59"/>
      <c r="DJX856" s="59"/>
      <c r="DJY856" s="59"/>
      <c r="DJZ856" s="59"/>
      <c r="DKA856" s="59"/>
      <c r="DKB856" s="59"/>
      <c r="DKC856" s="59"/>
      <c r="DKD856" s="59"/>
      <c r="DKE856" s="59"/>
      <c r="DKF856" s="59"/>
      <c r="DKG856" s="59"/>
      <c r="DKH856" s="59"/>
      <c r="DKI856" s="59"/>
      <c r="DKJ856" s="59"/>
      <c r="DKK856" s="59"/>
      <c r="DKL856" s="59"/>
      <c r="DKM856" s="59"/>
      <c r="DKN856" s="59"/>
      <c r="DKO856" s="59"/>
      <c r="DKP856" s="59"/>
      <c r="DKQ856" s="59"/>
      <c r="DKR856" s="59"/>
      <c r="DKS856" s="59"/>
      <c r="DKT856" s="59"/>
      <c r="DKU856" s="59"/>
      <c r="DKV856" s="59"/>
      <c r="DKW856" s="59"/>
      <c r="DKX856" s="59"/>
      <c r="DKY856" s="59"/>
      <c r="DKZ856" s="59"/>
      <c r="DLA856" s="59"/>
      <c r="DLB856" s="59"/>
      <c r="DLC856" s="59"/>
      <c r="DLD856" s="59"/>
      <c r="DLE856" s="59"/>
      <c r="DLF856" s="59"/>
      <c r="DLG856" s="59"/>
      <c r="DLH856" s="59"/>
      <c r="DLI856" s="59"/>
      <c r="DLJ856" s="59"/>
      <c r="DLK856" s="59"/>
      <c r="DLL856" s="59"/>
      <c r="DLM856" s="59"/>
      <c r="DLN856" s="59"/>
      <c r="DLO856" s="59"/>
      <c r="DLP856" s="59"/>
      <c r="DLQ856" s="59"/>
      <c r="DLR856" s="59"/>
      <c r="DLS856" s="59"/>
      <c r="DLT856" s="59"/>
      <c r="DLU856" s="59"/>
      <c r="DLV856" s="59"/>
      <c r="DLW856" s="59"/>
      <c r="DLX856" s="59"/>
      <c r="DLY856" s="59"/>
      <c r="DLZ856" s="59"/>
      <c r="DMA856" s="59"/>
      <c r="DMB856" s="59"/>
      <c r="DMC856" s="59"/>
      <c r="DMD856" s="59"/>
      <c r="DME856" s="59"/>
      <c r="DMF856" s="59"/>
      <c r="DMG856" s="59"/>
      <c r="DMH856" s="59"/>
      <c r="DMI856" s="59"/>
      <c r="DMJ856" s="59"/>
      <c r="DMK856" s="59"/>
      <c r="DML856" s="59"/>
      <c r="DMM856" s="59"/>
      <c r="DMN856" s="59"/>
      <c r="DMO856" s="59"/>
      <c r="DMP856" s="59"/>
      <c r="DMQ856" s="59"/>
      <c r="DMR856" s="59"/>
      <c r="DMS856" s="59"/>
      <c r="DMT856" s="59"/>
      <c r="DMU856" s="59"/>
      <c r="DMV856" s="59"/>
      <c r="DMW856" s="59"/>
      <c r="DMX856" s="59"/>
      <c r="DMY856" s="59"/>
      <c r="DMZ856" s="59"/>
      <c r="DNA856" s="59"/>
      <c r="DNB856" s="59"/>
      <c r="DNC856" s="59"/>
      <c r="DND856" s="59"/>
      <c r="DNE856" s="59"/>
      <c r="DNF856" s="59"/>
      <c r="DNG856" s="59"/>
      <c r="DNH856" s="59"/>
      <c r="DNI856" s="59"/>
      <c r="DNJ856" s="59"/>
      <c r="DNK856" s="59"/>
      <c r="DNL856" s="59"/>
      <c r="DNM856" s="59"/>
      <c r="DNN856" s="59"/>
      <c r="DNO856" s="59"/>
      <c r="DNP856" s="59"/>
      <c r="DNQ856" s="59"/>
      <c r="DNR856" s="59"/>
      <c r="DNS856" s="59"/>
      <c r="DNT856" s="59"/>
      <c r="DNU856" s="59"/>
      <c r="DNV856" s="59"/>
      <c r="DNW856" s="59"/>
      <c r="DNX856" s="59"/>
      <c r="DNY856" s="59"/>
      <c r="DNZ856" s="59"/>
      <c r="DOA856" s="59"/>
      <c r="DOB856" s="59"/>
      <c r="DOC856" s="59"/>
      <c r="DOD856" s="59"/>
      <c r="DOE856" s="59"/>
      <c r="DOF856" s="59"/>
      <c r="DOG856" s="59"/>
      <c r="DOH856" s="59"/>
      <c r="DOI856" s="59"/>
      <c r="DOJ856" s="59"/>
      <c r="DOK856" s="59"/>
      <c r="DOL856" s="59"/>
      <c r="DOM856" s="59"/>
      <c r="DON856" s="59"/>
      <c r="DOO856" s="59"/>
      <c r="DOP856" s="59"/>
      <c r="DOQ856" s="59"/>
      <c r="DOR856" s="59"/>
      <c r="DOS856" s="59"/>
      <c r="DOT856" s="59"/>
      <c r="DOU856" s="59"/>
      <c r="DOV856" s="59"/>
      <c r="DOW856" s="59"/>
      <c r="DOX856" s="59"/>
      <c r="DOY856" s="59"/>
      <c r="DOZ856" s="59"/>
      <c r="DPA856" s="59"/>
      <c r="DPB856" s="59"/>
      <c r="DPC856" s="59"/>
      <c r="DPD856" s="59"/>
      <c r="DPE856" s="59"/>
      <c r="DPF856" s="59"/>
      <c r="DPG856" s="59"/>
      <c r="DPH856" s="59"/>
      <c r="DPI856" s="59"/>
      <c r="DPJ856" s="59"/>
      <c r="DPK856" s="59"/>
      <c r="DPL856" s="59"/>
      <c r="DPM856" s="59"/>
      <c r="DPN856" s="59"/>
      <c r="DPO856" s="59"/>
      <c r="DPP856" s="59"/>
      <c r="DPQ856" s="59"/>
      <c r="DPR856" s="59"/>
      <c r="DPS856" s="59"/>
      <c r="DPT856" s="59"/>
      <c r="DPU856" s="59"/>
      <c r="DPV856" s="59"/>
      <c r="DPW856" s="59"/>
      <c r="DPX856" s="59"/>
      <c r="DPY856" s="59"/>
      <c r="DPZ856" s="59"/>
      <c r="DQA856" s="59"/>
      <c r="DQB856" s="59"/>
      <c r="DQC856" s="59"/>
      <c r="DQD856" s="59"/>
      <c r="DQE856" s="59"/>
      <c r="DQF856" s="59"/>
      <c r="DQG856" s="59"/>
      <c r="DQH856" s="59"/>
      <c r="DQI856" s="59"/>
      <c r="DQJ856" s="59"/>
      <c r="DQK856" s="59"/>
      <c r="DQL856" s="59"/>
      <c r="DQM856" s="59"/>
      <c r="DQN856" s="59"/>
      <c r="DQO856" s="59"/>
      <c r="DQP856" s="59"/>
      <c r="DQQ856" s="59"/>
      <c r="DQR856" s="59"/>
      <c r="DQS856" s="59"/>
      <c r="DQT856" s="59"/>
      <c r="DQU856" s="59"/>
      <c r="DQV856" s="59"/>
      <c r="DQW856" s="59"/>
      <c r="DQX856" s="59"/>
      <c r="DQY856" s="59"/>
      <c r="DQZ856" s="59"/>
      <c r="DRA856" s="59"/>
      <c r="DRB856" s="59"/>
      <c r="DRC856" s="59"/>
      <c r="DRD856" s="59"/>
      <c r="DRE856" s="59"/>
      <c r="DRF856" s="59"/>
      <c r="DRG856" s="59"/>
      <c r="DRH856" s="59"/>
      <c r="DRI856" s="59"/>
      <c r="DRJ856" s="59"/>
      <c r="DRK856" s="59"/>
      <c r="DRL856" s="59"/>
      <c r="DRM856" s="59"/>
      <c r="DRN856" s="59"/>
      <c r="DRO856" s="59"/>
      <c r="DRP856" s="59"/>
      <c r="DRQ856" s="59"/>
      <c r="DRR856" s="59"/>
      <c r="DRS856" s="59"/>
      <c r="DRT856" s="59"/>
      <c r="DRU856" s="59"/>
      <c r="DRV856" s="59"/>
      <c r="DRW856" s="59"/>
      <c r="DRX856" s="59"/>
      <c r="DRY856" s="59"/>
      <c r="DRZ856" s="59"/>
      <c r="DSA856" s="59"/>
      <c r="DSB856" s="59"/>
      <c r="DSC856" s="59"/>
      <c r="DSD856" s="59"/>
      <c r="DSE856" s="59"/>
      <c r="DSF856" s="59"/>
      <c r="DSG856" s="59"/>
      <c r="DSH856" s="59"/>
      <c r="DSI856" s="59"/>
      <c r="DSJ856" s="59"/>
      <c r="DSK856" s="59"/>
      <c r="DSL856" s="59"/>
      <c r="DSM856" s="59"/>
      <c r="DSN856" s="59"/>
      <c r="DSO856" s="59"/>
      <c r="DSP856" s="59"/>
      <c r="DSQ856" s="59"/>
      <c r="DSR856" s="59"/>
      <c r="DSS856" s="59"/>
      <c r="DST856" s="59"/>
      <c r="DSU856" s="59"/>
      <c r="DSV856" s="59"/>
      <c r="DSW856" s="59"/>
      <c r="DSX856" s="59"/>
      <c r="DSY856" s="59"/>
      <c r="DSZ856" s="59"/>
      <c r="DTA856" s="59"/>
      <c r="DTB856" s="59"/>
      <c r="DTC856" s="59"/>
      <c r="DTD856" s="59"/>
      <c r="DTE856" s="59"/>
      <c r="DTF856" s="59"/>
      <c r="DTG856" s="59"/>
      <c r="DTH856" s="59"/>
      <c r="DTI856" s="59"/>
      <c r="DTJ856" s="59"/>
      <c r="DTK856" s="59"/>
      <c r="DTL856" s="59"/>
      <c r="DTM856" s="59"/>
      <c r="DTN856" s="59"/>
      <c r="DTO856" s="59"/>
      <c r="DTP856" s="59"/>
      <c r="DTQ856" s="59"/>
      <c r="DTR856" s="59"/>
      <c r="DTS856" s="59"/>
      <c r="DTT856" s="59"/>
      <c r="DTU856" s="59"/>
      <c r="DTV856" s="59"/>
      <c r="DTW856" s="59"/>
      <c r="DTX856" s="59"/>
      <c r="DTY856" s="59"/>
      <c r="DTZ856" s="59"/>
      <c r="DUA856" s="59"/>
      <c r="DUB856" s="59"/>
      <c r="DUC856" s="59"/>
      <c r="DUD856" s="59"/>
      <c r="DUE856" s="59"/>
      <c r="DUF856" s="59"/>
      <c r="DUG856" s="59"/>
      <c r="DUH856" s="59"/>
      <c r="DUI856" s="59"/>
      <c r="DUJ856" s="59"/>
      <c r="DUK856" s="59"/>
      <c r="DUL856" s="59"/>
      <c r="DUM856" s="59"/>
      <c r="DUN856" s="59"/>
      <c r="DUO856" s="59"/>
      <c r="DUP856" s="59"/>
      <c r="DUQ856" s="59"/>
      <c r="DUR856" s="59"/>
      <c r="DUS856" s="59"/>
      <c r="DUT856" s="59"/>
      <c r="DUU856" s="59"/>
      <c r="DUV856" s="59"/>
      <c r="DUW856" s="59"/>
      <c r="DUX856" s="59"/>
      <c r="DUY856" s="59"/>
      <c r="DUZ856" s="59"/>
      <c r="DVA856" s="59"/>
      <c r="DVB856" s="59"/>
      <c r="DVC856" s="59"/>
      <c r="DVD856" s="59"/>
      <c r="DVE856" s="59"/>
      <c r="DVF856" s="59"/>
      <c r="DVG856" s="59"/>
      <c r="DVH856" s="59"/>
      <c r="DVI856" s="59"/>
      <c r="DVJ856" s="59"/>
      <c r="DVK856" s="59"/>
      <c r="DVL856" s="59"/>
      <c r="DVM856" s="59"/>
      <c r="DVN856" s="59"/>
      <c r="DVO856" s="59"/>
      <c r="DVP856" s="59"/>
      <c r="DVQ856" s="59"/>
      <c r="DVR856" s="59"/>
      <c r="DVS856" s="59"/>
      <c r="DVT856" s="59"/>
      <c r="DVU856" s="59"/>
      <c r="DVV856" s="59"/>
      <c r="DVW856" s="59"/>
      <c r="DVX856" s="59"/>
      <c r="DVY856" s="59"/>
      <c r="DVZ856" s="59"/>
      <c r="DWA856" s="59"/>
      <c r="DWB856" s="59"/>
      <c r="DWC856" s="59"/>
      <c r="DWD856" s="59"/>
      <c r="DWE856" s="59"/>
      <c r="DWF856" s="59"/>
      <c r="DWG856" s="59"/>
      <c r="DWH856" s="59"/>
      <c r="DWI856" s="59"/>
      <c r="DWJ856" s="59"/>
      <c r="DWK856" s="59"/>
      <c r="DWL856" s="59"/>
      <c r="DWM856" s="59"/>
      <c r="DWN856" s="59"/>
      <c r="DWO856" s="59"/>
      <c r="DWP856" s="59"/>
      <c r="DWQ856" s="59"/>
      <c r="DWR856" s="59"/>
      <c r="DWS856" s="59"/>
      <c r="DWT856" s="59"/>
      <c r="DWU856" s="59"/>
      <c r="DWV856" s="59"/>
      <c r="DWW856" s="59"/>
      <c r="DWX856" s="59"/>
      <c r="DWY856" s="59"/>
      <c r="DWZ856" s="59"/>
      <c r="DXA856" s="59"/>
      <c r="DXB856" s="59"/>
      <c r="DXC856" s="59"/>
      <c r="DXD856" s="59"/>
      <c r="DXE856" s="59"/>
      <c r="DXF856" s="59"/>
      <c r="DXG856" s="59"/>
      <c r="DXH856" s="59"/>
      <c r="DXI856" s="59"/>
      <c r="DXJ856" s="59"/>
      <c r="DXK856" s="59"/>
      <c r="DXL856" s="59"/>
      <c r="DXM856" s="59"/>
      <c r="DXN856" s="59"/>
      <c r="DXO856" s="59"/>
      <c r="DXP856" s="59"/>
      <c r="DXQ856" s="59"/>
      <c r="DXR856" s="59"/>
      <c r="DXS856" s="59"/>
      <c r="DXT856" s="59"/>
      <c r="DXU856" s="59"/>
      <c r="DXV856" s="59"/>
      <c r="DXW856" s="59"/>
      <c r="DXX856" s="59"/>
      <c r="DXY856" s="59"/>
      <c r="DXZ856" s="59"/>
      <c r="DYA856" s="59"/>
      <c r="DYB856" s="59"/>
      <c r="DYC856" s="59"/>
      <c r="DYD856" s="59"/>
      <c r="DYE856" s="59"/>
      <c r="DYF856" s="59"/>
      <c r="DYG856" s="59"/>
      <c r="DYH856" s="59"/>
      <c r="DYI856" s="59"/>
      <c r="DYJ856" s="59"/>
      <c r="DYK856" s="59"/>
      <c r="DYL856" s="59"/>
      <c r="DYM856" s="59"/>
      <c r="DYN856" s="59"/>
      <c r="DYO856" s="59"/>
      <c r="DYP856" s="59"/>
      <c r="DYQ856" s="59"/>
      <c r="DYR856" s="59"/>
      <c r="DYS856" s="59"/>
      <c r="DYT856" s="59"/>
      <c r="DYU856" s="59"/>
      <c r="DYV856" s="59"/>
      <c r="DYW856" s="59"/>
      <c r="DYX856" s="59"/>
      <c r="DYY856" s="59"/>
      <c r="DYZ856" s="59"/>
      <c r="DZA856" s="59"/>
      <c r="DZB856" s="59"/>
      <c r="DZC856" s="59"/>
      <c r="DZD856" s="59"/>
      <c r="DZE856" s="59"/>
      <c r="DZF856" s="59"/>
      <c r="DZG856" s="59"/>
      <c r="DZH856" s="59"/>
      <c r="DZI856" s="59"/>
      <c r="DZJ856" s="59"/>
      <c r="DZK856" s="59"/>
      <c r="DZL856" s="59"/>
      <c r="DZM856" s="59"/>
      <c r="DZN856" s="59"/>
      <c r="DZO856" s="59"/>
      <c r="DZP856" s="59"/>
      <c r="DZQ856" s="59"/>
      <c r="DZR856" s="59"/>
      <c r="DZS856" s="59"/>
      <c r="DZT856" s="59"/>
      <c r="DZU856" s="59"/>
      <c r="DZV856" s="59"/>
      <c r="DZW856" s="59"/>
      <c r="DZX856" s="59"/>
      <c r="DZY856" s="59"/>
      <c r="DZZ856" s="59"/>
      <c r="EAA856" s="59"/>
      <c r="EAB856" s="59"/>
      <c r="EAC856" s="59"/>
      <c r="EAD856" s="59"/>
      <c r="EAE856" s="59"/>
      <c r="EAF856" s="59"/>
      <c r="EAG856" s="59"/>
      <c r="EAH856" s="59"/>
      <c r="EAI856" s="59"/>
      <c r="EAJ856" s="59"/>
      <c r="EAK856" s="59"/>
      <c r="EAL856" s="59"/>
      <c r="EAM856" s="59"/>
      <c r="EAN856" s="59"/>
      <c r="EAO856" s="59"/>
      <c r="EAP856" s="59"/>
      <c r="EAQ856" s="59"/>
      <c r="EAR856" s="59"/>
      <c r="EAS856" s="59"/>
      <c r="EAT856" s="59"/>
      <c r="EAU856" s="59"/>
      <c r="EAV856" s="59"/>
      <c r="EAW856" s="59"/>
      <c r="EAX856" s="59"/>
      <c r="EAY856" s="59"/>
      <c r="EAZ856" s="59"/>
      <c r="EBA856" s="59"/>
      <c r="EBB856" s="59"/>
      <c r="EBC856" s="59"/>
      <c r="EBD856" s="59"/>
      <c r="EBE856" s="59"/>
      <c r="EBF856" s="59"/>
      <c r="EBG856" s="59"/>
      <c r="EBH856" s="59"/>
      <c r="EBI856" s="59"/>
      <c r="EBJ856" s="59"/>
      <c r="EBK856" s="59"/>
      <c r="EBL856" s="59"/>
      <c r="EBM856" s="59"/>
      <c r="EBN856" s="59"/>
      <c r="EBO856" s="59"/>
      <c r="EBP856" s="59"/>
      <c r="EBQ856" s="59"/>
      <c r="EBR856" s="59"/>
      <c r="EBS856" s="59"/>
      <c r="EBT856" s="59"/>
      <c r="EBU856" s="59"/>
      <c r="EBV856" s="59"/>
      <c r="EBW856" s="59"/>
      <c r="EBX856" s="59"/>
      <c r="EBY856" s="59"/>
      <c r="EBZ856" s="59"/>
      <c r="ECA856" s="59"/>
      <c r="ECB856" s="59"/>
      <c r="ECC856" s="59"/>
      <c r="ECD856" s="59"/>
      <c r="ECE856" s="59"/>
      <c r="ECF856" s="59"/>
      <c r="ECG856" s="59"/>
      <c r="ECH856" s="59"/>
      <c r="ECI856" s="59"/>
      <c r="ECJ856" s="59"/>
      <c r="ECK856" s="59"/>
      <c r="ECL856" s="59"/>
      <c r="ECM856" s="59"/>
      <c r="ECN856" s="59"/>
      <c r="ECO856" s="59"/>
      <c r="ECP856" s="59"/>
      <c r="ECQ856" s="59"/>
      <c r="ECR856" s="59"/>
      <c r="ECS856" s="59"/>
      <c r="ECT856" s="59"/>
      <c r="ECU856" s="59"/>
      <c r="ECV856" s="59"/>
      <c r="ECW856" s="59"/>
      <c r="ECX856" s="59"/>
      <c r="ECY856" s="59"/>
      <c r="ECZ856" s="59"/>
      <c r="EDA856" s="59"/>
      <c r="EDB856" s="59"/>
      <c r="EDC856" s="59"/>
      <c r="EDD856" s="59"/>
      <c r="EDE856" s="59"/>
      <c r="EDF856" s="59"/>
      <c r="EDG856" s="59"/>
      <c r="EDH856" s="59"/>
      <c r="EDI856" s="59"/>
      <c r="EDJ856" s="59"/>
      <c r="EDK856" s="59"/>
      <c r="EDL856" s="59"/>
      <c r="EDM856" s="59"/>
      <c r="EDN856" s="59"/>
      <c r="EDO856" s="59"/>
      <c r="EDP856" s="59"/>
      <c r="EDQ856" s="59"/>
      <c r="EDR856" s="59"/>
      <c r="EDS856" s="59"/>
      <c r="EDT856" s="59"/>
      <c r="EDU856" s="59"/>
      <c r="EDV856" s="59"/>
      <c r="EDW856" s="59"/>
      <c r="EDX856" s="59"/>
      <c r="EDY856" s="59"/>
      <c r="EDZ856" s="59"/>
      <c r="EEA856" s="59"/>
      <c r="EEB856" s="59"/>
      <c r="EEC856" s="59"/>
      <c r="EED856" s="59"/>
      <c r="EEE856" s="59"/>
      <c r="EEF856" s="59"/>
      <c r="EEG856" s="59"/>
      <c r="EEH856" s="59"/>
      <c r="EEI856" s="59"/>
      <c r="EEJ856" s="59"/>
      <c r="EEK856" s="59"/>
      <c r="EEL856" s="59"/>
      <c r="EEM856" s="59"/>
      <c r="EEN856" s="59"/>
      <c r="EEO856" s="59"/>
      <c r="EEP856" s="59"/>
      <c r="EEQ856" s="59"/>
      <c r="EER856" s="59"/>
      <c r="EES856" s="59"/>
      <c r="EET856" s="59"/>
      <c r="EEU856" s="59"/>
      <c r="EEV856" s="59"/>
      <c r="EEW856" s="59"/>
      <c r="EEX856" s="59"/>
      <c r="EEY856" s="59"/>
      <c r="EEZ856" s="59"/>
      <c r="EFA856" s="59"/>
      <c r="EFB856" s="59"/>
      <c r="EFC856" s="59"/>
      <c r="EFD856" s="59"/>
      <c r="EFE856" s="59"/>
      <c r="EFF856" s="59"/>
      <c r="EFG856" s="59"/>
      <c r="EFH856" s="59"/>
      <c r="EFI856" s="59"/>
      <c r="EFJ856" s="59"/>
      <c r="EFK856" s="59"/>
      <c r="EFL856" s="59"/>
      <c r="EFM856" s="59"/>
      <c r="EFN856" s="59"/>
      <c r="EFO856" s="59"/>
      <c r="EFP856" s="59"/>
      <c r="EFQ856" s="59"/>
      <c r="EFR856" s="59"/>
      <c r="EFS856" s="59"/>
      <c r="EFT856" s="59"/>
      <c r="EFU856" s="59"/>
      <c r="EFV856" s="59"/>
      <c r="EFW856" s="59"/>
      <c r="EFX856" s="59"/>
      <c r="EFY856" s="59"/>
      <c r="EFZ856" s="59"/>
      <c r="EGA856" s="59"/>
      <c r="EGB856" s="59"/>
      <c r="EGC856" s="59"/>
      <c r="EGD856" s="59"/>
      <c r="EGE856" s="59"/>
      <c r="EGF856" s="59"/>
      <c r="EGG856" s="59"/>
      <c r="EGH856" s="59"/>
      <c r="EGI856" s="59"/>
      <c r="EGJ856" s="59"/>
      <c r="EGK856" s="59"/>
      <c r="EGL856" s="59"/>
      <c r="EGM856" s="59"/>
      <c r="EGN856" s="59"/>
      <c r="EGO856" s="59"/>
      <c r="EGP856" s="59"/>
      <c r="EGQ856" s="59"/>
      <c r="EGR856" s="59"/>
      <c r="EGS856" s="59"/>
      <c r="EGT856" s="59"/>
      <c r="EGU856" s="59"/>
      <c r="EGV856" s="59"/>
      <c r="EGW856" s="59"/>
      <c r="EGX856" s="59"/>
      <c r="EGY856" s="59"/>
      <c r="EGZ856" s="59"/>
      <c r="EHA856" s="59"/>
      <c r="EHB856" s="59"/>
      <c r="EHC856" s="59"/>
      <c r="EHD856" s="59"/>
      <c r="EHE856" s="59"/>
      <c r="EHF856" s="59"/>
      <c r="EHG856" s="59"/>
      <c r="EHH856" s="59"/>
      <c r="EHI856" s="59"/>
      <c r="EHJ856" s="59"/>
      <c r="EHK856" s="59"/>
      <c r="EHL856" s="59"/>
      <c r="EHM856" s="59"/>
      <c r="EHN856" s="59"/>
      <c r="EHO856" s="59"/>
      <c r="EHP856" s="59"/>
      <c r="EHQ856" s="59"/>
      <c r="EHR856" s="59"/>
      <c r="EHS856" s="59"/>
      <c r="EHT856" s="59"/>
      <c r="EHU856" s="59"/>
      <c r="EHV856" s="59"/>
      <c r="EHW856" s="59"/>
      <c r="EHX856" s="59"/>
      <c r="EHY856" s="59"/>
      <c r="EHZ856" s="59"/>
      <c r="EIA856" s="59"/>
      <c r="EIB856" s="59"/>
      <c r="EIC856" s="59"/>
      <c r="EID856" s="59"/>
      <c r="EIE856" s="59"/>
      <c r="EIF856" s="59"/>
      <c r="EIG856" s="59"/>
      <c r="EIH856" s="59"/>
      <c r="EII856" s="59"/>
      <c r="EIJ856" s="59"/>
      <c r="EIK856" s="59"/>
      <c r="EIL856" s="59"/>
      <c r="EIM856" s="59"/>
      <c r="EIN856" s="59"/>
      <c r="EIO856" s="59"/>
      <c r="EIP856" s="59"/>
      <c r="EIQ856" s="59"/>
      <c r="EIR856" s="59"/>
      <c r="EIS856" s="59"/>
      <c r="EIT856" s="59"/>
      <c r="EIU856" s="59"/>
      <c r="EIV856" s="59"/>
      <c r="EIW856" s="59"/>
      <c r="EIX856" s="59"/>
      <c r="EIY856" s="59"/>
      <c r="EIZ856" s="59"/>
      <c r="EJA856" s="59"/>
      <c r="EJB856" s="59"/>
      <c r="EJC856" s="59"/>
      <c r="EJD856" s="59"/>
      <c r="EJE856" s="59"/>
      <c r="EJF856" s="59"/>
      <c r="EJG856" s="59"/>
      <c r="EJH856" s="59"/>
      <c r="EJI856" s="59"/>
      <c r="EJJ856" s="59"/>
      <c r="EJK856" s="59"/>
      <c r="EJL856" s="59"/>
      <c r="EJM856" s="59"/>
      <c r="EJN856" s="59"/>
      <c r="EJO856" s="59"/>
      <c r="EJP856" s="59"/>
      <c r="EJQ856" s="59"/>
      <c r="EJR856" s="59"/>
      <c r="EJS856" s="59"/>
      <c r="EJT856" s="59"/>
      <c r="EJU856" s="59"/>
      <c r="EJV856" s="59"/>
      <c r="EJW856" s="59"/>
      <c r="EJX856" s="59"/>
      <c r="EJY856" s="59"/>
      <c r="EJZ856" s="59"/>
      <c r="EKA856" s="59"/>
      <c r="EKB856" s="59"/>
      <c r="EKC856" s="59"/>
      <c r="EKD856" s="59"/>
      <c r="EKE856" s="59"/>
      <c r="EKF856" s="59"/>
      <c r="EKG856" s="59"/>
      <c r="EKH856" s="59"/>
      <c r="EKI856" s="59"/>
      <c r="EKJ856" s="59"/>
      <c r="EKK856" s="59"/>
      <c r="EKL856" s="59"/>
      <c r="EKM856" s="59"/>
      <c r="EKN856" s="59"/>
      <c r="EKO856" s="59"/>
      <c r="EKP856" s="59"/>
      <c r="EKQ856" s="59"/>
      <c r="EKR856" s="59"/>
      <c r="EKS856" s="59"/>
      <c r="EKT856" s="59"/>
      <c r="EKU856" s="59"/>
      <c r="EKV856" s="59"/>
      <c r="EKW856" s="59"/>
      <c r="EKX856" s="59"/>
      <c r="EKY856" s="59"/>
      <c r="EKZ856" s="59"/>
      <c r="ELA856" s="59"/>
      <c r="ELB856" s="59"/>
      <c r="ELC856" s="59"/>
      <c r="ELD856" s="59"/>
      <c r="ELE856" s="59"/>
      <c r="ELF856" s="59"/>
      <c r="ELG856" s="59"/>
      <c r="ELH856" s="59"/>
      <c r="ELI856" s="59"/>
      <c r="ELJ856" s="59"/>
      <c r="ELK856" s="59"/>
      <c r="ELL856" s="59"/>
      <c r="ELM856" s="59"/>
      <c r="ELN856" s="59"/>
      <c r="ELO856" s="59"/>
      <c r="ELP856" s="59"/>
      <c r="ELQ856" s="59"/>
      <c r="ELR856" s="59"/>
      <c r="ELS856" s="59"/>
      <c r="ELT856" s="59"/>
      <c r="ELU856" s="59"/>
      <c r="ELV856" s="59"/>
      <c r="ELW856" s="59"/>
      <c r="ELX856" s="59"/>
      <c r="ELY856" s="59"/>
      <c r="ELZ856" s="59"/>
      <c r="EMA856" s="59"/>
      <c r="EMB856" s="59"/>
      <c r="EMC856" s="59"/>
      <c r="EMD856" s="59"/>
      <c r="EME856" s="59"/>
      <c r="EMF856" s="59"/>
      <c r="EMG856" s="59"/>
      <c r="EMH856" s="59"/>
      <c r="EMI856" s="59"/>
      <c r="EMJ856" s="59"/>
      <c r="EMK856" s="59"/>
      <c r="EML856" s="59"/>
      <c r="EMM856" s="59"/>
      <c r="EMN856" s="59"/>
      <c r="EMO856" s="59"/>
      <c r="EMP856" s="59"/>
      <c r="EMQ856" s="59"/>
      <c r="EMR856" s="59"/>
      <c r="EMS856" s="59"/>
      <c r="EMT856" s="59"/>
      <c r="EMU856" s="59"/>
      <c r="EMV856" s="59"/>
      <c r="EMW856" s="59"/>
      <c r="EMX856" s="59"/>
      <c r="EMY856" s="59"/>
      <c r="EMZ856" s="59"/>
      <c r="ENA856" s="59"/>
      <c r="ENB856" s="59"/>
      <c r="ENC856" s="59"/>
      <c r="END856" s="59"/>
      <c r="ENE856" s="59"/>
      <c r="ENF856" s="59"/>
      <c r="ENG856" s="59"/>
      <c r="ENH856" s="59"/>
      <c r="ENI856" s="59"/>
      <c r="ENJ856" s="59"/>
      <c r="ENK856" s="59"/>
      <c r="ENL856" s="59"/>
      <c r="ENM856" s="59"/>
      <c r="ENN856" s="59"/>
      <c r="ENO856" s="59"/>
      <c r="ENP856" s="59"/>
      <c r="ENQ856" s="59"/>
      <c r="ENR856" s="59"/>
      <c r="ENS856" s="59"/>
      <c r="ENT856" s="59"/>
      <c r="ENU856" s="59"/>
      <c r="ENV856" s="59"/>
      <c r="ENW856" s="59"/>
      <c r="ENX856" s="59"/>
      <c r="ENY856" s="59"/>
      <c r="ENZ856" s="59"/>
      <c r="EOA856" s="59"/>
      <c r="EOB856" s="59"/>
      <c r="EOC856" s="59"/>
      <c r="EOD856" s="59"/>
      <c r="EOE856" s="59"/>
      <c r="EOF856" s="59"/>
      <c r="EOG856" s="59"/>
      <c r="EOH856" s="59"/>
      <c r="EOI856" s="59"/>
      <c r="EOJ856" s="59"/>
      <c r="EOK856" s="59"/>
      <c r="EOL856" s="59"/>
      <c r="EOM856" s="59"/>
      <c r="EON856" s="59"/>
      <c r="EOO856" s="59"/>
      <c r="EOP856" s="59"/>
      <c r="EOQ856" s="59"/>
      <c r="EOR856" s="59"/>
      <c r="EOS856" s="59"/>
      <c r="EOT856" s="59"/>
      <c r="EOU856" s="59"/>
      <c r="EOV856" s="59"/>
      <c r="EOW856" s="59"/>
      <c r="EOX856" s="59"/>
      <c r="EOY856" s="59"/>
      <c r="EOZ856" s="59"/>
      <c r="EPA856" s="59"/>
      <c r="EPB856" s="59"/>
      <c r="EPC856" s="59"/>
      <c r="EPD856" s="59"/>
      <c r="EPE856" s="59"/>
      <c r="EPF856" s="59"/>
      <c r="EPG856" s="59"/>
      <c r="EPH856" s="59"/>
      <c r="EPI856" s="59"/>
      <c r="EPJ856" s="59"/>
      <c r="EPK856" s="59"/>
      <c r="EPL856" s="59"/>
      <c r="EPM856" s="59"/>
      <c r="EPN856" s="59"/>
      <c r="EPO856" s="59"/>
      <c r="EPP856" s="59"/>
      <c r="EPQ856" s="59"/>
      <c r="EPR856" s="59"/>
      <c r="EPS856" s="59"/>
      <c r="EPT856" s="59"/>
      <c r="EPU856" s="59"/>
      <c r="EPV856" s="59"/>
      <c r="EPW856" s="59"/>
      <c r="EPX856" s="59"/>
      <c r="EPY856" s="59"/>
      <c r="EPZ856" s="59"/>
      <c r="EQA856" s="59"/>
      <c r="EQB856" s="59"/>
      <c r="EQC856" s="59"/>
      <c r="EQD856" s="59"/>
      <c r="EQE856" s="59"/>
      <c r="EQF856" s="59"/>
      <c r="EQG856" s="59"/>
      <c r="EQH856" s="59"/>
      <c r="EQI856" s="59"/>
      <c r="EQJ856" s="59"/>
      <c r="EQK856" s="59"/>
      <c r="EQL856" s="59"/>
      <c r="EQM856" s="59"/>
      <c r="EQN856" s="59"/>
      <c r="EQO856" s="59"/>
      <c r="EQP856" s="59"/>
      <c r="EQQ856" s="59"/>
      <c r="EQR856" s="59"/>
      <c r="EQS856" s="59"/>
      <c r="EQT856" s="59"/>
      <c r="EQU856" s="59"/>
      <c r="EQV856" s="59"/>
      <c r="EQW856" s="59"/>
      <c r="EQX856" s="59"/>
      <c r="EQY856" s="59"/>
      <c r="EQZ856" s="59"/>
      <c r="ERA856" s="59"/>
      <c r="ERB856" s="59"/>
      <c r="ERC856" s="59"/>
      <c r="ERD856" s="59"/>
      <c r="ERE856" s="59"/>
      <c r="ERF856" s="59"/>
      <c r="ERG856" s="59"/>
      <c r="ERH856" s="59"/>
      <c r="ERI856" s="59"/>
      <c r="ERJ856" s="59"/>
      <c r="ERK856" s="59"/>
      <c r="ERL856" s="59"/>
      <c r="ERM856" s="59"/>
      <c r="ERN856" s="59"/>
      <c r="ERO856" s="59"/>
      <c r="ERP856" s="59"/>
      <c r="ERQ856" s="59"/>
      <c r="ERR856" s="59"/>
      <c r="ERS856" s="59"/>
      <c r="ERT856" s="59"/>
      <c r="ERU856" s="59"/>
      <c r="ERV856" s="59"/>
      <c r="ERW856" s="59"/>
      <c r="ERX856" s="59"/>
      <c r="ERY856" s="59"/>
      <c r="ERZ856" s="59"/>
      <c r="ESA856" s="59"/>
      <c r="ESB856" s="59"/>
      <c r="ESC856" s="59"/>
      <c r="ESD856" s="59"/>
      <c r="ESE856" s="59"/>
      <c r="ESF856" s="59"/>
      <c r="ESG856" s="59"/>
      <c r="ESH856" s="59"/>
      <c r="ESI856" s="59"/>
      <c r="ESJ856" s="59"/>
      <c r="ESK856" s="59"/>
      <c r="ESL856" s="59"/>
      <c r="ESM856" s="59"/>
      <c r="ESN856" s="59"/>
      <c r="ESO856" s="59"/>
      <c r="ESP856" s="59"/>
      <c r="ESQ856" s="59"/>
      <c r="ESR856" s="59"/>
      <c r="ESS856" s="59"/>
      <c r="EST856" s="59"/>
      <c r="ESU856" s="59"/>
      <c r="ESV856" s="59"/>
      <c r="ESW856" s="59"/>
      <c r="ESX856" s="59"/>
      <c r="ESY856" s="59"/>
      <c r="ESZ856" s="59"/>
      <c r="ETA856" s="59"/>
      <c r="ETB856" s="59"/>
      <c r="ETC856" s="59"/>
      <c r="ETD856" s="59"/>
      <c r="ETE856" s="59"/>
      <c r="ETF856" s="59"/>
      <c r="ETG856" s="59"/>
      <c r="ETH856" s="59"/>
      <c r="ETI856" s="59"/>
      <c r="ETJ856" s="59"/>
      <c r="ETK856" s="59"/>
      <c r="ETL856" s="59"/>
      <c r="ETM856" s="59"/>
      <c r="ETN856" s="59"/>
      <c r="ETO856" s="59"/>
      <c r="ETP856" s="59"/>
      <c r="ETQ856" s="59"/>
      <c r="ETR856" s="59"/>
      <c r="ETS856" s="59"/>
      <c r="ETT856" s="59"/>
      <c r="ETU856" s="59"/>
      <c r="ETV856" s="59"/>
      <c r="ETW856" s="59"/>
      <c r="ETX856" s="59"/>
      <c r="ETY856" s="59"/>
      <c r="ETZ856" s="59"/>
      <c r="EUA856" s="59"/>
      <c r="EUB856" s="59"/>
      <c r="EUC856" s="59"/>
      <c r="EUD856" s="59"/>
      <c r="EUE856" s="59"/>
      <c r="EUF856" s="59"/>
      <c r="EUG856" s="59"/>
      <c r="EUH856" s="59"/>
      <c r="EUI856" s="59"/>
      <c r="EUJ856" s="59"/>
      <c r="EUK856" s="59"/>
      <c r="EUL856" s="59"/>
      <c r="EUM856" s="59"/>
      <c r="EUN856" s="59"/>
      <c r="EUO856" s="59"/>
      <c r="EUP856" s="59"/>
      <c r="EUQ856" s="59"/>
      <c r="EUR856" s="59"/>
      <c r="EUS856" s="59"/>
      <c r="EUT856" s="59"/>
      <c r="EUU856" s="59"/>
      <c r="EUV856" s="59"/>
      <c r="EUW856" s="59"/>
      <c r="EUX856" s="59"/>
      <c r="EUY856" s="59"/>
      <c r="EUZ856" s="59"/>
      <c r="EVA856" s="59"/>
      <c r="EVB856" s="59"/>
      <c r="EVC856" s="59"/>
      <c r="EVD856" s="59"/>
      <c r="EVE856" s="59"/>
      <c r="EVF856" s="59"/>
      <c r="EVG856" s="59"/>
      <c r="EVH856" s="59"/>
      <c r="EVI856" s="59"/>
      <c r="EVJ856" s="59"/>
      <c r="EVK856" s="59"/>
      <c r="EVL856" s="59"/>
      <c r="EVM856" s="59"/>
      <c r="EVN856" s="59"/>
      <c r="EVO856" s="59"/>
      <c r="EVP856" s="59"/>
      <c r="EVQ856" s="59"/>
      <c r="EVR856" s="59"/>
      <c r="EVS856" s="59"/>
      <c r="EVT856" s="59"/>
      <c r="EVU856" s="59"/>
      <c r="EVV856" s="59"/>
      <c r="EVW856" s="59"/>
      <c r="EVX856" s="59"/>
      <c r="EVY856" s="59"/>
      <c r="EVZ856" s="59"/>
      <c r="EWA856" s="59"/>
      <c r="EWB856" s="59"/>
      <c r="EWC856" s="59"/>
      <c r="EWD856" s="59"/>
      <c r="EWE856" s="59"/>
      <c r="EWF856" s="59"/>
      <c r="EWG856" s="59"/>
      <c r="EWH856" s="59"/>
      <c r="EWI856" s="59"/>
      <c r="EWJ856" s="59"/>
      <c r="EWK856" s="59"/>
      <c r="EWL856" s="59"/>
      <c r="EWM856" s="59"/>
      <c r="EWN856" s="59"/>
      <c r="EWO856" s="59"/>
      <c r="EWP856" s="59"/>
      <c r="EWQ856" s="59"/>
      <c r="EWR856" s="59"/>
      <c r="EWS856" s="59"/>
      <c r="EWT856" s="59"/>
      <c r="EWU856" s="59"/>
      <c r="EWV856" s="59"/>
      <c r="EWW856" s="59"/>
      <c r="EWX856" s="59"/>
      <c r="EWY856" s="59"/>
      <c r="EWZ856" s="59"/>
      <c r="EXA856" s="59"/>
      <c r="EXB856" s="59"/>
      <c r="EXC856" s="59"/>
      <c r="EXD856" s="59"/>
      <c r="EXE856" s="59"/>
      <c r="EXF856" s="59"/>
      <c r="EXG856" s="59"/>
      <c r="EXH856" s="59"/>
      <c r="EXI856" s="59"/>
      <c r="EXJ856" s="59"/>
      <c r="EXK856" s="59"/>
      <c r="EXL856" s="59"/>
      <c r="EXM856" s="59"/>
      <c r="EXN856" s="59"/>
      <c r="EXO856" s="59"/>
      <c r="EXP856" s="59"/>
      <c r="EXQ856" s="59"/>
      <c r="EXR856" s="59"/>
      <c r="EXS856" s="59"/>
      <c r="EXT856" s="59"/>
      <c r="EXU856" s="59"/>
      <c r="EXV856" s="59"/>
      <c r="EXW856" s="59"/>
      <c r="EXX856" s="59"/>
      <c r="EXY856" s="59"/>
      <c r="EXZ856" s="59"/>
      <c r="EYA856" s="59"/>
      <c r="EYB856" s="59"/>
      <c r="EYC856" s="59"/>
      <c r="EYD856" s="59"/>
      <c r="EYE856" s="59"/>
      <c r="EYF856" s="59"/>
      <c r="EYG856" s="59"/>
      <c r="EYH856" s="59"/>
      <c r="EYI856" s="59"/>
      <c r="EYJ856" s="59"/>
      <c r="EYK856" s="59"/>
      <c r="EYL856" s="59"/>
      <c r="EYM856" s="59"/>
      <c r="EYN856" s="59"/>
      <c r="EYO856" s="59"/>
      <c r="EYP856" s="59"/>
      <c r="EYQ856" s="59"/>
      <c r="EYR856" s="59"/>
      <c r="EYS856" s="59"/>
      <c r="EYT856" s="59"/>
      <c r="EYU856" s="59"/>
      <c r="EYV856" s="59"/>
      <c r="EYW856" s="59"/>
      <c r="EYX856" s="59"/>
      <c r="EYY856" s="59"/>
      <c r="EYZ856" s="59"/>
      <c r="EZA856" s="59"/>
      <c r="EZB856" s="59"/>
      <c r="EZC856" s="59"/>
      <c r="EZD856" s="59"/>
      <c r="EZE856" s="59"/>
      <c r="EZF856" s="59"/>
      <c r="EZG856" s="59"/>
      <c r="EZH856" s="59"/>
      <c r="EZI856" s="59"/>
      <c r="EZJ856" s="59"/>
      <c r="EZK856" s="59"/>
      <c r="EZL856" s="59"/>
      <c r="EZM856" s="59"/>
      <c r="EZN856" s="59"/>
      <c r="EZO856" s="59"/>
      <c r="EZP856" s="59"/>
      <c r="EZQ856" s="59"/>
      <c r="EZR856" s="59"/>
      <c r="EZS856" s="59"/>
      <c r="EZT856" s="59"/>
      <c r="EZU856" s="59"/>
      <c r="EZV856" s="59"/>
      <c r="EZW856" s="59"/>
      <c r="EZX856" s="59"/>
      <c r="EZY856" s="59"/>
      <c r="EZZ856" s="59"/>
      <c r="FAA856" s="59"/>
      <c r="FAB856" s="59"/>
      <c r="FAC856" s="59"/>
      <c r="FAD856" s="59"/>
      <c r="FAE856" s="59"/>
      <c r="FAF856" s="59"/>
      <c r="FAG856" s="59"/>
      <c r="FAH856" s="59"/>
      <c r="FAI856" s="59"/>
      <c r="FAJ856" s="59"/>
      <c r="FAK856" s="59"/>
      <c r="FAL856" s="59"/>
      <c r="FAM856" s="59"/>
      <c r="FAN856" s="59"/>
      <c r="FAO856" s="59"/>
      <c r="FAP856" s="59"/>
      <c r="FAQ856" s="59"/>
      <c r="FAR856" s="59"/>
      <c r="FAS856" s="59"/>
      <c r="FAT856" s="59"/>
      <c r="FAU856" s="59"/>
      <c r="FAV856" s="59"/>
      <c r="FAW856" s="59"/>
      <c r="FAX856" s="59"/>
      <c r="FAY856" s="59"/>
      <c r="FAZ856" s="59"/>
      <c r="FBA856" s="59"/>
      <c r="FBB856" s="59"/>
      <c r="FBC856" s="59"/>
      <c r="FBD856" s="59"/>
      <c r="FBE856" s="59"/>
      <c r="FBF856" s="59"/>
      <c r="FBG856" s="59"/>
      <c r="FBH856" s="59"/>
      <c r="FBI856" s="59"/>
      <c r="FBJ856" s="59"/>
      <c r="FBK856" s="59"/>
      <c r="FBL856" s="59"/>
      <c r="FBM856" s="59"/>
      <c r="FBN856" s="59"/>
      <c r="FBO856" s="59"/>
      <c r="FBP856" s="59"/>
      <c r="FBQ856" s="59"/>
      <c r="FBR856" s="59"/>
      <c r="FBS856" s="59"/>
      <c r="FBT856" s="59"/>
      <c r="FBU856" s="59"/>
      <c r="FBV856" s="59"/>
      <c r="FBW856" s="59"/>
      <c r="FBX856" s="59"/>
      <c r="FBY856" s="59"/>
      <c r="FBZ856" s="59"/>
      <c r="FCA856" s="59"/>
      <c r="FCB856" s="59"/>
      <c r="FCC856" s="59"/>
      <c r="FCD856" s="59"/>
      <c r="FCE856" s="59"/>
      <c r="FCF856" s="59"/>
      <c r="FCG856" s="59"/>
      <c r="FCH856" s="59"/>
      <c r="FCI856" s="59"/>
      <c r="FCJ856" s="59"/>
      <c r="FCK856" s="59"/>
      <c r="FCL856" s="59"/>
      <c r="FCM856" s="59"/>
      <c r="FCN856" s="59"/>
      <c r="FCO856" s="59"/>
      <c r="FCP856" s="59"/>
      <c r="FCQ856" s="59"/>
      <c r="FCR856" s="59"/>
      <c r="FCS856" s="59"/>
      <c r="FCT856" s="59"/>
      <c r="FCU856" s="59"/>
      <c r="FCV856" s="59"/>
      <c r="FCW856" s="59"/>
      <c r="FCX856" s="59"/>
      <c r="FCY856" s="59"/>
      <c r="FCZ856" s="59"/>
      <c r="FDA856" s="59"/>
      <c r="FDB856" s="59"/>
      <c r="FDC856" s="59"/>
      <c r="FDD856" s="59"/>
      <c r="FDE856" s="59"/>
      <c r="FDF856" s="59"/>
      <c r="FDG856" s="59"/>
      <c r="FDH856" s="59"/>
      <c r="FDI856" s="59"/>
      <c r="FDJ856" s="59"/>
      <c r="FDK856" s="59"/>
      <c r="FDL856" s="59"/>
      <c r="FDM856" s="59"/>
      <c r="FDN856" s="59"/>
      <c r="FDO856" s="59"/>
      <c r="FDP856" s="59"/>
      <c r="FDQ856" s="59"/>
      <c r="FDR856" s="59"/>
      <c r="FDS856" s="59"/>
      <c r="FDT856" s="59"/>
      <c r="FDU856" s="59"/>
      <c r="FDV856" s="59"/>
      <c r="FDW856" s="59"/>
      <c r="FDX856" s="59"/>
      <c r="FDY856" s="59"/>
      <c r="FDZ856" s="59"/>
      <c r="FEA856" s="59"/>
      <c r="FEB856" s="59"/>
      <c r="FEC856" s="59"/>
      <c r="FED856" s="59"/>
      <c r="FEE856" s="59"/>
      <c r="FEF856" s="59"/>
      <c r="FEG856" s="59"/>
      <c r="FEH856" s="59"/>
      <c r="FEI856" s="59"/>
      <c r="FEJ856" s="59"/>
      <c r="FEK856" s="59"/>
      <c r="FEL856" s="59"/>
      <c r="FEM856" s="59"/>
      <c r="FEN856" s="59"/>
      <c r="FEO856" s="59"/>
      <c r="FEP856" s="59"/>
      <c r="FEQ856" s="59"/>
      <c r="FER856" s="59"/>
      <c r="FES856" s="59"/>
      <c r="FET856" s="59"/>
      <c r="FEU856" s="59"/>
      <c r="FEV856" s="59"/>
      <c r="FEW856" s="59"/>
      <c r="FEX856" s="59"/>
      <c r="FEY856" s="59"/>
      <c r="FEZ856" s="59"/>
      <c r="FFA856" s="59"/>
      <c r="FFB856" s="59"/>
      <c r="FFC856" s="59"/>
      <c r="FFD856" s="59"/>
      <c r="FFE856" s="59"/>
      <c r="FFF856" s="59"/>
      <c r="FFG856" s="59"/>
      <c r="FFH856" s="59"/>
      <c r="FFI856" s="59"/>
      <c r="FFJ856" s="59"/>
      <c r="FFK856" s="59"/>
      <c r="FFL856" s="59"/>
      <c r="FFM856" s="59"/>
      <c r="FFN856" s="59"/>
      <c r="FFO856" s="59"/>
      <c r="FFP856" s="59"/>
      <c r="FFQ856" s="59"/>
      <c r="FFR856" s="59"/>
      <c r="FFS856" s="59"/>
      <c r="FFT856" s="59"/>
      <c r="FFU856" s="59"/>
      <c r="FFV856" s="59"/>
      <c r="FFW856" s="59"/>
      <c r="FFX856" s="59"/>
      <c r="FFY856" s="59"/>
      <c r="FFZ856" s="59"/>
      <c r="FGA856" s="59"/>
      <c r="FGB856" s="59"/>
      <c r="FGC856" s="59"/>
      <c r="FGD856" s="59"/>
      <c r="FGE856" s="59"/>
      <c r="FGF856" s="59"/>
      <c r="FGG856" s="59"/>
      <c r="FGH856" s="59"/>
      <c r="FGI856" s="59"/>
      <c r="FGJ856" s="59"/>
      <c r="FGK856" s="59"/>
      <c r="FGL856" s="59"/>
      <c r="FGM856" s="59"/>
      <c r="FGN856" s="59"/>
      <c r="FGO856" s="59"/>
      <c r="FGP856" s="59"/>
      <c r="FGQ856" s="59"/>
      <c r="FGR856" s="59"/>
      <c r="FGS856" s="59"/>
      <c r="FGT856" s="59"/>
      <c r="FGU856" s="59"/>
      <c r="FGV856" s="59"/>
      <c r="FGW856" s="59"/>
      <c r="FGX856" s="59"/>
      <c r="FGY856" s="59"/>
      <c r="FGZ856" s="59"/>
      <c r="FHA856" s="59"/>
      <c r="FHB856" s="59"/>
      <c r="FHC856" s="59"/>
      <c r="FHD856" s="59"/>
      <c r="FHE856" s="59"/>
      <c r="FHF856" s="59"/>
      <c r="FHG856" s="59"/>
      <c r="FHH856" s="59"/>
      <c r="FHI856" s="59"/>
      <c r="FHJ856" s="59"/>
      <c r="FHK856" s="59"/>
      <c r="FHL856" s="59"/>
      <c r="FHM856" s="59"/>
      <c r="FHN856" s="59"/>
      <c r="FHO856" s="59"/>
      <c r="FHP856" s="59"/>
      <c r="FHQ856" s="59"/>
      <c r="FHR856" s="59"/>
      <c r="FHS856" s="59"/>
      <c r="FHT856" s="59"/>
      <c r="FHU856" s="59"/>
      <c r="FHV856" s="59"/>
      <c r="FHW856" s="59"/>
      <c r="FHX856" s="59"/>
      <c r="FHY856" s="59"/>
      <c r="FHZ856" s="59"/>
      <c r="FIA856" s="59"/>
      <c r="FIB856" s="59"/>
      <c r="FIC856" s="59"/>
      <c r="FID856" s="59"/>
      <c r="FIE856" s="59"/>
      <c r="FIF856" s="59"/>
      <c r="FIG856" s="59"/>
      <c r="FIH856" s="59"/>
      <c r="FII856" s="59"/>
      <c r="FIJ856" s="59"/>
      <c r="FIK856" s="59"/>
      <c r="FIL856" s="59"/>
      <c r="FIM856" s="59"/>
      <c r="FIN856" s="59"/>
      <c r="FIO856" s="59"/>
      <c r="FIP856" s="59"/>
      <c r="FIQ856" s="59"/>
      <c r="FIR856" s="59"/>
      <c r="FIS856" s="59"/>
      <c r="FIT856" s="59"/>
      <c r="FIU856" s="59"/>
      <c r="FIV856" s="59"/>
      <c r="FIW856" s="59"/>
      <c r="FIX856" s="59"/>
      <c r="FIY856" s="59"/>
      <c r="FIZ856" s="59"/>
      <c r="FJA856" s="59"/>
      <c r="FJB856" s="59"/>
      <c r="FJC856" s="59"/>
      <c r="FJD856" s="59"/>
      <c r="FJE856" s="59"/>
      <c r="FJF856" s="59"/>
      <c r="FJG856" s="59"/>
      <c r="FJH856" s="59"/>
      <c r="FJI856" s="59"/>
      <c r="FJJ856" s="59"/>
      <c r="FJK856" s="59"/>
      <c r="FJL856" s="59"/>
      <c r="FJM856" s="59"/>
      <c r="FJN856" s="59"/>
      <c r="FJO856" s="59"/>
      <c r="FJP856" s="59"/>
      <c r="FJQ856" s="59"/>
      <c r="FJR856" s="59"/>
      <c r="FJS856" s="59"/>
      <c r="FJT856" s="59"/>
      <c r="FJU856" s="59"/>
      <c r="FJV856" s="59"/>
      <c r="FJW856" s="59"/>
      <c r="FJX856" s="59"/>
      <c r="FJY856" s="59"/>
      <c r="FJZ856" s="59"/>
      <c r="FKA856" s="59"/>
      <c r="FKB856" s="59"/>
      <c r="FKC856" s="59"/>
      <c r="FKD856" s="59"/>
      <c r="FKE856" s="59"/>
      <c r="FKF856" s="59"/>
      <c r="FKG856" s="59"/>
      <c r="FKH856" s="59"/>
      <c r="FKI856" s="59"/>
      <c r="FKJ856" s="59"/>
      <c r="FKK856" s="59"/>
      <c r="FKL856" s="59"/>
      <c r="FKM856" s="59"/>
      <c r="FKN856" s="59"/>
      <c r="FKO856" s="59"/>
      <c r="FKP856" s="59"/>
      <c r="FKQ856" s="59"/>
      <c r="FKR856" s="59"/>
      <c r="FKS856" s="59"/>
      <c r="FKT856" s="59"/>
      <c r="FKU856" s="59"/>
      <c r="FKV856" s="59"/>
      <c r="FKW856" s="59"/>
      <c r="FKX856" s="59"/>
      <c r="FKY856" s="59"/>
      <c r="FKZ856" s="59"/>
      <c r="FLA856" s="59"/>
      <c r="FLB856" s="59"/>
      <c r="FLC856" s="59"/>
      <c r="FLD856" s="59"/>
      <c r="FLE856" s="59"/>
      <c r="FLF856" s="59"/>
      <c r="FLG856" s="59"/>
      <c r="FLH856" s="59"/>
      <c r="FLI856" s="59"/>
      <c r="FLJ856" s="59"/>
      <c r="FLK856" s="59"/>
      <c r="FLL856" s="59"/>
      <c r="FLM856" s="59"/>
      <c r="FLN856" s="59"/>
      <c r="FLO856" s="59"/>
      <c r="FLP856" s="59"/>
      <c r="FLQ856" s="59"/>
      <c r="FLR856" s="59"/>
      <c r="FLS856" s="59"/>
      <c r="FLT856" s="59"/>
      <c r="FLU856" s="59"/>
      <c r="FLV856" s="59"/>
      <c r="FLW856" s="59"/>
      <c r="FLX856" s="59"/>
      <c r="FLY856" s="59"/>
      <c r="FLZ856" s="59"/>
      <c r="FMA856" s="59"/>
      <c r="FMB856" s="59"/>
      <c r="FMC856" s="59"/>
      <c r="FMD856" s="59"/>
      <c r="FME856" s="59"/>
      <c r="FMF856" s="59"/>
      <c r="FMG856" s="59"/>
      <c r="FMH856" s="59"/>
      <c r="FMI856" s="59"/>
      <c r="FMJ856" s="59"/>
      <c r="FMK856" s="59"/>
      <c r="FML856" s="59"/>
      <c r="FMM856" s="59"/>
      <c r="FMN856" s="59"/>
      <c r="FMO856" s="59"/>
      <c r="FMP856" s="59"/>
      <c r="FMQ856" s="59"/>
      <c r="FMR856" s="59"/>
      <c r="FMS856" s="59"/>
      <c r="FMT856" s="59"/>
      <c r="FMU856" s="59"/>
      <c r="FMV856" s="59"/>
      <c r="FMW856" s="59"/>
      <c r="FMX856" s="59"/>
      <c r="FMY856" s="59"/>
      <c r="FMZ856" s="59"/>
      <c r="FNA856" s="59"/>
      <c r="FNB856" s="59"/>
      <c r="FNC856" s="59"/>
      <c r="FND856" s="59"/>
      <c r="FNE856" s="59"/>
      <c r="FNF856" s="59"/>
      <c r="FNG856" s="59"/>
      <c r="FNH856" s="59"/>
      <c r="FNI856" s="59"/>
      <c r="FNJ856" s="59"/>
      <c r="FNK856" s="59"/>
      <c r="FNL856" s="59"/>
      <c r="FNM856" s="59"/>
      <c r="FNN856" s="59"/>
      <c r="FNO856" s="59"/>
      <c r="FNP856" s="59"/>
      <c r="FNQ856" s="59"/>
      <c r="FNR856" s="59"/>
      <c r="FNS856" s="59"/>
      <c r="FNT856" s="59"/>
      <c r="FNU856" s="59"/>
      <c r="FNV856" s="59"/>
      <c r="FNW856" s="59"/>
      <c r="FNX856" s="59"/>
      <c r="FNY856" s="59"/>
      <c r="FNZ856" s="59"/>
      <c r="FOA856" s="59"/>
      <c r="FOB856" s="59"/>
      <c r="FOC856" s="59"/>
      <c r="FOD856" s="59"/>
      <c r="FOE856" s="59"/>
      <c r="FOF856" s="59"/>
      <c r="FOG856" s="59"/>
      <c r="FOH856" s="59"/>
      <c r="FOI856" s="59"/>
      <c r="FOJ856" s="59"/>
      <c r="FOK856" s="59"/>
      <c r="FOL856" s="59"/>
      <c r="FOM856" s="59"/>
      <c r="FON856" s="59"/>
      <c r="FOO856" s="59"/>
      <c r="FOP856" s="59"/>
      <c r="FOQ856" s="59"/>
      <c r="FOR856" s="59"/>
      <c r="FOS856" s="59"/>
      <c r="FOT856" s="59"/>
      <c r="FOU856" s="59"/>
      <c r="FOV856" s="59"/>
      <c r="FOW856" s="59"/>
      <c r="FOX856" s="59"/>
      <c r="FOY856" s="59"/>
      <c r="FOZ856" s="59"/>
      <c r="FPA856" s="59"/>
      <c r="FPB856" s="59"/>
      <c r="FPC856" s="59"/>
      <c r="FPD856" s="59"/>
      <c r="FPE856" s="59"/>
      <c r="FPF856" s="59"/>
      <c r="FPG856" s="59"/>
      <c r="FPH856" s="59"/>
      <c r="FPI856" s="59"/>
      <c r="FPJ856" s="59"/>
      <c r="FPK856" s="59"/>
      <c r="FPL856" s="59"/>
      <c r="FPM856" s="59"/>
      <c r="FPN856" s="59"/>
      <c r="FPO856" s="59"/>
      <c r="FPP856" s="59"/>
      <c r="FPQ856" s="59"/>
      <c r="FPR856" s="59"/>
      <c r="FPS856" s="59"/>
      <c r="FPT856" s="59"/>
      <c r="FPU856" s="59"/>
      <c r="FPV856" s="59"/>
      <c r="FPW856" s="59"/>
      <c r="FPX856" s="59"/>
      <c r="FPY856" s="59"/>
      <c r="FPZ856" s="59"/>
      <c r="FQA856" s="59"/>
      <c r="FQB856" s="59"/>
      <c r="FQC856" s="59"/>
      <c r="FQD856" s="59"/>
      <c r="FQE856" s="59"/>
      <c r="FQF856" s="59"/>
      <c r="FQG856" s="59"/>
      <c r="FQH856" s="59"/>
      <c r="FQI856" s="59"/>
      <c r="FQJ856" s="59"/>
      <c r="FQK856" s="59"/>
      <c r="FQL856" s="59"/>
      <c r="FQM856" s="59"/>
      <c r="FQN856" s="59"/>
      <c r="FQO856" s="59"/>
      <c r="FQP856" s="59"/>
      <c r="FQQ856" s="59"/>
      <c r="FQR856" s="59"/>
      <c r="FQS856" s="59"/>
      <c r="FQT856" s="59"/>
      <c r="FQU856" s="59"/>
      <c r="FQV856" s="59"/>
      <c r="FQW856" s="59"/>
      <c r="FQX856" s="59"/>
      <c r="FQY856" s="59"/>
      <c r="FQZ856" s="59"/>
      <c r="FRA856" s="59"/>
      <c r="FRB856" s="59"/>
      <c r="FRC856" s="59"/>
      <c r="FRD856" s="59"/>
      <c r="FRE856" s="59"/>
      <c r="FRF856" s="59"/>
      <c r="FRG856" s="59"/>
      <c r="FRH856" s="59"/>
      <c r="FRI856" s="59"/>
      <c r="FRJ856" s="59"/>
      <c r="FRK856" s="59"/>
      <c r="FRL856" s="59"/>
      <c r="FRM856" s="59"/>
      <c r="FRN856" s="59"/>
      <c r="FRO856" s="59"/>
      <c r="FRP856" s="59"/>
      <c r="FRQ856" s="59"/>
      <c r="FRR856" s="59"/>
      <c r="FRS856" s="59"/>
      <c r="FRT856" s="59"/>
      <c r="FRU856" s="59"/>
      <c r="FRV856" s="59"/>
      <c r="FRW856" s="59"/>
      <c r="FRX856" s="59"/>
      <c r="FRY856" s="59"/>
      <c r="FRZ856" s="59"/>
      <c r="FSA856" s="59"/>
      <c r="FSB856" s="59"/>
      <c r="FSC856" s="59"/>
      <c r="FSD856" s="59"/>
      <c r="FSE856" s="59"/>
      <c r="FSF856" s="59"/>
      <c r="FSG856" s="59"/>
      <c r="FSH856" s="59"/>
      <c r="FSI856" s="59"/>
      <c r="FSJ856" s="59"/>
      <c r="FSK856" s="59"/>
      <c r="FSL856" s="59"/>
      <c r="FSM856" s="59"/>
      <c r="FSN856" s="59"/>
      <c r="FSO856" s="59"/>
      <c r="FSP856" s="59"/>
      <c r="FSQ856" s="59"/>
      <c r="FSR856" s="59"/>
      <c r="FSS856" s="59"/>
      <c r="FST856" s="59"/>
      <c r="FSU856" s="59"/>
      <c r="FSV856" s="59"/>
      <c r="FSW856" s="59"/>
      <c r="FSX856" s="59"/>
      <c r="FSY856" s="59"/>
      <c r="FSZ856" s="59"/>
      <c r="FTA856" s="59"/>
      <c r="FTB856" s="59"/>
      <c r="FTC856" s="59"/>
      <c r="FTD856" s="59"/>
      <c r="FTE856" s="59"/>
      <c r="FTF856" s="59"/>
      <c r="FTG856" s="59"/>
      <c r="FTH856" s="59"/>
      <c r="FTI856" s="59"/>
      <c r="FTJ856" s="59"/>
      <c r="FTK856" s="59"/>
      <c r="FTL856" s="59"/>
      <c r="FTM856" s="59"/>
      <c r="FTN856" s="59"/>
      <c r="FTO856" s="59"/>
      <c r="FTP856" s="59"/>
      <c r="FTQ856" s="59"/>
      <c r="FTR856" s="59"/>
      <c r="FTS856" s="59"/>
      <c r="FTT856" s="59"/>
      <c r="FTU856" s="59"/>
      <c r="FTV856" s="59"/>
      <c r="FTW856" s="59"/>
      <c r="FTX856" s="59"/>
      <c r="FTY856" s="59"/>
      <c r="FTZ856" s="59"/>
      <c r="FUA856" s="59"/>
      <c r="FUB856" s="59"/>
      <c r="FUC856" s="59"/>
      <c r="FUD856" s="59"/>
      <c r="FUE856" s="59"/>
      <c r="FUF856" s="59"/>
      <c r="FUG856" s="59"/>
      <c r="FUH856" s="59"/>
      <c r="FUI856" s="59"/>
      <c r="FUJ856" s="59"/>
      <c r="FUK856" s="59"/>
      <c r="FUL856" s="59"/>
      <c r="FUM856" s="59"/>
      <c r="FUN856" s="59"/>
      <c r="FUO856" s="59"/>
      <c r="FUP856" s="59"/>
      <c r="FUQ856" s="59"/>
      <c r="FUR856" s="59"/>
      <c r="FUS856" s="59"/>
      <c r="FUT856" s="59"/>
      <c r="FUU856" s="59"/>
      <c r="FUV856" s="59"/>
      <c r="FUW856" s="59"/>
      <c r="FUX856" s="59"/>
      <c r="FUY856" s="59"/>
      <c r="FUZ856" s="59"/>
      <c r="FVA856" s="59"/>
      <c r="FVB856" s="59"/>
      <c r="FVC856" s="59"/>
      <c r="FVD856" s="59"/>
      <c r="FVE856" s="59"/>
      <c r="FVF856" s="59"/>
      <c r="FVG856" s="59"/>
      <c r="FVH856" s="59"/>
      <c r="FVI856" s="59"/>
      <c r="FVJ856" s="59"/>
      <c r="FVK856" s="59"/>
      <c r="FVL856" s="59"/>
      <c r="FVM856" s="59"/>
      <c r="FVN856" s="59"/>
      <c r="FVO856" s="59"/>
      <c r="FVP856" s="59"/>
      <c r="FVQ856" s="59"/>
      <c r="FVR856" s="59"/>
      <c r="FVS856" s="59"/>
      <c r="FVT856" s="59"/>
      <c r="FVU856" s="59"/>
      <c r="FVV856" s="59"/>
      <c r="FVW856" s="59"/>
      <c r="FVX856" s="59"/>
      <c r="FVY856" s="59"/>
      <c r="FVZ856" s="59"/>
      <c r="FWA856" s="59"/>
      <c r="FWB856" s="59"/>
      <c r="FWC856" s="59"/>
      <c r="FWD856" s="59"/>
      <c r="FWE856" s="59"/>
      <c r="FWF856" s="59"/>
      <c r="FWG856" s="59"/>
      <c r="FWH856" s="59"/>
      <c r="FWI856" s="59"/>
      <c r="FWJ856" s="59"/>
      <c r="FWK856" s="59"/>
      <c r="FWL856" s="59"/>
      <c r="FWM856" s="59"/>
      <c r="FWN856" s="59"/>
      <c r="FWO856" s="59"/>
      <c r="FWP856" s="59"/>
      <c r="FWQ856" s="59"/>
      <c r="FWR856" s="59"/>
      <c r="FWS856" s="59"/>
      <c r="FWT856" s="59"/>
      <c r="FWU856" s="59"/>
      <c r="FWV856" s="59"/>
      <c r="FWW856" s="59"/>
      <c r="FWX856" s="59"/>
      <c r="FWY856" s="59"/>
      <c r="FWZ856" s="59"/>
      <c r="FXA856" s="59"/>
      <c r="FXB856" s="59"/>
      <c r="FXC856" s="59"/>
      <c r="FXD856" s="59"/>
      <c r="FXE856" s="59"/>
      <c r="FXF856" s="59"/>
      <c r="FXG856" s="59"/>
      <c r="FXH856" s="59"/>
      <c r="FXI856" s="59"/>
      <c r="FXJ856" s="59"/>
      <c r="FXK856" s="59"/>
      <c r="FXL856" s="59"/>
      <c r="FXM856" s="59"/>
      <c r="FXN856" s="59"/>
      <c r="FXO856" s="59"/>
      <c r="FXP856" s="59"/>
      <c r="FXQ856" s="59"/>
      <c r="FXR856" s="59"/>
      <c r="FXS856" s="59"/>
      <c r="FXT856" s="59"/>
      <c r="FXU856" s="59"/>
      <c r="FXV856" s="59"/>
      <c r="FXW856" s="59"/>
      <c r="FXX856" s="59"/>
      <c r="FXY856" s="59"/>
      <c r="FXZ856" s="59"/>
      <c r="FYA856" s="59"/>
      <c r="FYB856" s="59"/>
      <c r="FYC856" s="59"/>
      <c r="FYD856" s="59"/>
      <c r="FYE856" s="59"/>
      <c r="FYF856" s="59"/>
      <c r="FYG856" s="59"/>
      <c r="FYH856" s="59"/>
      <c r="FYI856" s="59"/>
      <c r="FYJ856" s="59"/>
      <c r="FYK856" s="59"/>
      <c r="FYL856" s="59"/>
      <c r="FYM856" s="59"/>
      <c r="FYN856" s="59"/>
      <c r="FYO856" s="59"/>
      <c r="FYP856" s="59"/>
      <c r="FYQ856" s="59"/>
      <c r="FYR856" s="59"/>
      <c r="FYS856" s="59"/>
      <c r="FYT856" s="59"/>
      <c r="FYU856" s="59"/>
      <c r="FYV856" s="59"/>
      <c r="FYW856" s="59"/>
      <c r="FYX856" s="59"/>
      <c r="FYY856" s="59"/>
      <c r="FYZ856" s="59"/>
      <c r="FZA856" s="59"/>
      <c r="FZB856" s="59"/>
      <c r="FZC856" s="59"/>
      <c r="FZD856" s="59"/>
      <c r="FZE856" s="59"/>
      <c r="FZF856" s="59"/>
      <c r="FZG856" s="59"/>
      <c r="FZH856" s="59"/>
      <c r="FZI856" s="59"/>
      <c r="FZJ856" s="59"/>
      <c r="FZK856" s="59"/>
      <c r="FZL856" s="59"/>
      <c r="FZM856" s="59"/>
      <c r="FZN856" s="59"/>
      <c r="FZO856" s="59"/>
      <c r="FZP856" s="59"/>
      <c r="FZQ856" s="59"/>
      <c r="FZR856" s="59"/>
      <c r="FZS856" s="59"/>
      <c r="FZT856" s="59"/>
      <c r="FZU856" s="59"/>
      <c r="FZV856" s="59"/>
      <c r="FZW856" s="59"/>
      <c r="FZX856" s="59"/>
      <c r="FZY856" s="59"/>
      <c r="FZZ856" s="59"/>
      <c r="GAA856" s="59"/>
      <c r="GAB856" s="59"/>
      <c r="GAC856" s="59"/>
      <c r="GAD856" s="59"/>
      <c r="GAE856" s="59"/>
      <c r="GAF856" s="59"/>
      <c r="GAG856" s="59"/>
      <c r="GAH856" s="59"/>
      <c r="GAI856" s="59"/>
      <c r="GAJ856" s="59"/>
      <c r="GAK856" s="59"/>
      <c r="GAL856" s="59"/>
      <c r="GAM856" s="59"/>
      <c r="GAN856" s="59"/>
      <c r="GAO856" s="59"/>
      <c r="GAP856" s="59"/>
      <c r="GAQ856" s="59"/>
      <c r="GAR856" s="59"/>
      <c r="GAS856" s="59"/>
      <c r="GAT856" s="59"/>
      <c r="GAU856" s="59"/>
      <c r="GAV856" s="59"/>
      <c r="GAW856" s="59"/>
      <c r="GAX856" s="59"/>
      <c r="GAY856" s="59"/>
      <c r="GAZ856" s="59"/>
      <c r="GBA856" s="59"/>
      <c r="GBB856" s="59"/>
      <c r="GBC856" s="59"/>
      <c r="GBD856" s="59"/>
      <c r="GBE856" s="59"/>
      <c r="GBF856" s="59"/>
      <c r="GBG856" s="59"/>
      <c r="GBH856" s="59"/>
      <c r="GBI856" s="59"/>
      <c r="GBJ856" s="59"/>
      <c r="GBK856" s="59"/>
      <c r="GBL856" s="59"/>
      <c r="GBM856" s="59"/>
      <c r="GBN856" s="59"/>
      <c r="GBO856" s="59"/>
      <c r="GBP856" s="59"/>
      <c r="GBQ856" s="59"/>
      <c r="GBR856" s="59"/>
      <c r="GBS856" s="59"/>
      <c r="GBT856" s="59"/>
      <c r="GBU856" s="59"/>
      <c r="GBV856" s="59"/>
      <c r="GBW856" s="59"/>
      <c r="GBX856" s="59"/>
      <c r="GBY856" s="59"/>
      <c r="GBZ856" s="59"/>
      <c r="GCA856" s="59"/>
      <c r="GCB856" s="59"/>
      <c r="GCC856" s="59"/>
      <c r="GCD856" s="59"/>
      <c r="GCE856" s="59"/>
      <c r="GCF856" s="59"/>
      <c r="GCG856" s="59"/>
      <c r="GCH856" s="59"/>
      <c r="GCI856" s="59"/>
      <c r="GCJ856" s="59"/>
      <c r="GCK856" s="59"/>
      <c r="GCL856" s="59"/>
      <c r="GCM856" s="59"/>
      <c r="GCN856" s="59"/>
      <c r="GCO856" s="59"/>
      <c r="GCP856" s="59"/>
      <c r="GCQ856" s="59"/>
      <c r="GCR856" s="59"/>
      <c r="GCS856" s="59"/>
      <c r="GCT856" s="59"/>
      <c r="GCU856" s="59"/>
      <c r="GCV856" s="59"/>
      <c r="GCW856" s="59"/>
      <c r="GCX856" s="59"/>
      <c r="GCY856" s="59"/>
      <c r="GCZ856" s="59"/>
      <c r="GDA856" s="59"/>
      <c r="GDB856" s="59"/>
      <c r="GDC856" s="59"/>
      <c r="GDD856" s="59"/>
      <c r="GDE856" s="59"/>
      <c r="GDF856" s="59"/>
      <c r="GDG856" s="59"/>
      <c r="GDH856" s="59"/>
      <c r="GDI856" s="59"/>
      <c r="GDJ856" s="59"/>
      <c r="GDK856" s="59"/>
      <c r="GDL856" s="59"/>
      <c r="GDM856" s="59"/>
      <c r="GDN856" s="59"/>
      <c r="GDO856" s="59"/>
      <c r="GDP856" s="59"/>
      <c r="GDQ856" s="59"/>
      <c r="GDR856" s="59"/>
      <c r="GDS856" s="59"/>
      <c r="GDT856" s="59"/>
      <c r="GDU856" s="59"/>
      <c r="GDV856" s="59"/>
      <c r="GDW856" s="59"/>
      <c r="GDX856" s="59"/>
      <c r="GDY856" s="59"/>
      <c r="GDZ856" s="59"/>
      <c r="GEA856" s="59"/>
      <c r="GEB856" s="59"/>
      <c r="GEC856" s="59"/>
      <c r="GED856" s="59"/>
      <c r="GEE856" s="59"/>
      <c r="GEF856" s="59"/>
      <c r="GEG856" s="59"/>
      <c r="GEH856" s="59"/>
      <c r="GEI856" s="59"/>
      <c r="GEJ856" s="59"/>
      <c r="GEK856" s="59"/>
      <c r="GEL856" s="59"/>
      <c r="GEM856" s="59"/>
      <c r="GEN856" s="59"/>
      <c r="GEO856" s="59"/>
      <c r="GEP856" s="59"/>
      <c r="GEQ856" s="59"/>
      <c r="GER856" s="59"/>
      <c r="GES856" s="59"/>
      <c r="GET856" s="59"/>
      <c r="GEU856" s="59"/>
      <c r="GEV856" s="59"/>
      <c r="GEW856" s="59"/>
      <c r="GEX856" s="59"/>
      <c r="GEY856" s="59"/>
      <c r="GEZ856" s="59"/>
      <c r="GFA856" s="59"/>
      <c r="GFB856" s="59"/>
      <c r="GFC856" s="59"/>
      <c r="GFD856" s="59"/>
      <c r="GFE856" s="59"/>
      <c r="GFF856" s="59"/>
      <c r="GFG856" s="59"/>
      <c r="GFH856" s="59"/>
      <c r="GFI856" s="59"/>
      <c r="GFJ856" s="59"/>
      <c r="GFK856" s="59"/>
      <c r="GFL856" s="59"/>
      <c r="GFM856" s="59"/>
      <c r="GFN856" s="59"/>
      <c r="GFO856" s="59"/>
      <c r="GFP856" s="59"/>
      <c r="GFQ856" s="59"/>
      <c r="GFR856" s="59"/>
      <c r="GFS856" s="59"/>
      <c r="GFT856" s="59"/>
      <c r="GFU856" s="59"/>
      <c r="GFV856" s="59"/>
      <c r="GFW856" s="59"/>
      <c r="GFX856" s="59"/>
      <c r="GFY856" s="59"/>
      <c r="GFZ856" s="59"/>
      <c r="GGA856" s="59"/>
      <c r="GGB856" s="59"/>
      <c r="GGC856" s="59"/>
      <c r="GGD856" s="59"/>
      <c r="GGE856" s="59"/>
      <c r="GGF856" s="59"/>
      <c r="GGG856" s="59"/>
      <c r="GGH856" s="59"/>
      <c r="GGI856" s="59"/>
      <c r="GGJ856" s="59"/>
      <c r="GGK856" s="59"/>
      <c r="GGL856" s="59"/>
      <c r="GGM856" s="59"/>
      <c r="GGN856" s="59"/>
      <c r="GGO856" s="59"/>
      <c r="GGP856" s="59"/>
      <c r="GGQ856" s="59"/>
      <c r="GGR856" s="59"/>
      <c r="GGS856" s="59"/>
      <c r="GGT856" s="59"/>
      <c r="GGU856" s="59"/>
      <c r="GGV856" s="59"/>
      <c r="GGW856" s="59"/>
      <c r="GGX856" s="59"/>
      <c r="GGY856" s="59"/>
      <c r="GGZ856" s="59"/>
      <c r="GHA856" s="59"/>
      <c r="GHB856" s="59"/>
      <c r="GHC856" s="59"/>
      <c r="GHD856" s="59"/>
      <c r="GHE856" s="59"/>
      <c r="GHF856" s="59"/>
      <c r="GHG856" s="59"/>
      <c r="GHH856" s="59"/>
      <c r="GHI856" s="59"/>
      <c r="GHJ856" s="59"/>
      <c r="GHK856" s="59"/>
      <c r="GHL856" s="59"/>
      <c r="GHM856" s="59"/>
      <c r="GHN856" s="59"/>
      <c r="GHO856" s="59"/>
      <c r="GHP856" s="59"/>
      <c r="GHQ856" s="59"/>
      <c r="GHR856" s="59"/>
      <c r="GHS856" s="59"/>
      <c r="GHT856" s="59"/>
      <c r="GHU856" s="59"/>
      <c r="GHV856" s="59"/>
      <c r="GHW856" s="59"/>
      <c r="GHX856" s="59"/>
      <c r="GHY856" s="59"/>
      <c r="GHZ856" s="59"/>
      <c r="GIA856" s="59"/>
      <c r="GIB856" s="59"/>
      <c r="GIC856" s="59"/>
      <c r="GID856" s="59"/>
      <c r="GIE856" s="59"/>
      <c r="GIF856" s="59"/>
      <c r="GIG856" s="59"/>
      <c r="GIH856" s="59"/>
      <c r="GII856" s="59"/>
      <c r="GIJ856" s="59"/>
      <c r="GIK856" s="59"/>
      <c r="GIL856" s="59"/>
      <c r="GIM856" s="59"/>
      <c r="GIN856" s="59"/>
      <c r="GIO856" s="59"/>
      <c r="GIP856" s="59"/>
      <c r="GIQ856" s="59"/>
      <c r="GIR856" s="59"/>
      <c r="GIS856" s="59"/>
      <c r="GIT856" s="59"/>
      <c r="GIU856" s="59"/>
      <c r="GIV856" s="59"/>
      <c r="GIW856" s="59"/>
      <c r="GIX856" s="59"/>
      <c r="GIY856" s="59"/>
      <c r="GIZ856" s="59"/>
      <c r="GJA856" s="59"/>
      <c r="GJB856" s="59"/>
      <c r="GJC856" s="59"/>
      <c r="GJD856" s="59"/>
      <c r="GJE856" s="59"/>
      <c r="GJF856" s="59"/>
      <c r="GJG856" s="59"/>
      <c r="GJH856" s="59"/>
      <c r="GJI856" s="59"/>
      <c r="GJJ856" s="59"/>
      <c r="GJK856" s="59"/>
      <c r="GJL856" s="59"/>
      <c r="GJM856" s="59"/>
      <c r="GJN856" s="59"/>
      <c r="GJO856" s="59"/>
      <c r="GJP856" s="59"/>
      <c r="GJQ856" s="59"/>
      <c r="GJR856" s="59"/>
      <c r="GJS856" s="59"/>
      <c r="GJT856" s="59"/>
      <c r="GJU856" s="59"/>
      <c r="GJV856" s="59"/>
      <c r="GJW856" s="59"/>
      <c r="GJX856" s="59"/>
      <c r="GJY856" s="59"/>
      <c r="GJZ856" s="59"/>
      <c r="GKA856" s="59"/>
      <c r="GKB856" s="59"/>
      <c r="GKC856" s="59"/>
      <c r="GKD856" s="59"/>
      <c r="GKE856" s="59"/>
      <c r="GKF856" s="59"/>
      <c r="GKG856" s="59"/>
      <c r="GKH856" s="59"/>
      <c r="GKI856" s="59"/>
      <c r="GKJ856" s="59"/>
      <c r="GKK856" s="59"/>
      <c r="GKL856" s="59"/>
      <c r="GKM856" s="59"/>
      <c r="GKN856" s="59"/>
      <c r="GKO856" s="59"/>
      <c r="GKP856" s="59"/>
      <c r="GKQ856" s="59"/>
      <c r="GKR856" s="59"/>
      <c r="GKS856" s="59"/>
      <c r="GKT856" s="59"/>
      <c r="GKU856" s="59"/>
      <c r="GKV856" s="59"/>
      <c r="GKW856" s="59"/>
      <c r="GKX856" s="59"/>
      <c r="GKY856" s="59"/>
      <c r="GKZ856" s="59"/>
      <c r="GLA856" s="59"/>
      <c r="GLB856" s="59"/>
      <c r="GLC856" s="59"/>
      <c r="GLD856" s="59"/>
      <c r="GLE856" s="59"/>
      <c r="GLF856" s="59"/>
      <c r="GLG856" s="59"/>
      <c r="GLH856" s="59"/>
      <c r="GLI856" s="59"/>
      <c r="GLJ856" s="59"/>
      <c r="GLK856" s="59"/>
      <c r="GLL856" s="59"/>
      <c r="GLM856" s="59"/>
      <c r="GLN856" s="59"/>
      <c r="GLO856" s="59"/>
      <c r="GLP856" s="59"/>
      <c r="GLQ856" s="59"/>
      <c r="GLR856" s="59"/>
      <c r="GLS856" s="59"/>
      <c r="GLT856" s="59"/>
      <c r="GLU856" s="59"/>
      <c r="GLV856" s="59"/>
      <c r="GLW856" s="59"/>
      <c r="GLX856" s="59"/>
      <c r="GLY856" s="59"/>
      <c r="GLZ856" s="59"/>
      <c r="GMA856" s="59"/>
      <c r="GMB856" s="59"/>
      <c r="GMC856" s="59"/>
      <c r="GMD856" s="59"/>
      <c r="GME856" s="59"/>
      <c r="GMF856" s="59"/>
      <c r="GMG856" s="59"/>
      <c r="GMH856" s="59"/>
      <c r="GMI856" s="59"/>
      <c r="GMJ856" s="59"/>
      <c r="GMK856" s="59"/>
      <c r="GML856" s="59"/>
      <c r="GMM856" s="59"/>
      <c r="GMN856" s="59"/>
      <c r="GMO856" s="59"/>
      <c r="GMP856" s="59"/>
      <c r="GMQ856" s="59"/>
      <c r="GMR856" s="59"/>
      <c r="GMS856" s="59"/>
      <c r="GMT856" s="59"/>
      <c r="GMU856" s="59"/>
      <c r="GMV856" s="59"/>
      <c r="GMW856" s="59"/>
      <c r="GMX856" s="59"/>
      <c r="GMY856" s="59"/>
      <c r="GMZ856" s="59"/>
      <c r="GNA856" s="59"/>
      <c r="GNB856" s="59"/>
      <c r="GNC856" s="59"/>
      <c r="GND856" s="59"/>
      <c r="GNE856" s="59"/>
      <c r="GNF856" s="59"/>
      <c r="GNG856" s="59"/>
      <c r="GNH856" s="59"/>
      <c r="GNI856" s="59"/>
      <c r="GNJ856" s="59"/>
      <c r="GNK856" s="59"/>
      <c r="GNL856" s="59"/>
      <c r="GNM856" s="59"/>
      <c r="GNN856" s="59"/>
      <c r="GNO856" s="59"/>
      <c r="GNP856" s="59"/>
      <c r="GNQ856" s="59"/>
      <c r="GNR856" s="59"/>
      <c r="GNS856" s="59"/>
      <c r="GNT856" s="59"/>
      <c r="GNU856" s="59"/>
      <c r="GNV856" s="59"/>
      <c r="GNW856" s="59"/>
      <c r="GNX856" s="59"/>
      <c r="GNY856" s="59"/>
      <c r="GNZ856" s="59"/>
      <c r="GOA856" s="59"/>
      <c r="GOB856" s="59"/>
      <c r="GOC856" s="59"/>
      <c r="GOD856" s="59"/>
      <c r="GOE856" s="59"/>
      <c r="GOF856" s="59"/>
      <c r="GOG856" s="59"/>
      <c r="GOH856" s="59"/>
      <c r="GOI856" s="59"/>
      <c r="GOJ856" s="59"/>
      <c r="GOK856" s="59"/>
      <c r="GOL856" s="59"/>
      <c r="GOM856" s="59"/>
      <c r="GON856" s="59"/>
      <c r="GOO856" s="59"/>
      <c r="GOP856" s="59"/>
      <c r="GOQ856" s="59"/>
      <c r="GOR856" s="59"/>
      <c r="GOS856" s="59"/>
      <c r="GOT856" s="59"/>
      <c r="GOU856" s="59"/>
      <c r="GOV856" s="59"/>
      <c r="GOW856" s="59"/>
      <c r="GOX856" s="59"/>
      <c r="GOY856" s="59"/>
      <c r="GOZ856" s="59"/>
      <c r="GPA856" s="59"/>
      <c r="GPB856" s="59"/>
      <c r="GPC856" s="59"/>
      <c r="GPD856" s="59"/>
      <c r="GPE856" s="59"/>
      <c r="GPF856" s="59"/>
      <c r="GPG856" s="59"/>
      <c r="GPH856" s="59"/>
      <c r="GPI856" s="59"/>
      <c r="GPJ856" s="59"/>
      <c r="GPK856" s="59"/>
      <c r="GPL856" s="59"/>
      <c r="GPM856" s="59"/>
      <c r="GPN856" s="59"/>
      <c r="GPO856" s="59"/>
      <c r="GPP856" s="59"/>
      <c r="GPQ856" s="59"/>
      <c r="GPR856" s="59"/>
      <c r="GPS856" s="59"/>
      <c r="GPT856" s="59"/>
      <c r="GPU856" s="59"/>
      <c r="GPV856" s="59"/>
      <c r="GPW856" s="59"/>
      <c r="GPX856" s="59"/>
      <c r="GPY856" s="59"/>
      <c r="GPZ856" s="59"/>
      <c r="GQA856" s="59"/>
      <c r="GQB856" s="59"/>
      <c r="GQC856" s="59"/>
      <c r="GQD856" s="59"/>
      <c r="GQE856" s="59"/>
      <c r="GQF856" s="59"/>
      <c r="GQG856" s="59"/>
      <c r="GQH856" s="59"/>
      <c r="GQI856" s="59"/>
      <c r="GQJ856" s="59"/>
      <c r="GQK856" s="59"/>
      <c r="GQL856" s="59"/>
      <c r="GQM856" s="59"/>
      <c r="GQN856" s="59"/>
      <c r="GQO856" s="59"/>
      <c r="GQP856" s="59"/>
      <c r="GQQ856" s="59"/>
      <c r="GQR856" s="59"/>
      <c r="GQS856" s="59"/>
      <c r="GQT856" s="59"/>
      <c r="GQU856" s="59"/>
      <c r="GQV856" s="59"/>
      <c r="GQW856" s="59"/>
      <c r="GQX856" s="59"/>
      <c r="GQY856" s="59"/>
      <c r="GQZ856" s="59"/>
      <c r="GRA856" s="59"/>
      <c r="GRB856" s="59"/>
      <c r="GRC856" s="59"/>
      <c r="GRD856" s="59"/>
      <c r="GRE856" s="59"/>
      <c r="GRF856" s="59"/>
      <c r="GRG856" s="59"/>
      <c r="GRH856" s="59"/>
      <c r="GRI856" s="59"/>
      <c r="GRJ856" s="59"/>
      <c r="GRK856" s="59"/>
      <c r="GRL856" s="59"/>
      <c r="GRM856" s="59"/>
      <c r="GRN856" s="59"/>
      <c r="GRO856" s="59"/>
      <c r="GRP856" s="59"/>
      <c r="GRQ856" s="59"/>
      <c r="GRR856" s="59"/>
      <c r="GRS856" s="59"/>
      <c r="GRT856" s="59"/>
      <c r="GRU856" s="59"/>
      <c r="GRV856" s="59"/>
      <c r="GRW856" s="59"/>
      <c r="GRX856" s="59"/>
      <c r="GRY856" s="59"/>
      <c r="GRZ856" s="59"/>
      <c r="GSA856" s="59"/>
      <c r="GSB856" s="59"/>
      <c r="GSC856" s="59"/>
      <c r="GSD856" s="59"/>
      <c r="GSE856" s="59"/>
      <c r="GSF856" s="59"/>
      <c r="GSG856" s="59"/>
      <c r="GSH856" s="59"/>
      <c r="GSI856" s="59"/>
      <c r="GSJ856" s="59"/>
      <c r="GSK856" s="59"/>
      <c r="GSL856" s="59"/>
      <c r="GSM856" s="59"/>
      <c r="GSN856" s="59"/>
      <c r="GSO856" s="59"/>
      <c r="GSP856" s="59"/>
      <c r="GSQ856" s="59"/>
      <c r="GSR856" s="59"/>
      <c r="GSS856" s="59"/>
      <c r="GST856" s="59"/>
      <c r="GSU856" s="59"/>
      <c r="GSV856" s="59"/>
      <c r="GSW856" s="59"/>
      <c r="GSX856" s="59"/>
      <c r="GSY856" s="59"/>
      <c r="GSZ856" s="59"/>
      <c r="GTA856" s="59"/>
      <c r="GTB856" s="59"/>
      <c r="GTC856" s="59"/>
      <c r="GTD856" s="59"/>
      <c r="GTE856" s="59"/>
      <c r="GTF856" s="59"/>
      <c r="GTG856" s="59"/>
      <c r="GTH856" s="59"/>
      <c r="GTI856" s="59"/>
      <c r="GTJ856" s="59"/>
      <c r="GTK856" s="59"/>
      <c r="GTL856" s="59"/>
      <c r="GTM856" s="59"/>
      <c r="GTN856" s="59"/>
      <c r="GTO856" s="59"/>
      <c r="GTP856" s="59"/>
      <c r="GTQ856" s="59"/>
      <c r="GTR856" s="59"/>
      <c r="GTS856" s="59"/>
      <c r="GTT856" s="59"/>
      <c r="GTU856" s="59"/>
      <c r="GTV856" s="59"/>
      <c r="GTW856" s="59"/>
      <c r="GTX856" s="59"/>
      <c r="GTY856" s="59"/>
      <c r="GTZ856" s="59"/>
      <c r="GUA856" s="59"/>
      <c r="GUB856" s="59"/>
      <c r="GUC856" s="59"/>
      <c r="GUD856" s="59"/>
      <c r="GUE856" s="59"/>
      <c r="GUF856" s="59"/>
      <c r="GUG856" s="59"/>
      <c r="GUH856" s="59"/>
      <c r="GUI856" s="59"/>
      <c r="GUJ856" s="59"/>
      <c r="GUK856" s="59"/>
      <c r="GUL856" s="59"/>
      <c r="GUM856" s="59"/>
      <c r="GUN856" s="59"/>
      <c r="GUO856" s="59"/>
      <c r="GUP856" s="59"/>
      <c r="GUQ856" s="59"/>
      <c r="GUR856" s="59"/>
      <c r="GUS856" s="59"/>
      <c r="GUT856" s="59"/>
      <c r="GUU856" s="59"/>
      <c r="GUV856" s="59"/>
      <c r="GUW856" s="59"/>
      <c r="GUX856" s="59"/>
      <c r="GUY856" s="59"/>
      <c r="GUZ856" s="59"/>
      <c r="GVA856" s="59"/>
      <c r="GVB856" s="59"/>
      <c r="GVC856" s="59"/>
      <c r="GVD856" s="59"/>
      <c r="GVE856" s="59"/>
      <c r="GVF856" s="59"/>
      <c r="GVG856" s="59"/>
      <c r="GVH856" s="59"/>
      <c r="GVI856" s="59"/>
      <c r="GVJ856" s="59"/>
      <c r="GVK856" s="59"/>
      <c r="GVL856" s="59"/>
      <c r="GVM856" s="59"/>
      <c r="GVN856" s="59"/>
      <c r="GVO856" s="59"/>
      <c r="GVP856" s="59"/>
      <c r="GVQ856" s="59"/>
      <c r="GVR856" s="59"/>
      <c r="GVS856" s="59"/>
      <c r="GVT856" s="59"/>
      <c r="GVU856" s="59"/>
      <c r="GVV856" s="59"/>
      <c r="GVW856" s="59"/>
      <c r="GVX856" s="59"/>
      <c r="GVY856" s="59"/>
      <c r="GVZ856" s="59"/>
      <c r="GWA856" s="59"/>
      <c r="GWB856" s="59"/>
      <c r="GWC856" s="59"/>
      <c r="GWD856" s="59"/>
      <c r="GWE856" s="59"/>
      <c r="GWF856" s="59"/>
      <c r="GWG856" s="59"/>
      <c r="GWH856" s="59"/>
      <c r="GWI856" s="59"/>
      <c r="GWJ856" s="59"/>
      <c r="GWK856" s="59"/>
      <c r="GWL856" s="59"/>
      <c r="GWM856" s="59"/>
      <c r="GWN856" s="59"/>
      <c r="GWO856" s="59"/>
      <c r="GWP856" s="59"/>
      <c r="GWQ856" s="59"/>
      <c r="GWR856" s="59"/>
      <c r="GWS856" s="59"/>
      <c r="GWT856" s="59"/>
      <c r="GWU856" s="59"/>
      <c r="GWV856" s="59"/>
      <c r="GWW856" s="59"/>
      <c r="GWX856" s="59"/>
      <c r="GWY856" s="59"/>
      <c r="GWZ856" s="59"/>
      <c r="GXA856" s="59"/>
      <c r="GXB856" s="59"/>
      <c r="GXC856" s="59"/>
      <c r="GXD856" s="59"/>
      <c r="GXE856" s="59"/>
      <c r="GXF856" s="59"/>
      <c r="GXG856" s="59"/>
      <c r="GXH856" s="59"/>
      <c r="GXI856" s="59"/>
      <c r="GXJ856" s="59"/>
      <c r="GXK856" s="59"/>
      <c r="GXL856" s="59"/>
      <c r="GXM856" s="59"/>
      <c r="GXN856" s="59"/>
      <c r="GXO856" s="59"/>
      <c r="GXP856" s="59"/>
      <c r="GXQ856" s="59"/>
      <c r="GXR856" s="59"/>
      <c r="GXS856" s="59"/>
      <c r="GXT856" s="59"/>
      <c r="GXU856" s="59"/>
      <c r="GXV856" s="59"/>
      <c r="GXW856" s="59"/>
      <c r="GXX856" s="59"/>
      <c r="GXY856" s="59"/>
      <c r="GXZ856" s="59"/>
      <c r="GYA856" s="59"/>
      <c r="GYB856" s="59"/>
      <c r="GYC856" s="59"/>
      <c r="GYD856" s="59"/>
      <c r="GYE856" s="59"/>
      <c r="GYF856" s="59"/>
      <c r="GYG856" s="59"/>
      <c r="GYH856" s="59"/>
      <c r="GYI856" s="59"/>
      <c r="GYJ856" s="59"/>
      <c r="GYK856" s="59"/>
      <c r="GYL856" s="59"/>
      <c r="GYM856" s="59"/>
      <c r="GYN856" s="59"/>
      <c r="GYO856" s="59"/>
      <c r="GYP856" s="59"/>
      <c r="GYQ856" s="59"/>
      <c r="GYR856" s="59"/>
      <c r="GYS856" s="59"/>
      <c r="GYT856" s="59"/>
      <c r="GYU856" s="59"/>
      <c r="GYV856" s="59"/>
      <c r="GYW856" s="59"/>
      <c r="GYX856" s="59"/>
      <c r="GYY856" s="59"/>
      <c r="GYZ856" s="59"/>
      <c r="GZA856" s="59"/>
      <c r="GZB856" s="59"/>
      <c r="GZC856" s="59"/>
      <c r="GZD856" s="59"/>
      <c r="GZE856" s="59"/>
      <c r="GZF856" s="59"/>
      <c r="GZG856" s="59"/>
      <c r="GZH856" s="59"/>
      <c r="GZI856" s="59"/>
      <c r="GZJ856" s="59"/>
      <c r="GZK856" s="59"/>
      <c r="GZL856" s="59"/>
      <c r="GZM856" s="59"/>
      <c r="GZN856" s="59"/>
      <c r="GZO856" s="59"/>
      <c r="GZP856" s="59"/>
      <c r="GZQ856" s="59"/>
      <c r="GZR856" s="59"/>
      <c r="GZS856" s="59"/>
      <c r="GZT856" s="59"/>
      <c r="GZU856" s="59"/>
      <c r="GZV856" s="59"/>
      <c r="GZW856" s="59"/>
      <c r="GZX856" s="59"/>
      <c r="GZY856" s="59"/>
      <c r="GZZ856" s="59"/>
      <c r="HAA856" s="59"/>
      <c r="HAB856" s="59"/>
      <c r="HAC856" s="59"/>
      <c r="HAD856" s="59"/>
      <c r="HAE856" s="59"/>
      <c r="HAF856" s="59"/>
      <c r="HAG856" s="59"/>
      <c r="HAH856" s="59"/>
      <c r="HAI856" s="59"/>
      <c r="HAJ856" s="59"/>
      <c r="HAK856" s="59"/>
      <c r="HAL856" s="59"/>
      <c r="HAM856" s="59"/>
      <c r="HAN856" s="59"/>
      <c r="HAO856" s="59"/>
      <c r="HAP856" s="59"/>
      <c r="HAQ856" s="59"/>
      <c r="HAR856" s="59"/>
      <c r="HAS856" s="59"/>
      <c r="HAT856" s="59"/>
      <c r="HAU856" s="59"/>
      <c r="HAV856" s="59"/>
      <c r="HAW856" s="59"/>
      <c r="HAX856" s="59"/>
      <c r="HAY856" s="59"/>
      <c r="HAZ856" s="59"/>
      <c r="HBA856" s="59"/>
      <c r="HBB856" s="59"/>
      <c r="HBC856" s="59"/>
      <c r="HBD856" s="59"/>
      <c r="HBE856" s="59"/>
      <c r="HBF856" s="59"/>
      <c r="HBG856" s="59"/>
      <c r="HBH856" s="59"/>
      <c r="HBI856" s="59"/>
      <c r="HBJ856" s="59"/>
      <c r="HBK856" s="59"/>
      <c r="HBL856" s="59"/>
      <c r="HBM856" s="59"/>
      <c r="HBN856" s="59"/>
      <c r="HBO856" s="59"/>
      <c r="HBP856" s="59"/>
      <c r="HBQ856" s="59"/>
      <c r="HBR856" s="59"/>
      <c r="HBS856" s="59"/>
      <c r="HBT856" s="59"/>
      <c r="HBU856" s="59"/>
      <c r="HBV856" s="59"/>
      <c r="HBW856" s="59"/>
      <c r="HBX856" s="59"/>
      <c r="HBY856" s="59"/>
      <c r="HBZ856" s="59"/>
      <c r="HCA856" s="59"/>
      <c r="HCB856" s="59"/>
      <c r="HCC856" s="59"/>
      <c r="HCD856" s="59"/>
      <c r="HCE856" s="59"/>
      <c r="HCF856" s="59"/>
      <c r="HCG856" s="59"/>
      <c r="HCH856" s="59"/>
      <c r="HCI856" s="59"/>
      <c r="HCJ856" s="59"/>
      <c r="HCK856" s="59"/>
      <c r="HCL856" s="59"/>
      <c r="HCM856" s="59"/>
      <c r="HCN856" s="59"/>
      <c r="HCO856" s="59"/>
      <c r="HCP856" s="59"/>
      <c r="HCQ856" s="59"/>
      <c r="HCR856" s="59"/>
      <c r="HCS856" s="59"/>
      <c r="HCT856" s="59"/>
      <c r="HCU856" s="59"/>
      <c r="HCV856" s="59"/>
      <c r="HCW856" s="59"/>
      <c r="HCX856" s="59"/>
      <c r="HCY856" s="59"/>
      <c r="HCZ856" s="59"/>
      <c r="HDA856" s="59"/>
      <c r="HDB856" s="59"/>
      <c r="HDC856" s="59"/>
      <c r="HDD856" s="59"/>
      <c r="HDE856" s="59"/>
      <c r="HDF856" s="59"/>
      <c r="HDG856" s="59"/>
      <c r="HDH856" s="59"/>
      <c r="HDI856" s="59"/>
      <c r="HDJ856" s="59"/>
      <c r="HDK856" s="59"/>
      <c r="HDL856" s="59"/>
      <c r="HDM856" s="59"/>
      <c r="HDN856" s="59"/>
      <c r="HDO856" s="59"/>
      <c r="HDP856" s="59"/>
      <c r="HDQ856" s="59"/>
      <c r="HDR856" s="59"/>
      <c r="HDS856" s="59"/>
      <c r="HDT856" s="59"/>
      <c r="HDU856" s="59"/>
      <c r="HDV856" s="59"/>
      <c r="HDW856" s="59"/>
      <c r="HDX856" s="59"/>
      <c r="HDY856" s="59"/>
      <c r="HDZ856" s="59"/>
      <c r="HEA856" s="59"/>
      <c r="HEB856" s="59"/>
      <c r="HEC856" s="59"/>
      <c r="HED856" s="59"/>
      <c r="HEE856" s="59"/>
      <c r="HEF856" s="59"/>
      <c r="HEG856" s="59"/>
      <c r="HEH856" s="59"/>
      <c r="HEI856" s="59"/>
      <c r="HEJ856" s="59"/>
      <c r="HEK856" s="59"/>
      <c r="HEL856" s="59"/>
      <c r="HEM856" s="59"/>
      <c r="HEN856" s="59"/>
      <c r="HEO856" s="59"/>
      <c r="HEP856" s="59"/>
      <c r="HEQ856" s="59"/>
      <c r="HER856" s="59"/>
      <c r="HES856" s="59"/>
      <c r="HET856" s="59"/>
      <c r="HEU856" s="59"/>
      <c r="HEV856" s="59"/>
      <c r="HEW856" s="59"/>
      <c r="HEX856" s="59"/>
      <c r="HEY856" s="59"/>
      <c r="HEZ856" s="59"/>
      <c r="HFA856" s="59"/>
      <c r="HFB856" s="59"/>
      <c r="HFC856" s="59"/>
      <c r="HFD856" s="59"/>
      <c r="HFE856" s="59"/>
      <c r="HFF856" s="59"/>
      <c r="HFG856" s="59"/>
      <c r="HFH856" s="59"/>
      <c r="HFI856" s="59"/>
      <c r="HFJ856" s="59"/>
      <c r="HFK856" s="59"/>
      <c r="HFL856" s="59"/>
      <c r="HFM856" s="59"/>
      <c r="HFN856" s="59"/>
      <c r="HFO856" s="59"/>
      <c r="HFP856" s="59"/>
      <c r="HFQ856" s="59"/>
      <c r="HFR856" s="59"/>
      <c r="HFS856" s="59"/>
      <c r="HFT856" s="59"/>
      <c r="HFU856" s="59"/>
      <c r="HFV856" s="59"/>
      <c r="HFW856" s="59"/>
      <c r="HFX856" s="59"/>
      <c r="HFY856" s="59"/>
      <c r="HFZ856" s="59"/>
      <c r="HGA856" s="59"/>
      <c r="HGB856" s="59"/>
      <c r="HGC856" s="59"/>
      <c r="HGD856" s="59"/>
      <c r="HGE856" s="59"/>
      <c r="HGF856" s="59"/>
      <c r="HGG856" s="59"/>
      <c r="HGH856" s="59"/>
      <c r="HGI856" s="59"/>
      <c r="HGJ856" s="59"/>
      <c r="HGK856" s="59"/>
      <c r="HGL856" s="59"/>
      <c r="HGM856" s="59"/>
      <c r="HGN856" s="59"/>
      <c r="HGO856" s="59"/>
      <c r="HGP856" s="59"/>
      <c r="HGQ856" s="59"/>
      <c r="HGR856" s="59"/>
      <c r="HGS856" s="59"/>
      <c r="HGT856" s="59"/>
      <c r="HGU856" s="59"/>
      <c r="HGV856" s="59"/>
      <c r="HGW856" s="59"/>
      <c r="HGX856" s="59"/>
      <c r="HGY856" s="59"/>
      <c r="HGZ856" s="59"/>
      <c r="HHA856" s="59"/>
      <c r="HHB856" s="59"/>
      <c r="HHC856" s="59"/>
      <c r="HHD856" s="59"/>
      <c r="HHE856" s="59"/>
      <c r="HHF856" s="59"/>
      <c r="HHG856" s="59"/>
      <c r="HHH856" s="59"/>
      <c r="HHI856" s="59"/>
      <c r="HHJ856" s="59"/>
      <c r="HHK856" s="59"/>
      <c r="HHL856" s="59"/>
      <c r="HHM856" s="59"/>
      <c r="HHN856" s="59"/>
      <c r="HHO856" s="59"/>
      <c r="HHP856" s="59"/>
      <c r="HHQ856" s="59"/>
      <c r="HHR856" s="59"/>
      <c r="HHS856" s="59"/>
      <c r="HHT856" s="59"/>
      <c r="HHU856" s="59"/>
      <c r="HHV856" s="59"/>
      <c r="HHW856" s="59"/>
      <c r="HHX856" s="59"/>
      <c r="HHY856" s="59"/>
      <c r="HHZ856" s="59"/>
      <c r="HIA856" s="59"/>
      <c r="HIB856" s="59"/>
      <c r="HIC856" s="59"/>
      <c r="HID856" s="59"/>
      <c r="HIE856" s="59"/>
      <c r="HIF856" s="59"/>
      <c r="HIG856" s="59"/>
      <c r="HIH856" s="59"/>
      <c r="HII856" s="59"/>
      <c r="HIJ856" s="59"/>
      <c r="HIK856" s="59"/>
      <c r="HIL856" s="59"/>
      <c r="HIM856" s="59"/>
      <c r="HIN856" s="59"/>
      <c r="HIO856" s="59"/>
      <c r="HIP856" s="59"/>
      <c r="HIQ856" s="59"/>
      <c r="HIR856" s="59"/>
      <c r="HIS856" s="59"/>
      <c r="HIT856" s="59"/>
      <c r="HIU856" s="59"/>
      <c r="HIV856" s="59"/>
      <c r="HIW856" s="59"/>
      <c r="HIX856" s="59"/>
      <c r="HIY856" s="59"/>
      <c r="HIZ856" s="59"/>
      <c r="HJA856" s="59"/>
      <c r="HJB856" s="59"/>
      <c r="HJC856" s="59"/>
      <c r="HJD856" s="59"/>
      <c r="HJE856" s="59"/>
      <c r="HJF856" s="59"/>
      <c r="HJG856" s="59"/>
      <c r="HJH856" s="59"/>
      <c r="HJI856" s="59"/>
      <c r="HJJ856" s="59"/>
      <c r="HJK856" s="59"/>
      <c r="HJL856" s="59"/>
      <c r="HJM856" s="59"/>
      <c r="HJN856" s="59"/>
      <c r="HJO856" s="59"/>
      <c r="HJP856" s="59"/>
      <c r="HJQ856" s="59"/>
      <c r="HJR856" s="59"/>
      <c r="HJS856" s="59"/>
      <c r="HJT856" s="59"/>
      <c r="HJU856" s="59"/>
      <c r="HJV856" s="59"/>
      <c r="HJW856" s="59"/>
      <c r="HJX856" s="59"/>
      <c r="HJY856" s="59"/>
      <c r="HJZ856" s="59"/>
      <c r="HKA856" s="59"/>
      <c r="HKB856" s="59"/>
      <c r="HKC856" s="59"/>
      <c r="HKD856" s="59"/>
      <c r="HKE856" s="59"/>
      <c r="HKF856" s="59"/>
      <c r="HKG856" s="59"/>
      <c r="HKH856" s="59"/>
      <c r="HKI856" s="59"/>
      <c r="HKJ856" s="59"/>
      <c r="HKK856" s="59"/>
      <c r="HKL856" s="59"/>
      <c r="HKM856" s="59"/>
      <c r="HKN856" s="59"/>
      <c r="HKO856" s="59"/>
      <c r="HKP856" s="59"/>
      <c r="HKQ856" s="59"/>
      <c r="HKR856" s="59"/>
      <c r="HKS856" s="59"/>
      <c r="HKT856" s="59"/>
      <c r="HKU856" s="59"/>
      <c r="HKV856" s="59"/>
      <c r="HKW856" s="59"/>
      <c r="HKX856" s="59"/>
      <c r="HKY856" s="59"/>
      <c r="HKZ856" s="59"/>
      <c r="HLA856" s="59"/>
      <c r="HLB856" s="59"/>
      <c r="HLC856" s="59"/>
      <c r="HLD856" s="59"/>
      <c r="HLE856" s="59"/>
      <c r="HLF856" s="59"/>
      <c r="HLG856" s="59"/>
      <c r="HLH856" s="59"/>
      <c r="HLI856" s="59"/>
      <c r="HLJ856" s="59"/>
      <c r="HLK856" s="59"/>
      <c r="HLL856" s="59"/>
      <c r="HLM856" s="59"/>
      <c r="HLN856" s="59"/>
      <c r="HLO856" s="59"/>
      <c r="HLP856" s="59"/>
      <c r="HLQ856" s="59"/>
      <c r="HLR856" s="59"/>
      <c r="HLS856" s="59"/>
      <c r="HLT856" s="59"/>
      <c r="HLU856" s="59"/>
      <c r="HLV856" s="59"/>
      <c r="HLW856" s="59"/>
      <c r="HLX856" s="59"/>
      <c r="HLY856" s="59"/>
      <c r="HLZ856" s="59"/>
      <c r="HMA856" s="59"/>
      <c r="HMB856" s="59"/>
      <c r="HMC856" s="59"/>
      <c r="HMD856" s="59"/>
      <c r="HME856" s="59"/>
      <c r="HMF856" s="59"/>
      <c r="HMG856" s="59"/>
      <c r="HMH856" s="59"/>
      <c r="HMI856" s="59"/>
      <c r="HMJ856" s="59"/>
      <c r="HMK856" s="59"/>
      <c r="HML856" s="59"/>
      <c r="HMM856" s="59"/>
      <c r="HMN856" s="59"/>
      <c r="HMO856" s="59"/>
      <c r="HMP856" s="59"/>
      <c r="HMQ856" s="59"/>
      <c r="HMR856" s="59"/>
      <c r="HMS856" s="59"/>
      <c r="HMT856" s="59"/>
      <c r="HMU856" s="59"/>
      <c r="HMV856" s="59"/>
      <c r="HMW856" s="59"/>
      <c r="HMX856" s="59"/>
      <c r="HMY856" s="59"/>
      <c r="HMZ856" s="59"/>
      <c r="HNA856" s="59"/>
      <c r="HNB856" s="59"/>
      <c r="HNC856" s="59"/>
      <c r="HND856" s="59"/>
      <c r="HNE856" s="59"/>
      <c r="HNF856" s="59"/>
      <c r="HNG856" s="59"/>
      <c r="HNH856" s="59"/>
      <c r="HNI856" s="59"/>
      <c r="HNJ856" s="59"/>
      <c r="HNK856" s="59"/>
      <c r="HNL856" s="59"/>
      <c r="HNM856" s="59"/>
      <c r="HNN856" s="59"/>
      <c r="HNO856" s="59"/>
      <c r="HNP856" s="59"/>
      <c r="HNQ856" s="59"/>
      <c r="HNR856" s="59"/>
      <c r="HNS856" s="59"/>
      <c r="HNT856" s="59"/>
      <c r="HNU856" s="59"/>
      <c r="HNV856" s="59"/>
      <c r="HNW856" s="59"/>
      <c r="HNX856" s="59"/>
      <c r="HNY856" s="59"/>
      <c r="HNZ856" s="59"/>
      <c r="HOA856" s="59"/>
      <c r="HOB856" s="59"/>
      <c r="HOC856" s="59"/>
      <c r="HOD856" s="59"/>
      <c r="HOE856" s="59"/>
      <c r="HOF856" s="59"/>
      <c r="HOG856" s="59"/>
      <c r="HOH856" s="59"/>
      <c r="HOI856" s="59"/>
      <c r="HOJ856" s="59"/>
      <c r="HOK856" s="59"/>
      <c r="HOL856" s="59"/>
      <c r="HOM856" s="59"/>
      <c r="HON856" s="59"/>
      <c r="HOO856" s="59"/>
      <c r="HOP856" s="59"/>
      <c r="HOQ856" s="59"/>
      <c r="HOR856" s="59"/>
      <c r="HOS856" s="59"/>
      <c r="HOT856" s="59"/>
      <c r="HOU856" s="59"/>
      <c r="HOV856" s="59"/>
      <c r="HOW856" s="59"/>
      <c r="HOX856" s="59"/>
      <c r="HOY856" s="59"/>
      <c r="HOZ856" s="59"/>
      <c r="HPA856" s="59"/>
      <c r="HPB856" s="59"/>
      <c r="HPC856" s="59"/>
      <c r="HPD856" s="59"/>
      <c r="HPE856" s="59"/>
      <c r="HPF856" s="59"/>
      <c r="HPG856" s="59"/>
      <c r="HPH856" s="59"/>
      <c r="HPI856" s="59"/>
      <c r="HPJ856" s="59"/>
      <c r="HPK856" s="59"/>
      <c r="HPL856" s="59"/>
      <c r="HPM856" s="59"/>
      <c r="HPN856" s="59"/>
      <c r="HPO856" s="59"/>
      <c r="HPP856" s="59"/>
      <c r="HPQ856" s="59"/>
      <c r="HPR856" s="59"/>
      <c r="HPS856" s="59"/>
      <c r="HPT856" s="59"/>
      <c r="HPU856" s="59"/>
      <c r="HPV856" s="59"/>
      <c r="HPW856" s="59"/>
      <c r="HPX856" s="59"/>
      <c r="HPY856" s="59"/>
      <c r="HPZ856" s="59"/>
      <c r="HQA856" s="59"/>
      <c r="HQB856" s="59"/>
      <c r="HQC856" s="59"/>
      <c r="HQD856" s="59"/>
      <c r="HQE856" s="59"/>
      <c r="HQF856" s="59"/>
      <c r="HQG856" s="59"/>
      <c r="HQH856" s="59"/>
      <c r="HQI856" s="59"/>
      <c r="HQJ856" s="59"/>
      <c r="HQK856" s="59"/>
      <c r="HQL856" s="59"/>
      <c r="HQM856" s="59"/>
      <c r="HQN856" s="59"/>
      <c r="HQO856" s="59"/>
      <c r="HQP856" s="59"/>
      <c r="HQQ856" s="59"/>
      <c r="HQR856" s="59"/>
      <c r="HQS856" s="59"/>
      <c r="HQT856" s="59"/>
      <c r="HQU856" s="59"/>
      <c r="HQV856" s="59"/>
      <c r="HQW856" s="59"/>
      <c r="HQX856" s="59"/>
      <c r="HQY856" s="59"/>
      <c r="HQZ856" s="59"/>
      <c r="HRA856" s="59"/>
      <c r="HRB856" s="59"/>
      <c r="HRC856" s="59"/>
      <c r="HRD856" s="59"/>
      <c r="HRE856" s="59"/>
      <c r="HRF856" s="59"/>
      <c r="HRG856" s="59"/>
      <c r="HRH856" s="59"/>
      <c r="HRI856" s="59"/>
      <c r="HRJ856" s="59"/>
      <c r="HRK856" s="59"/>
      <c r="HRL856" s="59"/>
      <c r="HRM856" s="59"/>
      <c r="HRN856" s="59"/>
      <c r="HRO856" s="59"/>
      <c r="HRP856" s="59"/>
      <c r="HRQ856" s="59"/>
      <c r="HRR856" s="59"/>
      <c r="HRS856" s="59"/>
      <c r="HRT856" s="59"/>
      <c r="HRU856" s="59"/>
      <c r="HRV856" s="59"/>
      <c r="HRW856" s="59"/>
      <c r="HRX856" s="59"/>
      <c r="HRY856" s="59"/>
      <c r="HRZ856" s="59"/>
      <c r="HSA856" s="59"/>
      <c r="HSB856" s="59"/>
      <c r="HSC856" s="59"/>
      <c r="HSD856" s="59"/>
      <c r="HSE856" s="59"/>
      <c r="HSF856" s="59"/>
      <c r="HSG856" s="59"/>
      <c r="HSH856" s="59"/>
      <c r="HSI856" s="59"/>
      <c r="HSJ856" s="59"/>
      <c r="HSK856" s="59"/>
      <c r="HSL856" s="59"/>
      <c r="HSM856" s="59"/>
      <c r="HSN856" s="59"/>
      <c r="HSO856" s="59"/>
      <c r="HSP856" s="59"/>
      <c r="HSQ856" s="59"/>
      <c r="HSR856" s="59"/>
      <c r="HSS856" s="59"/>
      <c r="HST856" s="59"/>
      <c r="HSU856" s="59"/>
      <c r="HSV856" s="59"/>
      <c r="HSW856" s="59"/>
      <c r="HSX856" s="59"/>
      <c r="HSY856" s="59"/>
      <c r="HSZ856" s="59"/>
      <c r="HTA856" s="59"/>
      <c r="HTB856" s="59"/>
      <c r="HTC856" s="59"/>
      <c r="HTD856" s="59"/>
      <c r="HTE856" s="59"/>
      <c r="HTF856" s="59"/>
      <c r="HTG856" s="59"/>
      <c r="HTH856" s="59"/>
      <c r="HTI856" s="59"/>
      <c r="HTJ856" s="59"/>
      <c r="HTK856" s="59"/>
      <c r="HTL856" s="59"/>
      <c r="HTM856" s="59"/>
      <c r="HTN856" s="59"/>
      <c r="HTO856" s="59"/>
      <c r="HTP856" s="59"/>
      <c r="HTQ856" s="59"/>
      <c r="HTR856" s="59"/>
      <c r="HTS856" s="59"/>
      <c r="HTT856" s="59"/>
      <c r="HTU856" s="59"/>
      <c r="HTV856" s="59"/>
      <c r="HTW856" s="59"/>
      <c r="HTX856" s="59"/>
      <c r="HTY856" s="59"/>
      <c r="HTZ856" s="59"/>
      <c r="HUA856" s="59"/>
      <c r="HUB856" s="59"/>
      <c r="HUC856" s="59"/>
      <c r="HUD856" s="59"/>
      <c r="HUE856" s="59"/>
      <c r="HUF856" s="59"/>
      <c r="HUG856" s="59"/>
      <c r="HUH856" s="59"/>
      <c r="HUI856" s="59"/>
      <c r="HUJ856" s="59"/>
      <c r="HUK856" s="59"/>
      <c r="HUL856" s="59"/>
      <c r="HUM856" s="59"/>
      <c r="HUN856" s="59"/>
      <c r="HUO856" s="59"/>
      <c r="HUP856" s="59"/>
      <c r="HUQ856" s="59"/>
      <c r="HUR856" s="59"/>
      <c r="HUS856" s="59"/>
      <c r="HUT856" s="59"/>
      <c r="HUU856" s="59"/>
      <c r="HUV856" s="59"/>
      <c r="HUW856" s="59"/>
      <c r="HUX856" s="59"/>
      <c r="HUY856" s="59"/>
      <c r="HUZ856" s="59"/>
      <c r="HVA856" s="59"/>
      <c r="HVB856" s="59"/>
      <c r="HVC856" s="59"/>
      <c r="HVD856" s="59"/>
      <c r="HVE856" s="59"/>
      <c r="HVF856" s="59"/>
      <c r="HVG856" s="59"/>
      <c r="HVH856" s="59"/>
      <c r="HVI856" s="59"/>
      <c r="HVJ856" s="59"/>
      <c r="HVK856" s="59"/>
      <c r="HVL856" s="59"/>
      <c r="HVM856" s="59"/>
      <c r="HVN856" s="59"/>
      <c r="HVO856" s="59"/>
      <c r="HVP856" s="59"/>
      <c r="HVQ856" s="59"/>
      <c r="HVR856" s="59"/>
      <c r="HVS856" s="59"/>
      <c r="HVT856" s="59"/>
      <c r="HVU856" s="59"/>
      <c r="HVV856" s="59"/>
      <c r="HVW856" s="59"/>
      <c r="HVX856" s="59"/>
      <c r="HVY856" s="59"/>
      <c r="HVZ856" s="59"/>
      <c r="HWA856" s="59"/>
      <c r="HWB856" s="59"/>
      <c r="HWC856" s="59"/>
      <c r="HWD856" s="59"/>
      <c r="HWE856" s="59"/>
      <c r="HWF856" s="59"/>
      <c r="HWG856" s="59"/>
      <c r="HWH856" s="59"/>
      <c r="HWI856" s="59"/>
      <c r="HWJ856" s="59"/>
      <c r="HWK856" s="59"/>
      <c r="HWL856" s="59"/>
      <c r="HWM856" s="59"/>
      <c r="HWN856" s="59"/>
      <c r="HWO856" s="59"/>
      <c r="HWP856" s="59"/>
      <c r="HWQ856" s="59"/>
      <c r="HWR856" s="59"/>
      <c r="HWS856" s="59"/>
      <c r="HWT856" s="59"/>
      <c r="HWU856" s="59"/>
      <c r="HWV856" s="59"/>
      <c r="HWW856" s="59"/>
      <c r="HWX856" s="59"/>
      <c r="HWY856" s="59"/>
      <c r="HWZ856" s="59"/>
      <c r="HXA856" s="59"/>
      <c r="HXB856" s="59"/>
      <c r="HXC856" s="59"/>
      <c r="HXD856" s="59"/>
      <c r="HXE856" s="59"/>
      <c r="HXF856" s="59"/>
      <c r="HXG856" s="59"/>
      <c r="HXH856" s="59"/>
      <c r="HXI856" s="59"/>
      <c r="HXJ856" s="59"/>
      <c r="HXK856" s="59"/>
      <c r="HXL856" s="59"/>
      <c r="HXM856" s="59"/>
      <c r="HXN856" s="59"/>
      <c r="HXO856" s="59"/>
      <c r="HXP856" s="59"/>
      <c r="HXQ856" s="59"/>
      <c r="HXR856" s="59"/>
      <c r="HXS856" s="59"/>
      <c r="HXT856" s="59"/>
      <c r="HXU856" s="59"/>
      <c r="HXV856" s="59"/>
      <c r="HXW856" s="59"/>
      <c r="HXX856" s="59"/>
      <c r="HXY856" s="59"/>
      <c r="HXZ856" s="59"/>
      <c r="HYA856" s="59"/>
      <c r="HYB856" s="59"/>
      <c r="HYC856" s="59"/>
      <c r="HYD856" s="59"/>
      <c r="HYE856" s="59"/>
      <c r="HYF856" s="59"/>
      <c r="HYG856" s="59"/>
      <c r="HYH856" s="59"/>
      <c r="HYI856" s="59"/>
      <c r="HYJ856" s="59"/>
      <c r="HYK856" s="59"/>
      <c r="HYL856" s="59"/>
      <c r="HYM856" s="59"/>
      <c r="HYN856" s="59"/>
      <c r="HYO856" s="59"/>
      <c r="HYP856" s="59"/>
      <c r="HYQ856" s="59"/>
      <c r="HYR856" s="59"/>
      <c r="HYS856" s="59"/>
      <c r="HYT856" s="59"/>
      <c r="HYU856" s="59"/>
      <c r="HYV856" s="59"/>
      <c r="HYW856" s="59"/>
      <c r="HYX856" s="59"/>
      <c r="HYY856" s="59"/>
      <c r="HYZ856" s="59"/>
      <c r="HZA856" s="59"/>
      <c r="HZB856" s="59"/>
      <c r="HZC856" s="59"/>
      <c r="HZD856" s="59"/>
      <c r="HZE856" s="59"/>
      <c r="HZF856" s="59"/>
      <c r="HZG856" s="59"/>
      <c r="HZH856" s="59"/>
      <c r="HZI856" s="59"/>
      <c r="HZJ856" s="59"/>
      <c r="HZK856" s="59"/>
      <c r="HZL856" s="59"/>
      <c r="HZM856" s="59"/>
      <c r="HZN856" s="59"/>
      <c r="HZO856" s="59"/>
      <c r="HZP856" s="59"/>
      <c r="HZQ856" s="59"/>
      <c r="HZR856" s="59"/>
      <c r="HZS856" s="59"/>
      <c r="HZT856" s="59"/>
      <c r="HZU856" s="59"/>
      <c r="HZV856" s="59"/>
      <c r="HZW856" s="59"/>
      <c r="HZX856" s="59"/>
      <c r="HZY856" s="59"/>
      <c r="HZZ856" s="59"/>
      <c r="IAA856" s="59"/>
      <c r="IAB856" s="59"/>
      <c r="IAC856" s="59"/>
      <c r="IAD856" s="59"/>
      <c r="IAE856" s="59"/>
      <c r="IAF856" s="59"/>
      <c r="IAG856" s="59"/>
      <c r="IAH856" s="59"/>
      <c r="IAI856" s="59"/>
      <c r="IAJ856" s="59"/>
      <c r="IAK856" s="59"/>
      <c r="IAL856" s="59"/>
      <c r="IAM856" s="59"/>
      <c r="IAN856" s="59"/>
      <c r="IAO856" s="59"/>
      <c r="IAP856" s="59"/>
      <c r="IAQ856" s="59"/>
      <c r="IAR856" s="59"/>
      <c r="IAS856" s="59"/>
      <c r="IAT856" s="59"/>
      <c r="IAU856" s="59"/>
      <c r="IAV856" s="59"/>
      <c r="IAW856" s="59"/>
      <c r="IAX856" s="59"/>
      <c r="IAY856" s="59"/>
      <c r="IAZ856" s="59"/>
      <c r="IBA856" s="59"/>
      <c r="IBB856" s="59"/>
      <c r="IBC856" s="59"/>
      <c r="IBD856" s="59"/>
      <c r="IBE856" s="59"/>
      <c r="IBF856" s="59"/>
      <c r="IBG856" s="59"/>
      <c r="IBH856" s="59"/>
      <c r="IBI856" s="59"/>
      <c r="IBJ856" s="59"/>
      <c r="IBK856" s="59"/>
      <c r="IBL856" s="59"/>
      <c r="IBM856" s="59"/>
      <c r="IBN856" s="59"/>
      <c r="IBO856" s="59"/>
      <c r="IBP856" s="59"/>
      <c r="IBQ856" s="59"/>
      <c r="IBR856" s="59"/>
      <c r="IBS856" s="59"/>
      <c r="IBT856" s="59"/>
      <c r="IBU856" s="59"/>
      <c r="IBV856" s="59"/>
      <c r="IBW856" s="59"/>
      <c r="IBX856" s="59"/>
      <c r="IBY856" s="59"/>
      <c r="IBZ856" s="59"/>
      <c r="ICA856" s="59"/>
      <c r="ICB856" s="59"/>
      <c r="ICC856" s="59"/>
      <c r="ICD856" s="59"/>
      <c r="ICE856" s="59"/>
      <c r="ICF856" s="59"/>
      <c r="ICG856" s="59"/>
      <c r="ICH856" s="59"/>
      <c r="ICI856" s="59"/>
      <c r="ICJ856" s="59"/>
      <c r="ICK856" s="59"/>
      <c r="ICL856" s="59"/>
      <c r="ICM856" s="59"/>
      <c r="ICN856" s="59"/>
      <c r="ICO856" s="59"/>
      <c r="ICP856" s="59"/>
      <c r="ICQ856" s="59"/>
      <c r="ICR856" s="59"/>
      <c r="ICS856" s="59"/>
      <c r="ICT856" s="59"/>
      <c r="ICU856" s="59"/>
      <c r="ICV856" s="59"/>
      <c r="ICW856" s="59"/>
      <c r="ICX856" s="59"/>
      <c r="ICY856" s="59"/>
      <c r="ICZ856" s="59"/>
      <c r="IDA856" s="59"/>
      <c r="IDB856" s="59"/>
      <c r="IDC856" s="59"/>
      <c r="IDD856" s="59"/>
      <c r="IDE856" s="59"/>
      <c r="IDF856" s="59"/>
      <c r="IDG856" s="59"/>
      <c r="IDH856" s="59"/>
      <c r="IDI856" s="59"/>
      <c r="IDJ856" s="59"/>
      <c r="IDK856" s="59"/>
      <c r="IDL856" s="59"/>
      <c r="IDM856" s="59"/>
      <c r="IDN856" s="59"/>
      <c r="IDO856" s="59"/>
      <c r="IDP856" s="59"/>
      <c r="IDQ856" s="59"/>
      <c r="IDR856" s="59"/>
      <c r="IDS856" s="59"/>
      <c r="IDT856" s="59"/>
      <c r="IDU856" s="59"/>
      <c r="IDV856" s="59"/>
      <c r="IDW856" s="59"/>
      <c r="IDX856" s="59"/>
      <c r="IDY856" s="59"/>
      <c r="IDZ856" s="59"/>
      <c r="IEA856" s="59"/>
      <c r="IEB856" s="59"/>
      <c r="IEC856" s="59"/>
      <c r="IED856" s="59"/>
      <c r="IEE856" s="59"/>
      <c r="IEF856" s="59"/>
      <c r="IEG856" s="59"/>
      <c r="IEH856" s="59"/>
      <c r="IEI856" s="59"/>
      <c r="IEJ856" s="59"/>
      <c r="IEK856" s="59"/>
      <c r="IEL856" s="59"/>
      <c r="IEM856" s="59"/>
      <c r="IEN856" s="59"/>
      <c r="IEO856" s="59"/>
      <c r="IEP856" s="59"/>
      <c r="IEQ856" s="59"/>
      <c r="IER856" s="59"/>
      <c r="IES856" s="59"/>
      <c r="IET856" s="59"/>
      <c r="IEU856" s="59"/>
      <c r="IEV856" s="59"/>
      <c r="IEW856" s="59"/>
      <c r="IEX856" s="59"/>
      <c r="IEY856" s="59"/>
      <c r="IEZ856" s="59"/>
      <c r="IFA856" s="59"/>
      <c r="IFB856" s="59"/>
      <c r="IFC856" s="59"/>
      <c r="IFD856" s="59"/>
      <c r="IFE856" s="59"/>
      <c r="IFF856" s="59"/>
      <c r="IFG856" s="59"/>
      <c r="IFH856" s="59"/>
      <c r="IFI856" s="59"/>
      <c r="IFJ856" s="59"/>
      <c r="IFK856" s="59"/>
      <c r="IFL856" s="59"/>
      <c r="IFM856" s="59"/>
      <c r="IFN856" s="59"/>
      <c r="IFO856" s="59"/>
      <c r="IFP856" s="59"/>
      <c r="IFQ856" s="59"/>
      <c r="IFR856" s="59"/>
      <c r="IFS856" s="59"/>
      <c r="IFT856" s="59"/>
      <c r="IFU856" s="59"/>
      <c r="IFV856" s="59"/>
      <c r="IFW856" s="59"/>
      <c r="IFX856" s="59"/>
      <c r="IFY856" s="59"/>
      <c r="IFZ856" s="59"/>
      <c r="IGA856" s="59"/>
      <c r="IGB856" s="59"/>
      <c r="IGC856" s="59"/>
      <c r="IGD856" s="59"/>
      <c r="IGE856" s="59"/>
      <c r="IGF856" s="59"/>
      <c r="IGG856" s="59"/>
      <c r="IGH856" s="59"/>
      <c r="IGI856" s="59"/>
      <c r="IGJ856" s="59"/>
      <c r="IGK856" s="59"/>
      <c r="IGL856" s="59"/>
      <c r="IGM856" s="59"/>
      <c r="IGN856" s="59"/>
      <c r="IGO856" s="59"/>
      <c r="IGP856" s="59"/>
      <c r="IGQ856" s="59"/>
      <c r="IGR856" s="59"/>
      <c r="IGS856" s="59"/>
      <c r="IGT856" s="59"/>
      <c r="IGU856" s="59"/>
      <c r="IGV856" s="59"/>
      <c r="IGW856" s="59"/>
      <c r="IGX856" s="59"/>
      <c r="IGY856" s="59"/>
      <c r="IGZ856" s="59"/>
      <c r="IHA856" s="59"/>
      <c r="IHB856" s="59"/>
      <c r="IHC856" s="59"/>
      <c r="IHD856" s="59"/>
      <c r="IHE856" s="59"/>
      <c r="IHF856" s="59"/>
      <c r="IHG856" s="59"/>
      <c r="IHH856" s="59"/>
      <c r="IHI856" s="59"/>
      <c r="IHJ856" s="59"/>
      <c r="IHK856" s="59"/>
      <c r="IHL856" s="59"/>
      <c r="IHM856" s="59"/>
      <c r="IHN856" s="59"/>
      <c r="IHO856" s="59"/>
      <c r="IHP856" s="59"/>
      <c r="IHQ856" s="59"/>
      <c r="IHR856" s="59"/>
      <c r="IHS856" s="59"/>
      <c r="IHT856" s="59"/>
      <c r="IHU856" s="59"/>
      <c r="IHV856" s="59"/>
      <c r="IHW856" s="59"/>
      <c r="IHX856" s="59"/>
      <c r="IHY856" s="59"/>
      <c r="IHZ856" s="59"/>
      <c r="IIA856" s="59"/>
      <c r="IIB856" s="59"/>
      <c r="IIC856" s="59"/>
      <c r="IID856" s="59"/>
      <c r="IIE856" s="59"/>
      <c r="IIF856" s="59"/>
      <c r="IIG856" s="59"/>
      <c r="IIH856" s="59"/>
      <c r="III856" s="59"/>
      <c r="IIJ856" s="59"/>
      <c r="IIK856" s="59"/>
      <c r="IIL856" s="59"/>
      <c r="IIM856" s="59"/>
      <c r="IIN856" s="59"/>
      <c r="IIO856" s="59"/>
      <c r="IIP856" s="59"/>
      <c r="IIQ856" s="59"/>
      <c r="IIR856" s="59"/>
      <c r="IIS856" s="59"/>
      <c r="IIT856" s="59"/>
      <c r="IIU856" s="59"/>
      <c r="IIV856" s="59"/>
      <c r="IIW856" s="59"/>
      <c r="IIX856" s="59"/>
      <c r="IIY856" s="59"/>
      <c r="IIZ856" s="59"/>
      <c r="IJA856" s="59"/>
      <c r="IJB856" s="59"/>
      <c r="IJC856" s="59"/>
      <c r="IJD856" s="59"/>
      <c r="IJE856" s="59"/>
      <c r="IJF856" s="59"/>
      <c r="IJG856" s="59"/>
      <c r="IJH856" s="59"/>
      <c r="IJI856" s="59"/>
      <c r="IJJ856" s="59"/>
      <c r="IJK856" s="59"/>
      <c r="IJL856" s="59"/>
      <c r="IJM856" s="59"/>
      <c r="IJN856" s="59"/>
      <c r="IJO856" s="59"/>
      <c r="IJP856" s="59"/>
      <c r="IJQ856" s="59"/>
      <c r="IJR856" s="59"/>
      <c r="IJS856" s="59"/>
      <c r="IJT856" s="59"/>
      <c r="IJU856" s="59"/>
      <c r="IJV856" s="59"/>
      <c r="IJW856" s="59"/>
      <c r="IJX856" s="59"/>
      <c r="IJY856" s="59"/>
      <c r="IJZ856" s="59"/>
      <c r="IKA856" s="59"/>
      <c r="IKB856" s="59"/>
      <c r="IKC856" s="59"/>
      <c r="IKD856" s="59"/>
      <c r="IKE856" s="59"/>
      <c r="IKF856" s="59"/>
      <c r="IKG856" s="59"/>
      <c r="IKH856" s="59"/>
      <c r="IKI856" s="59"/>
      <c r="IKJ856" s="59"/>
      <c r="IKK856" s="59"/>
      <c r="IKL856" s="59"/>
      <c r="IKM856" s="59"/>
      <c r="IKN856" s="59"/>
      <c r="IKO856" s="59"/>
      <c r="IKP856" s="59"/>
      <c r="IKQ856" s="59"/>
      <c r="IKR856" s="59"/>
      <c r="IKS856" s="59"/>
      <c r="IKT856" s="59"/>
      <c r="IKU856" s="59"/>
      <c r="IKV856" s="59"/>
      <c r="IKW856" s="59"/>
      <c r="IKX856" s="59"/>
      <c r="IKY856" s="59"/>
      <c r="IKZ856" s="59"/>
      <c r="ILA856" s="59"/>
      <c r="ILB856" s="59"/>
      <c r="ILC856" s="59"/>
      <c r="ILD856" s="59"/>
      <c r="ILE856" s="59"/>
      <c r="ILF856" s="59"/>
      <c r="ILG856" s="59"/>
      <c r="ILH856" s="59"/>
      <c r="ILI856" s="59"/>
      <c r="ILJ856" s="59"/>
      <c r="ILK856" s="59"/>
      <c r="ILL856" s="59"/>
      <c r="ILM856" s="59"/>
      <c r="ILN856" s="59"/>
      <c r="ILO856" s="59"/>
      <c r="ILP856" s="59"/>
      <c r="ILQ856" s="59"/>
      <c r="ILR856" s="59"/>
      <c r="ILS856" s="59"/>
      <c r="ILT856" s="59"/>
      <c r="ILU856" s="59"/>
      <c r="ILV856" s="59"/>
      <c r="ILW856" s="59"/>
      <c r="ILX856" s="59"/>
      <c r="ILY856" s="59"/>
      <c r="ILZ856" s="59"/>
      <c r="IMA856" s="59"/>
      <c r="IMB856" s="59"/>
      <c r="IMC856" s="59"/>
      <c r="IMD856" s="59"/>
      <c r="IME856" s="59"/>
      <c r="IMF856" s="59"/>
      <c r="IMG856" s="59"/>
      <c r="IMH856" s="59"/>
      <c r="IMI856" s="59"/>
      <c r="IMJ856" s="59"/>
      <c r="IMK856" s="59"/>
      <c r="IML856" s="59"/>
      <c r="IMM856" s="59"/>
      <c r="IMN856" s="59"/>
      <c r="IMO856" s="59"/>
      <c r="IMP856" s="59"/>
      <c r="IMQ856" s="59"/>
      <c r="IMR856" s="59"/>
      <c r="IMS856" s="59"/>
      <c r="IMT856" s="59"/>
      <c r="IMU856" s="59"/>
      <c r="IMV856" s="59"/>
      <c r="IMW856" s="59"/>
      <c r="IMX856" s="59"/>
      <c r="IMY856" s="59"/>
      <c r="IMZ856" s="59"/>
      <c r="INA856" s="59"/>
      <c r="INB856" s="59"/>
      <c r="INC856" s="59"/>
      <c r="IND856" s="59"/>
      <c r="INE856" s="59"/>
      <c r="INF856" s="59"/>
      <c r="ING856" s="59"/>
      <c r="INH856" s="59"/>
      <c r="INI856" s="59"/>
      <c r="INJ856" s="59"/>
      <c r="INK856" s="59"/>
      <c r="INL856" s="59"/>
      <c r="INM856" s="59"/>
      <c r="INN856" s="59"/>
      <c r="INO856" s="59"/>
      <c r="INP856" s="59"/>
      <c r="INQ856" s="59"/>
      <c r="INR856" s="59"/>
      <c r="INS856" s="59"/>
      <c r="INT856" s="59"/>
      <c r="INU856" s="59"/>
      <c r="INV856" s="59"/>
      <c r="INW856" s="59"/>
      <c r="INX856" s="59"/>
      <c r="INY856" s="59"/>
      <c r="INZ856" s="59"/>
      <c r="IOA856" s="59"/>
      <c r="IOB856" s="59"/>
      <c r="IOC856" s="59"/>
      <c r="IOD856" s="59"/>
      <c r="IOE856" s="59"/>
      <c r="IOF856" s="59"/>
      <c r="IOG856" s="59"/>
      <c r="IOH856" s="59"/>
      <c r="IOI856" s="59"/>
      <c r="IOJ856" s="59"/>
      <c r="IOK856" s="59"/>
      <c r="IOL856" s="59"/>
      <c r="IOM856" s="59"/>
      <c r="ION856" s="59"/>
      <c r="IOO856" s="59"/>
      <c r="IOP856" s="59"/>
      <c r="IOQ856" s="59"/>
      <c r="IOR856" s="59"/>
      <c r="IOS856" s="59"/>
      <c r="IOT856" s="59"/>
      <c r="IOU856" s="59"/>
      <c r="IOV856" s="59"/>
      <c r="IOW856" s="59"/>
      <c r="IOX856" s="59"/>
      <c r="IOY856" s="59"/>
      <c r="IOZ856" s="59"/>
      <c r="IPA856" s="59"/>
      <c r="IPB856" s="59"/>
      <c r="IPC856" s="59"/>
      <c r="IPD856" s="59"/>
      <c r="IPE856" s="59"/>
      <c r="IPF856" s="59"/>
      <c r="IPG856" s="59"/>
      <c r="IPH856" s="59"/>
      <c r="IPI856" s="59"/>
      <c r="IPJ856" s="59"/>
      <c r="IPK856" s="59"/>
      <c r="IPL856" s="59"/>
      <c r="IPM856" s="59"/>
      <c r="IPN856" s="59"/>
      <c r="IPO856" s="59"/>
      <c r="IPP856" s="59"/>
      <c r="IPQ856" s="59"/>
      <c r="IPR856" s="59"/>
      <c r="IPS856" s="59"/>
      <c r="IPT856" s="59"/>
      <c r="IPU856" s="59"/>
      <c r="IPV856" s="59"/>
      <c r="IPW856" s="59"/>
      <c r="IPX856" s="59"/>
      <c r="IPY856" s="59"/>
      <c r="IPZ856" s="59"/>
      <c r="IQA856" s="59"/>
      <c r="IQB856" s="59"/>
      <c r="IQC856" s="59"/>
      <c r="IQD856" s="59"/>
      <c r="IQE856" s="59"/>
      <c r="IQF856" s="59"/>
      <c r="IQG856" s="59"/>
      <c r="IQH856" s="59"/>
      <c r="IQI856" s="59"/>
      <c r="IQJ856" s="59"/>
      <c r="IQK856" s="59"/>
      <c r="IQL856" s="59"/>
      <c r="IQM856" s="59"/>
      <c r="IQN856" s="59"/>
      <c r="IQO856" s="59"/>
      <c r="IQP856" s="59"/>
      <c r="IQQ856" s="59"/>
      <c r="IQR856" s="59"/>
      <c r="IQS856" s="59"/>
      <c r="IQT856" s="59"/>
      <c r="IQU856" s="59"/>
      <c r="IQV856" s="59"/>
      <c r="IQW856" s="59"/>
      <c r="IQX856" s="59"/>
      <c r="IQY856" s="59"/>
      <c r="IQZ856" s="59"/>
      <c r="IRA856" s="59"/>
      <c r="IRB856" s="59"/>
      <c r="IRC856" s="59"/>
      <c r="IRD856" s="59"/>
      <c r="IRE856" s="59"/>
      <c r="IRF856" s="59"/>
      <c r="IRG856" s="59"/>
      <c r="IRH856" s="59"/>
      <c r="IRI856" s="59"/>
      <c r="IRJ856" s="59"/>
      <c r="IRK856" s="59"/>
      <c r="IRL856" s="59"/>
      <c r="IRM856" s="59"/>
      <c r="IRN856" s="59"/>
      <c r="IRO856" s="59"/>
      <c r="IRP856" s="59"/>
      <c r="IRQ856" s="59"/>
      <c r="IRR856" s="59"/>
      <c r="IRS856" s="59"/>
      <c r="IRT856" s="59"/>
      <c r="IRU856" s="59"/>
      <c r="IRV856" s="59"/>
      <c r="IRW856" s="59"/>
      <c r="IRX856" s="59"/>
      <c r="IRY856" s="59"/>
      <c r="IRZ856" s="59"/>
      <c r="ISA856" s="59"/>
      <c r="ISB856" s="59"/>
      <c r="ISC856" s="59"/>
      <c r="ISD856" s="59"/>
      <c r="ISE856" s="59"/>
      <c r="ISF856" s="59"/>
      <c r="ISG856" s="59"/>
      <c r="ISH856" s="59"/>
      <c r="ISI856" s="59"/>
      <c r="ISJ856" s="59"/>
      <c r="ISK856" s="59"/>
      <c r="ISL856" s="59"/>
      <c r="ISM856" s="59"/>
      <c r="ISN856" s="59"/>
      <c r="ISO856" s="59"/>
      <c r="ISP856" s="59"/>
      <c r="ISQ856" s="59"/>
      <c r="ISR856" s="59"/>
      <c r="ISS856" s="59"/>
      <c r="IST856" s="59"/>
      <c r="ISU856" s="59"/>
      <c r="ISV856" s="59"/>
      <c r="ISW856" s="59"/>
      <c r="ISX856" s="59"/>
      <c r="ISY856" s="59"/>
      <c r="ISZ856" s="59"/>
      <c r="ITA856" s="59"/>
      <c r="ITB856" s="59"/>
      <c r="ITC856" s="59"/>
      <c r="ITD856" s="59"/>
      <c r="ITE856" s="59"/>
      <c r="ITF856" s="59"/>
      <c r="ITG856" s="59"/>
      <c r="ITH856" s="59"/>
      <c r="ITI856" s="59"/>
      <c r="ITJ856" s="59"/>
      <c r="ITK856" s="59"/>
      <c r="ITL856" s="59"/>
      <c r="ITM856" s="59"/>
      <c r="ITN856" s="59"/>
      <c r="ITO856" s="59"/>
      <c r="ITP856" s="59"/>
      <c r="ITQ856" s="59"/>
      <c r="ITR856" s="59"/>
      <c r="ITS856" s="59"/>
      <c r="ITT856" s="59"/>
      <c r="ITU856" s="59"/>
      <c r="ITV856" s="59"/>
      <c r="ITW856" s="59"/>
      <c r="ITX856" s="59"/>
      <c r="ITY856" s="59"/>
      <c r="ITZ856" s="59"/>
      <c r="IUA856" s="59"/>
      <c r="IUB856" s="59"/>
      <c r="IUC856" s="59"/>
      <c r="IUD856" s="59"/>
      <c r="IUE856" s="59"/>
      <c r="IUF856" s="59"/>
      <c r="IUG856" s="59"/>
      <c r="IUH856" s="59"/>
      <c r="IUI856" s="59"/>
      <c r="IUJ856" s="59"/>
      <c r="IUK856" s="59"/>
      <c r="IUL856" s="59"/>
      <c r="IUM856" s="59"/>
      <c r="IUN856" s="59"/>
      <c r="IUO856" s="59"/>
      <c r="IUP856" s="59"/>
      <c r="IUQ856" s="59"/>
      <c r="IUR856" s="59"/>
      <c r="IUS856" s="59"/>
      <c r="IUT856" s="59"/>
      <c r="IUU856" s="59"/>
      <c r="IUV856" s="59"/>
      <c r="IUW856" s="59"/>
      <c r="IUX856" s="59"/>
      <c r="IUY856" s="59"/>
      <c r="IUZ856" s="59"/>
      <c r="IVA856" s="59"/>
      <c r="IVB856" s="59"/>
      <c r="IVC856" s="59"/>
      <c r="IVD856" s="59"/>
      <c r="IVE856" s="59"/>
      <c r="IVF856" s="59"/>
      <c r="IVG856" s="59"/>
      <c r="IVH856" s="59"/>
      <c r="IVI856" s="59"/>
      <c r="IVJ856" s="59"/>
      <c r="IVK856" s="59"/>
      <c r="IVL856" s="59"/>
      <c r="IVM856" s="59"/>
      <c r="IVN856" s="59"/>
      <c r="IVO856" s="59"/>
      <c r="IVP856" s="59"/>
      <c r="IVQ856" s="59"/>
      <c r="IVR856" s="59"/>
      <c r="IVS856" s="59"/>
      <c r="IVT856" s="59"/>
      <c r="IVU856" s="59"/>
      <c r="IVV856" s="59"/>
      <c r="IVW856" s="59"/>
      <c r="IVX856" s="59"/>
      <c r="IVY856" s="59"/>
      <c r="IVZ856" s="59"/>
      <c r="IWA856" s="59"/>
      <c r="IWB856" s="59"/>
      <c r="IWC856" s="59"/>
      <c r="IWD856" s="59"/>
      <c r="IWE856" s="59"/>
      <c r="IWF856" s="59"/>
      <c r="IWG856" s="59"/>
      <c r="IWH856" s="59"/>
      <c r="IWI856" s="59"/>
      <c r="IWJ856" s="59"/>
      <c r="IWK856" s="59"/>
      <c r="IWL856" s="59"/>
      <c r="IWM856" s="59"/>
      <c r="IWN856" s="59"/>
      <c r="IWO856" s="59"/>
      <c r="IWP856" s="59"/>
      <c r="IWQ856" s="59"/>
      <c r="IWR856" s="59"/>
      <c r="IWS856" s="59"/>
      <c r="IWT856" s="59"/>
      <c r="IWU856" s="59"/>
      <c r="IWV856" s="59"/>
      <c r="IWW856" s="59"/>
      <c r="IWX856" s="59"/>
      <c r="IWY856" s="59"/>
      <c r="IWZ856" s="59"/>
      <c r="IXA856" s="59"/>
      <c r="IXB856" s="59"/>
      <c r="IXC856" s="59"/>
      <c r="IXD856" s="59"/>
      <c r="IXE856" s="59"/>
      <c r="IXF856" s="59"/>
      <c r="IXG856" s="59"/>
      <c r="IXH856" s="59"/>
      <c r="IXI856" s="59"/>
      <c r="IXJ856" s="59"/>
      <c r="IXK856" s="59"/>
      <c r="IXL856" s="59"/>
      <c r="IXM856" s="59"/>
      <c r="IXN856" s="59"/>
      <c r="IXO856" s="59"/>
      <c r="IXP856" s="59"/>
      <c r="IXQ856" s="59"/>
      <c r="IXR856" s="59"/>
      <c r="IXS856" s="59"/>
      <c r="IXT856" s="59"/>
      <c r="IXU856" s="59"/>
      <c r="IXV856" s="59"/>
      <c r="IXW856" s="59"/>
      <c r="IXX856" s="59"/>
      <c r="IXY856" s="59"/>
      <c r="IXZ856" s="59"/>
      <c r="IYA856" s="59"/>
      <c r="IYB856" s="59"/>
      <c r="IYC856" s="59"/>
      <c r="IYD856" s="59"/>
      <c r="IYE856" s="59"/>
      <c r="IYF856" s="59"/>
      <c r="IYG856" s="59"/>
      <c r="IYH856" s="59"/>
      <c r="IYI856" s="59"/>
      <c r="IYJ856" s="59"/>
      <c r="IYK856" s="59"/>
      <c r="IYL856" s="59"/>
      <c r="IYM856" s="59"/>
      <c r="IYN856" s="59"/>
      <c r="IYO856" s="59"/>
      <c r="IYP856" s="59"/>
      <c r="IYQ856" s="59"/>
      <c r="IYR856" s="59"/>
      <c r="IYS856" s="59"/>
      <c r="IYT856" s="59"/>
      <c r="IYU856" s="59"/>
      <c r="IYV856" s="59"/>
      <c r="IYW856" s="59"/>
      <c r="IYX856" s="59"/>
      <c r="IYY856" s="59"/>
      <c r="IYZ856" s="59"/>
      <c r="IZA856" s="59"/>
      <c r="IZB856" s="59"/>
      <c r="IZC856" s="59"/>
      <c r="IZD856" s="59"/>
      <c r="IZE856" s="59"/>
      <c r="IZF856" s="59"/>
      <c r="IZG856" s="59"/>
      <c r="IZH856" s="59"/>
      <c r="IZI856" s="59"/>
      <c r="IZJ856" s="59"/>
      <c r="IZK856" s="59"/>
      <c r="IZL856" s="59"/>
      <c r="IZM856" s="59"/>
      <c r="IZN856" s="59"/>
      <c r="IZO856" s="59"/>
      <c r="IZP856" s="59"/>
      <c r="IZQ856" s="59"/>
      <c r="IZR856" s="59"/>
      <c r="IZS856" s="59"/>
      <c r="IZT856" s="59"/>
      <c r="IZU856" s="59"/>
      <c r="IZV856" s="59"/>
      <c r="IZW856" s="59"/>
      <c r="IZX856" s="59"/>
      <c r="IZY856" s="59"/>
      <c r="IZZ856" s="59"/>
      <c r="JAA856" s="59"/>
      <c r="JAB856" s="59"/>
      <c r="JAC856" s="59"/>
      <c r="JAD856" s="59"/>
      <c r="JAE856" s="59"/>
      <c r="JAF856" s="59"/>
      <c r="JAG856" s="59"/>
      <c r="JAH856" s="59"/>
      <c r="JAI856" s="59"/>
      <c r="JAJ856" s="59"/>
      <c r="JAK856" s="59"/>
      <c r="JAL856" s="59"/>
      <c r="JAM856" s="59"/>
      <c r="JAN856" s="59"/>
      <c r="JAO856" s="59"/>
      <c r="JAP856" s="59"/>
      <c r="JAQ856" s="59"/>
      <c r="JAR856" s="59"/>
      <c r="JAS856" s="59"/>
      <c r="JAT856" s="59"/>
      <c r="JAU856" s="59"/>
      <c r="JAV856" s="59"/>
      <c r="JAW856" s="59"/>
      <c r="JAX856" s="59"/>
      <c r="JAY856" s="59"/>
      <c r="JAZ856" s="59"/>
      <c r="JBA856" s="59"/>
      <c r="JBB856" s="59"/>
      <c r="JBC856" s="59"/>
      <c r="JBD856" s="59"/>
      <c r="JBE856" s="59"/>
      <c r="JBF856" s="59"/>
      <c r="JBG856" s="59"/>
      <c r="JBH856" s="59"/>
      <c r="JBI856" s="59"/>
      <c r="JBJ856" s="59"/>
      <c r="JBK856" s="59"/>
      <c r="JBL856" s="59"/>
      <c r="JBM856" s="59"/>
      <c r="JBN856" s="59"/>
      <c r="JBO856" s="59"/>
      <c r="JBP856" s="59"/>
      <c r="JBQ856" s="59"/>
      <c r="JBR856" s="59"/>
      <c r="JBS856" s="59"/>
      <c r="JBT856" s="59"/>
      <c r="JBU856" s="59"/>
      <c r="JBV856" s="59"/>
      <c r="JBW856" s="59"/>
      <c r="JBX856" s="59"/>
      <c r="JBY856" s="59"/>
      <c r="JBZ856" s="59"/>
      <c r="JCA856" s="59"/>
      <c r="JCB856" s="59"/>
      <c r="JCC856" s="59"/>
      <c r="JCD856" s="59"/>
      <c r="JCE856" s="59"/>
      <c r="JCF856" s="59"/>
      <c r="JCG856" s="59"/>
      <c r="JCH856" s="59"/>
      <c r="JCI856" s="59"/>
      <c r="JCJ856" s="59"/>
      <c r="JCK856" s="59"/>
      <c r="JCL856" s="59"/>
      <c r="JCM856" s="59"/>
      <c r="JCN856" s="59"/>
      <c r="JCO856" s="59"/>
      <c r="JCP856" s="59"/>
      <c r="JCQ856" s="59"/>
      <c r="JCR856" s="59"/>
      <c r="JCS856" s="59"/>
      <c r="JCT856" s="59"/>
      <c r="JCU856" s="59"/>
      <c r="JCV856" s="59"/>
      <c r="JCW856" s="59"/>
      <c r="JCX856" s="59"/>
      <c r="JCY856" s="59"/>
      <c r="JCZ856" s="59"/>
      <c r="JDA856" s="59"/>
      <c r="JDB856" s="59"/>
      <c r="JDC856" s="59"/>
      <c r="JDD856" s="59"/>
      <c r="JDE856" s="59"/>
      <c r="JDF856" s="59"/>
      <c r="JDG856" s="59"/>
      <c r="JDH856" s="59"/>
      <c r="JDI856" s="59"/>
      <c r="JDJ856" s="59"/>
      <c r="JDK856" s="59"/>
      <c r="JDL856" s="59"/>
      <c r="JDM856" s="59"/>
      <c r="JDN856" s="59"/>
      <c r="JDO856" s="59"/>
      <c r="JDP856" s="59"/>
      <c r="JDQ856" s="59"/>
      <c r="JDR856" s="59"/>
      <c r="JDS856" s="59"/>
      <c r="JDT856" s="59"/>
      <c r="JDU856" s="59"/>
      <c r="JDV856" s="59"/>
      <c r="JDW856" s="59"/>
      <c r="JDX856" s="59"/>
      <c r="JDY856" s="59"/>
      <c r="JDZ856" s="59"/>
      <c r="JEA856" s="59"/>
      <c r="JEB856" s="59"/>
      <c r="JEC856" s="59"/>
      <c r="JED856" s="59"/>
      <c r="JEE856" s="59"/>
      <c r="JEF856" s="59"/>
      <c r="JEG856" s="59"/>
      <c r="JEH856" s="59"/>
      <c r="JEI856" s="59"/>
      <c r="JEJ856" s="59"/>
      <c r="JEK856" s="59"/>
      <c r="JEL856" s="59"/>
      <c r="JEM856" s="59"/>
      <c r="JEN856" s="59"/>
      <c r="JEO856" s="59"/>
      <c r="JEP856" s="59"/>
      <c r="JEQ856" s="59"/>
      <c r="JER856" s="59"/>
      <c r="JES856" s="59"/>
      <c r="JET856" s="59"/>
      <c r="JEU856" s="59"/>
      <c r="JEV856" s="59"/>
      <c r="JEW856" s="59"/>
      <c r="JEX856" s="59"/>
      <c r="JEY856" s="59"/>
      <c r="JEZ856" s="59"/>
      <c r="JFA856" s="59"/>
      <c r="JFB856" s="59"/>
      <c r="JFC856" s="59"/>
      <c r="JFD856" s="59"/>
      <c r="JFE856" s="59"/>
      <c r="JFF856" s="59"/>
      <c r="JFG856" s="59"/>
      <c r="JFH856" s="59"/>
      <c r="JFI856" s="59"/>
      <c r="JFJ856" s="59"/>
      <c r="JFK856" s="59"/>
      <c r="JFL856" s="59"/>
      <c r="JFM856" s="59"/>
      <c r="JFN856" s="59"/>
      <c r="JFO856" s="59"/>
      <c r="JFP856" s="59"/>
      <c r="JFQ856" s="59"/>
      <c r="JFR856" s="59"/>
      <c r="JFS856" s="59"/>
      <c r="JFT856" s="59"/>
      <c r="JFU856" s="59"/>
      <c r="JFV856" s="59"/>
      <c r="JFW856" s="59"/>
      <c r="JFX856" s="59"/>
      <c r="JFY856" s="59"/>
      <c r="JFZ856" s="59"/>
      <c r="JGA856" s="59"/>
      <c r="JGB856" s="59"/>
      <c r="JGC856" s="59"/>
      <c r="JGD856" s="59"/>
      <c r="JGE856" s="59"/>
      <c r="JGF856" s="59"/>
      <c r="JGG856" s="59"/>
      <c r="JGH856" s="59"/>
      <c r="JGI856" s="59"/>
      <c r="JGJ856" s="59"/>
      <c r="JGK856" s="59"/>
      <c r="JGL856" s="59"/>
      <c r="JGM856" s="59"/>
      <c r="JGN856" s="59"/>
      <c r="JGO856" s="59"/>
      <c r="JGP856" s="59"/>
      <c r="JGQ856" s="59"/>
      <c r="JGR856" s="59"/>
      <c r="JGS856" s="59"/>
      <c r="JGT856" s="59"/>
      <c r="JGU856" s="59"/>
      <c r="JGV856" s="59"/>
      <c r="JGW856" s="59"/>
      <c r="JGX856" s="59"/>
      <c r="JGY856" s="59"/>
      <c r="JGZ856" s="59"/>
      <c r="JHA856" s="59"/>
      <c r="JHB856" s="59"/>
      <c r="JHC856" s="59"/>
      <c r="JHD856" s="59"/>
      <c r="JHE856" s="59"/>
      <c r="JHF856" s="59"/>
      <c r="JHG856" s="59"/>
      <c r="JHH856" s="59"/>
      <c r="JHI856" s="59"/>
      <c r="JHJ856" s="59"/>
      <c r="JHK856" s="59"/>
      <c r="JHL856" s="59"/>
      <c r="JHM856" s="59"/>
      <c r="JHN856" s="59"/>
      <c r="JHO856" s="59"/>
      <c r="JHP856" s="59"/>
      <c r="JHQ856" s="59"/>
      <c r="JHR856" s="59"/>
      <c r="JHS856" s="59"/>
      <c r="JHT856" s="59"/>
      <c r="JHU856" s="59"/>
      <c r="JHV856" s="59"/>
      <c r="JHW856" s="59"/>
      <c r="JHX856" s="59"/>
      <c r="JHY856" s="59"/>
      <c r="JHZ856" s="59"/>
      <c r="JIA856" s="59"/>
      <c r="JIB856" s="59"/>
      <c r="JIC856" s="59"/>
      <c r="JID856" s="59"/>
      <c r="JIE856" s="59"/>
      <c r="JIF856" s="59"/>
      <c r="JIG856" s="59"/>
      <c r="JIH856" s="59"/>
      <c r="JII856" s="59"/>
      <c r="JIJ856" s="59"/>
      <c r="JIK856" s="59"/>
      <c r="JIL856" s="59"/>
      <c r="JIM856" s="59"/>
      <c r="JIN856" s="59"/>
      <c r="JIO856" s="59"/>
      <c r="JIP856" s="59"/>
      <c r="JIQ856" s="59"/>
      <c r="JIR856" s="59"/>
      <c r="JIS856" s="59"/>
      <c r="JIT856" s="59"/>
      <c r="JIU856" s="59"/>
      <c r="JIV856" s="59"/>
      <c r="JIW856" s="59"/>
      <c r="JIX856" s="59"/>
      <c r="JIY856" s="59"/>
      <c r="JIZ856" s="59"/>
      <c r="JJA856" s="59"/>
      <c r="JJB856" s="59"/>
      <c r="JJC856" s="59"/>
      <c r="JJD856" s="59"/>
      <c r="JJE856" s="59"/>
      <c r="JJF856" s="59"/>
      <c r="JJG856" s="59"/>
      <c r="JJH856" s="59"/>
      <c r="JJI856" s="59"/>
      <c r="JJJ856" s="59"/>
      <c r="JJK856" s="59"/>
      <c r="JJL856" s="59"/>
      <c r="JJM856" s="59"/>
      <c r="JJN856" s="59"/>
      <c r="JJO856" s="59"/>
      <c r="JJP856" s="59"/>
      <c r="JJQ856" s="59"/>
      <c r="JJR856" s="59"/>
      <c r="JJS856" s="59"/>
      <c r="JJT856" s="59"/>
      <c r="JJU856" s="59"/>
      <c r="JJV856" s="59"/>
      <c r="JJW856" s="59"/>
      <c r="JJX856" s="59"/>
      <c r="JJY856" s="59"/>
      <c r="JJZ856" s="59"/>
      <c r="JKA856" s="59"/>
      <c r="JKB856" s="59"/>
      <c r="JKC856" s="59"/>
      <c r="JKD856" s="59"/>
      <c r="JKE856" s="59"/>
      <c r="JKF856" s="59"/>
      <c r="JKG856" s="59"/>
      <c r="JKH856" s="59"/>
      <c r="JKI856" s="59"/>
      <c r="JKJ856" s="59"/>
      <c r="JKK856" s="59"/>
      <c r="JKL856" s="59"/>
      <c r="JKM856" s="59"/>
      <c r="JKN856" s="59"/>
      <c r="JKO856" s="59"/>
      <c r="JKP856" s="59"/>
      <c r="JKQ856" s="59"/>
      <c r="JKR856" s="59"/>
      <c r="JKS856" s="59"/>
      <c r="JKT856" s="59"/>
      <c r="JKU856" s="59"/>
      <c r="JKV856" s="59"/>
      <c r="JKW856" s="59"/>
      <c r="JKX856" s="59"/>
      <c r="JKY856" s="59"/>
      <c r="JKZ856" s="59"/>
      <c r="JLA856" s="59"/>
      <c r="JLB856" s="59"/>
      <c r="JLC856" s="59"/>
      <c r="JLD856" s="59"/>
      <c r="JLE856" s="59"/>
      <c r="JLF856" s="59"/>
      <c r="JLG856" s="59"/>
      <c r="JLH856" s="59"/>
      <c r="JLI856" s="59"/>
      <c r="JLJ856" s="59"/>
      <c r="JLK856" s="59"/>
      <c r="JLL856" s="59"/>
      <c r="JLM856" s="59"/>
      <c r="JLN856" s="59"/>
      <c r="JLO856" s="59"/>
      <c r="JLP856" s="59"/>
      <c r="JLQ856" s="59"/>
      <c r="JLR856" s="59"/>
      <c r="JLS856" s="59"/>
      <c r="JLT856" s="59"/>
      <c r="JLU856" s="59"/>
      <c r="JLV856" s="59"/>
      <c r="JLW856" s="59"/>
      <c r="JLX856" s="59"/>
      <c r="JLY856" s="59"/>
      <c r="JLZ856" s="59"/>
      <c r="JMA856" s="59"/>
      <c r="JMB856" s="59"/>
      <c r="JMC856" s="59"/>
      <c r="JMD856" s="59"/>
      <c r="JME856" s="59"/>
      <c r="JMF856" s="59"/>
      <c r="JMG856" s="59"/>
      <c r="JMH856" s="59"/>
      <c r="JMI856" s="59"/>
      <c r="JMJ856" s="59"/>
      <c r="JMK856" s="59"/>
      <c r="JML856" s="59"/>
      <c r="JMM856" s="59"/>
      <c r="JMN856" s="59"/>
      <c r="JMO856" s="59"/>
      <c r="JMP856" s="59"/>
      <c r="JMQ856" s="59"/>
      <c r="JMR856" s="59"/>
      <c r="JMS856" s="59"/>
      <c r="JMT856" s="59"/>
      <c r="JMU856" s="59"/>
      <c r="JMV856" s="59"/>
      <c r="JMW856" s="59"/>
      <c r="JMX856" s="59"/>
      <c r="JMY856" s="59"/>
      <c r="JMZ856" s="59"/>
      <c r="JNA856" s="59"/>
      <c r="JNB856" s="59"/>
      <c r="JNC856" s="59"/>
      <c r="JND856" s="59"/>
      <c r="JNE856" s="59"/>
      <c r="JNF856" s="59"/>
      <c r="JNG856" s="59"/>
      <c r="JNH856" s="59"/>
      <c r="JNI856" s="59"/>
      <c r="JNJ856" s="59"/>
      <c r="JNK856" s="59"/>
      <c r="JNL856" s="59"/>
      <c r="JNM856" s="59"/>
      <c r="JNN856" s="59"/>
      <c r="JNO856" s="59"/>
      <c r="JNP856" s="59"/>
      <c r="JNQ856" s="59"/>
      <c r="JNR856" s="59"/>
      <c r="JNS856" s="59"/>
      <c r="JNT856" s="59"/>
      <c r="JNU856" s="59"/>
      <c r="JNV856" s="59"/>
      <c r="JNW856" s="59"/>
      <c r="JNX856" s="59"/>
      <c r="JNY856" s="59"/>
      <c r="JNZ856" s="59"/>
      <c r="JOA856" s="59"/>
      <c r="JOB856" s="59"/>
      <c r="JOC856" s="59"/>
      <c r="JOD856" s="59"/>
      <c r="JOE856" s="59"/>
      <c r="JOF856" s="59"/>
      <c r="JOG856" s="59"/>
      <c r="JOH856" s="59"/>
      <c r="JOI856" s="59"/>
      <c r="JOJ856" s="59"/>
      <c r="JOK856" s="59"/>
      <c r="JOL856" s="59"/>
      <c r="JOM856" s="59"/>
      <c r="JON856" s="59"/>
      <c r="JOO856" s="59"/>
      <c r="JOP856" s="59"/>
      <c r="JOQ856" s="59"/>
      <c r="JOR856" s="59"/>
      <c r="JOS856" s="59"/>
      <c r="JOT856" s="59"/>
      <c r="JOU856" s="59"/>
      <c r="JOV856" s="59"/>
      <c r="JOW856" s="59"/>
      <c r="JOX856" s="59"/>
      <c r="JOY856" s="59"/>
      <c r="JOZ856" s="59"/>
      <c r="JPA856" s="59"/>
      <c r="JPB856" s="59"/>
      <c r="JPC856" s="59"/>
      <c r="JPD856" s="59"/>
      <c r="JPE856" s="59"/>
      <c r="JPF856" s="59"/>
      <c r="JPG856" s="59"/>
      <c r="JPH856" s="59"/>
      <c r="JPI856" s="59"/>
      <c r="JPJ856" s="59"/>
      <c r="JPK856" s="59"/>
      <c r="JPL856" s="59"/>
      <c r="JPM856" s="59"/>
      <c r="JPN856" s="59"/>
      <c r="JPO856" s="59"/>
      <c r="JPP856" s="59"/>
      <c r="JPQ856" s="59"/>
      <c r="JPR856" s="59"/>
      <c r="JPS856" s="59"/>
      <c r="JPT856" s="59"/>
      <c r="JPU856" s="59"/>
      <c r="JPV856" s="59"/>
      <c r="JPW856" s="59"/>
      <c r="JPX856" s="59"/>
      <c r="JPY856" s="59"/>
      <c r="JPZ856" s="59"/>
      <c r="JQA856" s="59"/>
      <c r="JQB856" s="59"/>
      <c r="JQC856" s="59"/>
      <c r="JQD856" s="59"/>
      <c r="JQE856" s="59"/>
      <c r="JQF856" s="59"/>
      <c r="JQG856" s="59"/>
      <c r="JQH856" s="59"/>
      <c r="JQI856" s="59"/>
      <c r="JQJ856" s="59"/>
      <c r="JQK856" s="59"/>
      <c r="JQL856" s="59"/>
      <c r="JQM856" s="59"/>
      <c r="JQN856" s="59"/>
      <c r="JQO856" s="59"/>
      <c r="JQP856" s="59"/>
      <c r="JQQ856" s="59"/>
      <c r="JQR856" s="59"/>
      <c r="JQS856" s="59"/>
      <c r="JQT856" s="59"/>
      <c r="JQU856" s="59"/>
      <c r="JQV856" s="59"/>
      <c r="JQW856" s="59"/>
      <c r="JQX856" s="59"/>
      <c r="JQY856" s="59"/>
      <c r="JQZ856" s="59"/>
      <c r="JRA856" s="59"/>
      <c r="JRB856" s="59"/>
      <c r="JRC856" s="59"/>
      <c r="JRD856" s="59"/>
      <c r="JRE856" s="59"/>
      <c r="JRF856" s="59"/>
      <c r="JRG856" s="59"/>
      <c r="JRH856" s="59"/>
      <c r="JRI856" s="59"/>
      <c r="JRJ856" s="59"/>
      <c r="JRK856" s="59"/>
      <c r="JRL856" s="59"/>
      <c r="JRM856" s="59"/>
      <c r="JRN856" s="59"/>
      <c r="JRO856" s="59"/>
      <c r="JRP856" s="59"/>
      <c r="JRQ856" s="59"/>
      <c r="JRR856" s="59"/>
      <c r="JRS856" s="59"/>
      <c r="JRT856" s="59"/>
      <c r="JRU856" s="59"/>
      <c r="JRV856" s="59"/>
      <c r="JRW856" s="59"/>
      <c r="JRX856" s="59"/>
      <c r="JRY856" s="59"/>
      <c r="JRZ856" s="59"/>
      <c r="JSA856" s="59"/>
      <c r="JSB856" s="59"/>
      <c r="JSC856" s="59"/>
      <c r="JSD856" s="59"/>
      <c r="JSE856" s="59"/>
      <c r="JSF856" s="59"/>
      <c r="JSG856" s="59"/>
      <c r="JSH856" s="59"/>
      <c r="JSI856" s="59"/>
      <c r="JSJ856" s="59"/>
      <c r="JSK856" s="59"/>
      <c r="JSL856" s="59"/>
      <c r="JSM856" s="59"/>
      <c r="JSN856" s="59"/>
      <c r="JSO856" s="59"/>
      <c r="JSP856" s="59"/>
      <c r="JSQ856" s="59"/>
      <c r="JSR856" s="59"/>
      <c r="JSS856" s="59"/>
      <c r="JST856" s="59"/>
      <c r="JSU856" s="59"/>
      <c r="JSV856" s="59"/>
      <c r="JSW856" s="59"/>
      <c r="JSX856" s="59"/>
      <c r="JSY856" s="59"/>
      <c r="JSZ856" s="59"/>
      <c r="JTA856" s="59"/>
      <c r="JTB856" s="59"/>
      <c r="JTC856" s="59"/>
      <c r="JTD856" s="59"/>
      <c r="JTE856" s="59"/>
      <c r="JTF856" s="59"/>
      <c r="JTG856" s="59"/>
      <c r="JTH856" s="59"/>
      <c r="JTI856" s="59"/>
      <c r="JTJ856" s="59"/>
      <c r="JTK856" s="59"/>
      <c r="JTL856" s="59"/>
      <c r="JTM856" s="59"/>
      <c r="JTN856" s="59"/>
      <c r="JTO856" s="59"/>
      <c r="JTP856" s="59"/>
      <c r="JTQ856" s="59"/>
      <c r="JTR856" s="59"/>
      <c r="JTS856" s="59"/>
      <c r="JTT856" s="59"/>
      <c r="JTU856" s="59"/>
      <c r="JTV856" s="59"/>
      <c r="JTW856" s="59"/>
      <c r="JTX856" s="59"/>
      <c r="JTY856" s="59"/>
      <c r="JTZ856" s="59"/>
      <c r="JUA856" s="59"/>
      <c r="JUB856" s="59"/>
      <c r="JUC856" s="59"/>
      <c r="JUD856" s="59"/>
      <c r="JUE856" s="59"/>
      <c r="JUF856" s="59"/>
      <c r="JUG856" s="59"/>
      <c r="JUH856" s="59"/>
      <c r="JUI856" s="59"/>
      <c r="JUJ856" s="59"/>
      <c r="JUK856" s="59"/>
      <c r="JUL856" s="59"/>
      <c r="JUM856" s="59"/>
      <c r="JUN856" s="59"/>
      <c r="JUO856" s="59"/>
      <c r="JUP856" s="59"/>
      <c r="JUQ856" s="59"/>
      <c r="JUR856" s="59"/>
      <c r="JUS856" s="59"/>
      <c r="JUT856" s="59"/>
      <c r="JUU856" s="59"/>
      <c r="JUV856" s="59"/>
      <c r="JUW856" s="59"/>
      <c r="JUX856" s="59"/>
      <c r="JUY856" s="59"/>
      <c r="JUZ856" s="59"/>
      <c r="JVA856" s="59"/>
      <c r="JVB856" s="59"/>
      <c r="JVC856" s="59"/>
      <c r="JVD856" s="59"/>
      <c r="JVE856" s="59"/>
      <c r="JVF856" s="59"/>
      <c r="JVG856" s="59"/>
      <c r="JVH856" s="59"/>
      <c r="JVI856" s="59"/>
      <c r="JVJ856" s="59"/>
      <c r="JVK856" s="59"/>
      <c r="JVL856" s="59"/>
      <c r="JVM856" s="59"/>
      <c r="JVN856" s="59"/>
      <c r="JVO856" s="59"/>
      <c r="JVP856" s="59"/>
      <c r="JVQ856" s="59"/>
      <c r="JVR856" s="59"/>
      <c r="JVS856" s="59"/>
      <c r="JVT856" s="59"/>
      <c r="JVU856" s="59"/>
      <c r="JVV856" s="59"/>
      <c r="JVW856" s="59"/>
      <c r="JVX856" s="59"/>
      <c r="JVY856" s="59"/>
      <c r="JVZ856" s="59"/>
      <c r="JWA856" s="59"/>
      <c r="JWB856" s="59"/>
      <c r="JWC856" s="59"/>
      <c r="JWD856" s="59"/>
      <c r="JWE856" s="59"/>
      <c r="JWF856" s="59"/>
      <c r="JWG856" s="59"/>
      <c r="JWH856" s="59"/>
      <c r="JWI856" s="59"/>
      <c r="JWJ856" s="59"/>
      <c r="JWK856" s="59"/>
      <c r="JWL856" s="59"/>
      <c r="JWM856" s="59"/>
      <c r="JWN856" s="59"/>
      <c r="JWO856" s="59"/>
      <c r="JWP856" s="59"/>
      <c r="JWQ856" s="59"/>
      <c r="JWR856" s="59"/>
      <c r="JWS856" s="59"/>
      <c r="JWT856" s="59"/>
      <c r="JWU856" s="59"/>
      <c r="JWV856" s="59"/>
      <c r="JWW856" s="59"/>
      <c r="JWX856" s="59"/>
      <c r="JWY856" s="59"/>
      <c r="JWZ856" s="59"/>
      <c r="JXA856" s="59"/>
      <c r="JXB856" s="59"/>
      <c r="JXC856" s="59"/>
      <c r="JXD856" s="59"/>
      <c r="JXE856" s="59"/>
      <c r="JXF856" s="59"/>
      <c r="JXG856" s="59"/>
      <c r="JXH856" s="59"/>
      <c r="JXI856" s="59"/>
      <c r="JXJ856" s="59"/>
      <c r="JXK856" s="59"/>
      <c r="JXL856" s="59"/>
      <c r="JXM856" s="59"/>
      <c r="JXN856" s="59"/>
      <c r="JXO856" s="59"/>
      <c r="JXP856" s="59"/>
      <c r="JXQ856" s="59"/>
      <c r="JXR856" s="59"/>
      <c r="JXS856" s="59"/>
      <c r="JXT856" s="59"/>
      <c r="JXU856" s="59"/>
      <c r="JXV856" s="59"/>
      <c r="JXW856" s="59"/>
      <c r="JXX856" s="59"/>
      <c r="JXY856" s="59"/>
      <c r="JXZ856" s="59"/>
      <c r="JYA856" s="59"/>
      <c r="JYB856" s="59"/>
      <c r="JYC856" s="59"/>
      <c r="JYD856" s="59"/>
      <c r="JYE856" s="59"/>
      <c r="JYF856" s="59"/>
      <c r="JYG856" s="59"/>
      <c r="JYH856" s="59"/>
      <c r="JYI856" s="59"/>
      <c r="JYJ856" s="59"/>
      <c r="JYK856" s="59"/>
      <c r="JYL856" s="59"/>
      <c r="JYM856" s="59"/>
      <c r="JYN856" s="59"/>
      <c r="JYO856" s="59"/>
      <c r="JYP856" s="59"/>
      <c r="JYQ856" s="59"/>
      <c r="JYR856" s="59"/>
      <c r="JYS856" s="59"/>
      <c r="JYT856" s="59"/>
      <c r="JYU856" s="59"/>
      <c r="JYV856" s="59"/>
      <c r="JYW856" s="59"/>
      <c r="JYX856" s="59"/>
      <c r="JYY856" s="59"/>
      <c r="JYZ856" s="59"/>
      <c r="JZA856" s="59"/>
      <c r="JZB856" s="59"/>
      <c r="JZC856" s="59"/>
      <c r="JZD856" s="59"/>
      <c r="JZE856" s="59"/>
      <c r="JZF856" s="59"/>
      <c r="JZG856" s="59"/>
      <c r="JZH856" s="59"/>
      <c r="JZI856" s="59"/>
      <c r="JZJ856" s="59"/>
      <c r="JZK856" s="59"/>
      <c r="JZL856" s="59"/>
      <c r="JZM856" s="59"/>
      <c r="JZN856" s="59"/>
      <c r="JZO856" s="59"/>
      <c r="JZP856" s="59"/>
      <c r="JZQ856" s="59"/>
      <c r="JZR856" s="59"/>
      <c r="JZS856" s="59"/>
      <c r="JZT856" s="59"/>
      <c r="JZU856" s="59"/>
      <c r="JZV856" s="59"/>
      <c r="JZW856" s="59"/>
      <c r="JZX856" s="59"/>
      <c r="JZY856" s="59"/>
      <c r="JZZ856" s="59"/>
      <c r="KAA856" s="59"/>
      <c r="KAB856" s="59"/>
      <c r="KAC856" s="59"/>
      <c r="KAD856" s="59"/>
      <c r="KAE856" s="59"/>
      <c r="KAF856" s="59"/>
      <c r="KAG856" s="59"/>
      <c r="KAH856" s="59"/>
      <c r="KAI856" s="59"/>
      <c r="KAJ856" s="59"/>
      <c r="KAK856" s="59"/>
      <c r="KAL856" s="59"/>
      <c r="KAM856" s="59"/>
      <c r="KAN856" s="59"/>
      <c r="KAO856" s="59"/>
      <c r="KAP856" s="59"/>
      <c r="KAQ856" s="59"/>
      <c r="KAR856" s="59"/>
      <c r="KAS856" s="59"/>
      <c r="KAT856" s="59"/>
      <c r="KAU856" s="59"/>
      <c r="KAV856" s="59"/>
      <c r="KAW856" s="59"/>
      <c r="KAX856" s="59"/>
      <c r="KAY856" s="59"/>
      <c r="KAZ856" s="59"/>
      <c r="KBA856" s="59"/>
      <c r="KBB856" s="59"/>
      <c r="KBC856" s="59"/>
      <c r="KBD856" s="59"/>
      <c r="KBE856" s="59"/>
      <c r="KBF856" s="59"/>
      <c r="KBG856" s="59"/>
      <c r="KBH856" s="59"/>
      <c r="KBI856" s="59"/>
      <c r="KBJ856" s="59"/>
      <c r="KBK856" s="59"/>
      <c r="KBL856" s="59"/>
      <c r="KBM856" s="59"/>
      <c r="KBN856" s="59"/>
      <c r="KBO856" s="59"/>
      <c r="KBP856" s="59"/>
      <c r="KBQ856" s="59"/>
      <c r="KBR856" s="59"/>
      <c r="KBS856" s="59"/>
      <c r="KBT856" s="59"/>
      <c r="KBU856" s="59"/>
      <c r="KBV856" s="59"/>
      <c r="KBW856" s="59"/>
      <c r="KBX856" s="59"/>
      <c r="KBY856" s="59"/>
      <c r="KBZ856" s="59"/>
      <c r="KCA856" s="59"/>
      <c r="KCB856" s="59"/>
      <c r="KCC856" s="59"/>
      <c r="KCD856" s="59"/>
      <c r="KCE856" s="59"/>
      <c r="KCF856" s="59"/>
      <c r="KCG856" s="59"/>
      <c r="KCH856" s="59"/>
      <c r="KCI856" s="59"/>
      <c r="KCJ856" s="59"/>
      <c r="KCK856" s="59"/>
      <c r="KCL856" s="59"/>
      <c r="KCM856" s="59"/>
      <c r="KCN856" s="59"/>
      <c r="KCO856" s="59"/>
      <c r="KCP856" s="59"/>
      <c r="KCQ856" s="59"/>
      <c r="KCR856" s="59"/>
      <c r="KCS856" s="59"/>
      <c r="KCT856" s="59"/>
      <c r="KCU856" s="59"/>
      <c r="KCV856" s="59"/>
      <c r="KCW856" s="59"/>
      <c r="KCX856" s="59"/>
      <c r="KCY856" s="59"/>
      <c r="KCZ856" s="59"/>
      <c r="KDA856" s="59"/>
      <c r="KDB856" s="59"/>
      <c r="KDC856" s="59"/>
      <c r="KDD856" s="59"/>
      <c r="KDE856" s="59"/>
      <c r="KDF856" s="59"/>
      <c r="KDG856" s="59"/>
      <c r="KDH856" s="59"/>
      <c r="KDI856" s="59"/>
      <c r="KDJ856" s="59"/>
      <c r="KDK856" s="59"/>
      <c r="KDL856" s="59"/>
      <c r="KDM856" s="59"/>
      <c r="KDN856" s="59"/>
      <c r="KDO856" s="59"/>
      <c r="KDP856" s="59"/>
      <c r="KDQ856" s="59"/>
      <c r="KDR856" s="59"/>
      <c r="KDS856" s="59"/>
      <c r="KDT856" s="59"/>
      <c r="KDU856" s="59"/>
      <c r="KDV856" s="59"/>
      <c r="KDW856" s="59"/>
      <c r="KDX856" s="59"/>
      <c r="KDY856" s="59"/>
      <c r="KDZ856" s="59"/>
      <c r="KEA856" s="59"/>
      <c r="KEB856" s="59"/>
      <c r="KEC856" s="59"/>
      <c r="KED856" s="59"/>
      <c r="KEE856" s="59"/>
      <c r="KEF856" s="59"/>
      <c r="KEG856" s="59"/>
      <c r="KEH856" s="59"/>
      <c r="KEI856" s="59"/>
      <c r="KEJ856" s="59"/>
      <c r="KEK856" s="59"/>
      <c r="KEL856" s="59"/>
      <c r="KEM856" s="59"/>
      <c r="KEN856" s="59"/>
      <c r="KEO856" s="59"/>
      <c r="KEP856" s="59"/>
      <c r="KEQ856" s="59"/>
      <c r="KER856" s="59"/>
      <c r="KES856" s="59"/>
      <c r="KET856" s="59"/>
      <c r="KEU856" s="59"/>
      <c r="KEV856" s="59"/>
      <c r="KEW856" s="59"/>
      <c r="KEX856" s="59"/>
      <c r="KEY856" s="59"/>
      <c r="KEZ856" s="59"/>
      <c r="KFA856" s="59"/>
      <c r="KFB856" s="59"/>
      <c r="KFC856" s="59"/>
      <c r="KFD856" s="59"/>
      <c r="KFE856" s="59"/>
      <c r="KFF856" s="59"/>
      <c r="KFG856" s="59"/>
      <c r="KFH856" s="59"/>
      <c r="KFI856" s="59"/>
      <c r="KFJ856" s="59"/>
      <c r="KFK856" s="59"/>
      <c r="KFL856" s="59"/>
      <c r="KFM856" s="59"/>
      <c r="KFN856" s="59"/>
      <c r="KFO856" s="59"/>
      <c r="KFP856" s="59"/>
      <c r="KFQ856" s="59"/>
      <c r="KFR856" s="59"/>
      <c r="KFS856" s="59"/>
      <c r="KFT856" s="59"/>
      <c r="KFU856" s="59"/>
      <c r="KFV856" s="59"/>
      <c r="KFW856" s="59"/>
      <c r="KFX856" s="59"/>
      <c r="KFY856" s="59"/>
      <c r="KFZ856" s="59"/>
      <c r="KGA856" s="59"/>
      <c r="KGB856" s="59"/>
      <c r="KGC856" s="59"/>
      <c r="KGD856" s="59"/>
      <c r="KGE856" s="59"/>
      <c r="KGF856" s="59"/>
      <c r="KGG856" s="59"/>
      <c r="KGH856" s="59"/>
      <c r="KGI856" s="59"/>
      <c r="KGJ856" s="59"/>
      <c r="KGK856" s="59"/>
      <c r="KGL856" s="59"/>
      <c r="KGM856" s="59"/>
      <c r="KGN856" s="59"/>
      <c r="KGO856" s="59"/>
      <c r="KGP856" s="59"/>
      <c r="KGQ856" s="59"/>
      <c r="KGR856" s="59"/>
      <c r="KGS856" s="59"/>
      <c r="KGT856" s="59"/>
      <c r="KGU856" s="59"/>
      <c r="KGV856" s="59"/>
      <c r="KGW856" s="59"/>
      <c r="KGX856" s="59"/>
      <c r="KGY856" s="59"/>
      <c r="KGZ856" s="59"/>
      <c r="KHA856" s="59"/>
      <c r="KHB856" s="59"/>
      <c r="KHC856" s="59"/>
      <c r="KHD856" s="59"/>
      <c r="KHE856" s="59"/>
      <c r="KHF856" s="59"/>
      <c r="KHG856" s="59"/>
      <c r="KHH856" s="59"/>
      <c r="KHI856" s="59"/>
      <c r="KHJ856" s="59"/>
      <c r="KHK856" s="59"/>
      <c r="KHL856" s="59"/>
      <c r="KHM856" s="59"/>
      <c r="KHN856" s="59"/>
      <c r="KHO856" s="59"/>
      <c r="KHP856" s="59"/>
      <c r="KHQ856" s="59"/>
      <c r="KHR856" s="59"/>
      <c r="KHS856" s="59"/>
      <c r="KHT856" s="59"/>
      <c r="KHU856" s="59"/>
      <c r="KHV856" s="59"/>
      <c r="KHW856" s="59"/>
      <c r="KHX856" s="59"/>
      <c r="KHY856" s="59"/>
      <c r="KHZ856" s="59"/>
      <c r="KIA856" s="59"/>
      <c r="KIB856" s="59"/>
      <c r="KIC856" s="59"/>
      <c r="KID856" s="59"/>
      <c r="KIE856" s="59"/>
      <c r="KIF856" s="59"/>
      <c r="KIG856" s="59"/>
      <c r="KIH856" s="59"/>
      <c r="KII856" s="59"/>
      <c r="KIJ856" s="59"/>
      <c r="KIK856" s="59"/>
      <c r="KIL856" s="59"/>
      <c r="KIM856" s="59"/>
      <c r="KIN856" s="59"/>
      <c r="KIO856" s="59"/>
      <c r="KIP856" s="59"/>
      <c r="KIQ856" s="59"/>
      <c r="KIR856" s="59"/>
      <c r="KIS856" s="59"/>
      <c r="KIT856" s="59"/>
      <c r="KIU856" s="59"/>
      <c r="KIV856" s="59"/>
      <c r="KIW856" s="59"/>
      <c r="KIX856" s="59"/>
      <c r="KIY856" s="59"/>
      <c r="KIZ856" s="59"/>
      <c r="KJA856" s="59"/>
      <c r="KJB856" s="59"/>
      <c r="KJC856" s="59"/>
      <c r="KJD856" s="59"/>
      <c r="KJE856" s="59"/>
      <c r="KJF856" s="59"/>
      <c r="KJG856" s="59"/>
      <c r="KJH856" s="59"/>
      <c r="KJI856" s="59"/>
      <c r="KJJ856" s="59"/>
      <c r="KJK856" s="59"/>
      <c r="KJL856" s="59"/>
      <c r="KJM856" s="59"/>
      <c r="KJN856" s="59"/>
      <c r="KJO856" s="59"/>
      <c r="KJP856" s="59"/>
      <c r="KJQ856" s="59"/>
      <c r="KJR856" s="59"/>
      <c r="KJS856" s="59"/>
      <c r="KJT856" s="59"/>
      <c r="KJU856" s="59"/>
      <c r="KJV856" s="59"/>
      <c r="KJW856" s="59"/>
      <c r="KJX856" s="59"/>
      <c r="KJY856" s="59"/>
      <c r="KJZ856" s="59"/>
      <c r="KKA856" s="59"/>
      <c r="KKB856" s="59"/>
      <c r="KKC856" s="59"/>
      <c r="KKD856" s="59"/>
      <c r="KKE856" s="59"/>
      <c r="KKF856" s="59"/>
      <c r="KKG856" s="59"/>
      <c r="KKH856" s="59"/>
      <c r="KKI856" s="59"/>
      <c r="KKJ856" s="59"/>
      <c r="KKK856" s="59"/>
      <c r="KKL856" s="59"/>
      <c r="KKM856" s="59"/>
      <c r="KKN856" s="59"/>
      <c r="KKO856" s="59"/>
      <c r="KKP856" s="59"/>
      <c r="KKQ856" s="59"/>
      <c r="KKR856" s="59"/>
      <c r="KKS856" s="59"/>
      <c r="KKT856" s="59"/>
      <c r="KKU856" s="59"/>
      <c r="KKV856" s="59"/>
      <c r="KKW856" s="59"/>
      <c r="KKX856" s="59"/>
      <c r="KKY856" s="59"/>
      <c r="KKZ856" s="59"/>
      <c r="KLA856" s="59"/>
      <c r="KLB856" s="59"/>
      <c r="KLC856" s="59"/>
      <c r="KLD856" s="59"/>
      <c r="KLE856" s="59"/>
      <c r="KLF856" s="59"/>
      <c r="KLG856" s="59"/>
      <c r="KLH856" s="59"/>
      <c r="KLI856" s="59"/>
      <c r="KLJ856" s="59"/>
      <c r="KLK856" s="59"/>
      <c r="KLL856" s="59"/>
      <c r="KLM856" s="59"/>
      <c r="KLN856" s="59"/>
      <c r="KLO856" s="59"/>
      <c r="KLP856" s="59"/>
      <c r="KLQ856" s="59"/>
      <c r="KLR856" s="59"/>
      <c r="KLS856" s="59"/>
      <c r="KLT856" s="59"/>
      <c r="KLU856" s="59"/>
      <c r="KLV856" s="59"/>
      <c r="KLW856" s="59"/>
      <c r="KLX856" s="59"/>
      <c r="KLY856" s="59"/>
      <c r="KLZ856" s="59"/>
      <c r="KMA856" s="59"/>
      <c r="KMB856" s="59"/>
      <c r="KMC856" s="59"/>
      <c r="KMD856" s="59"/>
      <c r="KME856" s="59"/>
      <c r="KMF856" s="59"/>
      <c r="KMG856" s="59"/>
      <c r="KMH856" s="59"/>
      <c r="KMI856" s="59"/>
      <c r="KMJ856" s="59"/>
      <c r="KMK856" s="59"/>
      <c r="KML856" s="59"/>
      <c r="KMM856" s="59"/>
      <c r="KMN856" s="59"/>
      <c r="KMO856" s="59"/>
      <c r="KMP856" s="59"/>
      <c r="KMQ856" s="59"/>
      <c r="KMR856" s="59"/>
      <c r="KMS856" s="59"/>
      <c r="KMT856" s="59"/>
      <c r="KMU856" s="59"/>
      <c r="KMV856" s="59"/>
      <c r="KMW856" s="59"/>
      <c r="KMX856" s="59"/>
      <c r="KMY856" s="59"/>
      <c r="KMZ856" s="59"/>
      <c r="KNA856" s="59"/>
      <c r="KNB856" s="59"/>
      <c r="KNC856" s="59"/>
      <c r="KND856" s="59"/>
      <c r="KNE856" s="59"/>
      <c r="KNF856" s="59"/>
      <c r="KNG856" s="59"/>
      <c r="KNH856" s="59"/>
      <c r="KNI856" s="59"/>
      <c r="KNJ856" s="59"/>
      <c r="KNK856" s="59"/>
      <c r="KNL856" s="59"/>
      <c r="KNM856" s="59"/>
      <c r="KNN856" s="59"/>
      <c r="KNO856" s="59"/>
      <c r="KNP856" s="59"/>
      <c r="KNQ856" s="59"/>
      <c r="KNR856" s="59"/>
      <c r="KNS856" s="59"/>
      <c r="KNT856" s="59"/>
      <c r="KNU856" s="59"/>
      <c r="KNV856" s="59"/>
      <c r="KNW856" s="59"/>
      <c r="KNX856" s="59"/>
      <c r="KNY856" s="59"/>
      <c r="KNZ856" s="59"/>
      <c r="KOA856" s="59"/>
      <c r="KOB856" s="59"/>
      <c r="KOC856" s="59"/>
      <c r="KOD856" s="59"/>
      <c r="KOE856" s="59"/>
      <c r="KOF856" s="59"/>
      <c r="KOG856" s="59"/>
      <c r="KOH856" s="59"/>
      <c r="KOI856" s="59"/>
      <c r="KOJ856" s="59"/>
      <c r="KOK856" s="59"/>
      <c r="KOL856" s="59"/>
      <c r="KOM856" s="59"/>
      <c r="KON856" s="59"/>
      <c r="KOO856" s="59"/>
      <c r="KOP856" s="59"/>
      <c r="KOQ856" s="59"/>
      <c r="KOR856" s="59"/>
      <c r="KOS856" s="59"/>
      <c r="KOT856" s="59"/>
      <c r="KOU856" s="59"/>
      <c r="KOV856" s="59"/>
      <c r="KOW856" s="59"/>
      <c r="KOX856" s="59"/>
      <c r="KOY856" s="59"/>
      <c r="KOZ856" s="59"/>
      <c r="KPA856" s="59"/>
      <c r="KPB856" s="59"/>
      <c r="KPC856" s="59"/>
      <c r="KPD856" s="59"/>
      <c r="KPE856" s="59"/>
      <c r="KPF856" s="59"/>
      <c r="KPG856" s="59"/>
      <c r="KPH856" s="59"/>
      <c r="KPI856" s="59"/>
      <c r="KPJ856" s="59"/>
      <c r="KPK856" s="59"/>
      <c r="KPL856" s="59"/>
      <c r="KPM856" s="59"/>
      <c r="KPN856" s="59"/>
      <c r="KPO856" s="59"/>
      <c r="KPP856" s="59"/>
      <c r="KPQ856" s="59"/>
      <c r="KPR856" s="59"/>
      <c r="KPS856" s="59"/>
      <c r="KPT856" s="59"/>
      <c r="KPU856" s="59"/>
      <c r="KPV856" s="59"/>
      <c r="KPW856" s="59"/>
      <c r="KPX856" s="59"/>
      <c r="KPY856" s="59"/>
      <c r="KPZ856" s="59"/>
      <c r="KQA856" s="59"/>
      <c r="KQB856" s="59"/>
      <c r="KQC856" s="59"/>
      <c r="KQD856" s="59"/>
      <c r="KQE856" s="59"/>
      <c r="KQF856" s="59"/>
      <c r="KQG856" s="59"/>
      <c r="KQH856" s="59"/>
      <c r="KQI856" s="59"/>
      <c r="KQJ856" s="59"/>
      <c r="KQK856" s="59"/>
      <c r="KQL856" s="59"/>
      <c r="KQM856" s="59"/>
      <c r="KQN856" s="59"/>
      <c r="KQO856" s="59"/>
      <c r="KQP856" s="59"/>
      <c r="KQQ856" s="59"/>
      <c r="KQR856" s="59"/>
      <c r="KQS856" s="59"/>
      <c r="KQT856" s="59"/>
      <c r="KQU856" s="59"/>
      <c r="KQV856" s="59"/>
      <c r="KQW856" s="59"/>
      <c r="KQX856" s="59"/>
      <c r="KQY856" s="59"/>
      <c r="KQZ856" s="59"/>
      <c r="KRA856" s="59"/>
      <c r="KRB856" s="59"/>
      <c r="KRC856" s="59"/>
      <c r="KRD856" s="59"/>
      <c r="KRE856" s="59"/>
      <c r="KRF856" s="59"/>
      <c r="KRG856" s="59"/>
      <c r="KRH856" s="59"/>
      <c r="KRI856" s="59"/>
      <c r="KRJ856" s="59"/>
      <c r="KRK856" s="59"/>
      <c r="KRL856" s="59"/>
      <c r="KRM856" s="59"/>
      <c r="KRN856" s="59"/>
      <c r="KRO856" s="59"/>
      <c r="KRP856" s="59"/>
      <c r="KRQ856" s="59"/>
      <c r="KRR856" s="59"/>
      <c r="KRS856" s="59"/>
      <c r="KRT856" s="59"/>
      <c r="KRU856" s="59"/>
      <c r="KRV856" s="59"/>
      <c r="KRW856" s="59"/>
      <c r="KRX856" s="59"/>
      <c r="KRY856" s="59"/>
      <c r="KRZ856" s="59"/>
      <c r="KSA856" s="59"/>
      <c r="KSB856" s="59"/>
      <c r="KSC856" s="59"/>
      <c r="KSD856" s="59"/>
      <c r="KSE856" s="59"/>
      <c r="KSF856" s="59"/>
      <c r="KSG856" s="59"/>
      <c r="KSH856" s="59"/>
      <c r="KSI856" s="59"/>
      <c r="KSJ856" s="59"/>
      <c r="KSK856" s="59"/>
      <c r="KSL856" s="59"/>
      <c r="KSM856" s="59"/>
      <c r="KSN856" s="59"/>
      <c r="KSO856" s="59"/>
      <c r="KSP856" s="59"/>
      <c r="KSQ856" s="59"/>
      <c r="KSR856" s="59"/>
      <c r="KSS856" s="59"/>
      <c r="KST856" s="59"/>
      <c r="KSU856" s="59"/>
      <c r="KSV856" s="59"/>
      <c r="KSW856" s="59"/>
      <c r="KSX856" s="59"/>
      <c r="KSY856" s="59"/>
      <c r="KSZ856" s="59"/>
      <c r="KTA856" s="59"/>
      <c r="KTB856" s="59"/>
      <c r="KTC856" s="59"/>
      <c r="KTD856" s="59"/>
      <c r="KTE856" s="59"/>
      <c r="KTF856" s="59"/>
      <c r="KTG856" s="59"/>
      <c r="KTH856" s="59"/>
      <c r="KTI856" s="59"/>
      <c r="KTJ856" s="59"/>
      <c r="KTK856" s="59"/>
      <c r="KTL856" s="59"/>
      <c r="KTM856" s="59"/>
      <c r="KTN856" s="59"/>
      <c r="KTO856" s="59"/>
      <c r="KTP856" s="59"/>
      <c r="KTQ856" s="59"/>
      <c r="KTR856" s="59"/>
      <c r="KTS856" s="59"/>
      <c r="KTT856" s="59"/>
      <c r="KTU856" s="59"/>
      <c r="KTV856" s="59"/>
      <c r="KTW856" s="59"/>
      <c r="KTX856" s="59"/>
      <c r="KTY856" s="59"/>
      <c r="KTZ856" s="59"/>
      <c r="KUA856" s="59"/>
      <c r="KUB856" s="59"/>
      <c r="KUC856" s="59"/>
      <c r="KUD856" s="59"/>
      <c r="KUE856" s="59"/>
      <c r="KUF856" s="59"/>
      <c r="KUG856" s="59"/>
      <c r="KUH856" s="59"/>
      <c r="KUI856" s="59"/>
      <c r="KUJ856" s="59"/>
      <c r="KUK856" s="59"/>
      <c r="KUL856" s="59"/>
      <c r="KUM856" s="59"/>
      <c r="KUN856" s="59"/>
      <c r="KUO856" s="59"/>
      <c r="KUP856" s="59"/>
      <c r="KUQ856" s="59"/>
      <c r="KUR856" s="59"/>
      <c r="KUS856" s="59"/>
      <c r="KUT856" s="59"/>
      <c r="KUU856" s="59"/>
      <c r="KUV856" s="59"/>
      <c r="KUW856" s="59"/>
      <c r="KUX856" s="59"/>
      <c r="KUY856" s="59"/>
      <c r="KUZ856" s="59"/>
      <c r="KVA856" s="59"/>
      <c r="KVB856" s="59"/>
      <c r="KVC856" s="59"/>
      <c r="KVD856" s="59"/>
      <c r="KVE856" s="59"/>
      <c r="KVF856" s="59"/>
      <c r="KVG856" s="59"/>
      <c r="KVH856" s="59"/>
      <c r="KVI856" s="59"/>
      <c r="KVJ856" s="59"/>
      <c r="KVK856" s="59"/>
      <c r="KVL856" s="59"/>
      <c r="KVM856" s="59"/>
      <c r="KVN856" s="59"/>
      <c r="KVO856" s="59"/>
      <c r="KVP856" s="59"/>
      <c r="KVQ856" s="59"/>
      <c r="KVR856" s="59"/>
      <c r="KVS856" s="59"/>
      <c r="KVT856" s="59"/>
      <c r="KVU856" s="59"/>
      <c r="KVV856" s="59"/>
      <c r="KVW856" s="59"/>
      <c r="KVX856" s="59"/>
      <c r="KVY856" s="59"/>
      <c r="KVZ856" s="59"/>
      <c r="KWA856" s="59"/>
      <c r="KWB856" s="59"/>
      <c r="KWC856" s="59"/>
      <c r="KWD856" s="59"/>
      <c r="KWE856" s="59"/>
      <c r="KWF856" s="59"/>
      <c r="KWG856" s="59"/>
      <c r="KWH856" s="59"/>
      <c r="KWI856" s="59"/>
      <c r="KWJ856" s="59"/>
      <c r="KWK856" s="59"/>
      <c r="KWL856" s="59"/>
      <c r="KWM856" s="59"/>
      <c r="KWN856" s="59"/>
      <c r="KWO856" s="59"/>
      <c r="KWP856" s="59"/>
      <c r="KWQ856" s="59"/>
      <c r="KWR856" s="59"/>
      <c r="KWS856" s="59"/>
      <c r="KWT856" s="59"/>
      <c r="KWU856" s="59"/>
      <c r="KWV856" s="59"/>
      <c r="KWW856" s="59"/>
      <c r="KWX856" s="59"/>
      <c r="KWY856" s="59"/>
      <c r="KWZ856" s="59"/>
      <c r="KXA856" s="59"/>
      <c r="KXB856" s="59"/>
      <c r="KXC856" s="59"/>
      <c r="KXD856" s="59"/>
      <c r="KXE856" s="59"/>
      <c r="KXF856" s="59"/>
      <c r="KXG856" s="59"/>
      <c r="KXH856" s="59"/>
      <c r="KXI856" s="59"/>
      <c r="KXJ856" s="59"/>
      <c r="KXK856" s="59"/>
      <c r="KXL856" s="59"/>
      <c r="KXM856" s="59"/>
      <c r="KXN856" s="59"/>
      <c r="KXO856" s="59"/>
      <c r="KXP856" s="59"/>
      <c r="KXQ856" s="59"/>
      <c r="KXR856" s="59"/>
      <c r="KXS856" s="59"/>
      <c r="KXT856" s="59"/>
      <c r="KXU856" s="59"/>
      <c r="KXV856" s="59"/>
      <c r="KXW856" s="59"/>
      <c r="KXX856" s="59"/>
      <c r="KXY856" s="59"/>
      <c r="KXZ856" s="59"/>
      <c r="KYA856" s="59"/>
      <c r="KYB856" s="59"/>
      <c r="KYC856" s="59"/>
      <c r="KYD856" s="59"/>
      <c r="KYE856" s="59"/>
      <c r="KYF856" s="59"/>
      <c r="KYG856" s="59"/>
      <c r="KYH856" s="59"/>
      <c r="KYI856" s="59"/>
      <c r="KYJ856" s="59"/>
      <c r="KYK856" s="59"/>
      <c r="KYL856" s="59"/>
      <c r="KYM856" s="59"/>
      <c r="KYN856" s="59"/>
      <c r="KYO856" s="59"/>
      <c r="KYP856" s="59"/>
      <c r="KYQ856" s="59"/>
      <c r="KYR856" s="59"/>
      <c r="KYS856" s="59"/>
      <c r="KYT856" s="59"/>
      <c r="KYU856" s="59"/>
      <c r="KYV856" s="59"/>
      <c r="KYW856" s="59"/>
      <c r="KYX856" s="59"/>
      <c r="KYY856" s="59"/>
      <c r="KYZ856" s="59"/>
      <c r="KZA856" s="59"/>
      <c r="KZB856" s="59"/>
      <c r="KZC856" s="59"/>
      <c r="KZD856" s="59"/>
      <c r="KZE856" s="59"/>
      <c r="KZF856" s="59"/>
      <c r="KZG856" s="59"/>
      <c r="KZH856" s="59"/>
      <c r="KZI856" s="59"/>
      <c r="KZJ856" s="59"/>
      <c r="KZK856" s="59"/>
      <c r="KZL856" s="59"/>
      <c r="KZM856" s="59"/>
      <c r="KZN856" s="59"/>
      <c r="KZO856" s="59"/>
      <c r="KZP856" s="59"/>
      <c r="KZQ856" s="59"/>
      <c r="KZR856" s="59"/>
      <c r="KZS856" s="59"/>
      <c r="KZT856" s="59"/>
      <c r="KZU856" s="59"/>
      <c r="KZV856" s="59"/>
      <c r="KZW856" s="59"/>
      <c r="KZX856" s="59"/>
      <c r="KZY856" s="59"/>
      <c r="KZZ856" s="59"/>
      <c r="LAA856" s="59"/>
      <c r="LAB856" s="59"/>
      <c r="LAC856" s="59"/>
      <c r="LAD856" s="59"/>
      <c r="LAE856" s="59"/>
      <c r="LAF856" s="59"/>
      <c r="LAG856" s="59"/>
      <c r="LAH856" s="59"/>
      <c r="LAI856" s="59"/>
      <c r="LAJ856" s="59"/>
      <c r="LAK856" s="59"/>
      <c r="LAL856" s="59"/>
      <c r="LAM856" s="59"/>
      <c r="LAN856" s="59"/>
      <c r="LAO856" s="59"/>
      <c r="LAP856" s="59"/>
      <c r="LAQ856" s="59"/>
      <c r="LAR856" s="59"/>
      <c r="LAS856" s="59"/>
      <c r="LAT856" s="59"/>
      <c r="LAU856" s="59"/>
      <c r="LAV856" s="59"/>
      <c r="LAW856" s="59"/>
      <c r="LAX856" s="59"/>
      <c r="LAY856" s="59"/>
      <c r="LAZ856" s="59"/>
      <c r="LBA856" s="59"/>
      <c r="LBB856" s="59"/>
      <c r="LBC856" s="59"/>
      <c r="LBD856" s="59"/>
      <c r="LBE856" s="59"/>
      <c r="LBF856" s="59"/>
      <c r="LBG856" s="59"/>
      <c r="LBH856" s="59"/>
      <c r="LBI856" s="59"/>
      <c r="LBJ856" s="59"/>
      <c r="LBK856" s="59"/>
      <c r="LBL856" s="59"/>
      <c r="LBM856" s="59"/>
      <c r="LBN856" s="59"/>
      <c r="LBO856" s="59"/>
      <c r="LBP856" s="59"/>
      <c r="LBQ856" s="59"/>
      <c r="LBR856" s="59"/>
      <c r="LBS856" s="59"/>
      <c r="LBT856" s="59"/>
      <c r="LBU856" s="59"/>
      <c r="LBV856" s="59"/>
      <c r="LBW856" s="59"/>
      <c r="LBX856" s="59"/>
      <c r="LBY856" s="59"/>
      <c r="LBZ856" s="59"/>
      <c r="LCA856" s="59"/>
      <c r="LCB856" s="59"/>
      <c r="LCC856" s="59"/>
      <c r="LCD856" s="59"/>
      <c r="LCE856" s="59"/>
      <c r="LCF856" s="59"/>
      <c r="LCG856" s="59"/>
      <c r="LCH856" s="59"/>
      <c r="LCI856" s="59"/>
      <c r="LCJ856" s="59"/>
      <c r="LCK856" s="59"/>
      <c r="LCL856" s="59"/>
      <c r="LCM856" s="59"/>
      <c r="LCN856" s="59"/>
      <c r="LCO856" s="59"/>
      <c r="LCP856" s="59"/>
      <c r="LCQ856" s="59"/>
      <c r="LCR856" s="59"/>
      <c r="LCS856" s="59"/>
      <c r="LCT856" s="59"/>
      <c r="LCU856" s="59"/>
      <c r="LCV856" s="59"/>
      <c r="LCW856" s="59"/>
      <c r="LCX856" s="59"/>
      <c r="LCY856" s="59"/>
      <c r="LCZ856" s="59"/>
      <c r="LDA856" s="59"/>
      <c r="LDB856" s="59"/>
      <c r="LDC856" s="59"/>
      <c r="LDD856" s="59"/>
      <c r="LDE856" s="59"/>
      <c r="LDF856" s="59"/>
      <c r="LDG856" s="59"/>
      <c r="LDH856" s="59"/>
      <c r="LDI856" s="59"/>
      <c r="LDJ856" s="59"/>
      <c r="LDK856" s="59"/>
      <c r="LDL856" s="59"/>
      <c r="LDM856" s="59"/>
      <c r="LDN856" s="59"/>
      <c r="LDO856" s="59"/>
      <c r="LDP856" s="59"/>
      <c r="LDQ856" s="59"/>
      <c r="LDR856" s="59"/>
      <c r="LDS856" s="59"/>
      <c r="LDT856" s="59"/>
      <c r="LDU856" s="59"/>
      <c r="LDV856" s="59"/>
      <c r="LDW856" s="59"/>
      <c r="LDX856" s="59"/>
      <c r="LDY856" s="59"/>
      <c r="LDZ856" s="59"/>
      <c r="LEA856" s="59"/>
      <c r="LEB856" s="59"/>
      <c r="LEC856" s="59"/>
      <c r="LED856" s="59"/>
      <c r="LEE856" s="59"/>
      <c r="LEF856" s="59"/>
      <c r="LEG856" s="59"/>
      <c r="LEH856" s="59"/>
      <c r="LEI856" s="59"/>
      <c r="LEJ856" s="59"/>
      <c r="LEK856" s="59"/>
      <c r="LEL856" s="59"/>
      <c r="LEM856" s="59"/>
      <c r="LEN856" s="59"/>
      <c r="LEO856" s="59"/>
      <c r="LEP856" s="59"/>
      <c r="LEQ856" s="59"/>
      <c r="LER856" s="59"/>
      <c r="LES856" s="59"/>
      <c r="LET856" s="59"/>
      <c r="LEU856" s="59"/>
      <c r="LEV856" s="59"/>
      <c r="LEW856" s="59"/>
      <c r="LEX856" s="59"/>
      <c r="LEY856" s="59"/>
      <c r="LEZ856" s="59"/>
      <c r="LFA856" s="59"/>
      <c r="LFB856" s="59"/>
      <c r="LFC856" s="59"/>
      <c r="LFD856" s="59"/>
      <c r="LFE856" s="59"/>
      <c r="LFF856" s="59"/>
      <c r="LFG856" s="59"/>
      <c r="LFH856" s="59"/>
      <c r="LFI856" s="59"/>
      <c r="LFJ856" s="59"/>
      <c r="LFK856" s="59"/>
      <c r="LFL856" s="59"/>
      <c r="LFM856" s="59"/>
      <c r="LFN856" s="59"/>
      <c r="LFO856" s="59"/>
      <c r="LFP856" s="59"/>
      <c r="LFQ856" s="59"/>
      <c r="LFR856" s="59"/>
      <c r="LFS856" s="59"/>
      <c r="LFT856" s="59"/>
      <c r="LFU856" s="59"/>
      <c r="LFV856" s="59"/>
      <c r="LFW856" s="59"/>
      <c r="LFX856" s="59"/>
      <c r="LFY856" s="59"/>
      <c r="LFZ856" s="59"/>
      <c r="LGA856" s="59"/>
      <c r="LGB856" s="59"/>
      <c r="LGC856" s="59"/>
      <c r="LGD856" s="59"/>
      <c r="LGE856" s="59"/>
      <c r="LGF856" s="59"/>
      <c r="LGG856" s="59"/>
      <c r="LGH856" s="59"/>
      <c r="LGI856" s="59"/>
      <c r="LGJ856" s="59"/>
      <c r="LGK856" s="59"/>
      <c r="LGL856" s="59"/>
      <c r="LGM856" s="59"/>
      <c r="LGN856" s="59"/>
      <c r="LGO856" s="59"/>
      <c r="LGP856" s="59"/>
      <c r="LGQ856" s="59"/>
      <c r="LGR856" s="59"/>
      <c r="LGS856" s="59"/>
      <c r="LGT856" s="59"/>
      <c r="LGU856" s="59"/>
      <c r="LGV856" s="59"/>
      <c r="LGW856" s="59"/>
      <c r="LGX856" s="59"/>
      <c r="LGY856" s="59"/>
      <c r="LGZ856" s="59"/>
      <c r="LHA856" s="59"/>
      <c r="LHB856" s="59"/>
      <c r="LHC856" s="59"/>
      <c r="LHD856" s="59"/>
      <c r="LHE856" s="59"/>
      <c r="LHF856" s="59"/>
      <c r="LHG856" s="59"/>
      <c r="LHH856" s="59"/>
      <c r="LHI856" s="59"/>
      <c r="LHJ856" s="59"/>
      <c r="LHK856" s="59"/>
      <c r="LHL856" s="59"/>
      <c r="LHM856" s="59"/>
      <c r="LHN856" s="59"/>
      <c r="LHO856" s="59"/>
      <c r="LHP856" s="59"/>
      <c r="LHQ856" s="59"/>
      <c r="LHR856" s="59"/>
      <c r="LHS856" s="59"/>
      <c r="LHT856" s="59"/>
      <c r="LHU856" s="59"/>
      <c r="LHV856" s="59"/>
      <c r="LHW856" s="59"/>
      <c r="LHX856" s="59"/>
      <c r="LHY856" s="59"/>
      <c r="LHZ856" s="59"/>
      <c r="LIA856" s="59"/>
      <c r="LIB856" s="59"/>
      <c r="LIC856" s="59"/>
      <c r="LID856" s="59"/>
      <c r="LIE856" s="59"/>
      <c r="LIF856" s="59"/>
      <c r="LIG856" s="59"/>
      <c r="LIH856" s="59"/>
      <c r="LII856" s="59"/>
      <c r="LIJ856" s="59"/>
      <c r="LIK856" s="59"/>
      <c r="LIL856" s="59"/>
      <c r="LIM856" s="59"/>
      <c r="LIN856" s="59"/>
      <c r="LIO856" s="59"/>
      <c r="LIP856" s="59"/>
      <c r="LIQ856" s="59"/>
      <c r="LIR856" s="59"/>
      <c r="LIS856" s="59"/>
      <c r="LIT856" s="59"/>
      <c r="LIU856" s="59"/>
      <c r="LIV856" s="59"/>
      <c r="LIW856" s="59"/>
      <c r="LIX856" s="59"/>
      <c r="LIY856" s="59"/>
      <c r="LIZ856" s="59"/>
      <c r="LJA856" s="59"/>
      <c r="LJB856" s="59"/>
      <c r="LJC856" s="59"/>
      <c r="LJD856" s="59"/>
      <c r="LJE856" s="59"/>
      <c r="LJF856" s="59"/>
      <c r="LJG856" s="59"/>
      <c r="LJH856" s="59"/>
      <c r="LJI856" s="59"/>
      <c r="LJJ856" s="59"/>
      <c r="LJK856" s="59"/>
      <c r="LJL856" s="59"/>
      <c r="LJM856" s="59"/>
      <c r="LJN856" s="59"/>
      <c r="LJO856" s="59"/>
      <c r="LJP856" s="59"/>
      <c r="LJQ856" s="59"/>
      <c r="LJR856" s="59"/>
      <c r="LJS856" s="59"/>
      <c r="LJT856" s="59"/>
      <c r="LJU856" s="59"/>
      <c r="LJV856" s="59"/>
      <c r="LJW856" s="59"/>
      <c r="LJX856" s="59"/>
      <c r="LJY856" s="59"/>
      <c r="LJZ856" s="59"/>
      <c r="LKA856" s="59"/>
      <c r="LKB856" s="59"/>
      <c r="LKC856" s="59"/>
      <c r="LKD856" s="59"/>
      <c r="LKE856" s="59"/>
      <c r="LKF856" s="59"/>
      <c r="LKG856" s="59"/>
      <c r="LKH856" s="59"/>
      <c r="LKI856" s="59"/>
      <c r="LKJ856" s="59"/>
      <c r="LKK856" s="59"/>
      <c r="LKL856" s="59"/>
      <c r="LKM856" s="59"/>
      <c r="LKN856" s="59"/>
      <c r="LKO856" s="59"/>
      <c r="LKP856" s="59"/>
      <c r="LKQ856" s="59"/>
      <c r="LKR856" s="59"/>
      <c r="LKS856" s="59"/>
      <c r="LKT856" s="59"/>
      <c r="LKU856" s="59"/>
      <c r="LKV856" s="59"/>
      <c r="LKW856" s="59"/>
      <c r="LKX856" s="59"/>
      <c r="LKY856" s="59"/>
      <c r="LKZ856" s="59"/>
      <c r="LLA856" s="59"/>
      <c r="LLB856" s="59"/>
      <c r="LLC856" s="59"/>
      <c r="LLD856" s="59"/>
      <c r="LLE856" s="59"/>
      <c r="LLF856" s="59"/>
      <c r="LLG856" s="59"/>
      <c r="LLH856" s="59"/>
      <c r="LLI856" s="59"/>
      <c r="LLJ856" s="59"/>
      <c r="LLK856" s="59"/>
      <c r="LLL856" s="59"/>
      <c r="LLM856" s="59"/>
      <c r="LLN856" s="59"/>
      <c r="LLO856" s="59"/>
      <c r="LLP856" s="59"/>
      <c r="LLQ856" s="59"/>
      <c r="LLR856" s="59"/>
      <c r="LLS856" s="59"/>
      <c r="LLT856" s="59"/>
      <c r="LLU856" s="59"/>
      <c r="LLV856" s="59"/>
      <c r="LLW856" s="59"/>
      <c r="LLX856" s="59"/>
      <c r="LLY856" s="59"/>
      <c r="LLZ856" s="59"/>
      <c r="LMA856" s="59"/>
      <c r="LMB856" s="59"/>
      <c r="LMC856" s="59"/>
      <c r="LMD856" s="59"/>
      <c r="LME856" s="59"/>
      <c r="LMF856" s="59"/>
      <c r="LMG856" s="59"/>
      <c r="LMH856" s="59"/>
      <c r="LMI856" s="59"/>
      <c r="LMJ856" s="59"/>
      <c r="LMK856" s="59"/>
      <c r="LML856" s="59"/>
      <c r="LMM856" s="59"/>
      <c r="LMN856" s="59"/>
      <c r="LMO856" s="59"/>
      <c r="LMP856" s="59"/>
      <c r="LMQ856" s="59"/>
      <c r="LMR856" s="59"/>
      <c r="LMS856" s="59"/>
      <c r="LMT856" s="59"/>
      <c r="LMU856" s="59"/>
      <c r="LMV856" s="59"/>
      <c r="LMW856" s="59"/>
      <c r="LMX856" s="59"/>
      <c r="LMY856" s="59"/>
      <c r="LMZ856" s="59"/>
      <c r="LNA856" s="59"/>
      <c r="LNB856" s="59"/>
      <c r="LNC856" s="59"/>
      <c r="LND856" s="59"/>
      <c r="LNE856" s="59"/>
      <c r="LNF856" s="59"/>
      <c r="LNG856" s="59"/>
      <c r="LNH856" s="59"/>
      <c r="LNI856" s="59"/>
      <c r="LNJ856" s="59"/>
      <c r="LNK856" s="59"/>
      <c r="LNL856" s="59"/>
      <c r="LNM856" s="59"/>
      <c r="LNN856" s="59"/>
      <c r="LNO856" s="59"/>
      <c r="LNP856" s="59"/>
      <c r="LNQ856" s="59"/>
      <c r="LNR856" s="59"/>
      <c r="LNS856" s="59"/>
      <c r="LNT856" s="59"/>
      <c r="LNU856" s="59"/>
      <c r="LNV856" s="59"/>
      <c r="LNW856" s="59"/>
      <c r="LNX856" s="59"/>
      <c r="LNY856" s="59"/>
      <c r="LNZ856" s="59"/>
      <c r="LOA856" s="59"/>
      <c r="LOB856" s="59"/>
      <c r="LOC856" s="59"/>
      <c r="LOD856" s="59"/>
      <c r="LOE856" s="59"/>
      <c r="LOF856" s="59"/>
      <c r="LOG856" s="59"/>
      <c r="LOH856" s="59"/>
      <c r="LOI856" s="59"/>
      <c r="LOJ856" s="59"/>
      <c r="LOK856" s="59"/>
      <c r="LOL856" s="59"/>
      <c r="LOM856" s="59"/>
      <c r="LON856" s="59"/>
      <c r="LOO856" s="59"/>
      <c r="LOP856" s="59"/>
      <c r="LOQ856" s="59"/>
      <c r="LOR856" s="59"/>
      <c r="LOS856" s="59"/>
      <c r="LOT856" s="59"/>
      <c r="LOU856" s="59"/>
      <c r="LOV856" s="59"/>
      <c r="LOW856" s="59"/>
      <c r="LOX856" s="59"/>
      <c r="LOY856" s="59"/>
      <c r="LOZ856" s="59"/>
      <c r="LPA856" s="59"/>
      <c r="LPB856" s="59"/>
      <c r="LPC856" s="59"/>
      <c r="LPD856" s="59"/>
      <c r="LPE856" s="59"/>
      <c r="LPF856" s="59"/>
      <c r="LPG856" s="59"/>
      <c r="LPH856" s="59"/>
      <c r="LPI856" s="59"/>
      <c r="LPJ856" s="59"/>
      <c r="LPK856" s="59"/>
      <c r="LPL856" s="59"/>
      <c r="LPM856" s="59"/>
      <c r="LPN856" s="59"/>
      <c r="LPO856" s="59"/>
      <c r="LPP856" s="59"/>
      <c r="LPQ856" s="59"/>
      <c r="LPR856" s="59"/>
      <c r="LPS856" s="59"/>
      <c r="LPT856" s="59"/>
      <c r="LPU856" s="59"/>
      <c r="LPV856" s="59"/>
      <c r="LPW856" s="59"/>
      <c r="LPX856" s="59"/>
      <c r="LPY856" s="59"/>
      <c r="LPZ856" s="59"/>
      <c r="LQA856" s="59"/>
      <c r="LQB856" s="59"/>
      <c r="LQC856" s="59"/>
      <c r="LQD856" s="59"/>
      <c r="LQE856" s="59"/>
      <c r="LQF856" s="59"/>
      <c r="LQG856" s="59"/>
      <c r="LQH856" s="59"/>
      <c r="LQI856" s="59"/>
      <c r="LQJ856" s="59"/>
      <c r="LQK856" s="59"/>
      <c r="LQL856" s="59"/>
      <c r="LQM856" s="59"/>
      <c r="LQN856" s="59"/>
      <c r="LQO856" s="59"/>
      <c r="LQP856" s="59"/>
      <c r="LQQ856" s="59"/>
      <c r="LQR856" s="59"/>
      <c r="LQS856" s="59"/>
      <c r="LQT856" s="59"/>
      <c r="LQU856" s="59"/>
      <c r="LQV856" s="59"/>
      <c r="LQW856" s="59"/>
      <c r="LQX856" s="59"/>
      <c r="LQY856" s="59"/>
      <c r="LQZ856" s="59"/>
      <c r="LRA856" s="59"/>
      <c r="LRB856" s="59"/>
      <c r="LRC856" s="59"/>
      <c r="LRD856" s="59"/>
      <c r="LRE856" s="59"/>
      <c r="LRF856" s="59"/>
      <c r="LRG856" s="59"/>
      <c r="LRH856" s="59"/>
      <c r="LRI856" s="59"/>
      <c r="LRJ856" s="59"/>
      <c r="LRK856" s="59"/>
      <c r="LRL856" s="59"/>
      <c r="LRM856" s="59"/>
      <c r="LRN856" s="59"/>
      <c r="LRO856" s="59"/>
      <c r="LRP856" s="59"/>
      <c r="LRQ856" s="59"/>
      <c r="LRR856" s="59"/>
      <c r="LRS856" s="59"/>
      <c r="LRT856" s="59"/>
      <c r="LRU856" s="59"/>
      <c r="LRV856" s="59"/>
      <c r="LRW856" s="59"/>
      <c r="LRX856" s="59"/>
      <c r="LRY856" s="59"/>
      <c r="LRZ856" s="59"/>
      <c r="LSA856" s="59"/>
      <c r="LSB856" s="59"/>
      <c r="LSC856" s="59"/>
      <c r="LSD856" s="59"/>
      <c r="LSE856" s="59"/>
      <c r="LSF856" s="59"/>
      <c r="LSG856" s="59"/>
      <c r="LSH856" s="59"/>
      <c r="LSI856" s="59"/>
      <c r="LSJ856" s="59"/>
      <c r="LSK856" s="59"/>
      <c r="LSL856" s="59"/>
      <c r="LSM856" s="59"/>
      <c r="LSN856" s="59"/>
      <c r="LSO856" s="59"/>
      <c r="LSP856" s="59"/>
      <c r="LSQ856" s="59"/>
      <c r="LSR856" s="59"/>
      <c r="LSS856" s="59"/>
      <c r="LST856" s="59"/>
      <c r="LSU856" s="59"/>
      <c r="LSV856" s="59"/>
      <c r="LSW856" s="59"/>
      <c r="LSX856" s="59"/>
      <c r="LSY856" s="59"/>
      <c r="LSZ856" s="59"/>
      <c r="LTA856" s="59"/>
      <c r="LTB856" s="59"/>
      <c r="LTC856" s="59"/>
      <c r="LTD856" s="59"/>
      <c r="LTE856" s="59"/>
      <c r="LTF856" s="59"/>
      <c r="LTG856" s="59"/>
      <c r="LTH856" s="59"/>
      <c r="LTI856" s="59"/>
      <c r="LTJ856" s="59"/>
      <c r="LTK856" s="59"/>
      <c r="LTL856" s="59"/>
      <c r="LTM856" s="59"/>
      <c r="LTN856" s="59"/>
      <c r="LTO856" s="59"/>
      <c r="LTP856" s="59"/>
      <c r="LTQ856" s="59"/>
      <c r="LTR856" s="59"/>
      <c r="LTS856" s="59"/>
      <c r="LTT856" s="59"/>
      <c r="LTU856" s="59"/>
      <c r="LTV856" s="59"/>
      <c r="LTW856" s="59"/>
      <c r="LTX856" s="59"/>
      <c r="LTY856" s="59"/>
      <c r="LTZ856" s="59"/>
      <c r="LUA856" s="59"/>
      <c r="LUB856" s="59"/>
      <c r="LUC856" s="59"/>
      <c r="LUD856" s="59"/>
      <c r="LUE856" s="59"/>
      <c r="LUF856" s="59"/>
      <c r="LUG856" s="59"/>
      <c r="LUH856" s="59"/>
      <c r="LUI856" s="59"/>
      <c r="LUJ856" s="59"/>
      <c r="LUK856" s="59"/>
      <c r="LUL856" s="59"/>
      <c r="LUM856" s="59"/>
      <c r="LUN856" s="59"/>
      <c r="LUO856" s="59"/>
      <c r="LUP856" s="59"/>
      <c r="LUQ856" s="59"/>
      <c r="LUR856" s="59"/>
      <c r="LUS856" s="59"/>
      <c r="LUT856" s="59"/>
      <c r="LUU856" s="59"/>
      <c r="LUV856" s="59"/>
      <c r="LUW856" s="59"/>
      <c r="LUX856" s="59"/>
      <c r="LUY856" s="59"/>
      <c r="LUZ856" s="59"/>
      <c r="LVA856" s="59"/>
      <c r="LVB856" s="59"/>
      <c r="LVC856" s="59"/>
      <c r="LVD856" s="59"/>
      <c r="LVE856" s="59"/>
      <c r="LVF856" s="59"/>
      <c r="LVG856" s="59"/>
      <c r="LVH856" s="59"/>
      <c r="LVI856" s="59"/>
      <c r="LVJ856" s="59"/>
      <c r="LVK856" s="59"/>
      <c r="LVL856" s="59"/>
      <c r="LVM856" s="59"/>
      <c r="LVN856" s="59"/>
      <c r="LVO856" s="59"/>
      <c r="LVP856" s="59"/>
      <c r="LVQ856" s="59"/>
      <c r="LVR856" s="59"/>
      <c r="LVS856" s="59"/>
      <c r="LVT856" s="59"/>
      <c r="LVU856" s="59"/>
      <c r="LVV856" s="59"/>
      <c r="LVW856" s="59"/>
      <c r="LVX856" s="59"/>
      <c r="LVY856" s="59"/>
      <c r="LVZ856" s="59"/>
      <c r="LWA856" s="59"/>
      <c r="LWB856" s="59"/>
      <c r="LWC856" s="59"/>
      <c r="LWD856" s="59"/>
      <c r="LWE856" s="59"/>
      <c r="LWF856" s="59"/>
      <c r="LWG856" s="59"/>
      <c r="LWH856" s="59"/>
      <c r="LWI856" s="59"/>
      <c r="LWJ856" s="59"/>
      <c r="LWK856" s="59"/>
      <c r="LWL856" s="59"/>
      <c r="LWM856" s="59"/>
      <c r="LWN856" s="59"/>
      <c r="LWO856" s="59"/>
      <c r="LWP856" s="59"/>
      <c r="LWQ856" s="59"/>
      <c r="LWR856" s="59"/>
      <c r="LWS856" s="59"/>
      <c r="LWT856" s="59"/>
      <c r="LWU856" s="59"/>
      <c r="LWV856" s="59"/>
      <c r="LWW856" s="59"/>
      <c r="LWX856" s="59"/>
      <c r="LWY856" s="59"/>
      <c r="LWZ856" s="59"/>
      <c r="LXA856" s="59"/>
      <c r="LXB856" s="59"/>
      <c r="LXC856" s="59"/>
      <c r="LXD856" s="59"/>
      <c r="LXE856" s="59"/>
      <c r="LXF856" s="59"/>
      <c r="LXG856" s="59"/>
      <c r="LXH856" s="59"/>
      <c r="LXI856" s="59"/>
      <c r="LXJ856" s="59"/>
      <c r="LXK856" s="59"/>
      <c r="LXL856" s="59"/>
      <c r="LXM856" s="59"/>
      <c r="LXN856" s="59"/>
      <c r="LXO856" s="59"/>
      <c r="LXP856" s="59"/>
      <c r="LXQ856" s="59"/>
      <c r="LXR856" s="59"/>
      <c r="LXS856" s="59"/>
      <c r="LXT856" s="59"/>
      <c r="LXU856" s="59"/>
      <c r="LXV856" s="59"/>
      <c r="LXW856" s="59"/>
      <c r="LXX856" s="59"/>
      <c r="LXY856" s="59"/>
      <c r="LXZ856" s="59"/>
      <c r="LYA856" s="59"/>
      <c r="LYB856" s="59"/>
      <c r="LYC856" s="59"/>
      <c r="LYD856" s="59"/>
      <c r="LYE856" s="59"/>
      <c r="LYF856" s="59"/>
      <c r="LYG856" s="59"/>
      <c r="LYH856" s="59"/>
      <c r="LYI856" s="59"/>
      <c r="LYJ856" s="59"/>
      <c r="LYK856" s="59"/>
      <c r="LYL856" s="59"/>
      <c r="LYM856" s="59"/>
      <c r="LYN856" s="59"/>
      <c r="LYO856" s="59"/>
      <c r="LYP856" s="59"/>
      <c r="LYQ856" s="59"/>
      <c r="LYR856" s="59"/>
      <c r="LYS856" s="59"/>
      <c r="LYT856" s="59"/>
      <c r="LYU856" s="59"/>
      <c r="LYV856" s="59"/>
      <c r="LYW856" s="59"/>
      <c r="LYX856" s="59"/>
      <c r="LYY856" s="59"/>
      <c r="LYZ856" s="59"/>
      <c r="LZA856" s="59"/>
      <c r="LZB856" s="59"/>
      <c r="LZC856" s="59"/>
      <c r="LZD856" s="59"/>
      <c r="LZE856" s="59"/>
      <c r="LZF856" s="59"/>
      <c r="LZG856" s="59"/>
      <c r="LZH856" s="59"/>
      <c r="LZI856" s="59"/>
      <c r="LZJ856" s="59"/>
      <c r="LZK856" s="59"/>
      <c r="LZL856" s="59"/>
      <c r="LZM856" s="59"/>
      <c r="LZN856" s="59"/>
      <c r="LZO856" s="59"/>
      <c r="LZP856" s="59"/>
      <c r="LZQ856" s="59"/>
      <c r="LZR856" s="59"/>
      <c r="LZS856" s="59"/>
      <c r="LZT856" s="59"/>
      <c r="LZU856" s="59"/>
      <c r="LZV856" s="59"/>
      <c r="LZW856" s="59"/>
      <c r="LZX856" s="59"/>
      <c r="LZY856" s="59"/>
      <c r="LZZ856" s="59"/>
      <c r="MAA856" s="59"/>
      <c r="MAB856" s="59"/>
      <c r="MAC856" s="59"/>
      <c r="MAD856" s="59"/>
      <c r="MAE856" s="59"/>
      <c r="MAF856" s="59"/>
      <c r="MAG856" s="59"/>
      <c r="MAH856" s="59"/>
      <c r="MAI856" s="59"/>
      <c r="MAJ856" s="59"/>
      <c r="MAK856" s="59"/>
      <c r="MAL856" s="59"/>
      <c r="MAM856" s="59"/>
      <c r="MAN856" s="59"/>
      <c r="MAO856" s="59"/>
      <c r="MAP856" s="59"/>
      <c r="MAQ856" s="59"/>
      <c r="MAR856" s="59"/>
      <c r="MAS856" s="59"/>
      <c r="MAT856" s="59"/>
      <c r="MAU856" s="59"/>
      <c r="MAV856" s="59"/>
      <c r="MAW856" s="59"/>
      <c r="MAX856" s="59"/>
      <c r="MAY856" s="59"/>
      <c r="MAZ856" s="59"/>
      <c r="MBA856" s="59"/>
      <c r="MBB856" s="59"/>
      <c r="MBC856" s="59"/>
      <c r="MBD856" s="59"/>
      <c r="MBE856" s="59"/>
      <c r="MBF856" s="59"/>
      <c r="MBG856" s="59"/>
      <c r="MBH856" s="59"/>
      <c r="MBI856" s="59"/>
      <c r="MBJ856" s="59"/>
      <c r="MBK856" s="59"/>
      <c r="MBL856" s="59"/>
      <c r="MBM856" s="59"/>
      <c r="MBN856" s="59"/>
      <c r="MBO856" s="59"/>
      <c r="MBP856" s="59"/>
      <c r="MBQ856" s="59"/>
      <c r="MBR856" s="59"/>
      <c r="MBS856" s="59"/>
      <c r="MBT856" s="59"/>
      <c r="MBU856" s="59"/>
      <c r="MBV856" s="59"/>
      <c r="MBW856" s="59"/>
      <c r="MBX856" s="59"/>
      <c r="MBY856" s="59"/>
      <c r="MBZ856" s="59"/>
      <c r="MCA856" s="59"/>
      <c r="MCB856" s="59"/>
      <c r="MCC856" s="59"/>
      <c r="MCD856" s="59"/>
      <c r="MCE856" s="59"/>
      <c r="MCF856" s="59"/>
      <c r="MCG856" s="59"/>
      <c r="MCH856" s="59"/>
      <c r="MCI856" s="59"/>
      <c r="MCJ856" s="59"/>
      <c r="MCK856" s="59"/>
      <c r="MCL856" s="59"/>
      <c r="MCM856" s="59"/>
      <c r="MCN856" s="59"/>
      <c r="MCO856" s="59"/>
      <c r="MCP856" s="59"/>
      <c r="MCQ856" s="59"/>
      <c r="MCR856" s="59"/>
      <c r="MCS856" s="59"/>
      <c r="MCT856" s="59"/>
      <c r="MCU856" s="59"/>
      <c r="MCV856" s="59"/>
      <c r="MCW856" s="59"/>
      <c r="MCX856" s="59"/>
      <c r="MCY856" s="59"/>
      <c r="MCZ856" s="59"/>
      <c r="MDA856" s="59"/>
      <c r="MDB856" s="59"/>
      <c r="MDC856" s="59"/>
      <c r="MDD856" s="59"/>
      <c r="MDE856" s="59"/>
      <c r="MDF856" s="59"/>
      <c r="MDG856" s="59"/>
      <c r="MDH856" s="59"/>
      <c r="MDI856" s="59"/>
      <c r="MDJ856" s="59"/>
      <c r="MDK856" s="59"/>
      <c r="MDL856" s="59"/>
      <c r="MDM856" s="59"/>
      <c r="MDN856" s="59"/>
      <c r="MDO856" s="59"/>
      <c r="MDP856" s="59"/>
      <c r="MDQ856" s="59"/>
      <c r="MDR856" s="59"/>
      <c r="MDS856" s="59"/>
      <c r="MDT856" s="59"/>
      <c r="MDU856" s="59"/>
      <c r="MDV856" s="59"/>
      <c r="MDW856" s="59"/>
      <c r="MDX856" s="59"/>
      <c r="MDY856" s="59"/>
      <c r="MDZ856" s="59"/>
      <c r="MEA856" s="59"/>
      <c r="MEB856" s="59"/>
      <c r="MEC856" s="59"/>
      <c r="MED856" s="59"/>
      <c r="MEE856" s="59"/>
      <c r="MEF856" s="59"/>
      <c r="MEG856" s="59"/>
      <c r="MEH856" s="59"/>
      <c r="MEI856" s="59"/>
      <c r="MEJ856" s="59"/>
      <c r="MEK856" s="59"/>
      <c r="MEL856" s="59"/>
      <c r="MEM856" s="59"/>
      <c r="MEN856" s="59"/>
      <c r="MEO856" s="59"/>
      <c r="MEP856" s="59"/>
      <c r="MEQ856" s="59"/>
      <c r="MER856" s="59"/>
      <c r="MES856" s="59"/>
      <c r="MET856" s="59"/>
      <c r="MEU856" s="59"/>
      <c r="MEV856" s="59"/>
      <c r="MEW856" s="59"/>
      <c r="MEX856" s="59"/>
      <c r="MEY856" s="59"/>
      <c r="MEZ856" s="59"/>
      <c r="MFA856" s="59"/>
      <c r="MFB856" s="59"/>
      <c r="MFC856" s="59"/>
      <c r="MFD856" s="59"/>
      <c r="MFE856" s="59"/>
      <c r="MFF856" s="59"/>
      <c r="MFG856" s="59"/>
      <c r="MFH856" s="59"/>
      <c r="MFI856" s="59"/>
      <c r="MFJ856" s="59"/>
      <c r="MFK856" s="59"/>
      <c r="MFL856" s="59"/>
      <c r="MFM856" s="59"/>
      <c r="MFN856" s="59"/>
      <c r="MFO856" s="59"/>
      <c r="MFP856" s="59"/>
      <c r="MFQ856" s="59"/>
      <c r="MFR856" s="59"/>
      <c r="MFS856" s="59"/>
      <c r="MFT856" s="59"/>
      <c r="MFU856" s="59"/>
      <c r="MFV856" s="59"/>
      <c r="MFW856" s="59"/>
      <c r="MFX856" s="59"/>
      <c r="MFY856" s="59"/>
      <c r="MFZ856" s="59"/>
      <c r="MGA856" s="59"/>
      <c r="MGB856" s="59"/>
      <c r="MGC856" s="59"/>
      <c r="MGD856" s="59"/>
      <c r="MGE856" s="59"/>
      <c r="MGF856" s="59"/>
      <c r="MGG856" s="59"/>
      <c r="MGH856" s="59"/>
      <c r="MGI856" s="59"/>
      <c r="MGJ856" s="59"/>
      <c r="MGK856" s="59"/>
      <c r="MGL856" s="59"/>
      <c r="MGM856" s="59"/>
      <c r="MGN856" s="59"/>
      <c r="MGO856" s="59"/>
      <c r="MGP856" s="59"/>
      <c r="MGQ856" s="59"/>
      <c r="MGR856" s="59"/>
      <c r="MGS856" s="59"/>
      <c r="MGT856" s="59"/>
      <c r="MGU856" s="59"/>
      <c r="MGV856" s="59"/>
      <c r="MGW856" s="59"/>
      <c r="MGX856" s="59"/>
      <c r="MGY856" s="59"/>
      <c r="MGZ856" s="59"/>
      <c r="MHA856" s="59"/>
      <c r="MHB856" s="59"/>
      <c r="MHC856" s="59"/>
      <c r="MHD856" s="59"/>
      <c r="MHE856" s="59"/>
      <c r="MHF856" s="59"/>
      <c r="MHG856" s="59"/>
      <c r="MHH856" s="59"/>
      <c r="MHI856" s="59"/>
      <c r="MHJ856" s="59"/>
      <c r="MHK856" s="59"/>
      <c r="MHL856" s="59"/>
      <c r="MHM856" s="59"/>
      <c r="MHN856" s="59"/>
      <c r="MHO856" s="59"/>
      <c r="MHP856" s="59"/>
      <c r="MHQ856" s="59"/>
      <c r="MHR856" s="59"/>
      <c r="MHS856" s="59"/>
      <c r="MHT856" s="59"/>
      <c r="MHU856" s="59"/>
      <c r="MHV856" s="59"/>
      <c r="MHW856" s="59"/>
      <c r="MHX856" s="59"/>
      <c r="MHY856" s="59"/>
      <c r="MHZ856" s="59"/>
      <c r="MIA856" s="59"/>
      <c r="MIB856" s="59"/>
      <c r="MIC856" s="59"/>
      <c r="MID856" s="59"/>
      <c r="MIE856" s="59"/>
      <c r="MIF856" s="59"/>
      <c r="MIG856" s="59"/>
      <c r="MIH856" s="59"/>
      <c r="MII856" s="59"/>
      <c r="MIJ856" s="59"/>
      <c r="MIK856" s="59"/>
      <c r="MIL856" s="59"/>
      <c r="MIM856" s="59"/>
      <c r="MIN856" s="59"/>
      <c r="MIO856" s="59"/>
      <c r="MIP856" s="59"/>
      <c r="MIQ856" s="59"/>
      <c r="MIR856" s="59"/>
      <c r="MIS856" s="59"/>
      <c r="MIT856" s="59"/>
      <c r="MIU856" s="59"/>
      <c r="MIV856" s="59"/>
      <c r="MIW856" s="59"/>
      <c r="MIX856" s="59"/>
      <c r="MIY856" s="59"/>
      <c r="MIZ856" s="59"/>
      <c r="MJA856" s="59"/>
      <c r="MJB856" s="59"/>
      <c r="MJC856" s="59"/>
      <c r="MJD856" s="59"/>
      <c r="MJE856" s="59"/>
      <c r="MJF856" s="59"/>
      <c r="MJG856" s="59"/>
      <c r="MJH856" s="59"/>
      <c r="MJI856" s="59"/>
      <c r="MJJ856" s="59"/>
      <c r="MJK856" s="59"/>
      <c r="MJL856" s="59"/>
      <c r="MJM856" s="59"/>
      <c r="MJN856" s="59"/>
      <c r="MJO856" s="59"/>
      <c r="MJP856" s="59"/>
      <c r="MJQ856" s="59"/>
      <c r="MJR856" s="59"/>
      <c r="MJS856" s="59"/>
      <c r="MJT856" s="59"/>
      <c r="MJU856" s="59"/>
      <c r="MJV856" s="59"/>
      <c r="MJW856" s="59"/>
      <c r="MJX856" s="59"/>
      <c r="MJY856" s="59"/>
      <c r="MJZ856" s="59"/>
      <c r="MKA856" s="59"/>
      <c r="MKB856" s="59"/>
      <c r="MKC856" s="59"/>
      <c r="MKD856" s="59"/>
      <c r="MKE856" s="59"/>
      <c r="MKF856" s="59"/>
      <c r="MKG856" s="59"/>
      <c r="MKH856" s="59"/>
      <c r="MKI856" s="59"/>
      <c r="MKJ856" s="59"/>
      <c r="MKK856" s="59"/>
      <c r="MKL856" s="59"/>
      <c r="MKM856" s="59"/>
      <c r="MKN856" s="59"/>
      <c r="MKO856" s="59"/>
      <c r="MKP856" s="59"/>
      <c r="MKQ856" s="59"/>
      <c r="MKR856" s="59"/>
      <c r="MKS856" s="59"/>
      <c r="MKT856" s="59"/>
      <c r="MKU856" s="59"/>
      <c r="MKV856" s="59"/>
      <c r="MKW856" s="59"/>
      <c r="MKX856" s="59"/>
      <c r="MKY856" s="59"/>
      <c r="MKZ856" s="59"/>
      <c r="MLA856" s="59"/>
      <c r="MLB856" s="59"/>
      <c r="MLC856" s="59"/>
      <c r="MLD856" s="59"/>
      <c r="MLE856" s="59"/>
      <c r="MLF856" s="59"/>
      <c r="MLG856" s="59"/>
      <c r="MLH856" s="59"/>
      <c r="MLI856" s="59"/>
      <c r="MLJ856" s="59"/>
      <c r="MLK856" s="59"/>
      <c r="MLL856" s="59"/>
      <c r="MLM856" s="59"/>
      <c r="MLN856" s="59"/>
      <c r="MLO856" s="59"/>
      <c r="MLP856" s="59"/>
      <c r="MLQ856" s="59"/>
      <c r="MLR856" s="59"/>
      <c r="MLS856" s="59"/>
      <c r="MLT856" s="59"/>
      <c r="MLU856" s="59"/>
      <c r="MLV856" s="59"/>
      <c r="MLW856" s="59"/>
      <c r="MLX856" s="59"/>
      <c r="MLY856" s="59"/>
      <c r="MLZ856" s="59"/>
      <c r="MMA856" s="59"/>
      <c r="MMB856" s="59"/>
      <c r="MMC856" s="59"/>
      <c r="MMD856" s="59"/>
      <c r="MME856" s="59"/>
      <c r="MMF856" s="59"/>
      <c r="MMG856" s="59"/>
      <c r="MMH856" s="59"/>
      <c r="MMI856" s="59"/>
      <c r="MMJ856" s="59"/>
      <c r="MMK856" s="59"/>
      <c r="MML856" s="59"/>
      <c r="MMM856" s="59"/>
      <c r="MMN856" s="59"/>
      <c r="MMO856" s="59"/>
      <c r="MMP856" s="59"/>
      <c r="MMQ856" s="59"/>
      <c r="MMR856" s="59"/>
      <c r="MMS856" s="59"/>
      <c r="MMT856" s="59"/>
      <c r="MMU856" s="59"/>
      <c r="MMV856" s="59"/>
      <c r="MMW856" s="59"/>
      <c r="MMX856" s="59"/>
      <c r="MMY856" s="59"/>
      <c r="MMZ856" s="59"/>
      <c r="MNA856" s="59"/>
      <c r="MNB856" s="59"/>
      <c r="MNC856" s="59"/>
      <c r="MND856" s="59"/>
      <c r="MNE856" s="59"/>
      <c r="MNF856" s="59"/>
      <c r="MNG856" s="59"/>
      <c r="MNH856" s="59"/>
      <c r="MNI856" s="59"/>
      <c r="MNJ856" s="59"/>
      <c r="MNK856" s="59"/>
      <c r="MNL856" s="59"/>
      <c r="MNM856" s="59"/>
      <c r="MNN856" s="59"/>
      <c r="MNO856" s="59"/>
      <c r="MNP856" s="59"/>
      <c r="MNQ856" s="59"/>
      <c r="MNR856" s="59"/>
      <c r="MNS856" s="59"/>
      <c r="MNT856" s="59"/>
      <c r="MNU856" s="59"/>
      <c r="MNV856" s="59"/>
      <c r="MNW856" s="59"/>
      <c r="MNX856" s="59"/>
      <c r="MNY856" s="59"/>
      <c r="MNZ856" s="59"/>
      <c r="MOA856" s="59"/>
      <c r="MOB856" s="59"/>
      <c r="MOC856" s="59"/>
      <c r="MOD856" s="59"/>
      <c r="MOE856" s="59"/>
      <c r="MOF856" s="59"/>
      <c r="MOG856" s="59"/>
      <c r="MOH856" s="59"/>
      <c r="MOI856" s="59"/>
      <c r="MOJ856" s="59"/>
      <c r="MOK856" s="59"/>
      <c r="MOL856" s="59"/>
      <c r="MOM856" s="59"/>
      <c r="MON856" s="59"/>
      <c r="MOO856" s="59"/>
      <c r="MOP856" s="59"/>
      <c r="MOQ856" s="59"/>
      <c r="MOR856" s="59"/>
      <c r="MOS856" s="59"/>
      <c r="MOT856" s="59"/>
      <c r="MOU856" s="59"/>
      <c r="MOV856" s="59"/>
      <c r="MOW856" s="59"/>
      <c r="MOX856" s="59"/>
      <c r="MOY856" s="59"/>
      <c r="MOZ856" s="59"/>
      <c r="MPA856" s="59"/>
      <c r="MPB856" s="59"/>
      <c r="MPC856" s="59"/>
      <c r="MPD856" s="59"/>
      <c r="MPE856" s="59"/>
      <c r="MPF856" s="59"/>
      <c r="MPG856" s="59"/>
      <c r="MPH856" s="59"/>
      <c r="MPI856" s="59"/>
      <c r="MPJ856" s="59"/>
      <c r="MPK856" s="59"/>
      <c r="MPL856" s="59"/>
      <c r="MPM856" s="59"/>
      <c r="MPN856" s="59"/>
      <c r="MPO856" s="59"/>
      <c r="MPP856" s="59"/>
      <c r="MPQ856" s="59"/>
      <c r="MPR856" s="59"/>
      <c r="MPS856" s="59"/>
      <c r="MPT856" s="59"/>
      <c r="MPU856" s="59"/>
      <c r="MPV856" s="59"/>
      <c r="MPW856" s="59"/>
      <c r="MPX856" s="59"/>
      <c r="MPY856" s="59"/>
      <c r="MPZ856" s="59"/>
      <c r="MQA856" s="59"/>
      <c r="MQB856" s="59"/>
      <c r="MQC856" s="59"/>
      <c r="MQD856" s="59"/>
      <c r="MQE856" s="59"/>
      <c r="MQF856" s="59"/>
      <c r="MQG856" s="59"/>
      <c r="MQH856" s="59"/>
      <c r="MQI856" s="59"/>
      <c r="MQJ856" s="59"/>
      <c r="MQK856" s="59"/>
      <c r="MQL856" s="59"/>
      <c r="MQM856" s="59"/>
      <c r="MQN856" s="59"/>
      <c r="MQO856" s="59"/>
      <c r="MQP856" s="59"/>
      <c r="MQQ856" s="59"/>
      <c r="MQR856" s="59"/>
      <c r="MQS856" s="59"/>
      <c r="MQT856" s="59"/>
      <c r="MQU856" s="59"/>
      <c r="MQV856" s="59"/>
      <c r="MQW856" s="59"/>
      <c r="MQX856" s="59"/>
      <c r="MQY856" s="59"/>
      <c r="MQZ856" s="59"/>
      <c r="MRA856" s="59"/>
      <c r="MRB856" s="59"/>
      <c r="MRC856" s="59"/>
      <c r="MRD856" s="59"/>
      <c r="MRE856" s="59"/>
      <c r="MRF856" s="59"/>
      <c r="MRG856" s="59"/>
      <c r="MRH856" s="59"/>
      <c r="MRI856" s="59"/>
      <c r="MRJ856" s="59"/>
      <c r="MRK856" s="59"/>
      <c r="MRL856" s="59"/>
      <c r="MRM856" s="59"/>
      <c r="MRN856" s="59"/>
      <c r="MRO856" s="59"/>
      <c r="MRP856" s="59"/>
      <c r="MRQ856" s="59"/>
      <c r="MRR856" s="59"/>
      <c r="MRS856" s="59"/>
      <c r="MRT856" s="59"/>
      <c r="MRU856" s="59"/>
      <c r="MRV856" s="59"/>
      <c r="MRW856" s="59"/>
      <c r="MRX856" s="59"/>
      <c r="MRY856" s="59"/>
      <c r="MRZ856" s="59"/>
      <c r="MSA856" s="59"/>
      <c r="MSB856" s="59"/>
      <c r="MSC856" s="59"/>
      <c r="MSD856" s="59"/>
      <c r="MSE856" s="59"/>
      <c r="MSF856" s="59"/>
      <c r="MSG856" s="59"/>
      <c r="MSH856" s="59"/>
      <c r="MSI856" s="59"/>
      <c r="MSJ856" s="59"/>
      <c r="MSK856" s="59"/>
      <c r="MSL856" s="59"/>
      <c r="MSM856" s="59"/>
      <c r="MSN856" s="59"/>
      <c r="MSO856" s="59"/>
      <c r="MSP856" s="59"/>
      <c r="MSQ856" s="59"/>
      <c r="MSR856" s="59"/>
      <c r="MSS856" s="59"/>
      <c r="MST856" s="59"/>
      <c r="MSU856" s="59"/>
      <c r="MSV856" s="59"/>
      <c r="MSW856" s="59"/>
      <c r="MSX856" s="59"/>
      <c r="MSY856" s="59"/>
      <c r="MSZ856" s="59"/>
      <c r="MTA856" s="59"/>
      <c r="MTB856" s="59"/>
      <c r="MTC856" s="59"/>
      <c r="MTD856" s="59"/>
      <c r="MTE856" s="59"/>
      <c r="MTF856" s="59"/>
      <c r="MTG856" s="59"/>
      <c r="MTH856" s="59"/>
      <c r="MTI856" s="59"/>
      <c r="MTJ856" s="59"/>
      <c r="MTK856" s="59"/>
      <c r="MTL856" s="59"/>
      <c r="MTM856" s="59"/>
      <c r="MTN856" s="59"/>
      <c r="MTO856" s="59"/>
      <c r="MTP856" s="59"/>
      <c r="MTQ856" s="59"/>
      <c r="MTR856" s="59"/>
      <c r="MTS856" s="59"/>
      <c r="MTT856" s="59"/>
      <c r="MTU856" s="59"/>
      <c r="MTV856" s="59"/>
      <c r="MTW856" s="59"/>
      <c r="MTX856" s="59"/>
      <c r="MTY856" s="59"/>
      <c r="MTZ856" s="59"/>
      <c r="MUA856" s="59"/>
      <c r="MUB856" s="59"/>
      <c r="MUC856" s="59"/>
      <c r="MUD856" s="59"/>
      <c r="MUE856" s="59"/>
      <c r="MUF856" s="59"/>
      <c r="MUG856" s="59"/>
      <c r="MUH856" s="59"/>
      <c r="MUI856" s="59"/>
      <c r="MUJ856" s="59"/>
      <c r="MUK856" s="59"/>
      <c r="MUL856" s="59"/>
      <c r="MUM856" s="59"/>
      <c r="MUN856" s="59"/>
      <c r="MUO856" s="59"/>
      <c r="MUP856" s="59"/>
      <c r="MUQ856" s="59"/>
      <c r="MUR856" s="59"/>
      <c r="MUS856" s="59"/>
      <c r="MUT856" s="59"/>
      <c r="MUU856" s="59"/>
      <c r="MUV856" s="59"/>
      <c r="MUW856" s="59"/>
      <c r="MUX856" s="59"/>
      <c r="MUY856" s="59"/>
      <c r="MUZ856" s="59"/>
      <c r="MVA856" s="59"/>
      <c r="MVB856" s="59"/>
      <c r="MVC856" s="59"/>
      <c r="MVD856" s="59"/>
      <c r="MVE856" s="59"/>
      <c r="MVF856" s="59"/>
      <c r="MVG856" s="59"/>
      <c r="MVH856" s="59"/>
      <c r="MVI856" s="59"/>
      <c r="MVJ856" s="59"/>
      <c r="MVK856" s="59"/>
      <c r="MVL856" s="59"/>
      <c r="MVM856" s="59"/>
      <c r="MVN856" s="59"/>
      <c r="MVO856" s="59"/>
      <c r="MVP856" s="59"/>
      <c r="MVQ856" s="59"/>
      <c r="MVR856" s="59"/>
      <c r="MVS856" s="59"/>
      <c r="MVT856" s="59"/>
      <c r="MVU856" s="59"/>
      <c r="MVV856" s="59"/>
      <c r="MVW856" s="59"/>
      <c r="MVX856" s="59"/>
      <c r="MVY856" s="59"/>
      <c r="MVZ856" s="59"/>
      <c r="MWA856" s="59"/>
      <c r="MWB856" s="59"/>
      <c r="MWC856" s="59"/>
      <c r="MWD856" s="59"/>
      <c r="MWE856" s="59"/>
      <c r="MWF856" s="59"/>
      <c r="MWG856" s="59"/>
      <c r="MWH856" s="59"/>
      <c r="MWI856" s="59"/>
      <c r="MWJ856" s="59"/>
      <c r="MWK856" s="59"/>
      <c r="MWL856" s="59"/>
      <c r="MWM856" s="59"/>
      <c r="MWN856" s="59"/>
      <c r="MWO856" s="59"/>
      <c r="MWP856" s="59"/>
      <c r="MWQ856" s="59"/>
      <c r="MWR856" s="59"/>
      <c r="MWS856" s="59"/>
      <c r="MWT856" s="59"/>
      <c r="MWU856" s="59"/>
      <c r="MWV856" s="59"/>
      <c r="MWW856" s="59"/>
      <c r="MWX856" s="59"/>
      <c r="MWY856" s="59"/>
      <c r="MWZ856" s="59"/>
      <c r="MXA856" s="59"/>
      <c r="MXB856" s="59"/>
      <c r="MXC856" s="59"/>
      <c r="MXD856" s="59"/>
      <c r="MXE856" s="59"/>
      <c r="MXF856" s="59"/>
      <c r="MXG856" s="59"/>
      <c r="MXH856" s="59"/>
      <c r="MXI856" s="59"/>
      <c r="MXJ856" s="59"/>
      <c r="MXK856" s="59"/>
      <c r="MXL856" s="59"/>
      <c r="MXM856" s="59"/>
      <c r="MXN856" s="59"/>
      <c r="MXO856" s="59"/>
      <c r="MXP856" s="59"/>
      <c r="MXQ856" s="59"/>
      <c r="MXR856" s="59"/>
      <c r="MXS856" s="59"/>
      <c r="MXT856" s="59"/>
      <c r="MXU856" s="59"/>
      <c r="MXV856" s="59"/>
      <c r="MXW856" s="59"/>
      <c r="MXX856" s="59"/>
      <c r="MXY856" s="59"/>
      <c r="MXZ856" s="59"/>
      <c r="MYA856" s="59"/>
      <c r="MYB856" s="59"/>
      <c r="MYC856" s="59"/>
      <c r="MYD856" s="59"/>
      <c r="MYE856" s="59"/>
      <c r="MYF856" s="59"/>
      <c r="MYG856" s="59"/>
      <c r="MYH856" s="59"/>
      <c r="MYI856" s="59"/>
      <c r="MYJ856" s="59"/>
      <c r="MYK856" s="59"/>
      <c r="MYL856" s="59"/>
      <c r="MYM856" s="59"/>
      <c r="MYN856" s="59"/>
      <c r="MYO856" s="59"/>
      <c r="MYP856" s="59"/>
      <c r="MYQ856" s="59"/>
      <c r="MYR856" s="59"/>
      <c r="MYS856" s="59"/>
      <c r="MYT856" s="59"/>
      <c r="MYU856" s="59"/>
      <c r="MYV856" s="59"/>
      <c r="MYW856" s="59"/>
      <c r="MYX856" s="59"/>
      <c r="MYY856" s="59"/>
      <c r="MYZ856" s="59"/>
      <c r="MZA856" s="59"/>
      <c r="MZB856" s="59"/>
      <c r="MZC856" s="59"/>
      <c r="MZD856" s="59"/>
      <c r="MZE856" s="59"/>
      <c r="MZF856" s="59"/>
      <c r="MZG856" s="59"/>
      <c r="MZH856" s="59"/>
      <c r="MZI856" s="59"/>
      <c r="MZJ856" s="59"/>
      <c r="MZK856" s="59"/>
      <c r="MZL856" s="59"/>
      <c r="MZM856" s="59"/>
      <c r="MZN856" s="59"/>
      <c r="MZO856" s="59"/>
      <c r="MZP856" s="59"/>
      <c r="MZQ856" s="59"/>
      <c r="MZR856" s="59"/>
      <c r="MZS856" s="59"/>
      <c r="MZT856" s="59"/>
      <c r="MZU856" s="59"/>
      <c r="MZV856" s="59"/>
      <c r="MZW856" s="59"/>
      <c r="MZX856" s="59"/>
      <c r="MZY856" s="59"/>
      <c r="MZZ856" s="59"/>
      <c r="NAA856" s="59"/>
      <c r="NAB856" s="59"/>
      <c r="NAC856" s="59"/>
      <c r="NAD856" s="59"/>
      <c r="NAE856" s="59"/>
      <c r="NAF856" s="59"/>
      <c r="NAG856" s="59"/>
      <c r="NAH856" s="59"/>
      <c r="NAI856" s="59"/>
      <c r="NAJ856" s="59"/>
      <c r="NAK856" s="59"/>
      <c r="NAL856" s="59"/>
      <c r="NAM856" s="59"/>
      <c r="NAN856" s="59"/>
      <c r="NAO856" s="59"/>
      <c r="NAP856" s="59"/>
      <c r="NAQ856" s="59"/>
      <c r="NAR856" s="59"/>
      <c r="NAS856" s="59"/>
      <c r="NAT856" s="59"/>
      <c r="NAU856" s="59"/>
      <c r="NAV856" s="59"/>
      <c r="NAW856" s="59"/>
      <c r="NAX856" s="59"/>
      <c r="NAY856" s="59"/>
      <c r="NAZ856" s="59"/>
      <c r="NBA856" s="59"/>
      <c r="NBB856" s="59"/>
      <c r="NBC856" s="59"/>
      <c r="NBD856" s="59"/>
      <c r="NBE856" s="59"/>
      <c r="NBF856" s="59"/>
      <c r="NBG856" s="59"/>
      <c r="NBH856" s="59"/>
      <c r="NBI856" s="59"/>
      <c r="NBJ856" s="59"/>
      <c r="NBK856" s="59"/>
      <c r="NBL856" s="59"/>
      <c r="NBM856" s="59"/>
      <c r="NBN856" s="59"/>
      <c r="NBO856" s="59"/>
      <c r="NBP856" s="59"/>
      <c r="NBQ856" s="59"/>
      <c r="NBR856" s="59"/>
      <c r="NBS856" s="59"/>
      <c r="NBT856" s="59"/>
      <c r="NBU856" s="59"/>
      <c r="NBV856" s="59"/>
      <c r="NBW856" s="59"/>
      <c r="NBX856" s="59"/>
      <c r="NBY856" s="59"/>
      <c r="NBZ856" s="59"/>
      <c r="NCA856" s="59"/>
      <c r="NCB856" s="59"/>
      <c r="NCC856" s="59"/>
      <c r="NCD856" s="59"/>
      <c r="NCE856" s="59"/>
      <c r="NCF856" s="59"/>
      <c r="NCG856" s="59"/>
      <c r="NCH856" s="59"/>
      <c r="NCI856" s="59"/>
      <c r="NCJ856" s="59"/>
      <c r="NCK856" s="59"/>
      <c r="NCL856" s="59"/>
      <c r="NCM856" s="59"/>
      <c r="NCN856" s="59"/>
      <c r="NCO856" s="59"/>
      <c r="NCP856" s="59"/>
      <c r="NCQ856" s="59"/>
      <c r="NCR856" s="59"/>
      <c r="NCS856" s="59"/>
      <c r="NCT856" s="59"/>
      <c r="NCU856" s="59"/>
      <c r="NCV856" s="59"/>
      <c r="NCW856" s="59"/>
      <c r="NCX856" s="59"/>
      <c r="NCY856" s="59"/>
      <c r="NCZ856" s="59"/>
      <c r="NDA856" s="59"/>
      <c r="NDB856" s="59"/>
      <c r="NDC856" s="59"/>
      <c r="NDD856" s="59"/>
      <c r="NDE856" s="59"/>
      <c r="NDF856" s="59"/>
      <c r="NDG856" s="59"/>
      <c r="NDH856" s="59"/>
      <c r="NDI856" s="59"/>
      <c r="NDJ856" s="59"/>
      <c r="NDK856" s="59"/>
      <c r="NDL856" s="59"/>
      <c r="NDM856" s="59"/>
      <c r="NDN856" s="59"/>
      <c r="NDO856" s="59"/>
      <c r="NDP856" s="59"/>
      <c r="NDQ856" s="59"/>
      <c r="NDR856" s="59"/>
      <c r="NDS856" s="59"/>
      <c r="NDT856" s="59"/>
      <c r="NDU856" s="59"/>
      <c r="NDV856" s="59"/>
      <c r="NDW856" s="59"/>
      <c r="NDX856" s="59"/>
      <c r="NDY856" s="59"/>
      <c r="NDZ856" s="59"/>
      <c r="NEA856" s="59"/>
      <c r="NEB856" s="59"/>
      <c r="NEC856" s="59"/>
      <c r="NED856" s="59"/>
      <c r="NEE856" s="59"/>
      <c r="NEF856" s="59"/>
      <c r="NEG856" s="59"/>
      <c r="NEH856" s="59"/>
      <c r="NEI856" s="59"/>
      <c r="NEJ856" s="59"/>
      <c r="NEK856" s="59"/>
      <c r="NEL856" s="59"/>
      <c r="NEM856" s="59"/>
      <c r="NEN856" s="59"/>
      <c r="NEO856" s="59"/>
      <c r="NEP856" s="59"/>
      <c r="NEQ856" s="59"/>
      <c r="NER856" s="59"/>
      <c r="NES856" s="59"/>
      <c r="NET856" s="59"/>
      <c r="NEU856" s="59"/>
      <c r="NEV856" s="59"/>
      <c r="NEW856" s="59"/>
      <c r="NEX856" s="59"/>
      <c r="NEY856" s="59"/>
      <c r="NEZ856" s="59"/>
      <c r="NFA856" s="59"/>
      <c r="NFB856" s="59"/>
      <c r="NFC856" s="59"/>
      <c r="NFD856" s="59"/>
      <c r="NFE856" s="59"/>
      <c r="NFF856" s="59"/>
      <c r="NFG856" s="59"/>
      <c r="NFH856" s="59"/>
      <c r="NFI856" s="59"/>
      <c r="NFJ856" s="59"/>
      <c r="NFK856" s="59"/>
      <c r="NFL856" s="59"/>
      <c r="NFM856" s="59"/>
      <c r="NFN856" s="59"/>
      <c r="NFO856" s="59"/>
      <c r="NFP856" s="59"/>
      <c r="NFQ856" s="59"/>
      <c r="NFR856" s="59"/>
      <c r="NFS856" s="59"/>
      <c r="NFT856" s="59"/>
      <c r="NFU856" s="59"/>
      <c r="NFV856" s="59"/>
      <c r="NFW856" s="59"/>
      <c r="NFX856" s="59"/>
      <c r="NFY856" s="59"/>
      <c r="NFZ856" s="59"/>
      <c r="NGA856" s="59"/>
      <c r="NGB856" s="59"/>
      <c r="NGC856" s="59"/>
      <c r="NGD856" s="59"/>
      <c r="NGE856" s="59"/>
      <c r="NGF856" s="59"/>
      <c r="NGG856" s="59"/>
      <c r="NGH856" s="59"/>
      <c r="NGI856" s="59"/>
      <c r="NGJ856" s="59"/>
      <c r="NGK856" s="59"/>
      <c r="NGL856" s="59"/>
      <c r="NGM856" s="59"/>
      <c r="NGN856" s="59"/>
      <c r="NGO856" s="59"/>
      <c r="NGP856" s="59"/>
      <c r="NGQ856" s="59"/>
      <c r="NGR856" s="59"/>
      <c r="NGS856" s="59"/>
      <c r="NGT856" s="59"/>
      <c r="NGU856" s="59"/>
      <c r="NGV856" s="59"/>
      <c r="NGW856" s="59"/>
      <c r="NGX856" s="59"/>
      <c r="NGY856" s="59"/>
      <c r="NGZ856" s="59"/>
      <c r="NHA856" s="59"/>
      <c r="NHB856" s="59"/>
      <c r="NHC856" s="59"/>
      <c r="NHD856" s="59"/>
      <c r="NHE856" s="59"/>
      <c r="NHF856" s="59"/>
      <c r="NHG856" s="59"/>
      <c r="NHH856" s="59"/>
      <c r="NHI856" s="59"/>
      <c r="NHJ856" s="59"/>
      <c r="NHK856" s="59"/>
      <c r="NHL856" s="59"/>
      <c r="NHM856" s="59"/>
      <c r="NHN856" s="59"/>
      <c r="NHO856" s="59"/>
      <c r="NHP856" s="59"/>
      <c r="NHQ856" s="59"/>
      <c r="NHR856" s="59"/>
      <c r="NHS856" s="59"/>
      <c r="NHT856" s="59"/>
      <c r="NHU856" s="59"/>
      <c r="NHV856" s="59"/>
      <c r="NHW856" s="59"/>
      <c r="NHX856" s="59"/>
      <c r="NHY856" s="59"/>
      <c r="NHZ856" s="59"/>
      <c r="NIA856" s="59"/>
      <c r="NIB856" s="59"/>
      <c r="NIC856" s="59"/>
      <c r="NID856" s="59"/>
      <c r="NIE856" s="59"/>
      <c r="NIF856" s="59"/>
      <c r="NIG856" s="59"/>
      <c r="NIH856" s="59"/>
      <c r="NII856" s="59"/>
      <c r="NIJ856" s="59"/>
      <c r="NIK856" s="59"/>
      <c r="NIL856" s="59"/>
      <c r="NIM856" s="59"/>
      <c r="NIN856" s="59"/>
      <c r="NIO856" s="59"/>
      <c r="NIP856" s="59"/>
      <c r="NIQ856" s="59"/>
      <c r="NIR856" s="59"/>
      <c r="NIS856" s="59"/>
      <c r="NIT856" s="59"/>
      <c r="NIU856" s="59"/>
      <c r="NIV856" s="59"/>
      <c r="NIW856" s="59"/>
      <c r="NIX856" s="59"/>
      <c r="NIY856" s="59"/>
      <c r="NIZ856" s="59"/>
      <c r="NJA856" s="59"/>
      <c r="NJB856" s="59"/>
      <c r="NJC856" s="59"/>
      <c r="NJD856" s="59"/>
      <c r="NJE856" s="59"/>
      <c r="NJF856" s="59"/>
      <c r="NJG856" s="59"/>
      <c r="NJH856" s="59"/>
      <c r="NJI856" s="59"/>
      <c r="NJJ856" s="59"/>
      <c r="NJK856" s="59"/>
      <c r="NJL856" s="59"/>
      <c r="NJM856" s="59"/>
      <c r="NJN856" s="59"/>
      <c r="NJO856" s="59"/>
      <c r="NJP856" s="59"/>
      <c r="NJQ856" s="59"/>
      <c r="NJR856" s="59"/>
      <c r="NJS856" s="59"/>
      <c r="NJT856" s="59"/>
      <c r="NJU856" s="59"/>
      <c r="NJV856" s="59"/>
      <c r="NJW856" s="59"/>
      <c r="NJX856" s="59"/>
      <c r="NJY856" s="59"/>
      <c r="NJZ856" s="59"/>
      <c r="NKA856" s="59"/>
      <c r="NKB856" s="59"/>
      <c r="NKC856" s="59"/>
      <c r="NKD856" s="59"/>
      <c r="NKE856" s="59"/>
      <c r="NKF856" s="59"/>
      <c r="NKG856" s="59"/>
      <c r="NKH856" s="59"/>
      <c r="NKI856" s="59"/>
      <c r="NKJ856" s="59"/>
      <c r="NKK856" s="59"/>
      <c r="NKL856" s="59"/>
      <c r="NKM856" s="59"/>
      <c r="NKN856" s="59"/>
      <c r="NKO856" s="59"/>
      <c r="NKP856" s="59"/>
      <c r="NKQ856" s="59"/>
      <c r="NKR856" s="59"/>
      <c r="NKS856" s="59"/>
      <c r="NKT856" s="59"/>
      <c r="NKU856" s="59"/>
      <c r="NKV856" s="59"/>
      <c r="NKW856" s="59"/>
      <c r="NKX856" s="59"/>
      <c r="NKY856" s="59"/>
      <c r="NKZ856" s="59"/>
      <c r="NLA856" s="59"/>
      <c r="NLB856" s="59"/>
      <c r="NLC856" s="59"/>
      <c r="NLD856" s="59"/>
      <c r="NLE856" s="59"/>
      <c r="NLF856" s="59"/>
      <c r="NLG856" s="59"/>
      <c r="NLH856" s="59"/>
      <c r="NLI856" s="59"/>
      <c r="NLJ856" s="59"/>
      <c r="NLK856" s="59"/>
      <c r="NLL856" s="59"/>
      <c r="NLM856" s="59"/>
      <c r="NLN856" s="59"/>
      <c r="NLO856" s="59"/>
      <c r="NLP856" s="59"/>
      <c r="NLQ856" s="59"/>
      <c r="NLR856" s="59"/>
      <c r="NLS856" s="59"/>
      <c r="NLT856" s="59"/>
      <c r="NLU856" s="59"/>
      <c r="NLV856" s="59"/>
      <c r="NLW856" s="59"/>
      <c r="NLX856" s="59"/>
      <c r="NLY856" s="59"/>
      <c r="NLZ856" s="59"/>
      <c r="NMA856" s="59"/>
      <c r="NMB856" s="59"/>
      <c r="NMC856" s="59"/>
      <c r="NMD856" s="59"/>
      <c r="NME856" s="59"/>
      <c r="NMF856" s="59"/>
      <c r="NMG856" s="59"/>
      <c r="NMH856" s="59"/>
      <c r="NMI856" s="59"/>
      <c r="NMJ856" s="59"/>
      <c r="NMK856" s="59"/>
      <c r="NML856" s="59"/>
      <c r="NMM856" s="59"/>
      <c r="NMN856" s="59"/>
      <c r="NMO856" s="59"/>
      <c r="NMP856" s="59"/>
      <c r="NMQ856" s="59"/>
      <c r="NMR856" s="59"/>
      <c r="NMS856" s="59"/>
      <c r="NMT856" s="59"/>
      <c r="NMU856" s="59"/>
      <c r="NMV856" s="59"/>
      <c r="NMW856" s="59"/>
      <c r="NMX856" s="59"/>
      <c r="NMY856" s="59"/>
      <c r="NMZ856" s="59"/>
      <c r="NNA856" s="59"/>
      <c r="NNB856" s="59"/>
      <c r="NNC856" s="59"/>
      <c r="NND856" s="59"/>
      <c r="NNE856" s="59"/>
      <c r="NNF856" s="59"/>
      <c r="NNG856" s="59"/>
      <c r="NNH856" s="59"/>
      <c r="NNI856" s="59"/>
      <c r="NNJ856" s="59"/>
      <c r="NNK856" s="59"/>
      <c r="NNL856" s="59"/>
      <c r="NNM856" s="59"/>
      <c r="NNN856" s="59"/>
      <c r="NNO856" s="59"/>
      <c r="NNP856" s="59"/>
      <c r="NNQ856" s="59"/>
      <c r="NNR856" s="59"/>
      <c r="NNS856" s="59"/>
      <c r="NNT856" s="59"/>
      <c r="NNU856" s="59"/>
      <c r="NNV856" s="59"/>
      <c r="NNW856" s="59"/>
      <c r="NNX856" s="59"/>
      <c r="NNY856" s="59"/>
      <c r="NNZ856" s="59"/>
      <c r="NOA856" s="59"/>
      <c r="NOB856" s="59"/>
      <c r="NOC856" s="59"/>
      <c r="NOD856" s="59"/>
      <c r="NOE856" s="59"/>
      <c r="NOF856" s="59"/>
      <c r="NOG856" s="59"/>
      <c r="NOH856" s="59"/>
      <c r="NOI856" s="59"/>
      <c r="NOJ856" s="59"/>
      <c r="NOK856" s="59"/>
      <c r="NOL856" s="59"/>
      <c r="NOM856" s="59"/>
      <c r="NON856" s="59"/>
      <c r="NOO856" s="59"/>
      <c r="NOP856" s="59"/>
      <c r="NOQ856" s="59"/>
      <c r="NOR856" s="59"/>
      <c r="NOS856" s="59"/>
      <c r="NOT856" s="59"/>
      <c r="NOU856" s="59"/>
      <c r="NOV856" s="59"/>
      <c r="NOW856" s="59"/>
      <c r="NOX856" s="59"/>
      <c r="NOY856" s="59"/>
      <c r="NOZ856" s="59"/>
      <c r="NPA856" s="59"/>
      <c r="NPB856" s="59"/>
      <c r="NPC856" s="59"/>
      <c r="NPD856" s="59"/>
      <c r="NPE856" s="59"/>
      <c r="NPF856" s="59"/>
      <c r="NPG856" s="59"/>
      <c r="NPH856" s="59"/>
      <c r="NPI856" s="59"/>
      <c r="NPJ856" s="59"/>
      <c r="NPK856" s="59"/>
      <c r="NPL856" s="59"/>
      <c r="NPM856" s="59"/>
      <c r="NPN856" s="59"/>
      <c r="NPO856" s="59"/>
      <c r="NPP856" s="59"/>
      <c r="NPQ856" s="59"/>
      <c r="NPR856" s="59"/>
      <c r="NPS856" s="59"/>
      <c r="NPT856" s="59"/>
      <c r="NPU856" s="59"/>
      <c r="NPV856" s="59"/>
      <c r="NPW856" s="59"/>
      <c r="NPX856" s="59"/>
      <c r="NPY856" s="59"/>
      <c r="NPZ856" s="59"/>
      <c r="NQA856" s="59"/>
      <c r="NQB856" s="59"/>
      <c r="NQC856" s="59"/>
      <c r="NQD856" s="59"/>
      <c r="NQE856" s="59"/>
      <c r="NQF856" s="59"/>
      <c r="NQG856" s="59"/>
      <c r="NQH856" s="59"/>
      <c r="NQI856" s="59"/>
      <c r="NQJ856" s="59"/>
      <c r="NQK856" s="59"/>
      <c r="NQL856" s="59"/>
      <c r="NQM856" s="59"/>
      <c r="NQN856" s="59"/>
      <c r="NQO856" s="59"/>
      <c r="NQP856" s="59"/>
      <c r="NQQ856" s="59"/>
      <c r="NQR856" s="59"/>
      <c r="NQS856" s="59"/>
      <c r="NQT856" s="59"/>
      <c r="NQU856" s="59"/>
      <c r="NQV856" s="59"/>
      <c r="NQW856" s="59"/>
      <c r="NQX856" s="59"/>
      <c r="NQY856" s="59"/>
      <c r="NQZ856" s="59"/>
      <c r="NRA856" s="59"/>
      <c r="NRB856" s="59"/>
      <c r="NRC856" s="59"/>
      <c r="NRD856" s="59"/>
      <c r="NRE856" s="59"/>
      <c r="NRF856" s="59"/>
      <c r="NRG856" s="59"/>
      <c r="NRH856" s="59"/>
      <c r="NRI856" s="59"/>
      <c r="NRJ856" s="59"/>
      <c r="NRK856" s="59"/>
      <c r="NRL856" s="59"/>
      <c r="NRM856" s="59"/>
      <c r="NRN856" s="59"/>
      <c r="NRO856" s="59"/>
      <c r="NRP856" s="59"/>
      <c r="NRQ856" s="59"/>
      <c r="NRR856" s="59"/>
      <c r="NRS856" s="59"/>
      <c r="NRT856" s="59"/>
      <c r="NRU856" s="59"/>
      <c r="NRV856" s="59"/>
      <c r="NRW856" s="59"/>
      <c r="NRX856" s="59"/>
      <c r="NRY856" s="59"/>
      <c r="NRZ856" s="59"/>
      <c r="NSA856" s="59"/>
      <c r="NSB856" s="59"/>
      <c r="NSC856" s="59"/>
      <c r="NSD856" s="59"/>
      <c r="NSE856" s="59"/>
      <c r="NSF856" s="59"/>
      <c r="NSG856" s="59"/>
      <c r="NSH856" s="59"/>
      <c r="NSI856" s="59"/>
      <c r="NSJ856" s="59"/>
      <c r="NSK856" s="59"/>
      <c r="NSL856" s="59"/>
      <c r="NSM856" s="59"/>
      <c r="NSN856" s="59"/>
      <c r="NSO856" s="59"/>
      <c r="NSP856" s="59"/>
      <c r="NSQ856" s="59"/>
      <c r="NSR856" s="59"/>
      <c r="NSS856" s="59"/>
      <c r="NST856" s="59"/>
      <c r="NSU856" s="59"/>
      <c r="NSV856" s="59"/>
      <c r="NSW856" s="59"/>
      <c r="NSX856" s="59"/>
      <c r="NSY856" s="59"/>
      <c r="NSZ856" s="59"/>
      <c r="NTA856" s="59"/>
      <c r="NTB856" s="59"/>
      <c r="NTC856" s="59"/>
      <c r="NTD856" s="59"/>
      <c r="NTE856" s="59"/>
      <c r="NTF856" s="59"/>
      <c r="NTG856" s="59"/>
      <c r="NTH856" s="59"/>
      <c r="NTI856" s="59"/>
      <c r="NTJ856" s="59"/>
      <c r="NTK856" s="59"/>
      <c r="NTL856" s="59"/>
      <c r="NTM856" s="59"/>
      <c r="NTN856" s="59"/>
      <c r="NTO856" s="59"/>
      <c r="NTP856" s="59"/>
      <c r="NTQ856" s="59"/>
      <c r="NTR856" s="59"/>
      <c r="NTS856" s="59"/>
      <c r="NTT856" s="59"/>
      <c r="NTU856" s="59"/>
      <c r="NTV856" s="59"/>
      <c r="NTW856" s="59"/>
      <c r="NTX856" s="59"/>
      <c r="NTY856" s="59"/>
      <c r="NTZ856" s="59"/>
      <c r="NUA856" s="59"/>
      <c r="NUB856" s="59"/>
      <c r="NUC856" s="59"/>
      <c r="NUD856" s="59"/>
      <c r="NUE856" s="59"/>
      <c r="NUF856" s="59"/>
      <c r="NUG856" s="59"/>
      <c r="NUH856" s="59"/>
      <c r="NUI856" s="59"/>
      <c r="NUJ856" s="59"/>
      <c r="NUK856" s="59"/>
      <c r="NUL856" s="59"/>
      <c r="NUM856" s="59"/>
      <c r="NUN856" s="59"/>
      <c r="NUO856" s="59"/>
      <c r="NUP856" s="59"/>
      <c r="NUQ856" s="59"/>
      <c r="NUR856" s="59"/>
      <c r="NUS856" s="59"/>
      <c r="NUT856" s="59"/>
      <c r="NUU856" s="59"/>
      <c r="NUV856" s="59"/>
      <c r="NUW856" s="59"/>
      <c r="NUX856" s="59"/>
      <c r="NUY856" s="59"/>
      <c r="NUZ856" s="59"/>
      <c r="NVA856" s="59"/>
      <c r="NVB856" s="59"/>
      <c r="NVC856" s="59"/>
      <c r="NVD856" s="59"/>
      <c r="NVE856" s="59"/>
      <c r="NVF856" s="59"/>
      <c r="NVG856" s="59"/>
      <c r="NVH856" s="59"/>
      <c r="NVI856" s="59"/>
      <c r="NVJ856" s="59"/>
      <c r="NVK856" s="59"/>
      <c r="NVL856" s="59"/>
      <c r="NVM856" s="59"/>
      <c r="NVN856" s="59"/>
      <c r="NVO856" s="59"/>
      <c r="NVP856" s="59"/>
      <c r="NVQ856" s="59"/>
      <c r="NVR856" s="59"/>
      <c r="NVS856" s="59"/>
      <c r="NVT856" s="59"/>
      <c r="NVU856" s="59"/>
      <c r="NVV856" s="59"/>
      <c r="NVW856" s="59"/>
      <c r="NVX856" s="59"/>
      <c r="NVY856" s="59"/>
      <c r="NVZ856" s="59"/>
      <c r="NWA856" s="59"/>
      <c r="NWB856" s="59"/>
      <c r="NWC856" s="59"/>
      <c r="NWD856" s="59"/>
      <c r="NWE856" s="59"/>
      <c r="NWF856" s="59"/>
      <c r="NWG856" s="59"/>
      <c r="NWH856" s="59"/>
      <c r="NWI856" s="59"/>
      <c r="NWJ856" s="59"/>
      <c r="NWK856" s="59"/>
      <c r="NWL856" s="59"/>
      <c r="NWM856" s="59"/>
      <c r="NWN856" s="59"/>
      <c r="NWO856" s="59"/>
      <c r="NWP856" s="59"/>
      <c r="NWQ856" s="59"/>
      <c r="NWR856" s="59"/>
      <c r="NWS856" s="59"/>
      <c r="NWT856" s="59"/>
      <c r="NWU856" s="59"/>
      <c r="NWV856" s="59"/>
      <c r="NWW856" s="59"/>
      <c r="NWX856" s="59"/>
      <c r="NWY856" s="59"/>
      <c r="NWZ856" s="59"/>
      <c r="NXA856" s="59"/>
      <c r="NXB856" s="59"/>
      <c r="NXC856" s="59"/>
      <c r="NXD856" s="59"/>
      <c r="NXE856" s="59"/>
      <c r="NXF856" s="59"/>
      <c r="NXG856" s="59"/>
      <c r="NXH856" s="59"/>
      <c r="NXI856" s="59"/>
      <c r="NXJ856" s="59"/>
      <c r="NXK856" s="59"/>
      <c r="NXL856" s="59"/>
      <c r="NXM856" s="59"/>
      <c r="NXN856" s="59"/>
      <c r="NXO856" s="59"/>
      <c r="NXP856" s="59"/>
      <c r="NXQ856" s="59"/>
      <c r="NXR856" s="59"/>
      <c r="NXS856" s="59"/>
      <c r="NXT856" s="59"/>
      <c r="NXU856" s="59"/>
      <c r="NXV856" s="59"/>
      <c r="NXW856" s="59"/>
      <c r="NXX856" s="59"/>
      <c r="NXY856" s="59"/>
      <c r="NXZ856" s="59"/>
      <c r="NYA856" s="59"/>
      <c r="NYB856" s="59"/>
      <c r="NYC856" s="59"/>
      <c r="NYD856" s="59"/>
      <c r="NYE856" s="59"/>
      <c r="NYF856" s="59"/>
      <c r="NYG856" s="59"/>
      <c r="NYH856" s="59"/>
      <c r="NYI856" s="59"/>
      <c r="NYJ856" s="59"/>
      <c r="NYK856" s="59"/>
      <c r="NYL856" s="59"/>
      <c r="NYM856" s="59"/>
      <c r="NYN856" s="59"/>
      <c r="NYO856" s="59"/>
      <c r="NYP856" s="59"/>
      <c r="NYQ856" s="59"/>
      <c r="NYR856" s="59"/>
      <c r="NYS856" s="59"/>
      <c r="NYT856" s="59"/>
      <c r="NYU856" s="59"/>
      <c r="NYV856" s="59"/>
      <c r="NYW856" s="59"/>
      <c r="NYX856" s="59"/>
      <c r="NYY856" s="59"/>
      <c r="NYZ856" s="59"/>
      <c r="NZA856" s="59"/>
      <c r="NZB856" s="59"/>
      <c r="NZC856" s="59"/>
      <c r="NZD856" s="59"/>
      <c r="NZE856" s="59"/>
      <c r="NZF856" s="59"/>
      <c r="NZG856" s="59"/>
      <c r="NZH856" s="59"/>
      <c r="NZI856" s="59"/>
      <c r="NZJ856" s="59"/>
      <c r="NZK856" s="59"/>
      <c r="NZL856" s="59"/>
      <c r="NZM856" s="59"/>
      <c r="NZN856" s="59"/>
      <c r="NZO856" s="59"/>
      <c r="NZP856" s="59"/>
      <c r="NZQ856" s="59"/>
      <c r="NZR856" s="59"/>
      <c r="NZS856" s="59"/>
      <c r="NZT856" s="59"/>
      <c r="NZU856" s="59"/>
      <c r="NZV856" s="59"/>
      <c r="NZW856" s="59"/>
      <c r="NZX856" s="59"/>
      <c r="NZY856" s="59"/>
      <c r="NZZ856" s="59"/>
      <c r="OAA856" s="59"/>
      <c r="OAB856" s="59"/>
      <c r="OAC856" s="59"/>
      <c r="OAD856" s="59"/>
      <c r="OAE856" s="59"/>
      <c r="OAF856" s="59"/>
      <c r="OAG856" s="59"/>
      <c r="OAH856" s="59"/>
      <c r="OAI856" s="59"/>
      <c r="OAJ856" s="59"/>
      <c r="OAK856" s="59"/>
      <c r="OAL856" s="59"/>
      <c r="OAM856" s="59"/>
      <c r="OAN856" s="59"/>
      <c r="OAO856" s="59"/>
      <c r="OAP856" s="59"/>
      <c r="OAQ856" s="59"/>
      <c r="OAR856" s="59"/>
      <c r="OAS856" s="59"/>
      <c r="OAT856" s="59"/>
      <c r="OAU856" s="59"/>
      <c r="OAV856" s="59"/>
      <c r="OAW856" s="59"/>
      <c r="OAX856" s="59"/>
      <c r="OAY856" s="59"/>
      <c r="OAZ856" s="59"/>
      <c r="OBA856" s="59"/>
      <c r="OBB856" s="59"/>
      <c r="OBC856" s="59"/>
      <c r="OBD856" s="59"/>
      <c r="OBE856" s="59"/>
      <c r="OBF856" s="59"/>
      <c r="OBG856" s="59"/>
      <c r="OBH856" s="59"/>
      <c r="OBI856" s="59"/>
      <c r="OBJ856" s="59"/>
      <c r="OBK856" s="59"/>
      <c r="OBL856" s="59"/>
      <c r="OBM856" s="59"/>
      <c r="OBN856" s="59"/>
      <c r="OBO856" s="59"/>
      <c r="OBP856" s="59"/>
      <c r="OBQ856" s="59"/>
      <c r="OBR856" s="59"/>
      <c r="OBS856" s="59"/>
      <c r="OBT856" s="59"/>
      <c r="OBU856" s="59"/>
      <c r="OBV856" s="59"/>
      <c r="OBW856" s="59"/>
      <c r="OBX856" s="59"/>
      <c r="OBY856" s="59"/>
      <c r="OBZ856" s="59"/>
      <c r="OCA856" s="59"/>
      <c r="OCB856" s="59"/>
      <c r="OCC856" s="59"/>
      <c r="OCD856" s="59"/>
      <c r="OCE856" s="59"/>
      <c r="OCF856" s="59"/>
      <c r="OCG856" s="59"/>
      <c r="OCH856" s="59"/>
      <c r="OCI856" s="59"/>
      <c r="OCJ856" s="59"/>
      <c r="OCK856" s="59"/>
      <c r="OCL856" s="59"/>
      <c r="OCM856" s="59"/>
      <c r="OCN856" s="59"/>
      <c r="OCO856" s="59"/>
      <c r="OCP856" s="59"/>
      <c r="OCQ856" s="59"/>
      <c r="OCR856" s="59"/>
      <c r="OCS856" s="59"/>
      <c r="OCT856" s="59"/>
      <c r="OCU856" s="59"/>
      <c r="OCV856" s="59"/>
      <c r="OCW856" s="59"/>
      <c r="OCX856" s="59"/>
      <c r="OCY856" s="59"/>
      <c r="OCZ856" s="59"/>
      <c r="ODA856" s="59"/>
      <c r="ODB856" s="59"/>
      <c r="ODC856" s="59"/>
      <c r="ODD856" s="59"/>
      <c r="ODE856" s="59"/>
      <c r="ODF856" s="59"/>
      <c r="ODG856" s="59"/>
      <c r="ODH856" s="59"/>
      <c r="ODI856" s="59"/>
      <c r="ODJ856" s="59"/>
      <c r="ODK856" s="59"/>
      <c r="ODL856" s="59"/>
      <c r="ODM856" s="59"/>
      <c r="ODN856" s="59"/>
      <c r="ODO856" s="59"/>
      <c r="ODP856" s="59"/>
      <c r="ODQ856" s="59"/>
      <c r="ODR856" s="59"/>
      <c r="ODS856" s="59"/>
      <c r="ODT856" s="59"/>
      <c r="ODU856" s="59"/>
      <c r="ODV856" s="59"/>
      <c r="ODW856" s="59"/>
      <c r="ODX856" s="59"/>
      <c r="ODY856" s="59"/>
      <c r="ODZ856" s="59"/>
      <c r="OEA856" s="59"/>
      <c r="OEB856" s="59"/>
      <c r="OEC856" s="59"/>
      <c r="OED856" s="59"/>
      <c r="OEE856" s="59"/>
      <c r="OEF856" s="59"/>
      <c r="OEG856" s="59"/>
      <c r="OEH856" s="59"/>
      <c r="OEI856" s="59"/>
      <c r="OEJ856" s="59"/>
      <c r="OEK856" s="59"/>
      <c r="OEL856" s="59"/>
      <c r="OEM856" s="59"/>
      <c r="OEN856" s="59"/>
      <c r="OEO856" s="59"/>
      <c r="OEP856" s="59"/>
      <c r="OEQ856" s="59"/>
      <c r="OER856" s="59"/>
      <c r="OES856" s="59"/>
      <c r="OET856" s="59"/>
      <c r="OEU856" s="59"/>
      <c r="OEV856" s="59"/>
      <c r="OEW856" s="59"/>
      <c r="OEX856" s="59"/>
      <c r="OEY856" s="59"/>
      <c r="OEZ856" s="59"/>
      <c r="OFA856" s="59"/>
      <c r="OFB856" s="59"/>
      <c r="OFC856" s="59"/>
      <c r="OFD856" s="59"/>
      <c r="OFE856" s="59"/>
      <c r="OFF856" s="59"/>
      <c r="OFG856" s="59"/>
      <c r="OFH856" s="59"/>
      <c r="OFI856" s="59"/>
      <c r="OFJ856" s="59"/>
      <c r="OFK856" s="59"/>
      <c r="OFL856" s="59"/>
      <c r="OFM856" s="59"/>
      <c r="OFN856" s="59"/>
      <c r="OFO856" s="59"/>
      <c r="OFP856" s="59"/>
      <c r="OFQ856" s="59"/>
      <c r="OFR856" s="59"/>
      <c r="OFS856" s="59"/>
      <c r="OFT856" s="59"/>
      <c r="OFU856" s="59"/>
      <c r="OFV856" s="59"/>
      <c r="OFW856" s="59"/>
      <c r="OFX856" s="59"/>
      <c r="OFY856" s="59"/>
      <c r="OFZ856" s="59"/>
      <c r="OGA856" s="59"/>
      <c r="OGB856" s="59"/>
      <c r="OGC856" s="59"/>
      <c r="OGD856" s="59"/>
      <c r="OGE856" s="59"/>
      <c r="OGF856" s="59"/>
      <c r="OGG856" s="59"/>
      <c r="OGH856" s="59"/>
      <c r="OGI856" s="59"/>
      <c r="OGJ856" s="59"/>
      <c r="OGK856" s="59"/>
      <c r="OGL856" s="59"/>
      <c r="OGM856" s="59"/>
      <c r="OGN856" s="59"/>
      <c r="OGO856" s="59"/>
      <c r="OGP856" s="59"/>
      <c r="OGQ856" s="59"/>
      <c r="OGR856" s="59"/>
      <c r="OGS856" s="59"/>
      <c r="OGT856" s="59"/>
      <c r="OGU856" s="59"/>
      <c r="OGV856" s="59"/>
      <c r="OGW856" s="59"/>
      <c r="OGX856" s="59"/>
      <c r="OGY856" s="59"/>
      <c r="OGZ856" s="59"/>
      <c r="OHA856" s="59"/>
      <c r="OHB856" s="59"/>
      <c r="OHC856" s="59"/>
      <c r="OHD856" s="59"/>
      <c r="OHE856" s="59"/>
      <c r="OHF856" s="59"/>
      <c r="OHG856" s="59"/>
      <c r="OHH856" s="59"/>
      <c r="OHI856" s="59"/>
      <c r="OHJ856" s="59"/>
      <c r="OHK856" s="59"/>
      <c r="OHL856" s="59"/>
      <c r="OHM856" s="59"/>
      <c r="OHN856" s="59"/>
      <c r="OHO856" s="59"/>
      <c r="OHP856" s="59"/>
      <c r="OHQ856" s="59"/>
      <c r="OHR856" s="59"/>
      <c r="OHS856" s="59"/>
      <c r="OHT856" s="59"/>
      <c r="OHU856" s="59"/>
      <c r="OHV856" s="59"/>
      <c r="OHW856" s="59"/>
      <c r="OHX856" s="59"/>
      <c r="OHY856" s="59"/>
      <c r="OHZ856" s="59"/>
      <c r="OIA856" s="59"/>
      <c r="OIB856" s="59"/>
      <c r="OIC856" s="59"/>
      <c r="OID856" s="59"/>
      <c r="OIE856" s="59"/>
      <c r="OIF856" s="59"/>
      <c r="OIG856" s="59"/>
      <c r="OIH856" s="59"/>
      <c r="OII856" s="59"/>
      <c r="OIJ856" s="59"/>
      <c r="OIK856" s="59"/>
      <c r="OIL856" s="59"/>
      <c r="OIM856" s="59"/>
      <c r="OIN856" s="59"/>
      <c r="OIO856" s="59"/>
      <c r="OIP856" s="59"/>
      <c r="OIQ856" s="59"/>
      <c r="OIR856" s="59"/>
      <c r="OIS856" s="59"/>
      <c r="OIT856" s="59"/>
      <c r="OIU856" s="59"/>
      <c r="OIV856" s="59"/>
      <c r="OIW856" s="59"/>
      <c r="OIX856" s="59"/>
      <c r="OIY856" s="59"/>
      <c r="OIZ856" s="59"/>
      <c r="OJA856" s="59"/>
      <c r="OJB856" s="59"/>
      <c r="OJC856" s="59"/>
      <c r="OJD856" s="59"/>
      <c r="OJE856" s="59"/>
      <c r="OJF856" s="59"/>
      <c r="OJG856" s="59"/>
      <c r="OJH856" s="59"/>
      <c r="OJI856" s="59"/>
      <c r="OJJ856" s="59"/>
      <c r="OJK856" s="59"/>
      <c r="OJL856" s="59"/>
      <c r="OJM856" s="59"/>
      <c r="OJN856" s="59"/>
      <c r="OJO856" s="59"/>
      <c r="OJP856" s="59"/>
      <c r="OJQ856" s="59"/>
      <c r="OJR856" s="59"/>
      <c r="OJS856" s="59"/>
      <c r="OJT856" s="59"/>
      <c r="OJU856" s="59"/>
      <c r="OJV856" s="59"/>
      <c r="OJW856" s="59"/>
      <c r="OJX856" s="59"/>
      <c r="OJY856" s="59"/>
      <c r="OJZ856" s="59"/>
      <c r="OKA856" s="59"/>
      <c r="OKB856" s="59"/>
      <c r="OKC856" s="59"/>
      <c r="OKD856" s="59"/>
      <c r="OKE856" s="59"/>
      <c r="OKF856" s="59"/>
      <c r="OKG856" s="59"/>
      <c r="OKH856" s="59"/>
      <c r="OKI856" s="59"/>
      <c r="OKJ856" s="59"/>
      <c r="OKK856" s="59"/>
      <c r="OKL856" s="59"/>
      <c r="OKM856" s="59"/>
      <c r="OKN856" s="59"/>
      <c r="OKO856" s="59"/>
      <c r="OKP856" s="59"/>
      <c r="OKQ856" s="59"/>
      <c r="OKR856" s="59"/>
      <c r="OKS856" s="59"/>
      <c r="OKT856" s="59"/>
      <c r="OKU856" s="59"/>
      <c r="OKV856" s="59"/>
      <c r="OKW856" s="59"/>
      <c r="OKX856" s="59"/>
      <c r="OKY856" s="59"/>
      <c r="OKZ856" s="59"/>
      <c r="OLA856" s="59"/>
      <c r="OLB856" s="59"/>
      <c r="OLC856" s="59"/>
      <c r="OLD856" s="59"/>
      <c r="OLE856" s="59"/>
      <c r="OLF856" s="59"/>
      <c r="OLG856" s="59"/>
      <c r="OLH856" s="59"/>
      <c r="OLI856" s="59"/>
      <c r="OLJ856" s="59"/>
      <c r="OLK856" s="59"/>
      <c r="OLL856" s="59"/>
      <c r="OLM856" s="59"/>
      <c r="OLN856" s="59"/>
      <c r="OLO856" s="59"/>
      <c r="OLP856" s="59"/>
      <c r="OLQ856" s="59"/>
      <c r="OLR856" s="59"/>
      <c r="OLS856" s="59"/>
      <c r="OLT856" s="59"/>
      <c r="OLU856" s="59"/>
      <c r="OLV856" s="59"/>
      <c r="OLW856" s="59"/>
      <c r="OLX856" s="59"/>
      <c r="OLY856" s="59"/>
      <c r="OLZ856" s="59"/>
      <c r="OMA856" s="59"/>
      <c r="OMB856" s="59"/>
      <c r="OMC856" s="59"/>
      <c r="OMD856" s="59"/>
      <c r="OME856" s="59"/>
      <c r="OMF856" s="59"/>
      <c r="OMG856" s="59"/>
      <c r="OMH856" s="59"/>
      <c r="OMI856" s="59"/>
      <c r="OMJ856" s="59"/>
      <c r="OMK856" s="59"/>
      <c r="OML856" s="59"/>
      <c r="OMM856" s="59"/>
      <c r="OMN856" s="59"/>
      <c r="OMO856" s="59"/>
      <c r="OMP856" s="59"/>
      <c r="OMQ856" s="59"/>
      <c r="OMR856" s="59"/>
      <c r="OMS856" s="59"/>
      <c r="OMT856" s="59"/>
      <c r="OMU856" s="59"/>
      <c r="OMV856" s="59"/>
      <c r="OMW856" s="59"/>
      <c r="OMX856" s="59"/>
      <c r="OMY856" s="59"/>
      <c r="OMZ856" s="59"/>
      <c r="ONA856" s="59"/>
      <c r="ONB856" s="59"/>
      <c r="ONC856" s="59"/>
      <c r="OND856" s="59"/>
      <c r="ONE856" s="59"/>
      <c r="ONF856" s="59"/>
      <c r="ONG856" s="59"/>
      <c r="ONH856" s="59"/>
      <c r="ONI856" s="59"/>
      <c r="ONJ856" s="59"/>
      <c r="ONK856" s="59"/>
      <c r="ONL856" s="59"/>
      <c r="ONM856" s="59"/>
      <c r="ONN856" s="59"/>
      <c r="ONO856" s="59"/>
      <c r="ONP856" s="59"/>
      <c r="ONQ856" s="59"/>
      <c r="ONR856" s="59"/>
      <c r="ONS856" s="59"/>
      <c r="ONT856" s="59"/>
      <c r="ONU856" s="59"/>
      <c r="ONV856" s="59"/>
      <c r="ONW856" s="59"/>
      <c r="ONX856" s="59"/>
      <c r="ONY856" s="59"/>
      <c r="ONZ856" s="59"/>
      <c r="OOA856" s="59"/>
      <c r="OOB856" s="59"/>
      <c r="OOC856" s="59"/>
      <c r="OOD856" s="59"/>
      <c r="OOE856" s="59"/>
      <c r="OOF856" s="59"/>
      <c r="OOG856" s="59"/>
      <c r="OOH856" s="59"/>
      <c r="OOI856" s="59"/>
      <c r="OOJ856" s="59"/>
      <c r="OOK856" s="59"/>
      <c r="OOL856" s="59"/>
      <c r="OOM856" s="59"/>
      <c r="OON856" s="59"/>
      <c r="OOO856" s="59"/>
      <c r="OOP856" s="59"/>
      <c r="OOQ856" s="59"/>
      <c r="OOR856" s="59"/>
      <c r="OOS856" s="59"/>
      <c r="OOT856" s="59"/>
      <c r="OOU856" s="59"/>
      <c r="OOV856" s="59"/>
      <c r="OOW856" s="59"/>
      <c r="OOX856" s="59"/>
      <c r="OOY856" s="59"/>
      <c r="OOZ856" s="59"/>
      <c r="OPA856" s="59"/>
      <c r="OPB856" s="59"/>
      <c r="OPC856" s="59"/>
      <c r="OPD856" s="59"/>
      <c r="OPE856" s="59"/>
      <c r="OPF856" s="59"/>
      <c r="OPG856" s="59"/>
      <c r="OPH856" s="59"/>
      <c r="OPI856" s="59"/>
      <c r="OPJ856" s="59"/>
      <c r="OPK856" s="59"/>
      <c r="OPL856" s="59"/>
      <c r="OPM856" s="59"/>
      <c r="OPN856" s="59"/>
      <c r="OPO856" s="59"/>
      <c r="OPP856" s="59"/>
      <c r="OPQ856" s="59"/>
      <c r="OPR856" s="59"/>
      <c r="OPS856" s="59"/>
      <c r="OPT856" s="59"/>
      <c r="OPU856" s="59"/>
      <c r="OPV856" s="59"/>
      <c r="OPW856" s="59"/>
      <c r="OPX856" s="59"/>
      <c r="OPY856" s="59"/>
      <c r="OPZ856" s="59"/>
      <c r="OQA856" s="59"/>
      <c r="OQB856" s="59"/>
      <c r="OQC856" s="59"/>
      <c r="OQD856" s="59"/>
      <c r="OQE856" s="59"/>
      <c r="OQF856" s="59"/>
      <c r="OQG856" s="59"/>
      <c r="OQH856" s="59"/>
      <c r="OQI856" s="59"/>
      <c r="OQJ856" s="59"/>
      <c r="OQK856" s="59"/>
      <c r="OQL856" s="59"/>
      <c r="OQM856" s="59"/>
      <c r="OQN856" s="59"/>
      <c r="OQO856" s="59"/>
      <c r="OQP856" s="59"/>
      <c r="OQQ856" s="59"/>
      <c r="OQR856" s="59"/>
      <c r="OQS856" s="59"/>
      <c r="OQT856" s="59"/>
      <c r="OQU856" s="59"/>
      <c r="OQV856" s="59"/>
      <c r="OQW856" s="59"/>
      <c r="OQX856" s="59"/>
      <c r="OQY856" s="59"/>
      <c r="OQZ856" s="59"/>
      <c r="ORA856" s="59"/>
      <c r="ORB856" s="59"/>
      <c r="ORC856" s="59"/>
      <c r="ORD856" s="59"/>
      <c r="ORE856" s="59"/>
      <c r="ORF856" s="59"/>
      <c r="ORG856" s="59"/>
      <c r="ORH856" s="59"/>
      <c r="ORI856" s="59"/>
      <c r="ORJ856" s="59"/>
      <c r="ORK856" s="59"/>
      <c r="ORL856" s="59"/>
      <c r="ORM856" s="59"/>
      <c r="ORN856" s="59"/>
      <c r="ORO856" s="59"/>
      <c r="ORP856" s="59"/>
      <c r="ORQ856" s="59"/>
      <c r="ORR856" s="59"/>
      <c r="ORS856" s="59"/>
      <c r="ORT856" s="59"/>
      <c r="ORU856" s="59"/>
      <c r="ORV856" s="59"/>
      <c r="ORW856" s="59"/>
      <c r="ORX856" s="59"/>
      <c r="ORY856" s="59"/>
      <c r="ORZ856" s="59"/>
      <c r="OSA856" s="59"/>
      <c r="OSB856" s="59"/>
      <c r="OSC856" s="59"/>
      <c r="OSD856" s="59"/>
      <c r="OSE856" s="59"/>
      <c r="OSF856" s="59"/>
      <c r="OSG856" s="59"/>
      <c r="OSH856" s="59"/>
      <c r="OSI856" s="59"/>
      <c r="OSJ856" s="59"/>
      <c r="OSK856" s="59"/>
      <c r="OSL856" s="59"/>
      <c r="OSM856" s="59"/>
      <c r="OSN856" s="59"/>
      <c r="OSO856" s="59"/>
      <c r="OSP856" s="59"/>
      <c r="OSQ856" s="59"/>
      <c r="OSR856" s="59"/>
      <c r="OSS856" s="59"/>
      <c r="OST856" s="59"/>
      <c r="OSU856" s="59"/>
      <c r="OSV856" s="59"/>
      <c r="OSW856" s="59"/>
      <c r="OSX856" s="59"/>
      <c r="OSY856" s="59"/>
      <c r="OSZ856" s="59"/>
      <c r="OTA856" s="59"/>
      <c r="OTB856" s="59"/>
      <c r="OTC856" s="59"/>
      <c r="OTD856" s="59"/>
      <c r="OTE856" s="59"/>
      <c r="OTF856" s="59"/>
      <c r="OTG856" s="59"/>
      <c r="OTH856" s="59"/>
      <c r="OTI856" s="59"/>
      <c r="OTJ856" s="59"/>
      <c r="OTK856" s="59"/>
      <c r="OTL856" s="59"/>
      <c r="OTM856" s="59"/>
      <c r="OTN856" s="59"/>
      <c r="OTO856" s="59"/>
      <c r="OTP856" s="59"/>
      <c r="OTQ856" s="59"/>
      <c r="OTR856" s="59"/>
      <c r="OTS856" s="59"/>
      <c r="OTT856" s="59"/>
      <c r="OTU856" s="59"/>
      <c r="OTV856" s="59"/>
      <c r="OTW856" s="59"/>
      <c r="OTX856" s="59"/>
      <c r="OTY856" s="59"/>
      <c r="OTZ856" s="59"/>
      <c r="OUA856" s="59"/>
      <c r="OUB856" s="59"/>
      <c r="OUC856" s="59"/>
      <c r="OUD856" s="59"/>
      <c r="OUE856" s="59"/>
      <c r="OUF856" s="59"/>
      <c r="OUG856" s="59"/>
      <c r="OUH856" s="59"/>
      <c r="OUI856" s="59"/>
      <c r="OUJ856" s="59"/>
      <c r="OUK856" s="59"/>
      <c r="OUL856" s="59"/>
      <c r="OUM856" s="59"/>
      <c r="OUN856" s="59"/>
      <c r="OUO856" s="59"/>
      <c r="OUP856" s="59"/>
      <c r="OUQ856" s="59"/>
      <c r="OUR856" s="59"/>
      <c r="OUS856" s="59"/>
      <c r="OUT856" s="59"/>
      <c r="OUU856" s="59"/>
      <c r="OUV856" s="59"/>
      <c r="OUW856" s="59"/>
      <c r="OUX856" s="59"/>
      <c r="OUY856" s="59"/>
      <c r="OUZ856" s="59"/>
      <c r="OVA856" s="59"/>
      <c r="OVB856" s="59"/>
      <c r="OVC856" s="59"/>
      <c r="OVD856" s="59"/>
      <c r="OVE856" s="59"/>
      <c r="OVF856" s="59"/>
      <c r="OVG856" s="59"/>
      <c r="OVH856" s="59"/>
      <c r="OVI856" s="59"/>
      <c r="OVJ856" s="59"/>
      <c r="OVK856" s="59"/>
      <c r="OVL856" s="59"/>
      <c r="OVM856" s="59"/>
      <c r="OVN856" s="59"/>
      <c r="OVO856" s="59"/>
      <c r="OVP856" s="59"/>
      <c r="OVQ856" s="59"/>
      <c r="OVR856" s="59"/>
      <c r="OVS856" s="59"/>
      <c r="OVT856" s="59"/>
      <c r="OVU856" s="59"/>
      <c r="OVV856" s="59"/>
      <c r="OVW856" s="59"/>
      <c r="OVX856" s="59"/>
      <c r="OVY856" s="59"/>
      <c r="OVZ856" s="59"/>
      <c r="OWA856" s="59"/>
      <c r="OWB856" s="59"/>
      <c r="OWC856" s="59"/>
      <c r="OWD856" s="59"/>
      <c r="OWE856" s="59"/>
      <c r="OWF856" s="59"/>
      <c r="OWG856" s="59"/>
      <c r="OWH856" s="59"/>
      <c r="OWI856" s="59"/>
      <c r="OWJ856" s="59"/>
      <c r="OWK856" s="59"/>
      <c r="OWL856" s="59"/>
      <c r="OWM856" s="59"/>
      <c r="OWN856" s="59"/>
      <c r="OWO856" s="59"/>
      <c r="OWP856" s="59"/>
      <c r="OWQ856" s="59"/>
      <c r="OWR856" s="59"/>
      <c r="OWS856" s="59"/>
      <c r="OWT856" s="59"/>
      <c r="OWU856" s="59"/>
      <c r="OWV856" s="59"/>
      <c r="OWW856" s="59"/>
      <c r="OWX856" s="59"/>
      <c r="OWY856" s="59"/>
      <c r="OWZ856" s="59"/>
      <c r="OXA856" s="59"/>
      <c r="OXB856" s="59"/>
      <c r="OXC856" s="59"/>
      <c r="OXD856" s="59"/>
      <c r="OXE856" s="59"/>
      <c r="OXF856" s="59"/>
      <c r="OXG856" s="59"/>
      <c r="OXH856" s="59"/>
      <c r="OXI856" s="59"/>
      <c r="OXJ856" s="59"/>
      <c r="OXK856" s="59"/>
      <c r="OXL856" s="59"/>
      <c r="OXM856" s="59"/>
      <c r="OXN856" s="59"/>
      <c r="OXO856" s="59"/>
      <c r="OXP856" s="59"/>
      <c r="OXQ856" s="59"/>
      <c r="OXR856" s="59"/>
      <c r="OXS856" s="59"/>
      <c r="OXT856" s="59"/>
      <c r="OXU856" s="59"/>
      <c r="OXV856" s="59"/>
      <c r="OXW856" s="59"/>
      <c r="OXX856" s="59"/>
      <c r="OXY856" s="59"/>
      <c r="OXZ856" s="59"/>
      <c r="OYA856" s="59"/>
      <c r="OYB856" s="59"/>
      <c r="OYC856" s="59"/>
      <c r="OYD856" s="59"/>
      <c r="OYE856" s="59"/>
      <c r="OYF856" s="59"/>
      <c r="OYG856" s="59"/>
      <c r="OYH856" s="59"/>
      <c r="OYI856" s="59"/>
      <c r="OYJ856" s="59"/>
      <c r="OYK856" s="59"/>
      <c r="OYL856" s="59"/>
      <c r="OYM856" s="59"/>
      <c r="OYN856" s="59"/>
      <c r="OYO856" s="59"/>
      <c r="OYP856" s="59"/>
      <c r="OYQ856" s="59"/>
      <c r="OYR856" s="59"/>
      <c r="OYS856" s="59"/>
      <c r="OYT856" s="59"/>
      <c r="OYU856" s="59"/>
      <c r="OYV856" s="59"/>
      <c r="OYW856" s="59"/>
      <c r="OYX856" s="59"/>
      <c r="OYY856" s="59"/>
      <c r="OYZ856" s="59"/>
      <c r="OZA856" s="59"/>
      <c r="OZB856" s="59"/>
      <c r="OZC856" s="59"/>
      <c r="OZD856" s="59"/>
      <c r="OZE856" s="59"/>
      <c r="OZF856" s="59"/>
      <c r="OZG856" s="59"/>
      <c r="OZH856" s="59"/>
      <c r="OZI856" s="59"/>
      <c r="OZJ856" s="59"/>
      <c r="OZK856" s="59"/>
      <c r="OZL856" s="59"/>
      <c r="OZM856" s="59"/>
      <c r="OZN856" s="59"/>
      <c r="OZO856" s="59"/>
      <c r="OZP856" s="59"/>
      <c r="OZQ856" s="59"/>
      <c r="OZR856" s="59"/>
      <c r="OZS856" s="59"/>
      <c r="OZT856" s="59"/>
      <c r="OZU856" s="59"/>
      <c r="OZV856" s="59"/>
      <c r="OZW856" s="59"/>
      <c r="OZX856" s="59"/>
      <c r="OZY856" s="59"/>
      <c r="OZZ856" s="59"/>
      <c r="PAA856" s="59"/>
      <c r="PAB856" s="59"/>
      <c r="PAC856" s="59"/>
      <c r="PAD856" s="59"/>
      <c r="PAE856" s="59"/>
      <c r="PAF856" s="59"/>
      <c r="PAG856" s="59"/>
      <c r="PAH856" s="59"/>
      <c r="PAI856" s="59"/>
      <c r="PAJ856" s="59"/>
      <c r="PAK856" s="59"/>
      <c r="PAL856" s="59"/>
      <c r="PAM856" s="59"/>
      <c r="PAN856" s="59"/>
      <c r="PAO856" s="59"/>
      <c r="PAP856" s="59"/>
      <c r="PAQ856" s="59"/>
      <c r="PAR856" s="59"/>
      <c r="PAS856" s="59"/>
      <c r="PAT856" s="59"/>
      <c r="PAU856" s="59"/>
      <c r="PAV856" s="59"/>
      <c r="PAW856" s="59"/>
      <c r="PAX856" s="59"/>
      <c r="PAY856" s="59"/>
      <c r="PAZ856" s="59"/>
      <c r="PBA856" s="59"/>
      <c r="PBB856" s="59"/>
      <c r="PBC856" s="59"/>
      <c r="PBD856" s="59"/>
      <c r="PBE856" s="59"/>
      <c r="PBF856" s="59"/>
      <c r="PBG856" s="59"/>
      <c r="PBH856" s="59"/>
      <c r="PBI856" s="59"/>
      <c r="PBJ856" s="59"/>
      <c r="PBK856" s="59"/>
      <c r="PBL856" s="59"/>
      <c r="PBM856" s="59"/>
      <c r="PBN856" s="59"/>
      <c r="PBO856" s="59"/>
      <c r="PBP856" s="59"/>
      <c r="PBQ856" s="59"/>
      <c r="PBR856" s="59"/>
      <c r="PBS856" s="59"/>
      <c r="PBT856" s="59"/>
      <c r="PBU856" s="59"/>
      <c r="PBV856" s="59"/>
      <c r="PBW856" s="59"/>
      <c r="PBX856" s="59"/>
      <c r="PBY856" s="59"/>
      <c r="PBZ856" s="59"/>
      <c r="PCA856" s="59"/>
      <c r="PCB856" s="59"/>
      <c r="PCC856" s="59"/>
      <c r="PCD856" s="59"/>
      <c r="PCE856" s="59"/>
      <c r="PCF856" s="59"/>
      <c r="PCG856" s="59"/>
      <c r="PCH856" s="59"/>
      <c r="PCI856" s="59"/>
      <c r="PCJ856" s="59"/>
      <c r="PCK856" s="59"/>
      <c r="PCL856" s="59"/>
      <c r="PCM856" s="59"/>
      <c r="PCN856" s="59"/>
      <c r="PCO856" s="59"/>
      <c r="PCP856" s="59"/>
      <c r="PCQ856" s="59"/>
      <c r="PCR856" s="59"/>
      <c r="PCS856" s="59"/>
      <c r="PCT856" s="59"/>
      <c r="PCU856" s="59"/>
      <c r="PCV856" s="59"/>
      <c r="PCW856" s="59"/>
      <c r="PCX856" s="59"/>
      <c r="PCY856" s="59"/>
      <c r="PCZ856" s="59"/>
      <c r="PDA856" s="59"/>
      <c r="PDB856" s="59"/>
      <c r="PDC856" s="59"/>
      <c r="PDD856" s="59"/>
      <c r="PDE856" s="59"/>
      <c r="PDF856" s="59"/>
      <c r="PDG856" s="59"/>
      <c r="PDH856" s="59"/>
      <c r="PDI856" s="59"/>
      <c r="PDJ856" s="59"/>
      <c r="PDK856" s="59"/>
      <c r="PDL856" s="59"/>
      <c r="PDM856" s="59"/>
      <c r="PDN856" s="59"/>
      <c r="PDO856" s="59"/>
      <c r="PDP856" s="59"/>
      <c r="PDQ856" s="59"/>
      <c r="PDR856" s="59"/>
      <c r="PDS856" s="59"/>
      <c r="PDT856" s="59"/>
      <c r="PDU856" s="59"/>
      <c r="PDV856" s="59"/>
      <c r="PDW856" s="59"/>
      <c r="PDX856" s="59"/>
      <c r="PDY856" s="59"/>
      <c r="PDZ856" s="59"/>
      <c r="PEA856" s="59"/>
      <c r="PEB856" s="59"/>
      <c r="PEC856" s="59"/>
      <c r="PED856" s="59"/>
      <c r="PEE856" s="59"/>
      <c r="PEF856" s="59"/>
      <c r="PEG856" s="59"/>
      <c r="PEH856" s="59"/>
      <c r="PEI856" s="59"/>
      <c r="PEJ856" s="59"/>
      <c r="PEK856" s="59"/>
      <c r="PEL856" s="59"/>
      <c r="PEM856" s="59"/>
      <c r="PEN856" s="59"/>
      <c r="PEO856" s="59"/>
      <c r="PEP856" s="59"/>
      <c r="PEQ856" s="59"/>
      <c r="PER856" s="59"/>
      <c r="PES856" s="59"/>
      <c r="PET856" s="59"/>
      <c r="PEU856" s="59"/>
      <c r="PEV856" s="59"/>
      <c r="PEW856" s="59"/>
      <c r="PEX856" s="59"/>
      <c r="PEY856" s="59"/>
      <c r="PEZ856" s="59"/>
      <c r="PFA856" s="59"/>
      <c r="PFB856" s="59"/>
      <c r="PFC856" s="59"/>
      <c r="PFD856" s="59"/>
      <c r="PFE856" s="59"/>
      <c r="PFF856" s="59"/>
      <c r="PFG856" s="59"/>
      <c r="PFH856" s="59"/>
      <c r="PFI856" s="59"/>
      <c r="PFJ856" s="59"/>
      <c r="PFK856" s="59"/>
      <c r="PFL856" s="59"/>
      <c r="PFM856" s="59"/>
      <c r="PFN856" s="59"/>
      <c r="PFO856" s="59"/>
      <c r="PFP856" s="59"/>
      <c r="PFQ856" s="59"/>
      <c r="PFR856" s="59"/>
      <c r="PFS856" s="59"/>
      <c r="PFT856" s="59"/>
      <c r="PFU856" s="59"/>
      <c r="PFV856" s="59"/>
      <c r="PFW856" s="59"/>
      <c r="PFX856" s="59"/>
      <c r="PFY856" s="59"/>
      <c r="PFZ856" s="59"/>
      <c r="PGA856" s="59"/>
      <c r="PGB856" s="59"/>
      <c r="PGC856" s="59"/>
      <c r="PGD856" s="59"/>
      <c r="PGE856" s="59"/>
      <c r="PGF856" s="59"/>
      <c r="PGG856" s="59"/>
      <c r="PGH856" s="59"/>
      <c r="PGI856" s="59"/>
      <c r="PGJ856" s="59"/>
      <c r="PGK856" s="59"/>
      <c r="PGL856" s="59"/>
      <c r="PGM856" s="59"/>
      <c r="PGN856" s="59"/>
      <c r="PGO856" s="59"/>
      <c r="PGP856" s="59"/>
      <c r="PGQ856" s="59"/>
      <c r="PGR856" s="59"/>
      <c r="PGS856" s="59"/>
      <c r="PGT856" s="59"/>
      <c r="PGU856" s="59"/>
      <c r="PGV856" s="59"/>
      <c r="PGW856" s="59"/>
      <c r="PGX856" s="59"/>
      <c r="PGY856" s="59"/>
      <c r="PGZ856" s="59"/>
      <c r="PHA856" s="59"/>
      <c r="PHB856" s="59"/>
      <c r="PHC856" s="59"/>
      <c r="PHD856" s="59"/>
      <c r="PHE856" s="59"/>
      <c r="PHF856" s="59"/>
      <c r="PHG856" s="59"/>
      <c r="PHH856" s="59"/>
      <c r="PHI856" s="59"/>
      <c r="PHJ856" s="59"/>
      <c r="PHK856" s="59"/>
      <c r="PHL856" s="59"/>
      <c r="PHM856" s="59"/>
      <c r="PHN856" s="59"/>
      <c r="PHO856" s="59"/>
      <c r="PHP856" s="59"/>
      <c r="PHQ856" s="59"/>
      <c r="PHR856" s="59"/>
      <c r="PHS856" s="59"/>
      <c r="PHT856" s="59"/>
      <c r="PHU856" s="59"/>
      <c r="PHV856" s="59"/>
      <c r="PHW856" s="59"/>
      <c r="PHX856" s="59"/>
      <c r="PHY856" s="59"/>
      <c r="PHZ856" s="59"/>
      <c r="PIA856" s="59"/>
      <c r="PIB856" s="59"/>
      <c r="PIC856" s="59"/>
      <c r="PID856" s="59"/>
      <c r="PIE856" s="59"/>
      <c r="PIF856" s="59"/>
      <c r="PIG856" s="59"/>
      <c r="PIH856" s="59"/>
      <c r="PII856" s="59"/>
      <c r="PIJ856" s="59"/>
      <c r="PIK856" s="59"/>
      <c r="PIL856" s="59"/>
      <c r="PIM856" s="59"/>
      <c r="PIN856" s="59"/>
      <c r="PIO856" s="59"/>
      <c r="PIP856" s="59"/>
      <c r="PIQ856" s="59"/>
      <c r="PIR856" s="59"/>
      <c r="PIS856" s="59"/>
      <c r="PIT856" s="59"/>
      <c r="PIU856" s="59"/>
      <c r="PIV856" s="59"/>
      <c r="PIW856" s="59"/>
      <c r="PIX856" s="59"/>
      <c r="PIY856" s="59"/>
      <c r="PIZ856" s="59"/>
      <c r="PJA856" s="59"/>
      <c r="PJB856" s="59"/>
      <c r="PJC856" s="59"/>
      <c r="PJD856" s="59"/>
      <c r="PJE856" s="59"/>
      <c r="PJF856" s="59"/>
      <c r="PJG856" s="59"/>
      <c r="PJH856" s="59"/>
      <c r="PJI856" s="59"/>
      <c r="PJJ856" s="59"/>
      <c r="PJK856" s="59"/>
      <c r="PJL856" s="59"/>
      <c r="PJM856" s="59"/>
      <c r="PJN856" s="59"/>
      <c r="PJO856" s="59"/>
      <c r="PJP856" s="59"/>
      <c r="PJQ856" s="59"/>
      <c r="PJR856" s="59"/>
      <c r="PJS856" s="59"/>
      <c r="PJT856" s="59"/>
      <c r="PJU856" s="59"/>
      <c r="PJV856" s="59"/>
      <c r="PJW856" s="59"/>
      <c r="PJX856" s="59"/>
      <c r="PJY856" s="59"/>
      <c r="PJZ856" s="59"/>
      <c r="PKA856" s="59"/>
      <c r="PKB856" s="59"/>
      <c r="PKC856" s="59"/>
      <c r="PKD856" s="59"/>
      <c r="PKE856" s="59"/>
      <c r="PKF856" s="59"/>
      <c r="PKG856" s="59"/>
      <c r="PKH856" s="59"/>
      <c r="PKI856" s="59"/>
      <c r="PKJ856" s="59"/>
      <c r="PKK856" s="59"/>
      <c r="PKL856" s="59"/>
      <c r="PKM856" s="59"/>
      <c r="PKN856" s="59"/>
      <c r="PKO856" s="59"/>
      <c r="PKP856" s="59"/>
      <c r="PKQ856" s="59"/>
      <c r="PKR856" s="59"/>
      <c r="PKS856" s="59"/>
      <c r="PKT856" s="59"/>
      <c r="PKU856" s="59"/>
      <c r="PKV856" s="59"/>
      <c r="PKW856" s="59"/>
      <c r="PKX856" s="59"/>
      <c r="PKY856" s="59"/>
      <c r="PKZ856" s="59"/>
      <c r="PLA856" s="59"/>
      <c r="PLB856" s="59"/>
      <c r="PLC856" s="59"/>
      <c r="PLD856" s="59"/>
      <c r="PLE856" s="59"/>
      <c r="PLF856" s="59"/>
      <c r="PLG856" s="59"/>
      <c r="PLH856" s="59"/>
      <c r="PLI856" s="59"/>
      <c r="PLJ856" s="59"/>
      <c r="PLK856" s="59"/>
      <c r="PLL856" s="59"/>
      <c r="PLM856" s="59"/>
      <c r="PLN856" s="59"/>
      <c r="PLO856" s="59"/>
      <c r="PLP856" s="59"/>
      <c r="PLQ856" s="59"/>
      <c r="PLR856" s="59"/>
      <c r="PLS856" s="59"/>
      <c r="PLT856" s="59"/>
      <c r="PLU856" s="59"/>
      <c r="PLV856" s="59"/>
      <c r="PLW856" s="59"/>
      <c r="PLX856" s="59"/>
      <c r="PLY856" s="59"/>
      <c r="PLZ856" s="59"/>
      <c r="PMA856" s="59"/>
      <c r="PMB856" s="59"/>
      <c r="PMC856" s="59"/>
      <c r="PMD856" s="59"/>
      <c r="PME856" s="59"/>
      <c r="PMF856" s="59"/>
      <c r="PMG856" s="59"/>
      <c r="PMH856" s="59"/>
      <c r="PMI856" s="59"/>
      <c r="PMJ856" s="59"/>
      <c r="PMK856" s="59"/>
      <c r="PML856" s="59"/>
      <c r="PMM856" s="59"/>
      <c r="PMN856" s="59"/>
      <c r="PMO856" s="59"/>
      <c r="PMP856" s="59"/>
      <c r="PMQ856" s="59"/>
      <c r="PMR856" s="59"/>
      <c r="PMS856" s="59"/>
      <c r="PMT856" s="59"/>
      <c r="PMU856" s="59"/>
      <c r="PMV856" s="59"/>
      <c r="PMW856" s="59"/>
      <c r="PMX856" s="59"/>
      <c r="PMY856" s="59"/>
      <c r="PMZ856" s="59"/>
      <c r="PNA856" s="59"/>
      <c r="PNB856" s="59"/>
      <c r="PNC856" s="59"/>
      <c r="PND856" s="59"/>
      <c r="PNE856" s="59"/>
      <c r="PNF856" s="59"/>
      <c r="PNG856" s="59"/>
      <c r="PNH856" s="59"/>
      <c r="PNI856" s="59"/>
      <c r="PNJ856" s="59"/>
      <c r="PNK856" s="59"/>
      <c r="PNL856" s="59"/>
      <c r="PNM856" s="59"/>
      <c r="PNN856" s="59"/>
      <c r="PNO856" s="59"/>
      <c r="PNP856" s="59"/>
      <c r="PNQ856" s="59"/>
      <c r="PNR856" s="59"/>
      <c r="PNS856" s="59"/>
      <c r="PNT856" s="59"/>
      <c r="PNU856" s="59"/>
      <c r="PNV856" s="59"/>
      <c r="PNW856" s="59"/>
      <c r="PNX856" s="59"/>
      <c r="PNY856" s="59"/>
      <c r="PNZ856" s="59"/>
      <c r="POA856" s="59"/>
      <c r="POB856" s="59"/>
      <c r="POC856" s="59"/>
      <c r="POD856" s="59"/>
      <c r="POE856" s="59"/>
      <c r="POF856" s="59"/>
      <c r="POG856" s="59"/>
      <c r="POH856" s="59"/>
      <c r="POI856" s="59"/>
      <c r="POJ856" s="59"/>
      <c r="POK856" s="59"/>
      <c r="POL856" s="59"/>
      <c r="POM856" s="59"/>
      <c r="PON856" s="59"/>
      <c r="POO856" s="59"/>
      <c r="POP856" s="59"/>
      <c r="POQ856" s="59"/>
      <c r="POR856" s="59"/>
      <c r="POS856" s="59"/>
      <c r="POT856" s="59"/>
      <c r="POU856" s="59"/>
      <c r="POV856" s="59"/>
      <c r="POW856" s="59"/>
      <c r="POX856" s="59"/>
      <c r="POY856" s="59"/>
      <c r="POZ856" s="59"/>
      <c r="PPA856" s="59"/>
      <c r="PPB856" s="59"/>
      <c r="PPC856" s="59"/>
      <c r="PPD856" s="59"/>
      <c r="PPE856" s="59"/>
      <c r="PPF856" s="59"/>
      <c r="PPG856" s="59"/>
      <c r="PPH856" s="59"/>
      <c r="PPI856" s="59"/>
      <c r="PPJ856" s="59"/>
      <c r="PPK856" s="59"/>
      <c r="PPL856" s="59"/>
      <c r="PPM856" s="59"/>
      <c r="PPN856" s="59"/>
      <c r="PPO856" s="59"/>
      <c r="PPP856" s="59"/>
      <c r="PPQ856" s="59"/>
      <c r="PPR856" s="59"/>
      <c r="PPS856" s="59"/>
      <c r="PPT856" s="59"/>
      <c r="PPU856" s="59"/>
      <c r="PPV856" s="59"/>
      <c r="PPW856" s="59"/>
      <c r="PPX856" s="59"/>
      <c r="PPY856" s="59"/>
      <c r="PPZ856" s="59"/>
      <c r="PQA856" s="59"/>
      <c r="PQB856" s="59"/>
      <c r="PQC856" s="59"/>
      <c r="PQD856" s="59"/>
      <c r="PQE856" s="59"/>
      <c r="PQF856" s="59"/>
      <c r="PQG856" s="59"/>
      <c r="PQH856" s="59"/>
      <c r="PQI856" s="59"/>
      <c r="PQJ856" s="59"/>
      <c r="PQK856" s="59"/>
      <c r="PQL856" s="59"/>
      <c r="PQM856" s="59"/>
      <c r="PQN856" s="59"/>
      <c r="PQO856" s="59"/>
      <c r="PQP856" s="59"/>
      <c r="PQQ856" s="59"/>
      <c r="PQR856" s="59"/>
      <c r="PQS856" s="59"/>
      <c r="PQT856" s="59"/>
      <c r="PQU856" s="59"/>
      <c r="PQV856" s="59"/>
      <c r="PQW856" s="59"/>
      <c r="PQX856" s="59"/>
      <c r="PQY856" s="59"/>
      <c r="PQZ856" s="59"/>
      <c r="PRA856" s="59"/>
      <c r="PRB856" s="59"/>
      <c r="PRC856" s="59"/>
      <c r="PRD856" s="59"/>
      <c r="PRE856" s="59"/>
      <c r="PRF856" s="59"/>
      <c r="PRG856" s="59"/>
      <c r="PRH856" s="59"/>
      <c r="PRI856" s="59"/>
      <c r="PRJ856" s="59"/>
      <c r="PRK856" s="59"/>
      <c r="PRL856" s="59"/>
      <c r="PRM856" s="59"/>
      <c r="PRN856" s="59"/>
      <c r="PRO856" s="59"/>
      <c r="PRP856" s="59"/>
      <c r="PRQ856" s="59"/>
      <c r="PRR856" s="59"/>
      <c r="PRS856" s="59"/>
      <c r="PRT856" s="59"/>
      <c r="PRU856" s="59"/>
      <c r="PRV856" s="59"/>
      <c r="PRW856" s="59"/>
      <c r="PRX856" s="59"/>
      <c r="PRY856" s="59"/>
      <c r="PRZ856" s="59"/>
      <c r="PSA856" s="59"/>
      <c r="PSB856" s="59"/>
      <c r="PSC856" s="59"/>
      <c r="PSD856" s="59"/>
      <c r="PSE856" s="59"/>
      <c r="PSF856" s="59"/>
      <c r="PSG856" s="59"/>
      <c r="PSH856" s="59"/>
      <c r="PSI856" s="59"/>
      <c r="PSJ856" s="59"/>
      <c r="PSK856" s="59"/>
      <c r="PSL856" s="59"/>
      <c r="PSM856" s="59"/>
      <c r="PSN856" s="59"/>
      <c r="PSO856" s="59"/>
      <c r="PSP856" s="59"/>
      <c r="PSQ856" s="59"/>
      <c r="PSR856" s="59"/>
      <c r="PSS856" s="59"/>
      <c r="PST856" s="59"/>
      <c r="PSU856" s="59"/>
      <c r="PSV856" s="59"/>
      <c r="PSW856" s="59"/>
      <c r="PSX856" s="59"/>
      <c r="PSY856" s="59"/>
      <c r="PSZ856" s="59"/>
      <c r="PTA856" s="59"/>
      <c r="PTB856" s="59"/>
      <c r="PTC856" s="59"/>
      <c r="PTD856" s="59"/>
      <c r="PTE856" s="59"/>
      <c r="PTF856" s="59"/>
      <c r="PTG856" s="59"/>
      <c r="PTH856" s="59"/>
      <c r="PTI856" s="59"/>
      <c r="PTJ856" s="59"/>
      <c r="PTK856" s="59"/>
      <c r="PTL856" s="59"/>
      <c r="PTM856" s="59"/>
      <c r="PTN856" s="59"/>
      <c r="PTO856" s="59"/>
      <c r="PTP856" s="59"/>
      <c r="PTQ856" s="59"/>
      <c r="PTR856" s="59"/>
      <c r="PTS856" s="59"/>
      <c r="PTT856" s="59"/>
      <c r="PTU856" s="59"/>
      <c r="PTV856" s="59"/>
      <c r="PTW856" s="59"/>
      <c r="PTX856" s="59"/>
      <c r="PTY856" s="59"/>
      <c r="PTZ856" s="59"/>
      <c r="PUA856" s="59"/>
      <c r="PUB856" s="59"/>
      <c r="PUC856" s="59"/>
      <c r="PUD856" s="59"/>
      <c r="PUE856" s="59"/>
      <c r="PUF856" s="59"/>
      <c r="PUG856" s="59"/>
      <c r="PUH856" s="59"/>
      <c r="PUI856" s="59"/>
      <c r="PUJ856" s="59"/>
      <c r="PUK856" s="59"/>
      <c r="PUL856" s="59"/>
      <c r="PUM856" s="59"/>
      <c r="PUN856" s="59"/>
      <c r="PUO856" s="59"/>
      <c r="PUP856" s="59"/>
      <c r="PUQ856" s="59"/>
      <c r="PUR856" s="59"/>
      <c r="PUS856" s="59"/>
      <c r="PUT856" s="59"/>
      <c r="PUU856" s="59"/>
      <c r="PUV856" s="59"/>
      <c r="PUW856" s="59"/>
      <c r="PUX856" s="59"/>
      <c r="PUY856" s="59"/>
      <c r="PUZ856" s="59"/>
      <c r="PVA856" s="59"/>
      <c r="PVB856" s="59"/>
      <c r="PVC856" s="59"/>
      <c r="PVD856" s="59"/>
      <c r="PVE856" s="59"/>
      <c r="PVF856" s="59"/>
      <c r="PVG856" s="59"/>
      <c r="PVH856" s="59"/>
      <c r="PVI856" s="59"/>
      <c r="PVJ856" s="59"/>
      <c r="PVK856" s="59"/>
      <c r="PVL856" s="59"/>
      <c r="PVM856" s="59"/>
      <c r="PVN856" s="59"/>
      <c r="PVO856" s="59"/>
      <c r="PVP856" s="59"/>
      <c r="PVQ856" s="59"/>
      <c r="PVR856" s="59"/>
      <c r="PVS856" s="59"/>
      <c r="PVT856" s="59"/>
      <c r="PVU856" s="59"/>
      <c r="PVV856" s="59"/>
      <c r="PVW856" s="59"/>
      <c r="PVX856" s="59"/>
      <c r="PVY856" s="59"/>
      <c r="PVZ856" s="59"/>
      <c r="PWA856" s="59"/>
      <c r="PWB856" s="59"/>
      <c r="PWC856" s="59"/>
      <c r="PWD856" s="59"/>
      <c r="PWE856" s="59"/>
      <c r="PWF856" s="59"/>
      <c r="PWG856" s="59"/>
      <c r="PWH856" s="59"/>
      <c r="PWI856" s="59"/>
      <c r="PWJ856" s="59"/>
      <c r="PWK856" s="59"/>
      <c r="PWL856" s="59"/>
      <c r="PWM856" s="59"/>
      <c r="PWN856" s="59"/>
      <c r="PWO856" s="59"/>
      <c r="PWP856" s="59"/>
      <c r="PWQ856" s="59"/>
      <c r="PWR856" s="59"/>
      <c r="PWS856" s="59"/>
      <c r="PWT856" s="59"/>
      <c r="PWU856" s="59"/>
      <c r="PWV856" s="59"/>
      <c r="PWW856" s="59"/>
      <c r="PWX856" s="59"/>
      <c r="PWY856" s="59"/>
      <c r="PWZ856" s="59"/>
      <c r="PXA856" s="59"/>
      <c r="PXB856" s="59"/>
      <c r="PXC856" s="59"/>
      <c r="PXD856" s="59"/>
      <c r="PXE856" s="59"/>
      <c r="PXF856" s="59"/>
      <c r="PXG856" s="59"/>
      <c r="PXH856" s="59"/>
      <c r="PXI856" s="59"/>
      <c r="PXJ856" s="59"/>
      <c r="PXK856" s="59"/>
      <c r="PXL856" s="59"/>
      <c r="PXM856" s="59"/>
      <c r="PXN856" s="59"/>
      <c r="PXO856" s="59"/>
      <c r="PXP856" s="59"/>
      <c r="PXQ856" s="59"/>
      <c r="PXR856" s="59"/>
      <c r="PXS856" s="59"/>
      <c r="PXT856" s="59"/>
      <c r="PXU856" s="59"/>
      <c r="PXV856" s="59"/>
      <c r="PXW856" s="59"/>
      <c r="PXX856" s="59"/>
      <c r="PXY856" s="59"/>
      <c r="PXZ856" s="59"/>
      <c r="PYA856" s="59"/>
      <c r="PYB856" s="59"/>
      <c r="PYC856" s="59"/>
      <c r="PYD856" s="59"/>
      <c r="PYE856" s="59"/>
      <c r="PYF856" s="59"/>
      <c r="PYG856" s="59"/>
      <c r="PYH856" s="59"/>
      <c r="PYI856" s="59"/>
      <c r="PYJ856" s="59"/>
      <c r="PYK856" s="59"/>
      <c r="PYL856" s="59"/>
      <c r="PYM856" s="59"/>
      <c r="PYN856" s="59"/>
      <c r="PYO856" s="59"/>
      <c r="PYP856" s="59"/>
      <c r="PYQ856" s="59"/>
      <c r="PYR856" s="59"/>
      <c r="PYS856" s="59"/>
      <c r="PYT856" s="59"/>
      <c r="PYU856" s="59"/>
      <c r="PYV856" s="59"/>
      <c r="PYW856" s="59"/>
      <c r="PYX856" s="59"/>
      <c r="PYY856" s="59"/>
      <c r="PYZ856" s="59"/>
      <c r="PZA856" s="59"/>
      <c r="PZB856" s="59"/>
      <c r="PZC856" s="59"/>
      <c r="PZD856" s="59"/>
      <c r="PZE856" s="59"/>
      <c r="PZF856" s="59"/>
      <c r="PZG856" s="59"/>
      <c r="PZH856" s="59"/>
      <c r="PZI856" s="59"/>
      <c r="PZJ856" s="59"/>
      <c r="PZK856" s="59"/>
      <c r="PZL856" s="59"/>
      <c r="PZM856" s="59"/>
      <c r="PZN856" s="59"/>
      <c r="PZO856" s="59"/>
      <c r="PZP856" s="59"/>
      <c r="PZQ856" s="59"/>
      <c r="PZR856" s="59"/>
      <c r="PZS856" s="59"/>
      <c r="PZT856" s="59"/>
      <c r="PZU856" s="59"/>
      <c r="PZV856" s="59"/>
      <c r="PZW856" s="59"/>
      <c r="PZX856" s="59"/>
      <c r="PZY856" s="59"/>
      <c r="PZZ856" s="59"/>
      <c r="QAA856" s="59"/>
      <c r="QAB856" s="59"/>
      <c r="QAC856" s="59"/>
      <c r="QAD856" s="59"/>
      <c r="QAE856" s="59"/>
      <c r="QAF856" s="59"/>
      <c r="QAG856" s="59"/>
      <c r="QAH856" s="59"/>
      <c r="QAI856" s="59"/>
      <c r="QAJ856" s="59"/>
      <c r="QAK856" s="59"/>
      <c r="QAL856" s="59"/>
      <c r="QAM856" s="59"/>
      <c r="QAN856" s="59"/>
      <c r="QAO856" s="59"/>
      <c r="QAP856" s="59"/>
      <c r="QAQ856" s="59"/>
      <c r="QAR856" s="59"/>
      <c r="QAS856" s="59"/>
      <c r="QAT856" s="59"/>
      <c r="QAU856" s="59"/>
      <c r="QAV856" s="59"/>
      <c r="QAW856" s="59"/>
      <c r="QAX856" s="59"/>
      <c r="QAY856" s="59"/>
      <c r="QAZ856" s="59"/>
      <c r="QBA856" s="59"/>
      <c r="QBB856" s="59"/>
      <c r="QBC856" s="59"/>
      <c r="QBD856" s="59"/>
      <c r="QBE856" s="59"/>
      <c r="QBF856" s="59"/>
      <c r="QBG856" s="59"/>
      <c r="QBH856" s="59"/>
      <c r="QBI856" s="59"/>
      <c r="QBJ856" s="59"/>
      <c r="QBK856" s="59"/>
      <c r="QBL856" s="59"/>
      <c r="QBM856" s="59"/>
      <c r="QBN856" s="59"/>
      <c r="QBO856" s="59"/>
      <c r="QBP856" s="59"/>
      <c r="QBQ856" s="59"/>
      <c r="QBR856" s="59"/>
      <c r="QBS856" s="59"/>
      <c r="QBT856" s="59"/>
      <c r="QBU856" s="59"/>
      <c r="QBV856" s="59"/>
      <c r="QBW856" s="59"/>
      <c r="QBX856" s="59"/>
      <c r="QBY856" s="59"/>
      <c r="QBZ856" s="59"/>
      <c r="QCA856" s="59"/>
      <c r="QCB856" s="59"/>
      <c r="QCC856" s="59"/>
      <c r="QCD856" s="59"/>
      <c r="QCE856" s="59"/>
      <c r="QCF856" s="59"/>
      <c r="QCG856" s="59"/>
      <c r="QCH856" s="59"/>
      <c r="QCI856" s="59"/>
      <c r="QCJ856" s="59"/>
      <c r="QCK856" s="59"/>
      <c r="QCL856" s="59"/>
      <c r="QCM856" s="59"/>
      <c r="QCN856" s="59"/>
      <c r="QCO856" s="59"/>
      <c r="QCP856" s="59"/>
      <c r="QCQ856" s="59"/>
      <c r="QCR856" s="59"/>
      <c r="QCS856" s="59"/>
      <c r="QCT856" s="59"/>
      <c r="QCU856" s="59"/>
      <c r="QCV856" s="59"/>
      <c r="QCW856" s="59"/>
      <c r="QCX856" s="59"/>
      <c r="QCY856" s="59"/>
      <c r="QCZ856" s="59"/>
      <c r="QDA856" s="59"/>
      <c r="QDB856" s="59"/>
      <c r="QDC856" s="59"/>
      <c r="QDD856" s="59"/>
      <c r="QDE856" s="59"/>
      <c r="QDF856" s="59"/>
      <c r="QDG856" s="59"/>
      <c r="QDH856" s="59"/>
      <c r="QDI856" s="59"/>
      <c r="QDJ856" s="59"/>
      <c r="QDK856" s="59"/>
      <c r="QDL856" s="59"/>
      <c r="QDM856" s="59"/>
      <c r="QDN856" s="59"/>
      <c r="QDO856" s="59"/>
      <c r="QDP856" s="59"/>
      <c r="QDQ856" s="59"/>
      <c r="QDR856" s="59"/>
      <c r="QDS856" s="59"/>
      <c r="QDT856" s="59"/>
      <c r="QDU856" s="59"/>
      <c r="QDV856" s="59"/>
      <c r="QDW856" s="59"/>
      <c r="QDX856" s="59"/>
      <c r="QDY856" s="59"/>
      <c r="QDZ856" s="59"/>
      <c r="QEA856" s="59"/>
      <c r="QEB856" s="59"/>
      <c r="QEC856" s="59"/>
      <c r="QED856" s="59"/>
      <c r="QEE856" s="59"/>
      <c r="QEF856" s="59"/>
      <c r="QEG856" s="59"/>
      <c r="QEH856" s="59"/>
      <c r="QEI856" s="59"/>
      <c r="QEJ856" s="59"/>
      <c r="QEK856" s="59"/>
      <c r="QEL856" s="59"/>
      <c r="QEM856" s="59"/>
      <c r="QEN856" s="59"/>
      <c r="QEO856" s="59"/>
      <c r="QEP856" s="59"/>
      <c r="QEQ856" s="59"/>
      <c r="QER856" s="59"/>
      <c r="QES856" s="59"/>
      <c r="QET856" s="59"/>
      <c r="QEU856" s="59"/>
      <c r="QEV856" s="59"/>
      <c r="QEW856" s="59"/>
      <c r="QEX856" s="59"/>
      <c r="QEY856" s="59"/>
      <c r="QEZ856" s="59"/>
      <c r="QFA856" s="59"/>
      <c r="QFB856" s="59"/>
      <c r="QFC856" s="59"/>
      <c r="QFD856" s="59"/>
      <c r="QFE856" s="59"/>
      <c r="QFF856" s="59"/>
      <c r="QFG856" s="59"/>
      <c r="QFH856" s="59"/>
      <c r="QFI856" s="59"/>
      <c r="QFJ856" s="59"/>
      <c r="QFK856" s="59"/>
      <c r="QFL856" s="59"/>
      <c r="QFM856" s="59"/>
      <c r="QFN856" s="59"/>
      <c r="QFO856" s="59"/>
      <c r="QFP856" s="59"/>
      <c r="QFQ856" s="59"/>
      <c r="QFR856" s="59"/>
      <c r="QFS856" s="59"/>
      <c r="QFT856" s="59"/>
      <c r="QFU856" s="59"/>
      <c r="QFV856" s="59"/>
      <c r="QFW856" s="59"/>
      <c r="QFX856" s="59"/>
      <c r="QFY856" s="59"/>
      <c r="QFZ856" s="59"/>
      <c r="QGA856" s="59"/>
      <c r="QGB856" s="59"/>
      <c r="QGC856" s="59"/>
      <c r="QGD856" s="59"/>
      <c r="QGE856" s="59"/>
      <c r="QGF856" s="59"/>
      <c r="QGG856" s="59"/>
      <c r="QGH856" s="59"/>
      <c r="QGI856" s="59"/>
      <c r="QGJ856" s="59"/>
      <c r="QGK856" s="59"/>
      <c r="QGL856" s="59"/>
      <c r="QGM856" s="59"/>
      <c r="QGN856" s="59"/>
      <c r="QGO856" s="59"/>
      <c r="QGP856" s="59"/>
      <c r="QGQ856" s="59"/>
      <c r="QGR856" s="59"/>
      <c r="QGS856" s="59"/>
      <c r="QGT856" s="59"/>
      <c r="QGU856" s="59"/>
      <c r="QGV856" s="59"/>
      <c r="QGW856" s="59"/>
      <c r="QGX856" s="59"/>
      <c r="QGY856" s="59"/>
      <c r="QGZ856" s="59"/>
      <c r="QHA856" s="59"/>
      <c r="QHB856" s="59"/>
      <c r="QHC856" s="59"/>
      <c r="QHD856" s="59"/>
      <c r="QHE856" s="59"/>
      <c r="QHF856" s="59"/>
      <c r="QHG856" s="59"/>
      <c r="QHH856" s="59"/>
      <c r="QHI856" s="59"/>
      <c r="QHJ856" s="59"/>
      <c r="QHK856" s="59"/>
      <c r="QHL856" s="59"/>
      <c r="QHM856" s="59"/>
      <c r="QHN856" s="59"/>
      <c r="QHO856" s="59"/>
      <c r="QHP856" s="59"/>
      <c r="QHQ856" s="59"/>
      <c r="QHR856" s="59"/>
      <c r="QHS856" s="59"/>
      <c r="QHT856" s="59"/>
      <c r="QHU856" s="59"/>
      <c r="QHV856" s="59"/>
      <c r="QHW856" s="59"/>
      <c r="QHX856" s="59"/>
      <c r="QHY856" s="59"/>
      <c r="QHZ856" s="59"/>
      <c r="QIA856" s="59"/>
      <c r="QIB856" s="59"/>
      <c r="QIC856" s="59"/>
      <c r="QID856" s="59"/>
      <c r="QIE856" s="59"/>
      <c r="QIF856" s="59"/>
      <c r="QIG856" s="59"/>
      <c r="QIH856" s="59"/>
      <c r="QII856" s="59"/>
      <c r="QIJ856" s="59"/>
      <c r="QIK856" s="59"/>
      <c r="QIL856" s="59"/>
      <c r="QIM856" s="59"/>
      <c r="QIN856" s="59"/>
      <c r="QIO856" s="59"/>
      <c r="QIP856" s="59"/>
      <c r="QIQ856" s="59"/>
      <c r="QIR856" s="59"/>
      <c r="QIS856" s="59"/>
      <c r="QIT856" s="59"/>
      <c r="QIU856" s="59"/>
      <c r="QIV856" s="59"/>
      <c r="QIW856" s="59"/>
      <c r="QIX856" s="59"/>
      <c r="QIY856" s="59"/>
      <c r="QIZ856" s="59"/>
      <c r="QJA856" s="59"/>
      <c r="QJB856" s="59"/>
      <c r="QJC856" s="59"/>
      <c r="QJD856" s="59"/>
      <c r="QJE856" s="59"/>
      <c r="QJF856" s="59"/>
      <c r="QJG856" s="59"/>
      <c r="QJH856" s="59"/>
      <c r="QJI856" s="59"/>
      <c r="QJJ856" s="59"/>
      <c r="QJK856" s="59"/>
      <c r="QJL856" s="59"/>
      <c r="QJM856" s="59"/>
      <c r="QJN856" s="59"/>
      <c r="QJO856" s="59"/>
      <c r="QJP856" s="59"/>
      <c r="QJQ856" s="59"/>
      <c r="QJR856" s="59"/>
      <c r="QJS856" s="59"/>
      <c r="QJT856" s="59"/>
      <c r="QJU856" s="59"/>
      <c r="QJV856" s="59"/>
      <c r="QJW856" s="59"/>
      <c r="QJX856" s="59"/>
      <c r="QJY856" s="59"/>
      <c r="QJZ856" s="59"/>
      <c r="QKA856" s="59"/>
      <c r="QKB856" s="59"/>
      <c r="QKC856" s="59"/>
      <c r="QKD856" s="59"/>
      <c r="QKE856" s="59"/>
      <c r="QKF856" s="59"/>
      <c r="QKG856" s="59"/>
      <c r="QKH856" s="59"/>
      <c r="QKI856" s="59"/>
      <c r="QKJ856" s="59"/>
      <c r="QKK856" s="59"/>
      <c r="QKL856" s="59"/>
      <c r="QKM856" s="59"/>
      <c r="QKN856" s="59"/>
      <c r="QKO856" s="59"/>
      <c r="QKP856" s="59"/>
      <c r="QKQ856" s="59"/>
      <c r="QKR856" s="59"/>
      <c r="QKS856" s="59"/>
      <c r="QKT856" s="59"/>
      <c r="QKU856" s="59"/>
      <c r="QKV856" s="59"/>
      <c r="QKW856" s="59"/>
      <c r="QKX856" s="59"/>
      <c r="QKY856" s="59"/>
      <c r="QKZ856" s="59"/>
      <c r="QLA856" s="59"/>
      <c r="QLB856" s="59"/>
      <c r="QLC856" s="59"/>
      <c r="QLD856" s="59"/>
      <c r="QLE856" s="59"/>
      <c r="QLF856" s="59"/>
      <c r="QLG856" s="59"/>
      <c r="QLH856" s="59"/>
      <c r="QLI856" s="59"/>
      <c r="QLJ856" s="59"/>
      <c r="QLK856" s="59"/>
      <c r="QLL856" s="59"/>
      <c r="QLM856" s="59"/>
      <c r="QLN856" s="59"/>
      <c r="QLO856" s="59"/>
      <c r="QLP856" s="59"/>
      <c r="QLQ856" s="59"/>
      <c r="QLR856" s="59"/>
      <c r="QLS856" s="59"/>
      <c r="QLT856" s="59"/>
      <c r="QLU856" s="59"/>
      <c r="QLV856" s="59"/>
      <c r="QLW856" s="59"/>
      <c r="QLX856" s="59"/>
      <c r="QLY856" s="59"/>
      <c r="QLZ856" s="59"/>
      <c r="QMA856" s="59"/>
      <c r="QMB856" s="59"/>
      <c r="QMC856" s="59"/>
      <c r="QMD856" s="59"/>
      <c r="QME856" s="59"/>
      <c r="QMF856" s="59"/>
      <c r="QMG856" s="59"/>
      <c r="QMH856" s="59"/>
      <c r="QMI856" s="59"/>
      <c r="QMJ856" s="59"/>
      <c r="QMK856" s="59"/>
      <c r="QML856" s="59"/>
      <c r="QMM856" s="59"/>
      <c r="QMN856" s="59"/>
      <c r="QMO856" s="59"/>
      <c r="QMP856" s="59"/>
      <c r="QMQ856" s="59"/>
      <c r="QMR856" s="59"/>
      <c r="QMS856" s="59"/>
      <c r="QMT856" s="59"/>
      <c r="QMU856" s="59"/>
      <c r="QMV856" s="59"/>
      <c r="QMW856" s="59"/>
      <c r="QMX856" s="59"/>
      <c r="QMY856" s="59"/>
      <c r="QMZ856" s="59"/>
      <c r="QNA856" s="59"/>
      <c r="QNB856" s="59"/>
      <c r="QNC856" s="59"/>
      <c r="QND856" s="59"/>
      <c r="QNE856" s="59"/>
      <c r="QNF856" s="59"/>
      <c r="QNG856" s="59"/>
      <c r="QNH856" s="59"/>
      <c r="QNI856" s="59"/>
      <c r="QNJ856" s="59"/>
      <c r="QNK856" s="59"/>
      <c r="QNL856" s="59"/>
      <c r="QNM856" s="59"/>
      <c r="QNN856" s="59"/>
      <c r="QNO856" s="59"/>
      <c r="QNP856" s="59"/>
      <c r="QNQ856" s="59"/>
      <c r="QNR856" s="59"/>
      <c r="QNS856" s="59"/>
      <c r="QNT856" s="59"/>
      <c r="QNU856" s="59"/>
      <c r="QNV856" s="59"/>
      <c r="QNW856" s="59"/>
      <c r="QNX856" s="59"/>
      <c r="QNY856" s="59"/>
      <c r="QNZ856" s="59"/>
      <c r="QOA856" s="59"/>
      <c r="QOB856" s="59"/>
      <c r="QOC856" s="59"/>
      <c r="QOD856" s="59"/>
      <c r="QOE856" s="59"/>
      <c r="QOF856" s="59"/>
      <c r="QOG856" s="59"/>
      <c r="QOH856" s="59"/>
      <c r="QOI856" s="59"/>
      <c r="QOJ856" s="59"/>
      <c r="QOK856" s="59"/>
      <c r="QOL856" s="59"/>
      <c r="QOM856" s="59"/>
      <c r="QON856" s="59"/>
      <c r="QOO856" s="59"/>
      <c r="QOP856" s="59"/>
      <c r="QOQ856" s="59"/>
      <c r="QOR856" s="59"/>
      <c r="QOS856" s="59"/>
      <c r="QOT856" s="59"/>
      <c r="QOU856" s="59"/>
      <c r="QOV856" s="59"/>
      <c r="QOW856" s="59"/>
      <c r="QOX856" s="59"/>
      <c r="QOY856" s="59"/>
      <c r="QOZ856" s="59"/>
      <c r="QPA856" s="59"/>
      <c r="QPB856" s="59"/>
      <c r="QPC856" s="59"/>
      <c r="QPD856" s="59"/>
      <c r="QPE856" s="59"/>
      <c r="QPF856" s="59"/>
      <c r="QPG856" s="59"/>
      <c r="QPH856" s="59"/>
      <c r="QPI856" s="59"/>
      <c r="QPJ856" s="59"/>
      <c r="QPK856" s="59"/>
      <c r="QPL856" s="59"/>
      <c r="QPM856" s="59"/>
      <c r="QPN856" s="59"/>
      <c r="QPO856" s="59"/>
      <c r="QPP856" s="59"/>
      <c r="QPQ856" s="59"/>
      <c r="QPR856" s="59"/>
      <c r="QPS856" s="59"/>
      <c r="QPT856" s="59"/>
      <c r="QPU856" s="59"/>
      <c r="QPV856" s="59"/>
      <c r="QPW856" s="59"/>
      <c r="QPX856" s="59"/>
      <c r="QPY856" s="59"/>
      <c r="QPZ856" s="59"/>
      <c r="QQA856" s="59"/>
      <c r="QQB856" s="59"/>
      <c r="QQC856" s="59"/>
      <c r="QQD856" s="59"/>
      <c r="QQE856" s="59"/>
      <c r="QQF856" s="59"/>
      <c r="QQG856" s="59"/>
      <c r="QQH856" s="59"/>
      <c r="QQI856" s="59"/>
      <c r="QQJ856" s="59"/>
      <c r="QQK856" s="59"/>
      <c r="QQL856" s="59"/>
      <c r="QQM856" s="59"/>
      <c r="QQN856" s="59"/>
      <c r="QQO856" s="59"/>
      <c r="QQP856" s="59"/>
      <c r="QQQ856" s="59"/>
      <c r="QQR856" s="59"/>
      <c r="QQS856" s="59"/>
      <c r="QQT856" s="59"/>
      <c r="QQU856" s="59"/>
      <c r="QQV856" s="59"/>
      <c r="QQW856" s="59"/>
      <c r="QQX856" s="59"/>
      <c r="QQY856" s="59"/>
      <c r="QQZ856" s="59"/>
      <c r="QRA856" s="59"/>
      <c r="QRB856" s="59"/>
      <c r="QRC856" s="59"/>
      <c r="QRD856" s="59"/>
      <c r="QRE856" s="59"/>
      <c r="QRF856" s="59"/>
      <c r="QRG856" s="59"/>
      <c r="QRH856" s="59"/>
      <c r="QRI856" s="59"/>
      <c r="QRJ856" s="59"/>
      <c r="QRK856" s="59"/>
      <c r="QRL856" s="59"/>
      <c r="QRM856" s="59"/>
      <c r="QRN856" s="59"/>
      <c r="QRO856" s="59"/>
      <c r="QRP856" s="59"/>
      <c r="QRQ856" s="59"/>
      <c r="QRR856" s="59"/>
      <c r="QRS856" s="59"/>
      <c r="QRT856" s="59"/>
      <c r="QRU856" s="59"/>
      <c r="QRV856" s="59"/>
      <c r="QRW856" s="59"/>
      <c r="QRX856" s="59"/>
      <c r="QRY856" s="59"/>
      <c r="QRZ856" s="59"/>
      <c r="QSA856" s="59"/>
      <c r="QSB856" s="59"/>
      <c r="QSC856" s="59"/>
      <c r="QSD856" s="59"/>
      <c r="QSE856" s="59"/>
      <c r="QSF856" s="59"/>
      <c r="QSG856" s="59"/>
      <c r="QSH856" s="59"/>
      <c r="QSI856" s="59"/>
      <c r="QSJ856" s="59"/>
      <c r="QSK856" s="59"/>
      <c r="QSL856" s="59"/>
      <c r="QSM856" s="59"/>
      <c r="QSN856" s="59"/>
      <c r="QSO856" s="59"/>
      <c r="QSP856" s="59"/>
      <c r="QSQ856" s="59"/>
      <c r="QSR856" s="59"/>
      <c r="QSS856" s="59"/>
      <c r="QST856" s="59"/>
      <c r="QSU856" s="59"/>
      <c r="QSV856" s="59"/>
      <c r="QSW856" s="59"/>
      <c r="QSX856" s="59"/>
      <c r="QSY856" s="59"/>
      <c r="QSZ856" s="59"/>
      <c r="QTA856" s="59"/>
      <c r="QTB856" s="59"/>
      <c r="QTC856" s="59"/>
      <c r="QTD856" s="59"/>
      <c r="QTE856" s="59"/>
      <c r="QTF856" s="59"/>
      <c r="QTG856" s="59"/>
      <c r="QTH856" s="59"/>
      <c r="QTI856" s="59"/>
      <c r="QTJ856" s="59"/>
      <c r="QTK856" s="59"/>
      <c r="QTL856" s="59"/>
      <c r="QTM856" s="59"/>
      <c r="QTN856" s="59"/>
      <c r="QTO856" s="59"/>
      <c r="QTP856" s="59"/>
      <c r="QTQ856" s="59"/>
      <c r="QTR856" s="59"/>
      <c r="QTS856" s="59"/>
      <c r="QTT856" s="59"/>
      <c r="QTU856" s="59"/>
      <c r="QTV856" s="59"/>
      <c r="QTW856" s="59"/>
      <c r="QTX856" s="59"/>
      <c r="QTY856" s="59"/>
      <c r="QTZ856" s="59"/>
      <c r="QUA856" s="59"/>
      <c r="QUB856" s="59"/>
      <c r="QUC856" s="59"/>
      <c r="QUD856" s="59"/>
      <c r="QUE856" s="59"/>
      <c r="QUF856" s="59"/>
      <c r="QUG856" s="59"/>
      <c r="QUH856" s="59"/>
      <c r="QUI856" s="59"/>
      <c r="QUJ856" s="59"/>
      <c r="QUK856" s="59"/>
      <c r="QUL856" s="59"/>
      <c r="QUM856" s="59"/>
      <c r="QUN856" s="59"/>
      <c r="QUO856" s="59"/>
      <c r="QUP856" s="59"/>
      <c r="QUQ856" s="59"/>
      <c r="QUR856" s="59"/>
      <c r="QUS856" s="59"/>
      <c r="QUT856" s="59"/>
      <c r="QUU856" s="59"/>
      <c r="QUV856" s="59"/>
      <c r="QUW856" s="59"/>
      <c r="QUX856" s="59"/>
      <c r="QUY856" s="59"/>
      <c r="QUZ856" s="59"/>
      <c r="QVA856" s="59"/>
      <c r="QVB856" s="59"/>
      <c r="QVC856" s="59"/>
      <c r="QVD856" s="59"/>
      <c r="QVE856" s="59"/>
      <c r="QVF856" s="59"/>
      <c r="QVG856" s="59"/>
      <c r="QVH856" s="59"/>
      <c r="QVI856" s="59"/>
      <c r="QVJ856" s="59"/>
      <c r="QVK856" s="59"/>
      <c r="QVL856" s="59"/>
      <c r="QVM856" s="59"/>
      <c r="QVN856" s="59"/>
      <c r="QVO856" s="59"/>
      <c r="QVP856" s="59"/>
      <c r="QVQ856" s="59"/>
      <c r="QVR856" s="59"/>
      <c r="QVS856" s="59"/>
      <c r="QVT856" s="59"/>
      <c r="QVU856" s="59"/>
      <c r="QVV856" s="59"/>
      <c r="QVW856" s="59"/>
      <c r="QVX856" s="59"/>
      <c r="QVY856" s="59"/>
      <c r="QVZ856" s="59"/>
      <c r="QWA856" s="59"/>
      <c r="QWB856" s="59"/>
      <c r="QWC856" s="59"/>
      <c r="QWD856" s="59"/>
      <c r="QWE856" s="59"/>
      <c r="QWF856" s="59"/>
      <c r="QWG856" s="59"/>
      <c r="QWH856" s="59"/>
      <c r="QWI856" s="59"/>
      <c r="QWJ856" s="59"/>
      <c r="QWK856" s="59"/>
      <c r="QWL856" s="59"/>
      <c r="QWM856" s="59"/>
      <c r="QWN856" s="59"/>
      <c r="QWO856" s="59"/>
      <c r="QWP856" s="59"/>
      <c r="QWQ856" s="59"/>
      <c r="QWR856" s="59"/>
      <c r="QWS856" s="59"/>
      <c r="QWT856" s="59"/>
      <c r="QWU856" s="59"/>
      <c r="QWV856" s="59"/>
      <c r="QWW856" s="59"/>
      <c r="QWX856" s="59"/>
      <c r="QWY856" s="59"/>
      <c r="QWZ856" s="59"/>
      <c r="QXA856" s="59"/>
      <c r="QXB856" s="59"/>
      <c r="QXC856" s="59"/>
      <c r="QXD856" s="59"/>
      <c r="QXE856" s="59"/>
      <c r="QXF856" s="59"/>
      <c r="QXG856" s="59"/>
      <c r="QXH856" s="59"/>
      <c r="QXI856" s="59"/>
      <c r="QXJ856" s="59"/>
      <c r="QXK856" s="59"/>
      <c r="QXL856" s="59"/>
      <c r="QXM856" s="59"/>
      <c r="QXN856" s="59"/>
      <c r="QXO856" s="59"/>
      <c r="QXP856" s="59"/>
      <c r="QXQ856" s="59"/>
      <c r="QXR856" s="59"/>
      <c r="QXS856" s="59"/>
      <c r="QXT856" s="59"/>
      <c r="QXU856" s="59"/>
      <c r="QXV856" s="59"/>
      <c r="QXW856" s="59"/>
      <c r="QXX856" s="59"/>
      <c r="QXY856" s="59"/>
      <c r="QXZ856" s="59"/>
      <c r="QYA856" s="59"/>
      <c r="QYB856" s="59"/>
      <c r="QYC856" s="59"/>
      <c r="QYD856" s="59"/>
      <c r="QYE856" s="59"/>
      <c r="QYF856" s="59"/>
      <c r="QYG856" s="59"/>
      <c r="QYH856" s="59"/>
      <c r="QYI856" s="59"/>
      <c r="QYJ856" s="59"/>
      <c r="QYK856" s="59"/>
      <c r="QYL856" s="59"/>
      <c r="QYM856" s="59"/>
      <c r="QYN856" s="59"/>
      <c r="QYO856" s="59"/>
      <c r="QYP856" s="59"/>
      <c r="QYQ856" s="59"/>
      <c r="QYR856" s="59"/>
      <c r="QYS856" s="59"/>
      <c r="QYT856" s="59"/>
      <c r="QYU856" s="59"/>
      <c r="QYV856" s="59"/>
      <c r="QYW856" s="59"/>
      <c r="QYX856" s="59"/>
      <c r="QYY856" s="59"/>
      <c r="QYZ856" s="59"/>
      <c r="QZA856" s="59"/>
      <c r="QZB856" s="59"/>
      <c r="QZC856" s="59"/>
      <c r="QZD856" s="59"/>
      <c r="QZE856" s="59"/>
      <c r="QZF856" s="59"/>
      <c r="QZG856" s="59"/>
      <c r="QZH856" s="59"/>
      <c r="QZI856" s="59"/>
      <c r="QZJ856" s="59"/>
      <c r="QZK856" s="59"/>
      <c r="QZL856" s="59"/>
      <c r="QZM856" s="59"/>
      <c r="QZN856" s="59"/>
      <c r="QZO856" s="59"/>
      <c r="QZP856" s="59"/>
      <c r="QZQ856" s="59"/>
      <c r="QZR856" s="59"/>
      <c r="QZS856" s="59"/>
      <c r="QZT856" s="59"/>
      <c r="QZU856" s="59"/>
      <c r="QZV856" s="59"/>
      <c r="QZW856" s="59"/>
      <c r="QZX856" s="59"/>
      <c r="QZY856" s="59"/>
      <c r="QZZ856" s="59"/>
      <c r="RAA856" s="59"/>
      <c r="RAB856" s="59"/>
      <c r="RAC856" s="59"/>
      <c r="RAD856" s="59"/>
      <c r="RAE856" s="59"/>
      <c r="RAF856" s="59"/>
      <c r="RAG856" s="59"/>
      <c r="RAH856" s="59"/>
      <c r="RAI856" s="59"/>
      <c r="RAJ856" s="59"/>
      <c r="RAK856" s="59"/>
      <c r="RAL856" s="59"/>
      <c r="RAM856" s="59"/>
      <c r="RAN856" s="59"/>
      <c r="RAO856" s="59"/>
      <c r="RAP856" s="59"/>
      <c r="RAQ856" s="59"/>
      <c r="RAR856" s="59"/>
      <c r="RAS856" s="59"/>
      <c r="RAT856" s="59"/>
      <c r="RAU856" s="59"/>
      <c r="RAV856" s="59"/>
      <c r="RAW856" s="59"/>
      <c r="RAX856" s="59"/>
      <c r="RAY856" s="59"/>
      <c r="RAZ856" s="59"/>
      <c r="RBA856" s="59"/>
      <c r="RBB856" s="59"/>
      <c r="RBC856" s="59"/>
      <c r="RBD856" s="59"/>
      <c r="RBE856" s="59"/>
      <c r="RBF856" s="59"/>
      <c r="RBG856" s="59"/>
      <c r="RBH856" s="59"/>
      <c r="RBI856" s="59"/>
      <c r="RBJ856" s="59"/>
      <c r="RBK856" s="59"/>
      <c r="RBL856" s="59"/>
      <c r="RBM856" s="59"/>
      <c r="RBN856" s="59"/>
      <c r="RBO856" s="59"/>
      <c r="RBP856" s="59"/>
      <c r="RBQ856" s="59"/>
      <c r="RBR856" s="59"/>
      <c r="RBS856" s="59"/>
      <c r="RBT856" s="59"/>
      <c r="RBU856" s="59"/>
      <c r="RBV856" s="59"/>
      <c r="RBW856" s="59"/>
      <c r="RBX856" s="59"/>
      <c r="RBY856" s="59"/>
      <c r="RBZ856" s="59"/>
      <c r="RCA856" s="59"/>
      <c r="RCB856" s="59"/>
      <c r="RCC856" s="59"/>
      <c r="RCD856" s="59"/>
      <c r="RCE856" s="59"/>
      <c r="RCF856" s="59"/>
      <c r="RCG856" s="59"/>
      <c r="RCH856" s="59"/>
      <c r="RCI856" s="59"/>
      <c r="RCJ856" s="59"/>
      <c r="RCK856" s="59"/>
      <c r="RCL856" s="59"/>
      <c r="RCM856" s="59"/>
      <c r="RCN856" s="59"/>
      <c r="RCO856" s="59"/>
      <c r="RCP856" s="59"/>
      <c r="RCQ856" s="59"/>
      <c r="RCR856" s="59"/>
      <c r="RCS856" s="59"/>
      <c r="RCT856" s="59"/>
      <c r="RCU856" s="59"/>
      <c r="RCV856" s="59"/>
      <c r="RCW856" s="59"/>
      <c r="RCX856" s="59"/>
      <c r="RCY856" s="59"/>
      <c r="RCZ856" s="59"/>
      <c r="RDA856" s="59"/>
      <c r="RDB856" s="59"/>
      <c r="RDC856" s="59"/>
      <c r="RDD856" s="59"/>
      <c r="RDE856" s="59"/>
      <c r="RDF856" s="59"/>
      <c r="RDG856" s="59"/>
      <c r="RDH856" s="59"/>
      <c r="RDI856" s="59"/>
      <c r="RDJ856" s="59"/>
      <c r="RDK856" s="59"/>
      <c r="RDL856" s="59"/>
      <c r="RDM856" s="59"/>
      <c r="RDN856" s="59"/>
      <c r="RDO856" s="59"/>
      <c r="RDP856" s="59"/>
      <c r="RDQ856" s="59"/>
      <c r="RDR856" s="59"/>
      <c r="RDS856" s="59"/>
      <c r="RDT856" s="59"/>
      <c r="RDU856" s="59"/>
      <c r="RDV856" s="59"/>
      <c r="RDW856" s="59"/>
      <c r="RDX856" s="59"/>
      <c r="RDY856" s="59"/>
      <c r="RDZ856" s="59"/>
      <c r="REA856" s="59"/>
      <c r="REB856" s="59"/>
      <c r="REC856" s="59"/>
      <c r="RED856" s="59"/>
      <c r="REE856" s="59"/>
      <c r="REF856" s="59"/>
      <c r="REG856" s="59"/>
      <c r="REH856" s="59"/>
      <c r="REI856" s="59"/>
      <c r="REJ856" s="59"/>
      <c r="REK856" s="59"/>
      <c r="REL856" s="59"/>
      <c r="REM856" s="59"/>
      <c r="REN856" s="59"/>
      <c r="REO856" s="59"/>
      <c r="REP856" s="59"/>
      <c r="REQ856" s="59"/>
      <c r="RER856" s="59"/>
      <c r="RES856" s="59"/>
      <c r="RET856" s="59"/>
      <c r="REU856" s="59"/>
      <c r="REV856" s="59"/>
      <c r="REW856" s="59"/>
      <c r="REX856" s="59"/>
      <c r="REY856" s="59"/>
      <c r="REZ856" s="59"/>
      <c r="RFA856" s="59"/>
      <c r="RFB856" s="59"/>
      <c r="RFC856" s="59"/>
      <c r="RFD856" s="59"/>
      <c r="RFE856" s="59"/>
      <c r="RFF856" s="59"/>
      <c r="RFG856" s="59"/>
      <c r="RFH856" s="59"/>
      <c r="RFI856" s="59"/>
      <c r="RFJ856" s="59"/>
      <c r="RFK856" s="59"/>
      <c r="RFL856" s="59"/>
      <c r="RFM856" s="59"/>
      <c r="RFN856" s="59"/>
      <c r="RFO856" s="59"/>
      <c r="RFP856" s="59"/>
      <c r="RFQ856" s="59"/>
      <c r="RFR856" s="59"/>
      <c r="RFS856" s="59"/>
      <c r="RFT856" s="59"/>
      <c r="RFU856" s="59"/>
      <c r="RFV856" s="59"/>
      <c r="RFW856" s="59"/>
      <c r="RFX856" s="59"/>
      <c r="RFY856" s="59"/>
      <c r="RFZ856" s="59"/>
      <c r="RGA856" s="59"/>
      <c r="RGB856" s="59"/>
      <c r="RGC856" s="59"/>
      <c r="RGD856" s="59"/>
      <c r="RGE856" s="59"/>
      <c r="RGF856" s="59"/>
      <c r="RGG856" s="59"/>
      <c r="RGH856" s="59"/>
      <c r="RGI856" s="59"/>
      <c r="RGJ856" s="59"/>
      <c r="RGK856" s="59"/>
      <c r="RGL856" s="59"/>
      <c r="RGM856" s="59"/>
      <c r="RGN856" s="59"/>
      <c r="RGO856" s="59"/>
      <c r="RGP856" s="59"/>
      <c r="RGQ856" s="59"/>
      <c r="RGR856" s="59"/>
      <c r="RGS856" s="59"/>
      <c r="RGT856" s="59"/>
      <c r="RGU856" s="59"/>
      <c r="RGV856" s="59"/>
      <c r="RGW856" s="59"/>
      <c r="RGX856" s="59"/>
      <c r="RGY856" s="59"/>
      <c r="RGZ856" s="59"/>
      <c r="RHA856" s="59"/>
      <c r="RHB856" s="59"/>
      <c r="RHC856" s="59"/>
      <c r="RHD856" s="59"/>
      <c r="RHE856" s="59"/>
      <c r="RHF856" s="59"/>
      <c r="RHG856" s="59"/>
      <c r="RHH856" s="59"/>
      <c r="RHI856" s="59"/>
      <c r="RHJ856" s="59"/>
      <c r="RHK856" s="59"/>
      <c r="RHL856" s="59"/>
      <c r="RHM856" s="59"/>
      <c r="RHN856" s="59"/>
      <c r="RHO856" s="59"/>
      <c r="RHP856" s="59"/>
      <c r="RHQ856" s="59"/>
      <c r="RHR856" s="59"/>
      <c r="RHS856" s="59"/>
      <c r="RHT856" s="59"/>
      <c r="RHU856" s="59"/>
      <c r="RHV856" s="59"/>
      <c r="RHW856" s="59"/>
      <c r="RHX856" s="59"/>
      <c r="RHY856" s="59"/>
      <c r="RHZ856" s="59"/>
      <c r="RIA856" s="59"/>
      <c r="RIB856" s="59"/>
      <c r="RIC856" s="59"/>
      <c r="RID856" s="59"/>
      <c r="RIE856" s="59"/>
      <c r="RIF856" s="59"/>
      <c r="RIG856" s="59"/>
      <c r="RIH856" s="59"/>
      <c r="RII856" s="59"/>
      <c r="RIJ856" s="59"/>
      <c r="RIK856" s="59"/>
      <c r="RIL856" s="59"/>
      <c r="RIM856" s="59"/>
      <c r="RIN856" s="59"/>
      <c r="RIO856" s="59"/>
      <c r="RIP856" s="59"/>
      <c r="RIQ856" s="59"/>
      <c r="RIR856" s="59"/>
      <c r="RIS856" s="59"/>
      <c r="RIT856" s="59"/>
      <c r="RIU856" s="59"/>
      <c r="RIV856" s="59"/>
      <c r="RIW856" s="59"/>
      <c r="RIX856" s="59"/>
      <c r="RIY856" s="59"/>
      <c r="RIZ856" s="59"/>
      <c r="RJA856" s="59"/>
      <c r="RJB856" s="59"/>
      <c r="RJC856" s="59"/>
      <c r="RJD856" s="59"/>
      <c r="RJE856" s="59"/>
      <c r="RJF856" s="59"/>
      <c r="RJG856" s="59"/>
      <c r="RJH856" s="59"/>
      <c r="RJI856" s="59"/>
      <c r="RJJ856" s="59"/>
      <c r="RJK856" s="59"/>
      <c r="RJL856" s="59"/>
      <c r="RJM856" s="59"/>
      <c r="RJN856" s="59"/>
      <c r="RJO856" s="59"/>
      <c r="RJP856" s="59"/>
      <c r="RJQ856" s="59"/>
      <c r="RJR856" s="59"/>
      <c r="RJS856" s="59"/>
      <c r="RJT856" s="59"/>
      <c r="RJU856" s="59"/>
      <c r="RJV856" s="59"/>
      <c r="RJW856" s="59"/>
      <c r="RJX856" s="59"/>
      <c r="RJY856" s="59"/>
      <c r="RJZ856" s="59"/>
      <c r="RKA856" s="59"/>
      <c r="RKB856" s="59"/>
      <c r="RKC856" s="59"/>
      <c r="RKD856" s="59"/>
      <c r="RKE856" s="59"/>
      <c r="RKF856" s="59"/>
      <c r="RKG856" s="59"/>
      <c r="RKH856" s="59"/>
      <c r="RKI856" s="59"/>
      <c r="RKJ856" s="59"/>
      <c r="RKK856" s="59"/>
      <c r="RKL856" s="59"/>
      <c r="RKM856" s="59"/>
      <c r="RKN856" s="59"/>
      <c r="RKO856" s="59"/>
      <c r="RKP856" s="59"/>
      <c r="RKQ856" s="59"/>
      <c r="RKR856" s="59"/>
      <c r="RKS856" s="59"/>
      <c r="RKT856" s="59"/>
      <c r="RKU856" s="59"/>
      <c r="RKV856" s="59"/>
      <c r="RKW856" s="59"/>
      <c r="RKX856" s="59"/>
      <c r="RKY856" s="59"/>
      <c r="RKZ856" s="59"/>
      <c r="RLA856" s="59"/>
      <c r="RLB856" s="59"/>
      <c r="RLC856" s="59"/>
      <c r="RLD856" s="59"/>
      <c r="RLE856" s="59"/>
      <c r="RLF856" s="59"/>
      <c r="RLG856" s="59"/>
      <c r="RLH856" s="59"/>
      <c r="RLI856" s="59"/>
      <c r="RLJ856" s="59"/>
      <c r="RLK856" s="59"/>
      <c r="RLL856" s="59"/>
      <c r="RLM856" s="59"/>
      <c r="RLN856" s="59"/>
      <c r="RLO856" s="59"/>
      <c r="RLP856" s="59"/>
      <c r="RLQ856" s="59"/>
      <c r="RLR856" s="59"/>
      <c r="RLS856" s="59"/>
      <c r="RLT856" s="59"/>
      <c r="RLU856" s="59"/>
      <c r="RLV856" s="59"/>
      <c r="RLW856" s="59"/>
      <c r="RLX856" s="59"/>
      <c r="RLY856" s="59"/>
      <c r="RLZ856" s="59"/>
      <c r="RMA856" s="59"/>
      <c r="RMB856" s="59"/>
      <c r="RMC856" s="59"/>
      <c r="RMD856" s="59"/>
      <c r="RME856" s="59"/>
      <c r="RMF856" s="59"/>
      <c r="RMG856" s="59"/>
      <c r="RMH856" s="59"/>
      <c r="RMI856" s="59"/>
      <c r="RMJ856" s="59"/>
      <c r="RMK856" s="59"/>
      <c r="RML856" s="59"/>
      <c r="RMM856" s="59"/>
      <c r="RMN856" s="59"/>
      <c r="RMO856" s="59"/>
      <c r="RMP856" s="59"/>
      <c r="RMQ856" s="59"/>
      <c r="RMR856" s="59"/>
      <c r="RMS856" s="59"/>
      <c r="RMT856" s="59"/>
      <c r="RMU856" s="59"/>
      <c r="RMV856" s="59"/>
      <c r="RMW856" s="59"/>
      <c r="RMX856" s="59"/>
      <c r="RMY856" s="59"/>
      <c r="RMZ856" s="59"/>
      <c r="RNA856" s="59"/>
      <c r="RNB856" s="59"/>
      <c r="RNC856" s="59"/>
      <c r="RND856" s="59"/>
      <c r="RNE856" s="59"/>
      <c r="RNF856" s="59"/>
      <c r="RNG856" s="59"/>
      <c r="RNH856" s="59"/>
      <c r="RNI856" s="59"/>
      <c r="RNJ856" s="59"/>
      <c r="RNK856" s="59"/>
      <c r="RNL856" s="59"/>
      <c r="RNM856" s="59"/>
      <c r="RNN856" s="59"/>
      <c r="RNO856" s="59"/>
      <c r="RNP856" s="59"/>
      <c r="RNQ856" s="59"/>
      <c r="RNR856" s="59"/>
      <c r="RNS856" s="59"/>
      <c r="RNT856" s="59"/>
      <c r="RNU856" s="59"/>
      <c r="RNV856" s="59"/>
      <c r="RNW856" s="59"/>
      <c r="RNX856" s="59"/>
      <c r="RNY856" s="59"/>
      <c r="RNZ856" s="59"/>
      <c r="ROA856" s="59"/>
      <c r="ROB856" s="59"/>
      <c r="ROC856" s="59"/>
      <c r="ROD856" s="59"/>
      <c r="ROE856" s="59"/>
      <c r="ROF856" s="59"/>
      <c r="ROG856" s="59"/>
      <c r="ROH856" s="59"/>
      <c r="ROI856" s="59"/>
      <c r="ROJ856" s="59"/>
      <c r="ROK856" s="59"/>
      <c r="ROL856" s="59"/>
      <c r="ROM856" s="59"/>
      <c r="RON856" s="59"/>
      <c r="ROO856" s="59"/>
      <c r="ROP856" s="59"/>
      <c r="ROQ856" s="59"/>
      <c r="ROR856" s="59"/>
      <c r="ROS856" s="59"/>
      <c r="ROT856" s="59"/>
      <c r="ROU856" s="59"/>
      <c r="ROV856" s="59"/>
      <c r="ROW856" s="59"/>
      <c r="ROX856" s="59"/>
      <c r="ROY856" s="59"/>
      <c r="ROZ856" s="59"/>
      <c r="RPA856" s="59"/>
      <c r="RPB856" s="59"/>
      <c r="RPC856" s="59"/>
      <c r="RPD856" s="59"/>
      <c r="RPE856" s="59"/>
      <c r="RPF856" s="59"/>
      <c r="RPG856" s="59"/>
      <c r="RPH856" s="59"/>
      <c r="RPI856" s="59"/>
      <c r="RPJ856" s="59"/>
      <c r="RPK856" s="59"/>
      <c r="RPL856" s="59"/>
      <c r="RPM856" s="59"/>
      <c r="RPN856" s="59"/>
      <c r="RPO856" s="59"/>
      <c r="RPP856" s="59"/>
      <c r="RPQ856" s="59"/>
      <c r="RPR856" s="59"/>
      <c r="RPS856" s="59"/>
      <c r="RPT856" s="59"/>
      <c r="RPU856" s="59"/>
      <c r="RPV856" s="59"/>
      <c r="RPW856" s="59"/>
      <c r="RPX856" s="59"/>
      <c r="RPY856" s="59"/>
      <c r="RPZ856" s="59"/>
      <c r="RQA856" s="59"/>
      <c r="RQB856" s="59"/>
      <c r="RQC856" s="59"/>
      <c r="RQD856" s="59"/>
      <c r="RQE856" s="59"/>
      <c r="RQF856" s="59"/>
      <c r="RQG856" s="59"/>
      <c r="RQH856" s="59"/>
      <c r="RQI856" s="59"/>
      <c r="RQJ856" s="59"/>
      <c r="RQK856" s="59"/>
      <c r="RQL856" s="59"/>
      <c r="RQM856" s="59"/>
      <c r="RQN856" s="59"/>
      <c r="RQO856" s="59"/>
      <c r="RQP856" s="59"/>
      <c r="RQQ856" s="59"/>
      <c r="RQR856" s="59"/>
      <c r="RQS856" s="59"/>
      <c r="RQT856" s="59"/>
      <c r="RQU856" s="59"/>
      <c r="RQV856" s="59"/>
      <c r="RQW856" s="59"/>
      <c r="RQX856" s="59"/>
      <c r="RQY856" s="59"/>
      <c r="RQZ856" s="59"/>
      <c r="RRA856" s="59"/>
      <c r="RRB856" s="59"/>
      <c r="RRC856" s="59"/>
      <c r="RRD856" s="59"/>
      <c r="RRE856" s="59"/>
      <c r="RRF856" s="59"/>
      <c r="RRG856" s="59"/>
      <c r="RRH856" s="59"/>
      <c r="RRI856" s="59"/>
      <c r="RRJ856" s="59"/>
      <c r="RRK856" s="59"/>
      <c r="RRL856" s="59"/>
      <c r="RRM856" s="59"/>
      <c r="RRN856" s="59"/>
      <c r="RRO856" s="59"/>
      <c r="RRP856" s="59"/>
      <c r="RRQ856" s="59"/>
      <c r="RRR856" s="59"/>
      <c r="RRS856" s="59"/>
      <c r="RRT856" s="59"/>
      <c r="RRU856" s="59"/>
      <c r="RRV856" s="59"/>
      <c r="RRW856" s="59"/>
      <c r="RRX856" s="59"/>
      <c r="RRY856" s="59"/>
      <c r="RRZ856" s="59"/>
      <c r="RSA856" s="59"/>
      <c r="RSB856" s="59"/>
      <c r="RSC856" s="59"/>
      <c r="RSD856" s="59"/>
      <c r="RSE856" s="59"/>
      <c r="RSF856" s="59"/>
      <c r="RSG856" s="59"/>
      <c r="RSH856" s="59"/>
      <c r="RSI856" s="59"/>
      <c r="RSJ856" s="59"/>
      <c r="RSK856" s="59"/>
      <c r="RSL856" s="59"/>
      <c r="RSM856" s="59"/>
      <c r="RSN856" s="59"/>
      <c r="RSO856" s="59"/>
      <c r="RSP856" s="59"/>
      <c r="RSQ856" s="59"/>
      <c r="RSR856" s="59"/>
      <c r="RSS856" s="59"/>
      <c r="RST856" s="59"/>
      <c r="RSU856" s="59"/>
      <c r="RSV856" s="59"/>
      <c r="RSW856" s="59"/>
      <c r="RSX856" s="59"/>
      <c r="RSY856" s="59"/>
      <c r="RSZ856" s="59"/>
      <c r="RTA856" s="59"/>
      <c r="RTB856" s="59"/>
      <c r="RTC856" s="59"/>
      <c r="RTD856" s="59"/>
      <c r="RTE856" s="59"/>
      <c r="RTF856" s="59"/>
      <c r="RTG856" s="59"/>
      <c r="RTH856" s="59"/>
      <c r="RTI856" s="59"/>
      <c r="RTJ856" s="59"/>
      <c r="RTK856" s="59"/>
      <c r="RTL856" s="59"/>
      <c r="RTM856" s="59"/>
      <c r="RTN856" s="59"/>
      <c r="RTO856" s="59"/>
      <c r="RTP856" s="59"/>
      <c r="RTQ856" s="59"/>
      <c r="RTR856" s="59"/>
      <c r="RTS856" s="59"/>
      <c r="RTT856" s="59"/>
      <c r="RTU856" s="59"/>
      <c r="RTV856" s="59"/>
      <c r="RTW856" s="59"/>
      <c r="RTX856" s="59"/>
      <c r="RTY856" s="59"/>
      <c r="RTZ856" s="59"/>
      <c r="RUA856" s="59"/>
      <c r="RUB856" s="59"/>
      <c r="RUC856" s="59"/>
      <c r="RUD856" s="59"/>
      <c r="RUE856" s="59"/>
      <c r="RUF856" s="59"/>
      <c r="RUG856" s="59"/>
      <c r="RUH856" s="59"/>
      <c r="RUI856" s="59"/>
      <c r="RUJ856" s="59"/>
      <c r="RUK856" s="59"/>
      <c r="RUL856" s="59"/>
      <c r="RUM856" s="59"/>
      <c r="RUN856" s="59"/>
      <c r="RUO856" s="59"/>
      <c r="RUP856" s="59"/>
      <c r="RUQ856" s="59"/>
      <c r="RUR856" s="59"/>
      <c r="RUS856" s="59"/>
      <c r="RUT856" s="59"/>
      <c r="RUU856" s="59"/>
      <c r="RUV856" s="59"/>
      <c r="RUW856" s="59"/>
      <c r="RUX856" s="59"/>
      <c r="RUY856" s="59"/>
      <c r="RUZ856" s="59"/>
      <c r="RVA856" s="59"/>
      <c r="RVB856" s="59"/>
      <c r="RVC856" s="59"/>
      <c r="RVD856" s="59"/>
      <c r="RVE856" s="59"/>
      <c r="RVF856" s="59"/>
      <c r="RVG856" s="59"/>
      <c r="RVH856" s="59"/>
      <c r="RVI856" s="59"/>
      <c r="RVJ856" s="59"/>
      <c r="RVK856" s="59"/>
      <c r="RVL856" s="59"/>
      <c r="RVM856" s="59"/>
      <c r="RVN856" s="59"/>
      <c r="RVO856" s="59"/>
      <c r="RVP856" s="59"/>
      <c r="RVQ856" s="59"/>
      <c r="RVR856" s="59"/>
      <c r="RVS856" s="59"/>
      <c r="RVT856" s="59"/>
      <c r="RVU856" s="59"/>
      <c r="RVV856" s="59"/>
      <c r="RVW856" s="59"/>
      <c r="RVX856" s="59"/>
      <c r="RVY856" s="59"/>
      <c r="RVZ856" s="59"/>
      <c r="RWA856" s="59"/>
      <c r="RWB856" s="59"/>
      <c r="RWC856" s="59"/>
      <c r="RWD856" s="59"/>
      <c r="RWE856" s="59"/>
      <c r="RWF856" s="59"/>
      <c r="RWG856" s="59"/>
      <c r="RWH856" s="59"/>
      <c r="RWI856" s="59"/>
      <c r="RWJ856" s="59"/>
      <c r="RWK856" s="59"/>
      <c r="RWL856" s="59"/>
      <c r="RWM856" s="59"/>
      <c r="RWN856" s="59"/>
      <c r="RWO856" s="59"/>
      <c r="RWP856" s="59"/>
      <c r="RWQ856" s="59"/>
      <c r="RWR856" s="59"/>
      <c r="RWS856" s="59"/>
      <c r="RWT856" s="59"/>
      <c r="RWU856" s="59"/>
      <c r="RWV856" s="59"/>
      <c r="RWW856" s="59"/>
      <c r="RWX856" s="59"/>
      <c r="RWY856" s="59"/>
      <c r="RWZ856" s="59"/>
      <c r="RXA856" s="59"/>
      <c r="RXB856" s="59"/>
      <c r="RXC856" s="59"/>
      <c r="RXD856" s="59"/>
      <c r="RXE856" s="59"/>
      <c r="RXF856" s="59"/>
      <c r="RXG856" s="59"/>
      <c r="RXH856" s="59"/>
      <c r="RXI856" s="59"/>
      <c r="RXJ856" s="59"/>
      <c r="RXK856" s="59"/>
      <c r="RXL856" s="59"/>
      <c r="RXM856" s="59"/>
      <c r="RXN856" s="59"/>
      <c r="RXO856" s="59"/>
      <c r="RXP856" s="59"/>
      <c r="RXQ856" s="59"/>
      <c r="RXR856" s="59"/>
      <c r="RXS856" s="59"/>
      <c r="RXT856" s="59"/>
      <c r="RXU856" s="59"/>
      <c r="RXV856" s="59"/>
      <c r="RXW856" s="59"/>
      <c r="RXX856" s="59"/>
      <c r="RXY856" s="59"/>
      <c r="RXZ856" s="59"/>
      <c r="RYA856" s="59"/>
      <c r="RYB856" s="59"/>
      <c r="RYC856" s="59"/>
      <c r="RYD856" s="59"/>
      <c r="RYE856" s="59"/>
      <c r="RYF856" s="59"/>
      <c r="RYG856" s="59"/>
      <c r="RYH856" s="59"/>
      <c r="RYI856" s="59"/>
      <c r="RYJ856" s="59"/>
      <c r="RYK856" s="59"/>
      <c r="RYL856" s="59"/>
      <c r="RYM856" s="59"/>
      <c r="RYN856" s="59"/>
      <c r="RYO856" s="59"/>
      <c r="RYP856" s="59"/>
      <c r="RYQ856" s="59"/>
      <c r="RYR856" s="59"/>
      <c r="RYS856" s="59"/>
      <c r="RYT856" s="59"/>
      <c r="RYU856" s="59"/>
      <c r="RYV856" s="59"/>
      <c r="RYW856" s="59"/>
      <c r="RYX856" s="59"/>
      <c r="RYY856" s="59"/>
      <c r="RYZ856" s="59"/>
      <c r="RZA856" s="59"/>
      <c r="RZB856" s="59"/>
      <c r="RZC856" s="59"/>
      <c r="RZD856" s="59"/>
      <c r="RZE856" s="59"/>
      <c r="RZF856" s="59"/>
      <c r="RZG856" s="59"/>
      <c r="RZH856" s="59"/>
      <c r="RZI856" s="59"/>
      <c r="RZJ856" s="59"/>
      <c r="RZK856" s="59"/>
      <c r="RZL856" s="59"/>
      <c r="RZM856" s="59"/>
      <c r="RZN856" s="59"/>
      <c r="RZO856" s="59"/>
      <c r="RZP856" s="59"/>
      <c r="RZQ856" s="59"/>
      <c r="RZR856" s="59"/>
      <c r="RZS856" s="59"/>
      <c r="RZT856" s="59"/>
      <c r="RZU856" s="59"/>
      <c r="RZV856" s="59"/>
      <c r="RZW856" s="59"/>
      <c r="RZX856" s="59"/>
      <c r="RZY856" s="59"/>
      <c r="RZZ856" s="59"/>
      <c r="SAA856" s="59"/>
      <c r="SAB856" s="59"/>
      <c r="SAC856" s="59"/>
      <c r="SAD856" s="59"/>
      <c r="SAE856" s="59"/>
      <c r="SAF856" s="59"/>
      <c r="SAG856" s="59"/>
      <c r="SAH856" s="59"/>
      <c r="SAI856" s="59"/>
      <c r="SAJ856" s="59"/>
      <c r="SAK856" s="59"/>
      <c r="SAL856" s="59"/>
      <c r="SAM856" s="59"/>
      <c r="SAN856" s="59"/>
      <c r="SAO856" s="59"/>
      <c r="SAP856" s="59"/>
      <c r="SAQ856" s="59"/>
      <c r="SAR856" s="59"/>
      <c r="SAS856" s="59"/>
      <c r="SAT856" s="59"/>
      <c r="SAU856" s="59"/>
      <c r="SAV856" s="59"/>
      <c r="SAW856" s="59"/>
      <c r="SAX856" s="59"/>
      <c r="SAY856" s="59"/>
      <c r="SAZ856" s="59"/>
      <c r="SBA856" s="59"/>
      <c r="SBB856" s="59"/>
      <c r="SBC856" s="59"/>
      <c r="SBD856" s="59"/>
      <c r="SBE856" s="59"/>
      <c r="SBF856" s="59"/>
      <c r="SBG856" s="59"/>
      <c r="SBH856" s="59"/>
      <c r="SBI856" s="59"/>
      <c r="SBJ856" s="59"/>
      <c r="SBK856" s="59"/>
      <c r="SBL856" s="59"/>
      <c r="SBM856" s="59"/>
      <c r="SBN856" s="59"/>
      <c r="SBO856" s="59"/>
      <c r="SBP856" s="59"/>
      <c r="SBQ856" s="59"/>
      <c r="SBR856" s="59"/>
      <c r="SBS856" s="59"/>
      <c r="SBT856" s="59"/>
      <c r="SBU856" s="59"/>
      <c r="SBV856" s="59"/>
      <c r="SBW856" s="59"/>
      <c r="SBX856" s="59"/>
      <c r="SBY856" s="59"/>
      <c r="SBZ856" s="59"/>
      <c r="SCA856" s="59"/>
      <c r="SCB856" s="59"/>
      <c r="SCC856" s="59"/>
      <c r="SCD856" s="59"/>
      <c r="SCE856" s="59"/>
      <c r="SCF856" s="59"/>
      <c r="SCG856" s="59"/>
      <c r="SCH856" s="59"/>
      <c r="SCI856" s="59"/>
      <c r="SCJ856" s="59"/>
      <c r="SCK856" s="59"/>
      <c r="SCL856" s="59"/>
      <c r="SCM856" s="59"/>
      <c r="SCN856" s="59"/>
      <c r="SCO856" s="59"/>
      <c r="SCP856" s="59"/>
      <c r="SCQ856" s="59"/>
      <c r="SCR856" s="59"/>
      <c r="SCS856" s="59"/>
      <c r="SCT856" s="59"/>
      <c r="SCU856" s="59"/>
      <c r="SCV856" s="59"/>
      <c r="SCW856" s="59"/>
      <c r="SCX856" s="59"/>
      <c r="SCY856" s="59"/>
      <c r="SCZ856" s="59"/>
      <c r="SDA856" s="59"/>
      <c r="SDB856" s="59"/>
      <c r="SDC856" s="59"/>
      <c r="SDD856" s="59"/>
      <c r="SDE856" s="59"/>
      <c r="SDF856" s="59"/>
      <c r="SDG856" s="59"/>
      <c r="SDH856" s="59"/>
      <c r="SDI856" s="59"/>
      <c r="SDJ856" s="59"/>
      <c r="SDK856" s="59"/>
      <c r="SDL856" s="59"/>
      <c r="SDM856" s="59"/>
      <c r="SDN856" s="59"/>
      <c r="SDO856" s="59"/>
      <c r="SDP856" s="59"/>
      <c r="SDQ856" s="59"/>
      <c r="SDR856" s="59"/>
      <c r="SDS856" s="59"/>
      <c r="SDT856" s="59"/>
      <c r="SDU856" s="59"/>
      <c r="SDV856" s="59"/>
      <c r="SDW856" s="59"/>
      <c r="SDX856" s="59"/>
      <c r="SDY856" s="59"/>
      <c r="SDZ856" s="59"/>
      <c r="SEA856" s="59"/>
      <c r="SEB856" s="59"/>
      <c r="SEC856" s="59"/>
      <c r="SED856" s="59"/>
      <c r="SEE856" s="59"/>
      <c r="SEF856" s="59"/>
      <c r="SEG856" s="59"/>
      <c r="SEH856" s="59"/>
      <c r="SEI856" s="59"/>
      <c r="SEJ856" s="59"/>
      <c r="SEK856" s="59"/>
      <c r="SEL856" s="59"/>
      <c r="SEM856" s="59"/>
      <c r="SEN856" s="59"/>
      <c r="SEO856" s="59"/>
      <c r="SEP856" s="59"/>
      <c r="SEQ856" s="59"/>
      <c r="SER856" s="59"/>
      <c r="SES856" s="59"/>
      <c r="SET856" s="59"/>
      <c r="SEU856" s="59"/>
      <c r="SEV856" s="59"/>
      <c r="SEW856" s="59"/>
      <c r="SEX856" s="59"/>
      <c r="SEY856" s="59"/>
      <c r="SEZ856" s="59"/>
      <c r="SFA856" s="59"/>
      <c r="SFB856" s="59"/>
      <c r="SFC856" s="59"/>
      <c r="SFD856" s="59"/>
      <c r="SFE856" s="59"/>
      <c r="SFF856" s="59"/>
      <c r="SFG856" s="59"/>
      <c r="SFH856" s="59"/>
      <c r="SFI856" s="59"/>
      <c r="SFJ856" s="59"/>
      <c r="SFK856" s="59"/>
      <c r="SFL856" s="59"/>
      <c r="SFM856" s="59"/>
      <c r="SFN856" s="59"/>
      <c r="SFO856" s="59"/>
      <c r="SFP856" s="59"/>
      <c r="SFQ856" s="59"/>
      <c r="SFR856" s="59"/>
      <c r="SFS856" s="59"/>
      <c r="SFT856" s="59"/>
      <c r="SFU856" s="59"/>
      <c r="SFV856" s="59"/>
      <c r="SFW856" s="59"/>
      <c r="SFX856" s="59"/>
      <c r="SFY856" s="59"/>
      <c r="SFZ856" s="59"/>
      <c r="SGA856" s="59"/>
      <c r="SGB856" s="59"/>
      <c r="SGC856" s="59"/>
      <c r="SGD856" s="59"/>
      <c r="SGE856" s="59"/>
      <c r="SGF856" s="59"/>
      <c r="SGG856" s="59"/>
      <c r="SGH856" s="59"/>
      <c r="SGI856" s="59"/>
      <c r="SGJ856" s="59"/>
      <c r="SGK856" s="59"/>
      <c r="SGL856" s="59"/>
      <c r="SGM856" s="59"/>
      <c r="SGN856" s="59"/>
      <c r="SGO856" s="59"/>
      <c r="SGP856" s="59"/>
      <c r="SGQ856" s="59"/>
      <c r="SGR856" s="59"/>
      <c r="SGS856" s="59"/>
      <c r="SGT856" s="59"/>
      <c r="SGU856" s="59"/>
      <c r="SGV856" s="59"/>
      <c r="SGW856" s="59"/>
      <c r="SGX856" s="59"/>
      <c r="SGY856" s="59"/>
      <c r="SGZ856" s="59"/>
      <c r="SHA856" s="59"/>
      <c r="SHB856" s="59"/>
      <c r="SHC856" s="59"/>
      <c r="SHD856" s="59"/>
      <c r="SHE856" s="59"/>
      <c r="SHF856" s="59"/>
      <c r="SHG856" s="59"/>
      <c r="SHH856" s="59"/>
      <c r="SHI856" s="59"/>
      <c r="SHJ856" s="59"/>
      <c r="SHK856" s="59"/>
      <c r="SHL856" s="59"/>
      <c r="SHM856" s="59"/>
      <c r="SHN856" s="59"/>
      <c r="SHO856" s="59"/>
      <c r="SHP856" s="59"/>
      <c r="SHQ856" s="59"/>
      <c r="SHR856" s="59"/>
      <c r="SHS856" s="59"/>
      <c r="SHT856" s="59"/>
      <c r="SHU856" s="59"/>
      <c r="SHV856" s="59"/>
      <c r="SHW856" s="59"/>
      <c r="SHX856" s="59"/>
      <c r="SHY856" s="59"/>
      <c r="SHZ856" s="59"/>
      <c r="SIA856" s="59"/>
      <c r="SIB856" s="59"/>
      <c r="SIC856" s="59"/>
      <c r="SID856" s="59"/>
      <c r="SIE856" s="59"/>
      <c r="SIF856" s="59"/>
      <c r="SIG856" s="59"/>
      <c r="SIH856" s="59"/>
      <c r="SII856" s="59"/>
      <c r="SIJ856" s="59"/>
      <c r="SIK856" s="59"/>
      <c r="SIL856" s="59"/>
      <c r="SIM856" s="59"/>
      <c r="SIN856" s="59"/>
      <c r="SIO856" s="59"/>
      <c r="SIP856" s="59"/>
      <c r="SIQ856" s="59"/>
      <c r="SIR856" s="59"/>
      <c r="SIS856" s="59"/>
      <c r="SIT856" s="59"/>
      <c r="SIU856" s="59"/>
      <c r="SIV856" s="59"/>
      <c r="SIW856" s="59"/>
      <c r="SIX856" s="59"/>
      <c r="SIY856" s="59"/>
      <c r="SIZ856" s="59"/>
      <c r="SJA856" s="59"/>
      <c r="SJB856" s="59"/>
      <c r="SJC856" s="59"/>
      <c r="SJD856" s="59"/>
      <c r="SJE856" s="59"/>
      <c r="SJF856" s="59"/>
      <c r="SJG856" s="59"/>
      <c r="SJH856" s="59"/>
      <c r="SJI856" s="59"/>
      <c r="SJJ856" s="59"/>
      <c r="SJK856" s="59"/>
      <c r="SJL856" s="59"/>
      <c r="SJM856" s="59"/>
      <c r="SJN856" s="59"/>
      <c r="SJO856" s="59"/>
      <c r="SJP856" s="59"/>
      <c r="SJQ856" s="59"/>
      <c r="SJR856" s="59"/>
      <c r="SJS856" s="59"/>
      <c r="SJT856" s="59"/>
      <c r="SJU856" s="59"/>
      <c r="SJV856" s="59"/>
      <c r="SJW856" s="59"/>
      <c r="SJX856" s="59"/>
      <c r="SJY856" s="59"/>
      <c r="SJZ856" s="59"/>
      <c r="SKA856" s="59"/>
      <c r="SKB856" s="59"/>
      <c r="SKC856" s="59"/>
      <c r="SKD856" s="59"/>
      <c r="SKE856" s="59"/>
      <c r="SKF856" s="59"/>
      <c r="SKG856" s="59"/>
      <c r="SKH856" s="59"/>
      <c r="SKI856" s="59"/>
      <c r="SKJ856" s="59"/>
      <c r="SKK856" s="59"/>
      <c r="SKL856" s="59"/>
      <c r="SKM856" s="59"/>
      <c r="SKN856" s="59"/>
      <c r="SKO856" s="59"/>
      <c r="SKP856" s="59"/>
      <c r="SKQ856" s="59"/>
      <c r="SKR856" s="59"/>
      <c r="SKS856" s="59"/>
      <c r="SKT856" s="59"/>
      <c r="SKU856" s="59"/>
      <c r="SKV856" s="59"/>
      <c r="SKW856" s="59"/>
      <c r="SKX856" s="59"/>
      <c r="SKY856" s="59"/>
      <c r="SKZ856" s="59"/>
      <c r="SLA856" s="59"/>
      <c r="SLB856" s="59"/>
      <c r="SLC856" s="59"/>
      <c r="SLD856" s="59"/>
      <c r="SLE856" s="59"/>
      <c r="SLF856" s="59"/>
      <c r="SLG856" s="59"/>
      <c r="SLH856" s="59"/>
      <c r="SLI856" s="59"/>
      <c r="SLJ856" s="59"/>
      <c r="SLK856" s="59"/>
      <c r="SLL856" s="59"/>
      <c r="SLM856" s="59"/>
      <c r="SLN856" s="59"/>
      <c r="SLO856" s="59"/>
      <c r="SLP856" s="59"/>
      <c r="SLQ856" s="59"/>
      <c r="SLR856" s="59"/>
      <c r="SLS856" s="59"/>
      <c r="SLT856" s="59"/>
      <c r="SLU856" s="59"/>
      <c r="SLV856" s="59"/>
      <c r="SLW856" s="59"/>
      <c r="SLX856" s="59"/>
      <c r="SLY856" s="59"/>
      <c r="SLZ856" s="59"/>
      <c r="SMA856" s="59"/>
      <c r="SMB856" s="59"/>
      <c r="SMC856" s="59"/>
      <c r="SMD856" s="59"/>
      <c r="SME856" s="59"/>
      <c r="SMF856" s="59"/>
      <c r="SMG856" s="59"/>
      <c r="SMH856" s="59"/>
      <c r="SMI856" s="59"/>
      <c r="SMJ856" s="59"/>
      <c r="SMK856" s="59"/>
      <c r="SML856" s="59"/>
      <c r="SMM856" s="59"/>
      <c r="SMN856" s="59"/>
      <c r="SMO856" s="59"/>
      <c r="SMP856" s="59"/>
      <c r="SMQ856" s="59"/>
      <c r="SMR856" s="59"/>
      <c r="SMS856" s="59"/>
      <c r="SMT856" s="59"/>
      <c r="SMU856" s="59"/>
      <c r="SMV856" s="59"/>
      <c r="SMW856" s="59"/>
      <c r="SMX856" s="59"/>
      <c r="SMY856" s="59"/>
      <c r="SMZ856" s="59"/>
      <c r="SNA856" s="59"/>
      <c r="SNB856" s="59"/>
      <c r="SNC856" s="59"/>
      <c r="SND856" s="59"/>
      <c r="SNE856" s="59"/>
      <c r="SNF856" s="59"/>
      <c r="SNG856" s="59"/>
      <c r="SNH856" s="59"/>
      <c r="SNI856" s="59"/>
      <c r="SNJ856" s="59"/>
      <c r="SNK856" s="59"/>
      <c r="SNL856" s="59"/>
      <c r="SNM856" s="59"/>
      <c r="SNN856" s="59"/>
      <c r="SNO856" s="59"/>
      <c r="SNP856" s="59"/>
      <c r="SNQ856" s="59"/>
      <c r="SNR856" s="59"/>
      <c r="SNS856" s="59"/>
      <c r="SNT856" s="59"/>
      <c r="SNU856" s="59"/>
      <c r="SNV856" s="59"/>
      <c r="SNW856" s="59"/>
      <c r="SNX856" s="59"/>
      <c r="SNY856" s="59"/>
      <c r="SNZ856" s="59"/>
      <c r="SOA856" s="59"/>
      <c r="SOB856" s="59"/>
      <c r="SOC856" s="59"/>
      <c r="SOD856" s="59"/>
      <c r="SOE856" s="59"/>
      <c r="SOF856" s="59"/>
      <c r="SOG856" s="59"/>
      <c r="SOH856" s="59"/>
      <c r="SOI856" s="59"/>
      <c r="SOJ856" s="59"/>
      <c r="SOK856" s="59"/>
      <c r="SOL856" s="59"/>
      <c r="SOM856" s="59"/>
      <c r="SON856" s="59"/>
      <c r="SOO856" s="59"/>
      <c r="SOP856" s="59"/>
      <c r="SOQ856" s="59"/>
      <c r="SOR856" s="59"/>
      <c r="SOS856" s="59"/>
      <c r="SOT856" s="59"/>
      <c r="SOU856" s="59"/>
      <c r="SOV856" s="59"/>
      <c r="SOW856" s="59"/>
      <c r="SOX856" s="59"/>
      <c r="SOY856" s="59"/>
      <c r="SOZ856" s="59"/>
      <c r="SPA856" s="59"/>
      <c r="SPB856" s="59"/>
      <c r="SPC856" s="59"/>
      <c r="SPD856" s="59"/>
      <c r="SPE856" s="59"/>
      <c r="SPF856" s="59"/>
      <c r="SPG856" s="59"/>
      <c r="SPH856" s="59"/>
      <c r="SPI856" s="59"/>
      <c r="SPJ856" s="59"/>
      <c r="SPK856" s="59"/>
      <c r="SPL856" s="59"/>
      <c r="SPM856" s="59"/>
      <c r="SPN856" s="59"/>
      <c r="SPO856" s="59"/>
      <c r="SPP856" s="59"/>
      <c r="SPQ856" s="59"/>
      <c r="SPR856" s="59"/>
      <c r="SPS856" s="59"/>
      <c r="SPT856" s="59"/>
      <c r="SPU856" s="59"/>
      <c r="SPV856" s="59"/>
      <c r="SPW856" s="59"/>
      <c r="SPX856" s="59"/>
      <c r="SPY856" s="59"/>
      <c r="SPZ856" s="59"/>
      <c r="SQA856" s="59"/>
      <c r="SQB856" s="59"/>
      <c r="SQC856" s="59"/>
      <c r="SQD856" s="59"/>
      <c r="SQE856" s="59"/>
      <c r="SQF856" s="59"/>
      <c r="SQG856" s="59"/>
      <c r="SQH856" s="59"/>
      <c r="SQI856" s="59"/>
      <c r="SQJ856" s="59"/>
      <c r="SQK856" s="59"/>
      <c r="SQL856" s="59"/>
      <c r="SQM856" s="59"/>
      <c r="SQN856" s="59"/>
      <c r="SQO856" s="59"/>
      <c r="SQP856" s="59"/>
      <c r="SQQ856" s="59"/>
      <c r="SQR856" s="59"/>
      <c r="SQS856" s="59"/>
      <c r="SQT856" s="59"/>
      <c r="SQU856" s="59"/>
      <c r="SQV856" s="59"/>
      <c r="SQW856" s="59"/>
      <c r="SQX856" s="59"/>
      <c r="SQY856" s="59"/>
      <c r="SQZ856" s="59"/>
      <c r="SRA856" s="59"/>
      <c r="SRB856" s="59"/>
      <c r="SRC856" s="59"/>
      <c r="SRD856" s="59"/>
      <c r="SRE856" s="59"/>
      <c r="SRF856" s="59"/>
      <c r="SRG856" s="59"/>
      <c r="SRH856" s="59"/>
      <c r="SRI856" s="59"/>
      <c r="SRJ856" s="59"/>
      <c r="SRK856" s="59"/>
      <c r="SRL856" s="59"/>
      <c r="SRM856" s="59"/>
      <c r="SRN856" s="59"/>
      <c r="SRO856" s="59"/>
      <c r="SRP856" s="59"/>
      <c r="SRQ856" s="59"/>
      <c r="SRR856" s="59"/>
      <c r="SRS856" s="59"/>
      <c r="SRT856" s="59"/>
      <c r="SRU856" s="59"/>
      <c r="SRV856" s="59"/>
      <c r="SRW856" s="59"/>
      <c r="SRX856" s="59"/>
      <c r="SRY856" s="59"/>
      <c r="SRZ856" s="59"/>
      <c r="SSA856" s="59"/>
      <c r="SSB856" s="59"/>
      <c r="SSC856" s="59"/>
      <c r="SSD856" s="59"/>
      <c r="SSE856" s="59"/>
      <c r="SSF856" s="59"/>
      <c r="SSG856" s="59"/>
      <c r="SSH856" s="59"/>
      <c r="SSI856" s="59"/>
      <c r="SSJ856" s="59"/>
      <c r="SSK856" s="59"/>
      <c r="SSL856" s="59"/>
      <c r="SSM856" s="59"/>
      <c r="SSN856" s="59"/>
      <c r="SSO856" s="59"/>
      <c r="SSP856" s="59"/>
      <c r="SSQ856" s="59"/>
      <c r="SSR856" s="59"/>
      <c r="SSS856" s="59"/>
      <c r="SST856" s="59"/>
      <c r="SSU856" s="59"/>
      <c r="SSV856" s="59"/>
      <c r="SSW856" s="59"/>
      <c r="SSX856" s="59"/>
      <c r="SSY856" s="59"/>
      <c r="SSZ856" s="59"/>
      <c r="STA856" s="59"/>
      <c r="STB856" s="59"/>
      <c r="STC856" s="59"/>
      <c r="STD856" s="59"/>
      <c r="STE856" s="59"/>
      <c r="STF856" s="59"/>
      <c r="STG856" s="59"/>
      <c r="STH856" s="59"/>
      <c r="STI856" s="59"/>
      <c r="STJ856" s="59"/>
      <c r="STK856" s="59"/>
      <c r="STL856" s="59"/>
      <c r="STM856" s="59"/>
      <c r="STN856" s="59"/>
      <c r="STO856" s="59"/>
      <c r="STP856" s="59"/>
      <c r="STQ856" s="59"/>
      <c r="STR856" s="59"/>
      <c r="STS856" s="59"/>
      <c r="STT856" s="59"/>
      <c r="STU856" s="59"/>
      <c r="STV856" s="59"/>
      <c r="STW856" s="59"/>
      <c r="STX856" s="59"/>
      <c r="STY856" s="59"/>
      <c r="STZ856" s="59"/>
      <c r="SUA856" s="59"/>
      <c r="SUB856" s="59"/>
      <c r="SUC856" s="59"/>
      <c r="SUD856" s="59"/>
      <c r="SUE856" s="59"/>
      <c r="SUF856" s="59"/>
      <c r="SUG856" s="59"/>
      <c r="SUH856" s="59"/>
      <c r="SUI856" s="59"/>
      <c r="SUJ856" s="59"/>
      <c r="SUK856" s="59"/>
      <c r="SUL856" s="59"/>
      <c r="SUM856" s="59"/>
      <c r="SUN856" s="59"/>
      <c r="SUO856" s="59"/>
      <c r="SUP856" s="59"/>
      <c r="SUQ856" s="59"/>
      <c r="SUR856" s="59"/>
      <c r="SUS856" s="59"/>
      <c r="SUT856" s="59"/>
      <c r="SUU856" s="59"/>
      <c r="SUV856" s="59"/>
      <c r="SUW856" s="59"/>
      <c r="SUX856" s="59"/>
      <c r="SUY856" s="59"/>
      <c r="SUZ856" s="59"/>
      <c r="SVA856" s="59"/>
      <c r="SVB856" s="59"/>
      <c r="SVC856" s="59"/>
      <c r="SVD856" s="59"/>
      <c r="SVE856" s="59"/>
      <c r="SVF856" s="59"/>
      <c r="SVG856" s="59"/>
      <c r="SVH856" s="59"/>
      <c r="SVI856" s="59"/>
      <c r="SVJ856" s="59"/>
      <c r="SVK856" s="59"/>
      <c r="SVL856" s="59"/>
      <c r="SVM856" s="59"/>
      <c r="SVN856" s="59"/>
      <c r="SVO856" s="59"/>
      <c r="SVP856" s="59"/>
      <c r="SVQ856" s="59"/>
      <c r="SVR856" s="59"/>
      <c r="SVS856" s="59"/>
      <c r="SVT856" s="59"/>
      <c r="SVU856" s="59"/>
      <c r="SVV856" s="59"/>
      <c r="SVW856" s="59"/>
      <c r="SVX856" s="59"/>
      <c r="SVY856" s="59"/>
      <c r="SVZ856" s="59"/>
      <c r="SWA856" s="59"/>
      <c r="SWB856" s="59"/>
      <c r="SWC856" s="59"/>
      <c r="SWD856" s="59"/>
      <c r="SWE856" s="59"/>
      <c r="SWF856" s="59"/>
      <c r="SWG856" s="59"/>
      <c r="SWH856" s="59"/>
      <c r="SWI856" s="59"/>
      <c r="SWJ856" s="59"/>
      <c r="SWK856" s="59"/>
      <c r="SWL856" s="59"/>
      <c r="SWM856" s="59"/>
      <c r="SWN856" s="59"/>
      <c r="SWO856" s="59"/>
      <c r="SWP856" s="59"/>
      <c r="SWQ856" s="59"/>
      <c r="SWR856" s="59"/>
      <c r="SWS856" s="59"/>
      <c r="SWT856" s="59"/>
      <c r="SWU856" s="59"/>
      <c r="SWV856" s="59"/>
      <c r="SWW856" s="59"/>
      <c r="SWX856" s="59"/>
      <c r="SWY856" s="59"/>
      <c r="SWZ856" s="59"/>
      <c r="SXA856" s="59"/>
      <c r="SXB856" s="59"/>
      <c r="SXC856" s="59"/>
      <c r="SXD856" s="59"/>
      <c r="SXE856" s="59"/>
      <c r="SXF856" s="59"/>
      <c r="SXG856" s="59"/>
      <c r="SXH856" s="59"/>
      <c r="SXI856" s="59"/>
      <c r="SXJ856" s="59"/>
      <c r="SXK856" s="59"/>
      <c r="SXL856" s="59"/>
      <c r="SXM856" s="59"/>
      <c r="SXN856" s="59"/>
      <c r="SXO856" s="59"/>
      <c r="SXP856" s="59"/>
      <c r="SXQ856" s="59"/>
      <c r="SXR856" s="59"/>
      <c r="SXS856" s="59"/>
      <c r="SXT856" s="59"/>
      <c r="SXU856" s="59"/>
      <c r="SXV856" s="59"/>
      <c r="SXW856" s="59"/>
      <c r="SXX856" s="59"/>
      <c r="SXY856" s="59"/>
      <c r="SXZ856" s="59"/>
      <c r="SYA856" s="59"/>
      <c r="SYB856" s="59"/>
      <c r="SYC856" s="59"/>
      <c r="SYD856" s="59"/>
      <c r="SYE856" s="59"/>
      <c r="SYF856" s="59"/>
      <c r="SYG856" s="59"/>
      <c r="SYH856" s="59"/>
      <c r="SYI856" s="59"/>
      <c r="SYJ856" s="59"/>
      <c r="SYK856" s="59"/>
      <c r="SYL856" s="59"/>
      <c r="SYM856" s="59"/>
      <c r="SYN856" s="59"/>
      <c r="SYO856" s="59"/>
      <c r="SYP856" s="59"/>
      <c r="SYQ856" s="59"/>
      <c r="SYR856" s="59"/>
      <c r="SYS856" s="59"/>
      <c r="SYT856" s="59"/>
      <c r="SYU856" s="59"/>
      <c r="SYV856" s="59"/>
      <c r="SYW856" s="59"/>
      <c r="SYX856" s="59"/>
      <c r="SYY856" s="59"/>
      <c r="SYZ856" s="59"/>
      <c r="SZA856" s="59"/>
      <c r="SZB856" s="59"/>
      <c r="SZC856" s="59"/>
      <c r="SZD856" s="59"/>
      <c r="SZE856" s="59"/>
      <c r="SZF856" s="59"/>
      <c r="SZG856" s="59"/>
      <c r="SZH856" s="59"/>
      <c r="SZI856" s="59"/>
      <c r="SZJ856" s="59"/>
      <c r="SZK856" s="59"/>
      <c r="SZL856" s="59"/>
      <c r="SZM856" s="59"/>
      <c r="SZN856" s="59"/>
      <c r="SZO856" s="59"/>
      <c r="SZP856" s="59"/>
      <c r="SZQ856" s="59"/>
      <c r="SZR856" s="59"/>
      <c r="SZS856" s="59"/>
      <c r="SZT856" s="59"/>
      <c r="SZU856" s="59"/>
      <c r="SZV856" s="59"/>
      <c r="SZW856" s="59"/>
      <c r="SZX856" s="59"/>
      <c r="SZY856" s="59"/>
      <c r="SZZ856" s="59"/>
      <c r="TAA856" s="59"/>
      <c r="TAB856" s="59"/>
      <c r="TAC856" s="59"/>
      <c r="TAD856" s="59"/>
      <c r="TAE856" s="59"/>
      <c r="TAF856" s="59"/>
      <c r="TAG856" s="59"/>
      <c r="TAH856" s="59"/>
      <c r="TAI856" s="59"/>
      <c r="TAJ856" s="59"/>
      <c r="TAK856" s="59"/>
      <c r="TAL856" s="59"/>
      <c r="TAM856" s="59"/>
      <c r="TAN856" s="59"/>
      <c r="TAO856" s="59"/>
      <c r="TAP856" s="59"/>
      <c r="TAQ856" s="59"/>
      <c r="TAR856" s="59"/>
      <c r="TAS856" s="59"/>
      <c r="TAT856" s="59"/>
      <c r="TAU856" s="59"/>
      <c r="TAV856" s="59"/>
      <c r="TAW856" s="59"/>
      <c r="TAX856" s="59"/>
      <c r="TAY856" s="59"/>
      <c r="TAZ856" s="59"/>
      <c r="TBA856" s="59"/>
      <c r="TBB856" s="59"/>
      <c r="TBC856" s="59"/>
      <c r="TBD856" s="59"/>
      <c r="TBE856" s="59"/>
      <c r="TBF856" s="59"/>
      <c r="TBG856" s="59"/>
      <c r="TBH856" s="59"/>
      <c r="TBI856" s="59"/>
      <c r="TBJ856" s="59"/>
      <c r="TBK856" s="59"/>
      <c r="TBL856" s="59"/>
      <c r="TBM856" s="59"/>
      <c r="TBN856" s="59"/>
      <c r="TBO856" s="59"/>
      <c r="TBP856" s="59"/>
      <c r="TBQ856" s="59"/>
      <c r="TBR856" s="59"/>
      <c r="TBS856" s="59"/>
      <c r="TBT856" s="59"/>
      <c r="TBU856" s="59"/>
      <c r="TBV856" s="59"/>
      <c r="TBW856" s="59"/>
      <c r="TBX856" s="59"/>
      <c r="TBY856" s="59"/>
      <c r="TBZ856" s="59"/>
      <c r="TCA856" s="59"/>
      <c r="TCB856" s="59"/>
      <c r="TCC856" s="59"/>
      <c r="TCD856" s="59"/>
      <c r="TCE856" s="59"/>
      <c r="TCF856" s="59"/>
      <c r="TCG856" s="59"/>
      <c r="TCH856" s="59"/>
      <c r="TCI856" s="59"/>
      <c r="TCJ856" s="59"/>
      <c r="TCK856" s="59"/>
      <c r="TCL856" s="59"/>
      <c r="TCM856" s="59"/>
      <c r="TCN856" s="59"/>
      <c r="TCO856" s="59"/>
      <c r="TCP856" s="59"/>
      <c r="TCQ856" s="59"/>
      <c r="TCR856" s="59"/>
      <c r="TCS856" s="59"/>
      <c r="TCT856" s="59"/>
      <c r="TCU856" s="59"/>
      <c r="TCV856" s="59"/>
      <c r="TCW856" s="59"/>
      <c r="TCX856" s="59"/>
      <c r="TCY856" s="59"/>
      <c r="TCZ856" s="59"/>
      <c r="TDA856" s="59"/>
      <c r="TDB856" s="59"/>
      <c r="TDC856" s="59"/>
      <c r="TDD856" s="59"/>
      <c r="TDE856" s="59"/>
      <c r="TDF856" s="59"/>
      <c r="TDG856" s="59"/>
      <c r="TDH856" s="59"/>
      <c r="TDI856" s="59"/>
      <c r="TDJ856" s="59"/>
      <c r="TDK856" s="59"/>
      <c r="TDL856" s="59"/>
      <c r="TDM856" s="59"/>
      <c r="TDN856" s="59"/>
      <c r="TDO856" s="59"/>
      <c r="TDP856" s="59"/>
      <c r="TDQ856" s="59"/>
      <c r="TDR856" s="59"/>
      <c r="TDS856" s="59"/>
      <c r="TDT856" s="59"/>
      <c r="TDU856" s="59"/>
      <c r="TDV856" s="59"/>
      <c r="TDW856" s="59"/>
      <c r="TDX856" s="59"/>
      <c r="TDY856" s="59"/>
      <c r="TDZ856" s="59"/>
      <c r="TEA856" s="59"/>
      <c r="TEB856" s="59"/>
      <c r="TEC856" s="59"/>
      <c r="TED856" s="59"/>
      <c r="TEE856" s="59"/>
      <c r="TEF856" s="59"/>
      <c r="TEG856" s="59"/>
      <c r="TEH856" s="59"/>
      <c r="TEI856" s="59"/>
      <c r="TEJ856" s="59"/>
      <c r="TEK856" s="59"/>
      <c r="TEL856" s="59"/>
      <c r="TEM856" s="59"/>
      <c r="TEN856" s="59"/>
      <c r="TEO856" s="59"/>
      <c r="TEP856" s="59"/>
      <c r="TEQ856" s="59"/>
      <c r="TER856" s="59"/>
      <c r="TES856" s="59"/>
      <c r="TET856" s="59"/>
      <c r="TEU856" s="59"/>
      <c r="TEV856" s="59"/>
      <c r="TEW856" s="59"/>
      <c r="TEX856" s="59"/>
      <c r="TEY856" s="59"/>
      <c r="TEZ856" s="59"/>
      <c r="TFA856" s="59"/>
      <c r="TFB856" s="59"/>
      <c r="TFC856" s="59"/>
      <c r="TFD856" s="59"/>
      <c r="TFE856" s="59"/>
      <c r="TFF856" s="59"/>
      <c r="TFG856" s="59"/>
      <c r="TFH856" s="59"/>
      <c r="TFI856" s="59"/>
      <c r="TFJ856" s="59"/>
      <c r="TFK856" s="59"/>
      <c r="TFL856" s="59"/>
      <c r="TFM856" s="59"/>
      <c r="TFN856" s="59"/>
      <c r="TFO856" s="59"/>
      <c r="TFP856" s="59"/>
      <c r="TFQ856" s="59"/>
      <c r="TFR856" s="59"/>
      <c r="TFS856" s="59"/>
      <c r="TFT856" s="59"/>
      <c r="TFU856" s="59"/>
      <c r="TFV856" s="59"/>
      <c r="TFW856" s="59"/>
      <c r="TFX856" s="59"/>
      <c r="TFY856" s="59"/>
      <c r="TFZ856" s="59"/>
      <c r="TGA856" s="59"/>
      <c r="TGB856" s="59"/>
      <c r="TGC856" s="59"/>
      <c r="TGD856" s="59"/>
      <c r="TGE856" s="59"/>
      <c r="TGF856" s="59"/>
      <c r="TGG856" s="59"/>
      <c r="TGH856" s="59"/>
      <c r="TGI856" s="59"/>
      <c r="TGJ856" s="59"/>
      <c r="TGK856" s="59"/>
      <c r="TGL856" s="59"/>
      <c r="TGM856" s="59"/>
      <c r="TGN856" s="59"/>
      <c r="TGO856" s="59"/>
      <c r="TGP856" s="59"/>
      <c r="TGQ856" s="59"/>
      <c r="TGR856" s="59"/>
      <c r="TGS856" s="59"/>
      <c r="TGT856" s="59"/>
      <c r="TGU856" s="59"/>
      <c r="TGV856" s="59"/>
      <c r="TGW856" s="59"/>
      <c r="TGX856" s="59"/>
      <c r="TGY856" s="59"/>
      <c r="TGZ856" s="59"/>
      <c r="THA856" s="59"/>
      <c r="THB856" s="59"/>
      <c r="THC856" s="59"/>
      <c r="THD856" s="59"/>
      <c r="THE856" s="59"/>
      <c r="THF856" s="59"/>
      <c r="THG856" s="59"/>
      <c r="THH856" s="59"/>
      <c r="THI856" s="59"/>
      <c r="THJ856" s="59"/>
      <c r="THK856" s="59"/>
      <c r="THL856" s="59"/>
      <c r="THM856" s="59"/>
      <c r="THN856" s="59"/>
      <c r="THO856" s="59"/>
      <c r="THP856" s="59"/>
      <c r="THQ856" s="59"/>
      <c r="THR856" s="59"/>
      <c r="THS856" s="59"/>
      <c r="THT856" s="59"/>
      <c r="THU856" s="59"/>
      <c r="THV856" s="59"/>
      <c r="THW856" s="59"/>
      <c r="THX856" s="59"/>
      <c r="THY856" s="59"/>
      <c r="THZ856" s="59"/>
      <c r="TIA856" s="59"/>
      <c r="TIB856" s="59"/>
      <c r="TIC856" s="59"/>
      <c r="TID856" s="59"/>
      <c r="TIE856" s="59"/>
      <c r="TIF856" s="59"/>
      <c r="TIG856" s="59"/>
      <c r="TIH856" s="59"/>
      <c r="TII856" s="59"/>
      <c r="TIJ856" s="59"/>
      <c r="TIK856" s="59"/>
      <c r="TIL856" s="59"/>
      <c r="TIM856" s="59"/>
      <c r="TIN856" s="59"/>
      <c r="TIO856" s="59"/>
      <c r="TIP856" s="59"/>
      <c r="TIQ856" s="59"/>
      <c r="TIR856" s="59"/>
      <c r="TIS856" s="59"/>
      <c r="TIT856" s="59"/>
      <c r="TIU856" s="59"/>
      <c r="TIV856" s="59"/>
      <c r="TIW856" s="59"/>
      <c r="TIX856" s="59"/>
      <c r="TIY856" s="59"/>
      <c r="TIZ856" s="59"/>
      <c r="TJA856" s="59"/>
      <c r="TJB856" s="59"/>
      <c r="TJC856" s="59"/>
      <c r="TJD856" s="59"/>
      <c r="TJE856" s="59"/>
      <c r="TJF856" s="59"/>
      <c r="TJG856" s="59"/>
      <c r="TJH856" s="59"/>
      <c r="TJI856" s="59"/>
      <c r="TJJ856" s="59"/>
      <c r="TJK856" s="59"/>
      <c r="TJL856" s="59"/>
      <c r="TJM856" s="59"/>
      <c r="TJN856" s="59"/>
      <c r="TJO856" s="59"/>
      <c r="TJP856" s="59"/>
      <c r="TJQ856" s="59"/>
      <c r="TJR856" s="59"/>
      <c r="TJS856" s="59"/>
      <c r="TJT856" s="59"/>
      <c r="TJU856" s="59"/>
      <c r="TJV856" s="59"/>
      <c r="TJW856" s="59"/>
      <c r="TJX856" s="59"/>
      <c r="TJY856" s="59"/>
      <c r="TJZ856" s="59"/>
      <c r="TKA856" s="59"/>
      <c r="TKB856" s="59"/>
      <c r="TKC856" s="59"/>
      <c r="TKD856" s="59"/>
      <c r="TKE856" s="59"/>
      <c r="TKF856" s="59"/>
      <c r="TKG856" s="59"/>
      <c r="TKH856" s="59"/>
      <c r="TKI856" s="59"/>
      <c r="TKJ856" s="59"/>
      <c r="TKK856" s="59"/>
      <c r="TKL856" s="59"/>
      <c r="TKM856" s="59"/>
      <c r="TKN856" s="59"/>
      <c r="TKO856" s="59"/>
      <c r="TKP856" s="59"/>
      <c r="TKQ856" s="59"/>
      <c r="TKR856" s="59"/>
      <c r="TKS856" s="59"/>
      <c r="TKT856" s="59"/>
      <c r="TKU856" s="59"/>
      <c r="TKV856" s="59"/>
      <c r="TKW856" s="59"/>
      <c r="TKX856" s="59"/>
      <c r="TKY856" s="59"/>
      <c r="TKZ856" s="59"/>
      <c r="TLA856" s="59"/>
      <c r="TLB856" s="59"/>
      <c r="TLC856" s="59"/>
      <c r="TLD856" s="59"/>
      <c r="TLE856" s="59"/>
      <c r="TLF856" s="59"/>
      <c r="TLG856" s="59"/>
      <c r="TLH856" s="59"/>
      <c r="TLI856" s="59"/>
      <c r="TLJ856" s="59"/>
      <c r="TLK856" s="59"/>
      <c r="TLL856" s="59"/>
      <c r="TLM856" s="59"/>
      <c r="TLN856" s="59"/>
      <c r="TLO856" s="59"/>
      <c r="TLP856" s="59"/>
      <c r="TLQ856" s="59"/>
      <c r="TLR856" s="59"/>
      <c r="TLS856" s="59"/>
      <c r="TLT856" s="59"/>
      <c r="TLU856" s="59"/>
      <c r="TLV856" s="59"/>
      <c r="TLW856" s="59"/>
      <c r="TLX856" s="59"/>
      <c r="TLY856" s="59"/>
      <c r="TLZ856" s="59"/>
      <c r="TMA856" s="59"/>
      <c r="TMB856" s="59"/>
      <c r="TMC856" s="59"/>
      <c r="TMD856" s="59"/>
      <c r="TME856" s="59"/>
      <c r="TMF856" s="59"/>
      <c r="TMG856" s="59"/>
      <c r="TMH856" s="59"/>
      <c r="TMI856" s="59"/>
      <c r="TMJ856" s="59"/>
      <c r="TMK856" s="59"/>
      <c r="TML856" s="59"/>
      <c r="TMM856" s="59"/>
      <c r="TMN856" s="59"/>
      <c r="TMO856" s="59"/>
      <c r="TMP856" s="59"/>
      <c r="TMQ856" s="59"/>
      <c r="TMR856" s="59"/>
      <c r="TMS856" s="59"/>
      <c r="TMT856" s="59"/>
      <c r="TMU856" s="59"/>
      <c r="TMV856" s="59"/>
      <c r="TMW856" s="59"/>
      <c r="TMX856" s="59"/>
      <c r="TMY856" s="59"/>
      <c r="TMZ856" s="59"/>
      <c r="TNA856" s="59"/>
      <c r="TNB856" s="59"/>
      <c r="TNC856" s="59"/>
      <c r="TND856" s="59"/>
      <c r="TNE856" s="59"/>
      <c r="TNF856" s="59"/>
      <c r="TNG856" s="59"/>
      <c r="TNH856" s="59"/>
      <c r="TNI856" s="59"/>
      <c r="TNJ856" s="59"/>
      <c r="TNK856" s="59"/>
      <c r="TNL856" s="59"/>
      <c r="TNM856" s="59"/>
      <c r="TNN856" s="59"/>
      <c r="TNO856" s="59"/>
      <c r="TNP856" s="59"/>
      <c r="TNQ856" s="59"/>
      <c r="TNR856" s="59"/>
      <c r="TNS856" s="59"/>
      <c r="TNT856" s="59"/>
      <c r="TNU856" s="59"/>
      <c r="TNV856" s="59"/>
      <c r="TNW856" s="59"/>
      <c r="TNX856" s="59"/>
      <c r="TNY856" s="59"/>
      <c r="TNZ856" s="59"/>
      <c r="TOA856" s="59"/>
      <c r="TOB856" s="59"/>
      <c r="TOC856" s="59"/>
      <c r="TOD856" s="59"/>
      <c r="TOE856" s="59"/>
      <c r="TOF856" s="59"/>
      <c r="TOG856" s="59"/>
      <c r="TOH856" s="59"/>
      <c r="TOI856" s="59"/>
      <c r="TOJ856" s="59"/>
      <c r="TOK856" s="59"/>
      <c r="TOL856" s="59"/>
      <c r="TOM856" s="59"/>
      <c r="TON856" s="59"/>
      <c r="TOO856" s="59"/>
      <c r="TOP856" s="59"/>
      <c r="TOQ856" s="59"/>
      <c r="TOR856" s="59"/>
      <c r="TOS856" s="59"/>
      <c r="TOT856" s="59"/>
      <c r="TOU856" s="59"/>
      <c r="TOV856" s="59"/>
      <c r="TOW856" s="59"/>
      <c r="TOX856" s="59"/>
      <c r="TOY856" s="59"/>
      <c r="TOZ856" s="59"/>
      <c r="TPA856" s="59"/>
      <c r="TPB856" s="59"/>
      <c r="TPC856" s="59"/>
      <c r="TPD856" s="59"/>
      <c r="TPE856" s="59"/>
      <c r="TPF856" s="59"/>
      <c r="TPG856" s="59"/>
      <c r="TPH856" s="59"/>
      <c r="TPI856" s="59"/>
      <c r="TPJ856" s="59"/>
      <c r="TPK856" s="59"/>
      <c r="TPL856" s="59"/>
      <c r="TPM856" s="59"/>
      <c r="TPN856" s="59"/>
      <c r="TPO856" s="59"/>
      <c r="TPP856" s="59"/>
      <c r="TPQ856" s="59"/>
      <c r="TPR856" s="59"/>
      <c r="TPS856" s="59"/>
      <c r="TPT856" s="59"/>
      <c r="TPU856" s="59"/>
      <c r="TPV856" s="59"/>
      <c r="TPW856" s="59"/>
      <c r="TPX856" s="59"/>
      <c r="TPY856" s="59"/>
      <c r="TPZ856" s="59"/>
      <c r="TQA856" s="59"/>
      <c r="TQB856" s="59"/>
      <c r="TQC856" s="59"/>
      <c r="TQD856" s="59"/>
      <c r="TQE856" s="59"/>
      <c r="TQF856" s="59"/>
      <c r="TQG856" s="59"/>
      <c r="TQH856" s="59"/>
      <c r="TQI856" s="59"/>
      <c r="TQJ856" s="59"/>
      <c r="TQK856" s="59"/>
      <c r="TQL856" s="59"/>
      <c r="TQM856" s="59"/>
      <c r="TQN856" s="59"/>
      <c r="TQO856" s="59"/>
      <c r="TQP856" s="59"/>
      <c r="TQQ856" s="59"/>
      <c r="TQR856" s="59"/>
      <c r="TQS856" s="59"/>
      <c r="TQT856" s="59"/>
      <c r="TQU856" s="59"/>
      <c r="TQV856" s="59"/>
      <c r="TQW856" s="59"/>
      <c r="TQX856" s="59"/>
      <c r="TQY856" s="59"/>
      <c r="TQZ856" s="59"/>
      <c r="TRA856" s="59"/>
      <c r="TRB856" s="59"/>
      <c r="TRC856" s="59"/>
      <c r="TRD856" s="59"/>
      <c r="TRE856" s="59"/>
      <c r="TRF856" s="59"/>
      <c r="TRG856" s="59"/>
      <c r="TRH856" s="59"/>
      <c r="TRI856" s="59"/>
      <c r="TRJ856" s="59"/>
      <c r="TRK856" s="59"/>
      <c r="TRL856" s="59"/>
      <c r="TRM856" s="59"/>
      <c r="TRN856" s="59"/>
      <c r="TRO856" s="59"/>
      <c r="TRP856" s="59"/>
      <c r="TRQ856" s="59"/>
      <c r="TRR856" s="59"/>
      <c r="TRS856" s="59"/>
      <c r="TRT856" s="59"/>
      <c r="TRU856" s="59"/>
      <c r="TRV856" s="59"/>
      <c r="TRW856" s="59"/>
      <c r="TRX856" s="59"/>
      <c r="TRY856" s="59"/>
      <c r="TRZ856" s="59"/>
      <c r="TSA856" s="59"/>
      <c r="TSB856" s="59"/>
      <c r="TSC856" s="59"/>
      <c r="TSD856" s="59"/>
      <c r="TSE856" s="59"/>
      <c r="TSF856" s="59"/>
      <c r="TSG856" s="59"/>
      <c r="TSH856" s="59"/>
      <c r="TSI856" s="59"/>
      <c r="TSJ856" s="59"/>
      <c r="TSK856" s="59"/>
      <c r="TSL856" s="59"/>
      <c r="TSM856" s="59"/>
      <c r="TSN856" s="59"/>
      <c r="TSO856" s="59"/>
      <c r="TSP856" s="59"/>
      <c r="TSQ856" s="59"/>
      <c r="TSR856" s="59"/>
      <c r="TSS856" s="59"/>
      <c r="TST856" s="59"/>
      <c r="TSU856" s="59"/>
      <c r="TSV856" s="59"/>
      <c r="TSW856" s="59"/>
      <c r="TSX856" s="59"/>
      <c r="TSY856" s="59"/>
      <c r="TSZ856" s="59"/>
      <c r="TTA856" s="59"/>
      <c r="TTB856" s="59"/>
      <c r="TTC856" s="59"/>
      <c r="TTD856" s="59"/>
      <c r="TTE856" s="59"/>
      <c r="TTF856" s="59"/>
      <c r="TTG856" s="59"/>
      <c r="TTH856" s="59"/>
      <c r="TTI856" s="59"/>
      <c r="TTJ856" s="59"/>
      <c r="TTK856" s="59"/>
      <c r="TTL856" s="59"/>
      <c r="TTM856" s="59"/>
      <c r="TTN856" s="59"/>
      <c r="TTO856" s="59"/>
      <c r="TTP856" s="59"/>
      <c r="TTQ856" s="59"/>
      <c r="TTR856" s="59"/>
      <c r="TTS856" s="59"/>
      <c r="TTT856" s="59"/>
      <c r="TTU856" s="59"/>
      <c r="TTV856" s="59"/>
      <c r="TTW856" s="59"/>
      <c r="TTX856" s="59"/>
      <c r="TTY856" s="59"/>
      <c r="TTZ856" s="59"/>
      <c r="TUA856" s="59"/>
      <c r="TUB856" s="59"/>
      <c r="TUC856" s="59"/>
      <c r="TUD856" s="59"/>
      <c r="TUE856" s="59"/>
      <c r="TUF856" s="59"/>
      <c r="TUG856" s="59"/>
      <c r="TUH856" s="59"/>
      <c r="TUI856" s="59"/>
      <c r="TUJ856" s="59"/>
      <c r="TUK856" s="59"/>
      <c r="TUL856" s="59"/>
      <c r="TUM856" s="59"/>
      <c r="TUN856" s="59"/>
      <c r="TUO856" s="59"/>
      <c r="TUP856" s="59"/>
      <c r="TUQ856" s="59"/>
      <c r="TUR856" s="59"/>
      <c r="TUS856" s="59"/>
      <c r="TUT856" s="59"/>
      <c r="TUU856" s="59"/>
      <c r="TUV856" s="59"/>
      <c r="TUW856" s="59"/>
      <c r="TUX856" s="59"/>
      <c r="TUY856" s="59"/>
      <c r="TUZ856" s="59"/>
      <c r="TVA856" s="59"/>
      <c r="TVB856" s="59"/>
      <c r="TVC856" s="59"/>
      <c r="TVD856" s="59"/>
      <c r="TVE856" s="59"/>
      <c r="TVF856" s="59"/>
      <c r="TVG856" s="59"/>
      <c r="TVH856" s="59"/>
      <c r="TVI856" s="59"/>
      <c r="TVJ856" s="59"/>
      <c r="TVK856" s="59"/>
      <c r="TVL856" s="59"/>
      <c r="TVM856" s="59"/>
      <c r="TVN856" s="59"/>
      <c r="TVO856" s="59"/>
      <c r="TVP856" s="59"/>
      <c r="TVQ856" s="59"/>
      <c r="TVR856" s="59"/>
      <c r="TVS856" s="59"/>
      <c r="TVT856" s="59"/>
      <c r="TVU856" s="59"/>
      <c r="TVV856" s="59"/>
      <c r="TVW856" s="59"/>
      <c r="TVX856" s="59"/>
      <c r="TVY856" s="59"/>
      <c r="TVZ856" s="59"/>
      <c r="TWA856" s="59"/>
      <c r="TWB856" s="59"/>
      <c r="TWC856" s="59"/>
      <c r="TWD856" s="59"/>
      <c r="TWE856" s="59"/>
      <c r="TWF856" s="59"/>
      <c r="TWG856" s="59"/>
      <c r="TWH856" s="59"/>
      <c r="TWI856" s="59"/>
      <c r="TWJ856" s="59"/>
      <c r="TWK856" s="59"/>
      <c r="TWL856" s="59"/>
      <c r="TWM856" s="59"/>
      <c r="TWN856" s="59"/>
      <c r="TWO856" s="59"/>
      <c r="TWP856" s="59"/>
      <c r="TWQ856" s="59"/>
      <c r="TWR856" s="59"/>
      <c r="TWS856" s="59"/>
      <c r="TWT856" s="59"/>
      <c r="TWU856" s="59"/>
      <c r="TWV856" s="59"/>
      <c r="TWW856" s="59"/>
      <c r="TWX856" s="59"/>
      <c r="TWY856" s="59"/>
      <c r="TWZ856" s="59"/>
      <c r="TXA856" s="59"/>
      <c r="TXB856" s="59"/>
      <c r="TXC856" s="59"/>
      <c r="TXD856" s="59"/>
      <c r="TXE856" s="59"/>
      <c r="TXF856" s="59"/>
      <c r="TXG856" s="59"/>
      <c r="TXH856" s="59"/>
      <c r="TXI856" s="59"/>
      <c r="TXJ856" s="59"/>
      <c r="TXK856" s="59"/>
      <c r="TXL856" s="59"/>
      <c r="TXM856" s="59"/>
      <c r="TXN856" s="59"/>
      <c r="TXO856" s="59"/>
      <c r="TXP856" s="59"/>
      <c r="TXQ856" s="59"/>
      <c r="TXR856" s="59"/>
      <c r="TXS856" s="59"/>
      <c r="TXT856" s="59"/>
      <c r="TXU856" s="59"/>
      <c r="TXV856" s="59"/>
      <c r="TXW856" s="59"/>
      <c r="TXX856" s="59"/>
      <c r="TXY856" s="59"/>
      <c r="TXZ856" s="59"/>
      <c r="TYA856" s="59"/>
      <c r="TYB856" s="59"/>
      <c r="TYC856" s="59"/>
      <c r="TYD856" s="59"/>
      <c r="TYE856" s="59"/>
      <c r="TYF856" s="59"/>
      <c r="TYG856" s="59"/>
      <c r="TYH856" s="59"/>
      <c r="TYI856" s="59"/>
      <c r="TYJ856" s="59"/>
      <c r="TYK856" s="59"/>
      <c r="TYL856" s="59"/>
      <c r="TYM856" s="59"/>
      <c r="TYN856" s="59"/>
      <c r="TYO856" s="59"/>
      <c r="TYP856" s="59"/>
      <c r="TYQ856" s="59"/>
      <c r="TYR856" s="59"/>
      <c r="TYS856" s="59"/>
      <c r="TYT856" s="59"/>
      <c r="TYU856" s="59"/>
      <c r="TYV856" s="59"/>
      <c r="TYW856" s="59"/>
      <c r="TYX856" s="59"/>
      <c r="TYY856" s="59"/>
      <c r="TYZ856" s="59"/>
      <c r="TZA856" s="59"/>
      <c r="TZB856" s="59"/>
      <c r="TZC856" s="59"/>
      <c r="TZD856" s="59"/>
      <c r="TZE856" s="59"/>
      <c r="TZF856" s="59"/>
      <c r="TZG856" s="59"/>
      <c r="TZH856" s="59"/>
      <c r="TZI856" s="59"/>
      <c r="TZJ856" s="59"/>
      <c r="TZK856" s="59"/>
      <c r="TZL856" s="59"/>
      <c r="TZM856" s="59"/>
      <c r="TZN856" s="59"/>
      <c r="TZO856" s="59"/>
      <c r="TZP856" s="59"/>
      <c r="TZQ856" s="59"/>
      <c r="TZR856" s="59"/>
      <c r="TZS856" s="59"/>
      <c r="TZT856" s="59"/>
      <c r="TZU856" s="59"/>
      <c r="TZV856" s="59"/>
      <c r="TZW856" s="59"/>
      <c r="TZX856" s="59"/>
      <c r="TZY856" s="59"/>
      <c r="TZZ856" s="59"/>
      <c r="UAA856" s="59"/>
      <c r="UAB856" s="59"/>
      <c r="UAC856" s="59"/>
      <c r="UAD856" s="59"/>
      <c r="UAE856" s="59"/>
      <c r="UAF856" s="59"/>
      <c r="UAG856" s="59"/>
      <c r="UAH856" s="59"/>
      <c r="UAI856" s="59"/>
      <c r="UAJ856" s="59"/>
      <c r="UAK856" s="59"/>
      <c r="UAL856" s="59"/>
      <c r="UAM856" s="59"/>
      <c r="UAN856" s="59"/>
      <c r="UAO856" s="59"/>
      <c r="UAP856" s="59"/>
      <c r="UAQ856" s="59"/>
      <c r="UAR856" s="59"/>
      <c r="UAS856" s="59"/>
      <c r="UAT856" s="59"/>
      <c r="UAU856" s="59"/>
      <c r="UAV856" s="59"/>
      <c r="UAW856" s="59"/>
      <c r="UAX856" s="59"/>
      <c r="UAY856" s="59"/>
      <c r="UAZ856" s="59"/>
      <c r="UBA856" s="59"/>
      <c r="UBB856" s="59"/>
      <c r="UBC856" s="59"/>
      <c r="UBD856" s="59"/>
      <c r="UBE856" s="59"/>
      <c r="UBF856" s="59"/>
      <c r="UBG856" s="59"/>
      <c r="UBH856" s="59"/>
      <c r="UBI856" s="59"/>
      <c r="UBJ856" s="59"/>
      <c r="UBK856" s="59"/>
      <c r="UBL856" s="59"/>
      <c r="UBM856" s="59"/>
      <c r="UBN856" s="59"/>
      <c r="UBO856" s="59"/>
      <c r="UBP856" s="59"/>
      <c r="UBQ856" s="59"/>
      <c r="UBR856" s="59"/>
      <c r="UBS856" s="59"/>
      <c r="UBT856" s="59"/>
      <c r="UBU856" s="59"/>
      <c r="UBV856" s="59"/>
      <c r="UBW856" s="59"/>
      <c r="UBX856" s="59"/>
      <c r="UBY856" s="59"/>
      <c r="UBZ856" s="59"/>
      <c r="UCA856" s="59"/>
      <c r="UCB856" s="59"/>
      <c r="UCC856" s="59"/>
      <c r="UCD856" s="59"/>
      <c r="UCE856" s="59"/>
      <c r="UCF856" s="59"/>
      <c r="UCG856" s="59"/>
      <c r="UCH856" s="59"/>
      <c r="UCI856" s="59"/>
      <c r="UCJ856" s="59"/>
      <c r="UCK856" s="59"/>
      <c r="UCL856" s="59"/>
      <c r="UCM856" s="59"/>
      <c r="UCN856" s="59"/>
      <c r="UCO856" s="59"/>
      <c r="UCP856" s="59"/>
      <c r="UCQ856" s="59"/>
      <c r="UCR856" s="59"/>
      <c r="UCS856" s="59"/>
      <c r="UCT856" s="59"/>
      <c r="UCU856" s="59"/>
      <c r="UCV856" s="59"/>
      <c r="UCW856" s="59"/>
      <c r="UCX856" s="59"/>
      <c r="UCY856" s="59"/>
      <c r="UCZ856" s="59"/>
      <c r="UDA856" s="59"/>
      <c r="UDB856" s="59"/>
      <c r="UDC856" s="59"/>
      <c r="UDD856" s="59"/>
      <c r="UDE856" s="59"/>
      <c r="UDF856" s="59"/>
      <c r="UDG856" s="59"/>
      <c r="UDH856" s="59"/>
      <c r="UDI856" s="59"/>
      <c r="UDJ856" s="59"/>
      <c r="UDK856" s="59"/>
      <c r="UDL856" s="59"/>
      <c r="UDM856" s="59"/>
      <c r="UDN856" s="59"/>
      <c r="UDO856" s="59"/>
      <c r="UDP856" s="59"/>
      <c r="UDQ856" s="59"/>
      <c r="UDR856" s="59"/>
      <c r="UDS856" s="59"/>
      <c r="UDT856" s="59"/>
      <c r="UDU856" s="59"/>
      <c r="UDV856" s="59"/>
      <c r="UDW856" s="59"/>
      <c r="UDX856" s="59"/>
      <c r="UDY856" s="59"/>
      <c r="UDZ856" s="59"/>
      <c r="UEA856" s="59"/>
      <c r="UEB856" s="59"/>
      <c r="UEC856" s="59"/>
      <c r="UED856" s="59"/>
      <c r="UEE856" s="59"/>
      <c r="UEF856" s="59"/>
      <c r="UEG856" s="59"/>
      <c r="UEH856" s="59"/>
      <c r="UEI856" s="59"/>
      <c r="UEJ856" s="59"/>
      <c r="UEK856" s="59"/>
      <c r="UEL856" s="59"/>
      <c r="UEM856" s="59"/>
      <c r="UEN856" s="59"/>
      <c r="UEO856" s="59"/>
      <c r="UEP856" s="59"/>
      <c r="UEQ856" s="59"/>
      <c r="UER856" s="59"/>
      <c r="UES856" s="59"/>
      <c r="UET856" s="59"/>
      <c r="UEU856" s="59"/>
      <c r="UEV856" s="59"/>
      <c r="UEW856" s="59"/>
      <c r="UEX856" s="59"/>
      <c r="UEY856" s="59"/>
      <c r="UEZ856" s="59"/>
      <c r="UFA856" s="59"/>
      <c r="UFB856" s="59"/>
      <c r="UFC856" s="59"/>
      <c r="UFD856" s="59"/>
      <c r="UFE856" s="59"/>
      <c r="UFF856" s="59"/>
      <c r="UFG856" s="59"/>
      <c r="UFH856" s="59"/>
      <c r="UFI856" s="59"/>
      <c r="UFJ856" s="59"/>
      <c r="UFK856" s="59"/>
      <c r="UFL856" s="59"/>
      <c r="UFM856" s="59"/>
      <c r="UFN856" s="59"/>
      <c r="UFO856" s="59"/>
      <c r="UFP856" s="59"/>
      <c r="UFQ856" s="59"/>
      <c r="UFR856" s="59"/>
      <c r="UFS856" s="59"/>
      <c r="UFT856" s="59"/>
      <c r="UFU856" s="59"/>
      <c r="UFV856" s="59"/>
      <c r="UFW856" s="59"/>
      <c r="UFX856" s="59"/>
      <c r="UFY856" s="59"/>
      <c r="UFZ856" s="59"/>
      <c r="UGA856" s="59"/>
      <c r="UGB856" s="59"/>
      <c r="UGC856" s="59"/>
      <c r="UGD856" s="59"/>
      <c r="UGE856" s="59"/>
      <c r="UGF856" s="59"/>
      <c r="UGG856" s="59"/>
      <c r="UGH856" s="59"/>
      <c r="UGI856" s="59"/>
      <c r="UGJ856" s="59"/>
      <c r="UGK856" s="59"/>
      <c r="UGL856" s="59"/>
      <c r="UGM856" s="59"/>
      <c r="UGN856" s="59"/>
      <c r="UGO856" s="59"/>
      <c r="UGP856" s="59"/>
      <c r="UGQ856" s="59"/>
      <c r="UGR856" s="59"/>
      <c r="UGS856" s="59"/>
      <c r="UGT856" s="59"/>
      <c r="UGU856" s="59"/>
      <c r="UGV856" s="59"/>
      <c r="UGW856" s="59"/>
      <c r="UGX856" s="59"/>
      <c r="UGY856" s="59"/>
      <c r="UGZ856" s="59"/>
      <c r="UHA856" s="59"/>
      <c r="UHB856" s="59"/>
      <c r="UHC856" s="59"/>
      <c r="UHD856" s="59"/>
      <c r="UHE856" s="59"/>
      <c r="UHF856" s="59"/>
      <c r="UHG856" s="59"/>
      <c r="UHH856" s="59"/>
      <c r="UHI856" s="59"/>
      <c r="UHJ856" s="59"/>
      <c r="UHK856" s="59"/>
      <c r="UHL856" s="59"/>
      <c r="UHM856" s="59"/>
      <c r="UHN856" s="59"/>
      <c r="UHO856" s="59"/>
      <c r="UHP856" s="59"/>
      <c r="UHQ856" s="59"/>
      <c r="UHR856" s="59"/>
      <c r="UHS856" s="59"/>
      <c r="UHT856" s="59"/>
      <c r="UHU856" s="59"/>
      <c r="UHV856" s="59"/>
      <c r="UHW856" s="59"/>
      <c r="UHX856" s="59"/>
      <c r="UHY856" s="59"/>
      <c r="UHZ856" s="59"/>
      <c r="UIA856" s="59"/>
      <c r="UIB856" s="59"/>
      <c r="UIC856" s="59"/>
      <c r="UID856" s="59"/>
      <c r="UIE856" s="59"/>
      <c r="UIF856" s="59"/>
      <c r="UIG856" s="59"/>
      <c r="UIH856" s="59"/>
      <c r="UII856" s="59"/>
      <c r="UIJ856" s="59"/>
      <c r="UIK856" s="59"/>
      <c r="UIL856" s="59"/>
      <c r="UIM856" s="59"/>
      <c r="UIN856" s="59"/>
      <c r="UIO856" s="59"/>
      <c r="UIP856" s="59"/>
      <c r="UIQ856" s="59"/>
      <c r="UIR856" s="59"/>
      <c r="UIS856" s="59"/>
      <c r="UIT856" s="59"/>
      <c r="UIU856" s="59"/>
      <c r="UIV856" s="59"/>
      <c r="UIW856" s="59"/>
      <c r="UIX856" s="59"/>
      <c r="UIY856" s="59"/>
      <c r="UIZ856" s="59"/>
      <c r="UJA856" s="59"/>
      <c r="UJB856" s="59"/>
      <c r="UJC856" s="59"/>
      <c r="UJD856" s="59"/>
      <c r="UJE856" s="59"/>
      <c r="UJF856" s="59"/>
      <c r="UJG856" s="59"/>
      <c r="UJH856" s="59"/>
      <c r="UJI856" s="59"/>
      <c r="UJJ856" s="59"/>
      <c r="UJK856" s="59"/>
      <c r="UJL856" s="59"/>
      <c r="UJM856" s="59"/>
      <c r="UJN856" s="59"/>
      <c r="UJO856" s="59"/>
      <c r="UJP856" s="59"/>
      <c r="UJQ856" s="59"/>
      <c r="UJR856" s="59"/>
      <c r="UJS856" s="59"/>
      <c r="UJT856" s="59"/>
      <c r="UJU856" s="59"/>
      <c r="UJV856" s="59"/>
      <c r="UJW856" s="59"/>
      <c r="UJX856" s="59"/>
      <c r="UJY856" s="59"/>
      <c r="UJZ856" s="59"/>
      <c r="UKA856" s="59"/>
      <c r="UKB856" s="59"/>
      <c r="UKC856" s="59"/>
      <c r="UKD856" s="59"/>
      <c r="UKE856" s="59"/>
      <c r="UKF856" s="59"/>
      <c r="UKG856" s="59"/>
      <c r="UKH856" s="59"/>
      <c r="UKI856" s="59"/>
      <c r="UKJ856" s="59"/>
      <c r="UKK856" s="59"/>
      <c r="UKL856" s="59"/>
      <c r="UKM856" s="59"/>
      <c r="UKN856" s="59"/>
      <c r="UKO856" s="59"/>
      <c r="UKP856" s="59"/>
      <c r="UKQ856" s="59"/>
      <c r="UKR856" s="59"/>
      <c r="UKS856" s="59"/>
      <c r="UKT856" s="59"/>
      <c r="UKU856" s="59"/>
      <c r="UKV856" s="59"/>
      <c r="UKW856" s="59"/>
      <c r="UKX856" s="59"/>
      <c r="UKY856" s="59"/>
      <c r="UKZ856" s="59"/>
      <c r="ULA856" s="59"/>
      <c r="ULB856" s="59"/>
      <c r="ULC856" s="59"/>
      <c r="ULD856" s="59"/>
      <c r="ULE856" s="59"/>
      <c r="ULF856" s="59"/>
      <c r="ULG856" s="59"/>
      <c r="ULH856" s="59"/>
      <c r="ULI856" s="59"/>
      <c r="ULJ856" s="59"/>
      <c r="ULK856" s="59"/>
      <c r="ULL856" s="59"/>
      <c r="ULM856" s="59"/>
      <c r="ULN856" s="59"/>
      <c r="ULO856" s="59"/>
      <c r="ULP856" s="59"/>
      <c r="ULQ856" s="59"/>
      <c r="ULR856" s="59"/>
      <c r="ULS856" s="59"/>
      <c r="ULT856" s="59"/>
      <c r="ULU856" s="59"/>
      <c r="ULV856" s="59"/>
      <c r="ULW856" s="59"/>
      <c r="ULX856" s="59"/>
      <c r="ULY856" s="59"/>
      <c r="ULZ856" s="59"/>
      <c r="UMA856" s="59"/>
      <c r="UMB856" s="59"/>
      <c r="UMC856" s="59"/>
      <c r="UMD856" s="59"/>
      <c r="UME856" s="59"/>
      <c r="UMF856" s="59"/>
      <c r="UMG856" s="59"/>
      <c r="UMH856" s="59"/>
      <c r="UMI856" s="59"/>
      <c r="UMJ856" s="59"/>
      <c r="UMK856" s="59"/>
      <c r="UML856" s="59"/>
      <c r="UMM856" s="59"/>
      <c r="UMN856" s="59"/>
      <c r="UMO856" s="59"/>
      <c r="UMP856" s="59"/>
      <c r="UMQ856" s="59"/>
      <c r="UMR856" s="59"/>
      <c r="UMS856" s="59"/>
      <c r="UMT856" s="59"/>
      <c r="UMU856" s="59"/>
      <c r="UMV856" s="59"/>
      <c r="UMW856" s="59"/>
      <c r="UMX856" s="59"/>
      <c r="UMY856" s="59"/>
      <c r="UMZ856" s="59"/>
      <c r="UNA856" s="59"/>
      <c r="UNB856" s="59"/>
      <c r="UNC856" s="59"/>
      <c r="UND856" s="59"/>
      <c r="UNE856" s="59"/>
      <c r="UNF856" s="59"/>
      <c r="UNG856" s="59"/>
      <c r="UNH856" s="59"/>
      <c r="UNI856" s="59"/>
      <c r="UNJ856" s="59"/>
      <c r="UNK856" s="59"/>
      <c r="UNL856" s="59"/>
      <c r="UNM856" s="59"/>
      <c r="UNN856" s="59"/>
      <c r="UNO856" s="59"/>
      <c r="UNP856" s="59"/>
      <c r="UNQ856" s="59"/>
      <c r="UNR856" s="59"/>
      <c r="UNS856" s="59"/>
      <c r="UNT856" s="59"/>
      <c r="UNU856" s="59"/>
      <c r="UNV856" s="59"/>
      <c r="UNW856" s="59"/>
      <c r="UNX856" s="59"/>
      <c r="UNY856" s="59"/>
      <c r="UNZ856" s="59"/>
      <c r="UOA856" s="59"/>
      <c r="UOB856" s="59"/>
      <c r="UOC856" s="59"/>
      <c r="UOD856" s="59"/>
      <c r="UOE856" s="59"/>
      <c r="UOF856" s="59"/>
      <c r="UOG856" s="59"/>
      <c r="UOH856" s="59"/>
      <c r="UOI856" s="59"/>
      <c r="UOJ856" s="59"/>
      <c r="UOK856" s="59"/>
      <c r="UOL856" s="59"/>
      <c r="UOM856" s="59"/>
      <c r="UON856" s="59"/>
      <c r="UOO856" s="59"/>
      <c r="UOP856" s="59"/>
      <c r="UOQ856" s="59"/>
      <c r="UOR856" s="59"/>
      <c r="UOS856" s="59"/>
      <c r="UOT856" s="59"/>
      <c r="UOU856" s="59"/>
      <c r="UOV856" s="59"/>
      <c r="UOW856" s="59"/>
      <c r="UOX856" s="59"/>
      <c r="UOY856" s="59"/>
      <c r="UOZ856" s="59"/>
      <c r="UPA856" s="59"/>
      <c r="UPB856" s="59"/>
      <c r="UPC856" s="59"/>
      <c r="UPD856" s="59"/>
      <c r="UPE856" s="59"/>
      <c r="UPF856" s="59"/>
      <c r="UPG856" s="59"/>
      <c r="UPH856" s="59"/>
      <c r="UPI856" s="59"/>
      <c r="UPJ856" s="59"/>
      <c r="UPK856" s="59"/>
      <c r="UPL856" s="59"/>
      <c r="UPM856" s="59"/>
      <c r="UPN856" s="59"/>
      <c r="UPO856" s="59"/>
      <c r="UPP856" s="59"/>
      <c r="UPQ856" s="59"/>
      <c r="UPR856" s="59"/>
      <c r="UPS856" s="59"/>
      <c r="UPT856" s="59"/>
      <c r="UPU856" s="59"/>
      <c r="UPV856" s="59"/>
      <c r="UPW856" s="59"/>
      <c r="UPX856" s="59"/>
      <c r="UPY856" s="59"/>
      <c r="UPZ856" s="59"/>
      <c r="UQA856" s="59"/>
      <c r="UQB856" s="59"/>
      <c r="UQC856" s="59"/>
      <c r="UQD856" s="59"/>
      <c r="UQE856" s="59"/>
      <c r="UQF856" s="59"/>
      <c r="UQG856" s="59"/>
      <c r="UQH856" s="59"/>
      <c r="UQI856" s="59"/>
      <c r="UQJ856" s="59"/>
      <c r="UQK856" s="59"/>
      <c r="UQL856" s="59"/>
      <c r="UQM856" s="59"/>
      <c r="UQN856" s="59"/>
      <c r="UQO856" s="59"/>
      <c r="UQP856" s="59"/>
      <c r="UQQ856" s="59"/>
      <c r="UQR856" s="59"/>
      <c r="UQS856" s="59"/>
      <c r="UQT856" s="59"/>
      <c r="UQU856" s="59"/>
      <c r="UQV856" s="59"/>
      <c r="UQW856" s="59"/>
      <c r="UQX856" s="59"/>
      <c r="UQY856" s="59"/>
      <c r="UQZ856" s="59"/>
      <c r="URA856" s="59"/>
      <c r="URB856" s="59"/>
      <c r="URC856" s="59"/>
      <c r="URD856" s="59"/>
      <c r="URE856" s="59"/>
      <c r="URF856" s="59"/>
      <c r="URG856" s="59"/>
      <c r="URH856" s="59"/>
      <c r="URI856" s="59"/>
      <c r="URJ856" s="59"/>
      <c r="URK856" s="59"/>
      <c r="URL856" s="59"/>
      <c r="URM856" s="59"/>
      <c r="URN856" s="59"/>
      <c r="URO856" s="59"/>
      <c r="URP856" s="59"/>
      <c r="URQ856" s="59"/>
      <c r="URR856" s="59"/>
      <c r="URS856" s="59"/>
      <c r="URT856" s="59"/>
      <c r="URU856" s="59"/>
      <c r="URV856" s="59"/>
      <c r="URW856" s="59"/>
      <c r="URX856" s="59"/>
      <c r="URY856" s="59"/>
      <c r="URZ856" s="59"/>
      <c r="USA856" s="59"/>
      <c r="USB856" s="59"/>
      <c r="USC856" s="59"/>
      <c r="USD856" s="59"/>
      <c r="USE856" s="59"/>
      <c r="USF856" s="59"/>
      <c r="USG856" s="59"/>
      <c r="USH856" s="59"/>
      <c r="USI856" s="59"/>
      <c r="USJ856" s="59"/>
      <c r="USK856" s="59"/>
      <c r="USL856" s="59"/>
      <c r="USM856" s="59"/>
      <c r="USN856" s="59"/>
      <c r="USO856" s="59"/>
      <c r="USP856" s="59"/>
      <c r="USQ856" s="59"/>
      <c r="USR856" s="59"/>
      <c r="USS856" s="59"/>
      <c r="UST856" s="59"/>
      <c r="USU856" s="59"/>
      <c r="USV856" s="59"/>
      <c r="USW856" s="59"/>
      <c r="USX856" s="59"/>
      <c r="USY856" s="59"/>
      <c r="USZ856" s="59"/>
      <c r="UTA856" s="59"/>
      <c r="UTB856" s="59"/>
      <c r="UTC856" s="59"/>
      <c r="UTD856" s="59"/>
      <c r="UTE856" s="59"/>
      <c r="UTF856" s="59"/>
      <c r="UTG856" s="59"/>
      <c r="UTH856" s="59"/>
      <c r="UTI856" s="59"/>
      <c r="UTJ856" s="59"/>
      <c r="UTK856" s="59"/>
      <c r="UTL856" s="59"/>
      <c r="UTM856" s="59"/>
      <c r="UTN856" s="59"/>
      <c r="UTO856" s="59"/>
      <c r="UTP856" s="59"/>
      <c r="UTQ856" s="59"/>
      <c r="UTR856" s="59"/>
      <c r="UTS856" s="59"/>
      <c r="UTT856" s="59"/>
      <c r="UTU856" s="59"/>
      <c r="UTV856" s="59"/>
      <c r="UTW856" s="59"/>
      <c r="UTX856" s="59"/>
      <c r="UTY856" s="59"/>
      <c r="UTZ856" s="59"/>
      <c r="UUA856" s="59"/>
      <c r="UUB856" s="59"/>
      <c r="UUC856" s="59"/>
      <c r="UUD856" s="59"/>
      <c r="UUE856" s="59"/>
      <c r="UUF856" s="59"/>
      <c r="UUG856" s="59"/>
      <c r="UUH856" s="59"/>
      <c r="UUI856" s="59"/>
      <c r="UUJ856" s="59"/>
      <c r="UUK856" s="59"/>
      <c r="UUL856" s="59"/>
      <c r="UUM856" s="59"/>
      <c r="UUN856" s="59"/>
      <c r="UUO856" s="59"/>
      <c r="UUP856" s="59"/>
      <c r="UUQ856" s="59"/>
      <c r="UUR856" s="59"/>
      <c r="UUS856" s="59"/>
      <c r="UUT856" s="59"/>
      <c r="UUU856" s="59"/>
      <c r="UUV856" s="59"/>
      <c r="UUW856" s="59"/>
      <c r="UUX856" s="59"/>
      <c r="UUY856" s="59"/>
      <c r="UUZ856" s="59"/>
      <c r="UVA856" s="59"/>
      <c r="UVB856" s="59"/>
      <c r="UVC856" s="59"/>
      <c r="UVD856" s="59"/>
      <c r="UVE856" s="59"/>
      <c r="UVF856" s="59"/>
      <c r="UVG856" s="59"/>
      <c r="UVH856" s="59"/>
      <c r="UVI856" s="59"/>
      <c r="UVJ856" s="59"/>
      <c r="UVK856" s="59"/>
      <c r="UVL856" s="59"/>
      <c r="UVM856" s="59"/>
      <c r="UVN856" s="59"/>
      <c r="UVO856" s="59"/>
      <c r="UVP856" s="59"/>
      <c r="UVQ856" s="59"/>
      <c r="UVR856" s="59"/>
      <c r="UVS856" s="59"/>
      <c r="UVT856" s="59"/>
      <c r="UVU856" s="59"/>
      <c r="UVV856" s="59"/>
      <c r="UVW856" s="59"/>
      <c r="UVX856" s="59"/>
      <c r="UVY856" s="59"/>
      <c r="UVZ856" s="59"/>
      <c r="UWA856" s="59"/>
      <c r="UWB856" s="59"/>
      <c r="UWC856" s="59"/>
      <c r="UWD856" s="59"/>
      <c r="UWE856" s="59"/>
      <c r="UWF856" s="59"/>
      <c r="UWG856" s="59"/>
      <c r="UWH856" s="59"/>
      <c r="UWI856" s="59"/>
      <c r="UWJ856" s="59"/>
      <c r="UWK856" s="59"/>
      <c r="UWL856" s="59"/>
      <c r="UWM856" s="59"/>
      <c r="UWN856" s="59"/>
      <c r="UWO856" s="59"/>
      <c r="UWP856" s="59"/>
      <c r="UWQ856" s="59"/>
      <c r="UWR856" s="59"/>
      <c r="UWS856" s="59"/>
      <c r="UWT856" s="59"/>
      <c r="UWU856" s="59"/>
      <c r="UWV856" s="59"/>
      <c r="UWW856" s="59"/>
      <c r="UWX856" s="59"/>
      <c r="UWY856" s="59"/>
      <c r="UWZ856" s="59"/>
      <c r="UXA856" s="59"/>
      <c r="UXB856" s="59"/>
      <c r="UXC856" s="59"/>
      <c r="UXD856" s="59"/>
      <c r="UXE856" s="59"/>
      <c r="UXF856" s="59"/>
      <c r="UXG856" s="59"/>
      <c r="UXH856" s="59"/>
      <c r="UXI856" s="59"/>
      <c r="UXJ856" s="59"/>
      <c r="UXK856" s="59"/>
      <c r="UXL856" s="59"/>
      <c r="UXM856" s="59"/>
      <c r="UXN856" s="59"/>
      <c r="UXO856" s="59"/>
      <c r="UXP856" s="59"/>
      <c r="UXQ856" s="59"/>
      <c r="UXR856" s="59"/>
      <c r="UXS856" s="59"/>
      <c r="UXT856" s="59"/>
      <c r="UXU856" s="59"/>
      <c r="UXV856" s="59"/>
      <c r="UXW856" s="59"/>
      <c r="UXX856" s="59"/>
      <c r="UXY856" s="59"/>
      <c r="UXZ856" s="59"/>
      <c r="UYA856" s="59"/>
      <c r="UYB856" s="59"/>
      <c r="UYC856" s="59"/>
      <c r="UYD856" s="59"/>
      <c r="UYE856" s="59"/>
      <c r="UYF856" s="59"/>
      <c r="UYG856" s="59"/>
      <c r="UYH856" s="59"/>
      <c r="UYI856" s="59"/>
      <c r="UYJ856" s="59"/>
      <c r="UYK856" s="59"/>
      <c r="UYL856" s="59"/>
      <c r="UYM856" s="59"/>
      <c r="UYN856" s="59"/>
      <c r="UYO856" s="59"/>
      <c r="UYP856" s="59"/>
      <c r="UYQ856" s="59"/>
      <c r="UYR856" s="59"/>
      <c r="UYS856" s="59"/>
      <c r="UYT856" s="59"/>
      <c r="UYU856" s="59"/>
      <c r="UYV856" s="59"/>
      <c r="UYW856" s="59"/>
      <c r="UYX856" s="59"/>
      <c r="UYY856" s="59"/>
      <c r="UYZ856" s="59"/>
      <c r="UZA856" s="59"/>
      <c r="UZB856" s="59"/>
      <c r="UZC856" s="59"/>
      <c r="UZD856" s="59"/>
      <c r="UZE856" s="59"/>
      <c r="UZF856" s="59"/>
      <c r="UZG856" s="59"/>
      <c r="UZH856" s="59"/>
      <c r="UZI856" s="59"/>
      <c r="UZJ856" s="59"/>
      <c r="UZK856" s="59"/>
      <c r="UZL856" s="59"/>
      <c r="UZM856" s="59"/>
      <c r="UZN856" s="59"/>
      <c r="UZO856" s="59"/>
      <c r="UZP856" s="59"/>
      <c r="UZQ856" s="59"/>
      <c r="UZR856" s="59"/>
      <c r="UZS856" s="59"/>
      <c r="UZT856" s="59"/>
      <c r="UZU856" s="59"/>
      <c r="UZV856" s="59"/>
      <c r="UZW856" s="59"/>
      <c r="UZX856" s="59"/>
      <c r="UZY856" s="59"/>
      <c r="UZZ856" s="59"/>
      <c r="VAA856" s="59"/>
      <c r="VAB856" s="59"/>
      <c r="VAC856" s="59"/>
      <c r="VAD856" s="59"/>
      <c r="VAE856" s="59"/>
      <c r="VAF856" s="59"/>
      <c r="VAG856" s="59"/>
      <c r="VAH856" s="59"/>
      <c r="VAI856" s="59"/>
      <c r="VAJ856" s="59"/>
      <c r="VAK856" s="59"/>
      <c r="VAL856" s="59"/>
      <c r="VAM856" s="59"/>
      <c r="VAN856" s="59"/>
      <c r="VAO856" s="59"/>
      <c r="VAP856" s="59"/>
      <c r="VAQ856" s="59"/>
      <c r="VAR856" s="59"/>
      <c r="VAS856" s="59"/>
      <c r="VAT856" s="59"/>
      <c r="VAU856" s="59"/>
      <c r="VAV856" s="59"/>
      <c r="VAW856" s="59"/>
      <c r="VAX856" s="59"/>
      <c r="VAY856" s="59"/>
      <c r="VAZ856" s="59"/>
      <c r="VBA856" s="59"/>
      <c r="VBB856" s="59"/>
      <c r="VBC856" s="59"/>
      <c r="VBD856" s="59"/>
      <c r="VBE856" s="59"/>
      <c r="VBF856" s="59"/>
      <c r="VBG856" s="59"/>
      <c r="VBH856" s="59"/>
      <c r="VBI856" s="59"/>
      <c r="VBJ856" s="59"/>
      <c r="VBK856" s="59"/>
      <c r="VBL856" s="59"/>
      <c r="VBM856" s="59"/>
      <c r="VBN856" s="59"/>
      <c r="VBO856" s="59"/>
      <c r="VBP856" s="59"/>
      <c r="VBQ856" s="59"/>
      <c r="VBR856" s="59"/>
      <c r="VBS856" s="59"/>
      <c r="VBT856" s="59"/>
      <c r="VBU856" s="59"/>
      <c r="VBV856" s="59"/>
      <c r="VBW856" s="59"/>
      <c r="VBX856" s="59"/>
      <c r="VBY856" s="59"/>
      <c r="VBZ856" s="59"/>
      <c r="VCA856" s="59"/>
      <c r="VCB856" s="59"/>
      <c r="VCC856" s="59"/>
      <c r="VCD856" s="59"/>
      <c r="VCE856" s="59"/>
      <c r="VCF856" s="59"/>
      <c r="VCG856" s="59"/>
      <c r="VCH856" s="59"/>
      <c r="VCI856" s="59"/>
      <c r="VCJ856" s="59"/>
      <c r="VCK856" s="59"/>
      <c r="VCL856" s="59"/>
      <c r="VCM856" s="59"/>
      <c r="VCN856" s="59"/>
      <c r="VCO856" s="59"/>
      <c r="VCP856" s="59"/>
      <c r="VCQ856" s="59"/>
      <c r="VCR856" s="59"/>
      <c r="VCS856" s="59"/>
      <c r="VCT856" s="59"/>
      <c r="VCU856" s="59"/>
      <c r="VCV856" s="59"/>
      <c r="VCW856" s="59"/>
      <c r="VCX856" s="59"/>
      <c r="VCY856" s="59"/>
      <c r="VCZ856" s="59"/>
      <c r="VDA856" s="59"/>
      <c r="VDB856" s="59"/>
      <c r="VDC856" s="59"/>
      <c r="VDD856" s="59"/>
      <c r="VDE856" s="59"/>
      <c r="VDF856" s="59"/>
      <c r="VDG856" s="59"/>
      <c r="VDH856" s="59"/>
      <c r="VDI856" s="59"/>
      <c r="VDJ856" s="59"/>
      <c r="VDK856" s="59"/>
      <c r="VDL856" s="59"/>
      <c r="VDM856" s="59"/>
      <c r="VDN856" s="59"/>
      <c r="VDO856" s="59"/>
      <c r="VDP856" s="59"/>
      <c r="VDQ856" s="59"/>
      <c r="VDR856" s="59"/>
      <c r="VDS856" s="59"/>
      <c r="VDT856" s="59"/>
      <c r="VDU856" s="59"/>
      <c r="VDV856" s="59"/>
      <c r="VDW856" s="59"/>
      <c r="VDX856" s="59"/>
      <c r="VDY856" s="59"/>
      <c r="VDZ856" s="59"/>
      <c r="VEA856" s="59"/>
      <c r="VEB856" s="59"/>
      <c r="VEC856" s="59"/>
      <c r="VED856" s="59"/>
      <c r="VEE856" s="59"/>
      <c r="VEF856" s="59"/>
      <c r="VEG856" s="59"/>
      <c r="VEH856" s="59"/>
      <c r="VEI856" s="59"/>
      <c r="VEJ856" s="59"/>
      <c r="VEK856" s="59"/>
      <c r="VEL856" s="59"/>
      <c r="VEM856" s="59"/>
      <c r="VEN856" s="59"/>
      <c r="VEO856" s="59"/>
      <c r="VEP856" s="59"/>
      <c r="VEQ856" s="59"/>
      <c r="VER856" s="59"/>
      <c r="VES856" s="59"/>
      <c r="VET856" s="59"/>
      <c r="VEU856" s="59"/>
      <c r="VEV856" s="59"/>
      <c r="VEW856" s="59"/>
      <c r="VEX856" s="59"/>
      <c r="VEY856" s="59"/>
      <c r="VEZ856" s="59"/>
      <c r="VFA856" s="59"/>
      <c r="VFB856" s="59"/>
      <c r="VFC856" s="59"/>
      <c r="VFD856" s="59"/>
      <c r="VFE856" s="59"/>
      <c r="VFF856" s="59"/>
      <c r="VFG856" s="59"/>
      <c r="VFH856" s="59"/>
      <c r="VFI856" s="59"/>
      <c r="VFJ856" s="59"/>
      <c r="VFK856" s="59"/>
      <c r="VFL856" s="59"/>
      <c r="VFM856" s="59"/>
      <c r="VFN856" s="59"/>
      <c r="VFO856" s="59"/>
      <c r="VFP856" s="59"/>
      <c r="VFQ856" s="59"/>
      <c r="VFR856" s="59"/>
      <c r="VFS856" s="59"/>
      <c r="VFT856" s="59"/>
      <c r="VFU856" s="59"/>
      <c r="VFV856" s="59"/>
      <c r="VFW856" s="59"/>
      <c r="VFX856" s="59"/>
      <c r="VFY856" s="59"/>
      <c r="VFZ856" s="59"/>
      <c r="VGA856" s="59"/>
      <c r="VGB856" s="59"/>
      <c r="VGC856" s="59"/>
      <c r="VGD856" s="59"/>
      <c r="VGE856" s="59"/>
      <c r="VGF856" s="59"/>
      <c r="VGG856" s="59"/>
      <c r="VGH856" s="59"/>
      <c r="VGI856" s="59"/>
      <c r="VGJ856" s="59"/>
      <c r="VGK856" s="59"/>
      <c r="VGL856" s="59"/>
      <c r="VGM856" s="59"/>
      <c r="VGN856" s="59"/>
      <c r="VGO856" s="59"/>
      <c r="VGP856" s="59"/>
      <c r="VGQ856" s="59"/>
      <c r="VGR856" s="59"/>
      <c r="VGS856" s="59"/>
      <c r="VGT856" s="59"/>
      <c r="VGU856" s="59"/>
      <c r="VGV856" s="59"/>
      <c r="VGW856" s="59"/>
      <c r="VGX856" s="59"/>
      <c r="VGY856" s="59"/>
      <c r="VGZ856" s="59"/>
      <c r="VHA856" s="59"/>
      <c r="VHB856" s="59"/>
      <c r="VHC856" s="59"/>
      <c r="VHD856" s="59"/>
      <c r="VHE856" s="59"/>
      <c r="VHF856" s="59"/>
      <c r="VHG856" s="59"/>
      <c r="VHH856" s="59"/>
      <c r="VHI856" s="59"/>
      <c r="VHJ856" s="59"/>
      <c r="VHK856" s="59"/>
      <c r="VHL856" s="59"/>
      <c r="VHM856" s="59"/>
      <c r="VHN856" s="59"/>
      <c r="VHO856" s="59"/>
      <c r="VHP856" s="59"/>
      <c r="VHQ856" s="59"/>
      <c r="VHR856" s="59"/>
      <c r="VHS856" s="59"/>
      <c r="VHT856" s="59"/>
      <c r="VHU856" s="59"/>
      <c r="VHV856" s="59"/>
      <c r="VHW856" s="59"/>
      <c r="VHX856" s="59"/>
      <c r="VHY856" s="59"/>
      <c r="VHZ856" s="59"/>
      <c r="VIA856" s="59"/>
      <c r="VIB856" s="59"/>
      <c r="VIC856" s="59"/>
      <c r="VID856" s="59"/>
      <c r="VIE856" s="59"/>
      <c r="VIF856" s="59"/>
      <c r="VIG856" s="59"/>
      <c r="VIH856" s="59"/>
      <c r="VII856" s="59"/>
      <c r="VIJ856" s="59"/>
      <c r="VIK856" s="59"/>
      <c r="VIL856" s="59"/>
      <c r="VIM856" s="59"/>
      <c r="VIN856" s="59"/>
      <c r="VIO856" s="59"/>
      <c r="VIP856" s="59"/>
      <c r="VIQ856" s="59"/>
      <c r="VIR856" s="59"/>
      <c r="VIS856" s="59"/>
      <c r="VIT856" s="59"/>
      <c r="VIU856" s="59"/>
      <c r="VIV856" s="59"/>
      <c r="VIW856" s="59"/>
      <c r="VIX856" s="59"/>
      <c r="VIY856" s="59"/>
      <c r="VIZ856" s="59"/>
      <c r="VJA856" s="59"/>
      <c r="VJB856" s="59"/>
      <c r="VJC856" s="59"/>
      <c r="VJD856" s="59"/>
      <c r="VJE856" s="59"/>
      <c r="VJF856" s="59"/>
      <c r="VJG856" s="59"/>
      <c r="VJH856" s="59"/>
      <c r="VJI856" s="59"/>
      <c r="VJJ856" s="59"/>
      <c r="VJK856" s="59"/>
      <c r="VJL856" s="59"/>
      <c r="VJM856" s="59"/>
      <c r="VJN856" s="59"/>
      <c r="VJO856" s="59"/>
      <c r="VJP856" s="59"/>
      <c r="VJQ856" s="59"/>
      <c r="VJR856" s="59"/>
      <c r="VJS856" s="59"/>
      <c r="VJT856" s="59"/>
      <c r="VJU856" s="59"/>
      <c r="VJV856" s="59"/>
      <c r="VJW856" s="59"/>
      <c r="VJX856" s="59"/>
      <c r="VJY856" s="59"/>
      <c r="VJZ856" s="59"/>
      <c r="VKA856" s="59"/>
      <c r="VKB856" s="59"/>
      <c r="VKC856" s="59"/>
      <c r="VKD856" s="59"/>
      <c r="VKE856" s="59"/>
      <c r="VKF856" s="59"/>
      <c r="VKG856" s="59"/>
      <c r="VKH856" s="59"/>
      <c r="VKI856" s="59"/>
      <c r="VKJ856" s="59"/>
      <c r="VKK856" s="59"/>
      <c r="VKL856" s="59"/>
      <c r="VKM856" s="59"/>
      <c r="VKN856" s="59"/>
      <c r="VKO856" s="59"/>
      <c r="VKP856" s="59"/>
      <c r="VKQ856" s="59"/>
      <c r="VKR856" s="59"/>
      <c r="VKS856" s="59"/>
      <c r="VKT856" s="59"/>
      <c r="VKU856" s="59"/>
      <c r="VKV856" s="59"/>
      <c r="VKW856" s="59"/>
      <c r="VKX856" s="59"/>
      <c r="VKY856" s="59"/>
      <c r="VKZ856" s="59"/>
      <c r="VLA856" s="59"/>
      <c r="VLB856" s="59"/>
      <c r="VLC856" s="59"/>
      <c r="VLD856" s="59"/>
      <c r="VLE856" s="59"/>
      <c r="VLF856" s="59"/>
      <c r="VLG856" s="59"/>
      <c r="VLH856" s="59"/>
      <c r="VLI856" s="59"/>
      <c r="VLJ856" s="59"/>
      <c r="VLK856" s="59"/>
      <c r="VLL856" s="59"/>
      <c r="VLM856" s="59"/>
      <c r="VLN856" s="59"/>
      <c r="VLO856" s="59"/>
      <c r="VLP856" s="59"/>
      <c r="VLQ856" s="59"/>
      <c r="VLR856" s="59"/>
      <c r="VLS856" s="59"/>
      <c r="VLT856" s="59"/>
      <c r="VLU856" s="59"/>
      <c r="VLV856" s="59"/>
      <c r="VLW856" s="59"/>
      <c r="VLX856" s="59"/>
      <c r="VLY856" s="59"/>
      <c r="VLZ856" s="59"/>
      <c r="VMA856" s="59"/>
      <c r="VMB856" s="59"/>
      <c r="VMC856" s="59"/>
      <c r="VMD856" s="59"/>
      <c r="VME856" s="59"/>
      <c r="VMF856" s="59"/>
      <c r="VMG856" s="59"/>
      <c r="VMH856" s="59"/>
      <c r="VMI856" s="59"/>
      <c r="VMJ856" s="59"/>
      <c r="VMK856" s="59"/>
      <c r="VML856" s="59"/>
      <c r="VMM856" s="59"/>
      <c r="VMN856" s="59"/>
      <c r="VMO856" s="59"/>
      <c r="VMP856" s="59"/>
      <c r="VMQ856" s="59"/>
      <c r="VMR856" s="59"/>
      <c r="VMS856" s="59"/>
      <c r="VMT856" s="59"/>
      <c r="VMU856" s="59"/>
      <c r="VMV856" s="59"/>
      <c r="VMW856" s="59"/>
      <c r="VMX856" s="59"/>
      <c r="VMY856" s="59"/>
      <c r="VMZ856" s="59"/>
      <c r="VNA856" s="59"/>
      <c r="VNB856" s="59"/>
      <c r="VNC856" s="59"/>
      <c r="VND856" s="59"/>
      <c r="VNE856" s="59"/>
      <c r="VNF856" s="59"/>
      <c r="VNG856" s="59"/>
      <c r="VNH856" s="59"/>
      <c r="VNI856" s="59"/>
      <c r="VNJ856" s="59"/>
      <c r="VNK856" s="59"/>
      <c r="VNL856" s="59"/>
      <c r="VNM856" s="59"/>
      <c r="VNN856" s="59"/>
      <c r="VNO856" s="59"/>
      <c r="VNP856" s="59"/>
      <c r="VNQ856" s="59"/>
      <c r="VNR856" s="59"/>
      <c r="VNS856" s="59"/>
      <c r="VNT856" s="59"/>
      <c r="VNU856" s="59"/>
      <c r="VNV856" s="59"/>
      <c r="VNW856" s="59"/>
      <c r="VNX856" s="59"/>
      <c r="VNY856" s="59"/>
      <c r="VNZ856" s="59"/>
      <c r="VOA856" s="59"/>
      <c r="VOB856" s="59"/>
      <c r="VOC856" s="59"/>
      <c r="VOD856" s="59"/>
      <c r="VOE856" s="59"/>
      <c r="VOF856" s="59"/>
      <c r="VOG856" s="59"/>
      <c r="VOH856" s="59"/>
      <c r="VOI856" s="59"/>
      <c r="VOJ856" s="59"/>
      <c r="VOK856" s="59"/>
      <c r="VOL856" s="59"/>
      <c r="VOM856" s="59"/>
      <c r="VON856" s="59"/>
      <c r="VOO856" s="59"/>
      <c r="VOP856" s="59"/>
      <c r="VOQ856" s="59"/>
      <c r="VOR856" s="59"/>
      <c r="VOS856" s="59"/>
      <c r="VOT856" s="59"/>
      <c r="VOU856" s="59"/>
      <c r="VOV856" s="59"/>
      <c r="VOW856" s="59"/>
      <c r="VOX856" s="59"/>
      <c r="VOY856" s="59"/>
      <c r="VOZ856" s="59"/>
      <c r="VPA856" s="59"/>
      <c r="VPB856" s="59"/>
      <c r="VPC856" s="59"/>
      <c r="VPD856" s="59"/>
      <c r="VPE856" s="59"/>
      <c r="VPF856" s="59"/>
      <c r="VPG856" s="59"/>
      <c r="VPH856" s="59"/>
      <c r="VPI856" s="59"/>
      <c r="VPJ856" s="59"/>
      <c r="VPK856" s="59"/>
      <c r="VPL856" s="59"/>
      <c r="VPM856" s="59"/>
      <c r="VPN856" s="59"/>
      <c r="VPO856" s="59"/>
      <c r="VPP856" s="59"/>
      <c r="VPQ856" s="59"/>
      <c r="VPR856" s="59"/>
      <c r="VPS856" s="59"/>
      <c r="VPT856" s="59"/>
      <c r="VPU856" s="59"/>
      <c r="VPV856" s="59"/>
      <c r="VPW856" s="59"/>
      <c r="VPX856" s="59"/>
      <c r="VPY856" s="59"/>
      <c r="VPZ856" s="59"/>
      <c r="VQA856" s="59"/>
      <c r="VQB856" s="59"/>
      <c r="VQC856" s="59"/>
      <c r="VQD856" s="59"/>
      <c r="VQE856" s="59"/>
      <c r="VQF856" s="59"/>
      <c r="VQG856" s="59"/>
      <c r="VQH856" s="59"/>
      <c r="VQI856" s="59"/>
      <c r="VQJ856" s="59"/>
      <c r="VQK856" s="59"/>
      <c r="VQL856" s="59"/>
      <c r="VQM856" s="59"/>
      <c r="VQN856" s="59"/>
      <c r="VQO856" s="59"/>
      <c r="VQP856" s="59"/>
      <c r="VQQ856" s="59"/>
      <c r="VQR856" s="59"/>
      <c r="VQS856" s="59"/>
      <c r="VQT856" s="59"/>
      <c r="VQU856" s="59"/>
      <c r="VQV856" s="59"/>
      <c r="VQW856" s="59"/>
      <c r="VQX856" s="59"/>
      <c r="VQY856" s="59"/>
      <c r="VQZ856" s="59"/>
      <c r="VRA856" s="59"/>
      <c r="VRB856" s="59"/>
      <c r="VRC856" s="59"/>
      <c r="VRD856" s="59"/>
      <c r="VRE856" s="59"/>
      <c r="VRF856" s="59"/>
      <c r="VRG856" s="59"/>
      <c r="VRH856" s="59"/>
      <c r="VRI856" s="59"/>
      <c r="VRJ856" s="59"/>
      <c r="VRK856" s="59"/>
      <c r="VRL856" s="59"/>
      <c r="VRM856" s="59"/>
      <c r="VRN856" s="59"/>
      <c r="VRO856" s="59"/>
      <c r="VRP856" s="59"/>
      <c r="VRQ856" s="59"/>
      <c r="VRR856" s="59"/>
      <c r="VRS856" s="59"/>
      <c r="VRT856" s="59"/>
      <c r="VRU856" s="59"/>
      <c r="VRV856" s="59"/>
      <c r="VRW856" s="59"/>
      <c r="VRX856" s="59"/>
      <c r="VRY856" s="59"/>
      <c r="VRZ856" s="59"/>
      <c r="VSA856" s="59"/>
      <c r="VSB856" s="59"/>
      <c r="VSC856" s="59"/>
      <c r="VSD856" s="59"/>
      <c r="VSE856" s="59"/>
      <c r="VSF856" s="59"/>
      <c r="VSG856" s="59"/>
      <c r="VSH856" s="59"/>
      <c r="VSI856" s="59"/>
      <c r="VSJ856" s="59"/>
      <c r="VSK856" s="59"/>
      <c r="VSL856" s="59"/>
      <c r="VSM856" s="59"/>
      <c r="VSN856" s="59"/>
      <c r="VSO856" s="59"/>
      <c r="VSP856" s="59"/>
      <c r="VSQ856" s="59"/>
      <c r="VSR856" s="59"/>
      <c r="VSS856" s="59"/>
      <c r="VST856" s="59"/>
      <c r="VSU856" s="59"/>
      <c r="VSV856" s="59"/>
      <c r="VSW856" s="59"/>
      <c r="VSX856" s="59"/>
      <c r="VSY856" s="59"/>
      <c r="VSZ856" s="59"/>
      <c r="VTA856" s="59"/>
      <c r="VTB856" s="59"/>
      <c r="VTC856" s="59"/>
      <c r="VTD856" s="59"/>
      <c r="VTE856" s="59"/>
      <c r="VTF856" s="59"/>
      <c r="VTG856" s="59"/>
      <c r="VTH856" s="59"/>
      <c r="VTI856" s="59"/>
      <c r="VTJ856" s="59"/>
      <c r="VTK856" s="59"/>
      <c r="VTL856" s="59"/>
      <c r="VTM856" s="59"/>
      <c r="VTN856" s="59"/>
      <c r="VTO856" s="59"/>
      <c r="VTP856" s="59"/>
      <c r="VTQ856" s="59"/>
      <c r="VTR856" s="59"/>
      <c r="VTS856" s="59"/>
      <c r="VTT856" s="59"/>
      <c r="VTU856" s="59"/>
      <c r="VTV856" s="59"/>
      <c r="VTW856" s="59"/>
      <c r="VTX856" s="59"/>
      <c r="VTY856" s="59"/>
      <c r="VTZ856" s="59"/>
      <c r="VUA856" s="59"/>
      <c r="VUB856" s="59"/>
      <c r="VUC856" s="59"/>
      <c r="VUD856" s="59"/>
      <c r="VUE856" s="59"/>
      <c r="VUF856" s="59"/>
      <c r="VUG856" s="59"/>
      <c r="VUH856" s="59"/>
      <c r="VUI856" s="59"/>
      <c r="VUJ856" s="59"/>
      <c r="VUK856" s="59"/>
      <c r="VUL856" s="59"/>
      <c r="VUM856" s="59"/>
      <c r="VUN856" s="59"/>
      <c r="VUO856" s="59"/>
      <c r="VUP856" s="59"/>
      <c r="VUQ856" s="59"/>
      <c r="VUR856" s="59"/>
      <c r="VUS856" s="59"/>
      <c r="VUT856" s="59"/>
      <c r="VUU856" s="59"/>
      <c r="VUV856" s="59"/>
      <c r="VUW856" s="59"/>
      <c r="VUX856" s="59"/>
      <c r="VUY856" s="59"/>
      <c r="VUZ856" s="59"/>
      <c r="VVA856" s="59"/>
      <c r="VVB856" s="59"/>
      <c r="VVC856" s="59"/>
      <c r="VVD856" s="59"/>
      <c r="VVE856" s="59"/>
      <c r="VVF856" s="59"/>
      <c r="VVG856" s="59"/>
      <c r="VVH856" s="59"/>
      <c r="VVI856" s="59"/>
      <c r="VVJ856" s="59"/>
      <c r="VVK856" s="59"/>
      <c r="VVL856" s="59"/>
      <c r="VVM856" s="59"/>
      <c r="VVN856" s="59"/>
      <c r="VVO856" s="59"/>
      <c r="VVP856" s="59"/>
      <c r="VVQ856" s="59"/>
      <c r="VVR856" s="59"/>
      <c r="VVS856" s="59"/>
      <c r="VVT856" s="59"/>
      <c r="VVU856" s="59"/>
      <c r="VVV856" s="59"/>
      <c r="VVW856" s="59"/>
      <c r="VVX856" s="59"/>
      <c r="VVY856" s="59"/>
      <c r="VVZ856" s="59"/>
      <c r="VWA856" s="59"/>
      <c r="VWB856" s="59"/>
      <c r="VWC856" s="59"/>
      <c r="VWD856" s="59"/>
      <c r="VWE856" s="59"/>
      <c r="VWF856" s="59"/>
      <c r="VWG856" s="59"/>
      <c r="VWH856" s="59"/>
      <c r="VWI856" s="59"/>
      <c r="VWJ856" s="59"/>
      <c r="VWK856" s="59"/>
      <c r="VWL856" s="59"/>
      <c r="VWM856" s="59"/>
      <c r="VWN856" s="59"/>
      <c r="VWO856" s="59"/>
      <c r="VWP856" s="59"/>
      <c r="VWQ856" s="59"/>
      <c r="VWR856" s="59"/>
      <c r="VWS856" s="59"/>
      <c r="VWT856" s="59"/>
      <c r="VWU856" s="59"/>
      <c r="VWV856" s="59"/>
      <c r="VWW856" s="59"/>
      <c r="VWX856" s="59"/>
      <c r="VWY856" s="59"/>
      <c r="VWZ856" s="59"/>
      <c r="VXA856" s="59"/>
      <c r="VXB856" s="59"/>
      <c r="VXC856" s="59"/>
      <c r="VXD856" s="59"/>
      <c r="VXE856" s="59"/>
      <c r="VXF856" s="59"/>
      <c r="VXG856" s="59"/>
      <c r="VXH856" s="59"/>
      <c r="VXI856" s="59"/>
      <c r="VXJ856" s="59"/>
      <c r="VXK856" s="59"/>
      <c r="VXL856" s="59"/>
      <c r="VXM856" s="59"/>
      <c r="VXN856" s="59"/>
      <c r="VXO856" s="59"/>
      <c r="VXP856" s="59"/>
      <c r="VXQ856" s="59"/>
      <c r="VXR856" s="59"/>
      <c r="VXS856" s="59"/>
      <c r="VXT856" s="59"/>
      <c r="VXU856" s="59"/>
      <c r="VXV856" s="59"/>
      <c r="VXW856" s="59"/>
      <c r="VXX856" s="59"/>
      <c r="VXY856" s="59"/>
      <c r="VXZ856" s="59"/>
      <c r="VYA856" s="59"/>
      <c r="VYB856" s="59"/>
      <c r="VYC856" s="59"/>
      <c r="VYD856" s="59"/>
      <c r="VYE856" s="59"/>
      <c r="VYF856" s="59"/>
      <c r="VYG856" s="59"/>
      <c r="VYH856" s="59"/>
      <c r="VYI856" s="59"/>
      <c r="VYJ856" s="59"/>
      <c r="VYK856" s="59"/>
      <c r="VYL856" s="59"/>
      <c r="VYM856" s="59"/>
      <c r="VYN856" s="59"/>
      <c r="VYO856" s="59"/>
      <c r="VYP856" s="59"/>
      <c r="VYQ856" s="59"/>
      <c r="VYR856" s="59"/>
      <c r="VYS856" s="59"/>
      <c r="VYT856" s="59"/>
      <c r="VYU856" s="59"/>
      <c r="VYV856" s="59"/>
      <c r="VYW856" s="59"/>
      <c r="VYX856" s="59"/>
      <c r="VYY856" s="59"/>
      <c r="VYZ856" s="59"/>
      <c r="VZA856" s="59"/>
      <c r="VZB856" s="59"/>
      <c r="VZC856" s="59"/>
      <c r="VZD856" s="59"/>
      <c r="VZE856" s="59"/>
      <c r="VZF856" s="59"/>
      <c r="VZG856" s="59"/>
      <c r="VZH856" s="59"/>
      <c r="VZI856" s="59"/>
      <c r="VZJ856" s="59"/>
      <c r="VZK856" s="59"/>
      <c r="VZL856" s="59"/>
      <c r="VZM856" s="59"/>
      <c r="VZN856" s="59"/>
      <c r="VZO856" s="59"/>
      <c r="VZP856" s="59"/>
      <c r="VZQ856" s="59"/>
      <c r="VZR856" s="59"/>
      <c r="VZS856" s="59"/>
      <c r="VZT856" s="59"/>
      <c r="VZU856" s="59"/>
      <c r="VZV856" s="59"/>
      <c r="VZW856" s="59"/>
      <c r="VZX856" s="59"/>
      <c r="VZY856" s="59"/>
      <c r="VZZ856" s="59"/>
      <c r="WAA856" s="59"/>
      <c r="WAB856" s="59"/>
      <c r="WAC856" s="59"/>
      <c r="WAD856" s="59"/>
      <c r="WAE856" s="59"/>
      <c r="WAF856" s="59"/>
      <c r="WAG856" s="59"/>
      <c r="WAH856" s="59"/>
      <c r="WAI856" s="59"/>
      <c r="WAJ856" s="59"/>
      <c r="WAK856" s="59"/>
      <c r="WAL856" s="59"/>
      <c r="WAM856" s="59"/>
      <c r="WAN856" s="59"/>
      <c r="WAO856" s="59"/>
      <c r="WAP856" s="59"/>
      <c r="WAQ856" s="59"/>
      <c r="WAR856" s="59"/>
      <c r="WAS856" s="59"/>
      <c r="WAT856" s="59"/>
      <c r="WAU856" s="59"/>
      <c r="WAV856" s="59"/>
      <c r="WAW856" s="59"/>
      <c r="WAX856" s="59"/>
      <c r="WAY856" s="59"/>
      <c r="WAZ856" s="59"/>
      <c r="WBA856" s="59"/>
      <c r="WBB856" s="59"/>
      <c r="WBC856" s="59"/>
      <c r="WBD856" s="59"/>
      <c r="WBE856" s="59"/>
      <c r="WBF856" s="59"/>
      <c r="WBG856" s="59"/>
      <c r="WBH856" s="59"/>
      <c r="WBI856" s="59"/>
      <c r="WBJ856" s="59"/>
      <c r="WBK856" s="59"/>
      <c r="WBL856" s="59"/>
      <c r="WBM856" s="59"/>
      <c r="WBN856" s="59"/>
      <c r="WBO856" s="59"/>
      <c r="WBP856" s="59"/>
      <c r="WBQ856" s="59"/>
      <c r="WBR856" s="59"/>
      <c r="WBS856" s="59"/>
      <c r="WBT856" s="59"/>
      <c r="WBU856" s="59"/>
      <c r="WBV856" s="59"/>
      <c r="WBW856" s="59"/>
      <c r="WBX856" s="59"/>
      <c r="WBY856" s="59"/>
      <c r="WBZ856" s="59"/>
      <c r="WCA856" s="59"/>
      <c r="WCB856" s="59"/>
      <c r="WCC856" s="59"/>
      <c r="WCD856" s="59"/>
      <c r="WCE856" s="59"/>
      <c r="WCF856" s="59"/>
      <c r="WCG856" s="59"/>
      <c r="WCH856" s="59"/>
      <c r="WCI856" s="59"/>
      <c r="WCJ856" s="59"/>
      <c r="WCK856" s="59"/>
      <c r="WCL856" s="59"/>
      <c r="WCM856" s="59"/>
      <c r="WCN856" s="59"/>
      <c r="WCO856" s="59"/>
      <c r="WCP856" s="59"/>
      <c r="WCQ856" s="59"/>
      <c r="WCR856" s="59"/>
      <c r="WCS856" s="59"/>
      <c r="WCT856" s="59"/>
      <c r="WCU856" s="59"/>
      <c r="WCV856" s="59"/>
      <c r="WCW856" s="59"/>
      <c r="WCX856" s="59"/>
      <c r="WCY856" s="59"/>
      <c r="WCZ856" s="59"/>
      <c r="WDA856" s="59"/>
      <c r="WDB856" s="59"/>
      <c r="WDC856" s="59"/>
      <c r="WDD856" s="59"/>
      <c r="WDE856" s="59"/>
      <c r="WDF856" s="59"/>
      <c r="WDG856" s="59"/>
      <c r="WDH856" s="59"/>
      <c r="WDI856" s="59"/>
      <c r="WDJ856" s="59"/>
      <c r="WDK856" s="59"/>
      <c r="WDL856" s="59"/>
      <c r="WDM856" s="59"/>
      <c r="WDN856" s="59"/>
      <c r="WDO856" s="59"/>
      <c r="WDP856" s="59"/>
      <c r="WDQ856" s="59"/>
      <c r="WDR856" s="59"/>
      <c r="WDS856" s="59"/>
      <c r="WDT856" s="59"/>
      <c r="WDU856" s="59"/>
      <c r="WDV856" s="59"/>
      <c r="WDW856" s="59"/>
      <c r="WDX856" s="59"/>
      <c r="WDY856" s="59"/>
      <c r="WDZ856" s="59"/>
      <c r="WEA856" s="59"/>
      <c r="WEB856" s="59"/>
      <c r="WEC856" s="59"/>
      <c r="WED856" s="59"/>
      <c r="WEE856" s="59"/>
      <c r="WEF856" s="59"/>
      <c r="WEG856" s="59"/>
      <c r="WEH856" s="59"/>
      <c r="WEI856" s="59"/>
      <c r="WEJ856" s="59"/>
      <c r="WEK856" s="59"/>
      <c r="WEL856" s="59"/>
      <c r="WEM856" s="59"/>
      <c r="WEN856" s="59"/>
      <c r="WEO856" s="59"/>
      <c r="WEP856" s="59"/>
      <c r="WEQ856" s="59"/>
      <c r="WER856" s="59"/>
      <c r="WES856" s="59"/>
      <c r="WET856" s="59"/>
      <c r="WEU856" s="59"/>
      <c r="WEV856" s="59"/>
      <c r="WEW856" s="59"/>
      <c r="WEX856" s="59"/>
      <c r="WEY856" s="59"/>
      <c r="WEZ856" s="59"/>
      <c r="WFA856" s="59"/>
      <c r="WFB856" s="59"/>
      <c r="WFC856" s="59"/>
      <c r="WFD856" s="59"/>
      <c r="WFE856" s="59"/>
      <c r="WFF856" s="59"/>
      <c r="WFG856" s="59"/>
      <c r="WFH856" s="59"/>
      <c r="WFI856" s="59"/>
      <c r="WFJ856" s="59"/>
      <c r="WFK856" s="59"/>
      <c r="WFL856" s="59"/>
      <c r="WFM856" s="59"/>
      <c r="WFN856" s="59"/>
      <c r="WFO856" s="59"/>
      <c r="WFP856" s="59"/>
      <c r="WFQ856" s="59"/>
      <c r="WFR856" s="59"/>
      <c r="WFS856" s="59"/>
      <c r="WFT856" s="59"/>
      <c r="WFU856" s="59"/>
      <c r="WFV856" s="59"/>
      <c r="WFW856" s="59"/>
      <c r="WFX856" s="59"/>
      <c r="WFY856" s="59"/>
      <c r="WFZ856" s="59"/>
      <c r="WGA856" s="59"/>
      <c r="WGB856" s="59"/>
      <c r="WGC856" s="59"/>
      <c r="WGD856" s="59"/>
      <c r="WGE856" s="59"/>
      <c r="WGF856" s="59"/>
      <c r="WGG856" s="59"/>
      <c r="WGH856" s="59"/>
      <c r="WGI856" s="59"/>
      <c r="WGJ856" s="59"/>
      <c r="WGK856" s="59"/>
      <c r="WGL856" s="59"/>
      <c r="WGM856" s="59"/>
      <c r="WGN856" s="59"/>
      <c r="WGO856" s="59"/>
      <c r="WGP856" s="59"/>
      <c r="WGQ856" s="59"/>
      <c r="WGR856" s="59"/>
      <c r="WGS856" s="59"/>
      <c r="WGT856" s="59"/>
      <c r="WGU856" s="59"/>
      <c r="WGV856" s="59"/>
      <c r="WGW856" s="59"/>
      <c r="WGX856" s="59"/>
      <c r="WGY856" s="59"/>
      <c r="WGZ856" s="59"/>
      <c r="WHA856" s="59"/>
      <c r="WHB856" s="59"/>
      <c r="WHC856" s="59"/>
      <c r="WHD856" s="59"/>
      <c r="WHE856" s="59"/>
      <c r="WHF856" s="59"/>
      <c r="WHG856" s="59"/>
      <c r="WHH856" s="59"/>
      <c r="WHI856" s="59"/>
      <c r="WHJ856" s="59"/>
      <c r="WHK856" s="59"/>
      <c r="WHL856" s="59"/>
      <c r="WHM856" s="59"/>
      <c r="WHN856" s="59"/>
      <c r="WHO856" s="59"/>
      <c r="WHP856" s="59"/>
      <c r="WHQ856" s="59"/>
      <c r="WHR856" s="59"/>
      <c r="WHS856" s="59"/>
      <c r="WHT856" s="59"/>
      <c r="WHU856" s="59"/>
      <c r="WHV856" s="59"/>
      <c r="WHW856" s="59"/>
      <c r="WHX856" s="59"/>
      <c r="WHY856" s="59"/>
      <c r="WHZ856" s="59"/>
      <c r="WIA856" s="59"/>
      <c r="WIB856" s="59"/>
      <c r="WIC856" s="59"/>
      <c r="WID856" s="59"/>
      <c r="WIE856" s="59"/>
      <c r="WIF856" s="59"/>
      <c r="WIG856" s="59"/>
      <c r="WIH856" s="59"/>
      <c r="WII856" s="59"/>
      <c r="WIJ856" s="59"/>
      <c r="WIK856" s="59"/>
      <c r="WIL856" s="59"/>
      <c r="WIM856" s="59"/>
      <c r="WIN856" s="59"/>
      <c r="WIO856" s="59"/>
      <c r="WIP856" s="59"/>
      <c r="WIQ856" s="59"/>
      <c r="WIR856" s="59"/>
      <c r="WIS856" s="59"/>
      <c r="WIT856" s="59"/>
      <c r="WIU856" s="59"/>
      <c r="WIV856" s="59"/>
      <c r="WIW856" s="59"/>
      <c r="WIX856" s="59"/>
      <c r="WIY856" s="59"/>
      <c r="WIZ856" s="59"/>
      <c r="WJA856" s="59"/>
      <c r="WJB856" s="59"/>
      <c r="WJC856" s="59"/>
      <c r="WJD856" s="59"/>
      <c r="WJE856" s="59"/>
      <c r="WJF856" s="59"/>
      <c r="WJG856" s="59"/>
      <c r="WJH856" s="59"/>
      <c r="WJI856" s="59"/>
      <c r="WJJ856" s="59"/>
      <c r="WJK856" s="59"/>
      <c r="WJL856" s="59"/>
      <c r="WJM856" s="59"/>
      <c r="WJN856" s="59"/>
      <c r="WJO856" s="59"/>
      <c r="WJP856" s="59"/>
      <c r="WJQ856" s="59"/>
      <c r="WJR856" s="59"/>
      <c r="WJS856" s="59"/>
      <c r="WJT856" s="59"/>
      <c r="WJU856" s="59"/>
      <c r="WJV856" s="59"/>
      <c r="WJW856" s="59"/>
      <c r="WJX856" s="59"/>
      <c r="WJY856" s="59"/>
      <c r="WJZ856" s="59"/>
      <c r="WKA856" s="59"/>
      <c r="WKB856" s="59"/>
      <c r="WKC856" s="59"/>
      <c r="WKD856" s="59"/>
      <c r="WKE856" s="59"/>
      <c r="WKF856" s="59"/>
      <c r="WKG856" s="59"/>
      <c r="WKH856" s="59"/>
      <c r="WKI856" s="59"/>
      <c r="WKJ856" s="59"/>
      <c r="WKK856" s="59"/>
      <c r="WKL856" s="59"/>
      <c r="WKM856" s="59"/>
      <c r="WKN856" s="59"/>
      <c r="WKO856" s="59"/>
      <c r="WKP856" s="59"/>
      <c r="WKQ856" s="59"/>
      <c r="WKR856" s="59"/>
      <c r="WKS856" s="59"/>
      <c r="WKT856" s="59"/>
      <c r="WKU856" s="59"/>
      <c r="WKV856" s="59"/>
      <c r="WKW856" s="59"/>
      <c r="WKX856" s="59"/>
      <c r="WKY856" s="59"/>
      <c r="WKZ856" s="59"/>
      <c r="WLA856" s="59"/>
      <c r="WLB856" s="59"/>
      <c r="WLC856" s="59"/>
      <c r="WLD856" s="59"/>
      <c r="WLE856" s="59"/>
      <c r="WLF856" s="59"/>
      <c r="WLG856" s="59"/>
      <c r="WLH856" s="59"/>
      <c r="WLI856" s="59"/>
      <c r="WLJ856" s="59"/>
      <c r="WLK856" s="59"/>
      <c r="WLL856" s="59"/>
      <c r="WLM856" s="59"/>
      <c r="WLN856" s="59"/>
      <c r="WLO856" s="59"/>
      <c r="WLP856" s="59"/>
      <c r="WLQ856" s="59"/>
      <c r="WLR856" s="59"/>
      <c r="WLS856" s="59"/>
      <c r="WLT856" s="59"/>
      <c r="WLU856" s="59"/>
      <c r="WLV856" s="59"/>
      <c r="WLW856" s="59"/>
      <c r="WLX856" s="59"/>
      <c r="WLY856" s="59"/>
      <c r="WLZ856" s="59"/>
      <c r="WMA856" s="59"/>
      <c r="WMB856" s="59"/>
      <c r="WMC856" s="59"/>
      <c r="WMD856" s="59"/>
      <c r="WME856" s="59"/>
      <c r="WMF856" s="59"/>
      <c r="WMG856" s="59"/>
      <c r="WMH856" s="59"/>
      <c r="WMI856" s="59"/>
      <c r="WMJ856" s="59"/>
      <c r="WMK856" s="59"/>
      <c r="WML856" s="59"/>
      <c r="WMM856" s="59"/>
      <c r="WMN856" s="59"/>
      <c r="WMO856" s="59"/>
      <c r="WMP856" s="59"/>
      <c r="WMQ856" s="59"/>
      <c r="WMR856" s="59"/>
      <c r="WMS856" s="59"/>
      <c r="WMT856" s="59"/>
      <c r="WMU856" s="59"/>
      <c r="WMV856" s="59"/>
      <c r="WMW856" s="59"/>
      <c r="WMX856" s="59"/>
      <c r="WMY856" s="59"/>
      <c r="WMZ856" s="59"/>
      <c r="WNA856" s="59"/>
      <c r="WNB856" s="59"/>
      <c r="WNC856" s="59"/>
      <c r="WND856" s="59"/>
      <c r="WNE856" s="59"/>
      <c r="WNF856" s="59"/>
      <c r="WNG856" s="59"/>
      <c r="WNH856" s="59"/>
      <c r="WNI856" s="59"/>
      <c r="WNJ856" s="59"/>
      <c r="WNK856" s="59"/>
      <c r="WNL856" s="59"/>
      <c r="WNM856" s="59"/>
      <c r="WNN856" s="59"/>
      <c r="WNO856" s="59"/>
      <c r="WNP856" s="59"/>
      <c r="WNQ856" s="59"/>
      <c r="WNR856" s="59"/>
      <c r="WNS856" s="59"/>
      <c r="WNT856" s="59"/>
      <c r="WNU856" s="59"/>
      <c r="WNV856" s="59"/>
      <c r="WNW856" s="59"/>
      <c r="WNX856" s="59"/>
      <c r="WNY856" s="59"/>
      <c r="WNZ856" s="59"/>
      <c r="WOA856" s="59"/>
      <c r="WOB856" s="59"/>
      <c r="WOC856" s="59"/>
      <c r="WOD856" s="59"/>
      <c r="WOE856" s="59"/>
      <c r="WOF856" s="59"/>
      <c r="WOG856" s="59"/>
      <c r="WOH856" s="59"/>
      <c r="WOI856" s="59"/>
      <c r="WOJ856" s="59"/>
      <c r="WOK856" s="59"/>
      <c r="WOL856" s="59"/>
      <c r="WOM856" s="59"/>
      <c r="WON856" s="59"/>
      <c r="WOO856" s="59"/>
      <c r="WOP856" s="59"/>
      <c r="WOQ856" s="59"/>
      <c r="WOR856" s="59"/>
      <c r="WOS856" s="59"/>
      <c r="WOT856" s="59"/>
      <c r="WOU856" s="59"/>
      <c r="WOV856" s="59"/>
      <c r="WOW856" s="59"/>
      <c r="WOX856" s="59"/>
      <c r="WOY856" s="59"/>
      <c r="WOZ856" s="59"/>
      <c r="WPA856" s="59"/>
      <c r="WPB856" s="59"/>
      <c r="WPC856" s="59"/>
      <c r="WPD856" s="59"/>
      <c r="WPE856" s="59"/>
      <c r="WPF856" s="59"/>
      <c r="WPG856" s="59"/>
      <c r="WPH856" s="59"/>
      <c r="WPI856" s="59"/>
      <c r="WPJ856" s="59"/>
      <c r="WPK856" s="59"/>
      <c r="WPL856" s="59"/>
      <c r="WPM856" s="59"/>
      <c r="WPN856" s="59"/>
      <c r="WPO856" s="59"/>
      <c r="WPP856" s="59"/>
      <c r="WPQ856" s="59"/>
      <c r="WPR856" s="59"/>
      <c r="WPS856" s="59"/>
      <c r="WPT856" s="59"/>
      <c r="WPU856" s="59"/>
      <c r="WPV856" s="59"/>
      <c r="WPW856" s="59"/>
      <c r="WPX856" s="59"/>
      <c r="WPY856" s="59"/>
      <c r="WPZ856" s="59"/>
      <c r="WQA856" s="59"/>
      <c r="WQB856" s="59"/>
      <c r="WQC856" s="59"/>
      <c r="WQD856" s="59"/>
      <c r="WQE856" s="59"/>
      <c r="WQF856" s="59"/>
      <c r="WQG856" s="59"/>
      <c r="WQH856" s="59"/>
      <c r="WQI856" s="59"/>
      <c r="WQJ856" s="59"/>
      <c r="WQK856" s="59"/>
      <c r="WQL856" s="59"/>
      <c r="WQM856" s="59"/>
      <c r="WQN856" s="59"/>
      <c r="WQO856" s="59"/>
      <c r="WQP856" s="59"/>
      <c r="WQQ856" s="59"/>
      <c r="WQR856" s="59"/>
      <c r="WQS856" s="59"/>
      <c r="WQT856" s="59"/>
      <c r="WQU856" s="59"/>
      <c r="WQV856" s="59"/>
      <c r="WQW856" s="59"/>
      <c r="WQX856" s="59"/>
      <c r="WQY856" s="59"/>
      <c r="WQZ856" s="59"/>
      <c r="WRA856" s="59"/>
      <c r="WRB856" s="59"/>
      <c r="WRC856" s="59"/>
      <c r="WRD856" s="59"/>
      <c r="WRE856" s="59"/>
      <c r="WRF856" s="59"/>
      <c r="WRG856" s="59"/>
      <c r="WRH856" s="59"/>
      <c r="WRI856" s="59"/>
      <c r="WRJ856" s="59"/>
      <c r="WRK856" s="59"/>
      <c r="WRL856" s="59"/>
      <c r="WRM856" s="59"/>
      <c r="WRN856" s="59"/>
      <c r="WRO856" s="59"/>
      <c r="WRP856" s="59"/>
      <c r="WRQ856" s="59"/>
      <c r="WRR856" s="59"/>
      <c r="WRS856" s="59"/>
      <c r="WRT856" s="59"/>
      <c r="WRU856" s="59"/>
      <c r="WRV856" s="59"/>
      <c r="WRW856" s="59"/>
      <c r="WRX856" s="59"/>
      <c r="WRY856" s="59"/>
      <c r="WRZ856" s="59"/>
      <c r="WSA856" s="59"/>
      <c r="WSB856" s="59"/>
      <c r="WSC856" s="59"/>
      <c r="WSD856" s="59"/>
      <c r="WSE856" s="59"/>
      <c r="WSF856" s="59"/>
      <c r="WSG856" s="59"/>
      <c r="WSH856" s="59"/>
      <c r="WSI856" s="59"/>
      <c r="WSJ856" s="59"/>
      <c r="WSK856" s="59"/>
      <c r="WSL856" s="59"/>
      <c r="WSM856" s="59"/>
      <c r="WSN856" s="59"/>
      <c r="WSO856" s="59"/>
      <c r="WSP856" s="59"/>
      <c r="WSQ856" s="59"/>
      <c r="WSR856" s="59"/>
      <c r="WSS856" s="59"/>
      <c r="WST856" s="59"/>
      <c r="WSU856" s="59"/>
      <c r="WSV856" s="59"/>
      <c r="WSW856" s="59"/>
      <c r="WSX856" s="59"/>
      <c r="WSY856" s="59"/>
      <c r="WSZ856" s="59"/>
      <c r="WTA856" s="59"/>
      <c r="WTB856" s="59"/>
      <c r="WTC856" s="59"/>
      <c r="WTD856" s="59"/>
      <c r="WTE856" s="59"/>
      <c r="WTF856" s="59"/>
      <c r="WTG856" s="59"/>
      <c r="WTH856" s="59"/>
      <c r="WTI856" s="59"/>
      <c r="WTJ856" s="59"/>
      <c r="WTK856" s="59"/>
      <c r="WTL856" s="59"/>
      <c r="WTM856" s="59"/>
      <c r="WTN856" s="59"/>
      <c r="WTO856" s="59"/>
      <c r="WTP856" s="59"/>
      <c r="WTQ856" s="59"/>
      <c r="WTR856" s="59"/>
      <c r="WTS856" s="59"/>
      <c r="WTT856" s="59"/>
      <c r="WTU856" s="59"/>
      <c r="WTV856" s="59"/>
      <c r="WTW856" s="59"/>
      <c r="WTX856" s="59"/>
      <c r="WTY856" s="59"/>
      <c r="WTZ856" s="59"/>
      <c r="WUA856" s="59"/>
      <c r="WUB856" s="59"/>
      <c r="WUC856" s="59"/>
      <c r="WUD856" s="59"/>
      <c r="WUE856" s="59"/>
      <c r="WUF856" s="59"/>
      <c r="WUG856" s="59"/>
      <c r="WUH856" s="59"/>
      <c r="WUI856" s="59"/>
      <c r="WUJ856" s="59"/>
      <c r="WUK856" s="59"/>
      <c r="WUL856" s="59"/>
      <c r="WUM856" s="59"/>
      <c r="WUN856" s="59"/>
      <c r="WUO856" s="59"/>
      <c r="WUP856" s="59"/>
      <c r="WUQ856" s="59"/>
      <c r="WUR856" s="59"/>
      <c r="WUS856" s="59"/>
      <c r="WUT856" s="59"/>
      <c r="WUU856" s="59"/>
      <c r="WUV856" s="59"/>
      <c r="WUW856" s="59"/>
      <c r="WUX856" s="59"/>
      <c r="WUY856" s="59"/>
      <c r="WUZ856" s="59"/>
      <c r="WVA856" s="59"/>
      <c r="WVB856" s="59"/>
      <c r="WVC856" s="59"/>
      <c r="WVD856" s="59"/>
      <c r="WVE856" s="59"/>
      <c r="WVF856" s="59"/>
      <c r="WVG856" s="59"/>
      <c r="WVH856" s="59"/>
      <c r="WVI856" s="59"/>
      <c r="WVJ856" s="59"/>
      <c r="WVK856" s="59"/>
      <c r="WVL856" s="59"/>
      <c r="WVM856" s="59"/>
      <c r="WVN856" s="59"/>
      <c r="WVO856" s="59"/>
      <c r="WVP856" s="59"/>
      <c r="WVQ856" s="59"/>
      <c r="WVR856" s="59"/>
      <c r="WVS856" s="59"/>
      <c r="WVT856" s="59"/>
      <c r="WVU856" s="59"/>
      <c r="WVV856" s="59"/>
      <c r="WVW856" s="59"/>
      <c r="WVX856" s="59"/>
      <c r="WVY856" s="59"/>
      <c r="WVZ856" s="59"/>
      <c r="WWA856" s="59"/>
      <c r="WWB856" s="59"/>
      <c r="WWC856" s="59"/>
      <c r="WWD856" s="59"/>
      <c r="WWE856" s="59"/>
      <c r="WWF856" s="59"/>
      <c r="WWG856" s="59"/>
      <c r="WWH856" s="59"/>
      <c r="WWI856" s="59"/>
      <c r="WWJ856" s="59"/>
      <c r="WWK856" s="59"/>
      <c r="WWL856" s="59"/>
      <c r="WWM856" s="59"/>
      <c r="WWN856" s="59"/>
      <c r="WWO856" s="59"/>
      <c r="WWP856" s="59"/>
      <c r="WWQ856" s="59"/>
      <c r="WWR856" s="59"/>
      <c r="WWS856" s="59"/>
      <c r="WWT856" s="59"/>
      <c r="WWU856" s="59"/>
      <c r="WWV856" s="59"/>
      <c r="WWW856" s="59"/>
      <c r="WWX856" s="59"/>
      <c r="WWY856" s="59"/>
      <c r="WWZ856" s="59"/>
      <c r="WXA856" s="59"/>
      <c r="WXB856" s="59"/>
      <c r="WXC856" s="59"/>
      <c r="WXD856" s="59"/>
      <c r="WXE856" s="59"/>
      <c r="WXF856" s="59"/>
      <c r="WXG856" s="59"/>
      <c r="WXH856" s="59"/>
      <c r="WXI856" s="59"/>
      <c r="WXJ856" s="59"/>
      <c r="WXK856" s="59"/>
      <c r="WXL856" s="59"/>
      <c r="WXM856" s="59"/>
      <c r="WXN856" s="59"/>
      <c r="WXO856" s="59"/>
      <c r="WXP856" s="59"/>
      <c r="WXQ856" s="59"/>
      <c r="WXR856" s="59"/>
      <c r="WXS856" s="59"/>
      <c r="WXT856" s="59"/>
      <c r="WXU856" s="59"/>
      <c r="WXV856" s="59"/>
      <c r="WXW856" s="59"/>
      <c r="WXX856" s="59"/>
      <c r="WXY856" s="59"/>
      <c r="WXZ856" s="59"/>
      <c r="WYA856" s="59"/>
      <c r="WYB856" s="59"/>
      <c r="WYC856" s="59"/>
      <c r="WYD856" s="59"/>
      <c r="WYE856" s="59"/>
      <c r="WYF856" s="59"/>
      <c r="WYG856" s="59"/>
      <c r="WYH856" s="59"/>
      <c r="WYI856" s="59"/>
      <c r="WYJ856" s="59"/>
      <c r="WYK856" s="59"/>
      <c r="WYL856" s="59"/>
      <c r="WYM856" s="59"/>
      <c r="WYN856" s="59"/>
      <c r="WYO856" s="59"/>
      <c r="WYP856" s="59"/>
      <c r="WYQ856" s="59"/>
      <c r="WYR856" s="59"/>
      <c r="WYS856" s="59"/>
      <c r="WYT856" s="59"/>
      <c r="WYU856" s="59"/>
      <c r="WYV856" s="59"/>
      <c r="WYW856" s="59"/>
      <c r="WYX856" s="59"/>
      <c r="WYY856" s="59"/>
      <c r="WYZ856" s="59"/>
      <c r="WZA856" s="59"/>
      <c r="WZB856" s="59"/>
      <c r="WZC856" s="59"/>
      <c r="WZD856" s="59"/>
      <c r="WZE856" s="59"/>
      <c r="WZF856" s="59"/>
      <c r="WZG856" s="59"/>
      <c r="WZH856" s="59"/>
      <c r="WZI856" s="59"/>
      <c r="WZJ856" s="59"/>
      <c r="WZK856" s="59"/>
      <c r="WZL856" s="59"/>
      <c r="WZM856" s="59"/>
      <c r="WZN856" s="59"/>
      <c r="WZO856" s="59"/>
      <c r="WZP856" s="59"/>
      <c r="WZQ856" s="59"/>
      <c r="WZR856" s="59"/>
      <c r="WZS856" s="59"/>
      <c r="WZT856" s="59"/>
      <c r="WZU856" s="59"/>
      <c r="WZV856" s="59"/>
      <c r="WZW856" s="59"/>
      <c r="WZX856" s="59"/>
      <c r="WZY856" s="59"/>
      <c r="WZZ856" s="59"/>
      <c r="XAA856" s="59"/>
      <c r="XAB856" s="59"/>
      <c r="XAC856" s="59"/>
      <c r="XAD856" s="59"/>
      <c r="XAE856" s="59"/>
      <c r="XAF856" s="59"/>
      <c r="XAG856" s="59"/>
      <c r="XAH856" s="59"/>
      <c r="XAI856" s="59"/>
      <c r="XAJ856" s="59"/>
      <c r="XAK856" s="59"/>
      <c r="XAL856" s="59"/>
      <c r="XAM856" s="59"/>
      <c r="XAN856" s="59"/>
      <c r="XAO856" s="59"/>
      <c r="XAP856" s="59"/>
      <c r="XAQ856" s="59"/>
      <c r="XAR856" s="59"/>
      <c r="XAS856" s="59"/>
      <c r="XAT856" s="59"/>
      <c r="XAU856" s="59"/>
      <c r="XAV856" s="59"/>
      <c r="XAW856" s="59"/>
      <c r="XAX856" s="59"/>
      <c r="XAY856" s="59"/>
      <c r="XAZ856" s="59"/>
      <c r="XBA856" s="59"/>
      <c r="XBB856" s="59"/>
      <c r="XBC856" s="59"/>
      <c r="XBD856" s="59"/>
      <c r="XBE856" s="59"/>
      <c r="XBF856" s="59"/>
      <c r="XBG856" s="59"/>
      <c r="XBH856" s="59"/>
      <c r="XBI856" s="59"/>
      <c r="XBJ856" s="59"/>
      <c r="XBK856" s="59"/>
      <c r="XBL856" s="59"/>
      <c r="XBM856" s="59"/>
      <c r="XBN856" s="59"/>
      <c r="XBO856" s="59"/>
      <c r="XBP856" s="59"/>
      <c r="XBQ856" s="59"/>
      <c r="XBR856" s="59"/>
      <c r="XBS856" s="59"/>
      <c r="XBT856" s="59"/>
      <c r="XBU856" s="59"/>
      <c r="XBV856" s="59"/>
      <c r="XBW856" s="59"/>
      <c r="XBX856" s="59"/>
      <c r="XBY856" s="59"/>
      <c r="XBZ856" s="59"/>
      <c r="XCA856" s="59"/>
      <c r="XCB856" s="59"/>
      <c r="XCC856" s="59"/>
      <c r="XCD856" s="59"/>
      <c r="XCE856" s="59"/>
      <c r="XCF856" s="59"/>
      <c r="XCG856" s="59"/>
      <c r="XCH856" s="59"/>
      <c r="XCI856" s="59"/>
      <c r="XCJ856" s="59"/>
      <c r="XCK856" s="59"/>
      <c r="XCL856" s="59"/>
      <c r="XCM856" s="59"/>
      <c r="XCN856" s="59"/>
      <c r="XCO856" s="59"/>
      <c r="XCP856" s="59"/>
      <c r="XCQ856" s="59"/>
      <c r="XCR856" s="59"/>
      <c r="XCS856" s="59"/>
      <c r="XCT856" s="59"/>
      <c r="XCU856" s="59"/>
      <c r="XCV856" s="59"/>
      <c r="XCW856" s="59"/>
      <c r="XCX856" s="59"/>
      <c r="XCY856" s="59"/>
      <c r="XCZ856" s="59"/>
      <c r="XDA856" s="59"/>
      <c r="XDB856" s="59"/>
      <c r="XDC856" s="59"/>
      <c r="XDD856" s="59"/>
      <c r="XDE856" s="59"/>
      <c r="XDF856" s="59"/>
      <c r="XDG856" s="59"/>
      <c r="XDH856" s="59"/>
      <c r="XDI856" s="59"/>
      <c r="XDJ856" s="59"/>
      <c r="XDK856" s="59"/>
      <c r="XDL856" s="59"/>
      <c r="XDM856" s="59"/>
      <c r="XDN856" s="59"/>
      <c r="XDO856" s="59"/>
      <c r="XDP856" s="59"/>
      <c r="XDQ856" s="59"/>
      <c r="XDR856" s="59"/>
      <c r="XDS856" s="59"/>
      <c r="XDT856" s="59"/>
      <c r="XDU856" s="59"/>
      <c r="XDV856" s="59"/>
      <c r="XDW856" s="59"/>
      <c r="XDX856" s="59"/>
      <c r="XDY856" s="59"/>
      <c r="XDZ856" s="59"/>
      <c r="XEA856" s="59"/>
      <c r="XEB856" s="59"/>
      <c r="XEC856" s="59"/>
      <c r="XED856" s="59"/>
      <c r="XEE856" s="59"/>
      <c r="XEF856" s="59"/>
      <c r="XEG856" s="59"/>
      <c r="XEH856" s="59"/>
      <c r="XEI856" s="59"/>
      <c r="XEJ856" s="59"/>
      <c r="XEK856" s="59"/>
      <c r="XEL856" s="59"/>
      <c r="XEM856" s="59"/>
    </row>
    <row r="857" spans="1:16367" x14ac:dyDescent="0.25">
      <c r="A857" s="2" t="s">
        <v>100</v>
      </c>
      <c r="B857" s="48">
        <v>44184</v>
      </c>
      <c r="C857" s="2" t="s">
        <v>27</v>
      </c>
      <c r="D857" s="2" t="s">
        <v>49</v>
      </c>
      <c r="E857" s="2" t="s">
        <v>223</v>
      </c>
      <c r="F857" s="2" t="s">
        <v>2503</v>
      </c>
      <c r="G857" s="2" t="s">
        <v>3</v>
      </c>
      <c r="H857" s="2" t="s">
        <v>2504</v>
      </c>
      <c r="I857" s="1" t="s">
        <v>1</v>
      </c>
      <c r="J857" s="1" t="s">
        <v>1</v>
      </c>
      <c r="K857" s="1" t="s">
        <v>1</v>
      </c>
      <c r="L857" s="1" t="s">
        <v>1</v>
      </c>
      <c r="M857" s="1">
        <v>0</v>
      </c>
      <c r="N857" s="2" t="s">
        <v>1</v>
      </c>
      <c r="O857" s="2" t="s">
        <v>2</v>
      </c>
      <c r="P857" s="2" t="s">
        <v>1</v>
      </c>
      <c r="Q857" s="1">
        <v>684059451.426</v>
      </c>
      <c r="R857" s="1">
        <v>0</v>
      </c>
      <c r="S857" s="1">
        <v>427926017.28999996</v>
      </c>
      <c r="T857" s="1">
        <v>0</v>
      </c>
      <c r="U857" s="2" t="s">
        <v>0</v>
      </c>
      <c r="V857" s="1">
        <v>0</v>
      </c>
      <c r="W857" s="1">
        <v>220804684.59999999</v>
      </c>
      <c r="X857" s="2" t="s">
        <v>9</v>
      </c>
      <c r="Y857" s="1">
        <v>35328749.535999998</v>
      </c>
      <c r="Z857" s="1">
        <v>0</v>
      </c>
      <c r="AA857" s="2" t="s">
        <v>0</v>
      </c>
      <c r="AB857" s="1">
        <v>0</v>
      </c>
      <c r="AC857" s="1">
        <v>0</v>
      </c>
      <c r="AD857" s="2" t="s">
        <v>0</v>
      </c>
      <c r="AE857" s="1">
        <v>0</v>
      </c>
      <c r="AF857" s="2">
        <v>0</v>
      </c>
      <c r="AG857" s="2" t="s">
        <v>0</v>
      </c>
      <c r="AH857" s="1">
        <v>0</v>
      </c>
      <c r="AI857" s="1">
        <v>0</v>
      </c>
      <c r="AJ857" s="2" t="s">
        <v>0</v>
      </c>
      <c r="AK857" s="1">
        <v>0</v>
      </c>
      <c r="AL857" s="1">
        <v>0</v>
      </c>
      <c r="AM857" s="49" t="s">
        <v>1</v>
      </c>
      <c r="AN857" s="2" t="s">
        <v>1</v>
      </c>
      <c r="AO857" s="49" t="s">
        <v>1</v>
      </c>
      <c r="AP857" s="2" t="s">
        <v>1</v>
      </c>
      <c r="AR857" s="7"/>
      <c r="AS857" s="125"/>
      <c r="AT857" s="5"/>
      <c r="AU857" s="13"/>
    </row>
    <row r="858" spans="1:16367" x14ac:dyDescent="0.25">
      <c r="A858" s="2" t="s">
        <v>99</v>
      </c>
      <c r="B858" s="48">
        <v>44184</v>
      </c>
      <c r="C858" s="2" t="s">
        <v>27</v>
      </c>
      <c r="D858" s="2" t="s">
        <v>49</v>
      </c>
      <c r="E858" s="2" t="s">
        <v>223</v>
      </c>
      <c r="F858" s="2" t="s">
        <v>2505</v>
      </c>
      <c r="G858" s="2" t="s">
        <v>3</v>
      </c>
      <c r="H858" s="2" t="s">
        <v>2506</v>
      </c>
      <c r="I858" s="1" t="s">
        <v>1</v>
      </c>
      <c r="J858" s="1" t="s">
        <v>1</v>
      </c>
      <c r="K858" s="1" t="s">
        <v>1</v>
      </c>
      <c r="L858" s="1" t="s">
        <v>1</v>
      </c>
      <c r="M858" s="1">
        <v>0</v>
      </c>
      <c r="N858" s="2" t="s">
        <v>1</v>
      </c>
      <c r="O858" s="2" t="s">
        <v>959</v>
      </c>
      <c r="P858" s="2" t="s">
        <v>960</v>
      </c>
      <c r="Q858" s="1">
        <v>4020792</v>
      </c>
      <c r="R858" s="1">
        <v>0</v>
      </c>
      <c r="S858" s="1">
        <v>0</v>
      </c>
      <c r="T858" s="1">
        <v>3466200</v>
      </c>
      <c r="U858" s="2" t="s">
        <v>9</v>
      </c>
      <c r="V858" s="1">
        <v>554592</v>
      </c>
      <c r="W858" s="1">
        <v>0</v>
      </c>
      <c r="X858" s="2" t="s">
        <v>0</v>
      </c>
      <c r="Y858" s="1">
        <v>0</v>
      </c>
      <c r="Z858" s="1">
        <v>0</v>
      </c>
      <c r="AA858" s="2" t="s">
        <v>0</v>
      </c>
      <c r="AB858" s="1">
        <v>0</v>
      </c>
      <c r="AC858" s="1">
        <v>0</v>
      </c>
      <c r="AD858" s="2" t="s">
        <v>0</v>
      </c>
      <c r="AE858" s="1">
        <v>0</v>
      </c>
      <c r="AF858" s="2">
        <v>0</v>
      </c>
      <c r="AG858" s="2" t="s">
        <v>0</v>
      </c>
      <c r="AH858" s="1">
        <v>0</v>
      </c>
      <c r="AI858" s="1">
        <v>0</v>
      </c>
      <c r="AJ858" s="2" t="s">
        <v>0</v>
      </c>
      <c r="AK858" s="1">
        <v>0</v>
      </c>
      <c r="AL858" s="1">
        <v>0</v>
      </c>
      <c r="AM858" s="49" t="s">
        <v>1</v>
      </c>
      <c r="AN858" s="2" t="s">
        <v>1</v>
      </c>
      <c r="AO858" s="49" t="s">
        <v>1</v>
      </c>
      <c r="AP858" s="2" t="s">
        <v>1</v>
      </c>
      <c r="AR858" s="7"/>
      <c r="AS858" s="125"/>
      <c r="AT858" s="5"/>
      <c r="AU858" s="13"/>
    </row>
    <row r="859" spans="1:16367" x14ac:dyDescent="0.25">
      <c r="A859" s="2" t="s">
        <v>97</v>
      </c>
      <c r="B859" s="48">
        <v>44184</v>
      </c>
      <c r="C859" s="2" t="s">
        <v>27</v>
      </c>
      <c r="D859" s="2" t="s">
        <v>49</v>
      </c>
      <c r="E859" s="2" t="s">
        <v>223</v>
      </c>
      <c r="F859" s="2" t="s">
        <v>2503</v>
      </c>
      <c r="G859" s="2" t="s">
        <v>3</v>
      </c>
      <c r="H859" s="2" t="s">
        <v>2507</v>
      </c>
      <c r="I859" s="1" t="s">
        <v>1</v>
      </c>
      <c r="J859" s="1" t="s">
        <v>1</v>
      </c>
      <c r="K859" s="1" t="s">
        <v>1</v>
      </c>
      <c r="L859" s="1" t="s">
        <v>1</v>
      </c>
      <c r="M859" s="1">
        <v>0</v>
      </c>
      <c r="N859" s="2" t="s">
        <v>1</v>
      </c>
      <c r="O859" s="2" t="s">
        <v>2</v>
      </c>
      <c r="P859" s="2" t="s">
        <v>1</v>
      </c>
      <c r="Q859" s="1">
        <v>221905419.21360001</v>
      </c>
      <c r="R859" s="1">
        <v>0</v>
      </c>
      <c r="S859" s="1">
        <v>157564179.5</v>
      </c>
      <c r="T859" s="1">
        <v>0</v>
      </c>
      <c r="U859" s="2" t="s">
        <v>0</v>
      </c>
      <c r="V859" s="1">
        <v>0</v>
      </c>
      <c r="W859" s="1">
        <v>55466585.960000001</v>
      </c>
      <c r="X859" s="2" t="s">
        <v>9</v>
      </c>
      <c r="Y859" s="1">
        <v>8874653.7535999995</v>
      </c>
      <c r="Z859" s="1">
        <v>0</v>
      </c>
      <c r="AA859" s="2" t="s">
        <v>0</v>
      </c>
      <c r="AB859" s="1">
        <v>0</v>
      </c>
      <c r="AC859" s="1">
        <v>0</v>
      </c>
      <c r="AD859" s="2" t="s">
        <v>0</v>
      </c>
      <c r="AE859" s="1">
        <v>0</v>
      </c>
      <c r="AF859" s="2">
        <v>0</v>
      </c>
      <c r="AG859" s="2" t="s">
        <v>0</v>
      </c>
      <c r="AH859" s="1">
        <v>0</v>
      </c>
      <c r="AI859" s="1">
        <v>0</v>
      </c>
      <c r="AJ859" s="2" t="s">
        <v>0</v>
      </c>
      <c r="AK859" s="1">
        <v>0</v>
      </c>
      <c r="AL859" s="1">
        <v>0</v>
      </c>
      <c r="AM859" s="49" t="s">
        <v>1</v>
      </c>
      <c r="AN859" s="2" t="s">
        <v>1</v>
      </c>
      <c r="AO859" s="49" t="s">
        <v>1</v>
      </c>
      <c r="AP859" s="2" t="s">
        <v>1</v>
      </c>
      <c r="AR859" s="7"/>
      <c r="AS859" s="125"/>
      <c r="AT859" s="5"/>
      <c r="AU859" s="13"/>
    </row>
    <row r="860" spans="1:16367" x14ac:dyDescent="0.25">
      <c r="A860" s="2" t="s">
        <v>96</v>
      </c>
      <c r="B860" s="48">
        <v>44184</v>
      </c>
      <c r="C860" s="2" t="s">
        <v>6</v>
      </c>
      <c r="D860" s="2" t="s">
        <v>49</v>
      </c>
      <c r="E860" s="2" t="s">
        <v>232</v>
      </c>
      <c r="F860" s="2" t="s">
        <v>2508</v>
      </c>
      <c r="G860" s="2" t="s">
        <v>13</v>
      </c>
      <c r="H860" s="2" t="s">
        <v>1</v>
      </c>
      <c r="I860" s="1" t="s">
        <v>2509</v>
      </c>
      <c r="J860" s="1" t="s">
        <v>1</v>
      </c>
      <c r="K860" s="1" t="s">
        <v>2510</v>
      </c>
      <c r="L860" s="1" t="s">
        <v>2511</v>
      </c>
      <c r="M860" s="1">
        <v>16207794.24</v>
      </c>
      <c r="N860" s="2" t="s">
        <v>12</v>
      </c>
      <c r="O860" s="2" t="s">
        <v>2512</v>
      </c>
      <c r="P860" s="2" t="s">
        <v>2513</v>
      </c>
      <c r="Q860" s="1">
        <v>-2024130</v>
      </c>
      <c r="R860" s="1">
        <v>0</v>
      </c>
      <c r="S860" s="1">
        <v>-2024130</v>
      </c>
      <c r="T860" s="1">
        <v>0</v>
      </c>
      <c r="U860" s="2" t="s">
        <v>0</v>
      </c>
      <c r="V860" s="1">
        <v>0</v>
      </c>
      <c r="W860" s="1">
        <v>0</v>
      </c>
      <c r="X860" s="2" t="s">
        <v>0</v>
      </c>
      <c r="Y860" s="1">
        <v>0</v>
      </c>
      <c r="Z860" s="1">
        <v>0</v>
      </c>
      <c r="AA860" s="2" t="s">
        <v>0</v>
      </c>
      <c r="AB860" s="1">
        <v>0</v>
      </c>
      <c r="AC860" s="1">
        <v>0</v>
      </c>
      <c r="AD860" s="2" t="s">
        <v>0</v>
      </c>
      <c r="AE860" s="1">
        <v>0</v>
      </c>
      <c r="AF860" s="2">
        <v>0</v>
      </c>
      <c r="AG860" s="2" t="s">
        <v>0</v>
      </c>
      <c r="AH860" s="1">
        <v>0</v>
      </c>
      <c r="AI860" s="1">
        <v>0</v>
      </c>
      <c r="AJ860" s="2" t="s">
        <v>0</v>
      </c>
      <c r="AK860" s="1">
        <v>0</v>
      </c>
      <c r="AL860" s="1">
        <v>0</v>
      </c>
      <c r="AM860" s="49" t="s">
        <v>1</v>
      </c>
      <c r="AN860" s="2" t="s">
        <v>1</v>
      </c>
      <c r="AO860" s="49" t="s">
        <v>1</v>
      </c>
      <c r="AP860" s="2" t="s">
        <v>1</v>
      </c>
      <c r="AR860" s="7"/>
      <c r="AS860" s="125"/>
      <c r="AT860" s="5"/>
      <c r="AU860" s="13"/>
    </row>
    <row r="861" spans="1:16367" x14ac:dyDescent="0.25">
      <c r="A861" s="2" t="s">
        <v>95</v>
      </c>
      <c r="B861" s="48">
        <v>44184</v>
      </c>
      <c r="C861" s="2" t="s">
        <v>6</v>
      </c>
      <c r="D861" s="2" t="s">
        <v>49</v>
      </c>
      <c r="E861" s="2" t="s">
        <v>232</v>
      </c>
      <c r="F861" s="2" t="s">
        <v>2508</v>
      </c>
      <c r="G861" s="2" t="s">
        <v>13</v>
      </c>
      <c r="H861" s="2" t="s">
        <v>1</v>
      </c>
      <c r="I861" s="1" t="s">
        <v>2514</v>
      </c>
      <c r="J861" s="1" t="s">
        <v>1</v>
      </c>
      <c r="K861" s="1" t="s">
        <v>2515</v>
      </c>
      <c r="L861" s="1" t="s">
        <v>1911</v>
      </c>
      <c r="M861" s="1">
        <v>67102685</v>
      </c>
      <c r="N861" s="2" t="s">
        <v>12</v>
      </c>
      <c r="O861" s="2" t="s">
        <v>2516</v>
      </c>
      <c r="P861" s="2" t="s">
        <v>2517</v>
      </c>
      <c r="Q861" s="1">
        <v>-1531200</v>
      </c>
      <c r="R861" s="1">
        <v>0</v>
      </c>
      <c r="S861" s="1">
        <v>0</v>
      </c>
      <c r="T861" s="1">
        <v>0</v>
      </c>
      <c r="U861" s="2" t="s">
        <v>0</v>
      </c>
      <c r="V861" s="1">
        <v>0</v>
      </c>
      <c r="W861" s="1">
        <v>-1320000</v>
      </c>
      <c r="X861" s="2" t="s">
        <v>9</v>
      </c>
      <c r="Y861" s="1">
        <v>-211200</v>
      </c>
      <c r="Z861" s="1">
        <v>0</v>
      </c>
      <c r="AA861" s="2" t="s">
        <v>0</v>
      </c>
      <c r="AB861" s="1">
        <v>0</v>
      </c>
      <c r="AC861" s="1">
        <v>0</v>
      </c>
      <c r="AD861" s="2" t="s">
        <v>0</v>
      </c>
      <c r="AE861" s="1">
        <v>0</v>
      </c>
      <c r="AF861" s="2">
        <v>0</v>
      </c>
      <c r="AG861" s="2" t="s">
        <v>0</v>
      </c>
      <c r="AH861" s="1">
        <v>0</v>
      </c>
      <c r="AI861" s="1">
        <v>0</v>
      </c>
      <c r="AJ861" s="2" t="s">
        <v>0</v>
      </c>
      <c r="AK861" s="1">
        <v>0</v>
      </c>
      <c r="AL861" s="1">
        <v>0</v>
      </c>
      <c r="AM861" s="49" t="s">
        <v>1</v>
      </c>
      <c r="AN861" s="2" t="s">
        <v>1</v>
      </c>
      <c r="AO861" s="49" t="s">
        <v>1</v>
      </c>
      <c r="AP861" s="2" t="s">
        <v>1</v>
      </c>
      <c r="AR861" s="7"/>
      <c r="AS861" s="125"/>
      <c r="AT861" s="5"/>
      <c r="AU861" s="13"/>
    </row>
    <row r="862" spans="1:16367" x14ac:dyDescent="0.25">
      <c r="A862" s="2" t="s">
        <v>94</v>
      </c>
      <c r="B862" s="48">
        <v>44184</v>
      </c>
      <c r="C862" s="2" t="s">
        <v>6</v>
      </c>
      <c r="D862" s="2" t="s">
        <v>49</v>
      </c>
      <c r="E862" s="2" t="s">
        <v>232</v>
      </c>
      <c r="F862" s="2" t="s">
        <v>2508</v>
      </c>
      <c r="G862" s="2" t="s">
        <v>3</v>
      </c>
      <c r="H862" s="2" t="s">
        <v>2518</v>
      </c>
      <c r="I862" s="1" t="s">
        <v>1</v>
      </c>
      <c r="J862" s="1" t="s">
        <v>1</v>
      </c>
      <c r="K862" s="1" t="s">
        <v>1</v>
      </c>
      <c r="L862" s="1" t="s">
        <v>1</v>
      </c>
      <c r="M862" s="1">
        <v>0</v>
      </c>
      <c r="N862" s="2" t="s">
        <v>1</v>
      </c>
      <c r="O862" s="2" t="s">
        <v>2</v>
      </c>
      <c r="P862" s="2" t="s">
        <v>1</v>
      </c>
      <c r="Q862" s="1">
        <v>995622833.25880015</v>
      </c>
      <c r="R862" s="1">
        <v>0</v>
      </c>
      <c r="S862" s="1">
        <v>773674630.35000014</v>
      </c>
      <c r="T862" s="1">
        <v>0</v>
      </c>
      <c r="U862" s="2" t="s">
        <v>0</v>
      </c>
      <c r="V862" s="1">
        <v>0</v>
      </c>
      <c r="W862" s="1">
        <v>191334657.68000001</v>
      </c>
      <c r="X862" s="2" t="s">
        <v>9</v>
      </c>
      <c r="Y862" s="1">
        <v>30613545.228799999</v>
      </c>
      <c r="Z862" s="1">
        <v>0</v>
      </c>
      <c r="AA862" s="2" t="s">
        <v>0</v>
      </c>
      <c r="AB862" s="1">
        <v>0</v>
      </c>
      <c r="AC862" s="1">
        <v>0</v>
      </c>
      <c r="AD862" s="2" t="s">
        <v>0</v>
      </c>
      <c r="AE862" s="1">
        <v>0</v>
      </c>
      <c r="AF862" s="2">
        <v>0</v>
      </c>
      <c r="AG862" s="2" t="s">
        <v>0</v>
      </c>
      <c r="AH862" s="1">
        <v>0</v>
      </c>
      <c r="AI862" s="1">
        <v>0</v>
      </c>
      <c r="AJ862" s="2" t="s">
        <v>0</v>
      </c>
      <c r="AK862" s="1">
        <v>0</v>
      </c>
      <c r="AL862" s="1">
        <v>0</v>
      </c>
      <c r="AM862" s="49" t="s">
        <v>1</v>
      </c>
      <c r="AN862" s="2" t="s">
        <v>1</v>
      </c>
      <c r="AO862" s="49" t="s">
        <v>1</v>
      </c>
      <c r="AP862" s="2" t="s">
        <v>1</v>
      </c>
      <c r="AR862" s="7"/>
      <c r="AS862" s="125"/>
      <c r="AT862" s="5"/>
      <c r="AU862" s="13"/>
    </row>
    <row r="863" spans="1:16367" x14ac:dyDescent="0.25">
      <c r="A863" s="2" t="s">
        <v>93</v>
      </c>
      <c r="B863" s="48">
        <v>44184</v>
      </c>
      <c r="C863" s="2" t="s">
        <v>6</v>
      </c>
      <c r="D863" s="2" t="s">
        <v>49</v>
      </c>
      <c r="E863" s="2" t="s">
        <v>446</v>
      </c>
      <c r="F863" s="2" t="s">
        <v>2519</v>
      </c>
      <c r="G863" s="2" t="s">
        <v>3</v>
      </c>
      <c r="H863" s="2" t="s">
        <v>1885</v>
      </c>
      <c r="I863" s="1"/>
      <c r="J863" s="1"/>
      <c r="K863" s="1"/>
      <c r="L863" s="1"/>
      <c r="M863" s="1">
        <v>0</v>
      </c>
      <c r="N863" s="2"/>
      <c r="O863" s="2" t="s">
        <v>98</v>
      </c>
      <c r="P863" s="2"/>
      <c r="Q863" s="1">
        <v>0</v>
      </c>
      <c r="R863" s="1">
        <v>0</v>
      </c>
      <c r="S863" s="1">
        <v>0</v>
      </c>
      <c r="T863" s="1">
        <v>0</v>
      </c>
      <c r="U863" s="2" t="s">
        <v>0</v>
      </c>
      <c r="V863" s="1">
        <v>0</v>
      </c>
      <c r="W863" s="1">
        <v>0</v>
      </c>
      <c r="X863" s="2" t="s">
        <v>0</v>
      </c>
      <c r="Y863" s="1">
        <v>0</v>
      </c>
      <c r="Z863" s="1">
        <v>0</v>
      </c>
      <c r="AA863" s="2" t="s">
        <v>0</v>
      </c>
      <c r="AB863" s="1">
        <v>0</v>
      </c>
      <c r="AC863" s="1">
        <v>0</v>
      </c>
      <c r="AD863" s="2" t="s">
        <v>0</v>
      </c>
      <c r="AE863" s="1">
        <v>0</v>
      </c>
      <c r="AF863" s="2">
        <v>0</v>
      </c>
      <c r="AG863" s="2" t="s">
        <v>0</v>
      </c>
      <c r="AH863" s="1">
        <v>0</v>
      </c>
      <c r="AI863" s="1">
        <v>0</v>
      </c>
      <c r="AJ863" s="2" t="s">
        <v>0</v>
      </c>
      <c r="AK863" s="1">
        <v>0</v>
      </c>
      <c r="AL863" s="1">
        <v>0</v>
      </c>
      <c r="AM863" s="49" t="s">
        <v>1</v>
      </c>
      <c r="AN863" s="2" t="s">
        <v>1</v>
      </c>
      <c r="AO863" s="49" t="s">
        <v>1</v>
      </c>
      <c r="AP863" s="2" t="s">
        <v>1</v>
      </c>
      <c r="AR863" s="7"/>
      <c r="AS863" s="125"/>
      <c r="AT863" s="5"/>
      <c r="AU863" s="13"/>
    </row>
    <row r="864" spans="1:16367" x14ac:dyDescent="0.25">
      <c r="A864" s="2" t="s">
        <v>92</v>
      </c>
      <c r="B864" s="48">
        <v>44184</v>
      </c>
      <c r="C864" s="2" t="s">
        <v>27</v>
      </c>
      <c r="D864" s="2" t="s">
        <v>42</v>
      </c>
      <c r="E864" s="2" t="s">
        <v>214</v>
      </c>
      <c r="F864" s="2" t="s">
        <v>2143</v>
      </c>
      <c r="G864" s="2" t="s">
        <v>3</v>
      </c>
      <c r="H864" s="2" t="s">
        <v>2520</v>
      </c>
      <c r="I864" s="1" t="s">
        <v>1</v>
      </c>
      <c r="J864" s="1" t="s">
        <v>1</v>
      </c>
      <c r="K864" s="1" t="s">
        <v>1</v>
      </c>
      <c r="L864" s="1" t="s">
        <v>1</v>
      </c>
      <c r="M864" s="1">
        <v>0</v>
      </c>
      <c r="N864" s="2" t="s">
        <v>1</v>
      </c>
      <c r="O864" s="2" t="s">
        <v>2</v>
      </c>
      <c r="P864" s="2" t="s">
        <v>1</v>
      </c>
      <c r="Q864" s="1">
        <v>36813036.006400004</v>
      </c>
      <c r="R864" s="1">
        <v>0</v>
      </c>
      <c r="S864" s="1">
        <v>29615200</v>
      </c>
      <c r="T864" s="1">
        <v>0</v>
      </c>
      <c r="U864" s="2" t="s">
        <v>0</v>
      </c>
      <c r="V864" s="1">
        <v>0</v>
      </c>
      <c r="W864" s="1">
        <v>6205031.04</v>
      </c>
      <c r="X864" s="2" t="s">
        <v>9</v>
      </c>
      <c r="Y864" s="1">
        <v>992804.96640000003</v>
      </c>
      <c r="Z864" s="1">
        <v>0</v>
      </c>
      <c r="AA864" s="2" t="s">
        <v>0</v>
      </c>
      <c r="AB864" s="1">
        <v>0</v>
      </c>
      <c r="AC864" s="1">
        <v>0</v>
      </c>
      <c r="AD864" s="2" t="s">
        <v>0</v>
      </c>
      <c r="AE864" s="1">
        <v>0</v>
      </c>
      <c r="AF864" s="2">
        <v>0</v>
      </c>
      <c r="AG864" s="2" t="s">
        <v>0</v>
      </c>
      <c r="AH864" s="1">
        <v>0</v>
      </c>
      <c r="AI864" s="1">
        <v>0</v>
      </c>
      <c r="AJ864" s="2" t="s">
        <v>0</v>
      </c>
      <c r="AK864" s="1">
        <v>0</v>
      </c>
      <c r="AL864" s="1">
        <v>0</v>
      </c>
      <c r="AM864" s="49" t="s">
        <v>1</v>
      </c>
      <c r="AN864" s="2" t="s">
        <v>1</v>
      </c>
      <c r="AO864" s="49" t="s">
        <v>1</v>
      </c>
      <c r="AP864" s="2" t="s">
        <v>1</v>
      </c>
      <c r="AR864" s="7"/>
      <c r="AS864" s="125"/>
      <c r="AT864" s="5"/>
      <c r="AU864" s="13"/>
    </row>
    <row r="865" spans="1:47" x14ac:dyDescent="0.25">
      <c r="A865" s="2" t="s">
        <v>91</v>
      </c>
      <c r="B865" s="48">
        <v>44184</v>
      </c>
      <c r="C865" s="2" t="s">
        <v>27</v>
      </c>
      <c r="D865" s="2" t="s">
        <v>42</v>
      </c>
      <c r="E865" s="2" t="s">
        <v>214</v>
      </c>
      <c r="F865" s="2" t="s">
        <v>2146</v>
      </c>
      <c r="G865" s="2" t="s">
        <v>3</v>
      </c>
      <c r="H865" s="2" t="s">
        <v>2521</v>
      </c>
      <c r="I865" s="1" t="s">
        <v>1</v>
      </c>
      <c r="J865" s="1" t="s">
        <v>1</v>
      </c>
      <c r="K865" s="1" t="s">
        <v>1</v>
      </c>
      <c r="L865" s="1" t="s">
        <v>1</v>
      </c>
      <c r="M865" s="1">
        <v>0</v>
      </c>
      <c r="N865" s="2" t="s">
        <v>1</v>
      </c>
      <c r="O865" s="2" t="s">
        <v>441</v>
      </c>
      <c r="P865" s="2" t="s">
        <v>442</v>
      </c>
      <c r="Q865" s="1">
        <v>13751985</v>
      </c>
      <c r="R865" s="1">
        <v>0</v>
      </c>
      <c r="S865" s="1">
        <v>13676121</v>
      </c>
      <c r="T865" s="1">
        <v>65400</v>
      </c>
      <c r="U865" s="2" t="s">
        <v>9</v>
      </c>
      <c r="V865" s="1">
        <v>10464</v>
      </c>
      <c r="W865" s="1">
        <v>0</v>
      </c>
      <c r="X865" s="2" t="s">
        <v>0</v>
      </c>
      <c r="Y865" s="1">
        <v>0</v>
      </c>
      <c r="Z865" s="1">
        <v>0</v>
      </c>
      <c r="AA865" s="2" t="s">
        <v>0</v>
      </c>
      <c r="AB865" s="1">
        <v>0</v>
      </c>
      <c r="AC865" s="1">
        <v>0</v>
      </c>
      <c r="AD865" s="2" t="s">
        <v>0</v>
      </c>
      <c r="AE865" s="1">
        <v>0</v>
      </c>
      <c r="AF865" s="2">
        <v>0</v>
      </c>
      <c r="AG865" s="2" t="s">
        <v>0</v>
      </c>
      <c r="AH865" s="1">
        <v>0</v>
      </c>
      <c r="AI865" s="1">
        <v>0</v>
      </c>
      <c r="AJ865" s="2" t="s">
        <v>0</v>
      </c>
      <c r="AK865" s="1">
        <v>0</v>
      </c>
      <c r="AL865" s="1">
        <v>0</v>
      </c>
      <c r="AM865" s="49" t="s">
        <v>1</v>
      </c>
      <c r="AN865" s="2" t="s">
        <v>1</v>
      </c>
      <c r="AO865" s="49" t="s">
        <v>1</v>
      </c>
      <c r="AP865" s="2" t="s">
        <v>1</v>
      </c>
      <c r="AR865" s="7"/>
      <c r="AS865" s="125"/>
      <c r="AT865" s="5"/>
      <c r="AU865" s="13"/>
    </row>
    <row r="866" spans="1:47" x14ac:dyDescent="0.25">
      <c r="A866" s="2" t="s">
        <v>90</v>
      </c>
      <c r="B866" s="48">
        <v>44184</v>
      </c>
      <c r="C866" s="2" t="s">
        <v>27</v>
      </c>
      <c r="D866" s="2" t="s">
        <v>42</v>
      </c>
      <c r="E866" s="2" t="s">
        <v>214</v>
      </c>
      <c r="F866" s="2" t="s">
        <v>2143</v>
      </c>
      <c r="G866" s="2" t="s">
        <v>3</v>
      </c>
      <c r="H866" s="2" t="s">
        <v>2522</v>
      </c>
      <c r="I866" s="1" t="s">
        <v>1</v>
      </c>
      <c r="J866" s="1" t="s">
        <v>1</v>
      </c>
      <c r="K866" s="1" t="s">
        <v>1</v>
      </c>
      <c r="L866" s="1" t="s">
        <v>1</v>
      </c>
      <c r="M866" s="1">
        <v>0</v>
      </c>
      <c r="N866" s="2" t="s">
        <v>1</v>
      </c>
      <c r="O866" s="2" t="s">
        <v>2</v>
      </c>
      <c r="P866" s="2" t="s">
        <v>1</v>
      </c>
      <c r="Q866" s="1">
        <v>51932023.812800005</v>
      </c>
      <c r="R866" s="1">
        <v>0</v>
      </c>
      <c r="S866" s="1">
        <v>40985635</v>
      </c>
      <c r="T866" s="1">
        <v>0</v>
      </c>
      <c r="U866" s="2" t="s">
        <v>0</v>
      </c>
      <c r="V866" s="1">
        <v>0</v>
      </c>
      <c r="W866" s="1">
        <v>9436542.0800000001</v>
      </c>
      <c r="X866" s="2" t="s">
        <v>9</v>
      </c>
      <c r="Y866" s="1">
        <v>1509846.7328000001</v>
      </c>
      <c r="Z866" s="1">
        <v>0</v>
      </c>
      <c r="AA866" s="2" t="s">
        <v>0</v>
      </c>
      <c r="AB866" s="1">
        <v>0</v>
      </c>
      <c r="AC866" s="1">
        <v>0</v>
      </c>
      <c r="AD866" s="2" t="s">
        <v>0</v>
      </c>
      <c r="AE866" s="1">
        <v>0</v>
      </c>
      <c r="AF866" s="2">
        <v>0</v>
      </c>
      <c r="AG866" s="2" t="s">
        <v>0</v>
      </c>
      <c r="AH866" s="1">
        <v>0</v>
      </c>
      <c r="AI866" s="1">
        <v>0</v>
      </c>
      <c r="AJ866" s="2" t="s">
        <v>0</v>
      </c>
      <c r="AK866" s="1">
        <v>0</v>
      </c>
      <c r="AL866" s="1">
        <v>0</v>
      </c>
      <c r="AM866" s="49" t="s">
        <v>1</v>
      </c>
      <c r="AN866" s="2" t="s">
        <v>1</v>
      </c>
      <c r="AO866" s="49" t="s">
        <v>1</v>
      </c>
      <c r="AP866" s="2" t="s">
        <v>1</v>
      </c>
      <c r="AR866" s="7"/>
      <c r="AS866" s="125"/>
      <c r="AT866" s="5"/>
      <c r="AU866" s="13"/>
    </row>
    <row r="867" spans="1:47" x14ac:dyDescent="0.25">
      <c r="A867" s="2" t="s">
        <v>89</v>
      </c>
      <c r="B867" s="48">
        <v>44184</v>
      </c>
      <c r="C867" s="2" t="s">
        <v>27</v>
      </c>
      <c r="D867" s="2" t="s">
        <v>42</v>
      </c>
      <c r="E867" s="2" t="s">
        <v>214</v>
      </c>
      <c r="F867" s="2" t="s">
        <v>2146</v>
      </c>
      <c r="G867" s="2" t="s">
        <v>3</v>
      </c>
      <c r="H867" s="2" t="s">
        <v>2523</v>
      </c>
      <c r="I867" s="1" t="s">
        <v>1</v>
      </c>
      <c r="J867" s="1" t="s">
        <v>1</v>
      </c>
      <c r="K867" s="1" t="s">
        <v>1</v>
      </c>
      <c r="L867" s="1" t="s">
        <v>1</v>
      </c>
      <c r="M867" s="1">
        <v>0</v>
      </c>
      <c r="N867" s="2" t="s">
        <v>1</v>
      </c>
      <c r="O867" s="2" t="s">
        <v>424</v>
      </c>
      <c r="P867" s="2" t="s">
        <v>425</v>
      </c>
      <c r="Q867" s="1">
        <v>3793200</v>
      </c>
      <c r="R867" s="1">
        <v>0</v>
      </c>
      <c r="S867" s="1">
        <v>0</v>
      </c>
      <c r="T867" s="1">
        <v>3270000</v>
      </c>
      <c r="U867" s="2" t="s">
        <v>9</v>
      </c>
      <c r="V867" s="1">
        <v>523200</v>
      </c>
      <c r="W867" s="1">
        <v>0</v>
      </c>
      <c r="X867" s="2" t="s">
        <v>0</v>
      </c>
      <c r="Y867" s="1">
        <v>0</v>
      </c>
      <c r="Z867" s="1">
        <v>0</v>
      </c>
      <c r="AA867" s="2" t="s">
        <v>0</v>
      </c>
      <c r="AB867" s="1">
        <v>0</v>
      </c>
      <c r="AC867" s="1">
        <v>0</v>
      </c>
      <c r="AD867" s="2" t="s">
        <v>0</v>
      </c>
      <c r="AE867" s="1">
        <v>0</v>
      </c>
      <c r="AF867" s="2">
        <v>0</v>
      </c>
      <c r="AG867" s="2" t="s">
        <v>0</v>
      </c>
      <c r="AH867" s="1">
        <v>0</v>
      </c>
      <c r="AI867" s="1">
        <v>0</v>
      </c>
      <c r="AJ867" s="2" t="s">
        <v>0</v>
      </c>
      <c r="AK867" s="1">
        <v>0</v>
      </c>
      <c r="AL867" s="1">
        <v>0</v>
      </c>
      <c r="AM867" s="49" t="s">
        <v>1</v>
      </c>
      <c r="AN867" s="2" t="s">
        <v>1</v>
      </c>
      <c r="AO867" s="49" t="s">
        <v>1</v>
      </c>
      <c r="AP867" s="2" t="s">
        <v>1</v>
      </c>
      <c r="AR867" s="7"/>
      <c r="AS867" s="125"/>
      <c r="AT867" s="5"/>
      <c r="AU867" s="13"/>
    </row>
    <row r="868" spans="1:47" x14ac:dyDescent="0.25">
      <c r="A868" s="2" t="s">
        <v>88</v>
      </c>
      <c r="B868" s="48">
        <v>44184</v>
      </c>
      <c r="C868" s="2" t="s">
        <v>27</v>
      </c>
      <c r="D868" s="2" t="s">
        <v>42</v>
      </c>
      <c r="E868" s="2" t="s">
        <v>214</v>
      </c>
      <c r="F868" s="2" t="s">
        <v>2146</v>
      </c>
      <c r="G868" s="2" t="s">
        <v>3</v>
      </c>
      <c r="H868" s="2" t="s">
        <v>2524</v>
      </c>
      <c r="I868" s="1" t="s">
        <v>1</v>
      </c>
      <c r="J868" s="1" t="s">
        <v>1</v>
      </c>
      <c r="K868" s="1" t="s">
        <v>1</v>
      </c>
      <c r="L868" s="1" t="s">
        <v>1</v>
      </c>
      <c r="M868" s="1">
        <v>0</v>
      </c>
      <c r="N868" s="2" t="s">
        <v>1</v>
      </c>
      <c r="O868" s="2" t="s">
        <v>424</v>
      </c>
      <c r="P868" s="2" t="s">
        <v>425</v>
      </c>
      <c r="Q868" s="1">
        <v>79771749.189999998</v>
      </c>
      <c r="R868" s="1">
        <v>0</v>
      </c>
      <c r="S868" s="1">
        <v>25330510</v>
      </c>
      <c r="T868" s="1">
        <v>46932102.75</v>
      </c>
      <c r="U868" s="2" t="s">
        <v>9</v>
      </c>
      <c r="V868" s="1">
        <v>7509136.4400000004</v>
      </c>
      <c r="W868" s="1">
        <v>0</v>
      </c>
      <c r="X868" s="2" t="s">
        <v>0</v>
      </c>
      <c r="Y868" s="1">
        <v>0</v>
      </c>
      <c r="Z868" s="1">
        <v>0</v>
      </c>
      <c r="AA868" s="2" t="s">
        <v>0</v>
      </c>
      <c r="AB868" s="1">
        <v>0</v>
      </c>
      <c r="AC868" s="1">
        <v>0</v>
      </c>
      <c r="AD868" s="2" t="s">
        <v>0</v>
      </c>
      <c r="AE868" s="1">
        <v>0</v>
      </c>
      <c r="AF868" s="2">
        <v>0</v>
      </c>
      <c r="AG868" s="2" t="s">
        <v>0</v>
      </c>
      <c r="AH868" s="1">
        <v>0</v>
      </c>
      <c r="AI868" s="1">
        <v>0</v>
      </c>
      <c r="AJ868" s="2" t="s">
        <v>0</v>
      </c>
      <c r="AK868" s="1">
        <v>0</v>
      </c>
      <c r="AL868" s="1">
        <v>0</v>
      </c>
      <c r="AM868" s="49" t="s">
        <v>1</v>
      </c>
      <c r="AN868" s="2" t="s">
        <v>1</v>
      </c>
      <c r="AO868" s="49" t="s">
        <v>1</v>
      </c>
      <c r="AP868" s="2" t="s">
        <v>1</v>
      </c>
      <c r="AR868" s="7"/>
      <c r="AS868" s="125"/>
      <c r="AT868" s="5"/>
      <c r="AU868" s="13"/>
    </row>
    <row r="869" spans="1:47" x14ac:dyDescent="0.25">
      <c r="A869" s="2" t="s">
        <v>87</v>
      </c>
      <c r="B869" s="48">
        <v>44184</v>
      </c>
      <c r="C869" s="2" t="s">
        <v>27</v>
      </c>
      <c r="D869" s="2" t="s">
        <v>42</v>
      </c>
      <c r="E869" s="2" t="s">
        <v>214</v>
      </c>
      <c r="F869" s="2" t="s">
        <v>2143</v>
      </c>
      <c r="G869" s="2" t="s">
        <v>3</v>
      </c>
      <c r="H869" s="2" t="s">
        <v>2525</v>
      </c>
      <c r="I869" s="1" t="s">
        <v>1</v>
      </c>
      <c r="J869" s="1" t="s">
        <v>1</v>
      </c>
      <c r="K869" s="1" t="s">
        <v>1</v>
      </c>
      <c r="L869" s="1" t="s">
        <v>1</v>
      </c>
      <c r="M869" s="1">
        <v>0</v>
      </c>
      <c r="N869" s="2" t="s">
        <v>1</v>
      </c>
      <c r="O869" s="2" t="s">
        <v>2</v>
      </c>
      <c r="P869" s="2" t="s">
        <v>1</v>
      </c>
      <c r="Q869" s="1">
        <v>124069575.67280002</v>
      </c>
      <c r="R869" s="1">
        <v>0</v>
      </c>
      <c r="S869" s="1">
        <v>105063395.5</v>
      </c>
      <c r="T869" s="1">
        <v>0</v>
      </c>
      <c r="U869" s="2" t="s">
        <v>0</v>
      </c>
      <c r="V869" s="1">
        <v>0</v>
      </c>
      <c r="W869" s="1">
        <v>16384638.079999998</v>
      </c>
      <c r="X869" s="2" t="s">
        <v>9</v>
      </c>
      <c r="Y869" s="1">
        <v>2621542.0927999998</v>
      </c>
      <c r="Z869" s="1">
        <v>0</v>
      </c>
      <c r="AA869" s="2" t="s">
        <v>0</v>
      </c>
      <c r="AB869" s="1">
        <v>0</v>
      </c>
      <c r="AC869" s="1">
        <v>0</v>
      </c>
      <c r="AD869" s="2" t="s">
        <v>0</v>
      </c>
      <c r="AE869" s="1">
        <v>0</v>
      </c>
      <c r="AF869" s="2">
        <v>0</v>
      </c>
      <c r="AG869" s="2" t="s">
        <v>0</v>
      </c>
      <c r="AH869" s="50">
        <v>0</v>
      </c>
      <c r="AI869" s="50">
        <v>0</v>
      </c>
      <c r="AJ869" s="45" t="s">
        <v>0</v>
      </c>
      <c r="AK869" s="50">
        <v>0</v>
      </c>
      <c r="AL869" s="50">
        <v>0</v>
      </c>
      <c r="AM869" s="66" t="s">
        <v>1</v>
      </c>
      <c r="AN869" s="45" t="s">
        <v>1</v>
      </c>
      <c r="AO869" s="66" t="s">
        <v>1</v>
      </c>
      <c r="AP869" s="45" t="s">
        <v>1</v>
      </c>
      <c r="AR869" s="7"/>
      <c r="AS869" s="125"/>
      <c r="AT869" s="5"/>
      <c r="AU869" s="13"/>
    </row>
    <row r="870" spans="1:47" x14ac:dyDescent="0.25">
      <c r="A870" s="2" t="s">
        <v>86</v>
      </c>
      <c r="B870" s="48">
        <v>44184</v>
      </c>
      <c r="C870" s="2" t="s">
        <v>35</v>
      </c>
      <c r="D870" s="2" t="s">
        <v>42</v>
      </c>
      <c r="E870" s="2" t="s">
        <v>219</v>
      </c>
      <c r="F870" s="2" t="s">
        <v>2526</v>
      </c>
      <c r="G870" s="2" t="s">
        <v>3</v>
      </c>
      <c r="H870" s="2" t="s">
        <v>2527</v>
      </c>
      <c r="I870" s="1" t="s">
        <v>1</v>
      </c>
      <c r="J870" s="1" t="s">
        <v>1</v>
      </c>
      <c r="K870" s="1" t="s">
        <v>1</v>
      </c>
      <c r="L870" s="1" t="s">
        <v>1</v>
      </c>
      <c r="M870" s="1">
        <v>0</v>
      </c>
      <c r="N870" s="2" t="s">
        <v>1</v>
      </c>
      <c r="O870" s="2" t="s">
        <v>2</v>
      </c>
      <c r="P870" s="2" t="s">
        <v>1</v>
      </c>
      <c r="Q870" s="1">
        <v>404520725.67159992</v>
      </c>
      <c r="R870" s="1">
        <v>0</v>
      </c>
      <c r="S870" s="1">
        <v>365493443.80000007</v>
      </c>
      <c r="T870" s="1">
        <v>0</v>
      </c>
      <c r="U870" s="2" t="s">
        <v>0</v>
      </c>
      <c r="V870" s="1">
        <v>0</v>
      </c>
      <c r="W870" s="1">
        <v>33644208.509999998</v>
      </c>
      <c r="X870" s="2" t="s">
        <v>0</v>
      </c>
      <c r="Y870" s="1">
        <v>5383073.3616000004</v>
      </c>
      <c r="Z870" s="1">
        <v>0</v>
      </c>
      <c r="AA870" s="2" t="s">
        <v>0</v>
      </c>
      <c r="AB870" s="1">
        <v>0</v>
      </c>
      <c r="AC870" s="1">
        <v>0</v>
      </c>
      <c r="AD870" s="2" t="s">
        <v>0</v>
      </c>
      <c r="AE870" s="1">
        <v>0</v>
      </c>
      <c r="AF870" s="2">
        <v>0</v>
      </c>
      <c r="AG870" s="2" t="s">
        <v>0</v>
      </c>
      <c r="AH870" s="1">
        <v>0</v>
      </c>
      <c r="AI870" s="1">
        <v>0</v>
      </c>
      <c r="AJ870" s="2" t="s">
        <v>0</v>
      </c>
      <c r="AK870" s="1">
        <v>0</v>
      </c>
      <c r="AL870" s="1">
        <v>0</v>
      </c>
      <c r="AM870" s="49" t="s">
        <v>1</v>
      </c>
      <c r="AN870" s="2" t="s">
        <v>1</v>
      </c>
      <c r="AO870" s="49" t="s">
        <v>1</v>
      </c>
      <c r="AP870" s="2" t="s">
        <v>1</v>
      </c>
      <c r="AR870" s="7"/>
      <c r="AS870" s="125"/>
      <c r="AT870" s="5"/>
      <c r="AU870" s="13"/>
    </row>
    <row r="871" spans="1:47" x14ac:dyDescent="0.25">
      <c r="A871" s="2" t="s">
        <v>85</v>
      </c>
      <c r="B871" s="48">
        <v>44184</v>
      </c>
      <c r="C871" s="2" t="s">
        <v>6</v>
      </c>
      <c r="D871" s="2" t="s">
        <v>42</v>
      </c>
      <c r="E871" s="2" t="s">
        <v>217</v>
      </c>
      <c r="F871" s="2" t="s">
        <v>860</v>
      </c>
      <c r="G871" s="2" t="s">
        <v>3</v>
      </c>
      <c r="H871" s="2" t="s">
        <v>2528</v>
      </c>
      <c r="I871" s="1"/>
      <c r="J871" s="1"/>
      <c r="K871" s="1"/>
      <c r="L871" s="1"/>
      <c r="M871" s="1">
        <v>0</v>
      </c>
      <c r="N871" s="2"/>
      <c r="O871" s="2" t="s">
        <v>2</v>
      </c>
      <c r="P871" s="2"/>
      <c r="Q871" s="1">
        <v>225151178</v>
      </c>
      <c r="R871" s="1">
        <v>0</v>
      </c>
      <c r="S871" s="1">
        <v>225151178</v>
      </c>
      <c r="T871" s="1">
        <v>0</v>
      </c>
      <c r="U871" s="2" t="s">
        <v>0</v>
      </c>
      <c r="V871" s="1">
        <v>0</v>
      </c>
      <c r="W871" s="1">
        <v>0</v>
      </c>
      <c r="X871" s="2" t="s">
        <v>0</v>
      </c>
      <c r="Y871" s="1">
        <v>0</v>
      </c>
      <c r="Z871" s="1">
        <v>0</v>
      </c>
      <c r="AA871" s="2" t="s">
        <v>0</v>
      </c>
      <c r="AB871" s="1">
        <v>0</v>
      </c>
      <c r="AC871" s="1">
        <v>0</v>
      </c>
      <c r="AD871" s="2" t="s">
        <v>0</v>
      </c>
      <c r="AE871" s="1">
        <v>0</v>
      </c>
      <c r="AF871" s="2">
        <v>0</v>
      </c>
      <c r="AG871" s="2" t="s">
        <v>0</v>
      </c>
      <c r="AH871" s="1">
        <v>0</v>
      </c>
      <c r="AI871" s="1">
        <v>0</v>
      </c>
      <c r="AJ871" s="2" t="s">
        <v>0</v>
      </c>
      <c r="AK871" s="1">
        <v>0</v>
      </c>
      <c r="AL871" s="1">
        <v>0</v>
      </c>
      <c r="AM871" s="49" t="s">
        <v>1</v>
      </c>
      <c r="AN871" s="2" t="s">
        <v>1</v>
      </c>
      <c r="AO871" s="49" t="s">
        <v>1</v>
      </c>
      <c r="AP871" s="2" t="s">
        <v>1</v>
      </c>
      <c r="AR871" s="7"/>
      <c r="AS871" s="125"/>
      <c r="AT871" s="5"/>
      <c r="AU871" s="13"/>
    </row>
    <row r="872" spans="1:47" x14ac:dyDescent="0.25">
      <c r="A872" s="2" t="s">
        <v>84</v>
      </c>
      <c r="B872" s="48">
        <v>44184</v>
      </c>
      <c r="C872" s="2" t="s">
        <v>6</v>
      </c>
      <c r="D872" s="2" t="s">
        <v>42</v>
      </c>
      <c r="E872" s="2" t="s">
        <v>221</v>
      </c>
      <c r="F872" s="2" t="s">
        <v>829</v>
      </c>
      <c r="G872" s="2" t="s">
        <v>3</v>
      </c>
      <c r="H872" s="2" t="s">
        <v>2529</v>
      </c>
      <c r="I872" s="1" t="s">
        <v>1</v>
      </c>
      <c r="J872" s="1" t="s">
        <v>1</v>
      </c>
      <c r="K872" s="1" t="s">
        <v>1</v>
      </c>
      <c r="L872" s="1" t="s">
        <v>1</v>
      </c>
      <c r="M872" s="1">
        <v>0</v>
      </c>
      <c r="N872" s="2" t="s">
        <v>1</v>
      </c>
      <c r="O872" s="2" t="s">
        <v>2</v>
      </c>
      <c r="P872" s="2" t="s">
        <v>1</v>
      </c>
      <c r="Q872" s="1">
        <v>1382566945.8052001</v>
      </c>
      <c r="R872" s="1">
        <v>0</v>
      </c>
      <c r="S872" s="1">
        <v>1029399856.0499997</v>
      </c>
      <c r="T872" s="1">
        <v>0</v>
      </c>
      <c r="U872" s="2" t="s">
        <v>0</v>
      </c>
      <c r="V872" s="1">
        <v>0</v>
      </c>
      <c r="W872" s="1">
        <v>304454387.72000003</v>
      </c>
      <c r="X872" s="2" t="s">
        <v>9</v>
      </c>
      <c r="Y872" s="1">
        <v>48712702.035199985</v>
      </c>
      <c r="Z872" s="1">
        <v>0</v>
      </c>
      <c r="AA872" s="2" t="s">
        <v>0</v>
      </c>
      <c r="AB872" s="1">
        <v>0</v>
      </c>
      <c r="AC872" s="1">
        <v>0</v>
      </c>
      <c r="AD872" s="2" t="s">
        <v>0</v>
      </c>
      <c r="AE872" s="1">
        <v>0</v>
      </c>
      <c r="AF872" s="2">
        <v>0</v>
      </c>
      <c r="AG872" s="2" t="s">
        <v>0</v>
      </c>
      <c r="AH872" s="1">
        <v>0</v>
      </c>
      <c r="AI872" s="1">
        <v>0</v>
      </c>
      <c r="AJ872" s="2" t="s">
        <v>0</v>
      </c>
      <c r="AK872" s="1">
        <v>0</v>
      </c>
      <c r="AL872" s="1">
        <v>0</v>
      </c>
      <c r="AM872" s="49" t="s">
        <v>1</v>
      </c>
      <c r="AN872" s="2" t="s">
        <v>1</v>
      </c>
      <c r="AO872" s="49" t="s">
        <v>1</v>
      </c>
      <c r="AP872" s="2" t="s">
        <v>1</v>
      </c>
      <c r="AR872" s="7"/>
      <c r="AS872" s="125"/>
      <c r="AT872" s="5"/>
      <c r="AU872" s="13"/>
    </row>
    <row r="873" spans="1:47" x14ac:dyDescent="0.25">
      <c r="A873" s="2" t="s">
        <v>83</v>
      </c>
      <c r="B873" s="48">
        <v>44184</v>
      </c>
      <c r="C873" s="2" t="s">
        <v>27</v>
      </c>
      <c r="D873" s="2" t="s">
        <v>38</v>
      </c>
      <c r="E873" s="2" t="s">
        <v>4</v>
      </c>
      <c r="F873" s="2" t="s">
        <v>2530</v>
      </c>
      <c r="G873" s="2" t="s">
        <v>3</v>
      </c>
      <c r="H873" s="2" t="s">
        <v>2531</v>
      </c>
      <c r="I873" s="1" t="s">
        <v>1</v>
      </c>
      <c r="J873" s="1" t="s">
        <v>1</v>
      </c>
      <c r="K873" s="1" t="s">
        <v>1</v>
      </c>
      <c r="L873" s="1" t="s">
        <v>1</v>
      </c>
      <c r="M873" s="1">
        <v>0</v>
      </c>
      <c r="N873" s="2" t="s">
        <v>1</v>
      </c>
      <c r="O873" s="2" t="s">
        <v>2</v>
      </c>
      <c r="P873" s="2" t="s">
        <v>1</v>
      </c>
      <c r="Q873" s="1">
        <v>755725874.07120001</v>
      </c>
      <c r="R873" s="1">
        <v>0</v>
      </c>
      <c r="S873" s="1">
        <v>507292797.5</v>
      </c>
      <c r="T873" s="1">
        <v>0</v>
      </c>
      <c r="U873" s="2" t="s">
        <v>0</v>
      </c>
      <c r="V873" s="1">
        <v>0</v>
      </c>
      <c r="W873" s="1">
        <v>214166445.31999999</v>
      </c>
      <c r="X873" s="2" t="s">
        <v>9</v>
      </c>
      <c r="Y873" s="1">
        <v>34266631.251199998</v>
      </c>
      <c r="Z873" s="1">
        <v>0</v>
      </c>
      <c r="AA873" s="2" t="s">
        <v>0</v>
      </c>
      <c r="AB873" s="1">
        <v>0</v>
      </c>
      <c r="AC873" s="1">
        <v>0</v>
      </c>
      <c r="AD873" s="2" t="s">
        <v>0</v>
      </c>
      <c r="AE873" s="1">
        <v>0</v>
      </c>
      <c r="AF873" s="2">
        <v>0</v>
      </c>
      <c r="AG873" s="2" t="s">
        <v>0</v>
      </c>
      <c r="AH873" s="1">
        <v>0</v>
      </c>
      <c r="AI873" s="1">
        <v>0</v>
      </c>
      <c r="AJ873" s="2" t="s">
        <v>0</v>
      </c>
      <c r="AK873" s="1">
        <v>0</v>
      </c>
      <c r="AL873" s="1">
        <v>0</v>
      </c>
      <c r="AM873" s="49" t="s">
        <v>1</v>
      </c>
      <c r="AN873" s="2" t="s">
        <v>1</v>
      </c>
      <c r="AO873" s="49" t="s">
        <v>1</v>
      </c>
      <c r="AP873" s="2" t="s">
        <v>1</v>
      </c>
      <c r="AR873" s="7"/>
      <c r="AS873" s="125"/>
      <c r="AT873" s="5"/>
      <c r="AU873" s="13"/>
    </row>
    <row r="874" spans="1:47" x14ac:dyDescent="0.25">
      <c r="A874" s="2" t="s">
        <v>82</v>
      </c>
      <c r="B874" s="48">
        <v>44184</v>
      </c>
      <c r="C874" s="2" t="s">
        <v>27</v>
      </c>
      <c r="D874" s="2" t="s">
        <v>38</v>
      </c>
      <c r="E874" s="2" t="s">
        <v>4</v>
      </c>
      <c r="F874" s="2" t="s">
        <v>2257</v>
      </c>
      <c r="G874" s="2" t="s">
        <v>3</v>
      </c>
      <c r="H874" s="2" t="s">
        <v>2532</v>
      </c>
      <c r="I874" s="1" t="s">
        <v>1</v>
      </c>
      <c r="J874" s="1" t="s">
        <v>1</v>
      </c>
      <c r="K874" s="1" t="s">
        <v>1</v>
      </c>
      <c r="L874" s="1" t="s">
        <v>1</v>
      </c>
      <c r="M874" s="1">
        <v>0</v>
      </c>
      <c r="N874" s="2" t="s">
        <v>1</v>
      </c>
      <c r="O874" s="2" t="s">
        <v>830</v>
      </c>
      <c r="P874" s="2" t="s">
        <v>831</v>
      </c>
      <c r="Q874" s="1">
        <v>2444870</v>
      </c>
      <c r="R874" s="1">
        <v>0</v>
      </c>
      <c r="S874" s="1">
        <v>2444870</v>
      </c>
      <c r="T874" s="1">
        <v>0</v>
      </c>
      <c r="U874" s="2" t="s">
        <v>0</v>
      </c>
      <c r="V874" s="1">
        <v>0</v>
      </c>
      <c r="W874" s="1">
        <v>0</v>
      </c>
      <c r="X874" s="2" t="s">
        <v>0</v>
      </c>
      <c r="Y874" s="1">
        <v>0</v>
      </c>
      <c r="Z874" s="1">
        <v>0</v>
      </c>
      <c r="AA874" s="2" t="s">
        <v>0</v>
      </c>
      <c r="AB874" s="1">
        <v>0</v>
      </c>
      <c r="AC874" s="1">
        <v>0</v>
      </c>
      <c r="AD874" s="2" t="s">
        <v>0</v>
      </c>
      <c r="AE874" s="1">
        <v>0</v>
      </c>
      <c r="AF874" s="2">
        <v>0</v>
      </c>
      <c r="AG874" s="2" t="s">
        <v>0</v>
      </c>
      <c r="AH874" s="1">
        <v>0</v>
      </c>
      <c r="AI874" s="1">
        <v>0</v>
      </c>
      <c r="AJ874" s="2" t="s">
        <v>0</v>
      </c>
      <c r="AK874" s="1">
        <v>0</v>
      </c>
      <c r="AL874" s="1">
        <v>0</v>
      </c>
      <c r="AM874" s="49" t="s">
        <v>1</v>
      </c>
      <c r="AN874" s="2" t="s">
        <v>1</v>
      </c>
      <c r="AO874" s="49" t="s">
        <v>1</v>
      </c>
      <c r="AP874" s="2" t="s">
        <v>1</v>
      </c>
      <c r="AR874" s="7"/>
      <c r="AS874" s="125"/>
      <c r="AT874" s="5"/>
      <c r="AU874" s="13"/>
    </row>
    <row r="875" spans="1:47" x14ac:dyDescent="0.25">
      <c r="A875" s="2" t="s">
        <v>81</v>
      </c>
      <c r="B875" s="48">
        <v>44184</v>
      </c>
      <c r="C875" s="2" t="s">
        <v>27</v>
      </c>
      <c r="D875" s="2" t="s">
        <v>38</v>
      </c>
      <c r="E875" s="2" t="s">
        <v>4</v>
      </c>
      <c r="F875" s="2" t="s">
        <v>2530</v>
      </c>
      <c r="G875" s="2" t="s">
        <v>3</v>
      </c>
      <c r="H875" s="2" t="s">
        <v>2533</v>
      </c>
      <c r="I875" s="1" t="s">
        <v>1</v>
      </c>
      <c r="J875" s="1" t="s">
        <v>1</v>
      </c>
      <c r="K875" s="1" t="s">
        <v>1</v>
      </c>
      <c r="L875" s="1" t="s">
        <v>1</v>
      </c>
      <c r="M875" s="1">
        <v>0</v>
      </c>
      <c r="N875" s="2" t="s">
        <v>1</v>
      </c>
      <c r="O875" s="2" t="s">
        <v>2</v>
      </c>
      <c r="P875" s="2" t="s">
        <v>1</v>
      </c>
      <c r="Q875" s="1">
        <v>52471889.827200003</v>
      </c>
      <c r="R875" s="1">
        <v>0</v>
      </c>
      <c r="S875" s="1">
        <v>37642556.060000002</v>
      </c>
      <c r="T875" s="1">
        <v>0</v>
      </c>
      <c r="U875" s="2" t="s">
        <v>0</v>
      </c>
      <c r="V875" s="1">
        <v>0</v>
      </c>
      <c r="W875" s="1">
        <v>12783908.42</v>
      </c>
      <c r="X875" s="2" t="s">
        <v>9</v>
      </c>
      <c r="Y875" s="1">
        <v>2045425.3472</v>
      </c>
      <c r="Z875" s="1">
        <v>0</v>
      </c>
      <c r="AA875" s="2" t="s">
        <v>0</v>
      </c>
      <c r="AB875" s="1">
        <v>0</v>
      </c>
      <c r="AC875" s="1">
        <v>0</v>
      </c>
      <c r="AD875" s="2" t="s">
        <v>0</v>
      </c>
      <c r="AE875" s="1">
        <v>0</v>
      </c>
      <c r="AF875" s="2">
        <v>0</v>
      </c>
      <c r="AG875" s="2" t="s">
        <v>0</v>
      </c>
      <c r="AH875" s="1">
        <v>0</v>
      </c>
      <c r="AI875" s="1">
        <v>0</v>
      </c>
      <c r="AJ875" s="2" t="s">
        <v>0</v>
      </c>
      <c r="AK875" s="1">
        <v>0</v>
      </c>
      <c r="AL875" s="1">
        <v>0</v>
      </c>
      <c r="AM875" s="49" t="s">
        <v>1</v>
      </c>
      <c r="AN875" s="2" t="s">
        <v>1</v>
      </c>
      <c r="AO875" s="49" t="s">
        <v>1</v>
      </c>
      <c r="AP875" s="2" t="s">
        <v>1</v>
      </c>
      <c r="AR875" s="7"/>
      <c r="AS875" s="125"/>
      <c r="AT875" s="5"/>
      <c r="AU875" s="13"/>
    </row>
    <row r="876" spans="1:47" x14ac:dyDescent="0.25">
      <c r="A876" s="2" t="s">
        <v>80</v>
      </c>
      <c r="B876" s="48">
        <v>44184</v>
      </c>
      <c r="C876" s="2" t="s">
        <v>35</v>
      </c>
      <c r="D876" s="2" t="s">
        <v>38</v>
      </c>
      <c r="E876" s="2" t="s">
        <v>210</v>
      </c>
      <c r="F876" s="2" t="s">
        <v>1907</v>
      </c>
      <c r="G876" s="2" t="s">
        <v>3</v>
      </c>
      <c r="H876" s="2" t="s">
        <v>2534</v>
      </c>
      <c r="I876" s="1" t="s">
        <v>1</v>
      </c>
      <c r="J876" s="1" t="s">
        <v>1</v>
      </c>
      <c r="K876" s="1" t="s">
        <v>1</v>
      </c>
      <c r="L876" s="1" t="s">
        <v>1</v>
      </c>
      <c r="M876" s="1">
        <v>0</v>
      </c>
      <c r="N876" s="2" t="s">
        <v>1</v>
      </c>
      <c r="O876" s="2" t="s">
        <v>2</v>
      </c>
      <c r="P876" s="2" t="s">
        <v>1</v>
      </c>
      <c r="Q876" s="1">
        <v>360914061.37559998</v>
      </c>
      <c r="R876" s="1">
        <v>0</v>
      </c>
      <c r="S876" s="1">
        <v>334937271.75</v>
      </c>
      <c r="T876" s="1">
        <v>0</v>
      </c>
      <c r="U876" s="2" t="s">
        <v>0</v>
      </c>
      <c r="V876" s="1">
        <v>0</v>
      </c>
      <c r="W876" s="1">
        <v>22393784.16</v>
      </c>
      <c r="X876" s="2" t="s">
        <v>9</v>
      </c>
      <c r="Y876" s="1">
        <v>3583005.4655999998</v>
      </c>
      <c r="Z876" s="1">
        <v>0</v>
      </c>
      <c r="AA876" s="2" t="s">
        <v>0</v>
      </c>
      <c r="AB876" s="1">
        <v>0</v>
      </c>
      <c r="AC876" s="1">
        <v>0</v>
      </c>
      <c r="AD876" s="2" t="s">
        <v>0</v>
      </c>
      <c r="AE876" s="1">
        <v>0</v>
      </c>
      <c r="AF876" s="2">
        <v>0</v>
      </c>
      <c r="AG876" s="2" t="s">
        <v>0</v>
      </c>
      <c r="AH876" s="1">
        <v>0</v>
      </c>
      <c r="AI876" s="1">
        <v>0</v>
      </c>
      <c r="AJ876" s="2" t="s">
        <v>0</v>
      </c>
      <c r="AK876" s="1">
        <v>0</v>
      </c>
      <c r="AL876" s="1">
        <v>0</v>
      </c>
      <c r="AM876" s="49" t="s">
        <v>1</v>
      </c>
      <c r="AN876" s="2" t="s">
        <v>1</v>
      </c>
      <c r="AO876" s="49" t="s">
        <v>1</v>
      </c>
      <c r="AP876" s="2" t="s">
        <v>1</v>
      </c>
      <c r="AR876" s="7"/>
      <c r="AS876" s="125"/>
      <c r="AT876" s="5"/>
      <c r="AU876" s="13"/>
    </row>
    <row r="877" spans="1:47" x14ac:dyDescent="0.25">
      <c r="A877" s="2" t="s">
        <v>79</v>
      </c>
      <c r="B877" s="48">
        <v>44184</v>
      </c>
      <c r="C877" s="2" t="s">
        <v>6</v>
      </c>
      <c r="D877" s="2" t="s">
        <v>38</v>
      </c>
      <c r="E877" s="2" t="s">
        <v>212</v>
      </c>
      <c r="F877" s="2" t="s">
        <v>2535</v>
      </c>
      <c r="G877" s="2" t="s">
        <v>13</v>
      </c>
      <c r="H877" s="2" t="s">
        <v>1</v>
      </c>
      <c r="I877" s="1" t="s">
        <v>2536</v>
      </c>
      <c r="J877" s="1" t="s">
        <v>1</v>
      </c>
      <c r="K877" s="1" t="s">
        <v>2537</v>
      </c>
      <c r="L877" s="1" t="s">
        <v>2511</v>
      </c>
      <c r="M877" s="1">
        <v>37099566.210000001</v>
      </c>
      <c r="N877" s="2" t="s">
        <v>12</v>
      </c>
      <c r="O877" s="2" t="s">
        <v>2538</v>
      </c>
      <c r="P877" s="2" t="s">
        <v>2539</v>
      </c>
      <c r="Q877" s="1">
        <v>-37099566.2064</v>
      </c>
      <c r="R877" s="1">
        <v>0</v>
      </c>
      <c r="S877" s="1">
        <v>-30550999.600000001</v>
      </c>
      <c r="T877" s="1">
        <v>0</v>
      </c>
      <c r="U877" s="2" t="s">
        <v>0</v>
      </c>
      <c r="V877" s="1">
        <v>0</v>
      </c>
      <c r="W877" s="1">
        <v>-5645316.04</v>
      </c>
      <c r="X877" s="2" t="s">
        <v>9</v>
      </c>
      <c r="Y877" s="1">
        <v>-903250.56640000001</v>
      </c>
      <c r="Z877" s="1">
        <v>0</v>
      </c>
      <c r="AA877" s="2" t="s">
        <v>0</v>
      </c>
      <c r="AB877" s="1">
        <v>0</v>
      </c>
      <c r="AC877" s="1">
        <v>0</v>
      </c>
      <c r="AD877" s="2" t="s">
        <v>0</v>
      </c>
      <c r="AE877" s="1">
        <v>0</v>
      </c>
      <c r="AF877" s="2">
        <v>0</v>
      </c>
      <c r="AG877" s="2" t="s">
        <v>0</v>
      </c>
      <c r="AH877" s="1">
        <v>0</v>
      </c>
      <c r="AI877" s="1">
        <v>0</v>
      </c>
      <c r="AJ877" s="2" t="s">
        <v>0</v>
      </c>
      <c r="AK877" s="1">
        <v>0</v>
      </c>
      <c r="AL877" s="1">
        <v>0</v>
      </c>
      <c r="AM877" s="49" t="s">
        <v>1</v>
      </c>
      <c r="AN877" s="2" t="s">
        <v>1</v>
      </c>
      <c r="AO877" s="49" t="s">
        <v>1</v>
      </c>
      <c r="AP877" s="2" t="s">
        <v>1</v>
      </c>
      <c r="AR877" s="7"/>
      <c r="AS877" s="125"/>
      <c r="AT877" s="5"/>
      <c r="AU877" s="13"/>
    </row>
    <row r="878" spans="1:47" x14ac:dyDescent="0.25">
      <c r="A878" s="2" t="s">
        <v>78</v>
      </c>
      <c r="B878" s="48">
        <v>44184</v>
      </c>
      <c r="C878" s="2" t="s">
        <v>6</v>
      </c>
      <c r="D878" s="2" t="s">
        <v>38</v>
      </c>
      <c r="E878" s="2" t="s">
        <v>212</v>
      </c>
      <c r="F878" s="2" t="s">
        <v>2535</v>
      </c>
      <c r="G878" s="2" t="s">
        <v>3</v>
      </c>
      <c r="H878" s="2" t="s">
        <v>2540</v>
      </c>
      <c r="I878" s="1" t="s">
        <v>1</v>
      </c>
      <c r="J878" s="1" t="s">
        <v>1</v>
      </c>
      <c r="K878" s="1" t="s">
        <v>1</v>
      </c>
      <c r="L878" s="1" t="s">
        <v>1</v>
      </c>
      <c r="M878" s="1">
        <v>0</v>
      </c>
      <c r="N878" s="2" t="s">
        <v>1</v>
      </c>
      <c r="O878" s="2" t="s">
        <v>2</v>
      </c>
      <c r="P878" s="2" t="s">
        <v>1</v>
      </c>
      <c r="Q878" s="1">
        <v>409163115.86359996</v>
      </c>
      <c r="R878" s="1">
        <v>0</v>
      </c>
      <c r="S878" s="1">
        <v>327967740.25</v>
      </c>
      <c r="T878" s="1">
        <v>0</v>
      </c>
      <c r="U878" s="2" t="s">
        <v>0</v>
      </c>
      <c r="V878" s="1">
        <v>0</v>
      </c>
      <c r="W878" s="1">
        <v>69996013.459999993</v>
      </c>
      <c r="X878" s="2" t="s">
        <v>9</v>
      </c>
      <c r="Y878" s="1">
        <v>11199362.1536</v>
      </c>
      <c r="Z878" s="1">
        <v>0</v>
      </c>
      <c r="AA878" s="2" t="s">
        <v>0</v>
      </c>
      <c r="AB878" s="1">
        <v>0</v>
      </c>
      <c r="AC878" s="1">
        <v>0</v>
      </c>
      <c r="AD878" s="2" t="s">
        <v>0</v>
      </c>
      <c r="AE878" s="1">
        <v>0</v>
      </c>
      <c r="AF878" s="2">
        <v>0</v>
      </c>
      <c r="AG878" s="2" t="s">
        <v>0</v>
      </c>
      <c r="AH878" s="1">
        <v>0</v>
      </c>
      <c r="AI878" s="1">
        <v>0</v>
      </c>
      <c r="AJ878" s="2" t="s">
        <v>0</v>
      </c>
      <c r="AK878" s="1">
        <v>0</v>
      </c>
      <c r="AL878" s="1">
        <v>0</v>
      </c>
      <c r="AM878" s="49" t="s">
        <v>1</v>
      </c>
      <c r="AN878" s="2" t="s">
        <v>1</v>
      </c>
      <c r="AO878" s="49" t="s">
        <v>1</v>
      </c>
      <c r="AP878" s="2" t="s">
        <v>1</v>
      </c>
      <c r="AR878" s="7"/>
      <c r="AS878" s="125"/>
      <c r="AT878" s="5"/>
      <c r="AU878" s="13"/>
    </row>
    <row r="879" spans="1:47" x14ac:dyDescent="0.25">
      <c r="A879" s="2" t="s">
        <v>77</v>
      </c>
      <c r="B879" s="48">
        <v>44184</v>
      </c>
      <c r="C879" s="2" t="s">
        <v>6</v>
      </c>
      <c r="D879" s="2" t="s">
        <v>38</v>
      </c>
      <c r="E879" s="2" t="s">
        <v>212</v>
      </c>
      <c r="F879" s="2" t="s">
        <v>2535</v>
      </c>
      <c r="G879" s="2" t="s">
        <v>3</v>
      </c>
      <c r="H879" s="2" t="s">
        <v>2541</v>
      </c>
      <c r="I879" s="1" t="s">
        <v>1</v>
      </c>
      <c r="J879" s="1" t="s">
        <v>1</v>
      </c>
      <c r="K879" s="1" t="s">
        <v>1</v>
      </c>
      <c r="L879" s="1" t="s">
        <v>1</v>
      </c>
      <c r="M879" s="1">
        <v>0</v>
      </c>
      <c r="N879" s="2" t="s">
        <v>1</v>
      </c>
      <c r="O879" s="2" t="s">
        <v>915</v>
      </c>
      <c r="P879" s="2" t="s">
        <v>2542</v>
      </c>
      <c r="Q879" s="1">
        <v>17446507.5064</v>
      </c>
      <c r="R879" s="1">
        <v>0</v>
      </c>
      <c r="S879" s="1">
        <v>10261315.5</v>
      </c>
      <c r="T879" s="1">
        <v>6194131.04</v>
      </c>
      <c r="U879" s="2" t="s">
        <v>9</v>
      </c>
      <c r="V879" s="1">
        <v>991060.96640000003</v>
      </c>
      <c r="W879" s="1">
        <v>0</v>
      </c>
      <c r="X879" s="2" t="s">
        <v>0</v>
      </c>
      <c r="Y879" s="1">
        <v>0</v>
      </c>
      <c r="Z879" s="1">
        <v>0</v>
      </c>
      <c r="AA879" s="2" t="s">
        <v>0</v>
      </c>
      <c r="AB879" s="1">
        <v>0</v>
      </c>
      <c r="AC879" s="1">
        <v>0</v>
      </c>
      <c r="AD879" s="2" t="s">
        <v>0</v>
      </c>
      <c r="AE879" s="1">
        <v>0</v>
      </c>
      <c r="AF879" s="2">
        <v>0</v>
      </c>
      <c r="AG879" s="2" t="s">
        <v>0</v>
      </c>
      <c r="AH879" s="1">
        <v>0</v>
      </c>
      <c r="AI879" s="1">
        <v>0</v>
      </c>
      <c r="AJ879" s="2" t="s">
        <v>0</v>
      </c>
      <c r="AK879" s="1">
        <v>0</v>
      </c>
      <c r="AL879" s="1">
        <v>0</v>
      </c>
      <c r="AM879" s="49" t="s">
        <v>1</v>
      </c>
      <c r="AN879" s="2" t="s">
        <v>1</v>
      </c>
      <c r="AO879" s="49" t="s">
        <v>1</v>
      </c>
      <c r="AP879" s="2" t="s">
        <v>1</v>
      </c>
      <c r="AR879" s="7"/>
      <c r="AS879" s="125"/>
      <c r="AT879" s="5"/>
      <c r="AU879" s="13"/>
    </row>
    <row r="880" spans="1:47" x14ac:dyDescent="0.25">
      <c r="A880" s="2" t="s">
        <v>76</v>
      </c>
      <c r="B880" s="48">
        <v>44184</v>
      </c>
      <c r="C880" s="2" t="s">
        <v>6</v>
      </c>
      <c r="D880" s="2" t="s">
        <v>38</v>
      </c>
      <c r="E880" s="2" t="s">
        <v>212</v>
      </c>
      <c r="F880" s="2" t="s">
        <v>2535</v>
      </c>
      <c r="G880" s="2" t="s">
        <v>3</v>
      </c>
      <c r="H880" s="2" t="s">
        <v>2543</v>
      </c>
      <c r="I880" s="1" t="s">
        <v>1</v>
      </c>
      <c r="J880" s="1" t="s">
        <v>1</v>
      </c>
      <c r="K880" s="1" t="s">
        <v>1</v>
      </c>
      <c r="L880" s="1" t="s">
        <v>1</v>
      </c>
      <c r="M880" s="1">
        <v>0</v>
      </c>
      <c r="N880" s="2" t="s">
        <v>1</v>
      </c>
      <c r="O880" s="2" t="s">
        <v>2</v>
      </c>
      <c r="P880" s="2" t="s">
        <v>1</v>
      </c>
      <c r="Q880" s="1">
        <v>662477265.37119997</v>
      </c>
      <c r="R880" s="1">
        <v>0</v>
      </c>
      <c r="S880" s="1">
        <v>481986334.19999999</v>
      </c>
      <c r="T880" s="1">
        <v>0</v>
      </c>
      <c r="U880" s="2" t="s">
        <v>0</v>
      </c>
      <c r="V880" s="1">
        <v>0</v>
      </c>
      <c r="W880" s="1">
        <v>155595630.31999999</v>
      </c>
      <c r="X880" s="2" t="s">
        <v>9</v>
      </c>
      <c r="Y880" s="1">
        <v>24895300.851199996</v>
      </c>
      <c r="Z880" s="1">
        <v>0</v>
      </c>
      <c r="AA880" s="2" t="s">
        <v>0</v>
      </c>
      <c r="AB880" s="1">
        <v>0</v>
      </c>
      <c r="AC880" s="1">
        <v>0</v>
      </c>
      <c r="AD880" s="2" t="s">
        <v>0</v>
      </c>
      <c r="AE880" s="1">
        <v>0</v>
      </c>
      <c r="AF880" s="2">
        <v>0</v>
      </c>
      <c r="AG880" s="2" t="s">
        <v>0</v>
      </c>
      <c r="AH880" s="1">
        <v>0</v>
      </c>
      <c r="AI880" s="1">
        <v>0</v>
      </c>
      <c r="AJ880" s="2" t="s">
        <v>0</v>
      </c>
      <c r="AK880" s="1">
        <v>0</v>
      </c>
      <c r="AL880" s="1">
        <v>0</v>
      </c>
      <c r="AM880" s="49" t="s">
        <v>1</v>
      </c>
      <c r="AN880" s="2" t="s">
        <v>1</v>
      </c>
      <c r="AO880" s="49" t="s">
        <v>1</v>
      </c>
      <c r="AP880" s="2" t="s">
        <v>1</v>
      </c>
      <c r="AR880" s="7"/>
      <c r="AS880" s="125"/>
      <c r="AT880" s="5"/>
      <c r="AU880" s="13"/>
    </row>
    <row r="881" spans="1:47" x14ac:dyDescent="0.25">
      <c r="A881" s="2" t="s">
        <v>75</v>
      </c>
      <c r="B881" s="48">
        <v>44184</v>
      </c>
      <c r="C881" s="2" t="s">
        <v>6</v>
      </c>
      <c r="D881" s="2" t="s">
        <v>38</v>
      </c>
      <c r="E881" s="2" t="s">
        <v>212</v>
      </c>
      <c r="F881" s="2" t="s">
        <v>2535</v>
      </c>
      <c r="G881" s="2" t="s">
        <v>3</v>
      </c>
      <c r="H881" s="2" t="s">
        <v>2544</v>
      </c>
      <c r="I881" s="1" t="s">
        <v>1</v>
      </c>
      <c r="J881" s="1" t="s">
        <v>1</v>
      </c>
      <c r="K881" s="1" t="s">
        <v>1</v>
      </c>
      <c r="L881" s="1" t="s">
        <v>1</v>
      </c>
      <c r="M881" s="1">
        <v>0</v>
      </c>
      <c r="N881" s="2" t="s">
        <v>1</v>
      </c>
      <c r="O881" s="2" t="s">
        <v>1176</v>
      </c>
      <c r="P881" s="2" t="s">
        <v>1177</v>
      </c>
      <c r="Q881" s="1">
        <v>104313000</v>
      </c>
      <c r="R881" s="1">
        <v>0</v>
      </c>
      <c r="S881" s="1">
        <v>104313000</v>
      </c>
      <c r="T881" s="1">
        <v>0</v>
      </c>
      <c r="U881" s="2" t="s">
        <v>0</v>
      </c>
      <c r="V881" s="1">
        <v>0</v>
      </c>
      <c r="W881" s="1">
        <v>0</v>
      </c>
      <c r="X881" s="2" t="s">
        <v>0</v>
      </c>
      <c r="Y881" s="1">
        <v>0</v>
      </c>
      <c r="Z881" s="1">
        <v>0</v>
      </c>
      <c r="AA881" s="2" t="s">
        <v>0</v>
      </c>
      <c r="AB881" s="1">
        <v>0</v>
      </c>
      <c r="AC881" s="1">
        <v>0</v>
      </c>
      <c r="AD881" s="2" t="s">
        <v>0</v>
      </c>
      <c r="AE881" s="1">
        <v>0</v>
      </c>
      <c r="AF881" s="2">
        <v>0</v>
      </c>
      <c r="AG881" s="2" t="s">
        <v>0</v>
      </c>
      <c r="AH881" s="1">
        <v>0</v>
      </c>
      <c r="AI881" s="1">
        <v>0</v>
      </c>
      <c r="AJ881" s="2" t="s">
        <v>0</v>
      </c>
      <c r="AK881" s="1">
        <v>0</v>
      </c>
      <c r="AL881" s="1">
        <v>0</v>
      </c>
      <c r="AM881" s="49" t="s">
        <v>1</v>
      </c>
      <c r="AN881" s="2" t="s">
        <v>1</v>
      </c>
      <c r="AO881" s="49" t="s">
        <v>1</v>
      </c>
      <c r="AP881" s="2" t="s">
        <v>1</v>
      </c>
      <c r="AR881" s="7"/>
      <c r="AS881" s="125"/>
      <c r="AT881" s="5"/>
      <c r="AU881" s="13"/>
    </row>
    <row r="882" spans="1:47" x14ac:dyDescent="0.25">
      <c r="A882" s="2" t="s">
        <v>74</v>
      </c>
      <c r="B882" s="48">
        <v>44184</v>
      </c>
      <c r="C882" s="2" t="s">
        <v>6</v>
      </c>
      <c r="D882" s="2" t="s">
        <v>38</v>
      </c>
      <c r="E882" s="2" t="s">
        <v>212</v>
      </c>
      <c r="F882" s="2" t="s">
        <v>2535</v>
      </c>
      <c r="G882" s="2" t="s">
        <v>3</v>
      </c>
      <c r="H882" s="2" t="s">
        <v>2545</v>
      </c>
      <c r="I882" s="1" t="s">
        <v>1</v>
      </c>
      <c r="J882" s="1" t="s">
        <v>1</v>
      </c>
      <c r="K882" s="1" t="s">
        <v>1</v>
      </c>
      <c r="L882" s="1" t="s">
        <v>1</v>
      </c>
      <c r="M882" s="1">
        <v>0</v>
      </c>
      <c r="N882" s="2" t="s">
        <v>1</v>
      </c>
      <c r="O882" s="2" t="s">
        <v>2</v>
      </c>
      <c r="P882" s="2" t="s">
        <v>1</v>
      </c>
      <c r="Q882" s="1">
        <v>157872781.20280001</v>
      </c>
      <c r="R882" s="1">
        <v>0</v>
      </c>
      <c r="S882" s="1">
        <v>133431956.95</v>
      </c>
      <c r="T882" s="1">
        <v>0</v>
      </c>
      <c r="U882" s="2" t="s">
        <v>0</v>
      </c>
      <c r="V882" s="1">
        <v>0</v>
      </c>
      <c r="W882" s="1">
        <v>21069676.079999998</v>
      </c>
      <c r="X882" s="2" t="s">
        <v>0</v>
      </c>
      <c r="Y882" s="1">
        <v>3371148.1727999998</v>
      </c>
      <c r="Z882" s="1">
        <v>0</v>
      </c>
      <c r="AA882" s="2" t="s">
        <v>0</v>
      </c>
      <c r="AB882" s="1">
        <v>0</v>
      </c>
      <c r="AC882" s="1">
        <v>0</v>
      </c>
      <c r="AD882" s="2" t="s">
        <v>0</v>
      </c>
      <c r="AE882" s="1">
        <v>0</v>
      </c>
      <c r="AF882" s="2">
        <v>0</v>
      </c>
      <c r="AG882" s="2" t="s">
        <v>0</v>
      </c>
      <c r="AH882" s="1">
        <v>0</v>
      </c>
      <c r="AI882" s="1">
        <v>0</v>
      </c>
      <c r="AJ882" s="2" t="s">
        <v>0</v>
      </c>
      <c r="AK882" s="1">
        <v>0</v>
      </c>
      <c r="AL882" s="1">
        <v>0</v>
      </c>
      <c r="AM882" s="49" t="s">
        <v>1</v>
      </c>
      <c r="AN882" s="2" t="s">
        <v>1</v>
      </c>
      <c r="AO882" s="49" t="s">
        <v>1</v>
      </c>
      <c r="AP882" s="2" t="s">
        <v>1</v>
      </c>
      <c r="AR882" s="7"/>
      <c r="AS882" s="125"/>
      <c r="AT882" s="5"/>
      <c r="AU882" s="13"/>
    </row>
    <row r="883" spans="1:47" x14ac:dyDescent="0.25">
      <c r="A883" s="2" t="s">
        <v>73</v>
      </c>
      <c r="B883" s="48">
        <v>44184</v>
      </c>
      <c r="C883" s="2" t="s">
        <v>27</v>
      </c>
      <c r="D883" s="2" t="s">
        <v>33</v>
      </c>
      <c r="E883" s="2" t="s">
        <v>32</v>
      </c>
      <c r="F883" s="2" t="s">
        <v>2530</v>
      </c>
      <c r="G883" s="2" t="s">
        <v>3</v>
      </c>
      <c r="H883" s="2" t="s">
        <v>2546</v>
      </c>
      <c r="I883" s="1" t="s">
        <v>1</v>
      </c>
      <c r="J883" s="1" t="s">
        <v>1</v>
      </c>
      <c r="K883" s="1" t="s">
        <v>1</v>
      </c>
      <c r="L883" s="1" t="s">
        <v>1</v>
      </c>
      <c r="M883" s="1">
        <v>0</v>
      </c>
      <c r="N883" s="2" t="s">
        <v>1</v>
      </c>
      <c r="O883" s="2" t="s">
        <v>2</v>
      </c>
      <c r="P883" s="2" t="s">
        <v>1</v>
      </c>
      <c r="Q883" s="1">
        <v>591821483.7464</v>
      </c>
      <c r="R883" s="1">
        <v>0</v>
      </c>
      <c r="S883" s="1">
        <v>412698743.89999998</v>
      </c>
      <c r="T883" s="1">
        <v>0</v>
      </c>
      <c r="U883" s="2" t="s">
        <v>0</v>
      </c>
      <c r="V883" s="1">
        <v>0</v>
      </c>
      <c r="W883" s="1">
        <v>154416155.03999999</v>
      </c>
      <c r="X883" s="2" t="s">
        <v>9</v>
      </c>
      <c r="Y883" s="1">
        <v>24706584.806399997</v>
      </c>
      <c r="Z883" s="1">
        <v>0</v>
      </c>
      <c r="AA883" s="2" t="s">
        <v>0</v>
      </c>
      <c r="AB883" s="1">
        <v>0</v>
      </c>
      <c r="AC883" s="1">
        <v>0</v>
      </c>
      <c r="AD883" s="2" t="s">
        <v>0</v>
      </c>
      <c r="AE883" s="1">
        <v>0</v>
      </c>
      <c r="AF883" s="2">
        <v>0</v>
      </c>
      <c r="AG883" s="2" t="s">
        <v>0</v>
      </c>
      <c r="AH883" s="1">
        <v>0</v>
      </c>
      <c r="AI883" s="1">
        <v>0</v>
      </c>
      <c r="AJ883" s="2" t="s">
        <v>0</v>
      </c>
      <c r="AK883" s="1">
        <v>0</v>
      </c>
      <c r="AL883" s="1">
        <v>0</v>
      </c>
      <c r="AM883" s="49" t="s">
        <v>1</v>
      </c>
      <c r="AN883" s="2" t="s">
        <v>1</v>
      </c>
      <c r="AO883" s="49" t="s">
        <v>1</v>
      </c>
      <c r="AP883" s="2" t="s">
        <v>1</v>
      </c>
      <c r="AR883" s="7"/>
      <c r="AS883" s="125"/>
      <c r="AT883" s="5"/>
      <c r="AU883" s="13"/>
    </row>
    <row r="884" spans="1:47" x14ac:dyDescent="0.25">
      <c r="A884" s="2" t="s">
        <v>72</v>
      </c>
      <c r="B884" s="48">
        <v>44184</v>
      </c>
      <c r="C884" s="2" t="s">
        <v>6</v>
      </c>
      <c r="D884" s="2" t="s">
        <v>33</v>
      </c>
      <c r="E884" s="2" t="s">
        <v>206</v>
      </c>
      <c r="F884" s="2" t="s">
        <v>888</v>
      </c>
      <c r="G884" s="2" t="s">
        <v>3</v>
      </c>
      <c r="H884" s="2" t="s">
        <v>2547</v>
      </c>
      <c r="I884" s="1" t="s">
        <v>1</v>
      </c>
      <c r="J884" s="1" t="s">
        <v>1</v>
      </c>
      <c r="K884" s="1" t="s">
        <v>1</v>
      </c>
      <c r="L884" s="1" t="s">
        <v>1</v>
      </c>
      <c r="M884" s="1">
        <v>0</v>
      </c>
      <c r="N884" s="2" t="s">
        <v>1</v>
      </c>
      <c r="O884" s="2" t="s">
        <v>2</v>
      </c>
      <c r="P884" s="2" t="s">
        <v>1</v>
      </c>
      <c r="Q884" s="1">
        <v>613025254.67519999</v>
      </c>
      <c r="R884" s="1">
        <v>0</v>
      </c>
      <c r="S884" s="1">
        <v>451200790.44999993</v>
      </c>
      <c r="T884" s="1">
        <v>0</v>
      </c>
      <c r="U884" s="2" t="s">
        <v>0</v>
      </c>
      <c r="V884" s="1">
        <v>0</v>
      </c>
      <c r="W884" s="1">
        <v>139503848.47</v>
      </c>
      <c r="X884" s="2" t="s">
        <v>9</v>
      </c>
      <c r="Y884" s="1">
        <v>22320615.755199999</v>
      </c>
      <c r="Z884" s="1">
        <v>0</v>
      </c>
      <c r="AA884" s="2" t="s">
        <v>0</v>
      </c>
      <c r="AB884" s="1">
        <v>0</v>
      </c>
      <c r="AC884" s="1">
        <v>0</v>
      </c>
      <c r="AD884" s="2" t="s">
        <v>0</v>
      </c>
      <c r="AE884" s="1">
        <v>0</v>
      </c>
      <c r="AF884" s="2">
        <v>0</v>
      </c>
      <c r="AG884" s="2" t="s">
        <v>0</v>
      </c>
      <c r="AH884" s="1">
        <v>0</v>
      </c>
      <c r="AI884" s="1">
        <v>0</v>
      </c>
      <c r="AJ884" s="2" t="s">
        <v>0</v>
      </c>
      <c r="AK884" s="1">
        <v>0</v>
      </c>
      <c r="AL884" s="1">
        <v>0</v>
      </c>
      <c r="AM884" s="49" t="s">
        <v>1</v>
      </c>
      <c r="AN884" s="2" t="s">
        <v>1</v>
      </c>
      <c r="AO884" s="49" t="s">
        <v>1</v>
      </c>
      <c r="AP884" s="2" t="s">
        <v>1</v>
      </c>
      <c r="AR884" s="7"/>
      <c r="AS884" s="125"/>
      <c r="AT884" s="5"/>
      <c r="AU884" s="13"/>
    </row>
    <row r="885" spans="1:47" x14ac:dyDescent="0.25">
      <c r="A885" s="2" t="s">
        <v>71</v>
      </c>
      <c r="B885" s="48">
        <v>44184</v>
      </c>
      <c r="C885" s="2" t="s">
        <v>6</v>
      </c>
      <c r="D885" s="2" t="s">
        <v>33</v>
      </c>
      <c r="E885" s="2" t="s">
        <v>206</v>
      </c>
      <c r="F885" s="2" t="s">
        <v>888</v>
      </c>
      <c r="G885" s="2" t="s">
        <v>3</v>
      </c>
      <c r="H885" s="2" t="s">
        <v>2548</v>
      </c>
      <c r="I885" s="1" t="s">
        <v>1</v>
      </c>
      <c r="J885" s="1" t="s">
        <v>1</v>
      </c>
      <c r="K885" s="1" t="s">
        <v>1</v>
      </c>
      <c r="L885" s="1" t="s">
        <v>1</v>
      </c>
      <c r="M885" s="1">
        <v>0</v>
      </c>
      <c r="N885" s="2" t="s">
        <v>1</v>
      </c>
      <c r="O885" s="2" t="s">
        <v>2549</v>
      </c>
      <c r="P885" s="2" t="s">
        <v>2550</v>
      </c>
      <c r="Q885" s="1">
        <v>158855301.28400001</v>
      </c>
      <c r="R885" s="1">
        <v>0</v>
      </c>
      <c r="S885" s="1">
        <v>65606610.5</v>
      </c>
      <c r="T885" s="1">
        <v>80386802.400000006</v>
      </c>
      <c r="U885" s="2" t="s">
        <v>9</v>
      </c>
      <c r="V885" s="1">
        <v>12861888.384</v>
      </c>
      <c r="W885" s="1">
        <v>0</v>
      </c>
      <c r="X885" s="2" t="s">
        <v>0</v>
      </c>
      <c r="Y885" s="1">
        <v>0</v>
      </c>
      <c r="Z885" s="1">
        <v>0</v>
      </c>
      <c r="AA885" s="2" t="s">
        <v>0</v>
      </c>
      <c r="AB885" s="1">
        <v>0</v>
      </c>
      <c r="AC885" s="1">
        <v>0</v>
      </c>
      <c r="AD885" s="2" t="s">
        <v>0</v>
      </c>
      <c r="AE885" s="1">
        <v>0</v>
      </c>
      <c r="AF885" s="2">
        <v>0</v>
      </c>
      <c r="AG885" s="2" t="s">
        <v>0</v>
      </c>
      <c r="AH885" s="1">
        <v>0</v>
      </c>
      <c r="AI885" s="1">
        <v>0</v>
      </c>
      <c r="AJ885" s="2" t="s">
        <v>0</v>
      </c>
      <c r="AK885" s="1">
        <v>0</v>
      </c>
      <c r="AL885" s="1">
        <v>0</v>
      </c>
      <c r="AM885" s="49" t="s">
        <v>1</v>
      </c>
      <c r="AN885" s="2" t="s">
        <v>1</v>
      </c>
      <c r="AO885" s="49" t="s">
        <v>1</v>
      </c>
      <c r="AP885" s="2" t="s">
        <v>1</v>
      </c>
      <c r="AR885" s="7"/>
      <c r="AS885" s="125"/>
      <c r="AT885" s="5"/>
      <c r="AU885" s="13"/>
    </row>
    <row r="886" spans="1:47" x14ac:dyDescent="0.25">
      <c r="A886" s="2" t="s">
        <v>70</v>
      </c>
      <c r="B886" s="48">
        <v>44184</v>
      </c>
      <c r="C886" s="2" t="s">
        <v>6</v>
      </c>
      <c r="D886" s="2" t="s">
        <v>33</v>
      </c>
      <c r="E886" s="2" t="s">
        <v>206</v>
      </c>
      <c r="F886" s="2" t="s">
        <v>888</v>
      </c>
      <c r="G886" s="2" t="s">
        <v>3</v>
      </c>
      <c r="H886" s="2" t="s">
        <v>2551</v>
      </c>
      <c r="I886" s="1" t="s">
        <v>1</v>
      </c>
      <c r="J886" s="1" t="s">
        <v>1</v>
      </c>
      <c r="K886" s="1" t="s">
        <v>1</v>
      </c>
      <c r="L886" s="1" t="s">
        <v>1</v>
      </c>
      <c r="M886" s="1">
        <v>0</v>
      </c>
      <c r="N886" s="2" t="s">
        <v>1</v>
      </c>
      <c r="O886" s="2" t="s">
        <v>2</v>
      </c>
      <c r="P886" s="2" t="s">
        <v>1</v>
      </c>
      <c r="Q886" s="1">
        <v>432838812.10680002</v>
      </c>
      <c r="R886" s="1">
        <v>0</v>
      </c>
      <c r="S886" s="1">
        <v>346296937.60000002</v>
      </c>
      <c r="T886" s="1">
        <v>0</v>
      </c>
      <c r="U886" s="2" t="s">
        <v>0</v>
      </c>
      <c r="V886" s="1">
        <v>0</v>
      </c>
      <c r="W886" s="1">
        <v>74605064.230000004</v>
      </c>
      <c r="X886" s="2" t="s">
        <v>0</v>
      </c>
      <c r="Y886" s="1">
        <v>11936810.276800001</v>
      </c>
      <c r="Z886" s="1">
        <v>0</v>
      </c>
      <c r="AA886" s="2" t="s">
        <v>0</v>
      </c>
      <c r="AB886" s="1">
        <v>0</v>
      </c>
      <c r="AC886" s="1">
        <v>0</v>
      </c>
      <c r="AD886" s="2" t="s">
        <v>0</v>
      </c>
      <c r="AE886" s="1">
        <v>0</v>
      </c>
      <c r="AF886" s="2">
        <v>0</v>
      </c>
      <c r="AG886" s="2" t="s">
        <v>0</v>
      </c>
      <c r="AH886" s="1">
        <v>0</v>
      </c>
      <c r="AI886" s="1">
        <v>0</v>
      </c>
      <c r="AJ886" s="2" t="s">
        <v>0</v>
      </c>
      <c r="AK886" s="1">
        <v>0</v>
      </c>
      <c r="AL886" s="1">
        <v>0</v>
      </c>
      <c r="AM886" s="49" t="s">
        <v>1</v>
      </c>
      <c r="AN886" s="2" t="s">
        <v>1</v>
      </c>
      <c r="AO886" s="49" t="s">
        <v>1</v>
      </c>
      <c r="AP886" s="2" t="s">
        <v>1</v>
      </c>
      <c r="AR886" s="7"/>
      <c r="AS886" s="125"/>
      <c r="AT886" s="5"/>
      <c r="AU886" s="13"/>
    </row>
    <row r="887" spans="1:47" x14ac:dyDescent="0.25">
      <c r="A887" s="2" t="s">
        <v>69</v>
      </c>
      <c r="B887" s="48">
        <v>44184</v>
      </c>
      <c r="C887" s="2" t="s">
        <v>27</v>
      </c>
      <c r="D887" s="2" t="s">
        <v>26</v>
      </c>
      <c r="E887" s="2" t="s">
        <v>253</v>
      </c>
      <c r="F887" s="2" t="s">
        <v>1801</v>
      </c>
      <c r="G887" s="2" t="s">
        <v>3</v>
      </c>
      <c r="H887" s="2" t="s">
        <v>2552</v>
      </c>
      <c r="I887" s="1" t="s">
        <v>1</v>
      </c>
      <c r="J887" s="1" t="s">
        <v>1</v>
      </c>
      <c r="K887" s="1" t="s">
        <v>1</v>
      </c>
      <c r="L887" s="1" t="s">
        <v>1</v>
      </c>
      <c r="M887" s="1">
        <v>0</v>
      </c>
      <c r="N887" s="2" t="s">
        <v>1</v>
      </c>
      <c r="O887" s="2" t="s">
        <v>2</v>
      </c>
      <c r="P887" s="2" t="s">
        <v>1</v>
      </c>
      <c r="Q887" s="1">
        <v>206871861.93920001</v>
      </c>
      <c r="R887" s="1">
        <v>0</v>
      </c>
      <c r="S887" s="1">
        <v>142915459</v>
      </c>
      <c r="T887" s="1">
        <v>0</v>
      </c>
      <c r="U887" s="2" t="s">
        <v>0</v>
      </c>
      <c r="V887" s="1">
        <v>0</v>
      </c>
      <c r="W887" s="1">
        <v>55134830.119999997</v>
      </c>
      <c r="X887" s="2" t="s">
        <v>9</v>
      </c>
      <c r="Y887" s="1">
        <v>8821572.8191999998</v>
      </c>
      <c r="Z887" s="1">
        <v>0</v>
      </c>
      <c r="AA887" s="2" t="s">
        <v>0</v>
      </c>
      <c r="AB887" s="1">
        <v>0</v>
      </c>
      <c r="AC887" s="1">
        <v>0</v>
      </c>
      <c r="AD887" s="2" t="s">
        <v>0</v>
      </c>
      <c r="AE887" s="1">
        <v>0</v>
      </c>
      <c r="AF887" s="2">
        <v>0</v>
      </c>
      <c r="AG887" s="2" t="s">
        <v>0</v>
      </c>
      <c r="AH887" s="1">
        <v>0</v>
      </c>
      <c r="AI887" s="1">
        <v>0</v>
      </c>
      <c r="AJ887" s="2" t="s">
        <v>0</v>
      </c>
      <c r="AK887" s="1">
        <v>0</v>
      </c>
      <c r="AL887" s="1">
        <v>0</v>
      </c>
      <c r="AM887" s="49" t="s">
        <v>1</v>
      </c>
      <c r="AN887" s="2" t="s">
        <v>1</v>
      </c>
      <c r="AO887" s="49" t="s">
        <v>1</v>
      </c>
      <c r="AP887" s="2" t="s">
        <v>1</v>
      </c>
      <c r="AR887" s="7"/>
      <c r="AS887" s="125"/>
      <c r="AT887" s="5"/>
      <c r="AU887" s="13"/>
    </row>
    <row r="888" spans="1:47" x14ac:dyDescent="0.25">
      <c r="A888" s="2" t="s">
        <v>68</v>
      </c>
      <c r="B888" s="48">
        <v>44184</v>
      </c>
      <c r="C888" s="2" t="s">
        <v>6</v>
      </c>
      <c r="D888" s="2" t="s">
        <v>26</v>
      </c>
      <c r="E888" s="2" t="s">
        <v>200</v>
      </c>
      <c r="F888" s="2" t="s">
        <v>1915</v>
      </c>
      <c r="G888" s="2" t="s">
        <v>3</v>
      </c>
      <c r="H888" s="2" t="s">
        <v>2553</v>
      </c>
      <c r="I888" s="1" t="s">
        <v>1</v>
      </c>
      <c r="J888" s="1" t="s">
        <v>1</v>
      </c>
      <c r="K888" s="1" t="s">
        <v>1</v>
      </c>
      <c r="L888" s="1" t="s">
        <v>1</v>
      </c>
      <c r="M888" s="1">
        <v>0</v>
      </c>
      <c r="N888" s="2" t="s">
        <v>1</v>
      </c>
      <c r="O888" s="2" t="s">
        <v>2</v>
      </c>
      <c r="P888" s="2" t="s">
        <v>1</v>
      </c>
      <c r="Q888" s="1">
        <v>1500122962.2400002</v>
      </c>
      <c r="R888" s="1">
        <v>0</v>
      </c>
      <c r="S888" s="1">
        <v>1164923453.2</v>
      </c>
      <c r="T888" s="1">
        <v>0</v>
      </c>
      <c r="U888" s="2" t="s">
        <v>0</v>
      </c>
      <c r="V888" s="1">
        <v>0</v>
      </c>
      <c r="W888" s="1">
        <v>288965094</v>
      </c>
      <c r="X888" s="2" t="s">
        <v>0</v>
      </c>
      <c r="Y888" s="1">
        <v>46234415.040000007</v>
      </c>
      <c r="Z888" s="1">
        <v>0</v>
      </c>
      <c r="AA888" s="2" t="s">
        <v>0</v>
      </c>
      <c r="AB888" s="1">
        <v>0</v>
      </c>
      <c r="AC888" s="1">
        <v>0</v>
      </c>
      <c r="AD888" s="2" t="s">
        <v>0</v>
      </c>
      <c r="AE888" s="1">
        <v>0</v>
      </c>
      <c r="AF888" s="2">
        <v>0</v>
      </c>
      <c r="AG888" s="2" t="s">
        <v>0</v>
      </c>
      <c r="AH888" s="1">
        <v>0</v>
      </c>
      <c r="AI888" s="1">
        <v>0</v>
      </c>
      <c r="AJ888" s="2" t="s">
        <v>0</v>
      </c>
      <c r="AK888" s="1">
        <v>0</v>
      </c>
      <c r="AL888" s="1">
        <v>0</v>
      </c>
      <c r="AM888" s="49" t="s">
        <v>1</v>
      </c>
      <c r="AN888" s="2" t="s">
        <v>1</v>
      </c>
      <c r="AO888" s="49" t="s">
        <v>1</v>
      </c>
      <c r="AP888" s="2" t="s">
        <v>1</v>
      </c>
      <c r="AR888" s="7"/>
      <c r="AS888" s="125"/>
      <c r="AT888" s="5"/>
      <c r="AU888" s="13"/>
    </row>
    <row r="889" spans="1:47" x14ac:dyDescent="0.25">
      <c r="A889" s="2" t="s">
        <v>67</v>
      </c>
      <c r="B889" s="48">
        <v>44184</v>
      </c>
      <c r="C889" s="2" t="s">
        <v>27</v>
      </c>
      <c r="D889" s="2" t="s">
        <v>24</v>
      </c>
      <c r="E889" s="2" t="s">
        <v>364</v>
      </c>
      <c r="F889" s="2" t="s">
        <v>2554</v>
      </c>
      <c r="G889" s="2" t="s">
        <v>3</v>
      </c>
      <c r="H889" s="2" t="s">
        <v>2555</v>
      </c>
      <c r="I889" s="1" t="s">
        <v>1</v>
      </c>
      <c r="J889" s="1" t="s">
        <v>1</v>
      </c>
      <c r="K889" s="1" t="s">
        <v>1</v>
      </c>
      <c r="L889" s="1" t="s">
        <v>1</v>
      </c>
      <c r="M889" s="1">
        <v>0</v>
      </c>
      <c r="N889" s="2" t="s">
        <v>1</v>
      </c>
      <c r="O889" s="2" t="s">
        <v>2</v>
      </c>
      <c r="P889" s="2" t="s">
        <v>1</v>
      </c>
      <c r="Q889" s="1">
        <v>325445618.10680002</v>
      </c>
      <c r="R889" s="1">
        <v>0</v>
      </c>
      <c r="S889" s="1">
        <v>189083190.99000001</v>
      </c>
      <c r="T889" s="1">
        <v>0</v>
      </c>
      <c r="U889" s="2" t="s">
        <v>0</v>
      </c>
      <c r="V889" s="1">
        <v>0</v>
      </c>
      <c r="W889" s="1">
        <v>117553816.48</v>
      </c>
      <c r="X889" s="2" t="s">
        <v>9</v>
      </c>
      <c r="Y889" s="1">
        <v>18808610.636799999</v>
      </c>
      <c r="Z889" s="1">
        <v>0</v>
      </c>
      <c r="AA889" s="2" t="s">
        <v>0</v>
      </c>
      <c r="AB889" s="1">
        <v>0</v>
      </c>
      <c r="AC889" s="1">
        <v>0</v>
      </c>
      <c r="AD889" s="2" t="s">
        <v>0</v>
      </c>
      <c r="AE889" s="1">
        <v>0</v>
      </c>
      <c r="AF889" s="2">
        <v>0</v>
      </c>
      <c r="AG889" s="2" t="s">
        <v>0</v>
      </c>
      <c r="AH889" s="1">
        <v>0</v>
      </c>
      <c r="AI889" s="1">
        <v>0</v>
      </c>
      <c r="AJ889" s="2" t="s">
        <v>0</v>
      </c>
      <c r="AK889" s="1">
        <v>0</v>
      </c>
      <c r="AL889" s="1">
        <v>0</v>
      </c>
      <c r="AM889" s="49" t="s">
        <v>1</v>
      </c>
      <c r="AN889" s="2" t="s">
        <v>1</v>
      </c>
      <c r="AO889" s="49" t="s">
        <v>1</v>
      </c>
      <c r="AP889" s="2" t="s">
        <v>1</v>
      </c>
      <c r="AR889" s="7"/>
      <c r="AS889" s="125"/>
      <c r="AT889" s="5"/>
      <c r="AU889" s="13"/>
    </row>
    <row r="890" spans="1:47" x14ac:dyDescent="0.25">
      <c r="A890" s="2" t="s">
        <v>66</v>
      </c>
      <c r="B890" s="48">
        <v>44184</v>
      </c>
      <c r="C890" s="2" t="s">
        <v>6</v>
      </c>
      <c r="D890" s="2" t="s">
        <v>24</v>
      </c>
      <c r="E890" s="2" t="s">
        <v>196</v>
      </c>
      <c r="F890" s="2" t="s">
        <v>705</v>
      </c>
      <c r="G890" s="2" t="s">
        <v>3</v>
      </c>
      <c r="H890" s="2" t="s">
        <v>2556</v>
      </c>
      <c r="I890" s="1" t="s">
        <v>1</v>
      </c>
      <c r="J890" s="1" t="s">
        <v>1</v>
      </c>
      <c r="K890" s="1" t="s">
        <v>1</v>
      </c>
      <c r="L890" s="1" t="s">
        <v>1</v>
      </c>
      <c r="M890" s="1">
        <v>0</v>
      </c>
      <c r="N890" s="2" t="s">
        <v>1</v>
      </c>
      <c r="O890" s="2" t="s">
        <v>454</v>
      </c>
      <c r="P890" s="2" t="s">
        <v>455</v>
      </c>
      <c r="Q890" s="1">
        <v>3171900</v>
      </c>
      <c r="R890" s="1">
        <v>0</v>
      </c>
      <c r="S890" s="1">
        <v>3171900</v>
      </c>
      <c r="T890" s="1">
        <v>0</v>
      </c>
      <c r="U890" s="2" t="s">
        <v>0</v>
      </c>
      <c r="V890" s="1">
        <v>0</v>
      </c>
      <c r="W890" s="1">
        <v>0</v>
      </c>
      <c r="X890" s="2" t="s">
        <v>0</v>
      </c>
      <c r="Y890" s="1">
        <v>0</v>
      </c>
      <c r="Z890" s="1">
        <v>0</v>
      </c>
      <c r="AA890" s="2" t="s">
        <v>0</v>
      </c>
      <c r="AB890" s="1">
        <v>0</v>
      </c>
      <c r="AC890" s="1">
        <v>0</v>
      </c>
      <c r="AD890" s="2" t="s">
        <v>0</v>
      </c>
      <c r="AE890" s="1">
        <v>0</v>
      </c>
      <c r="AF890" s="2">
        <v>0</v>
      </c>
      <c r="AG890" s="2" t="s">
        <v>0</v>
      </c>
      <c r="AH890" s="1">
        <v>0</v>
      </c>
      <c r="AI890" s="1">
        <v>0</v>
      </c>
      <c r="AJ890" s="2" t="s">
        <v>0</v>
      </c>
      <c r="AK890" s="1">
        <v>0</v>
      </c>
      <c r="AL890" s="1">
        <v>0</v>
      </c>
      <c r="AM890" s="49" t="s">
        <v>1</v>
      </c>
      <c r="AN890" s="2" t="s">
        <v>1</v>
      </c>
      <c r="AO890" s="49" t="s">
        <v>1</v>
      </c>
      <c r="AP890" s="2" t="s">
        <v>1</v>
      </c>
      <c r="AR890" s="7"/>
      <c r="AS890" s="125"/>
      <c r="AT890" s="5"/>
      <c r="AU890" s="13"/>
    </row>
    <row r="891" spans="1:47" x14ac:dyDescent="0.25">
      <c r="A891" s="2" t="s">
        <v>65</v>
      </c>
      <c r="B891" s="48">
        <v>44184</v>
      </c>
      <c r="C891" s="2" t="s">
        <v>6</v>
      </c>
      <c r="D891" s="2" t="s">
        <v>24</v>
      </c>
      <c r="E891" s="2" t="s">
        <v>196</v>
      </c>
      <c r="F891" s="2" t="s">
        <v>705</v>
      </c>
      <c r="G891" s="2" t="s">
        <v>3</v>
      </c>
      <c r="H891" s="2" t="s">
        <v>2557</v>
      </c>
      <c r="I891" s="1" t="s">
        <v>1</v>
      </c>
      <c r="J891" s="1" t="s">
        <v>1</v>
      </c>
      <c r="K891" s="1" t="s">
        <v>1</v>
      </c>
      <c r="L891" s="1" t="s">
        <v>1</v>
      </c>
      <c r="M891" s="1">
        <v>0</v>
      </c>
      <c r="N891" s="2" t="s">
        <v>1</v>
      </c>
      <c r="O891" s="2" t="s">
        <v>2</v>
      </c>
      <c r="P891" s="2" t="s">
        <v>1</v>
      </c>
      <c r="Q891" s="1">
        <v>1230159733.4152</v>
      </c>
      <c r="R891" s="1">
        <v>0</v>
      </c>
      <c r="S891" s="1">
        <v>877990735.5</v>
      </c>
      <c r="T891" s="1">
        <v>0</v>
      </c>
      <c r="U891" s="2" t="s">
        <v>0</v>
      </c>
      <c r="V891" s="1">
        <v>0</v>
      </c>
      <c r="W891" s="1">
        <v>303593963.71999997</v>
      </c>
      <c r="X891" s="2" t="s">
        <v>0</v>
      </c>
      <c r="Y891" s="1">
        <v>48575034.195199996</v>
      </c>
      <c r="Z891" s="1">
        <v>0</v>
      </c>
      <c r="AA891" s="2" t="s">
        <v>0</v>
      </c>
      <c r="AB891" s="1">
        <v>0</v>
      </c>
      <c r="AC891" s="1">
        <v>0</v>
      </c>
      <c r="AD891" s="2" t="s">
        <v>0</v>
      </c>
      <c r="AE891" s="1">
        <v>0</v>
      </c>
      <c r="AF891" s="2">
        <v>0</v>
      </c>
      <c r="AG891" s="2" t="s">
        <v>0</v>
      </c>
      <c r="AH891" s="1">
        <v>0</v>
      </c>
      <c r="AI891" s="1">
        <v>0</v>
      </c>
      <c r="AJ891" s="2" t="s">
        <v>0</v>
      </c>
      <c r="AK891" s="1">
        <v>0</v>
      </c>
      <c r="AL891" s="1">
        <v>0</v>
      </c>
      <c r="AM891" s="49" t="s">
        <v>1</v>
      </c>
      <c r="AN891" s="2" t="s">
        <v>1</v>
      </c>
      <c r="AO891" s="49" t="s">
        <v>1</v>
      </c>
      <c r="AP891" s="2" t="s">
        <v>1</v>
      </c>
      <c r="AR891" s="7"/>
      <c r="AS891" s="125"/>
      <c r="AT891" s="5"/>
      <c r="AU891" s="13"/>
    </row>
    <row r="892" spans="1:47" x14ac:dyDescent="0.25">
      <c r="A892" s="2" t="s">
        <v>64</v>
      </c>
      <c r="B892" s="48">
        <v>44184</v>
      </c>
      <c r="C892" s="2" t="s">
        <v>6</v>
      </c>
      <c r="D892" s="2" t="s">
        <v>22</v>
      </c>
      <c r="E892" s="2" t="s">
        <v>194</v>
      </c>
      <c r="F892" s="2" t="s">
        <v>2558</v>
      </c>
      <c r="G892" s="2" t="s">
        <v>3</v>
      </c>
      <c r="H892" s="2" t="s">
        <v>2559</v>
      </c>
      <c r="I892" s="1" t="s">
        <v>1</v>
      </c>
      <c r="J892" s="1" t="s">
        <v>1</v>
      </c>
      <c r="K892" s="1" t="s">
        <v>1</v>
      </c>
      <c r="L892" s="1" t="s">
        <v>1</v>
      </c>
      <c r="M892" s="1">
        <v>0</v>
      </c>
      <c r="N892" s="2" t="s">
        <v>1</v>
      </c>
      <c r="O892" s="2" t="s">
        <v>2</v>
      </c>
      <c r="P892" s="2" t="s">
        <v>1</v>
      </c>
      <c r="Q892" s="1">
        <v>692887069.82720006</v>
      </c>
      <c r="R892" s="1">
        <v>0</v>
      </c>
      <c r="S892" s="1">
        <v>486923356.04999995</v>
      </c>
      <c r="T892" s="1">
        <v>0</v>
      </c>
      <c r="U892" s="2" t="s">
        <v>0</v>
      </c>
      <c r="V892" s="1">
        <v>0</v>
      </c>
      <c r="W892" s="1">
        <v>177554925.67000005</v>
      </c>
      <c r="X892" s="2" t="s">
        <v>9</v>
      </c>
      <c r="Y892" s="1">
        <v>28408788.1072</v>
      </c>
      <c r="Z892" s="1">
        <v>0</v>
      </c>
      <c r="AA892" s="2" t="s">
        <v>0</v>
      </c>
      <c r="AB892" s="1">
        <v>0</v>
      </c>
      <c r="AC892" s="1">
        <v>0</v>
      </c>
      <c r="AD892" s="2" t="s">
        <v>0</v>
      </c>
      <c r="AE892" s="1">
        <v>0</v>
      </c>
      <c r="AF892" s="2">
        <v>0</v>
      </c>
      <c r="AG892" s="2" t="s">
        <v>0</v>
      </c>
      <c r="AH892" s="1">
        <v>0</v>
      </c>
      <c r="AI892" s="1">
        <v>0</v>
      </c>
      <c r="AJ892" s="2" t="s">
        <v>0</v>
      </c>
      <c r="AK892" s="1">
        <v>0</v>
      </c>
      <c r="AL892" s="1">
        <v>0</v>
      </c>
      <c r="AM892" s="49" t="s">
        <v>1</v>
      </c>
      <c r="AN892" s="2" t="s">
        <v>1</v>
      </c>
      <c r="AO892" s="49" t="s">
        <v>1</v>
      </c>
      <c r="AP892" s="2" t="s">
        <v>1</v>
      </c>
      <c r="AR892" s="7"/>
      <c r="AS892" s="125"/>
      <c r="AT892" s="5"/>
      <c r="AU892" s="13"/>
    </row>
    <row r="893" spans="1:47" x14ac:dyDescent="0.25">
      <c r="A893" s="2" t="s">
        <v>63</v>
      </c>
      <c r="B893" s="48">
        <v>44184</v>
      </c>
      <c r="C893" s="2" t="s">
        <v>6</v>
      </c>
      <c r="D893" s="2" t="s">
        <v>22</v>
      </c>
      <c r="E893" s="2" t="s">
        <v>194</v>
      </c>
      <c r="F893" s="2" t="s">
        <v>2558</v>
      </c>
      <c r="G893" s="2" t="s">
        <v>3</v>
      </c>
      <c r="H893" s="2" t="s">
        <v>2560</v>
      </c>
      <c r="I893" s="1" t="s">
        <v>1</v>
      </c>
      <c r="J893" s="1" t="s">
        <v>1</v>
      </c>
      <c r="K893" s="1" t="s">
        <v>1</v>
      </c>
      <c r="L893" s="1" t="s">
        <v>1</v>
      </c>
      <c r="M893" s="1">
        <v>0</v>
      </c>
      <c r="N893" s="2" t="s">
        <v>1</v>
      </c>
      <c r="O893" s="2" t="s">
        <v>365</v>
      </c>
      <c r="P893" s="2" t="s">
        <v>674</v>
      </c>
      <c r="Q893" s="1">
        <v>2708999.8</v>
      </c>
      <c r="R893" s="1">
        <v>0</v>
      </c>
      <c r="S893" s="1">
        <v>1056429</v>
      </c>
      <c r="T893" s="1">
        <v>1424630</v>
      </c>
      <c r="U893" s="2" t="s">
        <v>9</v>
      </c>
      <c r="V893" s="1">
        <v>227940.8</v>
      </c>
      <c r="W893" s="1">
        <v>0</v>
      </c>
      <c r="X893" s="2" t="s">
        <v>0</v>
      </c>
      <c r="Y893" s="1">
        <v>0</v>
      </c>
      <c r="Z893" s="1">
        <v>0</v>
      </c>
      <c r="AA893" s="2" t="s">
        <v>0</v>
      </c>
      <c r="AB893" s="1">
        <v>0</v>
      </c>
      <c r="AC893" s="1">
        <v>0</v>
      </c>
      <c r="AD893" s="2" t="s">
        <v>0</v>
      </c>
      <c r="AE893" s="1">
        <v>0</v>
      </c>
      <c r="AF893" s="2">
        <v>0</v>
      </c>
      <c r="AG893" s="2" t="s">
        <v>0</v>
      </c>
      <c r="AH893" s="1">
        <v>0</v>
      </c>
      <c r="AI893" s="1">
        <v>0</v>
      </c>
      <c r="AJ893" s="2" t="s">
        <v>0</v>
      </c>
      <c r="AK893" s="1">
        <v>0</v>
      </c>
      <c r="AL893" s="1">
        <v>0</v>
      </c>
      <c r="AM893" s="49" t="s">
        <v>1</v>
      </c>
      <c r="AN893" s="2" t="s">
        <v>1</v>
      </c>
      <c r="AO893" s="49" t="s">
        <v>1</v>
      </c>
      <c r="AP893" s="2" t="s">
        <v>1</v>
      </c>
      <c r="AR893" s="7"/>
      <c r="AS893" s="125"/>
      <c r="AT893" s="5"/>
      <c r="AU893" s="13"/>
    </row>
    <row r="894" spans="1:47" x14ac:dyDescent="0.25">
      <c r="A894" s="2" t="s">
        <v>62</v>
      </c>
      <c r="B894" s="48">
        <v>44184</v>
      </c>
      <c r="C894" s="2" t="s">
        <v>6</v>
      </c>
      <c r="D894" s="2" t="s">
        <v>22</v>
      </c>
      <c r="E894" s="2" t="s">
        <v>194</v>
      </c>
      <c r="F894" s="2" t="s">
        <v>2558</v>
      </c>
      <c r="G894" s="2" t="s">
        <v>3</v>
      </c>
      <c r="H894" s="2" t="s">
        <v>2561</v>
      </c>
      <c r="I894" s="1" t="s">
        <v>1</v>
      </c>
      <c r="J894" s="1" t="s">
        <v>1</v>
      </c>
      <c r="K894" s="1" t="s">
        <v>1</v>
      </c>
      <c r="L894" s="1" t="s">
        <v>1</v>
      </c>
      <c r="M894" s="1">
        <v>0</v>
      </c>
      <c r="N894" s="2" t="s">
        <v>1</v>
      </c>
      <c r="O894" s="2" t="s">
        <v>2</v>
      </c>
      <c r="P894" s="2" t="s">
        <v>1</v>
      </c>
      <c r="Q894" s="1">
        <v>127664659.0072</v>
      </c>
      <c r="R894" s="1">
        <v>0</v>
      </c>
      <c r="S894" s="1">
        <v>92459227.5</v>
      </c>
      <c r="T894" s="1">
        <v>0</v>
      </c>
      <c r="U894" s="2" t="s">
        <v>0</v>
      </c>
      <c r="V894" s="1">
        <v>0</v>
      </c>
      <c r="W894" s="1">
        <v>30349509.920000002</v>
      </c>
      <c r="X894" s="2" t="s">
        <v>9</v>
      </c>
      <c r="Y894" s="1">
        <v>4855921.5872</v>
      </c>
      <c r="Z894" s="1">
        <v>0</v>
      </c>
      <c r="AA894" s="2" t="s">
        <v>0</v>
      </c>
      <c r="AB894" s="1">
        <v>0</v>
      </c>
      <c r="AC894" s="1">
        <v>0</v>
      </c>
      <c r="AD894" s="2" t="s">
        <v>0</v>
      </c>
      <c r="AE894" s="1">
        <v>0</v>
      </c>
      <c r="AF894" s="2">
        <v>0</v>
      </c>
      <c r="AG894" s="2" t="s">
        <v>0</v>
      </c>
      <c r="AH894" s="1">
        <v>0</v>
      </c>
      <c r="AI894" s="1">
        <v>0</v>
      </c>
      <c r="AJ894" s="2" t="s">
        <v>0</v>
      </c>
      <c r="AK894" s="1">
        <v>0</v>
      </c>
      <c r="AL894" s="1">
        <v>0</v>
      </c>
      <c r="AM894" s="49" t="s">
        <v>1</v>
      </c>
      <c r="AN894" s="2" t="s">
        <v>1</v>
      </c>
      <c r="AO894" s="49" t="s">
        <v>1</v>
      </c>
      <c r="AP894" s="2" t="s">
        <v>1</v>
      </c>
      <c r="AR894" s="7"/>
      <c r="AS894" s="125"/>
      <c r="AT894" s="5"/>
      <c r="AU894" s="13"/>
    </row>
    <row r="895" spans="1:47" x14ac:dyDescent="0.25">
      <c r="A895" s="2" t="s">
        <v>61</v>
      </c>
      <c r="B895" s="48">
        <v>44184</v>
      </c>
      <c r="C895" s="2" t="s">
        <v>6</v>
      </c>
      <c r="D895" s="2" t="s">
        <v>22</v>
      </c>
      <c r="E895" s="2" t="s">
        <v>194</v>
      </c>
      <c r="F895" s="2" t="s">
        <v>2558</v>
      </c>
      <c r="G895" s="2" t="s">
        <v>3</v>
      </c>
      <c r="H895" s="2" t="s">
        <v>2562</v>
      </c>
      <c r="I895" s="1" t="s">
        <v>1</v>
      </c>
      <c r="J895" s="1" t="s">
        <v>1</v>
      </c>
      <c r="K895" s="1" t="s">
        <v>1</v>
      </c>
      <c r="L895" s="1" t="s">
        <v>1</v>
      </c>
      <c r="M895" s="1">
        <v>0</v>
      </c>
      <c r="N895" s="2" t="s">
        <v>1</v>
      </c>
      <c r="O895" s="2" t="s">
        <v>988</v>
      </c>
      <c r="P895" s="2" t="s">
        <v>2378</v>
      </c>
      <c r="Q895" s="1">
        <v>4526552</v>
      </c>
      <c r="R895" s="1">
        <v>0</v>
      </c>
      <c r="S895" s="1">
        <v>2212700</v>
      </c>
      <c r="T895" s="1">
        <v>1994700</v>
      </c>
      <c r="U895" s="2" t="s">
        <v>9</v>
      </c>
      <c r="V895" s="1">
        <v>319152</v>
      </c>
      <c r="W895" s="1">
        <v>0</v>
      </c>
      <c r="X895" s="2" t="s">
        <v>0</v>
      </c>
      <c r="Y895" s="1">
        <v>0</v>
      </c>
      <c r="Z895" s="1">
        <v>0</v>
      </c>
      <c r="AA895" s="2" t="s">
        <v>0</v>
      </c>
      <c r="AB895" s="1">
        <v>0</v>
      </c>
      <c r="AC895" s="1">
        <v>0</v>
      </c>
      <c r="AD895" s="2" t="s">
        <v>0</v>
      </c>
      <c r="AE895" s="1">
        <v>0</v>
      </c>
      <c r="AF895" s="2">
        <v>0</v>
      </c>
      <c r="AG895" s="2" t="s">
        <v>0</v>
      </c>
      <c r="AH895" s="1">
        <v>0</v>
      </c>
      <c r="AI895" s="1">
        <v>0</v>
      </c>
      <c r="AJ895" s="2" t="s">
        <v>0</v>
      </c>
      <c r="AK895" s="1">
        <v>0</v>
      </c>
      <c r="AL895" s="1">
        <v>0</v>
      </c>
      <c r="AM895" s="49" t="s">
        <v>1</v>
      </c>
      <c r="AN895" s="2" t="s">
        <v>1</v>
      </c>
      <c r="AO895" s="49" t="s">
        <v>1</v>
      </c>
      <c r="AP895" s="2" t="s">
        <v>1</v>
      </c>
      <c r="AR895" s="7"/>
      <c r="AS895" s="125"/>
      <c r="AT895" s="5"/>
      <c r="AU895" s="13"/>
    </row>
    <row r="896" spans="1:47" x14ac:dyDescent="0.25">
      <c r="A896" s="2" t="s">
        <v>60</v>
      </c>
      <c r="B896" s="48">
        <v>44184</v>
      </c>
      <c r="C896" s="2" t="s">
        <v>6</v>
      </c>
      <c r="D896" s="2" t="s">
        <v>22</v>
      </c>
      <c r="E896" s="2" t="s">
        <v>194</v>
      </c>
      <c r="F896" s="2" t="s">
        <v>2558</v>
      </c>
      <c r="G896" s="2" t="s">
        <v>3</v>
      </c>
      <c r="H896" s="2" t="s">
        <v>2563</v>
      </c>
      <c r="I896" s="1" t="s">
        <v>1</v>
      </c>
      <c r="J896" s="1" t="s">
        <v>1</v>
      </c>
      <c r="K896" s="1" t="s">
        <v>1</v>
      </c>
      <c r="L896" s="1" t="s">
        <v>1</v>
      </c>
      <c r="M896" s="1">
        <v>0</v>
      </c>
      <c r="N896" s="2" t="s">
        <v>1</v>
      </c>
      <c r="O896" s="2" t="s">
        <v>2564</v>
      </c>
      <c r="P896" s="2" t="s">
        <v>2565</v>
      </c>
      <c r="Q896" s="1">
        <v>7441430</v>
      </c>
      <c r="R896" s="1">
        <v>0</v>
      </c>
      <c r="S896" s="1">
        <v>7441430</v>
      </c>
      <c r="T896" s="1">
        <v>0</v>
      </c>
      <c r="U896" s="2" t="s">
        <v>0</v>
      </c>
      <c r="V896" s="1">
        <v>0</v>
      </c>
      <c r="W896" s="1">
        <v>0</v>
      </c>
      <c r="X896" s="2" t="s">
        <v>0</v>
      </c>
      <c r="Y896" s="1">
        <v>0</v>
      </c>
      <c r="Z896" s="1">
        <v>0</v>
      </c>
      <c r="AA896" s="2" t="s">
        <v>0</v>
      </c>
      <c r="AB896" s="1">
        <v>0</v>
      </c>
      <c r="AC896" s="1">
        <v>0</v>
      </c>
      <c r="AD896" s="2" t="s">
        <v>0</v>
      </c>
      <c r="AE896" s="1">
        <v>0</v>
      </c>
      <c r="AF896" s="2">
        <v>0</v>
      </c>
      <c r="AG896" s="2" t="s">
        <v>0</v>
      </c>
      <c r="AH896" s="1">
        <v>0</v>
      </c>
      <c r="AI896" s="1">
        <v>0</v>
      </c>
      <c r="AJ896" s="2" t="s">
        <v>0</v>
      </c>
      <c r="AK896" s="1">
        <v>0</v>
      </c>
      <c r="AL896" s="1">
        <v>0</v>
      </c>
      <c r="AM896" s="49" t="s">
        <v>1</v>
      </c>
      <c r="AN896" s="2" t="s">
        <v>1</v>
      </c>
      <c r="AO896" s="49" t="s">
        <v>1</v>
      </c>
      <c r="AP896" s="2" t="s">
        <v>1</v>
      </c>
      <c r="AR896" s="7"/>
      <c r="AS896" s="125"/>
      <c r="AT896" s="5"/>
      <c r="AU896" s="13"/>
    </row>
    <row r="897" spans="1:47" x14ac:dyDescent="0.25">
      <c r="A897" s="2" t="s">
        <v>59</v>
      </c>
      <c r="B897" s="48">
        <v>44184</v>
      </c>
      <c r="C897" s="2" t="s">
        <v>6</v>
      </c>
      <c r="D897" s="2" t="s">
        <v>19</v>
      </c>
      <c r="E897" s="2" t="s">
        <v>185</v>
      </c>
      <c r="F897" s="2" t="s">
        <v>2566</v>
      </c>
      <c r="G897" s="2" t="s">
        <v>3</v>
      </c>
      <c r="H897" s="2" t="s">
        <v>2567</v>
      </c>
      <c r="I897" s="1" t="s">
        <v>1</v>
      </c>
      <c r="J897" s="1" t="s">
        <v>1</v>
      </c>
      <c r="K897" s="1" t="s">
        <v>1</v>
      </c>
      <c r="L897" s="1" t="s">
        <v>1</v>
      </c>
      <c r="M897" s="1">
        <v>0</v>
      </c>
      <c r="N897" s="2" t="s">
        <v>1</v>
      </c>
      <c r="O897" s="2" t="s">
        <v>2</v>
      </c>
      <c r="P897" s="2" t="s">
        <v>1</v>
      </c>
      <c r="Q897" s="1">
        <v>1450030955.8295999</v>
      </c>
      <c r="R897" s="1">
        <v>0</v>
      </c>
      <c r="S897" s="1">
        <v>1094689200.0499997</v>
      </c>
      <c r="T897" s="1">
        <v>0</v>
      </c>
      <c r="U897" s="2" t="s">
        <v>0</v>
      </c>
      <c r="V897" s="1">
        <v>0</v>
      </c>
      <c r="W897" s="1">
        <v>306329099.81</v>
      </c>
      <c r="X897" s="2" t="s">
        <v>9</v>
      </c>
      <c r="Y897" s="1">
        <v>49012655.969599999</v>
      </c>
      <c r="Z897" s="1">
        <v>0</v>
      </c>
      <c r="AA897" s="2" t="s">
        <v>0</v>
      </c>
      <c r="AB897" s="1">
        <v>0</v>
      </c>
      <c r="AC897" s="1">
        <v>0</v>
      </c>
      <c r="AD897" s="2" t="s">
        <v>0</v>
      </c>
      <c r="AE897" s="1">
        <v>0</v>
      </c>
      <c r="AF897" s="2">
        <v>0</v>
      </c>
      <c r="AG897" s="2" t="s">
        <v>0</v>
      </c>
      <c r="AH897" s="1">
        <v>0</v>
      </c>
      <c r="AI897" s="1">
        <v>0</v>
      </c>
      <c r="AJ897" s="2" t="s">
        <v>0</v>
      </c>
      <c r="AK897" s="1">
        <v>0</v>
      </c>
      <c r="AL897" s="1">
        <v>0</v>
      </c>
      <c r="AM897" s="49" t="s">
        <v>1</v>
      </c>
      <c r="AN897" s="2" t="s">
        <v>1</v>
      </c>
      <c r="AO897" s="49" t="s">
        <v>1</v>
      </c>
      <c r="AP897" s="2" t="s">
        <v>1</v>
      </c>
      <c r="AR897" s="7"/>
      <c r="AS897" s="125"/>
      <c r="AT897" s="5"/>
      <c r="AU897" s="13"/>
    </row>
    <row r="898" spans="1:47" x14ac:dyDescent="0.25">
      <c r="A898" s="2" t="s">
        <v>58</v>
      </c>
      <c r="B898" s="48">
        <v>44184</v>
      </c>
      <c r="C898" s="2" t="s">
        <v>6</v>
      </c>
      <c r="D898" s="2" t="s">
        <v>17</v>
      </c>
      <c r="E898" s="2" t="s">
        <v>183</v>
      </c>
      <c r="F898" s="2" t="s">
        <v>2568</v>
      </c>
      <c r="G898" s="2" t="s">
        <v>3</v>
      </c>
      <c r="H898" s="2" t="s">
        <v>2569</v>
      </c>
      <c r="I898" s="1" t="s">
        <v>1</v>
      </c>
      <c r="J898" s="1" t="s">
        <v>1</v>
      </c>
      <c r="K898" s="1" t="s">
        <v>1</v>
      </c>
      <c r="L898" s="1" t="s">
        <v>1</v>
      </c>
      <c r="M898" s="1">
        <v>0</v>
      </c>
      <c r="N898" s="2" t="s">
        <v>1</v>
      </c>
      <c r="O898" s="2" t="s">
        <v>2</v>
      </c>
      <c r="P898" s="2" t="s">
        <v>1</v>
      </c>
      <c r="Q898" s="1">
        <v>693778288.26679969</v>
      </c>
      <c r="R898" s="1">
        <v>0</v>
      </c>
      <c r="S898" s="1">
        <v>552223602.54999995</v>
      </c>
      <c r="T898" s="1">
        <v>0</v>
      </c>
      <c r="U898" s="2" t="s">
        <v>0</v>
      </c>
      <c r="V898" s="1">
        <v>0</v>
      </c>
      <c r="W898" s="1">
        <v>122029901.47999999</v>
      </c>
      <c r="X898" s="2" t="s">
        <v>9</v>
      </c>
      <c r="Y898" s="1">
        <v>19524784.2368</v>
      </c>
      <c r="Z898" s="1">
        <v>0</v>
      </c>
      <c r="AA898" s="2" t="s">
        <v>0</v>
      </c>
      <c r="AB898" s="1">
        <v>0</v>
      </c>
      <c r="AC898" s="1">
        <v>0</v>
      </c>
      <c r="AD898" s="2" t="s">
        <v>0</v>
      </c>
      <c r="AE898" s="1">
        <v>0</v>
      </c>
      <c r="AF898" s="2">
        <v>0</v>
      </c>
      <c r="AG898" s="2" t="s">
        <v>0</v>
      </c>
      <c r="AH898" s="1">
        <v>0</v>
      </c>
      <c r="AI898" s="1">
        <v>0</v>
      </c>
      <c r="AJ898" s="2" t="s">
        <v>0</v>
      </c>
      <c r="AK898" s="1">
        <v>0</v>
      </c>
      <c r="AL898" s="1">
        <v>0</v>
      </c>
      <c r="AM898" s="49" t="s">
        <v>1</v>
      </c>
      <c r="AN898" s="2" t="s">
        <v>1</v>
      </c>
      <c r="AO898" s="49" t="s">
        <v>1</v>
      </c>
      <c r="AP898" s="2" t="s">
        <v>1</v>
      </c>
      <c r="AR898" s="7"/>
      <c r="AS898" s="125"/>
      <c r="AT898" s="5"/>
      <c r="AU898" s="13"/>
    </row>
    <row r="899" spans="1:47" x14ac:dyDescent="0.25">
      <c r="A899" s="2" t="s">
        <v>57</v>
      </c>
      <c r="B899" s="48">
        <v>44184</v>
      </c>
      <c r="C899" s="2" t="s">
        <v>6</v>
      </c>
      <c r="D899" s="2" t="s">
        <v>17</v>
      </c>
      <c r="E899" s="2" t="s">
        <v>183</v>
      </c>
      <c r="F899" s="2" t="s">
        <v>2568</v>
      </c>
      <c r="G899" s="2" t="s">
        <v>3</v>
      </c>
      <c r="H899" s="2" t="s">
        <v>2570</v>
      </c>
      <c r="I899" s="1" t="s">
        <v>1</v>
      </c>
      <c r="J899" s="1" t="s">
        <v>1</v>
      </c>
      <c r="K899" s="1" t="s">
        <v>1</v>
      </c>
      <c r="L899" s="1" t="s">
        <v>1</v>
      </c>
      <c r="M899" s="1">
        <v>0</v>
      </c>
      <c r="N899" s="2" t="s">
        <v>1</v>
      </c>
      <c r="O899" s="2" t="s">
        <v>2571</v>
      </c>
      <c r="P899" s="2" t="s">
        <v>2572</v>
      </c>
      <c r="Q899" s="1">
        <v>50812782.076800004</v>
      </c>
      <c r="R899" s="1">
        <v>0</v>
      </c>
      <c r="S899" s="1">
        <v>0</v>
      </c>
      <c r="T899" s="1">
        <v>43804122.479999997</v>
      </c>
      <c r="U899" s="2" t="s">
        <v>9</v>
      </c>
      <c r="V899" s="1">
        <v>7008659.5968000004</v>
      </c>
      <c r="W899" s="1">
        <v>0</v>
      </c>
      <c r="X899" s="2" t="s">
        <v>0</v>
      </c>
      <c r="Y899" s="1">
        <v>0</v>
      </c>
      <c r="Z899" s="1">
        <v>0</v>
      </c>
      <c r="AA899" s="2" t="s">
        <v>0</v>
      </c>
      <c r="AB899" s="1">
        <v>0</v>
      </c>
      <c r="AC899" s="1">
        <v>0</v>
      </c>
      <c r="AD899" s="2" t="s">
        <v>0</v>
      </c>
      <c r="AE899" s="1">
        <v>0</v>
      </c>
      <c r="AF899" s="2">
        <v>0</v>
      </c>
      <c r="AG899" s="2" t="s">
        <v>0</v>
      </c>
      <c r="AH899" s="1">
        <v>0</v>
      </c>
      <c r="AI899" s="1">
        <v>0</v>
      </c>
      <c r="AJ899" s="2" t="s">
        <v>0</v>
      </c>
      <c r="AK899" s="1">
        <v>0</v>
      </c>
      <c r="AL899" s="1">
        <v>0</v>
      </c>
      <c r="AM899" s="49" t="s">
        <v>1</v>
      </c>
      <c r="AN899" s="2" t="s">
        <v>1</v>
      </c>
      <c r="AO899" s="49" t="s">
        <v>1</v>
      </c>
      <c r="AP899" s="2" t="s">
        <v>1</v>
      </c>
      <c r="AR899" s="7"/>
      <c r="AS899" s="125"/>
      <c r="AT899" s="5"/>
      <c r="AU899" s="13"/>
    </row>
    <row r="900" spans="1:47" x14ac:dyDescent="0.25">
      <c r="A900" s="2" t="s">
        <v>56</v>
      </c>
      <c r="B900" s="48">
        <v>44184</v>
      </c>
      <c r="C900" s="2" t="s">
        <v>6</v>
      </c>
      <c r="D900" s="2" t="s">
        <v>17</v>
      </c>
      <c r="E900" s="2" t="s">
        <v>183</v>
      </c>
      <c r="F900" s="2" t="s">
        <v>2568</v>
      </c>
      <c r="G900" s="2" t="s">
        <v>3</v>
      </c>
      <c r="H900" s="2" t="s">
        <v>2573</v>
      </c>
      <c r="I900" s="1" t="s">
        <v>1</v>
      </c>
      <c r="J900" s="1" t="s">
        <v>1</v>
      </c>
      <c r="K900" s="1" t="s">
        <v>1</v>
      </c>
      <c r="L900" s="1" t="s">
        <v>1</v>
      </c>
      <c r="M900" s="1">
        <v>0</v>
      </c>
      <c r="N900" s="2" t="s">
        <v>1</v>
      </c>
      <c r="O900" s="2" t="s">
        <v>2</v>
      </c>
      <c r="P900" s="2" t="s">
        <v>1</v>
      </c>
      <c r="Q900" s="1">
        <v>284768925.30799997</v>
      </c>
      <c r="R900" s="1">
        <v>0</v>
      </c>
      <c r="S900" s="1">
        <v>185623123.5</v>
      </c>
      <c r="T900" s="1">
        <v>0</v>
      </c>
      <c r="U900" s="2" t="s">
        <v>0</v>
      </c>
      <c r="V900" s="1">
        <v>0</v>
      </c>
      <c r="W900" s="1">
        <v>85470518.799999997</v>
      </c>
      <c r="X900" s="2" t="s">
        <v>9</v>
      </c>
      <c r="Y900" s="1">
        <v>13675283.007999999</v>
      </c>
      <c r="Z900" s="1">
        <v>0</v>
      </c>
      <c r="AA900" s="2" t="s">
        <v>0</v>
      </c>
      <c r="AB900" s="1">
        <v>0</v>
      </c>
      <c r="AC900" s="1">
        <v>0</v>
      </c>
      <c r="AD900" s="2" t="s">
        <v>0</v>
      </c>
      <c r="AE900" s="1">
        <v>0</v>
      </c>
      <c r="AF900" s="2">
        <v>0</v>
      </c>
      <c r="AG900" s="2" t="s">
        <v>0</v>
      </c>
      <c r="AH900" s="1">
        <v>0</v>
      </c>
      <c r="AI900" s="1">
        <v>0</v>
      </c>
      <c r="AJ900" s="2" t="s">
        <v>0</v>
      </c>
      <c r="AK900" s="1">
        <v>0</v>
      </c>
      <c r="AL900" s="1">
        <v>0</v>
      </c>
      <c r="AM900" s="49" t="s">
        <v>1</v>
      </c>
      <c r="AN900" s="2" t="s">
        <v>1</v>
      </c>
      <c r="AO900" s="49" t="s">
        <v>1</v>
      </c>
      <c r="AP900" s="2" t="s">
        <v>1</v>
      </c>
      <c r="AR900" s="7"/>
      <c r="AS900" s="125"/>
      <c r="AT900" s="5"/>
      <c r="AU900" s="13"/>
    </row>
    <row r="901" spans="1:47" x14ac:dyDescent="0.25">
      <c r="A901" s="2" t="s">
        <v>55</v>
      </c>
      <c r="B901" s="48">
        <v>44184</v>
      </c>
      <c r="C901" s="2" t="s">
        <v>6</v>
      </c>
      <c r="D901" s="2" t="s">
        <v>17</v>
      </c>
      <c r="E901" s="2" t="s">
        <v>183</v>
      </c>
      <c r="F901" s="2" t="s">
        <v>2568</v>
      </c>
      <c r="G901" s="2" t="s">
        <v>3</v>
      </c>
      <c r="H901" s="2" t="s">
        <v>2574</v>
      </c>
      <c r="I901" s="1" t="s">
        <v>1</v>
      </c>
      <c r="J901" s="1" t="s">
        <v>1</v>
      </c>
      <c r="K901" s="1" t="s">
        <v>1</v>
      </c>
      <c r="L901" s="1" t="s">
        <v>1</v>
      </c>
      <c r="M901" s="1">
        <v>0</v>
      </c>
      <c r="N901" s="2" t="s">
        <v>1</v>
      </c>
      <c r="O901" s="2" t="s">
        <v>955</v>
      </c>
      <c r="P901" s="2" t="s">
        <v>1205</v>
      </c>
      <c r="Q901" s="1">
        <v>19930650</v>
      </c>
      <c r="R901" s="1">
        <v>0</v>
      </c>
      <c r="S901" s="1">
        <v>19930650</v>
      </c>
      <c r="T901" s="1">
        <v>0</v>
      </c>
      <c r="U901" s="2" t="s">
        <v>0</v>
      </c>
      <c r="V901" s="1">
        <v>0</v>
      </c>
      <c r="W901" s="1">
        <v>0</v>
      </c>
      <c r="X901" s="2" t="s">
        <v>0</v>
      </c>
      <c r="Y901" s="1">
        <v>0</v>
      </c>
      <c r="Z901" s="1">
        <v>0</v>
      </c>
      <c r="AA901" s="2" t="s">
        <v>0</v>
      </c>
      <c r="AB901" s="1">
        <v>0</v>
      </c>
      <c r="AC901" s="1">
        <v>0</v>
      </c>
      <c r="AD901" s="2" t="s">
        <v>0</v>
      </c>
      <c r="AE901" s="1">
        <v>0</v>
      </c>
      <c r="AF901" s="2">
        <v>0</v>
      </c>
      <c r="AG901" s="2" t="s">
        <v>0</v>
      </c>
      <c r="AH901" s="1">
        <v>0</v>
      </c>
      <c r="AI901" s="1">
        <v>0</v>
      </c>
      <c r="AJ901" s="2" t="s">
        <v>0</v>
      </c>
      <c r="AK901" s="1">
        <v>0</v>
      </c>
      <c r="AL901" s="1">
        <v>0</v>
      </c>
      <c r="AM901" s="49" t="s">
        <v>1</v>
      </c>
      <c r="AN901" s="2" t="s">
        <v>1</v>
      </c>
      <c r="AO901" s="49" t="s">
        <v>1</v>
      </c>
      <c r="AP901" s="2" t="s">
        <v>1</v>
      </c>
      <c r="AR901" s="7"/>
      <c r="AS901" s="125"/>
      <c r="AT901" s="5"/>
      <c r="AU901" s="13"/>
    </row>
    <row r="902" spans="1:47" x14ac:dyDescent="0.25">
      <c r="A902" s="2" t="s">
        <v>54</v>
      </c>
      <c r="B902" s="48">
        <v>44184</v>
      </c>
      <c r="C902" s="2" t="s">
        <v>6</v>
      </c>
      <c r="D902" s="2" t="s">
        <v>17</v>
      </c>
      <c r="E902" s="2" t="s">
        <v>183</v>
      </c>
      <c r="F902" s="2" t="s">
        <v>2568</v>
      </c>
      <c r="G902" s="2" t="s">
        <v>3</v>
      </c>
      <c r="H902" s="2" t="s">
        <v>2575</v>
      </c>
      <c r="I902" s="1" t="s">
        <v>1</v>
      </c>
      <c r="J902" s="1" t="s">
        <v>1</v>
      </c>
      <c r="K902" s="1" t="s">
        <v>1</v>
      </c>
      <c r="L902" s="1" t="s">
        <v>1</v>
      </c>
      <c r="M902" s="1">
        <v>0</v>
      </c>
      <c r="N902" s="2" t="s">
        <v>1</v>
      </c>
      <c r="O902" s="2" t="s">
        <v>2</v>
      </c>
      <c r="P902" s="2" t="s">
        <v>1</v>
      </c>
      <c r="Q902" s="1">
        <v>65922871.306400001</v>
      </c>
      <c r="R902" s="1">
        <v>0</v>
      </c>
      <c r="S902" s="1">
        <v>47671650.5</v>
      </c>
      <c r="T902" s="1">
        <v>0</v>
      </c>
      <c r="U902" s="2" t="s">
        <v>0</v>
      </c>
      <c r="V902" s="1">
        <v>0</v>
      </c>
      <c r="W902" s="1">
        <v>15733811.039999999</v>
      </c>
      <c r="X902" s="2" t="s">
        <v>0</v>
      </c>
      <c r="Y902" s="1">
        <v>2517409.7664000001</v>
      </c>
      <c r="Z902" s="1">
        <v>0</v>
      </c>
      <c r="AA902" s="2" t="s">
        <v>0</v>
      </c>
      <c r="AB902" s="1">
        <v>0</v>
      </c>
      <c r="AC902" s="1">
        <v>0</v>
      </c>
      <c r="AD902" s="2" t="s">
        <v>0</v>
      </c>
      <c r="AE902" s="1">
        <v>0</v>
      </c>
      <c r="AF902" s="2">
        <v>0</v>
      </c>
      <c r="AG902" s="2" t="s">
        <v>0</v>
      </c>
      <c r="AH902" s="1">
        <v>0</v>
      </c>
      <c r="AI902" s="1">
        <v>0</v>
      </c>
      <c r="AJ902" s="2" t="s">
        <v>0</v>
      </c>
      <c r="AK902" s="1">
        <v>0</v>
      </c>
      <c r="AL902" s="1">
        <v>0</v>
      </c>
      <c r="AM902" s="49" t="s">
        <v>1</v>
      </c>
      <c r="AN902" s="2" t="s">
        <v>1</v>
      </c>
      <c r="AO902" s="49" t="s">
        <v>1</v>
      </c>
      <c r="AP902" s="2" t="s">
        <v>1</v>
      </c>
      <c r="AR902" s="7"/>
      <c r="AS902" s="125"/>
      <c r="AT902" s="5"/>
      <c r="AU902" s="13"/>
    </row>
    <row r="903" spans="1:47" x14ac:dyDescent="0.25">
      <c r="A903" s="2" t="s">
        <v>53</v>
      </c>
      <c r="B903" s="48">
        <v>44184</v>
      </c>
      <c r="C903" s="2" t="s">
        <v>6</v>
      </c>
      <c r="D903" s="2" t="s">
        <v>14</v>
      </c>
      <c r="E903" s="2" t="s">
        <v>181</v>
      </c>
      <c r="F903" s="2" t="s">
        <v>2576</v>
      </c>
      <c r="G903" s="2" t="s">
        <v>3</v>
      </c>
      <c r="H903" s="2" t="s">
        <v>2577</v>
      </c>
      <c r="I903" s="1" t="s">
        <v>1</v>
      </c>
      <c r="J903" s="1" t="s">
        <v>1</v>
      </c>
      <c r="K903" s="1" t="s">
        <v>1</v>
      </c>
      <c r="L903" s="1" t="s">
        <v>1</v>
      </c>
      <c r="M903" s="1">
        <v>0</v>
      </c>
      <c r="N903" s="2" t="s">
        <v>1</v>
      </c>
      <c r="O903" s="2" t="s">
        <v>2</v>
      </c>
      <c r="P903" s="2" t="s">
        <v>1</v>
      </c>
      <c r="Q903" s="1">
        <v>34409121.5</v>
      </c>
      <c r="R903" s="1">
        <v>0</v>
      </c>
      <c r="S903" s="1">
        <v>32765401.5</v>
      </c>
      <c r="T903" s="1">
        <v>0</v>
      </c>
      <c r="U903" s="2" t="s">
        <v>0</v>
      </c>
      <c r="V903" s="1">
        <v>0</v>
      </c>
      <c r="W903" s="1">
        <v>1417000</v>
      </c>
      <c r="X903" s="2" t="s">
        <v>0</v>
      </c>
      <c r="Y903" s="1">
        <v>226720</v>
      </c>
      <c r="Z903" s="1">
        <v>0</v>
      </c>
      <c r="AA903" s="2" t="s">
        <v>0</v>
      </c>
      <c r="AB903" s="1">
        <v>0</v>
      </c>
      <c r="AC903" s="1">
        <v>0</v>
      </c>
      <c r="AD903" s="2" t="s">
        <v>0</v>
      </c>
      <c r="AE903" s="1">
        <v>0</v>
      </c>
      <c r="AF903" s="2">
        <v>0</v>
      </c>
      <c r="AG903" s="2" t="s">
        <v>0</v>
      </c>
      <c r="AH903" s="1">
        <v>0</v>
      </c>
      <c r="AI903" s="1">
        <v>0</v>
      </c>
      <c r="AJ903" s="2" t="s">
        <v>0</v>
      </c>
      <c r="AK903" s="1">
        <v>0</v>
      </c>
      <c r="AL903" s="1">
        <v>0</v>
      </c>
      <c r="AM903" s="49" t="s">
        <v>1</v>
      </c>
      <c r="AN903" s="2" t="s">
        <v>1</v>
      </c>
      <c r="AO903" s="49" t="s">
        <v>1</v>
      </c>
      <c r="AP903" s="2" t="s">
        <v>1</v>
      </c>
      <c r="AR903" s="7"/>
      <c r="AS903" s="125"/>
      <c r="AT903" s="5"/>
      <c r="AU903" s="13"/>
    </row>
    <row r="904" spans="1:47" x14ac:dyDescent="0.25">
      <c r="A904" s="2" t="s">
        <v>52</v>
      </c>
      <c r="B904" s="48">
        <v>44184</v>
      </c>
      <c r="C904" s="2" t="s">
        <v>6</v>
      </c>
      <c r="D904" s="2" t="s">
        <v>14</v>
      </c>
      <c r="E904" s="2" t="s">
        <v>181</v>
      </c>
      <c r="F904" s="2" t="s">
        <v>2576</v>
      </c>
      <c r="G904" s="2" t="s">
        <v>3</v>
      </c>
      <c r="H904" s="2" t="s">
        <v>2578</v>
      </c>
      <c r="I904" s="1" t="s">
        <v>1</v>
      </c>
      <c r="J904" s="1" t="s">
        <v>1</v>
      </c>
      <c r="K904" s="1" t="s">
        <v>1</v>
      </c>
      <c r="L904" s="1" t="s">
        <v>1</v>
      </c>
      <c r="M904" s="1">
        <v>0</v>
      </c>
      <c r="N904" s="2" t="s">
        <v>1</v>
      </c>
      <c r="O904" s="2" t="s">
        <v>1422</v>
      </c>
      <c r="P904" s="2" t="s">
        <v>1423</v>
      </c>
      <c r="Q904" s="1">
        <v>1918672.5</v>
      </c>
      <c r="R904" s="1">
        <v>0</v>
      </c>
      <c r="S904" s="1">
        <v>1918672.5</v>
      </c>
      <c r="T904" s="1">
        <v>0</v>
      </c>
      <c r="U904" s="2" t="s">
        <v>0</v>
      </c>
      <c r="V904" s="1">
        <v>0</v>
      </c>
      <c r="W904" s="1">
        <v>0</v>
      </c>
      <c r="X904" s="2" t="s">
        <v>0</v>
      </c>
      <c r="Y904" s="1">
        <v>0</v>
      </c>
      <c r="Z904" s="1">
        <v>0</v>
      </c>
      <c r="AA904" s="2" t="s">
        <v>0</v>
      </c>
      <c r="AB904" s="1">
        <v>0</v>
      </c>
      <c r="AC904" s="1">
        <v>0</v>
      </c>
      <c r="AD904" s="2" t="s">
        <v>0</v>
      </c>
      <c r="AE904" s="1">
        <v>0</v>
      </c>
      <c r="AF904" s="2">
        <v>0</v>
      </c>
      <c r="AG904" s="2" t="s">
        <v>0</v>
      </c>
      <c r="AH904" s="1">
        <v>0</v>
      </c>
      <c r="AI904" s="1">
        <v>0</v>
      </c>
      <c r="AJ904" s="2" t="s">
        <v>0</v>
      </c>
      <c r="AK904" s="1">
        <v>0</v>
      </c>
      <c r="AL904" s="1">
        <v>0</v>
      </c>
      <c r="AM904" s="49" t="s">
        <v>1</v>
      </c>
      <c r="AN904" s="2" t="s">
        <v>1</v>
      </c>
      <c r="AO904" s="49" t="s">
        <v>1</v>
      </c>
      <c r="AP904" s="2" t="s">
        <v>1</v>
      </c>
      <c r="AR904" s="7"/>
      <c r="AS904" s="125"/>
      <c r="AT904" s="5"/>
      <c r="AU904" s="13"/>
    </row>
    <row r="905" spans="1:47" x14ac:dyDescent="0.25">
      <c r="A905" s="2" t="s">
        <v>51</v>
      </c>
      <c r="B905" s="48">
        <v>44184</v>
      </c>
      <c r="C905" s="2" t="s">
        <v>6</v>
      </c>
      <c r="D905" s="2" t="s">
        <v>14</v>
      </c>
      <c r="E905" s="2" t="s">
        <v>181</v>
      </c>
      <c r="F905" s="2" t="s">
        <v>2576</v>
      </c>
      <c r="G905" s="2" t="s">
        <v>3</v>
      </c>
      <c r="H905" s="2" t="s">
        <v>2579</v>
      </c>
      <c r="I905" s="1" t="s">
        <v>1</v>
      </c>
      <c r="J905" s="1" t="s">
        <v>1</v>
      </c>
      <c r="K905" s="1" t="s">
        <v>1</v>
      </c>
      <c r="L905" s="1" t="s">
        <v>1</v>
      </c>
      <c r="M905" s="1">
        <v>0</v>
      </c>
      <c r="N905" s="2" t="s">
        <v>1</v>
      </c>
      <c r="O905" s="2" t="s">
        <v>2</v>
      </c>
      <c r="P905" s="2" t="s">
        <v>1</v>
      </c>
      <c r="Q905" s="1">
        <v>372962661.92560011</v>
      </c>
      <c r="R905" s="1">
        <v>0</v>
      </c>
      <c r="S905" s="1">
        <v>335302816.29999995</v>
      </c>
      <c r="T905" s="1">
        <v>0</v>
      </c>
      <c r="U905" s="2" t="s">
        <v>0</v>
      </c>
      <c r="V905" s="1">
        <v>0</v>
      </c>
      <c r="W905" s="1">
        <v>32465384.159999996</v>
      </c>
      <c r="X905" s="2" t="s">
        <v>9</v>
      </c>
      <c r="Y905" s="1">
        <v>5194461.4655999988</v>
      </c>
      <c r="Z905" s="1">
        <v>0</v>
      </c>
      <c r="AA905" s="2" t="s">
        <v>0</v>
      </c>
      <c r="AB905" s="1">
        <v>0</v>
      </c>
      <c r="AC905" s="1">
        <v>0</v>
      </c>
      <c r="AD905" s="2" t="s">
        <v>0</v>
      </c>
      <c r="AE905" s="1">
        <v>0</v>
      </c>
      <c r="AF905" s="2">
        <v>0</v>
      </c>
      <c r="AG905" s="2" t="s">
        <v>0</v>
      </c>
      <c r="AH905" s="1">
        <v>0</v>
      </c>
      <c r="AI905" s="1">
        <v>0</v>
      </c>
      <c r="AJ905" s="2" t="s">
        <v>0</v>
      </c>
      <c r="AK905" s="1">
        <v>0</v>
      </c>
      <c r="AL905" s="1">
        <v>0</v>
      </c>
      <c r="AM905" s="49" t="s">
        <v>1</v>
      </c>
      <c r="AN905" s="2" t="s">
        <v>1</v>
      </c>
      <c r="AO905" s="49" t="s">
        <v>1</v>
      </c>
      <c r="AP905" s="2" t="s">
        <v>1</v>
      </c>
      <c r="AR905" s="7"/>
      <c r="AS905" s="125"/>
      <c r="AT905" s="5"/>
      <c r="AU905" s="13"/>
    </row>
    <row r="906" spans="1:47" x14ac:dyDescent="0.25">
      <c r="A906" s="2" t="s">
        <v>50</v>
      </c>
      <c r="B906" s="48">
        <v>44184</v>
      </c>
      <c r="C906" s="2" t="s">
        <v>6</v>
      </c>
      <c r="D906" s="2" t="s">
        <v>14</v>
      </c>
      <c r="E906" s="2" t="s">
        <v>181</v>
      </c>
      <c r="F906" s="2" t="s">
        <v>2576</v>
      </c>
      <c r="G906" s="2" t="s">
        <v>3</v>
      </c>
      <c r="H906" s="2" t="s">
        <v>2580</v>
      </c>
      <c r="I906" s="1" t="s">
        <v>1</v>
      </c>
      <c r="J906" s="1" t="s">
        <v>1</v>
      </c>
      <c r="K906" s="1" t="s">
        <v>1</v>
      </c>
      <c r="L906" s="1" t="s">
        <v>1</v>
      </c>
      <c r="M906" s="1">
        <v>0</v>
      </c>
      <c r="N906" s="2" t="s">
        <v>1</v>
      </c>
      <c r="O906" s="2" t="s">
        <v>2</v>
      </c>
      <c r="P906" s="2" t="s">
        <v>1</v>
      </c>
      <c r="Q906" s="1">
        <v>40765353</v>
      </c>
      <c r="R906" s="1">
        <v>0</v>
      </c>
      <c r="S906" s="1">
        <v>38008961</v>
      </c>
      <c r="T906" s="1">
        <v>0</v>
      </c>
      <c r="U906" s="2" t="s">
        <v>0</v>
      </c>
      <c r="V906" s="1">
        <v>0</v>
      </c>
      <c r="W906" s="1">
        <v>2376200</v>
      </c>
      <c r="X906" s="2" t="s">
        <v>0</v>
      </c>
      <c r="Y906" s="1">
        <v>380192</v>
      </c>
      <c r="Z906" s="1">
        <v>0</v>
      </c>
      <c r="AA906" s="2" t="s">
        <v>0</v>
      </c>
      <c r="AB906" s="1">
        <v>0</v>
      </c>
      <c r="AC906" s="1">
        <v>0</v>
      </c>
      <c r="AD906" s="2" t="s">
        <v>0</v>
      </c>
      <c r="AE906" s="1">
        <v>0</v>
      </c>
      <c r="AF906" s="2">
        <v>0</v>
      </c>
      <c r="AG906" s="2" t="s">
        <v>0</v>
      </c>
      <c r="AH906" s="1">
        <v>0</v>
      </c>
      <c r="AI906" s="1">
        <v>0</v>
      </c>
      <c r="AJ906" s="2" t="s">
        <v>0</v>
      </c>
      <c r="AK906" s="1">
        <v>0</v>
      </c>
      <c r="AL906" s="1">
        <v>0</v>
      </c>
      <c r="AM906" s="49" t="s">
        <v>1</v>
      </c>
      <c r="AN906" s="2" t="s">
        <v>1</v>
      </c>
      <c r="AO906" s="49" t="s">
        <v>1</v>
      </c>
      <c r="AP906" s="2" t="s">
        <v>1</v>
      </c>
      <c r="AR906" s="7"/>
      <c r="AS906" s="125"/>
      <c r="AT906" s="5"/>
      <c r="AU906" s="13"/>
    </row>
    <row r="907" spans="1:47" x14ac:dyDescent="0.25">
      <c r="A907" s="2" t="s">
        <v>48</v>
      </c>
      <c r="B907" s="48">
        <v>44184</v>
      </c>
      <c r="C907" s="2" t="s">
        <v>6</v>
      </c>
      <c r="D907" s="2" t="s">
        <v>10</v>
      </c>
      <c r="E907" s="2" t="s">
        <v>178</v>
      </c>
      <c r="F907" s="2" t="s">
        <v>866</v>
      </c>
      <c r="G907" s="2" t="s">
        <v>3</v>
      </c>
      <c r="H907" s="2" t="s">
        <v>2581</v>
      </c>
      <c r="I907" s="1" t="s">
        <v>1</v>
      </c>
      <c r="J907" s="1" t="s">
        <v>1</v>
      </c>
      <c r="K907" s="1" t="s">
        <v>1</v>
      </c>
      <c r="L907" s="1" t="s">
        <v>1</v>
      </c>
      <c r="M907" s="1">
        <v>0</v>
      </c>
      <c r="N907" s="2" t="s">
        <v>1</v>
      </c>
      <c r="O907" s="2" t="s">
        <v>2</v>
      </c>
      <c r="P907" s="2" t="s">
        <v>1</v>
      </c>
      <c r="Q907" s="1">
        <v>49902544</v>
      </c>
      <c r="R907" s="1">
        <v>0</v>
      </c>
      <c r="S907" s="1">
        <v>23242670</v>
      </c>
      <c r="T907" s="1">
        <v>0</v>
      </c>
      <c r="U907" s="2" t="s">
        <v>0</v>
      </c>
      <c r="V907" s="1">
        <v>0</v>
      </c>
      <c r="W907" s="1">
        <v>22982650</v>
      </c>
      <c r="X907" s="2" t="s">
        <v>9</v>
      </c>
      <c r="Y907" s="1">
        <v>3677224</v>
      </c>
      <c r="Z907" s="1">
        <v>0</v>
      </c>
      <c r="AA907" s="2" t="s">
        <v>0</v>
      </c>
      <c r="AB907" s="1">
        <v>0</v>
      </c>
      <c r="AC907" s="1">
        <v>0</v>
      </c>
      <c r="AD907" s="2" t="s">
        <v>0</v>
      </c>
      <c r="AE907" s="1">
        <v>0</v>
      </c>
      <c r="AF907" s="2">
        <v>0</v>
      </c>
      <c r="AG907" s="2" t="s">
        <v>0</v>
      </c>
      <c r="AH907" s="1">
        <v>0</v>
      </c>
      <c r="AI907" s="1">
        <v>0</v>
      </c>
      <c r="AJ907" s="2" t="s">
        <v>0</v>
      </c>
      <c r="AK907" s="1">
        <v>0</v>
      </c>
      <c r="AL907" s="1">
        <v>0</v>
      </c>
      <c r="AM907" s="49" t="s">
        <v>1</v>
      </c>
      <c r="AN907" s="2" t="s">
        <v>1</v>
      </c>
      <c r="AO907" s="49" t="s">
        <v>1</v>
      </c>
      <c r="AP907" s="2" t="s">
        <v>1</v>
      </c>
      <c r="AR907" s="7"/>
      <c r="AS907" s="125"/>
      <c r="AT907" s="5"/>
      <c r="AU907" s="13"/>
    </row>
    <row r="908" spans="1:47" x14ac:dyDescent="0.25">
      <c r="A908" s="2" t="s">
        <v>47</v>
      </c>
      <c r="B908" s="48">
        <v>44184</v>
      </c>
      <c r="C908" s="2" t="s">
        <v>6</v>
      </c>
      <c r="D908" s="2" t="s">
        <v>280</v>
      </c>
      <c r="E908" s="2" t="s">
        <v>204</v>
      </c>
      <c r="F908" s="2" t="s">
        <v>1561</v>
      </c>
      <c r="G908" s="2" t="s">
        <v>3</v>
      </c>
      <c r="H908" s="2" t="s">
        <v>2582</v>
      </c>
      <c r="I908" s="1" t="s">
        <v>1</v>
      </c>
      <c r="J908" s="1" t="s">
        <v>1</v>
      </c>
      <c r="K908" s="1" t="s">
        <v>1</v>
      </c>
      <c r="L908" s="1" t="s">
        <v>1</v>
      </c>
      <c r="M908" s="1">
        <v>0</v>
      </c>
      <c r="N908" s="2" t="s">
        <v>1</v>
      </c>
      <c r="O908" s="2" t="s">
        <v>2</v>
      </c>
      <c r="P908" s="2" t="s">
        <v>1</v>
      </c>
      <c r="Q908" s="1">
        <v>310025788.61279994</v>
      </c>
      <c r="R908" s="1">
        <v>0</v>
      </c>
      <c r="S908" s="1">
        <v>251111857</v>
      </c>
      <c r="T908" s="1">
        <v>0</v>
      </c>
      <c r="U908" s="2" t="s">
        <v>0</v>
      </c>
      <c r="V908" s="1">
        <v>0</v>
      </c>
      <c r="W908" s="1">
        <v>50787872.079999998</v>
      </c>
      <c r="X908" s="2" t="s">
        <v>0</v>
      </c>
      <c r="Y908" s="1">
        <v>8126059.5328000002</v>
      </c>
      <c r="Z908" s="1">
        <v>0</v>
      </c>
      <c r="AA908" s="2" t="s">
        <v>0</v>
      </c>
      <c r="AB908" s="1">
        <v>0</v>
      </c>
      <c r="AC908" s="1">
        <v>0</v>
      </c>
      <c r="AD908" s="2" t="s">
        <v>0</v>
      </c>
      <c r="AE908" s="1">
        <v>0</v>
      </c>
      <c r="AF908" s="2">
        <v>0</v>
      </c>
      <c r="AG908" s="2" t="s">
        <v>0</v>
      </c>
      <c r="AH908" s="1">
        <v>0</v>
      </c>
      <c r="AI908" s="1">
        <v>0</v>
      </c>
      <c r="AJ908" s="2" t="s">
        <v>0</v>
      </c>
      <c r="AK908" s="1">
        <v>0</v>
      </c>
      <c r="AL908" s="1">
        <v>0</v>
      </c>
      <c r="AM908" s="49" t="s">
        <v>1</v>
      </c>
      <c r="AN908" s="2" t="s">
        <v>1</v>
      </c>
      <c r="AO908" s="49" t="s">
        <v>1</v>
      </c>
      <c r="AP908" s="2" t="s">
        <v>1</v>
      </c>
      <c r="AR908" s="7"/>
      <c r="AS908" s="125"/>
      <c r="AT908" s="5"/>
      <c r="AU908" s="13"/>
    </row>
    <row r="909" spans="1:47" x14ac:dyDescent="0.25">
      <c r="A909" s="2" t="s">
        <v>46</v>
      </c>
      <c r="B909" s="48">
        <v>44184</v>
      </c>
      <c r="C909" s="2" t="s">
        <v>6</v>
      </c>
      <c r="D909" s="2" t="s">
        <v>7</v>
      </c>
      <c r="E909" s="2" t="s">
        <v>917</v>
      </c>
      <c r="F909" s="2" t="s">
        <v>2583</v>
      </c>
      <c r="G909" s="2" t="s">
        <v>3</v>
      </c>
      <c r="H909" s="2" t="s">
        <v>2584</v>
      </c>
      <c r="I909" s="1" t="s">
        <v>1</v>
      </c>
      <c r="J909" s="1" t="s">
        <v>1</v>
      </c>
      <c r="K909" s="1" t="s">
        <v>1</v>
      </c>
      <c r="L909" s="1" t="s">
        <v>1</v>
      </c>
      <c r="M909" s="1">
        <v>0</v>
      </c>
      <c r="N909" s="2" t="s">
        <v>1</v>
      </c>
      <c r="O909" s="2" t="s">
        <v>2</v>
      </c>
      <c r="P909" s="2" t="s">
        <v>1</v>
      </c>
      <c r="Q909" s="1">
        <v>193252945.19999999</v>
      </c>
      <c r="R909" s="1">
        <v>0</v>
      </c>
      <c r="S909" s="1">
        <v>152181440</v>
      </c>
      <c r="T909" s="1">
        <v>0</v>
      </c>
      <c r="U909" s="2" t="s">
        <v>0</v>
      </c>
      <c r="V909" s="1">
        <v>0</v>
      </c>
      <c r="W909" s="1">
        <v>35406470</v>
      </c>
      <c r="X909" s="2" t="s">
        <v>9</v>
      </c>
      <c r="Y909" s="1">
        <v>5665035.2000000002</v>
      </c>
      <c r="Z909" s="1">
        <v>0</v>
      </c>
      <c r="AA909" s="2" t="s">
        <v>0</v>
      </c>
      <c r="AB909" s="1">
        <v>0</v>
      </c>
      <c r="AC909" s="1">
        <v>0</v>
      </c>
      <c r="AD909" s="2" t="s">
        <v>0</v>
      </c>
      <c r="AE909" s="1">
        <v>0</v>
      </c>
      <c r="AF909" s="2">
        <v>0</v>
      </c>
      <c r="AG909" s="2" t="s">
        <v>0</v>
      </c>
      <c r="AH909" s="1">
        <v>0</v>
      </c>
      <c r="AI909" s="1">
        <v>0</v>
      </c>
      <c r="AJ909" s="2" t="s">
        <v>0</v>
      </c>
      <c r="AK909" s="1">
        <v>0</v>
      </c>
      <c r="AL909" s="1">
        <v>0</v>
      </c>
      <c r="AM909" s="49" t="s">
        <v>1</v>
      </c>
      <c r="AN909" s="2" t="s">
        <v>1</v>
      </c>
      <c r="AO909" s="49" t="s">
        <v>1</v>
      </c>
      <c r="AP909" s="2" t="s">
        <v>1</v>
      </c>
      <c r="AR909" s="7"/>
      <c r="AS909" s="125"/>
      <c r="AT909" s="5"/>
      <c r="AU909" s="13"/>
    </row>
    <row r="910" spans="1:47" x14ac:dyDescent="0.25">
      <c r="A910" s="2" t="s">
        <v>45</v>
      </c>
      <c r="B910" s="48">
        <v>44184</v>
      </c>
      <c r="C910" s="2" t="s">
        <v>6</v>
      </c>
      <c r="D910" s="2" t="s">
        <v>5</v>
      </c>
      <c r="E910" s="2" t="s">
        <v>175</v>
      </c>
      <c r="F910" s="2" t="s">
        <v>2585</v>
      </c>
      <c r="G910" s="2" t="s">
        <v>3</v>
      </c>
      <c r="H910" s="2" t="s">
        <v>2586</v>
      </c>
      <c r="I910" s="1" t="s">
        <v>1</v>
      </c>
      <c r="J910" s="1" t="s">
        <v>1</v>
      </c>
      <c r="K910" s="1" t="s">
        <v>1</v>
      </c>
      <c r="L910" s="1" t="s">
        <v>1</v>
      </c>
      <c r="M910" s="1">
        <v>0</v>
      </c>
      <c r="N910" s="2" t="s">
        <v>1</v>
      </c>
      <c r="O910" s="2" t="s">
        <v>2</v>
      </c>
      <c r="P910" s="2" t="s">
        <v>1</v>
      </c>
      <c r="Q910" s="1">
        <v>218875791.96159998</v>
      </c>
      <c r="R910" s="1">
        <v>0</v>
      </c>
      <c r="S910" s="1">
        <v>143087408</v>
      </c>
      <c r="T910" s="1">
        <v>0</v>
      </c>
      <c r="U910" s="2" t="s">
        <v>0</v>
      </c>
      <c r="V910" s="1">
        <v>0</v>
      </c>
      <c r="W910" s="1">
        <v>65334813.759999998</v>
      </c>
      <c r="X910" s="2" t="s">
        <v>9</v>
      </c>
      <c r="Y910" s="1">
        <v>10453570.2016</v>
      </c>
      <c r="Z910" s="1">
        <v>0</v>
      </c>
      <c r="AA910" s="2" t="s">
        <v>0</v>
      </c>
      <c r="AB910" s="1">
        <v>0</v>
      </c>
      <c r="AC910" s="1">
        <v>0</v>
      </c>
      <c r="AD910" s="2" t="s">
        <v>0</v>
      </c>
      <c r="AE910" s="1">
        <v>0</v>
      </c>
      <c r="AF910" s="2">
        <v>0</v>
      </c>
      <c r="AG910" s="2" t="s">
        <v>0</v>
      </c>
      <c r="AH910" s="1">
        <v>0</v>
      </c>
      <c r="AI910" s="1">
        <v>0</v>
      </c>
      <c r="AJ910" s="2" t="s">
        <v>0</v>
      </c>
      <c r="AK910" s="1">
        <v>0</v>
      </c>
      <c r="AL910" s="1">
        <v>0</v>
      </c>
      <c r="AM910" s="49" t="s">
        <v>1</v>
      </c>
      <c r="AN910" s="2" t="s">
        <v>1</v>
      </c>
      <c r="AO910" s="49" t="s">
        <v>1</v>
      </c>
      <c r="AP910" s="2" t="s">
        <v>1</v>
      </c>
      <c r="AR910" s="7"/>
      <c r="AS910" s="125"/>
      <c r="AT910" s="5"/>
      <c r="AU910" s="13"/>
    </row>
    <row r="911" spans="1:47" x14ac:dyDescent="0.25">
      <c r="A911" s="2" t="s">
        <v>44</v>
      </c>
      <c r="B911" s="48">
        <v>44184</v>
      </c>
      <c r="C911" s="2" t="s">
        <v>6</v>
      </c>
      <c r="D911" s="2" t="s">
        <v>5</v>
      </c>
      <c r="E911" s="2" t="s">
        <v>175</v>
      </c>
      <c r="F911" s="2" t="s">
        <v>2585</v>
      </c>
      <c r="G911" s="2" t="s">
        <v>3</v>
      </c>
      <c r="H911" s="2" t="s">
        <v>2587</v>
      </c>
      <c r="I911" s="1" t="s">
        <v>1</v>
      </c>
      <c r="J911" s="1" t="s">
        <v>1</v>
      </c>
      <c r="K911" s="1" t="s">
        <v>1</v>
      </c>
      <c r="L911" s="1" t="s">
        <v>1</v>
      </c>
      <c r="M911" s="1">
        <v>0</v>
      </c>
      <c r="N911" s="2" t="s">
        <v>1</v>
      </c>
      <c r="O911" s="2" t="s">
        <v>2588</v>
      </c>
      <c r="P911" s="2" t="s">
        <v>2589</v>
      </c>
      <c r="Q911" s="1">
        <v>8223657.5999999996</v>
      </c>
      <c r="R911" s="1">
        <v>0</v>
      </c>
      <c r="S911" s="1">
        <v>0</v>
      </c>
      <c r="T911" s="1">
        <v>7089360</v>
      </c>
      <c r="U911" s="2" t="s">
        <v>9</v>
      </c>
      <c r="V911" s="1">
        <v>1134297.6000000001</v>
      </c>
      <c r="W911" s="1">
        <v>0</v>
      </c>
      <c r="X911" s="2" t="s">
        <v>0</v>
      </c>
      <c r="Y911" s="1">
        <v>0</v>
      </c>
      <c r="Z911" s="1">
        <v>0</v>
      </c>
      <c r="AA911" s="2" t="s">
        <v>0</v>
      </c>
      <c r="AB911" s="1">
        <v>0</v>
      </c>
      <c r="AC911" s="1">
        <v>0</v>
      </c>
      <c r="AD911" s="2" t="s">
        <v>0</v>
      </c>
      <c r="AE911" s="1">
        <v>0</v>
      </c>
      <c r="AF911" s="2">
        <v>0</v>
      </c>
      <c r="AG911" s="2" t="s">
        <v>0</v>
      </c>
      <c r="AH911" s="1">
        <v>0</v>
      </c>
      <c r="AI911" s="1">
        <v>0</v>
      </c>
      <c r="AJ911" s="2" t="s">
        <v>0</v>
      </c>
      <c r="AK911" s="1">
        <v>0</v>
      </c>
      <c r="AL911" s="1">
        <v>0</v>
      </c>
      <c r="AM911" s="49" t="s">
        <v>1</v>
      </c>
      <c r="AN911" s="2" t="s">
        <v>1</v>
      </c>
      <c r="AO911" s="49" t="s">
        <v>1</v>
      </c>
      <c r="AP911" s="2" t="s">
        <v>1</v>
      </c>
      <c r="AR911" s="7"/>
      <c r="AS911" s="125"/>
      <c r="AT911" s="5"/>
      <c r="AU911" s="13"/>
    </row>
    <row r="912" spans="1:47" x14ac:dyDescent="0.25">
      <c r="A912" s="2" t="s">
        <v>43</v>
      </c>
      <c r="B912" s="48">
        <v>44184</v>
      </c>
      <c r="C912" s="2" t="s">
        <v>6</v>
      </c>
      <c r="D912" s="2" t="s">
        <v>5</v>
      </c>
      <c r="E912" s="2" t="s">
        <v>175</v>
      </c>
      <c r="F912" s="2" t="s">
        <v>2585</v>
      </c>
      <c r="G912" s="2" t="s">
        <v>3</v>
      </c>
      <c r="H912" s="2" t="s">
        <v>2590</v>
      </c>
      <c r="I912" s="1" t="s">
        <v>1</v>
      </c>
      <c r="J912" s="1" t="s">
        <v>1</v>
      </c>
      <c r="K912" s="1" t="s">
        <v>1</v>
      </c>
      <c r="L912" s="1" t="s">
        <v>1</v>
      </c>
      <c r="M912" s="1">
        <v>0</v>
      </c>
      <c r="N912" s="2" t="s">
        <v>1</v>
      </c>
      <c r="O912" s="2" t="s">
        <v>2</v>
      </c>
      <c r="P912" s="2" t="s">
        <v>1</v>
      </c>
      <c r="Q912" s="1">
        <v>362124243.24199998</v>
      </c>
      <c r="R912" s="1">
        <v>0</v>
      </c>
      <c r="S912" s="1">
        <v>296420525.25</v>
      </c>
      <c r="T912" s="1">
        <v>0</v>
      </c>
      <c r="U912" s="2" t="s">
        <v>0</v>
      </c>
      <c r="V912" s="1">
        <v>0</v>
      </c>
      <c r="W912" s="1">
        <v>56641136.199999996</v>
      </c>
      <c r="X912" s="2" t="s">
        <v>0</v>
      </c>
      <c r="Y912" s="1">
        <v>9062581.7919999994</v>
      </c>
      <c r="Z912" s="1">
        <v>0</v>
      </c>
      <c r="AA912" s="2" t="s">
        <v>0</v>
      </c>
      <c r="AB912" s="1">
        <v>0</v>
      </c>
      <c r="AC912" s="1">
        <v>0</v>
      </c>
      <c r="AD912" s="2" t="s">
        <v>0</v>
      </c>
      <c r="AE912" s="1">
        <v>0</v>
      </c>
      <c r="AF912" s="2">
        <v>0</v>
      </c>
      <c r="AG912" s="2" t="s">
        <v>0</v>
      </c>
      <c r="AH912" s="1">
        <v>0</v>
      </c>
      <c r="AI912" s="1">
        <v>0</v>
      </c>
      <c r="AJ912" s="2" t="s">
        <v>0</v>
      </c>
      <c r="AK912" s="1">
        <v>0</v>
      </c>
      <c r="AL912" s="1">
        <v>0</v>
      </c>
      <c r="AM912" s="49" t="s">
        <v>1</v>
      </c>
      <c r="AN912" s="2" t="s">
        <v>1</v>
      </c>
      <c r="AO912" s="49" t="s">
        <v>1</v>
      </c>
      <c r="AP912" s="2" t="s">
        <v>1</v>
      </c>
      <c r="AR912" s="7"/>
      <c r="AS912" s="125"/>
      <c r="AT912" s="5"/>
      <c r="AU912" s="13"/>
    </row>
    <row r="913" spans="1:47" x14ac:dyDescent="0.25">
      <c r="A913" s="2" t="s">
        <v>41</v>
      </c>
      <c r="B913" s="48">
        <v>44185</v>
      </c>
      <c r="C913" s="2" t="s">
        <v>27</v>
      </c>
      <c r="D913" s="2" t="s">
        <v>49</v>
      </c>
      <c r="E913" s="2" t="s">
        <v>223</v>
      </c>
      <c r="F913" s="2" t="s">
        <v>2591</v>
      </c>
      <c r="G913" s="2" t="s">
        <v>3</v>
      </c>
      <c r="H913" s="2" t="s">
        <v>2592</v>
      </c>
      <c r="I913" s="1" t="s">
        <v>1</v>
      </c>
      <c r="J913" s="1" t="s">
        <v>1</v>
      </c>
      <c r="K913" s="1" t="s">
        <v>1</v>
      </c>
      <c r="L913" s="1" t="s">
        <v>1</v>
      </c>
      <c r="M913" s="1">
        <v>0</v>
      </c>
      <c r="N913" s="2" t="s">
        <v>1</v>
      </c>
      <c r="O913" s="2" t="s">
        <v>2</v>
      </c>
      <c r="P913" s="2" t="s">
        <v>1</v>
      </c>
      <c r="Q913" s="1">
        <v>390340094.45039999</v>
      </c>
      <c r="R913" s="1">
        <v>0</v>
      </c>
      <c r="S913" s="1">
        <v>254385865.00000006</v>
      </c>
      <c r="T913" s="1">
        <v>0</v>
      </c>
      <c r="U913" s="2" t="s">
        <v>0</v>
      </c>
      <c r="V913" s="1">
        <v>0</v>
      </c>
      <c r="W913" s="1">
        <v>117201921.94</v>
      </c>
      <c r="X913" s="2" t="s">
        <v>0</v>
      </c>
      <c r="Y913" s="1">
        <v>18752307.510400001</v>
      </c>
      <c r="Z913" s="1">
        <v>0</v>
      </c>
      <c r="AA913" s="2" t="s">
        <v>0</v>
      </c>
      <c r="AB913" s="1">
        <v>0</v>
      </c>
      <c r="AC913" s="1">
        <v>0</v>
      </c>
      <c r="AD913" s="2" t="s">
        <v>0</v>
      </c>
      <c r="AE913" s="1">
        <v>0</v>
      </c>
      <c r="AF913" s="2">
        <v>0</v>
      </c>
      <c r="AG913" s="2" t="s">
        <v>0</v>
      </c>
      <c r="AH913" s="1">
        <v>0</v>
      </c>
      <c r="AI913" s="1">
        <v>0</v>
      </c>
      <c r="AJ913" s="2" t="s">
        <v>0</v>
      </c>
      <c r="AK913" s="1">
        <v>0</v>
      </c>
      <c r="AL913" s="1">
        <v>0</v>
      </c>
      <c r="AM913" s="49" t="s">
        <v>1</v>
      </c>
      <c r="AN913" s="2" t="s">
        <v>1</v>
      </c>
      <c r="AO913" s="49" t="s">
        <v>1</v>
      </c>
      <c r="AP913" s="2" t="s">
        <v>1</v>
      </c>
      <c r="AR913" s="7"/>
      <c r="AS913" s="125"/>
      <c r="AT913" s="5"/>
      <c r="AU913" s="13"/>
    </row>
    <row r="914" spans="1:47" x14ac:dyDescent="0.25">
      <c r="A914" s="2" t="s">
        <v>40</v>
      </c>
      <c r="B914" s="48">
        <v>44185</v>
      </c>
      <c r="C914" s="2" t="s">
        <v>27</v>
      </c>
      <c r="D914" s="2" t="s">
        <v>49</v>
      </c>
      <c r="E914" s="2" t="s">
        <v>223</v>
      </c>
      <c r="F914" s="2" t="s">
        <v>2593</v>
      </c>
      <c r="G914" s="2" t="s">
        <v>3</v>
      </c>
      <c r="H914" s="2" t="s">
        <v>2594</v>
      </c>
      <c r="I914" s="1" t="s">
        <v>1</v>
      </c>
      <c r="J914" s="1" t="s">
        <v>1</v>
      </c>
      <c r="K914" s="1" t="s">
        <v>1</v>
      </c>
      <c r="L914" s="1" t="s">
        <v>1</v>
      </c>
      <c r="M914" s="1">
        <v>0</v>
      </c>
      <c r="N914" s="2" t="s">
        <v>1</v>
      </c>
      <c r="O914" s="2" t="s">
        <v>441</v>
      </c>
      <c r="P914" s="2" t="s">
        <v>442</v>
      </c>
      <c r="Q914" s="1">
        <v>6530190</v>
      </c>
      <c r="R914" s="1">
        <v>0</v>
      </c>
      <c r="S914" s="1">
        <v>6454326</v>
      </c>
      <c r="T914" s="1">
        <v>65400</v>
      </c>
      <c r="U914" s="2" t="s">
        <v>9</v>
      </c>
      <c r="V914" s="1">
        <v>10464</v>
      </c>
      <c r="W914" s="1">
        <v>0</v>
      </c>
      <c r="X914" s="2" t="s">
        <v>0</v>
      </c>
      <c r="Y914" s="1">
        <v>0</v>
      </c>
      <c r="Z914" s="1">
        <v>0</v>
      </c>
      <c r="AA914" s="2" t="s">
        <v>0</v>
      </c>
      <c r="AB914" s="1">
        <v>0</v>
      </c>
      <c r="AC914" s="1">
        <v>0</v>
      </c>
      <c r="AD914" s="2" t="s">
        <v>0</v>
      </c>
      <c r="AE914" s="1">
        <v>0</v>
      </c>
      <c r="AF914" s="2">
        <v>0</v>
      </c>
      <c r="AG914" s="2" t="s">
        <v>0</v>
      </c>
      <c r="AH914" s="1">
        <v>0</v>
      </c>
      <c r="AI914" s="1">
        <v>0</v>
      </c>
      <c r="AJ914" s="2" t="s">
        <v>0</v>
      </c>
      <c r="AK914" s="1">
        <v>0</v>
      </c>
      <c r="AL914" s="1">
        <v>0</v>
      </c>
      <c r="AM914" s="49" t="s">
        <v>1</v>
      </c>
      <c r="AN914" s="2" t="s">
        <v>1</v>
      </c>
      <c r="AO914" s="49" t="s">
        <v>1</v>
      </c>
      <c r="AP914" s="2" t="s">
        <v>1</v>
      </c>
      <c r="AR914" s="7"/>
      <c r="AS914" s="125"/>
      <c r="AT914" s="5"/>
      <c r="AU914" s="13"/>
    </row>
    <row r="915" spans="1:47" x14ac:dyDescent="0.25">
      <c r="A915" s="2" t="s">
        <v>39</v>
      </c>
      <c r="B915" s="48">
        <v>44185</v>
      </c>
      <c r="C915" s="2" t="s">
        <v>27</v>
      </c>
      <c r="D915" s="2" t="s">
        <v>49</v>
      </c>
      <c r="E915" s="2" t="s">
        <v>223</v>
      </c>
      <c r="F915" s="2" t="s">
        <v>2591</v>
      </c>
      <c r="G915" s="2" t="s">
        <v>3</v>
      </c>
      <c r="H915" s="2" t="s">
        <v>2595</v>
      </c>
      <c r="I915" s="1" t="s">
        <v>1</v>
      </c>
      <c r="J915" s="1" t="s">
        <v>1</v>
      </c>
      <c r="K915" s="1" t="s">
        <v>1</v>
      </c>
      <c r="L915" s="1" t="s">
        <v>1</v>
      </c>
      <c r="M915" s="1">
        <v>0</v>
      </c>
      <c r="N915" s="2" t="s">
        <v>1</v>
      </c>
      <c r="O915" s="2" t="s">
        <v>2</v>
      </c>
      <c r="P915" s="2" t="s">
        <v>1</v>
      </c>
      <c r="Q915" s="1">
        <v>211684716.87</v>
      </c>
      <c r="R915" s="1">
        <v>0</v>
      </c>
      <c r="S915" s="1">
        <v>178882076.78999999</v>
      </c>
      <c r="T915" s="1">
        <v>0</v>
      </c>
      <c r="U915" s="2" t="s">
        <v>0</v>
      </c>
      <c r="V915" s="1">
        <v>0</v>
      </c>
      <c r="W915" s="1">
        <v>28278138</v>
      </c>
      <c r="X915" s="2" t="s">
        <v>9</v>
      </c>
      <c r="Y915" s="1">
        <v>4524502.08</v>
      </c>
      <c r="Z915" s="1">
        <v>0</v>
      </c>
      <c r="AA915" s="2" t="s">
        <v>0</v>
      </c>
      <c r="AB915" s="1">
        <v>0</v>
      </c>
      <c r="AC915" s="1">
        <v>0</v>
      </c>
      <c r="AD915" s="2" t="s">
        <v>0</v>
      </c>
      <c r="AE915" s="1">
        <v>0</v>
      </c>
      <c r="AF915" s="2">
        <v>0</v>
      </c>
      <c r="AG915" s="2" t="s">
        <v>0</v>
      </c>
      <c r="AH915" s="1">
        <v>0</v>
      </c>
      <c r="AI915" s="1">
        <v>0</v>
      </c>
      <c r="AJ915" s="2" t="s">
        <v>0</v>
      </c>
      <c r="AK915" s="1">
        <v>0</v>
      </c>
      <c r="AL915" s="1">
        <v>0</v>
      </c>
      <c r="AM915" s="49" t="s">
        <v>1</v>
      </c>
      <c r="AN915" s="2" t="s">
        <v>1</v>
      </c>
      <c r="AO915" s="49" t="s">
        <v>1</v>
      </c>
      <c r="AP915" s="2" t="s">
        <v>1</v>
      </c>
      <c r="AR915" s="7"/>
      <c r="AS915" s="125"/>
      <c r="AT915" s="5"/>
      <c r="AU915" s="13"/>
    </row>
    <row r="916" spans="1:47" x14ac:dyDescent="0.25">
      <c r="A916" s="2" t="s">
        <v>37</v>
      </c>
      <c r="B916" s="48">
        <v>44185</v>
      </c>
      <c r="C916" s="2" t="s">
        <v>6</v>
      </c>
      <c r="D916" s="2" t="s">
        <v>49</v>
      </c>
      <c r="E916" s="2" t="s">
        <v>232</v>
      </c>
      <c r="F916" s="2" t="s">
        <v>2596</v>
      </c>
      <c r="G916" s="2" t="s">
        <v>13</v>
      </c>
      <c r="H916" s="2" t="s">
        <v>1</v>
      </c>
      <c r="I916" s="1" t="s">
        <v>2597</v>
      </c>
      <c r="J916" s="1" t="s">
        <v>1</v>
      </c>
      <c r="K916" s="1" t="s">
        <v>2598</v>
      </c>
      <c r="L916" s="1" t="s">
        <v>2511</v>
      </c>
      <c r="M916" s="1">
        <v>20722278</v>
      </c>
      <c r="N916" s="2" t="s">
        <v>12</v>
      </c>
      <c r="O916" s="2" t="s">
        <v>2599</v>
      </c>
      <c r="P916" s="2" t="s">
        <v>2600</v>
      </c>
      <c r="Q916" s="1">
        <v>-2289000</v>
      </c>
      <c r="R916" s="1">
        <v>0</v>
      </c>
      <c r="S916" s="1">
        <v>-2289000</v>
      </c>
      <c r="T916" s="1">
        <v>0</v>
      </c>
      <c r="U916" s="2" t="s">
        <v>0</v>
      </c>
      <c r="V916" s="1">
        <v>0</v>
      </c>
      <c r="W916" s="1">
        <v>0</v>
      </c>
      <c r="X916" s="2" t="s">
        <v>0</v>
      </c>
      <c r="Y916" s="1">
        <v>0</v>
      </c>
      <c r="Z916" s="1">
        <v>0</v>
      </c>
      <c r="AA916" s="2" t="s">
        <v>0</v>
      </c>
      <c r="AB916" s="1">
        <v>0</v>
      </c>
      <c r="AC916" s="1">
        <v>0</v>
      </c>
      <c r="AD916" s="2" t="s">
        <v>0</v>
      </c>
      <c r="AE916" s="1">
        <v>0</v>
      </c>
      <c r="AF916" s="2">
        <v>0</v>
      </c>
      <c r="AG916" s="2" t="s">
        <v>0</v>
      </c>
      <c r="AH916" s="1">
        <v>0</v>
      </c>
      <c r="AI916" s="1">
        <v>0</v>
      </c>
      <c r="AJ916" s="2" t="s">
        <v>0</v>
      </c>
      <c r="AK916" s="1">
        <v>0</v>
      </c>
      <c r="AL916" s="1">
        <v>0</v>
      </c>
      <c r="AM916" s="49" t="s">
        <v>1</v>
      </c>
      <c r="AN916" s="2" t="s">
        <v>1</v>
      </c>
      <c r="AO916" s="49" t="s">
        <v>1</v>
      </c>
      <c r="AP916" s="2" t="s">
        <v>1</v>
      </c>
      <c r="AR916" s="7"/>
      <c r="AS916" s="125"/>
      <c r="AT916" s="5"/>
      <c r="AU916" s="13"/>
    </row>
    <row r="917" spans="1:47" x14ac:dyDescent="0.25">
      <c r="A917" s="2" t="s">
        <v>36</v>
      </c>
      <c r="B917" s="48">
        <v>44185</v>
      </c>
      <c r="C917" s="2" t="s">
        <v>6</v>
      </c>
      <c r="D917" s="2" t="s">
        <v>49</v>
      </c>
      <c r="E917" s="2" t="s">
        <v>232</v>
      </c>
      <c r="F917" s="2" t="s">
        <v>2596</v>
      </c>
      <c r="G917" s="2" t="s">
        <v>3</v>
      </c>
      <c r="H917" s="2" t="s">
        <v>2601</v>
      </c>
      <c r="I917" s="1" t="s">
        <v>1</v>
      </c>
      <c r="J917" s="1" t="s">
        <v>1</v>
      </c>
      <c r="K917" s="1" t="s">
        <v>1</v>
      </c>
      <c r="L917" s="1" t="s">
        <v>1</v>
      </c>
      <c r="M917" s="1">
        <v>0</v>
      </c>
      <c r="N917" s="2" t="s">
        <v>1</v>
      </c>
      <c r="O917" s="2" t="s">
        <v>2</v>
      </c>
      <c r="P917" s="2" t="s">
        <v>1</v>
      </c>
      <c r="Q917" s="1">
        <v>816200591.11079991</v>
      </c>
      <c r="R917" s="1">
        <v>0</v>
      </c>
      <c r="S917" s="1">
        <v>656013169.45000005</v>
      </c>
      <c r="T917" s="1">
        <v>0</v>
      </c>
      <c r="U917" s="2" t="s">
        <v>0</v>
      </c>
      <c r="V917" s="1">
        <v>0</v>
      </c>
      <c r="W917" s="1">
        <v>138092604.88</v>
      </c>
      <c r="X917" s="2" t="s">
        <v>9</v>
      </c>
      <c r="Y917" s="1">
        <v>22094816.7808</v>
      </c>
      <c r="Z917" s="1">
        <v>0</v>
      </c>
      <c r="AA917" s="2" t="s">
        <v>0</v>
      </c>
      <c r="AB917" s="1">
        <v>0</v>
      </c>
      <c r="AC917" s="1">
        <v>0</v>
      </c>
      <c r="AD917" s="2" t="s">
        <v>0</v>
      </c>
      <c r="AE917" s="1">
        <v>0</v>
      </c>
      <c r="AF917" s="2">
        <v>0</v>
      </c>
      <c r="AG917" s="2" t="s">
        <v>0</v>
      </c>
      <c r="AH917" s="1">
        <v>0</v>
      </c>
      <c r="AI917" s="1">
        <v>0</v>
      </c>
      <c r="AJ917" s="2" t="s">
        <v>0</v>
      </c>
      <c r="AK917" s="1">
        <v>0</v>
      </c>
      <c r="AL917" s="1">
        <v>0</v>
      </c>
      <c r="AM917" s="49" t="s">
        <v>1</v>
      </c>
      <c r="AN917" s="2" t="s">
        <v>1</v>
      </c>
      <c r="AO917" s="49" t="s">
        <v>1</v>
      </c>
      <c r="AP917" s="2" t="s">
        <v>1</v>
      </c>
      <c r="AR917" s="7"/>
      <c r="AS917" s="125"/>
      <c r="AT917" s="5"/>
      <c r="AU917" s="13"/>
    </row>
    <row r="918" spans="1:47" x14ac:dyDescent="0.25">
      <c r="A918" s="2" t="s">
        <v>34</v>
      </c>
      <c r="B918" s="48">
        <v>44185</v>
      </c>
      <c r="C918" s="2" t="s">
        <v>27</v>
      </c>
      <c r="D918" s="2" t="s">
        <v>42</v>
      </c>
      <c r="E918" s="2" t="s">
        <v>214</v>
      </c>
      <c r="F918" s="2" t="s">
        <v>2530</v>
      </c>
      <c r="G918" s="2" t="s">
        <v>3</v>
      </c>
      <c r="H918" s="2" t="s">
        <v>2602</v>
      </c>
      <c r="I918" s="1" t="s">
        <v>1</v>
      </c>
      <c r="J918" s="1" t="s">
        <v>1</v>
      </c>
      <c r="K918" s="1" t="s">
        <v>1</v>
      </c>
      <c r="L918" s="1" t="s">
        <v>1</v>
      </c>
      <c r="M918" s="1">
        <v>0</v>
      </c>
      <c r="N918" s="2" t="s">
        <v>1</v>
      </c>
      <c r="O918" s="2" t="s">
        <v>2</v>
      </c>
      <c r="P918" s="2" t="s">
        <v>1</v>
      </c>
      <c r="Q918" s="1">
        <v>496571561.4508</v>
      </c>
      <c r="R918" s="1">
        <v>0</v>
      </c>
      <c r="S918" s="1">
        <v>364235367.13999999</v>
      </c>
      <c r="T918" s="1">
        <v>0</v>
      </c>
      <c r="U918" s="2" t="s">
        <v>0</v>
      </c>
      <c r="V918" s="1">
        <v>0</v>
      </c>
      <c r="W918" s="1">
        <v>114082926.13</v>
      </c>
      <c r="X918" s="2" t="s">
        <v>9</v>
      </c>
      <c r="Y918" s="1">
        <v>18253268.180799998</v>
      </c>
      <c r="Z918" s="1">
        <v>0</v>
      </c>
      <c r="AA918" s="2" t="s">
        <v>0</v>
      </c>
      <c r="AB918" s="1">
        <v>0</v>
      </c>
      <c r="AC918" s="1">
        <v>0</v>
      </c>
      <c r="AD918" s="2" t="s">
        <v>0</v>
      </c>
      <c r="AE918" s="1">
        <v>0</v>
      </c>
      <c r="AF918" s="2">
        <v>0</v>
      </c>
      <c r="AG918" s="2" t="s">
        <v>0</v>
      </c>
      <c r="AH918" s="1">
        <v>0</v>
      </c>
      <c r="AI918" s="1">
        <v>0</v>
      </c>
      <c r="AJ918" s="2" t="s">
        <v>0</v>
      </c>
      <c r="AK918" s="1">
        <v>0</v>
      </c>
      <c r="AL918" s="1">
        <v>0</v>
      </c>
      <c r="AM918" s="49" t="s">
        <v>1</v>
      </c>
      <c r="AN918" s="2" t="s">
        <v>1</v>
      </c>
      <c r="AO918" s="49" t="s">
        <v>1</v>
      </c>
      <c r="AP918" s="2" t="s">
        <v>1</v>
      </c>
      <c r="AR918" s="7"/>
      <c r="AS918" s="125"/>
      <c r="AT918" s="5"/>
      <c r="AU918" s="13"/>
    </row>
    <row r="919" spans="1:47" x14ac:dyDescent="0.25">
      <c r="A919" s="2" t="s">
        <v>31</v>
      </c>
      <c r="B919" s="48">
        <v>44185</v>
      </c>
      <c r="C919" s="2" t="s">
        <v>35</v>
      </c>
      <c r="D919" s="2" t="s">
        <v>42</v>
      </c>
      <c r="E919" s="2" t="s">
        <v>219</v>
      </c>
      <c r="F919" s="2" t="s">
        <v>2603</v>
      </c>
      <c r="G919" s="2" t="s">
        <v>3</v>
      </c>
      <c r="H919" s="2" t="s">
        <v>2604</v>
      </c>
      <c r="I919" s="1" t="s">
        <v>1</v>
      </c>
      <c r="J919" s="1" t="s">
        <v>1</v>
      </c>
      <c r="K919" s="1" t="s">
        <v>1</v>
      </c>
      <c r="L919" s="1" t="s">
        <v>1</v>
      </c>
      <c r="M919" s="1">
        <v>0</v>
      </c>
      <c r="N919" s="2" t="s">
        <v>1</v>
      </c>
      <c r="O919" s="2" t="s">
        <v>2</v>
      </c>
      <c r="P919" s="2" t="s">
        <v>1</v>
      </c>
      <c r="Q919" s="1">
        <v>310404295.66280001</v>
      </c>
      <c r="R919" s="1">
        <v>0</v>
      </c>
      <c r="S919" s="1">
        <v>268406771.65000004</v>
      </c>
      <c r="T919" s="1">
        <v>0</v>
      </c>
      <c r="U919" s="2" t="s">
        <v>0</v>
      </c>
      <c r="V919" s="1">
        <v>0</v>
      </c>
      <c r="W919" s="1">
        <v>36204762.079999998</v>
      </c>
      <c r="X919" s="2" t="s">
        <v>0</v>
      </c>
      <c r="Y919" s="1">
        <v>5792761.9327999996</v>
      </c>
      <c r="Z919" s="1">
        <v>0</v>
      </c>
      <c r="AA919" s="2" t="s">
        <v>0</v>
      </c>
      <c r="AB919" s="1">
        <v>0</v>
      </c>
      <c r="AC919" s="1">
        <v>0</v>
      </c>
      <c r="AD919" s="2" t="s">
        <v>0</v>
      </c>
      <c r="AE919" s="1">
        <v>0</v>
      </c>
      <c r="AF919" s="2">
        <v>0</v>
      </c>
      <c r="AG919" s="2" t="s">
        <v>0</v>
      </c>
      <c r="AH919" s="1">
        <v>0</v>
      </c>
      <c r="AI919" s="1">
        <v>0</v>
      </c>
      <c r="AJ919" s="2" t="s">
        <v>0</v>
      </c>
      <c r="AK919" s="1">
        <v>0</v>
      </c>
      <c r="AL919" s="1">
        <v>0</v>
      </c>
      <c r="AM919" s="49" t="s">
        <v>1</v>
      </c>
      <c r="AN919" s="2" t="s">
        <v>1</v>
      </c>
      <c r="AO919" s="49" t="s">
        <v>1</v>
      </c>
      <c r="AP919" s="2" t="s">
        <v>1</v>
      </c>
      <c r="AR919" s="7"/>
      <c r="AS919" s="125"/>
      <c r="AT919" s="5"/>
      <c r="AU919" s="13"/>
    </row>
    <row r="920" spans="1:47" x14ac:dyDescent="0.25">
      <c r="A920" s="2" t="s">
        <v>30</v>
      </c>
      <c r="B920" s="48">
        <v>44185</v>
      </c>
      <c r="C920" s="2" t="s">
        <v>6</v>
      </c>
      <c r="D920" s="2" t="s">
        <v>42</v>
      </c>
      <c r="E920" s="2" t="s">
        <v>217</v>
      </c>
      <c r="F920" s="2" t="s">
        <v>865</v>
      </c>
      <c r="G920" s="2" t="s">
        <v>3</v>
      </c>
      <c r="H920" s="2" t="s">
        <v>2605</v>
      </c>
      <c r="I920" s="1"/>
      <c r="J920" s="1"/>
      <c r="K920" s="1"/>
      <c r="L920" s="1"/>
      <c r="M920" s="1">
        <v>0</v>
      </c>
      <c r="N920" s="2"/>
      <c r="O920" s="2" t="s">
        <v>2</v>
      </c>
      <c r="P920" s="2"/>
      <c r="Q920" s="1">
        <v>242500834</v>
      </c>
      <c r="R920" s="1">
        <v>0</v>
      </c>
      <c r="S920" s="1">
        <v>242500834</v>
      </c>
      <c r="T920" s="1">
        <v>0</v>
      </c>
      <c r="U920" s="2" t="s">
        <v>0</v>
      </c>
      <c r="V920" s="1">
        <v>0</v>
      </c>
      <c r="W920" s="1">
        <v>0</v>
      </c>
      <c r="X920" s="2" t="s">
        <v>0</v>
      </c>
      <c r="Y920" s="1">
        <v>0</v>
      </c>
      <c r="Z920" s="1">
        <v>0</v>
      </c>
      <c r="AA920" s="2" t="s">
        <v>0</v>
      </c>
      <c r="AB920" s="1">
        <v>0</v>
      </c>
      <c r="AC920" s="1">
        <v>0</v>
      </c>
      <c r="AD920" s="2" t="s">
        <v>0</v>
      </c>
      <c r="AE920" s="1">
        <v>0</v>
      </c>
      <c r="AF920" s="2">
        <v>0</v>
      </c>
      <c r="AG920" s="2" t="s">
        <v>0</v>
      </c>
      <c r="AH920" s="1">
        <v>0</v>
      </c>
      <c r="AI920" s="1">
        <v>0</v>
      </c>
      <c r="AJ920" s="2" t="s">
        <v>0</v>
      </c>
      <c r="AK920" s="1">
        <v>0</v>
      </c>
      <c r="AL920" s="1">
        <v>0</v>
      </c>
      <c r="AM920" s="49" t="s">
        <v>1</v>
      </c>
      <c r="AN920" s="2" t="s">
        <v>1</v>
      </c>
      <c r="AO920" s="49" t="s">
        <v>1</v>
      </c>
      <c r="AP920" s="2" t="s">
        <v>1</v>
      </c>
      <c r="AR920" s="7"/>
      <c r="AS920" s="125"/>
      <c r="AT920" s="5"/>
      <c r="AU920" s="13"/>
    </row>
    <row r="921" spans="1:47" x14ac:dyDescent="0.25">
      <c r="A921" s="2" t="s">
        <v>29</v>
      </c>
      <c r="B921" s="48">
        <v>44185</v>
      </c>
      <c r="C921" s="2" t="s">
        <v>6</v>
      </c>
      <c r="D921" s="2" t="s">
        <v>42</v>
      </c>
      <c r="E921" s="2" t="s">
        <v>221</v>
      </c>
      <c r="F921" s="2" t="s">
        <v>832</v>
      </c>
      <c r="G921" s="2" t="s">
        <v>3</v>
      </c>
      <c r="H921" s="2" t="s">
        <v>2606</v>
      </c>
      <c r="I921" s="1" t="s">
        <v>1</v>
      </c>
      <c r="J921" s="1" t="s">
        <v>1</v>
      </c>
      <c r="K921" s="1" t="s">
        <v>1</v>
      </c>
      <c r="L921" s="1" t="s">
        <v>1</v>
      </c>
      <c r="M921" s="1">
        <v>0</v>
      </c>
      <c r="N921" s="2" t="s">
        <v>1</v>
      </c>
      <c r="O921" s="2" t="s">
        <v>2</v>
      </c>
      <c r="P921" s="2" t="s">
        <v>1</v>
      </c>
      <c r="Q921" s="1">
        <v>761027367.03199983</v>
      </c>
      <c r="R921" s="1">
        <v>0</v>
      </c>
      <c r="S921" s="1">
        <v>558346903.29999995</v>
      </c>
      <c r="T921" s="1">
        <v>0</v>
      </c>
      <c r="U921" s="2" t="s">
        <v>0</v>
      </c>
      <c r="V921" s="1">
        <v>0</v>
      </c>
      <c r="W921" s="1">
        <v>174724537.70000002</v>
      </c>
      <c r="X921" s="2" t="s">
        <v>0</v>
      </c>
      <c r="Y921" s="1">
        <v>27955926.032000002</v>
      </c>
      <c r="Z921" s="1">
        <v>0</v>
      </c>
      <c r="AA921" s="2" t="s">
        <v>0</v>
      </c>
      <c r="AB921" s="1">
        <v>0</v>
      </c>
      <c r="AC921" s="1">
        <v>0</v>
      </c>
      <c r="AD921" s="2" t="s">
        <v>0</v>
      </c>
      <c r="AE921" s="1">
        <v>0</v>
      </c>
      <c r="AF921" s="2">
        <v>0</v>
      </c>
      <c r="AG921" s="2" t="s">
        <v>0</v>
      </c>
      <c r="AH921" s="1">
        <v>0</v>
      </c>
      <c r="AI921" s="1">
        <v>0</v>
      </c>
      <c r="AJ921" s="2" t="s">
        <v>0</v>
      </c>
      <c r="AK921" s="1">
        <v>0</v>
      </c>
      <c r="AL921" s="1">
        <v>0</v>
      </c>
      <c r="AM921" s="49" t="s">
        <v>1</v>
      </c>
      <c r="AN921" s="2" t="s">
        <v>1</v>
      </c>
      <c r="AO921" s="49" t="s">
        <v>1</v>
      </c>
      <c r="AP921" s="2" t="s">
        <v>1</v>
      </c>
      <c r="AR921" s="7"/>
      <c r="AS921" s="125"/>
      <c r="AT921" s="5"/>
      <c r="AU921" s="13"/>
    </row>
    <row r="922" spans="1:47" x14ac:dyDescent="0.25">
      <c r="A922" s="2" t="s">
        <v>28</v>
      </c>
      <c r="B922" s="48">
        <v>44185</v>
      </c>
      <c r="C922" s="2" t="s">
        <v>27</v>
      </c>
      <c r="D922" s="2" t="s">
        <v>38</v>
      </c>
      <c r="E922" s="2" t="s">
        <v>4</v>
      </c>
      <c r="F922" s="2" t="s">
        <v>2607</v>
      </c>
      <c r="G922" s="2" t="s">
        <v>3</v>
      </c>
      <c r="H922" s="2" t="s">
        <v>2608</v>
      </c>
      <c r="I922" s="1" t="s">
        <v>1</v>
      </c>
      <c r="J922" s="1" t="s">
        <v>1</v>
      </c>
      <c r="K922" s="1" t="s">
        <v>1</v>
      </c>
      <c r="L922" s="1" t="s">
        <v>1</v>
      </c>
      <c r="M922" s="1">
        <v>0</v>
      </c>
      <c r="N922" s="2" t="s">
        <v>1</v>
      </c>
      <c r="O922" s="2" t="s">
        <v>2</v>
      </c>
      <c r="P922" s="2" t="s">
        <v>1</v>
      </c>
      <c r="Q922" s="1">
        <v>184077840.64160001</v>
      </c>
      <c r="R922" s="1">
        <v>0</v>
      </c>
      <c r="S922" s="1">
        <v>89880172.00000003</v>
      </c>
      <c r="T922" s="1">
        <v>0</v>
      </c>
      <c r="U922" s="2" t="s">
        <v>0</v>
      </c>
      <c r="V922" s="1">
        <v>0</v>
      </c>
      <c r="W922" s="1">
        <v>81204886.75999999</v>
      </c>
      <c r="X922" s="2" t="s">
        <v>9</v>
      </c>
      <c r="Y922" s="1">
        <v>12992781.8816</v>
      </c>
      <c r="Z922" s="1">
        <v>0</v>
      </c>
      <c r="AA922" s="2" t="s">
        <v>0</v>
      </c>
      <c r="AB922" s="1">
        <v>0</v>
      </c>
      <c r="AC922" s="1">
        <v>0</v>
      </c>
      <c r="AD922" s="2" t="s">
        <v>0</v>
      </c>
      <c r="AE922" s="1">
        <v>0</v>
      </c>
      <c r="AF922" s="2">
        <v>0</v>
      </c>
      <c r="AG922" s="2" t="s">
        <v>0</v>
      </c>
      <c r="AH922" s="1">
        <v>0</v>
      </c>
      <c r="AI922" s="1">
        <v>0</v>
      </c>
      <c r="AJ922" s="2" t="s">
        <v>0</v>
      </c>
      <c r="AK922" s="1">
        <v>0</v>
      </c>
      <c r="AL922" s="1">
        <v>0</v>
      </c>
      <c r="AM922" s="49" t="s">
        <v>1</v>
      </c>
      <c r="AN922" s="2" t="s">
        <v>1</v>
      </c>
      <c r="AO922" s="49" t="s">
        <v>1</v>
      </c>
      <c r="AP922" s="2" t="s">
        <v>1</v>
      </c>
      <c r="AR922" s="7"/>
      <c r="AS922" s="125"/>
      <c r="AT922" s="5"/>
      <c r="AU922" s="13"/>
    </row>
    <row r="923" spans="1:47" x14ac:dyDescent="0.25">
      <c r="A923" s="2" t="s">
        <v>25</v>
      </c>
      <c r="B923" s="48">
        <v>44185</v>
      </c>
      <c r="C923" s="2" t="s">
        <v>35</v>
      </c>
      <c r="D923" s="2" t="s">
        <v>38</v>
      </c>
      <c r="E923" s="2" t="s">
        <v>210</v>
      </c>
      <c r="F923" s="2" t="s">
        <v>1982</v>
      </c>
      <c r="G923" s="2" t="s">
        <v>3</v>
      </c>
      <c r="H923" s="2" t="s">
        <v>2609</v>
      </c>
      <c r="I923" s="1" t="s">
        <v>1</v>
      </c>
      <c r="J923" s="1" t="s">
        <v>1</v>
      </c>
      <c r="K923" s="1" t="s">
        <v>1</v>
      </c>
      <c r="L923" s="1" t="s">
        <v>1</v>
      </c>
      <c r="M923" s="1">
        <v>0</v>
      </c>
      <c r="N923" s="2" t="s">
        <v>1</v>
      </c>
      <c r="O923" s="2" t="s">
        <v>2</v>
      </c>
      <c r="P923" s="2" t="s">
        <v>1</v>
      </c>
      <c r="Q923" s="1">
        <v>276534421.21279997</v>
      </c>
      <c r="R923" s="1">
        <v>0</v>
      </c>
      <c r="S923" s="1">
        <v>244110934</v>
      </c>
      <c r="T923" s="1">
        <v>0</v>
      </c>
      <c r="U923" s="2" t="s">
        <v>0</v>
      </c>
      <c r="V923" s="1">
        <v>0</v>
      </c>
      <c r="W923" s="1">
        <v>27951282.079999998</v>
      </c>
      <c r="X923" s="2" t="s">
        <v>0</v>
      </c>
      <c r="Y923" s="1">
        <v>4472205.1327999998</v>
      </c>
      <c r="Z923" s="1">
        <v>0</v>
      </c>
      <c r="AA923" s="2" t="s">
        <v>0</v>
      </c>
      <c r="AB923" s="1">
        <v>0</v>
      </c>
      <c r="AC923" s="1">
        <v>0</v>
      </c>
      <c r="AD923" s="2" t="s">
        <v>0</v>
      </c>
      <c r="AE923" s="1">
        <v>0</v>
      </c>
      <c r="AF923" s="2">
        <v>0</v>
      </c>
      <c r="AG923" s="2" t="s">
        <v>0</v>
      </c>
      <c r="AH923" s="1">
        <v>0</v>
      </c>
      <c r="AI923" s="1">
        <v>0</v>
      </c>
      <c r="AJ923" s="2" t="s">
        <v>0</v>
      </c>
      <c r="AK923" s="1">
        <v>0</v>
      </c>
      <c r="AL923" s="1">
        <v>0</v>
      </c>
      <c r="AM923" s="49" t="s">
        <v>1</v>
      </c>
      <c r="AN923" s="2" t="s">
        <v>1</v>
      </c>
      <c r="AO923" s="49" t="s">
        <v>1</v>
      </c>
      <c r="AP923" s="2" t="s">
        <v>1</v>
      </c>
      <c r="AR923" s="7"/>
      <c r="AS923" s="125"/>
      <c r="AT923" s="5"/>
      <c r="AU923" s="13"/>
    </row>
    <row r="924" spans="1:47" x14ac:dyDescent="0.25">
      <c r="A924" s="2" t="s">
        <v>23</v>
      </c>
      <c r="B924" s="48">
        <v>44185</v>
      </c>
      <c r="C924" s="2" t="s">
        <v>6</v>
      </c>
      <c r="D924" s="2" t="s">
        <v>38</v>
      </c>
      <c r="E924" s="2" t="s">
        <v>212</v>
      </c>
      <c r="F924" s="2" t="s">
        <v>2610</v>
      </c>
      <c r="G924" s="2" t="s">
        <v>3</v>
      </c>
      <c r="H924" s="2" t="s">
        <v>2611</v>
      </c>
      <c r="I924" s="1" t="s">
        <v>1</v>
      </c>
      <c r="J924" s="1" t="s">
        <v>1</v>
      </c>
      <c r="K924" s="1" t="s">
        <v>1</v>
      </c>
      <c r="L924" s="1" t="s">
        <v>1</v>
      </c>
      <c r="M924" s="1">
        <v>0</v>
      </c>
      <c r="N924" s="2" t="s">
        <v>1</v>
      </c>
      <c r="O924" s="2" t="s">
        <v>2</v>
      </c>
      <c r="P924" s="2" t="s">
        <v>1</v>
      </c>
      <c r="Q924" s="1">
        <v>862386286.32320011</v>
      </c>
      <c r="R924" s="1">
        <v>0</v>
      </c>
      <c r="S924" s="1">
        <v>629131958.00000012</v>
      </c>
      <c r="T924" s="1">
        <v>0</v>
      </c>
      <c r="U924" s="2" t="s">
        <v>0</v>
      </c>
      <c r="V924" s="1">
        <v>0</v>
      </c>
      <c r="W924" s="1">
        <v>201081317.51999998</v>
      </c>
      <c r="X924" s="2" t="s">
        <v>9</v>
      </c>
      <c r="Y924" s="1">
        <v>32173010.803200003</v>
      </c>
      <c r="Z924" s="1">
        <v>0</v>
      </c>
      <c r="AA924" s="2" t="s">
        <v>0</v>
      </c>
      <c r="AB924" s="1">
        <v>0</v>
      </c>
      <c r="AC924" s="1">
        <v>0</v>
      </c>
      <c r="AD924" s="2" t="s">
        <v>0</v>
      </c>
      <c r="AE924" s="1">
        <v>0</v>
      </c>
      <c r="AF924" s="2">
        <v>0</v>
      </c>
      <c r="AG924" s="2" t="s">
        <v>0</v>
      </c>
      <c r="AH924" s="1">
        <v>0</v>
      </c>
      <c r="AI924" s="1">
        <v>0</v>
      </c>
      <c r="AJ924" s="2" t="s">
        <v>0</v>
      </c>
      <c r="AK924" s="1">
        <v>0</v>
      </c>
      <c r="AL924" s="1">
        <v>0</v>
      </c>
      <c r="AM924" s="49" t="s">
        <v>1</v>
      </c>
      <c r="AN924" s="2" t="s">
        <v>1</v>
      </c>
      <c r="AO924" s="49" t="s">
        <v>1</v>
      </c>
      <c r="AP924" s="2" t="s">
        <v>1</v>
      </c>
      <c r="AR924" s="7"/>
      <c r="AS924" s="125"/>
      <c r="AT924" s="5"/>
      <c r="AU924" s="13"/>
    </row>
    <row r="925" spans="1:47" x14ac:dyDescent="0.25">
      <c r="A925" s="2" t="s">
        <v>21</v>
      </c>
      <c r="B925" s="48">
        <v>44185</v>
      </c>
      <c r="C925" s="2" t="s">
        <v>27</v>
      </c>
      <c r="D925" s="2" t="s">
        <v>33</v>
      </c>
      <c r="E925" s="2" t="s">
        <v>32</v>
      </c>
      <c r="F925" s="2" t="s">
        <v>2345</v>
      </c>
      <c r="G925" s="2" t="s">
        <v>3</v>
      </c>
      <c r="H925" s="2" t="s">
        <v>2612</v>
      </c>
      <c r="I925" s="1" t="s">
        <v>1</v>
      </c>
      <c r="J925" s="1" t="s">
        <v>1</v>
      </c>
      <c r="K925" s="1" t="s">
        <v>1</v>
      </c>
      <c r="L925" s="1" t="s">
        <v>1</v>
      </c>
      <c r="M925" s="1">
        <v>0</v>
      </c>
      <c r="N925" s="2" t="s">
        <v>1</v>
      </c>
      <c r="O925" s="2" t="s">
        <v>2613</v>
      </c>
      <c r="P925" s="2" t="s">
        <v>2614</v>
      </c>
      <c r="Q925" s="1">
        <v>23764528.800000001</v>
      </c>
      <c r="R925" s="1">
        <v>0</v>
      </c>
      <c r="S925" s="1">
        <v>19633734</v>
      </c>
      <c r="T925" s="1">
        <v>0</v>
      </c>
      <c r="U925" s="2" t="s">
        <v>0</v>
      </c>
      <c r="V925" s="1">
        <v>0</v>
      </c>
      <c r="W925" s="1">
        <v>3561030</v>
      </c>
      <c r="X925" s="2" t="s">
        <v>9</v>
      </c>
      <c r="Y925" s="1">
        <v>569764.80000000005</v>
      </c>
      <c r="Z925" s="1">
        <v>0</v>
      </c>
      <c r="AA925" s="2" t="s">
        <v>0</v>
      </c>
      <c r="AB925" s="1">
        <v>0</v>
      </c>
      <c r="AC925" s="1">
        <v>0</v>
      </c>
      <c r="AD925" s="2" t="s">
        <v>0</v>
      </c>
      <c r="AE925" s="1">
        <v>0</v>
      </c>
      <c r="AF925" s="2">
        <v>0</v>
      </c>
      <c r="AG925" s="2" t="s">
        <v>0</v>
      </c>
      <c r="AH925" s="1">
        <v>0</v>
      </c>
      <c r="AI925" s="1">
        <v>0</v>
      </c>
      <c r="AJ925" s="2" t="s">
        <v>0</v>
      </c>
      <c r="AK925" s="1">
        <v>0</v>
      </c>
      <c r="AL925" s="1">
        <v>0</v>
      </c>
      <c r="AM925" s="49" t="s">
        <v>1</v>
      </c>
      <c r="AN925" s="2" t="s">
        <v>1</v>
      </c>
      <c r="AO925" s="49" t="s">
        <v>1</v>
      </c>
      <c r="AP925" s="2" t="s">
        <v>1</v>
      </c>
      <c r="AR925" s="7"/>
      <c r="AS925" s="125"/>
      <c r="AT925" s="5"/>
      <c r="AU925" s="13"/>
    </row>
    <row r="926" spans="1:47" x14ac:dyDescent="0.25">
      <c r="A926" s="2" t="s">
        <v>20</v>
      </c>
      <c r="B926" s="48">
        <v>44185</v>
      </c>
      <c r="C926" s="2" t="s">
        <v>27</v>
      </c>
      <c r="D926" s="2" t="s">
        <v>33</v>
      </c>
      <c r="E926" s="2" t="s">
        <v>32</v>
      </c>
      <c r="F926" s="2" t="s">
        <v>2345</v>
      </c>
      <c r="G926" s="2" t="s">
        <v>3</v>
      </c>
      <c r="H926" s="2" t="s">
        <v>2615</v>
      </c>
      <c r="I926" s="1" t="s">
        <v>1</v>
      </c>
      <c r="J926" s="1" t="s">
        <v>1</v>
      </c>
      <c r="K926" s="1" t="s">
        <v>1</v>
      </c>
      <c r="L926" s="1" t="s">
        <v>1</v>
      </c>
      <c r="M926" s="1">
        <v>0</v>
      </c>
      <c r="N926" s="2" t="s">
        <v>1</v>
      </c>
      <c r="O926" s="2" t="s">
        <v>2616</v>
      </c>
      <c r="P926" s="2" t="s">
        <v>2617</v>
      </c>
      <c r="Q926" s="1">
        <v>44869380.18</v>
      </c>
      <c r="R926" s="1">
        <v>0</v>
      </c>
      <c r="S926" s="1">
        <v>26381070.5</v>
      </c>
      <c r="T926" s="1">
        <v>15938198</v>
      </c>
      <c r="U926" s="2" t="s">
        <v>9</v>
      </c>
      <c r="V926" s="1">
        <v>2550111.6800000002</v>
      </c>
      <c r="W926" s="1">
        <v>0</v>
      </c>
      <c r="X926" s="2" t="s">
        <v>0</v>
      </c>
      <c r="Y926" s="1">
        <v>0</v>
      </c>
      <c r="Z926" s="1">
        <v>0</v>
      </c>
      <c r="AA926" s="2" t="s">
        <v>0</v>
      </c>
      <c r="AB926" s="1">
        <v>0</v>
      </c>
      <c r="AC926" s="1">
        <v>0</v>
      </c>
      <c r="AD926" s="2" t="s">
        <v>0</v>
      </c>
      <c r="AE926" s="1">
        <v>0</v>
      </c>
      <c r="AF926" s="2">
        <v>0</v>
      </c>
      <c r="AG926" s="2" t="s">
        <v>0</v>
      </c>
      <c r="AH926" s="1">
        <v>0</v>
      </c>
      <c r="AI926" s="1">
        <v>0</v>
      </c>
      <c r="AJ926" s="2" t="s">
        <v>0</v>
      </c>
      <c r="AK926" s="1">
        <v>0</v>
      </c>
      <c r="AL926" s="1">
        <v>0</v>
      </c>
      <c r="AM926" s="49" t="s">
        <v>1</v>
      </c>
      <c r="AN926" s="2" t="s">
        <v>1</v>
      </c>
      <c r="AO926" s="49" t="s">
        <v>1</v>
      </c>
      <c r="AP926" s="2" t="s">
        <v>1</v>
      </c>
      <c r="AR926" s="7"/>
      <c r="AS926" s="125"/>
      <c r="AT926" s="5"/>
      <c r="AU926" s="13"/>
    </row>
    <row r="927" spans="1:47" x14ac:dyDescent="0.25">
      <c r="A927" s="2" t="s">
        <v>18</v>
      </c>
      <c r="B927" s="48">
        <v>44185</v>
      </c>
      <c r="C927" s="2" t="s">
        <v>27</v>
      </c>
      <c r="D927" s="2" t="s">
        <v>33</v>
      </c>
      <c r="E927" s="2" t="s">
        <v>32</v>
      </c>
      <c r="F927" s="2" t="s">
        <v>2607</v>
      </c>
      <c r="G927" s="2" t="s">
        <v>3</v>
      </c>
      <c r="H927" s="2" t="s">
        <v>2618</v>
      </c>
      <c r="I927" s="1" t="s">
        <v>1</v>
      </c>
      <c r="J927" s="1" t="s">
        <v>1</v>
      </c>
      <c r="K927" s="1" t="s">
        <v>1</v>
      </c>
      <c r="L927" s="1" t="s">
        <v>1</v>
      </c>
      <c r="M927" s="1">
        <v>0</v>
      </c>
      <c r="N927" s="2" t="s">
        <v>1</v>
      </c>
      <c r="O927" s="2" t="s">
        <v>2</v>
      </c>
      <c r="P927" s="2" t="s">
        <v>1</v>
      </c>
      <c r="Q927" s="1">
        <v>283236576.24559999</v>
      </c>
      <c r="R927" s="1">
        <v>0</v>
      </c>
      <c r="S927" s="1">
        <v>153433717.50000003</v>
      </c>
      <c r="T927" s="1">
        <v>0</v>
      </c>
      <c r="U927" s="2" t="s">
        <v>0</v>
      </c>
      <c r="V927" s="1">
        <v>0</v>
      </c>
      <c r="W927" s="1">
        <v>111899016.16</v>
      </c>
      <c r="X927" s="2" t="s">
        <v>0</v>
      </c>
      <c r="Y927" s="1">
        <v>17903842.5856</v>
      </c>
      <c r="Z927" s="1">
        <v>0</v>
      </c>
      <c r="AA927" s="2" t="s">
        <v>0</v>
      </c>
      <c r="AB927" s="1">
        <v>0</v>
      </c>
      <c r="AC927" s="1">
        <v>0</v>
      </c>
      <c r="AD927" s="2" t="s">
        <v>0</v>
      </c>
      <c r="AE927" s="1">
        <v>0</v>
      </c>
      <c r="AF927" s="2">
        <v>0</v>
      </c>
      <c r="AG927" s="2" t="s">
        <v>0</v>
      </c>
      <c r="AH927" s="1">
        <v>0</v>
      </c>
      <c r="AI927" s="1">
        <v>0</v>
      </c>
      <c r="AJ927" s="2" t="s">
        <v>0</v>
      </c>
      <c r="AK927" s="1">
        <v>0</v>
      </c>
      <c r="AL927" s="1">
        <v>0</v>
      </c>
      <c r="AM927" s="49" t="s">
        <v>1</v>
      </c>
      <c r="AN927" s="2" t="s">
        <v>1</v>
      </c>
      <c r="AO927" s="49" t="s">
        <v>1</v>
      </c>
      <c r="AP927" s="2" t="s">
        <v>1</v>
      </c>
      <c r="AR927" s="7"/>
      <c r="AS927" s="125"/>
      <c r="AT927" s="5"/>
      <c r="AU927" s="13"/>
    </row>
    <row r="928" spans="1:47" x14ac:dyDescent="0.25">
      <c r="A928" s="2" t="s">
        <v>16</v>
      </c>
      <c r="B928" s="48">
        <v>44185</v>
      </c>
      <c r="C928" s="2" t="s">
        <v>27</v>
      </c>
      <c r="D928" s="2" t="s">
        <v>33</v>
      </c>
      <c r="E928" s="2" t="s">
        <v>32</v>
      </c>
      <c r="F928" s="2" t="s">
        <v>2345</v>
      </c>
      <c r="G928" s="2" t="s">
        <v>3</v>
      </c>
      <c r="H928" s="2" t="s">
        <v>2619</v>
      </c>
      <c r="I928" s="1" t="s">
        <v>1</v>
      </c>
      <c r="J928" s="1" t="s">
        <v>1</v>
      </c>
      <c r="K928" s="1" t="s">
        <v>1</v>
      </c>
      <c r="L928" s="1" t="s">
        <v>1</v>
      </c>
      <c r="M928" s="1">
        <v>0</v>
      </c>
      <c r="N928" s="2" t="s">
        <v>1</v>
      </c>
      <c r="O928" s="2" t="s">
        <v>836</v>
      </c>
      <c r="P928" s="2" t="s">
        <v>837</v>
      </c>
      <c r="Q928" s="1">
        <v>12800415</v>
      </c>
      <c r="R928" s="1">
        <v>0</v>
      </c>
      <c r="S928" s="1">
        <v>12762483</v>
      </c>
      <c r="T928" s="1">
        <v>32700</v>
      </c>
      <c r="U928" s="2" t="s">
        <v>9</v>
      </c>
      <c r="V928" s="1">
        <v>5232</v>
      </c>
      <c r="W928" s="1">
        <v>0</v>
      </c>
      <c r="X928" s="2" t="s">
        <v>0</v>
      </c>
      <c r="Y928" s="1">
        <v>0</v>
      </c>
      <c r="Z928" s="1">
        <v>0</v>
      </c>
      <c r="AA928" s="2" t="s">
        <v>0</v>
      </c>
      <c r="AB928" s="1">
        <v>0</v>
      </c>
      <c r="AC928" s="1">
        <v>0</v>
      </c>
      <c r="AD928" s="2" t="s">
        <v>0</v>
      </c>
      <c r="AE928" s="1">
        <v>0</v>
      </c>
      <c r="AF928" s="2">
        <v>0</v>
      </c>
      <c r="AG928" s="2" t="s">
        <v>0</v>
      </c>
      <c r="AH928" s="1">
        <v>0</v>
      </c>
      <c r="AI928" s="1">
        <v>0</v>
      </c>
      <c r="AJ928" s="2" t="s">
        <v>0</v>
      </c>
      <c r="AK928" s="1">
        <v>0</v>
      </c>
      <c r="AL928" s="1">
        <v>0</v>
      </c>
      <c r="AM928" s="49" t="s">
        <v>1</v>
      </c>
      <c r="AN928" s="2" t="s">
        <v>1</v>
      </c>
      <c r="AO928" s="49" t="s">
        <v>1</v>
      </c>
      <c r="AP928" s="2" t="s">
        <v>1</v>
      </c>
      <c r="AR928" s="7"/>
      <c r="AS928" s="125"/>
      <c r="AT928" s="5"/>
      <c r="AU928" s="13"/>
    </row>
    <row r="929" spans="1:47" x14ac:dyDescent="0.25">
      <c r="A929" s="2" t="s">
        <v>15</v>
      </c>
      <c r="B929" s="48">
        <v>44185</v>
      </c>
      <c r="C929" s="2" t="s">
        <v>6</v>
      </c>
      <c r="D929" s="2" t="s">
        <v>33</v>
      </c>
      <c r="E929" s="2" t="s">
        <v>206</v>
      </c>
      <c r="F929" s="2" t="s">
        <v>892</v>
      </c>
      <c r="G929" s="2" t="s">
        <v>13</v>
      </c>
      <c r="H929" s="2" t="s">
        <v>1</v>
      </c>
      <c r="I929" s="1" t="s">
        <v>2620</v>
      </c>
      <c r="J929" s="1" t="s">
        <v>1</v>
      </c>
      <c r="K929" s="1" t="s">
        <v>2621</v>
      </c>
      <c r="L929" s="1" t="s">
        <v>2511</v>
      </c>
      <c r="M929" s="1">
        <v>991900</v>
      </c>
      <c r="N929" s="2" t="s">
        <v>12</v>
      </c>
      <c r="O929" s="2" t="s">
        <v>2622</v>
      </c>
      <c r="P929" s="2" t="s">
        <v>2623</v>
      </c>
      <c r="Q929" s="1">
        <v>-991900</v>
      </c>
      <c r="R929" s="1">
        <v>0</v>
      </c>
      <c r="S929" s="1">
        <v>-991900</v>
      </c>
      <c r="T929" s="1">
        <v>0</v>
      </c>
      <c r="U929" s="2" t="s">
        <v>0</v>
      </c>
      <c r="V929" s="1">
        <v>0</v>
      </c>
      <c r="W929" s="1">
        <v>0</v>
      </c>
      <c r="X929" s="2" t="s">
        <v>0</v>
      </c>
      <c r="Y929" s="1">
        <v>0</v>
      </c>
      <c r="Z929" s="1">
        <v>0</v>
      </c>
      <c r="AA929" s="2" t="s">
        <v>0</v>
      </c>
      <c r="AB929" s="1">
        <v>0</v>
      </c>
      <c r="AC929" s="1">
        <v>0</v>
      </c>
      <c r="AD929" s="2" t="s">
        <v>0</v>
      </c>
      <c r="AE929" s="1">
        <v>0</v>
      </c>
      <c r="AF929" s="2">
        <v>0</v>
      </c>
      <c r="AG929" s="2" t="s">
        <v>0</v>
      </c>
      <c r="AH929" s="1">
        <v>0</v>
      </c>
      <c r="AI929" s="1">
        <v>0</v>
      </c>
      <c r="AJ929" s="2" t="s">
        <v>0</v>
      </c>
      <c r="AK929" s="1">
        <v>0</v>
      </c>
      <c r="AL929" s="1">
        <v>0</v>
      </c>
      <c r="AM929" s="49" t="s">
        <v>1</v>
      </c>
      <c r="AN929" s="2" t="s">
        <v>1</v>
      </c>
      <c r="AO929" s="49" t="s">
        <v>1</v>
      </c>
      <c r="AP929" s="2" t="s">
        <v>1</v>
      </c>
      <c r="AR929" s="7"/>
      <c r="AS929" s="125"/>
      <c r="AT929" s="5"/>
      <c r="AU929" s="13"/>
    </row>
    <row r="930" spans="1:47" x14ac:dyDescent="0.25">
      <c r="A930" s="2" t="s">
        <v>11</v>
      </c>
      <c r="B930" s="48">
        <v>44185</v>
      </c>
      <c r="C930" s="2" t="s">
        <v>6</v>
      </c>
      <c r="D930" s="2" t="s">
        <v>33</v>
      </c>
      <c r="E930" s="2" t="s">
        <v>206</v>
      </c>
      <c r="F930" s="2" t="s">
        <v>892</v>
      </c>
      <c r="G930" s="2" t="s">
        <v>13</v>
      </c>
      <c r="H930" s="2" t="s">
        <v>1</v>
      </c>
      <c r="I930" s="1" t="s">
        <v>2624</v>
      </c>
      <c r="J930" s="1" t="s">
        <v>1</v>
      </c>
      <c r="K930" s="1" t="s">
        <v>2625</v>
      </c>
      <c r="L930" s="1" t="s">
        <v>2626</v>
      </c>
      <c r="M930" s="1">
        <v>43275154.840000004</v>
      </c>
      <c r="N930" s="2" t="s">
        <v>12</v>
      </c>
      <c r="O930" s="2" t="s">
        <v>2627</v>
      </c>
      <c r="P930" s="2" t="s">
        <v>2628</v>
      </c>
      <c r="Q930" s="1">
        <v>-4011200</v>
      </c>
      <c r="R930" s="1">
        <v>0</v>
      </c>
      <c r="S930" s="1">
        <v>-4011200</v>
      </c>
      <c r="T930" s="1">
        <v>0</v>
      </c>
      <c r="U930" s="2" t="s">
        <v>0</v>
      </c>
      <c r="V930" s="1">
        <v>0</v>
      </c>
      <c r="W930" s="1">
        <v>0</v>
      </c>
      <c r="X930" s="2" t="s">
        <v>0</v>
      </c>
      <c r="Y930" s="1">
        <v>0</v>
      </c>
      <c r="Z930" s="1">
        <v>0</v>
      </c>
      <c r="AA930" s="2" t="s">
        <v>0</v>
      </c>
      <c r="AB930" s="1">
        <v>0</v>
      </c>
      <c r="AC930" s="1">
        <v>0</v>
      </c>
      <c r="AD930" s="2" t="s">
        <v>0</v>
      </c>
      <c r="AE930" s="1">
        <v>0</v>
      </c>
      <c r="AF930" s="2">
        <v>0</v>
      </c>
      <c r="AG930" s="2" t="s">
        <v>0</v>
      </c>
      <c r="AH930" s="1">
        <v>0</v>
      </c>
      <c r="AI930" s="1">
        <v>0</v>
      </c>
      <c r="AJ930" s="2" t="s">
        <v>0</v>
      </c>
      <c r="AK930" s="1">
        <v>0</v>
      </c>
      <c r="AL930" s="1">
        <v>0</v>
      </c>
      <c r="AM930" s="49" t="s">
        <v>1</v>
      </c>
      <c r="AN930" s="2" t="s">
        <v>1</v>
      </c>
      <c r="AO930" s="49" t="s">
        <v>1</v>
      </c>
      <c r="AP930" s="2" t="s">
        <v>1</v>
      </c>
      <c r="AR930" s="7"/>
      <c r="AS930" s="125"/>
      <c r="AT930" s="5"/>
      <c r="AU930" s="13"/>
    </row>
    <row r="931" spans="1:47" x14ac:dyDescent="0.25">
      <c r="A931" s="2" t="s">
        <v>8</v>
      </c>
      <c r="B931" s="48">
        <v>44185</v>
      </c>
      <c r="C931" s="2" t="s">
        <v>6</v>
      </c>
      <c r="D931" s="2" t="s">
        <v>33</v>
      </c>
      <c r="E931" s="2" t="s">
        <v>206</v>
      </c>
      <c r="F931" s="2" t="s">
        <v>892</v>
      </c>
      <c r="G931" s="2" t="s">
        <v>3</v>
      </c>
      <c r="H931" s="2" t="s">
        <v>2629</v>
      </c>
      <c r="I931" s="1" t="s">
        <v>1</v>
      </c>
      <c r="J931" s="1" t="s">
        <v>1</v>
      </c>
      <c r="K931" s="1" t="s">
        <v>1</v>
      </c>
      <c r="L931" s="1" t="s">
        <v>1</v>
      </c>
      <c r="M931" s="1">
        <v>0</v>
      </c>
      <c r="N931" s="2" t="s">
        <v>1</v>
      </c>
      <c r="O931" s="2" t="s">
        <v>2</v>
      </c>
      <c r="P931" s="2" t="s">
        <v>1</v>
      </c>
      <c r="Q931" s="1">
        <v>1102965472.6820002</v>
      </c>
      <c r="R931" s="1">
        <v>0</v>
      </c>
      <c r="S931" s="1">
        <v>742324484.0999999</v>
      </c>
      <c r="T931" s="1">
        <v>0</v>
      </c>
      <c r="U931" s="2" t="s">
        <v>0</v>
      </c>
      <c r="V931" s="1">
        <v>0</v>
      </c>
      <c r="W931" s="1">
        <v>310897403.95000005</v>
      </c>
      <c r="X931" s="2" t="s">
        <v>0</v>
      </c>
      <c r="Y931" s="1">
        <v>49743584.632000022</v>
      </c>
      <c r="Z931" s="1">
        <v>0</v>
      </c>
      <c r="AA931" s="2" t="s">
        <v>0</v>
      </c>
      <c r="AB931" s="1">
        <v>0</v>
      </c>
      <c r="AC931" s="1">
        <v>0</v>
      </c>
      <c r="AD931" s="2" t="s">
        <v>0</v>
      </c>
      <c r="AE931" s="1">
        <v>0</v>
      </c>
      <c r="AF931" s="2">
        <v>0</v>
      </c>
      <c r="AG931" s="2" t="s">
        <v>0</v>
      </c>
      <c r="AH931" s="1">
        <v>0</v>
      </c>
      <c r="AI931" s="1">
        <v>0</v>
      </c>
      <c r="AJ931" s="2" t="s">
        <v>0</v>
      </c>
      <c r="AK931" s="1">
        <v>0</v>
      </c>
      <c r="AL931" s="1">
        <v>0</v>
      </c>
      <c r="AM931" s="49" t="s">
        <v>1</v>
      </c>
      <c r="AN931" s="2" t="s">
        <v>1</v>
      </c>
      <c r="AO931" s="49" t="s">
        <v>1</v>
      </c>
      <c r="AP931" s="2" t="s">
        <v>1</v>
      </c>
      <c r="AR931" s="7"/>
      <c r="AS931" s="125"/>
      <c r="AT931" s="5"/>
      <c r="AU931" s="13"/>
    </row>
    <row r="932" spans="1:47" x14ac:dyDescent="0.25">
      <c r="A932" s="2" t="s">
        <v>367</v>
      </c>
      <c r="B932" s="48">
        <v>44185</v>
      </c>
      <c r="C932" s="2" t="s">
        <v>6</v>
      </c>
      <c r="D932" s="2" t="s">
        <v>33</v>
      </c>
      <c r="E932" s="2" t="s">
        <v>206</v>
      </c>
      <c r="F932" s="2" t="s">
        <v>892</v>
      </c>
      <c r="G932" s="2" t="s">
        <v>3</v>
      </c>
      <c r="H932" s="2" t="s">
        <v>2630</v>
      </c>
      <c r="I932" s="1" t="s">
        <v>1</v>
      </c>
      <c r="J932" s="1" t="s">
        <v>1</v>
      </c>
      <c r="K932" s="1" t="s">
        <v>1</v>
      </c>
      <c r="L932" s="1" t="s">
        <v>1</v>
      </c>
      <c r="M932" s="1">
        <v>0</v>
      </c>
      <c r="N932" s="2" t="s">
        <v>1</v>
      </c>
      <c r="O932" s="2" t="s">
        <v>2631</v>
      </c>
      <c r="P932" s="2" t="s">
        <v>2632</v>
      </c>
      <c r="Q932" s="1">
        <v>38477000</v>
      </c>
      <c r="R932" s="1">
        <v>0</v>
      </c>
      <c r="S932" s="1">
        <v>38477000</v>
      </c>
      <c r="T932" s="1">
        <v>0</v>
      </c>
      <c r="U932" s="2" t="s">
        <v>0</v>
      </c>
      <c r="V932" s="1">
        <v>0</v>
      </c>
      <c r="W932" s="1">
        <v>0</v>
      </c>
      <c r="X932" s="2" t="s">
        <v>0</v>
      </c>
      <c r="Y932" s="1">
        <v>0</v>
      </c>
      <c r="Z932" s="1">
        <v>0</v>
      </c>
      <c r="AA932" s="2" t="s">
        <v>0</v>
      </c>
      <c r="AB932" s="1">
        <v>0</v>
      </c>
      <c r="AC932" s="1">
        <v>0</v>
      </c>
      <c r="AD932" s="2" t="s">
        <v>0</v>
      </c>
      <c r="AE932" s="1">
        <v>0</v>
      </c>
      <c r="AF932" s="2">
        <v>0</v>
      </c>
      <c r="AG932" s="2" t="s">
        <v>0</v>
      </c>
      <c r="AH932" s="1">
        <v>0</v>
      </c>
      <c r="AI932" s="1">
        <v>0</v>
      </c>
      <c r="AJ932" s="2" t="s">
        <v>0</v>
      </c>
      <c r="AK932" s="1">
        <v>0</v>
      </c>
      <c r="AL932" s="1">
        <v>0</v>
      </c>
      <c r="AM932" s="49" t="s">
        <v>1</v>
      </c>
      <c r="AN932" s="2" t="s">
        <v>1</v>
      </c>
      <c r="AO932" s="49" t="s">
        <v>1</v>
      </c>
      <c r="AP932" s="2" t="s">
        <v>1</v>
      </c>
      <c r="AR932" s="7"/>
      <c r="AS932" s="125"/>
      <c r="AT932" s="5"/>
      <c r="AU932" s="13"/>
    </row>
    <row r="933" spans="1:47" x14ac:dyDescent="0.25">
      <c r="A933" s="2" t="s">
        <v>368</v>
      </c>
      <c r="B933" s="48">
        <v>44185</v>
      </c>
      <c r="C933" s="2" t="s">
        <v>6</v>
      </c>
      <c r="D933" s="2" t="s">
        <v>33</v>
      </c>
      <c r="E933" s="2" t="s">
        <v>206</v>
      </c>
      <c r="F933" s="2" t="s">
        <v>892</v>
      </c>
      <c r="G933" s="2" t="s">
        <v>3</v>
      </c>
      <c r="H933" s="2" t="s">
        <v>2633</v>
      </c>
      <c r="I933" s="1" t="s">
        <v>1</v>
      </c>
      <c r="J933" s="1" t="s">
        <v>1</v>
      </c>
      <c r="K933" s="1" t="s">
        <v>1</v>
      </c>
      <c r="L933" s="1" t="s">
        <v>1</v>
      </c>
      <c r="M933" s="1">
        <v>0</v>
      </c>
      <c r="N933" s="2" t="s">
        <v>1</v>
      </c>
      <c r="O933" s="2" t="s">
        <v>2634</v>
      </c>
      <c r="P933" s="2" t="s">
        <v>2635</v>
      </c>
      <c r="Q933" s="1">
        <v>720000</v>
      </c>
      <c r="R933" s="1">
        <v>0</v>
      </c>
      <c r="S933" s="1">
        <v>720000</v>
      </c>
      <c r="T933" s="1">
        <v>0</v>
      </c>
      <c r="U933" s="2" t="s">
        <v>0</v>
      </c>
      <c r="V933" s="1">
        <v>0</v>
      </c>
      <c r="W933" s="1">
        <v>0</v>
      </c>
      <c r="X933" s="2" t="s">
        <v>0</v>
      </c>
      <c r="Y933" s="1">
        <v>0</v>
      </c>
      <c r="Z933" s="1">
        <v>0</v>
      </c>
      <c r="AA933" s="2" t="s">
        <v>0</v>
      </c>
      <c r="AB933" s="1">
        <v>0</v>
      </c>
      <c r="AC933" s="1">
        <v>0</v>
      </c>
      <c r="AD933" s="2" t="s">
        <v>0</v>
      </c>
      <c r="AE933" s="1">
        <v>0</v>
      </c>
      <c r="AF933" s="2">
        <v>0</v>
      </c>
      <c r="AG933" s="2" t="s">
        <v>0</v>
      </c>
      <c r="AH933" s="1">
        <v>0</v>
      </c>
      <c r="AI933" s="1">
        <v>0</v>
      </c>
      <c r="AJ933" s="2" t="s">
        <v>0</v>
      </c>
      <c r="AK933" s="1">
        <v>0</v>
      </c>
      <c r="AL933" s="1">
        <v>0</v>
      </c>
      <c r="AM933" s="49" t="s">
        <v>1</v>
      </c>
      <c r="AN933" s="2" t="s">
        <v>1</v>
      </c>
      <c r="AO933" s="49" t="s">
        <v>1</v>
      </c>
      <c r="AP933" s="2" t="s">
        <v>1</v>
      </c>
      <c r="AR933" s="7"/>
      <c r="AS933" s="125"/>
      <c r="AT933" s="5"/>
      <c r="AU933" s="13"/>
    </row>
    <row r="934" spans="1:47" x14ac:dyDescent="0.25">
      <c r="A934" s="2" t="s">
        <v>369</v>
      </c>
      <c r="B934" s="48">
        <v>44185</v>
      </c>
      <c r="C934" s="2" t="s">
        <v>27</v>
      </c>
      <c r="D934" s="2" t="s">
        <v>26</v>
      </c>
      <c r="E934" s="2" t="s">
        <v>253</v>
      </c>
      <c r="F934" s="2" t="s">
        <v>1896</v>
      </c>
      <c r="G934" s="2" t="s">
        <v>3</v>
      </c>
      <c r="H934" s="2" t="s">
        <v>2636</v>
      </c>
      <c r="I934" s="1" t="s">
        <v>1</v>
      </c>
      <c r="J934" s="1" t="s">
        <v>1</v>
      </c>
      <c r="K934" s="1" t="s">
        <v>1</v>
      </c>
      <c r="L934" s="1" t="s">
        <v>1</v>
      </c>
      <c r="M934" s="1">
        <v>0</v>
      </c>
      <c r="N934" s="2" t="s">
        <v>1</v>
      </c>
      <c r="O934" s="2" t="s">
        <v>2</v>
      </c>
      <c r="P934" s="2" t="s">
        <v>1</v>
      </c>
      <c r="Q934" s="1">
        <v>357939973.09239995</v>
      </c>
      <c r="R934" s="1">
        <v>0</v>
      </c>
      <c r="S934" s="1">
        <v>234539943.16999996</v>
      </c>
      <c r="T934" s="1">
        <v>0</v>
      </c>
      <c r="U934" s="2" t="s">
        <v>0</v>
      </c>
      <c r="V934" s="1">
        <v>0</v>
      </c>
      <c r="W934" s="1">
        <v>106379336.14</v>
      </c>
      <c r="X934" s="2" t="s">
        <v>9</v>
      </c>
      <c r="Y934" s="1">
        <v>17020693.782399997</v>
      </c>
      <c r="Z934" s="1">
        <v>0</v>
      </c>
      <c r="AA934" s="2" t="s">
        <v>0</v>
      </c>
      <c r="AB934" s="1">
        <v>0</v>
      </c>
      <c r="AC934" s="1">
        <v>0</v>
      </c>
      <c r="AD934" s="2" t="s">
        <v>0</v>
      </c>
      <c r="AE934" s="1">
        <v>0</v>
      </c>
      <c r="AF934" s="2">
        <v>0</v>
      </c>
      <c r="AG934" s="2" t="s">
        <v>0</v>
      </c>
      <c r="AH934" s="1">
        <v>0</v>
      </c>
      <c r="AI934" s="1">
        <v>0</v>
      </c>
      <c r="AJ934" s="2" t="s">
        <v>0</v>
      </c>
      <c r="AK934" s="1">
        <v>0</v>
      </c>
      <c r="AL934" s="1">
        <v>0</v>
      </c>
      <c r="AM934" s="49" t="s">
        <v>1</v>
      </c>
      <c r="AN934" s="2" t="s">
        <v>1</v>
      </c>
      <c r="AO934" s="49" t="s">
        <v>1</v>
      </c>
      <c r="AP934" s="2" t="s">
        <v>1</v>
      </c>
      <c r="AR934" s="7"/>
      <c r="AS934" s="125"/>
      <c r="AT934" s="5"/>
      <c r="AU934" s="13"/>
    </row>
    <row r="935" spans="1:47" x14ac:dyDescent="0.25">
      <c r="A935" s="2" t="s">
        <v>370</v>
      </c>
      <c r="B935" s="48">
        <v>44185</v>
      </c>
      <c r="C935" s="2" t="s">
        <v>6</v>
      </c>
      <c r="D935" s="2" t="s">
        <v>26</v>
      </c>
      <c r="E935" s="2" t="s">
        <v>200</v>
      </c>
      <c r="F935" s="2" t="s">
        <v>1993</v>
      </c>
      <c r="G935" s="2" t="s">
        <v>3</v>
      </c>
      <c r="H935" s="2" t="s">
        <v>2637</v>
      </c>
      <c r="I935" s="1" t="s">
        <v>1</v>
      </c>
      <c r="J935" s="1" t="s">
        <v>1</v>
      </c>
      <c r="K935" s="1" t="s">
        <v>1</v>
      </c>
      <c r="L935" s="1" t="s">
        <v>1</v>
      </c>
      <c r="M935" s="1">
        <v>0</v>
      </c>
      <c r="N935" s="2" t="s">
        <v>1</v>
      </c>
      <c r="O935" s="2" t="s">
        <v>2</v>
      </c>
      <c r="P935" s="2" t="s">
        <v>1</v>
      </c>
      <c r="Q935" s="1">
        <v>1435829410.5748003</v>
      </c>
      <c r="R935" s="1">
        <v>0</v>
      </c>
      <c r="S935" s="1">
        <v>1120608743.8999999</v>
      </c>
      <c r="T935" s="1">
        <v>0</v>
      </c>
      <c r="U935" s="2" t="s">
        <v>0</v>
      </c>
      <c r="V935" s="1">
        <v>0</v>
      </c>
      <c r="W935" s="1">
        <v>271741954.02999997</v>
      </c>
      <c r="X935" s="2" t="s">
        <v>9</v>
      </c>
      <c r="Y935" s="1">
        <v>43478712.644799992</v>
      </c>
      <c r="Z935" s="1">
        <v>0</v>
      </c>
      <c r="AA935" s="2" t="s">
        <v>0</v>
      </c>
      <c r="AB935" s="1">
        <v>0</v>
      </c>
      <c r="AC935" s="1">
        <v>0</v>
      </c>
      <c r="AD935" s="2" t="s">
        <v>0</v>
      </c>
      <c r="AE935" s="1">
        <v>0</v>
      </c>
      <c r="AF935" s="2">
        <v>0</v>
      </c>
      <c r="AG935" s="2" t="s">
        <v>0</v>
      </c>
      <c r="AH935" s="1">
        <v>0</v>
      </c>
      <c r="AI935" s="1">
        <v>0</v>
      </c>
      <c r="AJ935" s="2" t="s">
        <v>0</v>
      </c>
      <c r="AK935" s="1">
        <v>0</v>
      </c>
      <c r="AL935" s="1">
        <v>0</v>
      </c>
      <c r="AM935" s="49" t="s">
        <v>1</v>
      </c>
      <c r="AN935" s="2" t="s">
        <v>1</v>
      </c>
      <c r="AO935" s="49" t="s">
        <v>1</v>
      </c>
      <c r="AP935" s="2" t="s">
        <v>1</v>
      </c>
      <c r="AR935" s="7"/>
      <c r="AS935" s="125"/>
      <c r="AT935" s="5"/>
      <c r="AU935" s="13"/>
    </row>
    <row r="936" spans="1:47" x14ac:dyDescent="0.25">
      <c r="A936" s="2" t="s">
        <v>371</v>
      </c>
      <c r="B936" s="48">
        <v>44185</v>
      </c>
      <c r="C936" s="2" t="s">
        <v>27</v>
      </c>
      <c r="D936" s="2" t="s">
        <v>24</v>
      </c>
      <c r="E936" s="2" t="s">
        <v>364</v>
      </c>
      <c r="F936" s="2" t="s">
        <v>2638</v>
      </c>
      <c r="G936" s="2" t="s">
        <v>3</v>
      </c>
      <c r="H936" s="2" t="s">
        <v>2639</v>
      </c>
      <c r="I936" s="1" t="s">
        <v>1</v>
      </c>
      <c r="J936" s="1" t="s">
        <v>1</v>
      </c>
      <c r="K936" s="1" t="s">
        <v>1</v>
      </c>
      <c r="L936" s="1" t="s">
        <v>1</v>
      </c>
      <c r="M936" s="1">
        <v>0</v>
      </c>
      <c r="N936" s="2" t="s">
        <v>1</v>
      </c>
      <c r="O936" s="2" t="s">
        <v>2</v>
      </c>
      <c r="P936" s="2" t="s">
        <v>1</v>
      </c>
      <c r="Q936" s="1">
        <v>436307271.92879999</v>
      </c>
      <c r="R936" s="1">
        <v>0</v>
      </c>
      <c r="S936" s="1">
        <v>351458680.80000001</v>
      </c>
      <c r="T936" s="1">
        <v>0</v>
      </c>
      <c r="U936" s="2" t="s">
        <v>0</v>
      </c>
      <c r="V936" s="1">
        <v>0</v>
      </c>
      <c r="W936" s="1">
        <v>73145337.180000007</v>
      </c>
      <c r="X936" s="2" t="s">
        <v>9</v>
      </c>
      <c r="Y936" s="1">
        <v>11703253.948800001</v>
      </c>
      <c r="Z936" s="1">
        <v>0</v>
      </c>
      <c r="AA936" s="2" t="s">
        <v>0</v>
      </c>
      <c r="AB936" s="1">
        <v>0</v>
      </c>
      <c r="AC936" s="1">
        <v>0</v>
      </c>
      <c r="AD936" s="2" t="s">
        <v>0</v>
      </c>
      <c r="AE936" s="1">
        <v>0</v>
      </c>
      <c r="AF936" s="2">
        <v>0</v>
      </c>
      <c r="AG936" s="2" t="s">
        <v>0</v>
      </c>
      <c r="AH936" s="1">
        <v>0</v>
      </c>
      <c r="AI936" s="1">
        <v>0</v>
      </c>
      <c r="AJ936" s="2" t="s">
        <v>0</v>
      </c>
      <c r="AK936" s="1">
        <v>0</v>
      </c>
      <c r="AL936" s="1">
        <v>0</v>
      </c>
      <c r="AM936" s="49" t="s">
        <v>1</v>
      </c>
      <c r="AN936" s="2" t="s">
        <v>1</v>
      </c>
      <c r="AO936" s="49" t="s">
        <v>1</v>
      </c>
      <c r="AP936" s="2" t="s">
        <v>1</v>
      </c>
      <c r="AR936" s="7"/>
      <c r="AS936" s="125"/>
      <c r="AT936" s="5"/>
      <c r="AU936" s="13"/>
    </row>
    <row r="937" spans="1:47" x14ac:dyDescent="0.25">
      <c r="A937" s="2" t="s">
        <v>372</v>
      </c>
      <c r="B937" s="48">
        <v>44185</v>
      </c>
      <c r="C937" s="2" t="s">
        <v>27</v>
      </c>
      <c r="D937" s="2" t="s">
        <v>24</v>
      </c>
      <c r="E937" s="2" t="s">
        <v>364</v>
      </c>
      <c r="F937" s="2" t="s">
        <v>2640</v>
      </c>
      <c r="G937" s="2" t="s">
        <v>3</v>
      </c>
      <c r="H937" s="2" t="s">
        <v>2641</v>
      </c>
      <c r="I937" s="1" t="s">
        <v>1</v>
      </c>
      <c r="J937" s="1" t="s">
        <v>1</v>
      </c>
      <c r="K937" s="1" t="s">
        <v>1</v>
      </c>
      <c r="L937" s="1" t="s">
        <v>1</v>
      </c>
      <c r="M937" s="1">
        <v>0</v>
      </c>
      <c r="N937" s="2" t="s">
        <v>1</v>
      </c>
      <c r="O937" s="2" t="s">
        <v>426</v>
      </c>
      <c r="P937" s="2" t="s">
        <v>427</v>
      </c>
      <c r="Q937" s="1">
        <v>11538928</v>
      </c>
      <c r="R937" s="1">
        <v>0</v>
      </c>
      <c r="S937" s="1">
        <v>6392820</v>
      </c>
      <c r="T937" s="1">
        <v>4436300</v>
      </c>
      <c r="U937" s="2" t="s">
        <v>9</v>
      </c>
      <c r="V937" s="1">
        <v>709808</v>
      </c>
      <c r="W937" s="1">
        <v>0</v>
      </c>
      <c r="X937" s="2" t="s">
        <v>0</v>
      </c>
      <c r="Y937" s="1">
        <v>0</v>
      </c>
      <c r="Z937" s="1">
        <v>0</v>
      </c>
      <c r="AA937" s="2" t="s">
        <v>0</v>
      </c>
      <c r="AB937" s="1">
        <v>0</v>
      </c>
      <c r="AC937" s="1">
        <v>0</v>
      </c>
      <c r="AD937" s="2" t="s">
        <v>0</v>
      </c>
      <c r="AE937" s="1">
        <v>0</v>
      </c>
      <c r="AF937" s="2">
        <v>0</v>
      </c>
      <c r="AG937" s="2" t="s">
        <v>0</v>
      </c>
      <c r="AH937" s="1">
        <v>0</v>
      </c>
      <c r="AI937" s="1">
        <v>0</v>
      </c>
      <c r="AJ937" s="2" t="s">
        <v>0</v>
      </c>
      <c r="AK937" s="1">
        <v>0</v>
      </c>
      <c r="AL937" s="1">
        <v>0</v>
      </c>
      <c r="AM937" s="49" t="s">
        <v>1</v>
      </c>
      <c r="AN937" s="2" t="s">
        <v>1</v>
      </c>
      <c r="AO937" s="49" t="s">
        <v>1</v>
      </c>
      <c r="AP937" s="2" t="s">
        <v>1</v>
      </c>
      <c r="AR937" s="7"/>
      <c r="AS937" s="125"/>
      <c r="AT937" s="5"/>
      <c r="AU937" s="13"/>
    </row>
    <row r="938" spans="1:47" x14ac:dyDescent="0.25">
      <c r="A938" s="2" t="s">
        <v>373</v>
      </c>
      <c r="B938" s="48">
        <v>44185</v>
      </c>
      <c r="C938" s="2" t="s">
        <v>27</v>
      </c>
      <c r="D938" s="2" t="s">
        <v>24</v>
      </c>
      <c r="E938" s="2" t="s">
        <v>364</v>
      </c>
      <c r="F938" s="2" t="s">
        <v>2638</v>
      </c>
      <c r="G938" s="2" t="s">
        <v>3</v>
      </c>
      <c r="H938" s="2" t="s">
        <v>2642</v>
      </c>
      <c r="I938" s="1" t="s">
        <v>1</v>
      </c>
      <c r="J938" s="1" t="s">
        <v>1</v>
      </c>
      <c r="K938" s="1" t="s">
        <v>1</v>
      </c>
      <c r="L938" s="1" t="s">
        <v>1</v>
      </c>
      <c r="M938" s="1">
        <v>0</v>
      </c>
      <c r="N938" s="2" t="s">
        <v>1</v>
      </c>
      <c r="O938" s="2" t="s">
        <v>2</v>
      </c>
      <c r="P938" s="2" t="s">
        <v>1</v>
      </c>
      <c r="Q938" s="1">
        <v>28840092</v>
      </c>
      <c r="R938" s="1">
        <v>0</v>
      </c>
      <c r="S938" s="1">
        <v>20520340</v>
      </c>
      <c r="T938" s="1">
        <v>0</v>
      </c>
      <c r="U938" s="2" t="s">
        <v>0</v>
      </c>
      <c r="V938" s="1">
        <v>0</v>
      </c>
      <c r="W938" s="1">
        <v>7172200</v>
      </c>
      <c r="X938" s="2" t="s">
        <v>0</v>
      </c>
      <c r="Y938" s="1">
        <v>1147552</v>
      </c>
      <c r="Z938" s="1">
        <v>0</v>
      </c>
      <c r="AA938" s="2" t="s">
        <v>0</v>
      </c>
      <c r="AB938" s="1">
        <v>0</v>
      </c>
      <c r="AC938" s="1">
        <v>0</v>
      </c>
      <c r="AD938" s="2" t="s">
        <v>0</v>
      </c>
      <c r="AE938" s="1">
        <v>0</v>
      </c>
      <c r="AF938" s="2">
        <v>0</v>
      </c>
      <c r="AG938" s="2" t="s">
        <v>0</v>
      </c>
      <c r="AH938" s="1">
        <v>0</v>
      </c>
      <c r="AI938" s="1">
        <v>0</v>
      </c>
      <c r="AJ938" s="2" t="s">
        <v>0</v>
      </c>
      <c r="AK938" s="1">
        <v>0</v>
      </c>
      <c r="AL938" s="1">
        <v>0</v>
      </c>
      <c r="AM938" s="49" t="s">
        <v>1</v>
      </c>
      <c r="AN938" s="2" t="s">
        <v>1</v>
      </c>
      <c r="AO938" s="49" t="s">
        <v>1</v>
      </c>
      <c r="AP938" s="2" t="s">
        <v>1</v>
      </c>
      <c r="AR938" s="7"/>
      <c r="AS938" s="125"/>
      <c r="AT938" s="5"/>
      <c r="AU938" s="13"/>
    </row>
    <row r="939" spans="1:47" x14ac:dyDescent="0.25">
      <c r="A939" s="2" t="s">
        <v>374</v>
      </c>
      <c r="B939" s="48">
        <v>44185</v>
      </c>
      <c r="C939" s="2" t="s">
        <v>6</v>
      </c>
      <c r="D939" s="2" t="s">
        <v>24</v>
      </c>
      <c r="E939" s="2" t="s">
        <v>196</v>
      </c>
      <c r="F939" s="2" t="s">
        <v>749</v>
      </c>
      <c r="G939" s="2" t="s">
        <v>3</v>
      </c>
      <c r="H939" s="2" t="s">
        <v>2643</v>
      </c>
      <c r="I939" s="1" t="s">
        <v>1</v>
      </c>
      <c r="J939" s="1" t="s">
        <v>1</v>
      </c>
      <c r="K939" s="1" t="s">
        <v>1</v>
      </c>
      <c r="L939" s="1" t="s">
        <v>1</v>
      </c>
      <c r="M939" s="1">
        <v>0</v>
      </c>
      <c r="N939" s="2" t="s">
        <v>1</v>
      </c>
      <c r="O939" s="2" t="s">
        <v>2</v>
      </c>
      <c r="P939" s="2" t="s">
        <v>1</v>
      </c>
      <c r="Q939" s="1">
        <v>451116318.59199995</v>
      </c>
      <c r="R939" s="1">
        <v>0</v>
      </c>
      <c r="S939" s="1">
        <v>319931554.70000005</v>
      </c>
      <c r="T939" s="1">
        <v>0</v>
      </c>
      <c r="U939" s="2" t="s">
        <v>0</v>
      </c>
      <c r="V939" s="1">
        <v>0</v>
      </c>
      <c r="W939" s="1">
        <v>113090313.7</v>
      </c>
      <c r="X939" s="2" t="s">
        <v>9</v>
      </c>
      <c r="Y939" s="1">
        <v>18094450.192000002</v>
      </c>
      <c r="Z939" s="1">
        <v>0</v>
      </c>
      <c r="AA939" s="2" t="s">
        <v>0</v>
      </c>
      <c r="AB939" s="1">
        <v>0</v>
      </c>
      <c r="AC939" s="1">
        <v>0</v>
      </c>
      <c r="AD939" s="2" t="s">
        <v>0</v>
      </c>
      <c r="AE939" s="1">
        <v>0</v>
      </c>
      <c r="AF939" s="2">
        <v>0</v>
      </c>
      <c r="AG939" s="2" t="s">
        <v>0</v>
      </c>
      <c r="AH939" s="1">
        <v>0</v>
      </c>
      <c r="AI939" s="1">
        <v>0</v>
      </c>
      <c r="AJ939" s="2" t="s">
        <v>0</v>
      </c>
      <c r="AK939" s="1">
        <v>0</v>
      </c>
      <c r="AL939" s="1">
        <v>0</v>
      </c>
      <c r="AM939" s="49" t="s">
        <v>1</v>
      </c>
      <c r="AN939" s="2" t="s">
        <v>1</v>
      </c>
      <c r="AO939" s="49" t="s">
        <v>1</v>
      </c>
      <c r="AP939" s="2" t="s">
        <v>1</v>
      </c>
      <c r="AR939" s="7"/>
      <c r="AS939" s="125"/>
      <c r="AT939" s="5"/>
      <c r="AU939" s="13"/>
    </row>
    <row r="940" spans="1:47" x14ac:dyDescent="0.25">
      <c r="A940" s="2" t="s">
        <v>375</v>
      </c>
      <c r="B940" s="48">
        <v>44185</v>
      </c>
      <c r="C940" s="2" t="s">
        <v>6</v>
      </c>
      <c r="D940" s="2" t="s">
        <v>24</v>
      </c>
      <c r="E940" s="2" t="s">
        <v>196</v>
      </c>
      <c r="F940" s="2" t="s">
        <v>749</v>
      </c>
      <c r="G940" s="2" t="s">
        <v>3</v>
      </c>
      <c r="H940" s="2" t="s">
        <v>2644</v>
      </c>
      <c r="I940" s="1" t="s">
        <v>1</v>
      </c>
      <c r="J940" s="1" t="s">
        <v>1</v>
      </c>
      <c r="K940" s="1" t="s">
        <v>1</v>
      </c>
      <c r="L940" s="1" t="s">
        <v>1</v>
      </c>
      <c r="M940" s="1">
        <v>0</v>
      </c>
      <c r="N940" s="2" t="s">
        <v>1</v>
      </c>
      <c r="O940" s="2" t="s">
        <v>461</v>
      </c>
      <c r="P940" s="2" t="s">
        <v>1366</v>
      </c>
      <c r="Q940" s="1">
        <v>10847680</v>
      </c>
      <c r="R940" s="1">
        <v>0</v>
      </c>
      <c r="S940" s="1">
        <v>10847680</v>
      </c>
      <c r="T940" s="1">
        <v>0</v>
      </c>
      <c r="U940" s="2" t="s">
        <v>0</v>
      </c>
      <c r="V940" s="1">
        <v>0</v>
      </c>
      <c r="W940" s="1">
        <v>0</v>
      </c>
      <c r="X940" s="2" t="s">
        <v>0</v>
      </c>
      <c r="Y940" s="1">
        <v>0</v>
      </c>
      <c r="Z940" s="1">
        <v>0</v>
      </c>
      <c r="AA940" s="2" t="s">
        <v>0</v>
      </c>
      <c r="AB940" s="1">
        <v>0</v>
      </c>
      <c r="AC940" s="1">
        <v>0</v>
      </c>
      <c r="AD940" s="2" t="s">
        <v>0</v>
      </c>
      <c r="AE940" s="1">
        <v>0</v>
      </c>
      <c r="AF940" s="2">
        <v>0</v>
      </c>
      <c r="AG940" s="2" t="s">
        <v>0</v>
      </c>
      <c r="AH940" s="1">
        <v>0</v>
      </c>
      <c r="AI940" s="1">
        <v>0</v>
      </c>
      <c r="AJ940" s="2" t="s">
        <v>0</v>
      </c>
      <c r="AK940" s="1">
        <v>0</v>
      </c>
      <c r="AL940" s="1">
        <v>0</v>
      </c>
      <c r="AM940" s="49" t="s">
        <v>1</v>
      </c>
      <c r="AN940" s="2" t="s">
        <v>1</v>
      </c>
      <c r="AO940" s="49" t="s">
        <v>1</v>
      </c>
      <c r="AP940" s="2" t="s">
        <v>1</v>
      </c>
      <c r="AR940" s="7"/>
      <c r="AS940" s="125"/>
      <c r="AT940" s="5"/>
      <c r="AU940" s="13"/>
    </row>
    <row r="941" spans="1:47" x14ac:dyDescent="0.25">
      <c r="A941" s="2" t="s">
        <v>377</v>
      </c>
      <c r="B941" s="48">
        <v>44185</v>
      </c>
      <c r="C941" s="2" t="s">
        <v>6</v>
      </c>
      <c r="D941" s="2" t="s">
        <v>24</v>
      </c>
      <c r="E941" s="2" t="s">
        <v>196</v>
      </c>
      <c r="F941" s="2" t="s">
        <v>749</v>
      </c>
      <c r="G941" s="2" t="s">
        <v>3</v>
      </c>
      <c r="H941" s="2" t="s">
        <v>2645</v>
      </c>
      <c r="I941" s="1" t="s">
        <v>1</v>
      </c>
      <c r="J941" s="1" t="s">
        <v>1</v>
      </c>
      <c r="K941" s="1" t="s">
        <v>1</v>
      </c>
      <c r="L941" s="1" t="s">
        <v>1</v>
      </c>
      <c r="M941" s="1">
        <v>0</v>
      </c>
      <c r="N941" s="2" t="s">
        <v>1</v>
      </c>
      <c r="O941" s="2" t="s">
        <v>2</v>
      </c>
      <c r="P941" s="2" t="s">
        <v>1</v>
      </c>
      <c r="Q941" s="1">
        <v>235909078.47839999</v>
      </c>
      <c r="R941" s="1">
        <v>0</v>
      </c>
      <c r="S941" s="1">
        <v>155086646.60000002</v>
      </c>
      <c r="T941" s="1">
        <v>0</v>
      </c>
      <c r="U941" s="2" t="s">
        <v>0</v>
      </c>
      <c r="V941" s="1">
        <v>0</v>
      </c>
      <c r="W941" s="1">
        <v>69674510.239999995</v>
      </c>
      <c r="X941" s="2" t="s">
        <v>0</v>
      </c>
      <c r="Y941" s="1">
        <v>11147921.638400001</v>
      </c>
      <c r="Z941" s="1">
        <v>0</v>
      </c>
      <c r="AA941" s="2" t="s">
        <v>0</v>
      </c>
      <c r="AB941" s="1">
        <v>0</v>
      </c>
      <c r="AC941" s="1">
        <v>0</v>
      </c>
      <c r="AD941" s="2" t="s">
        <v>0</v>
      </c>
      <c r="AE941" s="1">
        <v>0</v>
      </c>
      <c r="AF941" s="2">
        <v>0</v>
      </c>
      <c r="AG941" s="2" t="s">
        <v>0</v>
      </c>
      <c r="AH941" s="1">
        <v>0</v>
      </c>
      <c r="AI941" s="1">
        <v>0</v>
      </c>
      <c r="AJ941" s="2" t="s">
        <v>0</v>
      </c>
      <c r="AK941" s="1">
        <v>0</v>
      </c>
      <c r="AL941" s="1">
        <v>0</v>
      </c>
      <c r="AM941" s="49" t="s">
        <v>1</v>
      </c>
      <c r="AN941" s="2" t="s">
        <v>1</v>
      </c>
      <c r="AO941" s="49" t="s">
        <v>1</v>
      </c>
      <c r="AP941" s="2" t="s">
        <v>1</v>
      </c>
      <c r="AR941" s="7"/>
      <c r="AS941" s="125"/>
      <c r="AT941" s="5"/>
      <c r="AU941" s="13"/>
    </row>
    <row r="942" spans="1:47" x14ac:dyDescent="0.25">
      <c r="A942" s="2" t="s">
        <v>378</v>
      </c>
      <c r="B942" s="48">
        <v>44185</v>
      </c>
      <c r="C942" s="2" t="s">
        <v>6</v>
      </c>
      <c r="D942" s="2" t="s">
        <v>24</v>
      </c>
      <c r="E942" s="2" t="s">
        <v>196</v>
      </c>
      <c r="F942" s="2" t="s">
        <v>749</v>
      </c>
      <c r="G942" s="2" t="s">
        <v>3</v>
      </c>
      <c r="H942" s="2" t="s">
        <v>2646</v>
      </c>
      <c r="I942" s="1" t="s">
        <v>1</v>
      </c>
      <c r="J942" s="1" t="s">
        <v>1</v>
      </c>
      <c r="K942" s="1" t="s">
        <v>1</v>
      </c>
      <c r="L942" s="1" t="s">
        <v>1</v>
      </c>
      <c r="M942" s="1">
        <v>0</v>
      </c>
      <c r="N942" s="2" t="s">
        <v>1</v>
      </c>
      <c r="O942" s="2" t="s">
        <v>2647</v>
      </c>
      <c r="P942" s="2" t="s">
        <v>2648</v>
      </c>
      <c r="Q942" s="1">
        <v>20530673.199999999</v>
      </c>
      <c r="R942" s="1">
        <v>0</v>
      </c>
      <c r="S942" s="1">
        <v>20492741.199999999</v>
      </c>
      <c r="T942" s="1">
        <v>32700</v>
      </c>
      <c r="U942" s="2" t="s">
        <v>9</v>
      </c>
      <c r="V942" s="1">
        <v>5232</v>
      </c>
      <c r="W942" s="1">
        <v>0</v>
      </c>
      <c r="X942" s="2" t="s">
        <v>0</v>
      </c>
      <c r="Y942" s="1">
        <v>0</v>
      </c>
      <c r="Z942" s="1">
        <v>0</v>
      </c>
      <c r="AA942" s="2" t="s">
        <v>0</v>
      </c>
      <c r="AB942" s="1">
        <v>0</v>
      </c>
      <c r="AC942" s="1">
        <v>0</v>
      </c>
      <c r="AD942" s="2" t="s">
        <v>0</v>
      </c>
      <c r="AE942" s="1">
        <v>0</v>
      </c>
      <c r="AF942" s="2">
        <v>0</v>
      </c>
      <c r="AG942" s="2" t="s">
        <v>0</v>
      </c>
      <c r="AH942" s="1">
        <v>0</v>
      </c>
      <c r="AI942" s="1">
        <v>0</v>
      </c>
      <c r="AJ942" s="2" t="s">
        <v>0</v>
      </c>
      <c r="AK942" s="1">
        <v>0</v>
      </c>
      <c r="AL942" s="1">
        <v>0</v>
      </c>
      <c r="AM942" s="49" t="s">
        <v>1</v>
      </c>
      <c r="AN942" s="2" t="s">
        <v>1</v>
      </c>
      <c r="AO942" s="49" t="s">
        <v>1</v>
      </c>
      <c r="AP942" s="2" t="s">
        <v>1</v>
      </c>
      <c r="AR942" s="7"/>
      <c r="AS942" s="125"/>
      <c r="AT942" s="5"/>
      <c r="AU942" s="13"/>
    </row>
    <row r="943" spans="1:47" x14ac:dyDescent="0.25">
      <c r="A943" s="2" t="s">
        <v>379</v>
      </c>
      <c r="B943" s="48">
        <v>44185</v>
      </c>
      <c r="C943" s="2" t="s">
        <v>6</v>
      </c>
      <c r="D943" s="2" t="s">
        <v>24</v>
      </c>
      <c r="E943" s="2" t="s">
        <v>196</v>
      </c>
      <c r="F943" s="2" t="s">
        <v>749</v>
      </c>
      <c r="G943" s="2" t="s">
        <v>3</v>
      </c>
      <c r="H943" s="2" t="s">
        <v>2649</v>
      </c>
      <c r="I943" s="1" t="s">
        <v>1</v>
      </c>
      <c r="J943" s="1" t="s">
        <v>1</v>
      </c>
      <c r="K943" s="1" t="s">
        <v>1</v>
      </c>
      <c r="L943" s="1" t="s">
        <v>1</v>
      </c>
      <c r="M943" s="1">
        <v>0</v>
      </c>
      <c r="N943" s="2" t="s">
        <v>1</v>
      </c>
      <c r="O943" s="2" t="s">
        <v>2</v>
      </c>
      <c r="P943" s="2" t="s">
        <v>1</v>
      </c>
      <c r="Q943" s="1">
        <v>443327133.2112</v>
      </c>
      <c r="R943" s="1">
        <v>0</v>
      </c>
      <c r="S943" s="1">
        <v>332807513.40000004</v>
      </c>
      <c r="T943" s="1">
        <v>0</v>
      </c>
      <c r="U943" s="2" t="s">
        <v>0</v>
      </c>
      <c r="V943" s="1">
        <v>0</v>
      </c>
      <c r="W943" s="1">
        <v>95275534.319999993</v>
      </c>
      <c r="X943" s="2" t="s">
        <v>9</v>
      </c>
      <c r="Y943" s="1">
        <v>15244085.4912</v>
      </c>
      <c r="Z943" s="1">
        <v>0</v>
      </c>
      <c r="AA943" s="2" t="s">
        <v>0</v>
      </c>
      <c r="AB943" s="1">
        <v>0</v>
      </c>
      <c r="AC943" s="1">
        <v>0</v>
      </c>
      <c r="AD943" s="2" t="s">
        <v>0</v>
      </c>
      <c r="AE943" s="1">
        <v>0</v>
      </c>
      <c r="AF943" s="2">
        <v>0</v>
      </c>
      <c r="AG943" s="2" t="s">
        <v>0</v>
      </c>
      <c r="AH943" s="1">
        <v>0</v>
      </c>
      <c r="AI943" s="1">
        <v>0</v>
      </c>
      <c r="AJ943" s="2" t="s">
        <v>0</v>
      </c>
      <c r="AK943" s="1">
        <v>0</v>
      </c>
      <c r="AL943" s="1">
        <v>0</v>
      </c>
      <c r="AM943" s="49" t="s">
        <v>1</v>
      </c>
      <c r="AN943" s="2" t="s">
        <v>1</v>
      </c>
      <c r="AO943" s="49" t="s">
        <v>1</v>
      </c>
      <c r="AP943" s="2" t="s">
        <v>1</v>
      </c>
      <c r="AR943" s="7"/>
      <c r="AS943" s="125"/>
      <c r="AT943" s="5"/>
      <c r="AU943" s="13"/>
    </row>
    <row r="944" spans="1:47" x14ac:dyDescent="0.25">
      <c r="A944" s="2" t="s">
        <v>380</v>
      </c>
      <c r="B944" s="48">
        <v>44185</v>
      </c>
      <c r="C944" s="2" t="s">
        <v>6</v>
      </c>
      <c r="D944" s="2" t="s">
        <v>22</v>
      </c>
      <c r="E944" s="2" t="s">
        <v>194</v>
      </c>
      <c r="F944" s="2" t="s">
        <v>2650</v>
      </c>
      <c r="G944" s="2" t="s">
        <v>3</v>
      </c>
      <c r="H944" s="2" t="s">
        <v>2651</v>
      </c>
      <c r="I944" s="1" t="s">
        <v>1</v>
      </c>
      <c r="J944" s="1" t="s">
        <v>1</v>
      </c>
      <c r="K944" s="1" t="s">
        <v>1</v>
      </c>
      <c r="L944" s="1" t="s">
        <v>1</v>
      </c>
      <c r="M944" s="1">
        <v>0</v>
      </c>
      <c r="N944" s="2" t="s">
        <v>1</v>
      </c>
      <c r="O944" s="2" t="s">
        <v>2</v>
      </c>
      <c r="P944" s="2" t="s">
        <v>1</v>
      </c>
      <c r="Q944" s="1">
        <v>838456503.91240001</v>
      </c>
      <c r="R944" s="1">
        <v>0</v>
      </c>
      <c r="S944" s="1">
        <v>579146278.6500001</v>
      </c>
      <c r="T944" s="1">
        <v>0</v>
      </c>
      <c r="U944" s="2" t="s">
        <v>0</v>
      </c>
      <c r="V944" s="1">
        <v>0</v>
      </c>
      <c r="W944" s="1">
        <v>223543297.63999999</v>
      </c>
      <c r="X944" s="2" t="s">
        <v>9</v>
      </c>
      <c r="Y944" s="1">
        <v>35766927.622400008</v>
      </c>
      <c r="Z944" s="1">
        <v>0</v>
      </c>
      <c r="AA944" s="2" t="s">
        <v>0</v>
      </c>
      <c r="AB944" s="1">
        <v>0</v>
      </c>
      <c r="AC944" s="1">
        <v>0</v>
      </c>
      <c r="AD944" s="2" t="s">
        <v>0</v>
      </c>
      <c r="AE944" s="1">
        <v>0</v>
      </c>
      <c r="AF944" s="2">
        <v>0</v>
      </c>
      <c r="AG944" s="2" t="s">
        <v>0</v>
      </c>
      <c r="AH944" s="1">
        <v>0</v>
      </c>
      <c r="AI944" s="1">
        <v>0</v>
      </c>
      <c r="AJ944" s="2" t="s">
        <v>0</v>
      </c>
      <c r="AK944" s="1">
        <v>0</v>
      </c>
      <c r="AL944" s="1">
        <v>0</v>
      </c>
      <c r="AM944" s="49" t="s">
        <v>1</v>
      </c>
      <c r="AN944" s="2" t="s">
        <v>1</v>
      </c>
      <c r="AO944" s="49" t="s">
        <v>1</v>
      </c>
      <c r="AP944" s="2" t="s">
        <v>1</v>
      </c>
      <c r="AR944" s="7"/>
      <c r="AS944" s="125"/>
      <c r="AT944" s="5"/>
      <c r="AU944" s="13"/>
    </row>
    <row r="945" spans="1:47" x14ac:dyDescent="0.25">
      <c r="A945" s="2" t="s">
        <v>381</v>
      </c>
      <c r="B945" s="48">
        <v>44185</v>
      </c>
      <c r="C945" s="2" t="s">
        <v>6</v>
      </c>
      <c r="D945" s="2" t="s">
        <v>19</v>
      </c>
      <c r="E945" s="2" t="s">
        <v>185</v>
      </c>
      <c r="F945" s="2" t="s">
        <v>2290</v>
      </c>
      <c r="G945" s="2" t="s">
        <v>3</v>
      </c>
      <c r="H945" s="2" t="s">
        <v>2652</v>
      </c>
      <c r="I945" s="1" t="s">
        <v>1</v>
      </c>
      <c r="J945" s="1" t="s">
        <v>1</v>
      </c>
      <c r="K945" s="1" t="s">
        <v>1</v>
      </c>
      <c r="L945" s="1" t="s">
        <v>1</v>
      </c>
      <c r="M945" s="1">
        <v>0</v>
      </c>
      <c r="N945" s="2" t="s">
        <v>1</v>
      </c>
      <c r="O945" s="2" t="s">
        <v>2</v>
      </c>
      <c r="P945" s="2" t="s">
        <v>1</v>
      </c>
      <c r="Q945" s="1">
        <v>1293605702.9808002</v>
      </c>
      <c r="R945" s="1">
        <v>0</v>
      </c>
      <c r="S945" s="1">
        <v>954261505.37999976</v>
      </c>
      <c r="T945" s="1">
        <v>0</v>
      </c>
      <c r="U945" s="2" t="s">
        <v>0</v>
      </c>
      <c r="V945" s="1">
        <v>0</v>
      </c>
      <c r="W945" s="1">
        <v>292538101.38</v>
      </c>
      <c r="X945" s="2" t="s">
        <v>9</v>
      </c>
      <c r="Y945" s="1">
        <v>46806096.220800012</v>
      </c>
      <c r="Z945" s="1">
        <v>0</v>
      </c>
      <c r="AA945" s="2" t="s">
        <v>0</v>
      </c>
      <c r="AB945" s="1">
        <v>0</v>
      </c>
      <c r="AC945" s="1">
        <v>0</v>
      </c>
      <c r="AD945" s="2" t="s">
        <v>0</v>
      </c>
      <c r="AE945" s="1">
        <v>0</v>
      </c>
      <c r="AF945" s="2">
        <v>0</v>
      </c>
      <c r="AG945" s="2" t="s">
        <v>0</v>
      </c>
      <c r="AH945" s="1">
        <v>0</v>
      </c>
      <c r="AI945" s="1">
        <v>0</v>
      </c>
      <c r="AJ945" s="2" t="s">
        <v>0</v>
      </c>
      <c r="AK945" s="1">
        <v>0</v>
      </c>
      <c r="AL945" s="1">
        <v>0</v>
      </c>
      <c r="AM945" s="49" t="s">
        <v>1</v>
      </c>
      <c r="AN945" s="2" t="s">
        <v>1</v>
      </c>
      <c r="AO945" s="49" t="s">
        <v>1</v>
      </c>
      <c r="AP945" s="2" t="s">
        <v>1</v>
      </c>
      <c r="AR945" s="7"/>
      <c r="AS945" s="125"/>
      <c r="AT945" s="5"/>
      <c r="AU945" s="13"/>
    </row>
    <row r="946" spans="1:47" x14ac:dyDescent="0.25">
      <c r="A946" s="2" t="s">
        <v>382</v>
      </c>
      <c r="B946" s="48">
        <v>44185</v>
      </c>
      <c r="C946" s="2" t="s">
        <v>6</v>
      </c>
      <c r="D946" s="2" t="s">
        <v>17</v>
      </c>
      <c r="E946" s="2" t="s">
        <v>183</v>
      </c>
      <c r="F946" s="2" t="s">
        <v>2653</v>
      </c>
      <c r="G946" s="2" t="s">
        <v>13</v>
      </c>
      <c r="H946" s="2" t="s">
        <v>1</v>
      </c>
      <c r="I946" s="1" t="s">
        <v>2654</v>
      </c>
      <c r="J946" s="1" t="s">
        <v>1</v>
      </c>
      <c r="K946" s="1" t="s">
        <v>2655</v>
      </c>
      <c r="L946" s="1" t="s">
        <v>2626</v>
      </c>
      <c r="M946" s="1">
        <v>7673600</v>
      </c>
      <c r="N946" s="2" t="s">
        <v>12</v>
      </c>
      <c r="O946" s="2" t="s">
        <v>2656</v>
      </c>
      <c r="P946" s="2" t="s">
        <v>2657</v>
      </c>
      <c r="Q946" s="1">
        <v>-2005600</v>
      </c>
      <c r="R946" s="1">
        <v>0</v>
      </c>
      <c r="S946" s="1">
        <v>-2005600</v>
      </c>
      <c r="T946" s="1">
        <v>0</v>
      </c>
      <c r="U946" s="2" t="s">
        <v>0</v>
      </c>
      <c r="V946" s="1">
        <v>0</v>
      </c>
      <c r="W946" s="1">
        <v>0</v>
      </c>
      <c r="X946" s="2" t="s">
        <v>0</v>
      </c>
      <c r="Y946" s="1">
        <v>0</v>
      </c>
      <c r="Z946" s="1">
        <v>0</v>
      </c>
      <c r="AA946" s="2" t="s">
        <v>0</v>
      </c>
      <c r="AB946" s="1">
        <v>0</v>
      </c>
      <c r="AC946" s="1">
        <v>0</v>
      </c>
      <c r="AD946" s="2" t="s">
        <v>0</v>
      </c>
      <c r="AE946" s="1">
        <v>0</v>
      </c>
      <c r="AF946" s="2">
        <v>0</v>
      </c>
      <c r="AG946" s="2" t="s">
        <v>0</v>
      </c>
      <c r="AH946" s="1">
        <v>0</v>
      </c>
      <c r="AI946" s="1">
        <v>0</v>
      </c>
      <c r="AJ946" s="2" t="s">
        <v>0</v>
      </c>
      <c r="AK946" s="1">
        <v>0</v>
      </c>
      <c r="AL946" s="1">
        <v>0</v>
      </c>
      <c r="AM946" s="49" t="s">
        <v>1</v>
      </c>
      <c r="AN946" s="2" t="s">
        <v>1</v>
      </c>
      <c r="AO946" s="49" t="s">
        <v>1</v>
      </c>
      <c r="AP946" s="2" t="s">
        <v>1</v>
      </c>
      <c r="AR946" s="7"/>
      <c r="AS946" s="125"/>
      <c r="AT946" s="5"/>
      <c r="AU946" s="13"/>
    </row>
    <row r="947" spans="1:47" x14ac:dyDescent="0.25">
      <c r="A947" s="2" t="s">
        <v>383</v>
      </c>
      <c r="B947" s="48">
        <v>44185</v>
      </c>
      <c r="C947" s="2" t="s">
        <v>6</v>
      </c>
      <c r="D947" s="2" t="s">
        <v>17</v>
      </c>
      <c r="E947" s="2" t="s">
        <v>183</v>
      </c>
      <c r="F947" s="2" t="s">
        <v>2653</v>
      </c>
      <c r="G947" s="2" t="s">
        <v>3</v>
      </c>
      <c r="H947" s="2" t="s">
        <v>2658</v>
      </c>
      <c r="I947" s="1" t="s">
        <v>1</v>
      </c>
      <c r="J947" s="1" t="s">
        <v>1</v>
      </c>
      <c r="K947" s="1" t="s">
        <v>1</v>
      </c>
      <c r="L947" s="1" t="s">
        <v>1</v>
      </c>
      <c r="M947" s="1">
        <v>0</v>
      </c>
      <c r="N947" s="2" t="s">
        <v>1</v>
      </c>
      <c r="O947" s="2" t="s">
        <v>2</v>
      </c>
      <c r="P947" s="2" t="s">
        <v>1</v>
      </c>
      <c r="Q947" s="1">
        <v>891954496.61920023</v>
      </c>
      <c r="R947" s="1">
        <v>0</v>
      </c>
      <c r="S947" s="1">
        <v>653853896.4000001</v>
      </c>
      <c r="T947" s="1">
        <v>0</v>
      </c>
      <c r="U947" s="2" t="s">
        <v>0</v>
      </c>
      <c r="V947" s="1">
        <v>0</v>
      </c>
      <c r="W947" s="1">
        <v>205259138.12000003</v>
      </c>
      <c r="X947" s="2" t="s">
        <v>9</v>
      </c>
      <c r="Y947" s="1">
        <v>32841462.099199992</v>
      </c>
      <c r="Z947" s="1">
        <v>0</v>
      </c>
      <c r="AA947" s="2" t="s">
        <v>0</v>
      </c>
      <c r="AB947" s="1">
        <v>0</v>
      </c>
      <c r="AC947" s="1">
        <v>0</v>
      </c>
      <c r="AD947" s="2" t="s">
        <v>0</v>
      </c>
      <c r="AE947" s="1">
        <v>0</v>
      </c>
      <c r="AF947" s="2">
        <v>0</v>
      </c>
      <c r="AG947" s="2" t="s">
        <v>0</v>
      </c>
      <c r="AH947" s="1">
        <v>0</v>
      </c>
      <c r="AI947" s="1">
        <v>0</v>
      </c>
      <c r="AJ947" s="2" t="s">
        <v>0</v>
      </c>
      <c r="AK947" s="1">
        <v>0</v>
      </c>
      <c r="AL947" s="1">
        <v>0</v>
      </c>
      <c r="AM947" s="49" t="s">
        <v>1</v>
      </c>
      <c r="AN947" s="2" t="s">
        <v>1</v>
      </c>
      <c r="AO947" s="49" t="s">
        <v>1</v>
      </c>
      <c r="AP947" s="2" t="s">
        <v>1</v>
      </c>
      <c r="AR947" s="7"/>
      <c r="AS947" s="125"/>
      <c r="AT947" s="5"/>
      <c r="AU947" s="13"/>
    </row>
    <row r="948" spans="1:47" x14ac:dyDescent="0.25">
      <c r="A948" s="2" t="s">
        <v>384</v>
      </c>
      <c r="B948" s="48">
        <v>44185</v>
      </c>
      <c r="C948" s="2" t="s">
        <v>6</v>
      </c>
      <c r="D948" s="2" t="s">
        <v>14</v>
      </c>
      <c r="E948" s="2" t="s">
        <v>181</v>
      </c>
      <c r="F948" s="2" t="s">
        <v>2659</v>
      </c>
      <c r="G948" s="2" t="s">
        <v>13</v>
      </c>
      <c r="H948" s="2" t="s">
        <v>1</v>
      </c>
      <c r="I948" s="1" t="s">
        <v>952</v>
      </c>
      <c r="J948" s="1" t="s">
        <v>1</v>
      </c>
      <c r="K948" s="1" t="s">
        <v>2578</v>
      </c>
      <c r="L948" s="1" t="s">
        <v>2660</v>
      </c>
      <c r="M948" s="1">
        <v>49990.2</v>
      </c>
      <c r="N948" s="2" t="s">
        <v>12</v>
      </c>
      <c r="O948" s="2" t="s">
        <v>1422</v>
      </c>
      <c r="P948" s="2" t="s">
        <v>1423</v>
      </c>
      <c r="Q948" s="1">
        <v>-610672.5</v>
      </c>
      <c r="R948" s="1">
        <v>0</v>
      </c>
      <c r="S948" s="1">
        <v>-610672.5</v>
      </c>
      <c r="T948" s="1">
        <v>0</v>
      </c>
      <c r="U948" s="2" t="s">
        <v>0</v>
      </c>
      <c r="V948" s="1">
        <v>0</v>
      </c>
      <c r="W948" s="1">
        <v>0</v>
      </c>
      <c r="X948" s="2" t="s">
        <v>0</v>
      </c>
      <c r="Y948" s="1">
        <v>0</v>
      </c>
      <c r="Z948" s="1">
        <v>0</v>
      </c>
      <c r="AA948" s="2" t="s">
        <v>0</v>
      </c>
      <c r="AB948" s="1">
        <v>0</v>
      </c>
      <c r="AC948" s="1">
        <v>0</v>
      </c>
      <c r="AD948" s="2" t="s">
        <v>0</v>
      </c>
      <c r="AE948" s="1">
        <v>0</v>
      </c>
      <c r="AF948" s="2">
        <v>0</v>
      </c>
      <c r="AG948" s="2" t="s">
        <v>0</v>
      </c>
      <c r="AH948" s="1">
        <v>0</v>
      </c>
      <c r="AI948" s="1">
        <v>0</v>
      </c>
      <c r="AJ948" s="2" t="s">
        <v>0</v>
      </c>
      <c r="AK948" s="1">
        <v>0</v>
      </c>
      <c r="AL948" s="1">
        <v>0</v>
      </c>
      <c r="AM948" s="49" t="s">
        <v>1</v>
      </c>
      <c r="AN948" s="2" t="s">
        <v>1</v>
      </c>
      <c r="AO948" s="49" t="s">
        <v>1</v>
      </c>
      <c r="AP948" s="2" t="s">
        <v>1</v>
      </c>
      <c r="AR948" s="7"/>
      <c r="AS948" s="125"/>
      <c r="AT948" s="5"/>
      <c r="AU948" s="13"/>
    </row>
    <row r="949" spans="1:47" x14ac:dyDescent="0.25">
      <c r="A949" s="2" t="s">
        <v>385</v>
      </c>
      <c r="B949" s="48">
        <v>44185</v>
      </c>
      <c r="C949" s="2" t="s">
        <v>6</v>
      </c>
      <c r="D949" s="2" t="s">
        <v>14</v>
      </c>
      <c r="E949" s="2" t="s">
        <v>181</v>
      </c>
      <c r="F949" s="2" t="s">
        <v>2659</v>
      </c>
      <c r="G949" s="2" t="s">
        <v>3</v>
      </c>
      <c r="H949" s="2" t="s">
        <v>2661</v>
      </c>
      <c r="I949" s="1" t="s">
        <v>1</v>
      </c>
      <c r="J949" s="1" t="s">
        <v>1</v>
      </c>
      <c r="K949" s="1" t="s">
        <v>1</v>
      </c>
      <c r="L949" s="1" t="s">
        <v>1</v>
      </c>
      <c r="M949" s="1">
        <v>0</v>
      </c>
      <c r="N949" s="2" t="s">
        <v>1</v>
      </c>
      <c r="O949" s="2" t="s">
        <v>2</v>
      </c>
      <c r="P949" s="2" t="s">
        <v>1</v>
      </c>
      <c r="Q949" s="1">
        <v>122956492.70640001</v>
      </c>
      <c r="R949" s="1">
        <v>0</v>
      </c>
      <c r="S949" s="1">
        <v>110298977.5</v>
      </c>
      <c r="T949" s="1">
        <v>0</v>
      </c>
      <c r="U949" s="2" t="s">
        <v>0</v>
      </c>
      <c r="V949" s="1">
        <v>0</v>
      </c>
      <c r="W949" s="1">
        <v>10911651.039999999</v>
      </c>
      <c r="X949" s="2" t="s">
        <v>9</v>
      </c>
      <c r="Y949" s="1">
        <v>1745864.1664</v>
      </c>
      <c r="Z949" s="1">
        <v>0</v>
      </c>
      <c r="AA949" s="2" t="s">
        <v>0</v>
      </c>
      <c r="AB949" s="1">
        <v>0</v>
      </c>
      <c r="AC949" s="1">
        <v>0</v>
      </c>
      <c r="AD949" s="2" t="s">
        <v>0</v>
      </c>
      <c r="AE949" s="1">
        <v>0</v>
      </c>
      <c r="AF949" s="2">
        <v>0</v>
      </c>
      <c r="AG949" s="2" t="s">
        <v>0</v>
      </c>
      <c r="AH949" s="1">
        <v>0</v>
      </c>
      <c r="AI949" s="1">
        <v>0</v>
      </c>
      <c r="AJ949" s="2" t="s">
        <v>0</v>
      </c>
      <c r="AK949" s="1">
        <v>0</v>
      </c>
      <c r="AL949" s="1">
        <v>0</v>
      </c>
      <c r="AM949" s="49" t="s">
        <v>1</v>
      </c>
      <c r="AN949" s="2" t="s">
        <v>1</v>
      </c>
      <c r="AO949" s="49" t="s">
        <v>1</v>
      </c>
      <c r="AP949" s="2" t="s">
        <v>1</v>
      </c>
      <c r="AR949" s="7"/>
      <c r="AS949" s="125"/>
      <c r="AT949" s="5"/>
      <c r="AU949" s="13"/>
    </row>
    <row r="950" spans="1:47" x14ac:dyDescent="0.25">
      <c r="A950" s="2" t="s">
        <v>386</v>
      </c>
      <c r="B950" s="48">
        <v>44185</v>
      </c>
      <c r="C950" s="2" t="s">
        <v>6</v>
      </c>
      <c r="D950" s="2" t="s">
        <v>14</v>
      </c>
      <c r="E950" s="2" t="s">
        <v>181</v>
      </c>
      <c r="F950" s="2" t="s">
        <v>2659</v>
      </c>
      <c r="G950" s="2" t="s">
        <v>3</v>
      </c>
      <c r="H950" s="2" t="s">
        <v>2662</v>
      </c>
      <c r="I950" s="1" t="s">
        <v>1</v>
      </c>
      <c r="J950" s="1" t="s">
        <v>1</v>
      </c>
      <c r="K950" s="1" t="s">
        <v>1</v>
      </c>
      <c r="L950" s="1" t="s">
        <v>1</v>
      </c>
      <c r="M950" s="1">
        <v>0</v>
      </c>
      <c r="N950" s="2" t="s">
        <v>1</v>
      </c>
      <c r="O950" s="2" t="s">
        <v>1422</v>
      </c>
      <c r="P950" s="2" t="s">
        <v>1423</v>
      </c>
      <c r="Q950" s="1">
        <v>1373400</v>
      </c>
      <c r="R950" s="1">
        <v>0</v>
      </c>
      <c r="S950" s="1">
        <v>1373400</v>
      </c>
      <c r="T950" s="1">
        <v>0</v>
      </c>
      <c r="U950" s="2" t="s">
        <v>0</v>
      </c>
      <c r="V950" s="1">
        <v>0</v>
      </c>
      <c r="W950" s="1">
        <v>0</v>
      </c>
      <c r="X950" s="2" t="s">
        <v>0</v>
      </c>
      <c r="Y950" s="1">
        <v>0</v>
      </c>
      <c r="Z950" s="1">
        <v>0</v>
      </c>
      <c r="AA950" s="2" t="s">
        <v>0</v>
      </c>
      <c r="AB950" s="1">
        <v>0</v>
      </c>
      <c r="AC950" s="1">
        <v>0</v>
      </c>
      <c r="AD950" s="2" t="s">
        <v>0</v>
      </c>
      <c r="AE950" s="1">
        <v>0</v>
      </c>
      <c r="AF950" s="2">
        <v>0</v>
      </c>
      <c r="AG950" s="2" t="s">
        <v>0</v>
      </c>
      <c r="AH950" s="1">
        <v>0</v>
      </c>
      <c r="AI950" s="1">
        <v>0</v>
      </c>
      <c r="AJ950" s="2" t="s">
        <v>0</v>
      </c>
      <c r="AK950" s="1">
        <v>0</v>
      </c>
      <c r="AL950" s="1">
        <v>0</v>
      </c>
      <c r="AM950" s="49" t="s">
        <v>1</v>
      </c>
      <c r="AN950" s="2" t="s">
        <v>1</v>
      </c>
      <c r="AO950" s="49" t="s">
        <v>1</v>
      </c>
      <c r="AP950" s="2" t="s">
        <v>1</v>
      </c>
      <c r="AR950" s="7"/>
      <c r="AS950" s="125"/>
      <c r="AT950" s="5"/>
      <c r="AU950" s="13"/>
    </row>
    <row r="951" spans="1:47" x14ac:dyDescent="0.25">
      <c r="A951" s="2" t="s">
        <v>387</v>
      </c>
      <c r="B951" s="48">
        <v>44185</v>
      </c>
      <c r="C951" s="2" t="s">
        <v>6</v>
      </c>
      <c r="D951" s="2" t="s">
        <v>14</v>
      </c>
      <c r="E951" s="2" t="s">
        <v>181</v>
      </c>
      <c r="F951" s="2" t="s">
        <v>2659</v>
      </c>
      <c r="G951" s="2" t="s">
        <v>3</v>
      </c>
      <c r="H951" s="2" t="s">
        <v>2663</v>
      </c>
      <c r="I951" s="1" t="s">
        <v>1</v>
      </c>
      <c r="J951" s="1" t="s">
        <v>1</v>
      </c>
      <c r="K951" s="1" t="s">
        <v>1</v>
      </c>
      <c r="L951" s="1" t="s">
        <v>1</v>
      </c>
      <c r="M951" s="1">
        <v>0</v>
      </c>
      <c r="N951" s="2" t="s">
        <v>1</v>
      </c>
      <c r="O951" s="2" t="s">
        <v>2</v>
      </c>
      <c r="P951" s="2" t="s">
        <v>1</v>
      </c>
      <c r="Q951" s="1">
        <v>58830200.700000003</v>
      </c>
      <c r="R951" s="1">
        <v>0</v>
      </c>
      <c r="S951" s="1">
        <v>55669200.700000003</v>
      </c>
      <c r="T951" s="1">
        <v>0</v>
      </c>
      <c r="U951" s="2" t="s">
        <v>0</v>
      </c>
      <c r="V951" s="1">
        <v>0</v>
      </c>
      <c r="W951" s="1">
        <v>2725000</v>
      </c>
      <c r="X951" s="2" t="s">
        <v>0</v>
      </c>
      <c r="Y951" s="1">
        <v>436000</v>
      </c>
      <c r="Z951" s="1">
        <v>0</v>
      </c>
      <c r="AA951" s="2" t="s">
        <v>0</v>
      </c>
      <c r="AB951" s="1">
        <v>0</v>
      </c>
      <c r="AC951" s="1">
        <v>0</v>
      </c>
      <c r="AD951" s="2" t="s">
        <v>0</v>
      </c>
      <c r="AE951" s="1">
        <v>0</v>
      </c>
      <c r="AF951" s="2">
        <v>0</v>
      </c>
      <c r="AG951" s="2" t="s">
        <v>0</v>
      </c>
      <c r="AH951" s="1">
        <v>0</v>
      </c>
      <c r="AI951" s="1">
        <v>0</v>
      </c>
      <c r="AJ951" s="2" t="s">
        <v>0</v>
      </c>
      <c r="AK951" s="1">
        <v>0</v>
      </c>
      <c r="AL951" s="1">
        <v>0</v>
      </c>
      <c r="AM951" s="49" t="s">
        <v>1</v>
      </c>
      <c r="AN951" s="2" t="s">
        <v>1</v>
      </c>
      <c r="AO951" s="49" t="s">
        <v>1</v>
      </c>
      <c r="AP951" s="2" t="s">
        <v>1</v>
      </c>
      <c r="AR951" s="7"/>
      <c r="AS951" s="125"/>
      <c r="AT951" s="5"/>
      <c r="AU951" s="13"/>
    </row>
    <row r="952" spans="1:47" x14ac:dyDescent="0.25">
      <c r="A952" s="2" t="s">
        <v>388</v>
      </c>
      <c r="B952" s="48">
        <v>44185</v>
      </c>
      <c r="C952" s="2" t="s">
        <v>6</v>
      </c>
      <c r="D952" s="2" t="s">
        <v>10</v>
      </c>
      <c r="E952" s="2" t="s">
        <v>178</v>
      </c>
      <c r="F952" s="2" t="s">
        <v>870</v>
      </c>
      <c r="G952" s="2" t="s">
        <v>3</v>
      </c>
      <c r="H952" s="2" t="s">
        <v>2664</v>
      </c>
      <c r="I952" s="1" t="s">
        <v>1</v>
      </c>
      <c r="J952" s="1" t="s">
        <v>1</v>
      </c>
      <c r="K952" s="1" t="s">
        <v>1</v>
      </c>
      <c r="L952" s="1" t="s">
        <v>1</v>
      </c>
      <c r="M952" s="1">
        <v>0</v>
      </c>
      <c r="N952" s="2" t="s">
        <v>1</v>
      </c>
      <c r="O952" s="2" t="s">
        <v>2</v>
      </c>
      <c r="P952" s="2" t="s">
        <v>1</v>
      </c>
      <c r="Q952" s="1">
        <v>113565723.2244</v>
      </c>
      <c r="R952" s="1">
        <v>0</v>
      </c>
      <c r="S952" s="1">
        <v>69946909.249999985</v>
      </c>
      <c r="T952" s="1">
        <v>0</v>
      </c>
      <c r="U952" s="2" t="s">
        <v>0</v>
      </c>
      <c r="V952" s="1">
        <v>0</v>
      </c>
      <c r="W952" s="1">
        <v>37602425.840000004</v>
      </c>
      <c r="X952" s="2" t="s">
        <v>9</v>
      </c>
      <c r="Y952" s="1">
        <v>6016388.1343999989</v>
      </c>
      <c r="Z952" s="1">
        <v>0</v>
      </c>
      <c r="AA952" s="2" t="s">
        <v>0</v>
      </c>
      <c r="AB952" s="1">
        <v>0</v>
      </c>
      <c r="AC952" s="1">
        <v>0</v>
      </c>
      <c r="AD952" s="2" t="s">
        <v>0</v>
      </c>
      <c r="AE952" s="1">
        <v>0</v>
      </c>
      <c r="AF952" s="2">
        <v>0</v>
      </c>
      <c r="AG952" s="2" t="s">
        <v>0</v>
      </c>
      <c r="AH952" s="1">
        <v>0</v>
      </c>
      <c r="AI952" s="1">
        <v>0</v>
      </c>
      <c r="AJ952" s="2" t="s">
        <v>0</v>
      </c>
      <c r="AK952" s="1">
        <v>0</v>
      </c>
      <c r="AL952" s="1">
        <v>0</v>
      </c>
      <c r="AM952" s="49" t="s">
        <v>1</v>
      </c>
      <c r="AN952" s="2" t="s">
        <v>1</v>
      </c>
      <c r="AO952" s="49" t="s">
        <v>1</v>
      </c>
      <c r="AP952" s="2" t="s">
        <v>1</v>
      </c>
      <c r="AR952" s="7"/>
      <c r="AS952" s="125"/>
      <c r="AT952" s="5"/>
      <c r="AU952" s="13"/>
    </row>
    <row r="953" spans="1:47" x14ac:dyDescent="0.25">
      <c r="A953" s="2" t="s">
        <v>389</v>
      </c>
      <c r="B953" s="48">
        <v>44185</v>
      </c>
      <c r="C953" s="2" t="s">
        <v>6</v>
      </c>
      <c r="D953" s="2" t="s">
        <v>280</v>
      </c>
      <c r="E953" s="2" t="s">
        <v>204</v>
      </c>
      <c r="F953" s="2" t="s">
        <v>1631</v>
      </c>
      <c r="G953" s="2" t="s">
        <v>3</v>
      </c>
      <c r="H953" s="2" t="s">
        <v>2665</v>
      </c>
      <c r="I953" s="1" t="s">
        <v>1</v>
      </c>
      <c r="J953" s="1" t="s">
        <v>1</v>
      </c>
      <c r="K953" s="1" t="s">
        <v>1</v>
      </c>
      <c r="L953" s="1" t="s">
        <v>1</v>
      </c>
      <c r="M953" s="1">
        <v>0</v>
      </c>
      <c r="N953" s="2" t="s">
        <v>1</v>
      </c>
      <c r="O953" s="2" t="s">
        <v>2</v>
      </c>
      <c r="P953" s="2" t="s">
        <v>1</v>
      </c>
      <c r="Q953" s="1">
        <v>364547699.20000005</v>
      </c>
      <c r="R953" s="1">
        <v>0</v>
      </c>
      <c r="S953" s="1">
        <v>317692828.39999998</v>
      </c>
      <c r="T953" s="1">
        <v>0</v>
      </c>
      <c r="U953" s="2" t="s">
        <v>0</v>
      </c>
      <c r="V953" s="1">
        <v>0</v>
      </c>
      <c r="W953" s="1">
        <v>40392130</v>
      </c>
      <c r="X953" s="2" t="s">
        <v>0</v>
      </c>
      <c r="Y953" s="1">
        <v>6462740.7999999989</v>
      </c>
      <c r="Z953" s="1">
        <v>0</v>
      </c>
      <c r="AA953" s="2" t="s">
        <v>0</v>
      </c>
      <c r="AB953" s="1">
        <v>0</v>
      </c>
      <c r="AC953" s="1">
        <v>0</v>
      </c>
      <c r="AD953" s="2" t="s">
        <v>0</v>
      </c>
      <c r="AE953" s="1">
        <v>0</v>
      </c>
      <c r="AF953" s="2">
        <v>0</v>
      </c>
      <c r="AG953" s="2" t="s">
        <v>0</v>
      </c>
      <c r="AH953" s="1">
        <v>0</v>
      </c>
      <c r="AI953" s="1">
        <v>0</v>
      </c>
      <c r="AJ953" s="2" t="s">
        <v>0</v>
      </c>
      <c r="AK953" s="1">
        <v>0</v>
      </c>
      <c r="AL953" s="1">
        <v>0</v>
      </c>
      <c r="AM953" s="49" t="s">
        <v>1</v>
      </c>
      <c r="AN953" s="2" t="s">
        <v>1</v>
      </c>
      <c r="AO953" s="49" t="s">
        <v>1</v>
      </c>
      <c r="AP953" s="2" t="s">
        <v>1</v>
      </c>
      <c r="AR953" s="7"/>
      <c r="AS953" s="125"/>
      <c r="AT953" s="5"/>
      <c r="AU953" s="13"/>
    </row>
    <row r="954" spans="1:47" x14ac:dyDescent="0.25">
      <c r="A954" s="2" t="s">
        <v>390</v>
      </c>
      <c r="B954" s="48">
        <v>44185</v>
      </c>
      <c r="C954" s="2" t="s">
        <v>6</v>
      </c>
      <c r="D954" s="2" t="s">
        <v>7</v>
      </c>
      <c r="E954" s="2" t="s">
        <v>917</v>
      </c>
      <c r="F954" s="2" t="s">
        <v>2666</v>
      </c>
      <c r="G954" s="2" t="s">
        <v>3</v>
      </c>
      <c r="H954" s="2" t="s">
        <v>2667</v>
      </c>
      <c r="I954" s="1" t="s">
        <v>1</v>
      </c>
      <c r="J954" s="1" t="s">
        <v>1</v>
      </c>
      <c r="K954" s="1" t="s">
        <v>1</v>
      </c>
      <c r="L954" s="1" t="s">
        <v>1</v>
      </c>
      <c r="M954" s="1">
        <v>0</v>
      </c>
      <c r="N954" s="2" t="s">
        <v>1</v>
      </c>
      <c r="O954" s="2" t="s">
        <v>2</v>
      </c>
      <c r="P954" s="2" t="s">
        <v>1</v>
      </c>
      <c r="Q954" s="1">
        <v>184093588.00000003</v>
      </c>
      <c r="R954" s="1">
        <v>0</v>
      </c>
      <c r="S954" s="1">
        <v>135041190</v>
      </c>
      <c r="T954" s="1">
        <v>0</v>
      </c>
      <c r="U954" s="2" t="s">
        <v>0</v>
      </c>
      <c r="V954" s="1">
        <v>0</v>
      </c>
      <c r="W954" s="1">
        <v>42286550</v>
      </c>
      <c r="X954" s="2" t="s">
        <v>0</v>
      </c>
      <c r="Y954" s="1">
        <v>6765848</v>
      </c>
      <c r="Z954" s="1">
        <v>0</v>
      </c>
      <c r="AA954" s="2" t="s">
        <v>0</v>
      </c>
      <c r="AB954" s="1">
        <v>0</v>
      </c>
      <c r="AC954" s="1">
        <v>0</v>
      </c>
      <c r="AD954" s="2" t="s">
        <v>0</v>
      </c>
      <c r="AE954" s="1">
        <v>0</v>
      </c>
      <c r="AF954" s="2">
        <v>0</v>
      </c>
      <c r="AG954" s="2" t="s">
        <v>0</v>
      </c>
      <c r="AH954" s="1">
        <v>0</v>
      </c>
      <c r="AI954" s="1">
        <v>0</v>
      </c>
      <c r="AJ954" s="2" t="s">
        <v>0</v>
      </c>
      <c r="AK954" s="1">
        <v>0</v>
      </c>
      <c r="AL954" s="1">
        <v>0</v>
      </c>
      <c r="AM954" s="49" t="s">
        <v>1</v>
      </c>
      <c r="AN954" s="2" t="s">
        <v>1</v>
      </c>
      <c r="AO954" s="49" t="s">
        <v>1</v>
      </c>
      <c r="AP954" s="2" t="s">
        <v>1</v>
      </c>
      <c r="AR954" s="7"/>
      <c r="AS954" s="125"/>
      <c r="AT954" s="5"/>
      <c r="AU954" s="13"/>
    </row>
    <row r="955" spans="1:47" x14ac:dyDescent="0.25">
      <c r="A955" s="2" t="s">
        <v>391</v>
      </c>
      <c r="B955" s="48">
        <v>44185</v>
      </c>
      <c r="C955" s="2" t="s">
        <v>6</v>
      </c>
      <c r="D955" s="2" t="s">
        <v>7</v>
      </c>
      <c r="E955" s="2" t="s">
        <v>917</v>
      </c>
      <c r="F955" s="2" t="s">
        <v>2666</v>
      </c>
      <c r="G955" s="2" t="s">
        <v>3</v>
      </c>
      <c r="H955" s="2" t="s">
        <v>2668</v>
      </c>
      <c r="I955" s="1" t="s">
        <v>1</v>
      </c>
      <c r="J955" s="1" t="s">
        <v>1</v>
      </c>
      <c r="K955" s="1" t="s">
        <v>1</v>
      </c>
      <c r="L955" s="1" t="s">
        <v>1</v>
      </c>
      <c r="M955" s="1">
        <v>0</v>
      </c>
      <c r="N955" s="2" t="s">
        <v>1</v>
      </c>
      <c r="O955" s="2" t="s">
        <v>2669</v>
      </c>
      <c r="P955" s="2" t="s">
        <v>2670</v>
      </c>
      <c r="Q955" s="1">
        <v>2398000</v>
      </c>
      <c r="R955" s="1">
        <v>0</v>
      </c>
      <c r="S955" s="1">
        <v>2398000</v>
      </c>
      <c r="T955" s="1">
        <v>0</v>
      </c>
      <c r="U955" s="2" t="s">
        <v>0</v>
      </c>
      <c r="V955" s="1">
        <v>0</v>
      </c>
      <c r="W955" s="1">
        <v>0</v>
      </c>
      <c r="X955" s="2" t="s">
        <v>0</v>
      </c>
      <c r="Y955" s="1">
        <v>0</v>
      </c>
      <c r="Z955" s="1">
        <v>0</v>
      </c>
      <c r="AA955" s="2" t="s">
        <v>0</v>
      </c>
      <c r="AB955" s="1">
        <v>0</v>
      </c>
      <c r="AC955" s="1">
        <v>0</v>
      </c>
      <c r="AD955" s="2" t="s">
        <v>0</v>
      </c>
      <c r="AE955" s="1">
        <v>0</v>
      </c>
      <c r="AF955" s="2">
        <v>0</v>
      </c>
      <c r="AG955" s="2" t="s">
        <v>0</v>
      </c>
      <c r="AH955" s="1">
        <v>0</v>
      </c>
      <c r="AI955" s="1">
        <v>0</v>
      </c>
      <c r="AJ955" s="2" t="s">
        <v>0</v>
      </c>
      <c r="AK955" s="1">
        <v>0</v>
      </c>
      <c r="AL955" s="1">
        <v>0</v>
      </c>
      <c r="AM955" s="49" t="s">
        <v>1</v>
      </c>
      <c r="AN955" s="2" t="s">
        <v>1</v>
      </c>
      <c r="AO955" s="49" t="s">
        <v>1</v>
      </c>
      <c r="AP955" s="2" t="s">
        <v>1</v>
      </c>
      <c r="AR955" s="7"/>
      <c r="AS955" s="125"/>
      <c r="AT955" s="5"/>
      <c r="AU955" s="13"/>
    </row>
    <row r="956" spans="1:47" x14ac:dyDescent="0.25">
      <c r="A956" s="2" t="s">
        <v>392</v>
      </c>
      <c r="B956" s="48">
        <v>44185</v>
      </c>
      <c r="C956" s="2" t="s">
        <v>6</v>
      </c>
      <c r="D956" s="2" t="s">
        <v>7</v>
      </c>
      <c r="E956" s="2" t="s">
        <v>917</v>
      </c>
      <c r="F956" s="2" t="s">
        <v>2666</v>
      </c>
      <c r="G956" s="2" t="s">
        <v>3</v>
      </c>
      <c r="H956" s="2" t="s">
        <v>2671</v>
      </c>
      <c r="I956" s="1" t="s">
        <v>1</v>
      </c>
      <c r="J956" s="1" t="s">
        <v>1</v>
      </c>
      <c r="K956" s="1" t="s">
        <v>1</v>
      </c>
      <c r="L956" s="1" t="s">
        <v>1</v>
      </c>
      <c r="M956" s="1">
        <v>0</v>
      </c>
      <c r="N956" s="2" t="s">
        <v>1</v>
      </c>
      <c r="O956" s="2" t="s">
        <v>2</v>
      </c>
      <c r="P956" s="2" t="s">
        <v>1</v>
      </c>
      <c r="Q956" s="1">
        <v>33934359.600000001</v>
      </c>
      <c r="R956" s="1">
        <v>0</v>
      </c>
      <c r="S956" s="1">
        <v>24819300</v>
      </c>
      <c r="T956" s="1">
        <v>0</v>
      </c>
      <c r="U956" s="2" t="s">
        <v>0</v>
      </c>
      <c r="V956" s="1">
        <v>0</v>
      </c>
      <c r="W956" s="1">
        <v>7857810</v>
      </c>
      <c r="X956" s="2" t="s">
        <v>0</v>
      </c>
      <c r="Y956" s="1">
        <v>1257249.6000000001</v>
      </c>
      <c r="Z956" s="1">
        <v>0</v>
      </c>
      <c r="AA956" s="2" t="s">
        <v>0</v>
      </c>
      <c r="AB956" s="1">
        <v>0</v>
      </c>
      <c r="AC956" s="1">
        <v>0</v>
      </c>
      <c r="AD956" s="2" t="s">
        <v>0</v>
      </c>
      <c r="AE956" s="1">
        <v>0</v>
      </c>
      <c r="AF956" s="2">
        <v>0</v>
      </c>
      <c r="AG956" s="2" t="s">
        <v>0</v>
      </c>
      <c r="AH956" s="1">
        <v>0</v>
      </c>
      <c r="AI956" s="1">
        <v>0</v>
      </c>
      <c r="AJ956" s="2" t="s">
        <v>0</v>
      </c>
      <c r="AK956" s="1">
        <v>0</v>
      </c>
      <c r="AL956" s="1">
        <v>0</v>
      </c>
      <c r="AM956" s="49" t="s">
        <v>1</v>
      </c>
      <c r="AN956" s="2" t="s">
        <v>1</v>
      </c>
      <c r="AO956" s="49" t="s">
        <v>1</v>
      </c>
      <c r="AP956" s="2" t="s">
        <v>1</v>
      </c>
      <c r="AR956" s="7"/>
      <c r="AS956" s="125"/>
      <c r="AT956" s="5"/>
      <c r="AU956" s="13"/>
    </row>
    <row r="957" spans="1:47" x14ac:dyDescent="0.25">
      <c r="A957" s="2" t="s">
        <v>393</v>
      </c>
      <c r="B957" s="48">
        <v>44185</v>
      </c>
      <c r="C957" s="2" t="s">
        <v>6</v>
      </c>
      <c r="D957" s="2" t="s">
        <v>5</v>
      </c>
      <c r="E957" s="2" t="s">
        <v>175</v>
      </c>
      <c r="F957" s="2" t="s">
        <v>2672</v>
      </c>
      <c r="G957" s="2" t="s">
        <v>3</v>
      </c>
      <c r="H957" s="2" t="s">
        <v>2673</v>
      </c>
      <c r="I957" s="1" t="s">
        <v>1</v>
      </c>
      <c r="J957" s="1" t="s">
        <v>1</v>
      </c>
      <c r="K957" s="1" t="s">
        <v>1</v>
      </c>
      <c r="L957" s="1" t="s">
        <v>1</v>
      </c>
      <c r="M957" s="1">
        <v>0</v>
      </c>
      <c r="N957" s="2" t="s">
        <v>1</v>
      </c>
      <c r="O957" s="2" t="s">
        <v>2</v>
      </c>
      <c r="P957" s="2" t="s">
        <v>1</v>
      </c>
      <c r="Q957" s="1">
        <v>754495482.40079999</v>
      </c>
      <c r="R957" s="1">
        <v>0</v>
      </c>
      <c r="S957" s="1">
        <v>617308685.45000005</v>
      </c>
      <c r="T957" s="1">
        <v>0</v>
      </c>
      <c r="U957" s="2" t="s">
        <v>0</v>
      </c>
      <c r="V957" s="1">
        <v>0</v>
      </c>
      <c r="W957" s="1">
        <v>118264480.13</v>
      </c>
      <c r="X957" s="2" t="s">
        <v>9</v>
      </c>
      <c r="Y957" s="1">
        <v>18922316.820799999</v>
      </c>
      <c r="Z957" s="1">
        <v>0</v>
      </c>
      <c r="AA957" s="2" t="s">
        <v>0</v>
      </c>
      <c r="AB957" s="1">
        <v>0</v>
      </c>
      <c r="AC957" s="1">
        <v>0</v>
      </c>
      <c r="AD957" s="2" t="s">
        <v>0</v>
      </c>
      <c r="AE957" s="1">
        <v>0</v>
      </c>
      <c r="AF957" s="2">
        <v>0</v>
      </c>
      <c r="AG957" s="2" t="s">
        <v>0</v>
      </c>
      <c r="AH957" s="1">
        <v>0</v>
      </c>
      <c r="AI957" s="1">
        <v>0</v>
      </c>
      <c r="AJ957" s="2" t="s">
        <v>0</v>
      </c>
      <c r="AK957" s="1">
        <v>0</v>
      </c>
      <c r="AL957" s="1">
        <v>0</v>
      </c>
      <c r="AM957" s="49" t="s">
        <v>1</v>
      </c>
      <c r="AN957" s="2" t="s">
        <v>1</v>
      </c>
      <c r="AO957" s="49" t="s">
        <v>1</v>
      </c>
      <c r="AP957" s="2" t="s">
        <v>1</v>
      </c>
      <c r="AR957" s="7"/>
      <c r="AS957" s="125"/>
      <c r="AT957" s="5"/>
      <c r="AU957" s="13"/>
    </row>
    <row r="958" spans="1:47" x14ac:dyDescent="0.25">
      <c r="A958" s="2" t="s">
        <v>394</v>
      </c>
      <c r="B958" s="48">
        <v>44186</v>
      </c>
      <c r="C958" s="2" t="s">
        <v>27</v>
      </c>
      <c r="D958" s="2" t="s">
        <v>49</v>
      </c>
      <c r="E958" s="2" t="s">
        <v>223</v>
      </c>
      <c r="F958" s="2" t="s">
        <v>2674</v>
      </c>
      <c r="G958" s="2" t="s">
        <v>13</v>
      </c>
      <c r="H958" s="2" t="s">
        <v>1</v>
      </c>
      <c r="I958" s="1" t="s">
        <v>2675</v>
      </c>
      <c r="J958" s="1" t="s">
        <v>1</v>
      </c>
      <c r="K958" s="1" t="s">
        <v>2676</v>
      </c>
      <c r="L958" s="1" t="s">
        <v>2677</v>
      </c>
      <c r="M958" s="1">
        <v>1499840</v>
      </c>
      <c r="N958" s="2" t="s">
        <v>12</v>
      </c>
      <c r="O958" s="2" t="s">
        <v>2678</v>
      </c>
      <c r="P958" s="2" t="s">
        <v>2679</v>
      </c>
      <c r="Q958" s="1">
        <v>-1499840</v>
      </c>
      <c r="R958" s="1">
        <v>0</v>
      </c>
      <c r="S958" s="1">
        <v>-1499840</v>
      </c>
      <c r="T958" s="1">
        <v>0</v>
      </c>
      <c r="U958" s="2" t="s">
        <v>0</v>
      </c>
      <c r="V958" s="1">
        <v>0</v>
      </c>
      <c r="W958" s="1">
        <v>0</v>
      </c>
      <c r="X958" s="2" t="s">
        <v>0</v>
      </c>
      <c r="Y958" s="1">
        <v>0</v>
      </c>
      <c r="Z958" s="1">
        <v>0</v>
      </c>
      <c r="AA958" s="2" t="s">
        <v>0</v>
      </c>
      <c r="AB958" s="1">
        <v>0</v>
      </c>
      <c r="AC958" s="1">
        <v>0</v>
      </c>
      <c r="AD958" s="2" t="s">
        <v>0</v>
      </c>
      <c r="AE958" s="1">
        <v>0</v>
      </c>
      <c r="AF958" s="2">
        <v>0</v>
      </c>
      <c r="AG958" s="2" t="s">
        <v>0</v>
      </c>
      <c r="AH958" s="1">
        <v>0</v>
      </c>
      <c r="AI958" s="1">
        <v>0</v>
      </c>
      <c r="AJ958" s="2" t="s">
        <v>0</v>
      </c>
      <c r="AK958" s="1">
        <v>0</v>
      </c>
      <c r="AL958" s="1">
        <v>0</v>
      </c>
      <c r="AM958" s="49" t="s">
        <v>1</v>
      </c>
      <c r="AN958" s="2" t="s">
        <v>1</v>
      </c>
      <c r="AO958" s="49" t="s">
        <v>1</v>
      </c>
      <c r="AP958" s="2" t="s">
        <v>1</v>
      </c>
      <c r="AR958" s="7"/>
      <c r="AS958" s="125"/>
      <c r="AT958" s="5"/>
      <c r="AU958" s="13"/>
    </row>
    <row r="959" spans="1:47" x14ac:dyDescent="0.25">
      <c r="A959" s="2" t="s">
        <v>428</v>
      </c>
      <c r="B959" s="48">
        <v>44186</v>
      </c>
      <c r="C959" s="2" t="s">
        <v>27</v>
      </c>
      <c r="D959" s="2" t="s">
        <v>49</v>
      </c>
      <c r="E959" s="2" t="s">
        <v>223</v>
      </c>
      <c r="F959" s="2" t="s">
        <v>2680</v>
      </c>
      <c r="G959" s="2" t="s">
        <v>3</v>
      </c>
      <c r="H959" s="2" t="s">
        <v>2681</v>
      </c>
      <c r="I959" s="1" t="s">
        <v>1</v>
      </c>
      <c r="J959" s="1" t="s">
        <v>1</v>
      </c>
      <c r="K959" s="1" t="s">
        <v>1</v>
      </c>
      <c r="L959" s="1" t="s">
        <v>1</v>
      </c>
      <c r="M959" s="1">
        <v>0</v>
      </c>
      <c r="N959" s="2" t="s">
        <v>1</v>
      </c>
      <c r="O959" s="2" t="s">
        <v>2</v>
      </c>
      <c r="P959" s="2" t="s">
        <v>1</v>
      </c>
      <c r="Q959" s="1">
        <v>629411241.61759996</v>
      </c>
      <c r="R959" s="1">
        <v>0</v>
      </c>
      <c r="S959" s="1">
        <v>394298652.05999994</v>
      </c>
      <c r="T959" s="1">
        <v>0</v>
      </c>
      <c r="U959" s="2" t="s">
        <v>0</v>
      </c>
      <c r="V959" s="1">
        <v>0</v>
      </c>
      <c r="W959" s="1">
        <v>202683266.86000001</v>
      </c>
      <c r="X959" s="2" t="s">
        <v>9</v>
      </c>
      <c r="Y959" s="1">
        <v>32429322.6976</v>
      </c>
      <c r="Z959" s="1">
        <v>0</v>
      </c>
      <c r="AA959" s="2" t="s">
        <v>0</v>
      </c>
      <c r="AB959" s="1">
        <v>0</v>
      </c>
      <c r="AC959" s="1">
        <v>0</v>
      </c>
      <c r="AD959" s="2" t="s">
        <v>0</v>
      </c>
      <c r="AE959" s="1">
        <v>0</v>
      </c>
      <c r="AF959" s="2">
        <v>0</v>
      </c>
      <c r="AG959" s="2" t="s">
        <v>0</v>
      </c>
      <c r="AH959" s="1">
        <v>0</v>
      </c>
      <c r="AI959" s="1">
        <v>0</v>
      </c>
      <c r="AJ959" s="2" t="s">
        <v>0</v>
      </c>
      <c r="AK959" s="1">
        <v>0</v>
      </c>
      <c r="AL959" s="1">
        <v>0</v>
      </c>
      <c r="AM959" s="49" t="s">
        <v>1</v>
      </c>
      <c r="AN959" s="2" t="s">
        <v>1</v>
      </c>
      <c r="AO959" s="49" t="s">
        <v>1</v>
      </c>
      <c r="AP959" s="2" t="s">
        <v>1</v>
      </c>
      <c r="AR959" s="7"/>
      <c r="AS959" s="125"/>
      <c r="AT959" s="5"/>
      <c r="AU959" s="13"/>
    </row>
    <row r="960" spans="1:47" x14ac:dyDescent="0.25">
      <c r="A960" s="2" t="s">
        <v>429</v>
      </c>
      <c r="B960" s="48">
        <v>44186</v>
      </c>
      <c r="C960" s="2" t="s">
        <v>27</v>
      </c>
      <c r="D960" s="2" t="s">
        <v>49</v>
      </c>
      <c r="E960" s="2" t="s">
        <v>223</v>
      </c>
      <c r="F960" s="2" t="s">
        <v>2674</v>
      </c>
      <c r="G960" s="2" t="s">
        <v>3</v>
      </c>
      <c r="H960" s="2" t="s">
        <v>2682</v>
      </c>
      <c r="I960" s="1" t="s">
        <v>1</v>
      </c>
      <c r="J960" s="1" t="s">
        <v>1</v>
      </c>
      <c r="K960" s="1" t="s">
        <v>1</v>
      </c>
      <c r="L960" s="1" t="s">
        <v>1</v>
      </c>
      <c r="M960" s="1">
        <v>0</v>
      </c>
      <c r="N960" s="2" t="s">
        <v>1</v>
      </c>
      <c r="O960" s="2" t="s">
        <v>441</v>
      </c>
      <c r="P960" s="2" t="s">
        <v>442</v>
      </c>
      <c r="Q960" s="1">
        <v>3207325</v>
      </c>
      <c r="R960" s="1">
        <v>0</v>
      </c>
      <c r="S960" s="1">
        <v>3207325</v>
      </c>
      <c r="T960" s="1">
        <v>0</v>
      </c>
      <c r="U960" s="2" t="s">
        <v>0</v>
      </c>
      <c r="V960" s="1">
        <v>0</v>
      </c>
      <c r="W960" s="1">
        <v>0</v>
      </c>
      <c r="X960" s="2" t="s">
        <v>0</v>
      </c>
      <c r="Y960" s="1">
        <v>0</v>
      </c>
      <c r="Z960" s="1">
        <v>0</v>
      </c>
      <c r="AA960" s="2" t="s">
        <v>0</v>
      </c>
      <c r="AB960" s="1">
        <v>0</v>
      </c>
      <c r="AC960" s="1">
        <v>0</v>
      </c>
      <c r="AD960" s="2" t="s">
        <v>0</v>
      </c>
      <c r="AE960" s="1">
        <v>0</v>
      </c>
      <c r="AF960" s="2">
        <v>0</v>
      </c>
      <c r="AG960" s="2" t="s">
        <v>0</v>
      </c>
      <c r="AH960" s="1">
        <v>0</v>
      </c>
      <c r="AI960" s="1">
        <v>0</v>
      </c>
      <c r="AJ960" s="2" t="s">
        <v>0</v>
      </c>
      <c r="AK960" s="1">
        <v>0</v>
      </c>
      <c r="AL960" s="1">
        <v>0</v>
      </c>
      <c r="AM960" s="49" t="s">
        <v>1</v>
      </c>
      <c r="AN960" s="2" t="s">
        <v>1</v>
      </c>
      <c r="AO960" s="49" t="s">
        <v>1</v>
      </c>
      <c r="AP960" s="2" t="s">
        <v>1</v>
      </c>
      <c r="AR960" s="7"/>
      <c r="AS960" s="125"/>
      <c r="AT960" s="5"/>
      <c r="AU960" s="13"/>
    </row>
    <row r="961" spans="1:47" x14ac:dyDescent="0.25">
      <c r="A961" s="2" t="s">
        <v>430</v>
      </c>
      <c r="B961" s="48">
        <v>44186</v>
      </c>
      <c r="C961" s="2" t="s">
        <v>27</v>
      </c>
      <c r="D961" s="2" t="s">
        <v>49</v>
      </c>
      <c r="E961" s="2" t="s">
        <v>223</v>
      </c>
      <c r="F961" s="2" t="s">
        <v>2680</v>
      </c>
      <c r="G961" s="2" t="s">
        <v>3</v>
      </c>
      <c r="H961" s="2" t="s">
        <v>2683</v>
      </c>
      <c r="I961" s="1" t="s">
        <v>1</v>
      </c>
      <c r="J961" s="1" t="s">
        <v>1</v>
      </c>
      <c r="K961" s="1" t="s">
        <v>1</v>
      </c>
      <c r="L961" s="1" t="s">
        <v>1</v>
      </c>
      <c r="M961" s="1">
        <v>0</v>
      </c>
      <c r="N961" s="2" t="s">
        <v>1</v>
      </c>
      <c r="O961" s="2" t="s">
        <v>2</v>
      </c>
      <c r="P961" s="2" t="s">
        <v>1</v>
      </c>
      <c r="Q961" s="1">
        <v>35447890</v>
      </c>
      <c r="R961" s="1">
        <v>0</v>
      </c>
      <c r="S961" s="1">
        <v>26293634</v>
      </c>
      <c r="T961" s="1">
        <v>0</v>
      </c>
      <c r="U961" s="2" t="s">
        <v>0</v>
      </c>
      <c r="V961" s="1">
        <v>0</v>
      </c>
      <c r="W961" s="1">
        <v>7891600</v>
      </c>
      <c r="X961" s="2" t="s">
        <v>9</v>
      </c>
      <c r="Y961" s="1">
        <v>1262656</v>
      </c>
      <c r="Z961" s="1">
        <v>0</v>
      </c>
      <c r="AA961" s="2" t="s">
        <v>0</v>
      </c>
      <c r="AB961" s="1">
        <v>0</v>
      </c>
      <c r="AC961" s="1">
        <v>0</v>
      </c>
      <c r="AD961" s="2" t="s">
        <v>0</v>
      </c>
      <c r="AE961" s="1">
        <v>0</v>
      </c>
      <c r="AF961" s="2">
        <v>0</v>
      </c>
      <c r="AG961" s="2" t="s">
        <v>0</v>
      </c>
      <c r="AH961" s="1">
        <v>0</v>
      </c>
      <c r="AI961" s="1">
        <v>0</v>
      </c>
      <c r="AJ961" s="2" t="s">
        <v>0</v>
      </c>
      <c r="AK961" s="1">
        <v>0</v>
      </c>
      <c r="AL961" s="1">
        <v>0</v>
      </c>
      <c r="AM961" s="49" t="s">
        <v>1</v>
      </c>
      <c r="AN961" s="2" t="s">
        <v>1</v>
      </c>
      <c r="AO961" s="49" t="s">
        <v>1</v>
      </c>
      <c r="AP961" s="2" t="s">
        <v>1</v>
      </c>
      <c r="AR961" s="7"/>
      <c r="AS961" s="125"/>
      <c r="AT961" s="5"/>
      <c r="AU961" s="13"/>
    </row>
    <row r="962" spans="1:47" x14ac:dyDescent="0.25">
      <c r="A962" s="2" t="s">
        <v>431</v>
      </c>
      <c r="B962" s="48">
        <v>44186</v>
      </c>
      <c r="C962" s="2" t="s">
        <v>6</v>
      </c>
      <c r="D962" s="2" t="s">
        <v>49</v>
      </c>
      <c r="E962" s="2" t="s">
        <v>232</v>
      </c>
      <c r="F962" s="2" t="s">
        <v>2684</v>
      </c>
      <c r="G962" s="2" t="s">
        <v>3</v>
      </c>
      <c r="H962" s="2" t="s">
        <v>2685</v>
      </c>
      <c r="I962" s="1" t="s">
        <v>1</v>
      </c>
      <c r="J962" s="1" t="s">
        <v>1</v>
      </c>
      <c r="K962" s="1" t="s">
        <v>1</v>
      </c>
      <c r="L962" s="1" t="s">
        <v>1</v>
      </c>
      <c r="M962" s="1">
        <v>0</v>
      </c>
      <c r="N962" s="2" t="s">
        <v>1</v>
      </c>
      <c r="O962" s="2" t="s">
        <v>2</v>
      </c>
      <c r="P962" s="2" t="s">
        <v>1</v>
      </c>
      <c r="Q962" s="1">
        <v>915556363.96319985</v>
      </c>
      <c r="R962" s="1">
        <v>0</v>
      </c>
      <c r="S962" s="1">
        <v>582382125.00000012</v>
      </c>
      <c r="T962" s="1">
        <v>0</v>
      </c>
      <c r="U962" s="2" t="s">
        <v>0</v>
      </c>
      <c r="V962" s="1">
        <v>0</v>
      </c>
      <c r="W962" s="1">
        <v>287219171.51999998</v>
      </c>
      <c r="X962" s="2" t="s">
        <v>9</v>
      </c>
      <c r="Y962" s="1">
        <v>45955067.443199992</v>
      </c>
      <c r="Z962" s="1">
        <v>0</v>
      </c>
      <c r="AA962" s="2" t="s">
        <v>0</v>
      </c>
      <c r="AB962" s="1">
        <v>0</v>
      </c>
      <c r="AC962" s="1">
        <v>0</v>
      </c>
      <c r="AD962" s="2" t="s">
        <v>0</v>
      </c>
      <c r="AE962" s="1">
        <v>0</v>
      </c>
      <c r="AF962" s="2">
        <v>0</v>
      </c>
      <c r="AG962" s="2" t="s">
        <v>0</v>
      </c>
      <c r="AH962" s="1">
        <v>0</v>
      </c>
      <c r="AI962" s="1">
        <v>0</v>
      </c>
      <c r="AJ962" s="2" t="s">
        <v>0</v>
      </c>
      <c r="AK962" s="1">
        <v>0</v>
      </c>
      <c r="AL962" s="1">
        <v>0</v>
      </c>
      <c r="AM962" s="49" t="s">
        <v>1</v>
      </c>
      <c r="AN962" s="2" t="s">
        <v>1</v>
      </c>
      <c r="AO962" s="49" t="s">
        <v>1</v>
      </c>
      <c r="AP962" s="2" t="s">
        <v>1</v>
      </c>
      <c r="AR962" s="7"/>
      <c r="AS962" s="125"/>
      <c r="AT962" s="5"/>
      <c r="AU962" s="13"/>
    </row>
    <row r="963" spans="1:47" x14ac:dyDescent="0.25">
      <c r="A963" s="2" t="s">
        <v>432</v>
      </c>
      <c r="B963" s="48">
        <v>44186</v>
      </c>
      <c r="C963" s="2" t="s">
        <v>27</v>
      </c>
      <c r="D963" s="2" t="s">
        <v>42</v>
      </c>
      <c r="E963" s="2" t="s">
        <v>214</v>
      </c>
      <c r="F963" s="2" t="s">
        <v>2345</v>
      </c>
      <c r="G963" s="2" t="s">
        <v>13</v>
      </c>
      <c r="H963" s="2" t="s">
        <v>1</v>
      </c>
      <c r="I963" s="1" t="s">
        <v>756</v>
      </c>
      <c r="J963" s="1" t="s">
        <v>1</v>
      </c>
      <c r="K963" s="1" t="s">
        <v>2686</v>
      </c>
      <c r="L963" s="1" t="s">
        <v>2626</v>
      </c>
      <c r="M963" s="1">
        <v>1289688</v>
      </c>
      <c r="N963" s="2" t="s">
        <v>12</v>
      </c>
      <c r="O963" s="2" t="s">
        <v>2687</v>
      </c>
      <c r="P963" s="2" t="s">
        <v>2688</v>
      </c>
      <c r="Q963" s="1">
        <v>-1289688</v>
      </c>
      <c r="R963" s="1">
        <v>0</v>
      </c>
      <c r="S963" s="1">
        <v>0</v>
      </c>
      <c r="T963" s="1">
        <v>0</v>
      </c>
      <c r="U963" s="2" t="s">
        <v>0</v>
      </c>
      <c r="V963" s="1">
        <v>0</v>
      </c>
      <c r="W963" s="1">
        <v>-1111800</v>
      </c>
      <c r="X963" s="2" t="s">
        <v>9</v>
      </c>
      <c r="Y963" s="1">
        <v>-177888</v>
      </c>
      <c r="Z963" s="1">
        <v>0</v>
      </c>
      <c r="AA963" s="2" t="s">
        <v>0</v>
      </c>
      <c r="AB963" s="1">
        <v>0</v>
      </c>
      <c r="AC963" s="1">
        <v>0</v>
      </c>
      <c r="AD963" s="2" t="s">
        <v>0</v>
      </c>
      <c r="AE963" s="1">
        <v>0</v>
      </c>
      <c r="AF963" s="2">
        <v>0</v>
      </c>
      <c r="AG963" s="2" t="s">
        <v>0</v>
      </c>
      <c r="AH963" s="1">
        <v>0</v>
      </c>
      <c r="AI963" s="1">
        <v>0</v>
      </c>
      <c r="AJ963" s="2" t="s">
        <v>0</v>
      </c>
      <c r="AK963" s="1">
        <v>0</v>
      </c>
      <c r="AL963" s="1">
        <v>0</v>
      </c>
      <c r="AM963" s="49" t="s">
        <v>1</v>
      </c>
      <c r="AN963" s="2" t="s">
        <v>1</v>
      </c>
      <c r="AO963" s="49" t="s">
        <v>1</v>
      </c>
      <c r="AP963" s="2" t="s">
        <v>1</v>
      </c>
      <c r="AR963" s="7"/>
      <c r="AS963" s="125"/>
      <c r="AT963" s="5"/>
      <c r="AU963" s="13"/>
    </row>
    <row r="964" spans="1:47" x14ac:dyDescent="0.25">
      <c r="A964" s="2" t="s">
        <v>433</v>
      </c>
      <c r="B964" s="48">
        <v>44186</v>
      </c>
      <c r="C964" s="2" t="s">
        <v>27</v>
      </c>
      <c r="D964" s="2" t="s">
        <v>42</v>
      </c>
      <c r="E964" s="2" t="s">
        <v>214</v>
      </c>
      <c r="F964" s="2" t="s">
        <v>2607</v>
      </c>
      <c r="G964" s="2" t="s">
        <v>3</v>
      </c>
      <c r="H964" s="2" t="s">
        <v>2689</v>
      </c>
      <c r="I964" s="1" t="s">
        <v>1</v>
      </c>
      <c r="J964" s="1" t="s">
        <v>1</v>
      </c>
      <c r="K964" s="1" t="s">
        <v>1</v>
      </c>
      <c r="L964" s="1" t="s">
        <v>1</v>
      </c>
      <c r="M964" s="1">
        <v>0</v>
      </c>
      <c r="N964" s="2" t="s">
        <v>1</v>
      </c>
      <c r="O964" s="2" t="s">
        <v>2</v>
      </c>
      <c r="P964" s="2" t="s">
        <v>1</v>
      </c>
      <c r="Q964" s="1">
        <v>149004511.45200002</v>
      </c>
      <c r="R964" s="1">
        <v>0</v>
      </c>
      <c r="S964" s="1">
        <v>116434098.49999999</v>
      </c>
      <c r="T964" s="1">
        <v>0</v>
      </c>
      <c r="U964" s="2" t="s">
        <v>0</v>
      </c>
      <c r="V964" s="1">
        <v>0</v>
      </c>
      <c r="W964" s="1">
        <v>28077942.199999999</v>
      </c>
      <c r="X964" s="2" t="s">
        <v>9</v>
      </c>
      <c r="Y964" s="1">
        <v>4492470.7519999994</v>
      </c>
      <c r="Z964" s="1">
        <v>0</v>
      </c>
      <c r="AA964" s="2" t="s">
        <v>0</v>
      </c>
      <c r="AB964" s="1">
        <v>0</v>
      </c>
      <c r="AC964" s="1">
        <v>0</v>
      </c>
      <c r="AD964" s="2" t="s">
        <v>0</v>
      </c>
      <c r="AE964" s="1">
        <v>0</v>
      </c>
      <c r="AF964" s="2">
        <v>0</v>
      </c>
      <c r="AG964" s="2" t="s">
        <v>0</v>
      </c>
      <c r="AH964" s="1">
        <v>0</v>
      </c>
      <c r="AI964" s="1">
        <v>0</v>
      </c>
      <c r="AJ964" s="2" t="s">
        <v>0</v>
      </c>
      <c r="AK964" s="1">
        <v>0</v>
      </c>
      <c r="AL964" s="1">
        <v>0</v>
      </c>
      <c r="AM964" s="49" t="s">
        <v>1</v>
      </c>
      <c r="AN964" s="2" t="s">
        <v>1</v>
      </c>
      <c r="AO964" s="49" t="s">
        <v>1</v>
      </c>
      <c r="AP964" s="2" t="s">
        <v>1</v>
      </c>
      <c r="AR964" s="7"/>
      <c r="AS964" s="125"/>
      <c r="AT964" s="5"/>
      <c r="AU964" s="13"/>
    </row>
    <row r="965" spans="1:47" x14ac:dyDescent="0.25">
      <c r="A965" s="2" t="s">
        <v>434</v>
      </c>
      <c r="B965" s="48">
        <v>44186</v>
      </c>
      <c r="C965" s="2" t="s">
        <v>27</v>
      </c>
      <c r="D965" s="2" t="s">
        <v>42</v>
      </c>
      <c r="E965" s="2" t="s">
        <v>214</v>
      </c>
      <c r="F965" s="2" t="s">
        <v>2345</v>
      </c>
      <c r="G965" s="2" t="s">
        <v>3</v>
      </c>
      <c r="H965" s="2" t="s">
        <v>2690</v>
      </c>
      <c r="I965" s="1" t="s">
        <v>1</v>
      </c>
      <c r="J965" s="1" t="s">
        <v>1</v>
      </c>
      <c r="K965" s="1" t="s">
        <v>1</v>
      </c>
      <c r="L965" s="1" t="s">
        <v>1</v>
      </c>
      <c r="M965" s="1">
        <v>0</v>
      </c>
      <c r="N965" s="2" t="s">
        <v>1</v>
      </c>
      <c r="O965" s="2" t="s">
        <v>362</v>
      </c>
      <c r="P965" s="2" t="s">
        <v>363</v>
      </c>
      <c r="Q965" s="1">
        <v>1758780.4</v>
      </c>
      <c r="R965" s="1">
        <v>0</v>
      </c>
      <c r="S965" s="1">
        <v>0</v>
      </c>
      <c r="T965" s="1">
        <v>1516190</v>
      </c>
      <c r="U965" s="2" t="s">
        <v>9</v>
      </c>
      <c r="V965" s="1">
        <v>242590.4</v>
      </c>
      <c r="W965" s="1">
        <v>0</v>
      </c>
      <c r="X965" s="2" t="s">
        <v>0</v>
      </c>
      <c r="Y965" s="1">
        <v>0</v>
      </c>
      <c r="Z965" s="1">
        <v>0</v>
      </c>
      <c r="AA965" s="2" t="s">
        <v>0</v>
      </c>
      <c r="AB965" s="1">
        <v>0</v>
      </c>
      <c r="AC965" s="1">
        <v>0</v>
      </c>
      <c r="AD965" s="2" t="s">
        <v>0</v>
      </c>
      <c r="AE965" s="1">
        <v>0</v>
      </c>
      <c r="AF965" s="2">
        <v>0</v>
      </c>
      <c r="AG965" s="2" t="s">
        <v>0</v>
      </c>
      <c r="AH965" s="1">
        <v>0</v>
      </c>
      <c r="AI965" s="1">
        <v>0</v>
      </c>
      <c r="AJ965" s="2" t="s">
        <v>0</v>
      </c>
      <c r="AK965" s="1">
        <v>0</v>
      </c>
      <c r="AL965" s="1">
        <v>0</v>
      </c>
      <c r="AM965" s="49" t="s">
        <v>1</v>
      </c>
      <c r="AN965" s="2" t="s">
        <v>1</v>
      </c>
      <c r="AO965" s="49" t="s">
        <v>1</v>
      </c>
      <c r="AP965" s="2" t="s">
        <v>1</v>
      </c>
      <c r="AR965" s="7"/>
      <c r="AS965" s="125"/>
      <c r="AT965" s="5"/>
      <c r="AU965" s="13"/>
    </row>
    <row r="966" spans="1:47" x14ac:dyDescent="0.25">
      <c r="A966" s="2" t="s">
        <v>435</v>
      </c>
      <c r="B966" s="48">
        <v>44186</v>
      </c>
      <c r="C966" s="2" t="s">
        <v>27</v>
      </c>
      <c r="D966" s="2" t="s">
        <v>42</v>
      </c>
      <c r="E966" s="2" t="s">
        <v>214</v>
      </c>
      <c r="F966" s="2" t="s">
        <v>2607</v>
      </c>
      <c r="G966" s="2" t="s">
        <v>3</v>
      </c>
      <c r="H966" s="2" t="s">
        <v>2691</v>
      </c>
      <c r="I966" s="1" t="s">
        <v>1</v>
      </c>
      <c r="J966" s="1" t="s">
        <v>1</v>
      </c>
      <c r="K966" s="1" t="s">
        <v>1</v>
      </c>
      <c r="L966" s="1" t="s">
        <v>1</v>
      </c>
      <c r="M966" s="1">
        <v>0</v>
      </c>
      <c r="N966" s="2" t="s">
        <v>1</v>
      </c>
      <c r="O966" s="2" t="s">
        <v>2</v>
      </c>
      <c r="P966" s="2" t="s">
        <v>1</v>
      </c>
      <c r="Q966" s="1">
        <v>66199432.936399996</v>
      </c>
      <c r="R966" s="1">
        <v>0</v>
      </c>
      <c r="S966" s="1">
        <v>53696174.530000001</v>
      </c>
      <c r="T966" s="1">
        <v>0</v>
      </c>
      <c r="U966" s="2" t="s">
        <v>0</v>
      </c>
      <c r="V966" s="1">
        <v>0</v>
      </c>
      <c r="W966" s="1">
        <v>10778671.039999999</v>
      </c>
      <c r="X966" s="2" t="s">
        <v>0</v>
      </c>
      <c r="Y966" s="1">
        <v>1724587.3663999999</v>
      </c>
      <c r="Z966" s="1">
        <v>0</v>
      </c>
      <c r="AA966" s="2" t="s">
        <v>0</v>
      </c>
      <c r="AB966" s="1">
        <v>0</v>
      </c>
      <c r="AC966" s="1">
        <v>0</v>
      </c>
      <c r="AD966" s="2" t="s">
        <v>0</v>
      </c>
      <c r="AE966" s="1">
        <v>0</v>
      </c>
      <c r="AF966" s="2">
        <v>0</v>
      </c>
      <c r="AG966" s="2" t="s">
        <v>0</v>
      </c>
      <c r="AH966" s="1">
        <v>0</v>
      </c>
      <c r="AI966" s="1">
        <v>0</v>
      </c>
      <c r="AJ966" s="2" t="s">
        <v>0</v>
      </c>
      <c r="AK966" s="1">
        <v>0</v>
      </c>
      <c r="AL966" s="1">
        <v>0</v>
      </c>
      <c r="AM966" s="49" t="s">
        <v>1</v>
      </c>
      <c r="AN966" s="2" t="s">
        <v>1</v>
      </c>
      <c r="AO966" s="49" t="s">
        <v>1</v>
      </c>
      <c r="AP966" s="2" t="s">
        <v>1</v>
      </c>
      <c r="AR966" s="7"/>
      <c r="AS966" s="125"/>
      <c r="AT966" s="5"/>
      <c r="AU966" s="13"/>
    </row>
    <row r="967" spans="1:47" x14ac:dyDescent="0.25">
      <c r="A967" s="2" t="s">
        <v>486</v>
      </c>
      <c r="B967" s="48">
        <v>44186</v>
      </c>
      <c r="C967" s="2" t="s">
        <v>35</v>
      </c>
      <c r="D967" s="2" t="s">
        <v>42</v>
      </c>
      <c r="E967" s="2" t="s">
        <v>219</v>
      </c>
      <c r="F967" s="2" t="s">
        <v>2692</v>
      </c>
      <c r="G967" s="2" t="s">
        <v>3</v>
      </c>
      <c r="H967" s="2" t="s">
        <v>2693</v>
      </c>
      <c r="I967" s="1" t="s">
        <v>1</v>
      </c>
      <c r="J967" s="1" t="s">
        <v>1</v>
      </c>
      <c r="K967" s="1" t="s">
        <v>1</v>
      </c>
      <c r="L967" s="1" t="s">
        <v>1</v>
      </c>
      <c r="M967" s="1">
        <v>0</v>
      </c>
      <c r="N967" s="2" t="s">
        <v>1</v>
      </c>
      <c r="O967" s="2" t="s">
        <v>2</v>
      </c>
      <c r="P967" s="2" t="s">
        <v>1</v>
      </c>
      <c r="Q967" s="1">
        <v>304628179.81279999</v>
      </c>
      <c r="R967" s="1">
        <v>0</v>
      </c>
      <c r="S967" s="1">
        <v>275853751.00000006</v>
      </c>
      <c r="T967" s="1">
        <v>0</v>
      </c>
      <c r="U967" s="2" t="s">
        <v>0</v>
      </c>
      <c r="V967" s="1">
        <v>0</v>
      </c>
      <c r="W967" s="1">
        <v>24805542.079999998</v>
      </c>
      <c r="X967" s="2" t="s">
        <v>0</v>
      </c>
      <c r="Y967" s="1">
        <v>3968886.7327999994</v>
      </c>
      <c r="Z967" s="1">
        <v>0</v>
      </c>
      <c r="AA967" s="2" t="s">
        <v>0</v>
      </c>
      <c r="AB967" s="1">
        <v>0</v>
      </c>
      <c r="AC967" s="1">
        <v>0</v>
      </c>
      <c r="AD967" s="2" t="s">
        <v>0</v>
      </c>
      <c r="AE967" s="1">
        <v>0</v>
      </c>
      <c r="AF967" s="2">
        <v>0</v>
      </c>
      <c r="AG967" s="2" t="s">
        <v>0</v>
      </c>
      <c r="AH967" s="1">
        <v>0</v>
      </c>
      <c r="AI967" s="1">
        <v>0</v>
      </c>
      <c r="AJ967" s="2" t="s">
        <v>0</v>
      </c>
      <c r="AK967" s="1">
        <v>0</v>
      </c>
      <c r="AL967" s="1">
        <v>0</v>
      </c>
      <c r="AM967" s="49" t="s">
        <v>1</v>
      </c>
      <c r="AN967" s="2" t="s">
        <v>1</v>
      </c>
      <c r="AO967" s="49" t="s">
        <v>1</v>
      </c>
      <c r="AP967" s="2" t="s">
        <v>1</v>
      </c>
      <c r="AR967" s="7"/>
      <c r="AS967" s="125"/>
      <c r="AT967" s="5"/>
      <c r="AU967" s="13"/>
    </row>
    <row r="968" spans="1:47" x14ac:dyDescent="0.25">
      <c r="A968" s="2" t="s">
        <v>487</v>
      </c>
      <c r="B968" s="48">
        <v>44186</v>
      </c>
      <c r="C968" s="2" t="s">
        <v>6</v>
      </c>
      <c r="D968" s="2" t="s">
        <v>42</v>
      </c>
      <c r="E968" s="2" t="s">
        <v>217</v>
      </c>
      <c r="F968" s="2" t="s">
        <v>868</v>
      </c>
      <c r="G968" s="2" t="s">
        <v>3</v>
      </c>
      <c r="H968" s="2" t="s">
        <v>2694</v>
      </c>
      <c r="I968" s="1"/>
      <c r="J968" s="1"/>
      <c r="K968" s="1"/>
      <c r="L968" s="1"/>
      <c r="M968" s="1">
        <v>0</v>
      </c>
      <c r="N968" s="2"/>
      <c r="O968" s="2" t="s">
        <v>2</v>
      </c>
      <c r="P968" s="2"/>
      <c r="Q968" s="1">
        <v>198001665.91999999</v>
      </c>
      <c r="R968" s="1">
        <v>0</v>
      </c>
      <c r="S968" s="1">
        <v>198001665.91999999</v>
      </c>
      <c r="T968" s="1">
        <v>0</v>
      </c>
      <c r="U968" s="2" t="s">
        <v>0</v>
      </c>
      <c r="V968" s="1">
        <v>0</v>
      </c>
      <c r="W968" s="1">
        <v>0</v>
      </c>
      <c r="X968" s="2" t="s">
        <v>0</v>
      </c>
      <c r="Y968" s="1">
        <v>0</v>
      </c>
      <c r="Z968" s="1">
        <v>0</v>
      </c>
      <c r="AA968" s="2" t="s">
        <v>0</v>
      </c>
      <c r="AB968" s="1">
        <v>0</v>
      </c>
      <c r="AC968" s="1">
        <v>0</v>
      </c>
      <c r="AD968" s="2" t="s">
        <v>0</v>
      </c>
      <c r="AE968" s="1">
        <v>0</v>
      </c>
      <c r="AF968" s="2">
        <v>0</v>
      </c>
      <c r="AG968" s="2" t="s">
        <v>0</v>
      </c>
      <c r="AH968" s="1">
        <v>0</v>
      </c>
      <c r="AI968" s="1">
        <v>0</v>
      </c>
      <c r="AJ968" s="2" t="s">
        <v>0</v>
      </c>
      <c r="AK968" s="1">
        <v>0</v>
      </c>
      <c r="AL968" s="1">
        <v>0</v>
      </c>
      <c r="AM968" s="49" t="s">
        <v>1</v>
      </c>
      <c r="AN968" s="2" t="s">
        <v>1</v>
      </c>
      <c r="AO968" s="49" t="s">
        <v>1</v>
      </c>
      <c r="AP968" s="2" t="s">
        <v>1</v>
      </c>
      <c r="AR968" s="7"/>
      <c r="AS968" s="125"/>
      <c r="AT968" s="5"/>
      <c r="AU968" s="13"/>
    </row>
    <row r="969" spans="1:47" x14ac:dyDescent="0.25">
      <c r="A969" s="2" t="s">
        <v>488</v>
      </c>
      <c r="B969" s="48">
        <v>44186</v>
      </c>
      <c r="C969" s="2" t="s">
        <v>6</v>
      </c>
      <c r="D969" s="2" t="s">
        <v>42</v>
      </c>
      <c r="E969" s="2" t="s">
        <v>221</v>
      </c>
      <c r="F969" s="2" t="s">
        <v>834</v>
      </c>
      <c r="G969" s="2" t="s">
        <v>3</v>
      </c>
      <c r="H969" s="2" t="s">
        <v>2695</v>
      </c>
      <c r="I969" s="1" t="s">
        <v>1</v>
      </c>
      <c r="J969" s="1" t="s">
        <v>1</v>
      </c>
      <c r="K969" s="1" t="s">
        <v>1</v>
      </c>
      <c r="L969" s="1" t="s">
        <v>1</v>
      </c>
      <c r="M969" s="1">
        <v>0</v>
      </c>
      <c r="N969" s="2" t="s">
        <v>1</v>
      </c>
      <c r="O969" s="2" t="s">
        <v>2</v>
      </c>
      <c r="P969" s="2" t="s">
        <v>1</v>
      </c>
      <c r="Q969" s="1">
        <v>539371924.19720006</v>
      </c>
      <c r="R969" s="1">
        <v>0</v>
      </c>
      <c r="S969" s="1">
        <v>372422782.45000005</v>
      </c>
      <c r="T969" s="1">
        <v>0</v>
      </c>
      <c r="U969" s="2" t="s">
        <v>0</v>
      </c>
      <c r="V969" s="1">
        <v>0</v>
      </c>
      <c r="W969" s="1">
        <v>143921673.91999999</v>
      </c>
      <c r="X969" s="2" t="s">
        <v>9</v>
      </c>
      <c r="Y969" s="1">
        <v>23027467.827200003</v>
      </c>
      <c r="Z969" s="1">
        <v>0</v>
      </c>
      <c r="AA969" s="2" t="s">
        <v>0</v>
      </c>
      <c r="AB969" s="1">
        <v>0</v>
      </c>
      <c r="AC969" s="1">
        <v>0</v>
      </c>
      <c r="AD969" s="2" t="s">
        <v>0</v>
      </c>
      <c r="AE969" s="1">
        <v>0</v>
      </c>
      <c r="AF969" s="2">
        <v>0</v>
      </c>
      <c r="AG969" s="2" t="s">
        <v>0</v>
      </c>
      <c r="AH969" s="1">
        <v>0</v>
      </c>
      <c r="AI969" s="1">
        <v>0</v>
      </c>
      <c r="AJ969" s="2" t="s">
        <v>0</v>
      </c>
      <c r="AK969" s="1">
        <v>0</v>
      </c>
      <c r="AL969" s="1">
        <v>0</v>
      </c>
      <c r="AM969" s="49" t="s">
        <v>1</v>
      </c>
      <c r="AN969" s="2" t="s">
        <v>1</v>
      </c>
      <c r="AO969" s="49" t="s">
        <v>1</v>
      </c>
      <c r="AP969" s="2" t="s">
        <v>1</v>
      </c>
      <c r="AR969" s="7"/>
      <c r="AS969" s="125"/>
      <c r="AT969" s="5"/>
      <c r="AU969" s="13"/>
    </row>
    <row r="970" spans="1:47" x14ac:dyDescent="0.25">
      <c r="A970" s="2" t="s">
        <v>489</v>
      </c>
      <c r="B970" s="48">
        <v>44186</v>
      </c>
      <c r="C970" s="2" t="s">
        <v>6</v>
      </c>
      <c r="D970" s="2" t="s">
        <v>42</v>
      </c>
      <c r="E970" s="2" t="s">
        <v>221</v>
      </c>
      <c r="F970" s="2" t="s">
        <v>834</v>
      </c>
      <c r="G970" s="2" t="s">
        <v>3</v>
      </c>
      <c r="H970" s="2" t="s">
        <v>2696</v>
      </c>
      <c r="I970" s="1" t="s">
        <v>1</v>
      </c>
      <c r="J970" s="1" t="s">
        <v>1</v>
      </c>
      <c r="K970" s="1" t="s">
        <v>1</v>
      </c>
      <c r="L970" s="1" t="s">
        <v>1</v>
      </c>
      <c r="M970" s="1">
        <v>0</v>
      </c>
      <c r="N970" s="2" t="s">
        <v>1</v>
      </c>
      <c r="O970" s="2" t="s">
        <v>1677</v>
      </c>
      <c r="P970" s="2" t="s">
        <v>2697</v>
      </c>
      <c r="Q970" s="1">
        <v>19293000</v>
      </c>
      <c r="R970" s="1">
        <v>0</v>
      </c>
      <c r="S970" s="1">
        <v>19293000</v>
      </c>
      <c r="T970" s="1">
        <v>0</v>
      </c>
      <c r="U970" s="2" t="s">
        <v>0</v>
      </c>
      <c r="V970" s="1">
        <v>0</v>
      </c>
      <c r="W970" s="1">
        <v>0</v>
      </c>
      <c r="X970" s="2" t="s">
        <v>0</v>
      </c>
      <c r="Y970" s="1">
        <v>0</v>
      </c>
      <c r="Z970" s="1">
        <v>0</v>
      </c>
      <c r="AA970" s="2" t="s">
        <v>0</v>
      </c>
      <c r="AB970" s="1">
        <v>0</v>
      </c>
      <c r="AC970" s="1">
        <v>0</v>
      </c>
      <c r="AD970" s="2" t="s">
        <v>0</v>
      </c>
      <c r="AE970" s="1">
        <v>0</v>
      </c>
      <c r="AF970" s="2">
        <v>0</v>
      </c>
      <c r="AG970" s="2" t="s">
        <v>0</v>
      </c>
      <c r="AH970" s="1">
        <v>0</v>
      </c>
      <c r="AI970" s="1">
        <v>0</v>
      </c>
      <c r="AJ970" s="2" t="s">
        <v>0</v>
      </c>
      <c r="AK970" s="1">
        <v>0</v>
      </c>
      <c r="AL970" s="1">
        <v>0</v>
      </c>
      <c r="AM970" s="49" t="s">
        <v>1</v>
      </c>
      <c r="AN970" s="2" t="s">
        <v>1</v>
      </c>
      <c r="AO970" s="49" t="s">
        <v>1</v>
      </c>
      <c r="AP970" s="2" t="s">
        <v>1</v>
      </c>
      <c r="AR970" s="7"/>
      <c r="AS970" s="125"/>
      <c r="AT970" s="5"/>
      <c r="AU970" s="13"/>
    </row>
    <row r="971" spans="1:47" x14ac:dyDescent="0.25">
      <c r="A971" s="2" t="s">
        <v>490</v>
      </c>
      <c r="B971" s="48">
        <v>44186</v>
      </c>
      <c r="C971" s="2" t="s">
        <v>6</v>
      </c>
      <c r="D971" s="2" t="s">
        <v>42</v>
      </c>
      <c r="E971" s="2" t="s">
        <v>221</v>
      </c>
      <c r="F971" s="2" t="s">
        <v>834</v>
      </c>
      <c r="G971" s="2" t="s">
        <v>3</v>
      </c>
      <c r="H971" s="2" t="s">
        <v>2698</v>
      </c>
      <c r="I971" s="1" t="s">
        <v>1</v>
      </c>
      <c r="J971" s="1" t="s">
        <v>1</v>
      </c>
      <c r="K971" s="1" t="s">
        <v>1</v>
      </c>
      <c r="L971" s="1" t="s">
        <v>1</v>
      </c>
      <c r="M971" s="1">
        <v>0</v>
      </c>
      <c r="N971" s="2" t="s">
        <v>1</v>
      </c>
      <c r="O971" s="2" t="s">
        <v>2</v>
      </c>
      <c r="P971" s="2" t="s">
        <v>1</v>
      </c>
      <c r="Q971" s="1">
        <v>118961184.95</v>
      </c>
      <c r="R971" s="1">
        <v>0</v>
      </c>
      <c r="S971" s="1">
        <v>83743851.75</v>
      </c>
      <c r="T971" s="1">
        <v>0</v>
      </c>
      <c r="U971" s="2" t="s">
        <v>0</v>
      </c>
      <c r="V971" s="1">
        <v>0</v>
      </c>
      <c r="W971" s="1">
        <v>30359770</v>
      </c>
      <c r="X971" s="2" t="s">
        <v>0</v>
      </c>
      <c r="Y971" s="1">
        <v>4857563.2</v>
      </c>
      <c r="Z971" s="1">
        <v>0</v>
      </c>
      <c r="AA971" s="2" t="s">
        <v>0</v>
      </c>
      <c r="AB971" s="1">
        <v>0</v>
      </c>
      <c r="AC971" s="1">
        <v>0</v>
      </c>
      <c r="AD971" s="2" t="s">
        <v>0</v>
      </c>
      <c r="AE971" s="1">
        <v>0</v>
      </c>
      <c r="AF971" s="2">
        <v>0</v>
      </c>
      <c r="AG971" s="2" t="s">
        <v>0</v>
      </c>
      <c r="AH971" s="1">
        <v>0</v>
      </c>
      <c r="AI971" s="1">
        <v>0</v>
      </c>
      <c r="AJ971" s="2" t="s">
        <v>0</v>
      </c>
      <c r="AK971" s="1">
        <v>0</v>
      </c>
      <c r="AL971" s="1">
        <v>0</v>
      </c>
      <c r="AM971" s="49" t="s">
        <v>1</v>
      </c>
      <c r="AN971" s="2" t="s">
        <v>1</v>
      </c>
      <c r="AO971" s="49" t="s">
        <v>1</v>
      </c>
      <c r="AP971" s="2" t="s">
        <v>1</v>
      </c>
      <c r="AR971" s="7"/>
      <c r="AS971" s="125"/>
      <c r="AT971" s="5"/>
      <c r="AU971" s="13"/>
    </row>
    <row r="972" spans="1:47" x14ac:dyDescent="0.25">
      <c r="A972" s="2" t="s">
        <v>491</v>
      </c>
      <c r="B972" s="48">
        <v>44186</v>
      </c>
      <c r="C972" s="2" t="s">
        <v>27</v>
      </c>
      <c r="D972" s="2" t="s">
        <v>38</v>
      </c>
      <c r="E972" s="2" t="s">
        <v>4</v>
      </c>
      <c r="F972" s="2" t="s">
        <v>2431</v>
      </c>
      <c r="G972" s="2" t="s">
        <v>3</v>
      </c>
      <c r="H972" s="2" t="s">
        <v>2699</v>
      </c>
      <c r="I972" s="1" t="s">
        <v>1</v>
      </c>
      <c r="J972" s="1" t="s">
        <v>1</v>
      </c>
      <c r="K972" s="1" t="s">
        <v>1</v>
      </c>
      <c r="L972" s="1" t="s">
        <v>1</v>
      </c>
      <c r="M972" s="1">
        <v>0</v>
      </c>
      <c r="N972" s="2" t="s">
        <v>1</v>
      </c>
      <c r="O972" s="2" t="s">
        <v>2</v>
      </c>
      <c r="P972" s="2" t="s">
        <v>1</v>
      </c>
      <c r="Q972" s="1">
        <v>527370204.34886748</v>
      </c>
      <c r="R972" s="1">
        <v>0</v>
      </c>
      <c r="S972" s="1">
        <v>401786941.41926754</v>
      </c>
      <c r="T972" s="1">
        <v>0</v>
      </c>
      <c r="U972" s="2" t="s">
        <v>0</v>
      </c>
      <c r="V972" s="1">
        <v>0</v>
      </c>
      <c r="W972" s="1">
        <v>108261433.56</v>
      </c>
      <c r="X972" s="2" t="s">
        <v>9</v>
      </c>
      <c r="Y972" s="1">
        <v>17321829.369600002</v>
      </c>
      <c r="Z972" s="1">
        <v>0</v>
      </c>
      <c r="AA972" s="2" t="s">
        <v>0</v>
      </c>
      <c r="AB972" s="1">
        <v>0</v>
      </c>
      <c r="AC972" s="1">
        <v>0</v>
      </c>
      <c r="AD972" s="2" t="s">
        <v>0</v>
      </c>
      <c r="AE972" s="1">
        <v>0</v>
      </c>
      <c r="AF972" s="2">
        <v>0</v>
      </c>
      <c r="AG972" s="2" t="s">
        <v>0</v>
      </c>
      <c r="AH972" s="1">
        <v>0</v>
      </c>
      <c r="AI972" s="1">
        <v>0</v>
      </c>
      <c r="AJ972" s="2" t="s">
        <v>0</v>
      </c>
      <c r="AK972" s="1">
        <v>0</v>
      </c>
      <c r="AL972" s="1">
        <v>0</v>
      </c>
      <c r="AM972" s="49" t="s">
        <v>1</v>
      </c>
      <c r="AN972" s="2" t="s">
        <v>1</v>
      </c>
      <c r="AO972" s="49" t="s">
        <v>1</v>
      </c>
      <c r="AP972" s="2" t="s">
        <v>1</v>
      </c>
      <c r="AR972" s="7"/>
      <c r="AS972" s="125"/>
      <c r="AT972" s="5"/>
      <c r="AU972" s="13"/>
    </row>
    <row r="973" spans="1:47" x14ac:dyDescent="0.25">
      <c r="A973" s="2" t="s">
        <v>492</v>
      </c>
      <c r="B973" s="48">
        <v>44186</v>
      </c>
      <c r="C973" s="2" t="s">
        <v>35</v>
      </c>
      <c r="D973" s="2" t="s">
        <v>38</v>
      </c>
      <c r="E973" s="2" t="s">
        <v>210</v>
      </c>
      <c r="F973" s="2" t="s">
        <v>2076</v>
      </c>
      <c r="G973" s="2" t="s">
        <v>3</v>
      </c>
      <c r="H973" s="2" t="s">
        <v>2700</v>
      </c>
      <c r="I973" s="1" t="s">
        <v>1</v>
      </c>
      <c r="J973" s="1" t="s">
        <v>1</v>
      </c>
      <c r="K973" s="1" t="s">
        <v>1</v>
      </c>
      <c r="L973" s="1" t="s">
        <v>1</v>
      </c>
      <c r="M973" s="1">
        <v>0</v>
      </c>
      <c r="N973" s="2" t="s">
        <v>1</v>
      </c>
      <c r="O973" s="2" t="s">
        <v>2</v>
      </c>
      <c r="P973" s="2" t="s">
        <v>1</v>
      </c>
      <c r="Q973" s="1">
        <v>122641445.3564</v>
      </c>
      <c r="R973" s="1">
        <v>0</v>
      </c>
      <c r="S973" s="1">
        <v>97326021.75</v>
      </c>
      <c r="T973" s="1">
        <v>0</v>
      </c>
      <c r="U973" s="2" t="s">
        <v>0</v>
      </c>
      <c r="V973" s="1">
        <v>0</v>
      </c>
      <c r="W973" s="1">
        <v>21823641.039999999</v>
      </c>
      <c r="X973" s="2" t="s">
        <v>0</v>
      </c>
      <c r="Y973" s="1">
        <v>3491782.5663999999</v>
      </c>
      <c r="Z973" s="1">
        <v>0</v>
      </c>
      <c r="AA973" s="2" t="s">
        <v>0</v>
      </c>
      <c r="AB973" s="1">
        <v>0</v>
      </c>
      <c r="AC973" s="1">
        <v>0</v>
      </c>
      <c r="AD973" s="2" t="s">
        <v>0</v>
      </c>
      <c r="AE973" s="1">
        <v>0</v>
      </c>
      <c r="AF973" s="2">
        <v>0</v>
      </c>
      <c r="AG973" s="2" t="s">
        <v>0</v>
      </c>
      <c r="AH973" s="1">
        <v>0</v>
      </c>
      <c r="AI973" s="1">
        <v>0</v>
      </c>
      <c r="AJ973" s="2" t="s">
        <v>0</v>
      </c>
      <c r="AK973" s="1">
        <v>0</v>
      </c>
      <c r="AL973" s="1">
        <v>0</v>
      </c>
      <c r="AM973" s="49" t="s">
        <v>1</v>
      </c>
      <c r="AN973" s="2" t="s">
        <v>1</v>
      </c>
      <c r="AO973" s="49" t="s">
        <v>1</v>
      </c>
      <c r="AP973" s="2" t="s">
        <v>1</v>
      </c>
      <c r="AR973" s="7"/>
      <c r="AS973" s="125"/>
      <c r="AT973" s="5"/>
      <c r="AU973" s="13"/>
    </row>
    <row r="974" spans="1:47" x14ac:dyDescent="0.25">
      <c r="A974" s="2" t="s">
        <v>493</v>
      </c>
      <c r="B974" s="48">
        <v>44186</v>
      </c>
      <c r="C974" s="2" t="s">
        <v>35</v>
      </c>
      <c r="D974" s="2" t="s">
        <v>38</v>
      </c>
      <c r="E974" s="2" t="s">
        <v>210</v>
      </c>
      <c r="F974" s="2" t="s">
        <v>2076</v>
      </c>
      <c r="G974" s="2" t="s">
        <v>3</v>
      </c>
      <c r="H974" s="2" t="s">
        <v>2701</v>
      </c>
      <c r="I974" s="1" t="s">
        <v>1</v>
      </c>
      <c r="J974" s="1" t="s">
        <v>1</v>
      </c>
      <c r="K974" s="1" t="s">
        <v>1</v>
      </c>
      <c r="L974" s="1" t="s">
        <v>1</v>
      </c>
      <c r="M974" s="1">
        <v>0</v>
      </c>
      <c r="N974" s="2" t="s">
        <v>1</v>
      </c>
      <c r="O974" s="2" t="s">
        <v>822</v>
      </c>
      <c r="P974" s="2" t="s">
        <v>823</v>
      </c>
      <c r="Q974" s="1">
        <v>599500</v>
      </c>
      <c r="R974" s="1">
        <v>0</v>
      </c>
      <c r="S974" s="1">
        <v>599500</v>
      </c>
      <c r="T974" s="1">
        <v>0</v>
      </c>
      <c r="U974" s="2" t="s">
        <v>0</v>
      </c>
      <c r="V974" s="1">
        <v>0</v>
      </c>
      <c r="W974" s="1">
        <v>0</v>
      </c>
      <c r="X974" s="2" t="s">
        <v>0</v>
      </c>
      <c r="Y974" s="1">
        <v>0</v>
      </c>
      <c r="Z974" s="1">
        <v>0</v>
      </c>
      <c r="AA974" s="2" t="s">
        <v>0</v>
      </c>
      <c r="AB974" s="1">
        <v>0</v>
      </c>
      <c r="AC974" s="1">
        <v>0</v>
      </c>
      <c r="AD974" s="2" t="s">
        <v>0</v>
      </c>
      <c r="AE974" s="1">
        <v>0</v>
      </c>
      <c r="AF974" s="2">
        <v>0</v>
      </c>
      <c r="AG974" s="2" t="s">
        <v>0</v>
      </c>
      <c r="AH974" s="1">
        <v>0</v>
      </c>
      <c r="AI974" s="1">
        <v>0</v>
      </c>
      <c r="AJ974" s="2" t="s">
        <v>0</v>
      </c>
      <c r="AK974" s="1">
        <v>0</v>
      </c>
      <c r="AL974" s="1">
        <v>0</v>
      </c>
      <c r="AM974" s="49" t="s">
        <v>1</v>
      </c>
      <c r="AN974" s="2" t="s">
        <v>1</v>
      </c>
      <c r="AO974" s="49" t="s">
        <v>1</v>
      </c>
      <c r="AP974" s="2" t="s">
        <v>1</v>
      </c>
      <c r="AR974" s="7"/>
      <c r="AS974" s="125"/>
      <c r="AT974" s="5"/>
      <c r="AU974" s="13"/>
    </row>
    <row r="975" spans="1:47" x14ac:dyDescent="0.25">
      <c r="A975" s="2" t="s">
        <v>494</v>
      </c>
      <c r="B975" s="48">
        <v>44186</v>
      </c>
      <c r="C975" s="2" t="s">
        <v>35</v>
      </c>
      <c r="D975" s="2" t="s">
        <v>38</v>
      </c>
      <c r="E975" s="2" t="s">
        <v>210</v>
      </c>
      <c r="F975" s="2" t="s">
        <v>2076</v>
      </c>
      <c r="G975" s="2" t="s">
        <v>3</v>
      </c>
      <c r="H975" s="2" t="s">
        <v>2702</v>
      </c>
      <c r="I975" s="1" t="s">
        <v>1</v>
      </c>
      <c r="J975" s="1" t="s">
        <v>1</v>
      </c>
      <c r="K975" s="1" t="s">
        <v>1</v>
      </c>
      <c r="L975" s="1" t="s">
        <v>1</v>
      </c>
      <c r="M975" s="1">
        <v>0</v>
      </c>
      <c r="N975" s="2" t="s">
        <v>1</v>
      </c>
      <c r="O975" s="2" t="s">
        <v>2</v>
      </c>
      <c r="P975" s="2" t="s">
        <v>1</v>
      </c>
      <c r="Q975" s="1">
        <v>214570007.10639998</v>
      </c>
      <c r="R975" s="1">
        <v>0</v>
      </c>
      <c r="S975" s="1">
        <v>194369081.5</v>
      </c>
      <c r="T975" s="1">
        <v>0</v>
      </c>
      <c r="U975" s="2" t="s">
        <v>0</v>
      </c>
      <c r="V975" s="1">
        <v>0</v>
      </c>
      <c r="W975" s="1">
        <v>17414591.039999999</v>
      </c>
      <c r="X975" s="2" t="s">
        <v>0</v>
      </c>
      <c r="Y975" s="1">
        <v>2786334.5663999999</v>
      </c>
      <c r="Z975" s="1">
        <v>0</v>
      </c>
      <c r="AA975" s="2" t="s">
        <v>0</v>
      </c>
      <c r="AB975" s="1">
        <v>0</v>
      </c>
      <c r="AC975" s="1">
        <v>0</v>
      </c>
      <c r="AD975" s="2" t="s">
        <v>0</v>
      </c>
      <c r="AE975" s="1">
        <v>0</v>
      </c>
      <c r="AF975" s="2">
        <v>0</v>
      </c>
      <c r="AG975" s="2" t="s">
        <v>0</v>
      </c>
      <c r="AH975" s="1">
        <v>0</v>
      </c>
      <c r="AI975" s="1">
        <v>0</v>
      </c>
      <c r="AJ975" s="2" t="s">
        <v>0</v>
      </c>
      <c r="AK975" s="1">
        <v>0</v>
      </c>
      <c r="AL975" s="1">
        <v>0</v>
      </c>
      <c r="AM975" s="49" t="s">
        <v>1</v>
      </c>
      <c r="AN975" s="2" t="s">
        <v>1</v>
      </c>
      <c r="AO975" s="49" t="s">
        <v>1</v>
      </c>
      <c r="AP975" s="2" t="s">
        <v>1</v>
      </c>
      <c r="AR975" s="7"/>
      <c r="AS975" s="125"/>
      <c r="AT975" s="5"/>
      <c r="AU975" s="13"/>
    </row>
    <row r="976" spans="1:47" x14ac:dyDescent="0.25">
      <c r="A976" s="2" t="s">
        <v>495</v>
      </c>
      <c r="B976" s="48">
        <v>44186</v>
      </c>
      <c r="C976" s="2" t="s">
        <v>6</v>
      </c>
      <c r="D976" s="2" t="s">
        <v>38</v>
      </c>
      <c r="E976" s="2" t="s">
        <v>212</v>
      </c>
      <c r="F976" s="2" t="s">
        <v>2703</v>
      </c>
      <c r="G976" s="2" t="s">
        <v>3</v>
      </c>
      <c r="H976" s="2" t="s">
        <v>2704</v>
      </c>
      <c r="I976" s="1" t="s">
        <v>1</v>
      </c>
      <c r="J976" s="1" t="s">
        <v>1</v>
      </c>
      <c r="K976" s="1" t="s">
        <v>1</v>
      </c>
      <c r="L976" s="1" t="s">
        <v>1</v>
      </c>
      <c r="M976" s="1">
        <v>0</v>
      </c>
      <c r="N976" s="2" t="s">
        <v>1</v>
      </c>
      <c r="O976" s="2" t="s">
        <v>2</v>
      </c>
      <c r="P976" s="2" t="s">
        <v>1</v>
      </c>
      <c r="Q976" s="1">
        <v>709597504.86679995</v>
      </c>
      <c r="R976" s="1">
        <v>0</v>
      </c>
      <c r="S976" s="1">
        <v>632078989.3499999</v>
      </c>
      <c r="T976" s="1">
        <v>0</v>
      </c>
      <c r="U976" s="2" t="s">
        <v>0</v>
      </c>
      <c r="V976" s="1">
        <v>0</v>
      </c>
      <c r="W976" s="1">
        <v>66826306.479999997</v>
      </c>
      <c r="X976" s="2" t="s">
        <v>9</v>
      </c>
      <c r="Y976" s="1">
        <v>10692209.036799999</v>
      </c>
      <c r="Z976" s="1">
        <v>0</v>
      </c>
      <c r="AA976" s="2" t="s">
        <v>0</v>
      </c>
      <c r="AB976" s="1">
        <v>0</v>
      </c>
      <c r="AC976" s="1">
        <v>0</v>
      </c>
      <c r="AD976" s="2" t="s">
        <v>0</v>
      </c>
      <c r="AE976" s="1">
        <v>0</v>
      </c>
      <c r="AF976" s="2">
        <v>0</v>
      </c>
      <c r="AG976" s="2" t="s">
        <v>0</v>
      </c>
      <c r="AH976" s="1">
        <v>0</v>
      </c>
      <c r="AI976" s="1">
        <v>0</v>
      </c>
      <c r="AJ976" s="2" t="s">
        <v>0</v>
      </c>
      <c r="AK976" s="1">
        <v>0</v>
      </c>
      <c r="AL976" s="1">
        <v>0</v>
      </c>
      <c r="AM976" s="49" t="s">
        <v>1</v>
      </c>
      <c r="AN976" s="2" t="s">
        <v>1</v>
      </c>
      <c r="AO976" s="49" t="s">
        <v>1</v>
      </c>
      <c r="AP976" s="2" t="s">
        <v>1</v>
      </c>
      <c r="AR976" s="7"/>
      <c r="AS976" s="125"/>
      <c r="AT976" s="5"/>
      <c r="AU976" s="13"/>
    </row>
    <row r="977" spans="1:47" x14ac:dyDescent="0.25">
      <c r="A977" s="2" t="s">
        <v>496</v>
      </c>
      <c r="B977" s="48">
        <v>44186</v>
      </c>
      <c r="C977" s="2" t="s">
        <v>6</v>
      </c>
      <c r="D977" s="2" t="s">
        <v>38</v>
      </c>
      <c r="E977" s="2" t="s">
        <v>212</v>
      </c>
      <c r="F977" s="2" t="s">
        <v>2703</v>
      </c>
      <c r="G977" s="2" t="s">
        <v>3</v>
      </c>
      <c r="H977" s="2" t="s">
        <v>2705</v>
      </c>
      <c r="I977" s="1" t="s">
        <v>1</v>
      </c>
      <c r="J977" s="1" t="s">
        <v>1</v>
      </c>
      <c r="K977" s="1" t="s">
        <v>1</v>
      </c>
      <c r="L977" s="1" t="s">
        <v>1</v>
      </c>
      <c r="M977" s="1">
        <v>0</v>
      </c>
      <c r="N977" s="2" t="s">
        <v>1</v>
      </c>
      <c r="O977" s="2" t="s">
        <v>2706</v>
      </c>
      <c r="P977" s="2" t="s">
        <v>2707</v>
      </c>
      <c r="Q977" s="1">
        <v>38586000</v>
      </c>
      <c r="R977" s="1">
        <v>0</v>
      </c>
      <c r="S977" s="1">
        <v>38586000</v>
      </c>
      <c r="T977" s="1">
        <v>0</v>
      </c>
      <c r="U977" s="2" t="s">
        <v>0</v>
      </c>
      <c r="V977" s="1">
        <v>0</v>
      </c>
      <c r="W977" s="1">
        <v>0</v>
      </c>
      <c r="X977" s="2" t="s">
        <v>0</v>
      </c>
      <c r="Y977" s="1">
        <v>0</v>
      </c>
      <c r="Z977" s="1">
        <v>0</v>
      </c>
      <c r="AA977" s="2" t="s">
        <v>0</v>
      </c>
      <c r="AB977" s="1">
        <v>0</v>
      </c>
      <c r="AC977" s="1">
        <v>0</v>
      </c>
      <c r="AD977" s="2" t="s">
        <v>0</v>
      </c>
      <c r="AE977" s="1">
        <v>0</v>
      </c>
      <c r="AF977" s="2">
        <v>0</v>
      </c>
      <c r="AG977" s="2" t="s">
        <v>0</v>
      </c>
      <c r="AH977" s="1">
        <v>0</v>
      </c>
      <c r="AI977" s="1">
        <v>0</v>
      </c>
      <c r="AJ977" s="2" t="s">
        <v>0</v>
      </c>
      <c r="AK977" s="1">
        <v>0</v>
      </c>
      <c r="AL977" s="1">
        <v>0</v>
      </c>
      <c r="AM977" s="49" t="s">
        <v>1</v>
      </c>
      <c r="AN977" s="2" t="s">
        <v>1</v>
      </c>
      <c r="AO977" s="49" t="s">
        <v>1</v>
      </c>
      <c r="AP977" s="2" t="s">
        <v>1</v>
      </c>
      <c r="AR977" s="7"/>
      <c r="AS977" s="125"/>
      <c r="AT977" s="5"/>
      <c r="AU977" s="13"/>
    </row>
    <row r="978" spans="1:47" x14ac:dyDescent="0.25">
      <c r="A978" s="2" t="s">
        <v>497</v>
      </c>
      <c r="B978" s="48">
        <v>44186</v>
      </c>
      <c r="C978" s="2" t="s">
        <v>6</v>
      </c>
      <c r="D978" s="2" t="s">
        <v>38</v>
      </c>
      <c r="E978" s="2" t="s">
        <v>212</v>
      </c>
      <c r="F978" s="2" t="s">
        <v>2703</v>
      </c>
      <c r="G978" s="2" t="s">
        <v>3</v>
      </c>
      <c r="H978" s="2" t="s">
        <v>2708</v>
      </c>
      <c r="I978" s="1" t="s">
        <v>1</v>
      </c>
      <c r="J978" s="1" t="s">
        <v>1</v>
      </c>
      <c r="K978" s="1" t="s">
        <v>1</v>
      </c>
      <c r="L978" s="1" t="s">
        <v>1</v>
      </c>
      <c r="M978" s="1">
        <v>0</v>
      </c>
      <c r="N978" s="2" t="s">
        <v>1</v>
      </c>
      <c r="O978" s="2" t="s">
        <v>2</v>
      </c>
      <c r="P978" s="2" t="s">
        <v>1</v>
      </c>
      <c r="Q978" s="1">
        <v>418009534.67559993</v>
      </c>
      <c r="R978" s="1">
        <v>0</v>
      </c>
      <c r="S978" s="1">
        <v>333976661.95000005</v>
      </c>
      <c r="T978" s="1">
        <v>0</v>
      </c>
      <c r="U978" s="2" t="s">
        <v>0</v>
      </c>
      <c r="V978" s="1">
        <v>0</v>
      </c>
      <c r="W978" s="1">
        <v>72442131.659999996</v>
      </c>
      <c r="X978" s="2" t="s">
        <v>0</v>
      </c>
      <c r="Y978" s="1">
        <v>11590741.0656</v>
      </c>
      <c r="Z978" s="1">
        <v>0</v>
      </c>
      <c r="AA978" s="2" t="s">
        <v>0</v>
      </c>
      <c r="AB978" s="1">
        <v>0</v>
      </c>
      <c r="AC978" s="1">
        <v>0</v>
      </c>
      <c r="AD978" s="2" t="s">
        <v>0</v>
      </c>
      <c r="AE978" s="1">
        <v>0</v>
      </c>
      <c r="AF978" s="2">
        <v>0</v>
      </c>
      <c r="AG978" s="2" t="s">
        <v>0</v>
      </c>
      <c r="AH978" s="1">
        <v>0</v>
      </c>
      <c r="AI978" s="1">
        <v>0</v>
      </c>
      <c r="AJ978" s="2" t="s">
        <v>0</v>
      </c>
      <c r="AK978" s="1">
        <v>0</v>
      </c>
      <c r="AL978" s="1">
        <v>0</v>
      </c>
      <c r="AM978" s="49" t="s">
        <v>1</v>
      </c>
      <c r="AN978" s="2" t="s">
        <v>1</v>
      </c>
      <c r="AO978" s="49" t="s">
        <v>1</v>
      </c>
      <c r="AP978" s="2" t="s">
        <v>1</v>
      </c>
      <c r="AR978" s="7"/>
      <c r="AS978" s="125"/>
      <c r="AT978" s="5"/>
      <c r="AU978" s="13"/>
    </row>
    <row r="979" spans="1:47" x14ac:dyDescent="0.25">
      <c r="A979" s="2" t="s">
        <v>498</v>
      </c>
      <c r="B979" s="48">
        <v>44186</v>
      </c>
      <c r="C979" s="2" t="s">
        <v>6</v>
      </c>
      <c r="D979" s="2" t="s">
        <v>38</v>
      </c>
      <c r="E979" s="2" t="s">
        <v>212</v>
      </c>
      <c r="F979" s="2" t="s">
        <v>2703</v>
      </c>
      <c r="G979" s="2" t="s">
        <v>3</v>
      </c>
      <c r="H979" s="2" t="s">
        <v>2709</v>
      </c>
      <c r="I979" s="1" t="s">
        <v>1</v>
      </c>
      <c r="J979" s="1" t="s">
        <v>1</v>
      </c>
      <c r="K979" s="1" t="s">
        <v>1</v>
      </c>
      <c r="L979" s="1" t="s">
        <v>1</v>
      </c>
      <c r="M979" s="1">
        <v>0</v>
      </c>
      <c r="N979" s="2" t="s">
        <v>1</v>
      </c>
      <c r="O979" s="2" t="s">
        <v>2710</v>
      </c>
      <c r="P979" s="2" t="s">
        <v>2711</v>
      </c>
      <c r="Q979" s="1">
        <v>32853559.199999999</v>
      </c>
      <c r="R979" s="1">
        <v>0</v>
      </c>
      <c r="S979" s="1">
        <v>26508800</v>
      </c>
      <c r="T979" s="1">
        <v>5469620</v>
      </c>
      <c r="U979" s="2" t="s">
        <v>9</v>
      </c>
      <c r="V979" s="1">
        <v>875139.2</v>
      </c>
      <c r="W979" s="1">
        <v>0</v>
      </c>
      <c r="X979" s="2" t="s">
        <v>0</v>
      </c>
      <c r="Y979" s="1">
        <v>0</v>
      </c>
      <c r="Z979" s="1">
        <v>0</v>
      </c>
      <c r="AA979" s="2" t="s">
        <v>0</v>
      </c>
      <c r="AB979" s="1">
        <v>0</v>
      </c>
      <c r="AC979" s="1">
        <v>0</v>
      </c>
      <c r="AD979" s="2" t="s">
        <v>0</v>
      </c>
      <c r="AE979" s="1">
        <v>0</v>
      </c>
      <c r="AF979" s="2">
        <v>0</v>
      </c>
      <c r="AG979" s="2" t="s">
        <v>0</v>
      </c>
      <c r="AH979" s="1">
        <v>0</v>
      </c>
      <c r="AI979" s="1">
        <v>0</v>
      </c>
      <c r="AJ979" s="2" t="s">
        <v>0</v>
      </c>
      <c r="AK979" s="1">
        <v>0</v>
      </c>
      <c r="AL979" s="1">
        <v>0</v>
      </c>
      <c r="AM979" s="49" t="s">
        <v>1</v>
      </c>
      <c r="AN979" s="2" t="s">
        <v>1</v>
      </c>
      <c r="AO979" s="49" t="s">
        <v>1</v>
      </c>
      <c r="AP979" s="2" t="s">
        <v>1</v>
      </c>
      <c r="AR979" s="7"/>
      <c r="AS979" s="125"/>
      <c r="AT979" s="5"/>
      <c r="AU979" s="13"/>
    </row>
    <row r="980" spans="1:47" x14ac:dyDescent="0.25">
      <c r="A980" s="2" t="s">
        <v>499</v>
      </c>
      <c r="B980" s="48">
        <v>44186</v>
      </c>
      <c r="C980" s="2" t="s">
        <v>6</v>
      </c>
      <c r="D980" s="2" t="s">
        <v>38</v>
      </c>
      <c r="E980" s="2" t="s">
        <v>212</v>
      </c>
      <c r="F980" s="2" t="s">
        <v>2703</v>
      </c>
      <c r="G980" s="2" t="s">
        <v>3</v>
      </c>
      <c r="H980" s="2" t="s">
        <v>2712</v>
      </c>
      <c r="I980" s="1" t="s">
        <v>1</v>
      </c>
      <c r="J980" s="1" t="s">
        <v>1</v>
      </c>
      <c r="K980" s="1" t="s">
        <v>1</v>
      </c>
      <c r="L980" s="1" t="s">
        <v>1</v>
      </c>
      <c r="M980" s="1">
        <v>0</v>
      </c>
      <c r="N980" s="2" t="s">
        <v>1</v>
      </c>
      <c r="O980" s="2" t="s">
        <v>2</v>
      </c>
      <c r="P980" s="2" t="s">
        <v>1</v>
      </c>
      <c r="Q980" s="1">
        <v>11063543.6</v>
      </c>
      <c r="R980" s="1">
        <v>0</v>
      </c>
      <c r="S980" s="1">
        <v>545000</v>
      </c>
      <c r="T980" s="1">
        <v>0</v>
      </c>
      <c r="U980" s="2" t="s">
        <v>0</v>
      </c>
      <c r="V980" s="1">
        <v>0</v>
      </c>
      <c r="W980" s="1">
        <v>9067710</v>
      </c>
      <c r="X980" s="2" t="s">
        <v>9</v>
      </c>
      <c r="Y980" s="1">
        <v>1450833.6</v>
      </c>
      <c r="Z980" s="1">
        <v>0</v>
      </c>
      <c r="AA980" s="2" t="s">
        <v>0</v>
      </c>
      <c r="AB980" s="1">
        <v>0</v>
      </c>
      <c r="AC980" s="1">
        <v>0</v>
      </c>
      <c r="AD980" s="2" t="s">
        <v>0</v>
      </c>
      <c r="AE980" s="1">
        <v>0</v>
      </c>
      <c r="AF980" s="2">
        <v>0</v>
      </c>
      <c r="AG980" s="2" t="s">
        <v>0</v>
      </c>
      <c r="AH980" s="1">
        <v>0</v>
      </c>
      <c r="AI980" s="1">
        <v>0</v>
      </c>
      <c r="AJ980" s="2" t="s">
        <v>0</v>
      </c>
      <c r="AK980" s="1">
        <v>0</v>
      </c>
      <c r="AL980" s="1">
        <v>0</v>
      </c>
      <c r="AM980" s="49" t="s">
        <v>1</v>
      </c>
      <c r="AN980" s="2" t="s">
        <v>1</v>
      </c>
      <c r="AO980" s="49" t="s">
        <v>1</v>
      </c>
      <c r="AP980" s="2" t="s">
        <v>1</v>
      </c>
      <c r="AR980" s="7"/>
      <c r="AS980" s="125"/>
      <c r="AT980" s="5"/>
      <c r="AU980" s="13"/>
    </row>
    <row r="981" spans="1:47" x14ac:dyDescent="0.25">
      <c r="A981" s="2" t="s">
        <v>500</v>
      </c>
      <c r="B981" s="48">
        <v>44186</v>
      </c>
      <c r="C981" s="2" t="s">
        <v>27</v>
      </c>
      <c r="D981" s="2" t="s">
        <v>33</v>
      </c>
      <c r="E981" s="2" t="s">
        <v>32</v>
      </c>
      <c r="F981" s="2" t="s">
        <v>2431</v>
      </c>
      <c r="G981" s="2" t="s">
        <v>3</v>
      </c>
      <c r="H981" s="2" t="s">
        <v>2713</v>
      </c>
      <c r="I981" s="1" t="s">
        <v>1</v>
      </c>
      <c r="J981" s="1" t="s">
        <v>1</v>
      </c>
      <c r="K981" s="1" t="s">
        <v>1</v>
      </c>
      <c r="L981" s="1" t="s">
        <v>1</v>
      </c>
      <c r="M981" s="1">
        <v>0</v>
      </c>
      <c r="N981" s="2" t="s">
        <v>1</v>
      </c>
      <c r="O981" s="2" t="s">
        <v>2</v>
      </c>
      <c r="P981" s="2" t="s">
        <v>1</v>
      </c>
      <c r="Q981" s="1">
        <v>152735681.92840001</v>
      </c>
      <c r="R981" s="1">
        <v>0</v>
      </c>
      <c r="S981" s="1">
        <v>83127408.530000001</v>
      </c>
      <c r="T981" s="1">
        <v>0</v>
      </c>
      <c r="U981" s="2" t="s">
        <v>0</v>
      </c>
      <c r="V981" s="1">
        <v>0</v>
      </c>
      <c r="W981" s="1">
        <v>60007132.239999995</v>
      </c>
      <c r="X981" s="2" t="s">
        <v>9</v>
      </c>
      <c r="Y981" s="1">
        <v>9601141.1583999991</v>
      </c>
      <c r="Z981" s="1">
        <v>0</v>
      </c>
      <c r="AA981" s="2" t="s">
        <v>0</v>
      </c>
      <c r="AB981" s="1">
        <v>0</v>
      </c>
      <c r="AC981" s="1">
        <v>0</v>
      </c>
      <c r="AD981" s="2" t="s">
        <v>0</v>
      </c>
      <c r="AE981" s="1">
        <v>0</v>
      </c>
      <c r="AF981" s="2">
        <v>0</v>
      </c>
      <c r="AG981" s="2" t="s">
        <v>0</v>
      </c>
      <c r="AH981" s="1">
        <v>0</v>
      </c>
      <c r="AI981" s="1">
        <v>0</v>
      </c>
      <c r="AJ981" s="2" t="s">
        <v>0</v>
      </c>
      <c r="AK981" s="1">
        <v>0</v>
      </c>
      <c r="AL981" s="1">
        <v>0</v>
      </c>
      <c r="AM981" s="49" t="s">
        <v>1</v>
      </c>
      <c r="AN981" s="2" t="s">
        <v>1</v>
      </c>
      <c r="AO981" s="49" t="s">
        <v>1</v>
      </c>
      <c r="AP981" s="2" t="s">
        <v>1</v>
      </c>
      <c r="AR981" s="7"/>
      <c r="AS981" s="125"/>
      <c r="AT981" s="5"/>
      <c r="AU981" s="13"/>
    </row>
    <row r="982" spans="1:47" x14ac:dyDescent="0.25">
      <c r="A982" s="2" t="s">
        <v>501</v>
      </c>
      <c r="B982" s="48">
        <v>44186</v>
      </c>
      <c r="C982" s="2" t="s">
        <v>27</v>
      </c>
      <c r="D982" s="2" t="s">
        <v>33</v>
      </c>
      <c r="E982" s="2" t="s">
        <v>32</v>
      </c>
      <c r="F982" s="2" t="s">
        <v>2714</v>
      </c>
      <c r="G982" s="2" t="s">
        <v>3</v>
      </c>
      <c r="H982" s="2" t="s">
        <v>2715</v>
      </c>
      <c r="I982" s="1" t="s">
        <v>1</v>
      </c>
      <c r="J982" s="1" t="s">
        <v>1</v>
      </c>
      <c r="K982" s="1" t="s">
        <v>1</v>
      </c>
      <c r="L982" s="1" t="s">
        <v>1</v>
      </c>
      <c r="M982" s="1">
        <v>0</v>
      </c>
      <c r="N982" s="2" t="s">
        <v>1</v>
      </c>
      <c r="O982" s="2" t="s">
        <v>358</v>
      </c>
      <c r="P982" s="2" t="s">
        <v>359</v>
      </c>
      <c r="Q982" s="1">
        <v>8409132</v>
      </c>
      <c r="R982" s="1">
        <v>0</v>
      </c>
      <c r="S982" s="1">
        <v>8371200</v>
      </c>
      <c r="T982" s="1">
        <v>32700</v>
      </c>
      <c r="U982" s="2" t="s">
        <v>9</v>
      </c>
      <c r="V982" s="1">
        <v>5232</v>
      </c>
      <c r="W982" s="1">
        <v>0</v>
      </c>
      <c r="X982" s="2" t="s">
        <v>0</v>
      </c>
      <c r="Y982" s="1">
        <v>0</v>
      </c>
      <c r="Z982" s="1">
        <v>0</v>
      </c>
      <c r="AA982" s="2" t="s">
        <v>0</v>
      </c>
      <c r="AB982" s="1">
        <v>0</v>
      </c>
      <c r="AC982" s="1">
        <v>0</v>
      </c>
      <c r="AD982" s="2" t="s">
        <v>0</v>
      </c>
      <c r="AE982" s="1">
        <v>0</v>
      </c>
      <c r="AF982" s="2">
        <v>0</v>
      </c>
      <c r="AG982" s="2" t="s">
        <v>0</v>
      </c>
      <c r="AH982" s="1">
        <v>0</v>
      </c>
      <c r="AI982" s="1">
        <v>0</v>
      </c>
      <c r="AJ982" s="2" t="s">
        <v>0</v>
      </c>
      <c r="AK982" s="1">
        <v>0</v>
      </c>
      <c r="AL982" s="1">
        <v>0</v>
      </c>
      <c r="AM982" s="49" t="s">
        <v>1</v>
      </c>
      <c r="AN982" s="2" t="s">
        <v>1</v>
      </c>
      <c r="AO982" s="49" t="s">
        <v>1</v>
      </c>
      <c r="AP982" s="2" t="s">
        <v>1</v>
      </c>
      <c r="AR982" s="7"/>
      <c r="AS982" s="125"/>
      <c r="AT982" s="5"/>
      <c r="AU982" s="13"/>
    </row>
    <row r="983" spans="1:47" x14ac:dyDescent="0.25">
      <c r="A983" s="2" t="s">
        <v>502</v>
      </c>
      <c r="B983" s="48">
        <v>44186</v>
      </c>
      <c r="C983" s="2" t="s">
        <v>6</v>
      </c>
      <c r="D983" s="2" t="s">
        <v>33</v>
      </c>
      <c r="E983" s="2" t="s">
        <v>206</v>
      </c>
      <c r="F983" s="2" t="s">
        <v>894</v>
      </c>
      <c r="G983" s="2" t="s">
        <v>3</v>
      </c>
      <c r="H983" s="2" t="s">
        <v>2716</v>
      </c>
      <c r="I983" s="1" t="s">
        <v>1</v>
      </c>
      <c r="J983" s="1" t="s">
        <v>1</v>
      </c>
      <c r="K983" s="1" t="s">
        <v>1</v>
      </c>
      <c r="L983" s="1" t="s">
        <v>1</v>
      </c>
      <c r="M983" s="1">
        <v>0</v>
      </c>
      <c r="N983" s="2" t="s">
        <v>1</v>
      </c>
      <c r="O983" s="2" t="s">
        <v>2</v>
      </c>
      <c r="P983" s="2" t="s">
        <v>1</v>
      </c>
      <c r="Q983" s="1">
        <v>1062549822.5244001</v>
      </c>
      <c r="R983" s="1">
        <v>0</v>
      </c>
      <c r="S983" s="1">
        <v>747151154.64999998</v>
      </c>
      <c r="T983" s="1">
        <v>0</v>
      </c>
      <c r="U983" s="2" t="s">
        <v>0</v>
      </c>
      <c r="V983" s="1">
        <v>0</v>
      </c>
      <c r="W983" s="1">
        <v>271895403.34000003</v>
      </c>
      <c r="X983" s="2" t="s">
        <v>9</v>
      </c>
      <c r="Y983" s="1">
        <v>43503264.534400009</v>
      </c>
      <c r="Z983" s="1">
        <v>0</v>
      </c>
      <c r="AA983" s="2" t="s">
        <v>0</v>
      </c>
      <c r="AB983" s="1">
        <v>0</v>
      </c>
      <c r="AC983" s="1">
        <v>0</v>
      </c>
      <c r="AD983" s="2" t="s">
        <v>0</v>
      </c>
      <c r="AE983" s="1">
        <v>0</v>
      </c>
      <c r="AF983" s="2">
        <v>0</v>
      </c>
      <c r="AG983" s="2" t="s">
        <v>0</v>
      </c>
      <c r="AH983" s="1">
        <v>0</v>
      </c>
      <c r="AI983" s="1">
        <v>0</v>
      </c>
      <c r="AJ983" s="2" t="s">
        <v>0</v>
      </c>
      <c r="AK983" s="1">
        <v>0</v>
      </c>
      <c r="AL983" s="1">
        <v>0</v>
      </c>
      <c r="AM983" s="49" t="s">
        <v>1</v>
      </c>
      <c r="AN983" s="2" t="s">
        <v>1</v>
      </c>
      <c r="AO983" s="49" t="s">
        <v>1</v>
      </c>
      <c r="AP983" s="2" t="s">
        <v>1</v>
      </c>
      <c r="AR983" s="7"/>
      <c r="AS983" s="125"/>
      <c r="AT983" s="5"/>
      <c r="AU983" s="13"/>
    </row>
    <row r="984" spans="1:47" x14ac:dyDescent="0.25">
      <c r="A984" s="2" t="s">
        <v>503</v>
      </c>
      <c r="B984" s="48">
        <v>44186</v>
      </c>
      <c r="C984" s="2" t="s">
        <v>27</v>
      </c>
      <c r="D984" s="2" t="s">
        <v>26</v>
      </c>
      <c r="E984" s="2" t="s">
        <v>253</v>
      </c>
      <c r="F984" s="2" t="s">
        <v>2182</v>
      </c>
      <c r="G984" s="2" t="s">
        <v>13</v>
      </c>
      <c r="H984" s="2" t="s">
        <v>1</v>
      </c>
      <c r="I984" s="1" t="s">
        <v>2717</v>
      </c>
      <c r="J984" s="1" t="s">
        <v>1</v>
      </c>
      <c r="K984" s="1" t="s">
        <v>2718</v>
      </c>
      <c r="L984" s="1" t="s">
        <v>2677</v>
      </c>
      <c r="M984" s="1">
        <v>39230471.810000002</v>
      </c>
      <c r="N984" s="2" t="s">
        <v>12</v>
      </c>
      <c r="O984" s="2" t="s">
        <v>2719</v>
      </c>
      <c r="P984" s="2" t="s">
        <v>2720</v>
      </c>
      <c r="Q984" s="1">
        <v>-3173644</v>
      </c>
      <c r="R984" s="1">
        <v>0</v>
      </c>
      <c r="S984" s="1">
        <v>0</v>
      </c>
      <c r="T984" s="1">
        <v>0</v>
      </c>
      <c r="U984" s="2" t="s">
        <v>0</v>
      </c>
      <c r="V984" s="1">
        <v>0</v>
      </c>
      <c r="W984" s="1">
        <v>-2735900</v>
      </c>
      <c r="X984" s="2" t="s">
        <v>9</v>
      </c>
      <c r="Y984" s="1">
        <v>-437744</v>
      </c>
      <c r="Z984" s="1">
        <v>0</v>
      </c>
      <c r="AA984" s="2" t="s">
        <v>0</v>
      </c>
      <c r="AB984" s="1">
        <v>0</v>
      </c>
      <c r="AC984" s="1">
        <v>0</v>
      </c>
      <c r="AD984" s="2" t="s">
        <v>0</v>
      </c>
      <c r="AE984" s="1">
        <v>0</v>
      </c>
      <c r="AF984" s="2">
        <v>0</v>
      </c>
      <c r="AG984" s="2" t="s">
        <v>0</v>
      </c>
      <c r="AH984" s="1">
        <v>0</v>
      </c>
      <c r="AI984" s="1">
        <v>0</v>
      </c>
      <c r="AJ984" s="2" t="s">
        <v>0</v>
      </c>
      <c r="AK984" s="1">
        <v>0</v>
      </c>
      <c r="AL984" s="1">
        <v>0</v>
      </c>
      <c r="AM984" s="49" t="s">
        <v>1</v>
      </c>
      <c r="AN984" s="2" t="s">
        <v>1</v>
      </c>
      <c r="AO984" s="49" t="s">
        <v>1</v>
      </c>
      <c r="AP984" s="2" t="s">
        <v>1</v>
      </c>
      <c r="AR984" s="7"/>
      <c r="AS984" s="125"/>
      <c r="AT984" s="5"/>
      <c r="AU984" s="13"/>
    </row>
    <row r="985" spans="1:47" x14ac:dyDescent="0.25">
      <c r="A985" s="2" t="s">
        <v>504</v>
      </c>
      <c r="B985" s="48">
        <v>44186</v>
      </c>
      <c r="C985" s="2" t="s">
        <v>27</v>
      </c>
      <c r="D985" s="2" t="s">
        <v>26</v>
      </c>
      <c r="E985" s="2" t="s">
        <v>253</v>
      </c>
      <c r="F985" s="2" t="s">
        <v>1970</v>
      </c>
      <c r="G985" s="2" t="s">
        <v>3</v>
      </c>
      <c r="H985" s="2" t="s">
        <v>2721</v>
      </c>
      <c r="I985" s="1" t="s">
        <v>1</v>
      </c>
      <c r="J985" s="1" t="s">
        <v>1</v>
      </c>
      <c r="K985" s="1" t="s">
        <v>1</v>
      </c>
      <c r="L985" s="1" t="s">
        <v>1</v>
      </c>
      <c r="M985" s="1">
        <v>0</v>
      </c>
      <c r="N985" s="2" t="s">
        <v>1</v>
      </c>
      <c r="O985" s="2" t="s">
        <v>2</v>
      </c>
      <c r="P985" s="2" t="s">
        <v>1</v>
      </c>
      <c r="Q985" s="1">
        <v>175609027.0124</v>
      </c>
      <c r="R985" s="1">
        <v>0</v>
      </c>
      <c r="S985" s="1">
        <v>133004811.04000001</v>
      </c>
      <c r="T985" s="1">
        <v>0</v>
      </c>
      <c r="U985" s="2" t="s">
        <v>0</v>
      </c>
      <c r="V985" s="1">
        <v>0</v>
      </c>
      <c r="W985" s="1">
        <v>36727772.390000001</v>
      </c>
      <c r="X985" s="2" t="s">
        <v>9</v>
      </c>
      <c r="Y985" s="1">
        <v>5876443.5823999988</v>
      </c>
      <c r="Z985" s="1">
        <v>0</v>
      </c>
      <c r="AA985" s="2" t="s">
        <v>0</v>
      </c>
      <c r="AB985" s="1">
        <v>0</v>
      </c>
      <c r="AC985" s="1">
        <v>0</v>
      </c>
      <c r="AD985" s="2" t="s">
        <v>0</v>
      </c>
      <c r="AE985" s="1">
        <v>0</v>
      </c>
      <c r="AF985" s="2">
        <v>0</v>
      </c>
      <c r="AG985" s="2" t="s">
        <v>0</v>
      </c>
      <c r="AH985" s="1">
        <v>0</v>
      </c>
      <c r="AI985" s="1">
        <v>0</v>
      </c>
      <c r="AJ985" s="2" t="s">
        <v>0</v>
      </c>
      <c r="AK985" s="1">
        <v>0</v>
      </c>
      <c r="AL985" s="1">
        <v>0</v>
      </c>
      <c r="AM985" s="49" t="s">
        <v>1</v>
      </c>
      <c r="AN985" s="2" t="s">
        <v>1</v>
      </c>
      <c r="AO985" s="49" t="s">
        <v>1</v>
      </c>
      <c r="AP985" s="2" t="s">
        <v>1</v>
      </c>
      <c r="AR985" s="7"/>
      <c r="AS985" s="125"/>
      <c r="AT985" s="5"/>
      <c r="AU985" s="13"/>
    </row>
    <row r="986" spans="1:47" x14ac:dyDescent="0.25">
      <c r="A986" s="2" t="s">
        <v>505</v>
      </c>
      <c r="B986" s="48">
        <v>44186</v>
      </c>
      <c r="C986" s="2" t="s">
        <v>27</v>
      </c>
      <c r="D986" s="2" t="s">
        <v>26</v>
      </c>
      <c r="E986" s="2" t="s">
        <v>253</v>
      </c>
      <c r="F986" s="2" t="s">
        <v>2182</v>
      </c>
      <c r="G986" s="2" t="s">
        <v>3</v>
      </c>
      <c r="H986" s="2" t="s">
        <v>2722</v>
      </c>
      <c r="I986" s="1" t="s">
        <v>1</v>
      </c>
      <c r="J986" s="1" t="s">
        <v>1</v>
      </c>
      <c r="K986" s="1" t="s">
        <v>1</v>
      </c>
      <c r="L986" s="1" t="s">
        <v>1</v>
      </c>
      <c r="M986" s="1">
        <v>0</v>
      </c>
      <c r="N986" s="2" t="s">
        <v>1</v>
      </c>
      <c r="O986" s="2" t="s">
        <v>937</v>
      </c>
      <c r="P986" s="2" t="s">
        <v>938</v>
      </c>
      <c r="Q986" s="1">
        <v>44348518.451200001</v>
      </c>
      <c r="R986" s="1">
        <v>0</v>
      </c>
      <c r="S986" s="1">
        <v>20726350</v>
      </c>
      <c r="T986" s="1">
        <v>20363938.32</v>
      </c>
      <c r="U986" s="2" t="s">
        <v>9</v>
      </c>
      <c r="V986" s="1">
        <v>3258230.1312000002</v>
      </c>
      <c r="W986" s="1">
        <v>0</v>
      </c>
      <c r="X986" s="2" t="s">
        <v>0</v>
      </c>
      <c r="Y986" s="1">
        <v>0</v>
      </c>
      <c r="Z986" s="1">
        <v>0</v>
      </c>
      <c r="AA986" s="2" t="s">
        <v>0</v>
      </c>
      <c r="AB986" s="1">
        <v>0</v>
      </c>
      <c r="AC986" s="1">
        <v>0</v>
      </c>
      <c r="AD986" s="2" t="s">
        <v>0</v>
      </c>
      <c r="AE986" s="1">
        <v>0</v>
      </c>
      <c r="AF986" s="2">
        <v>0</v>
      </c>
      <c r="AG986" s="2" t="s">
        <v>0</v>
      </c>
      <c r="AH986" s="1">
        <v>0</v>
      </c>
      <c r="AI986" s="1">
        <v>0</v>
      </c>
      <c r="AJ986" s="2" t="s">
        <v>0</v>
      </c>
      <c r="AK986" s="1">
        <v>0</v>
      </c>
      <c r="AL986" s="1">
        <v>0</v>
      </c>
      <c r="AM986" s="49" t="s">
        <v>1</v>
      </c>
      <c r="AN986" s="2" t="s">
        <v>1</v>
      </c>
      <c r="AO986" s="49" t="s">
        <v>1</v>
      </c>
      <c r="AP986" s="2" t="s">
        <v>1</v>
      </c>
      <c r="AR986" s="7"/>
      <c r="AS986" s="125"/>
      <c r="AT986" s="5"/>
      <c r="AU986" s="13"/>
    </row>
    <row r="987" spans="1:47" x14ac:dyDescent="0.25">
      <c r="A987" s="2" t="s">
        <v>507</v>
      </c>
      <c r="B987" s="48">
        <v>44186</v>
      </c>
      <c r="C987" s="2" t="s">
        <v>27</v>
      </c>
      <c r="D987" s="2" t="s">
        <v>26</v>
      </c>
      <c r="E987" s="2" t="s">
        <v>253</v>
      </c>
      <c r="F987" s="2" t="s">
        <v>1970</v>
      </c>
      <c r="G987" s="2" t="s">
        <v>3</v>
      </c>
      <c r="H987" s="2" t="s">
        <v>2723</v>
      </c>
      <c r="I987" s="1" t="s">
        <v>1</v>
      </c>
      <c r="J987" s="1" t="s">
        <v>1</v>
      </c>
      <c r="K987" s="1" t="s">
        <v>1</v>
      </c>
      <c r="L987" s="1" t="s">
        <v>1</v>
      </c>
      <c r="M987" s="1">
        <v>0</v>
      </c>
      <c r="N987" s="2" t="s">
        <v>1</v>
      </c>
      <c r="O987" s="2" t="s">
        <v>2</v>
      </c>
      <c r="P987" s="2" t="s">
        <v>1</v>
      </c>
      <c r="Q987" s="1">
        <v>498432773.26039988</v>
      </c>
      <c r="R987" s="1">
        <v>0</v>
      </c>
      <c r="S987" s="1">
        <v>310242910.05999994</v>
      </c>
      <c r="T987" s="1">
        <v>0</v>
      </c>
      <c r="U987" s="2" t="s">
        <v>0</v>
      </c>
      <c r="V987" s="1">
        <v>0</v>
      </c>
      <c r="W987" s="1">
        <v>162232640.69000003</v>
      </c>
      <c r="X987" s="2" t="s">
        <v>9</v>
      </c>
      <c r="Y987" s="1">
        <v>25957222.510399997</v>
      </c>
      <c r="Z987" s="1">
        <v>0</v>
      </c>
      <c r="AA987" s="2" t="s">
        <v>0</v>
      </c>
      <c r="AB987" s="1">
        <v>0</v>
      </c>
      <c r="AC987" s="1">
        <v>0</v>
      </c>
      <c r="AD987" s="2" t="s">
        <v>0</v>
      </c>
      <c r="AE987" s="1">
        <v>0</v>
      </c>
      <c r="AF987" s="2">
        <v>0</v>
      </c>
      <c r="AG987" s="2" t="s">
        <v>0</v>
      </c>
      <c r="AH987" s="1">
        <v>0</v>
      </c>
      <c r="AI987" s="1">
        <v>0</v>
      </c>
      <c r="AJ987" s="2" t="s">
        <v>0</v>
      </c>
      <c r="AK987" s="1">
        <v>0</v>
      </c>
      <c r="AL987" s="1">
        <v>0</v>
      </c>
      <c r="AM987" s="49" t="s">
        <v>1</v>
      </c>
      <c r="AN987" s="2" t="s">
        <v>1</v>
      </c>
      <c r="AO987" s="49" t="s">
        <v>1</v>
      </c>
      <c r="AP987" s="2" t="s">
        <v>1</v>
      </c>
      <c r="AR987" s="7"/>
      <c r="AS987" s="125"/>
      <c r="AT987" s="5"/>
      <c r="AU987" s="13"/>
    </row>
    <row r="988" spans="1:47" x14ac:dyDescent="0.25">
      <c r="A988" s="2" t="s">
        <v>509</v>
      </c>
      <c r="B988" s="48">
        <v>44186</v>
      </c>
      <c r="C988" s="2" t="s">
        <v>6</v>
      </c>
      <c r="D988" s="2" t="s">
        <v>26</v>
      </c>
      <c r="E988" s="2" t="s">
        <v>200</v>
      </c>
      <c r="F988" s="2" t="s">
        <v>2085</v>
      </c>
      <c r="G988" s="2" t="s">
        <v>13</v>
      </c>
      <c r="H988" s="2" t="s">
        <v>1</v>
      </c>
      <c r="I988" s="1" t="s">
        <v>2724</v>
      </c>
      <c r="J988" s="1" t="s">
        <v>1</v>
      </c>
      <c r="K988" s="1" t="s">
        <v>2725</v>
      </c>
      <c r="L988" s="1" t="s">
        <v>2626</v>
      </c>
      <c r="M988" s="1">
        <v>17392417.699999999</v>
      </c>
      <c r="N988" s="2" t="s">
        <v>12</v>
      </c>
      <c r="O988" s="2" t="s">
        <v>2726</v>
      </c>
      <c r="P988" s="2" t="s">
        <v>2727</v>
      </c>
      <c r="Q988" s="1">
        <v>-2169100</v>
      </c>
      <c r="R988" s="1">
        <v>0</v>
      </c>
      <c r="S988" s="1">
        <v>-2169100</v>
      </c>
      <c r="T988" s="1">
        <v>0</v>
      </c>
      <c r="U988" s="2" t="s">
        <v>0</v>
      </c>
      <c r="V988" s="1">
        <v>0</v>
      </c>
      <c r="W988" s="1">
        <v>0</v>
      </c>
      <c r="X988" s="2" t="s">
        <v>0</v>
      </c>
      <c r="Y988" s="1">
        <v>0</v>
      </c>
      <c r="Z988" s="1">
        <v>0</v>
      </c>
      <c r="AA988" s="2" t="s">
        <v>0</v>
      </c>
      <c r="AB988" s="1">
        <v>0</v>
      </c>
      <c r="AC988" s="1">
        <v>0</v>
      </c>
      <c r="AD988" s="2" t="s">
        <v>0</v>
      </c>
      <c r="AE988" s="1">
        <v>0</v>
      </c>
      <c r="AF988" s="2">
        <v>0</v>
      </c>
      <c r="AG988" s="2" t="s">
        <v>0</v>
      </c>
      <c r="AH988" s="1">
        <v>0</v>
      </c>
      <c r="AI988" s="1">
        <v>0</v>
      </c>
      <c r="AJ988" s="2" t="s">
        <v>0</v>
      </c>
      <c r="AK988" s="1">
        <v>0</v>
      </c>
      <c r="AL988" s="1">
        <v>0</v>
      </c>
      <c r="AM988" s="49" t="s">
        <v>1</v>
      </c>
      <c r="AN988" s="2" t="s">
        <v>1</v>
      </c>
      <c r="AO988" s="49" t="s">
        <v>1</v>
      </c>
      <c r="AP988" s="2" t="s">
        <v>1</v>
      </c>
      <c r="AR988" s="7"/>
      <c r="AS988" s="125"/>
      <c r="AT988" s="5"/>
      <c r="AU988" s="13"/>
    </row>
    <row r="989" spans="1:47" x14ac:dyDescent="0.25">
      <c r="A989" s="2" t="s">
        <v>510</v>
      </c>
      <c r="B989" s="48">
        <v>44186</v>
      </c>
      <c r="C989" s="2" t="s">
        <v>6</v>
      </c>
      <c r="D989" s="2" t="s">
        <v>26</v>
      </c>
      <c r="E989" s="2" t="s">
        <v>200</v>
      </c>
      <c r="F989" s="2" t="s">
        <v>2085</v>
      </c>
      <c r="G989" s="2" t="s">
        <v>13</v>
      </c>
      <c r="H989" s="2" t="s">
        <v>1</v>
      </c>
      <c r="I989" s="1" t="s">
        <v>2728</v>
      </c>
      <c r="J989" s="1" t="s">
        <v>1</v>
      </c>
      <c r="K989" s="1" t="s">
        <v>2729</v>
      </c>
      <c r="L989" s="1" t="s">
        <v>2677</v>
      </c>
      <c r="M989" s="1">
        <v>5788445</v>
      </c>
      <c r="N989" s="2" t="s">
        <v>12</v>
      </c>
      <c r="O989" s="2" t="s">
        <v>2730</v>
      </c>
      <c r="P989" s="2" t="s">
        <v>2731</v>
      </c>
      <c r="Q989" s="1">
        <v>-5788445</v>
      </c>
      <c r="R989" s="1">
        <v>0</v>
      </c>
      <c r="S989" s="1">
        <v>-5788445</v>
      </c>
      <c r="T989" s="1">
        <v>0</v>
      </c>
      <c r="U989" s="2" t="s">
        <v>0</v>
      </c>
      <c r="V989" s="1">
        <v>0</v>
      </c>
      <c r="W989" s="1">
        <v>0</v>
      </c>
      <c r="X989" s="2" t="s">
        <v>0</v>
      </c>
      <c r="Y989" s="1">
        <v>0</v>
      </c>
      <c r="Z989" s="1">
        <v>0</v>
      </c>
      <c r="AA989" s="2" t="s">
        <v>0</v>
      </c>
      <c r="AB989" s="1">
        <v>0</v>
      </c>
      <c r="AC989" s="1">
        <v>0</v>
      </c>
      <c r="AD989" s="2" t="s">
        <v>0</v>
      </c>
      <c r="AE989" s="1">
        <v>0</v>
      </c>
      <c r="AF989" s="2">
        <v>0</v>
      </c>
      <c r="AG989" s="2" t="s">
        <v>0</v>
      </c>
      <c r="AH989" s="1">
        <v>0</v>
      </c>
      <c r="AI989" s="1">
        <v>0</v>
      </c>
      <c r="AJ989" s="2" t="s">
        <v>0</v>
      </c>
      <c r="AK989" s="1">
        <v>0</v>
      </c>
      <c r="AL989" s="1">
        <v>0</v>
      </c>
      <c r="AM989" s="49" t="s">
        <v>1</v>
      </c>
      <c r="AN989" s="2" t="s">
        <v>1</v>
      </c>
      <c r="AO989" s="49" t="s">
        <v>1</v>
      </c>
      <c r="AP989" s="2" t="s">
        <v>1</v>
      </c>
      <c r="AR989" s="7"/>
      <c r="AS989" s="125"/>
      <c r="AT989" s="5"/>
      <c r="AU989" s="13"/>
    </row>
    <row r="990" spans="1:47" x14ac:dyDescent="0.25">
      <c r="A990" s="2" t="s">
        <v>511</v>
      </c>
      <c r="B990" s="48">
        <v>44186</v>
      </c>
      <c r="C990" s="2" t="s">
        <v>6</v>
      </c>
      <c r="D990" s="2" t="s">
        <v>26</v>
      </c>
      <c r="E990" s="2" t="s">
        <v>200</v>
      </c>
      <c r="F990" s="2" t="s">
        <v>2085</v>
      </c>
      <c r="G990" s="2" t="s">
        <v>3</v>
      </c>
      <c r="H990" s="2" t="s">
        <v>2732</v>
      </c>
      <c r="I990" s="1" t="s">
        <v>1</v>
      </c>
      <c r="J990" s="1" t="s">
        <v>1</v>
      </c>
      <c r="K990" s="1" t="s">
        <v>1</v>
      </c>
      <c r="L990" s="1" t="s">
        <v>1</v>
      </c>
      <c r="M990" s="1">
        <v>0</v>
      </c>
      <c r="N990" s="2" t="s">
        <v>1</v>
      </c>
      <c r="O990" s="2" t="s">
        <v>2</v>
      </c>
      <c r="P990" s="2" t="s">
        <v>1</v>
      </c>
      <c r="Q990" s="1">
        <v>1190309148.04</v>
      </c>
      <c r="R990" s="1">
        <v>0</v>
      </c>
      <c r="S990" s="1">
        <v>949200078.0999999</v>
      </c>
      <c r="T990" s="1">
        <v>0</v>
      </c>
      <c r="U990" s="2" t="s">
        <v>0</v>
      </c>
      <c r="V990" s="1">
        <v>0</v>
      </c>
      <c r="W990" s="1">
        <v>207852646.50000003</v>
      </c>
      <c r="X990" s="2" t="s">
        <v>9</v>
      </c>
      <c r="Y990" s="1">
        <v>33256423.440000013</v>
      </c>
      <c r="Z990" s="1">
        <v>0</v>
      </c>
      <c r="AA990" s="2" t="s">
        <v>0</v>
      </c>
      <c r="AB990" s="1">
        <v>0</v>
      </c>
      <c r="AC990" s="1">
        <v>0</v>
      </c>
      <c r="AD990" s="2" t="s">
        <v>0</v>
      </c>
      <c r="AE990" s="1">
        <v>0</v>
      </c>
      <c r="AF990" s="2">
        <v>0</v>
      </c>
      <c r="AG990" s="2" t="s">
        <v>0</v>
      </c>
      <c r="AH990" s="1">
        <v>0</v>
      </c>
      <c r="AI990" s="1">
        <v>0</v>
      </c>
      <c r="AJ990" s="2" t="s">
        <v>0</v>
      </c>
      <c r="AK990" s="1">
        <v>0</v>
      </c>
      <c r="AL990" s="1">
        <v>0</v>
      </c>
      <c r="AM990" s="49" t="s">
        <v>1</v>
      </c>
      <c r="AN990" s="2" t="s">
        <v>1</v>
      </c>
      <c r="AO990" s="49" t="s">
        <v>1</v>
      </c>
      <c r="AP990" s="2" t="s">
        <v>1</v>
      </c>
      <c r="AR990" s="7"/>
      <c r="AS990" s="125"/>
      <c r="AT990" s="5"/>
      <c r="AU990" s="13"/>
    </row>
    <row r="991" spans="1:47" x14ac:dyDescent="0.25">
      <c r="A991" s="2" t="s">
        <v>512</v>
      </c>
      <c r="B991" s="48">
        <v>44186</v>
      </c>
      <c r="C991" s="2" t="s">
        <v>27</v>
      </c>
      <c r="D991" s="2" t="s">
        <v>24</v>
      </c>
      <c r="E991" s="2" t="s">
        <v>364</v>
      </c>
      <c r="F991" s="2" t="s">
        <v>2733</v>
      </c>
      <c r="G991" s="2" t="s">
        <v>3</v>
      </c>
      <c r="H991" s="2" t="s">
        <v>2734</v>
      </c>
      <c r="I991" s="1" t="s">
        <v>1</v>
      </c>
      <c r="J991" s="1" t="s">
        <v>1</v>
      </c>
      <c r="K991" s="1" t="s">
        <v>1</v>
      </c>
      <c r="L991" s="1" t="s">
        <v>1</v>
      </c>
      <c r="M991" s="1">
        <v>0</v>
      </c>
      <c r="N991" s="2" t="s">
        <v>1</v>
      </c>
      <c r="O991" s="2" t="s">
        <v>2</v>
      </c>
      <c r="P991" s="2" t="s">
        <v>1</v>
      </c>
      <c r="Q991" s="1">
        <v>214731933.36359999</v>
      </c>
      <c r="R991" s="1">
        <v>0</v>
      </c>
      <c r="S991" s="1">
        <v>125068175.52999997</v>
      </c>
      <c r="T991" s="1">
        <v>0</v>
      </c>
      <c r="U991" s="2" t="s">
        <v>0</v>
      </c>
      <c r="V991" s="1">
        <v>0</v>
      </c>
      <c r="W991" s="1">
        <v>77296342.960000008</v>
      </c>
      <c r="X991" s="2" t="s">
        <v>9</v>
      </c>
      <c r="Y991" s="1">
        <v>12367414.873599999</v>
      </c>
      <c r="Z991" s="1">
        <v>0</v>
      </c>
      <c r="AA991" s="2" t="s">
        <v>0</v>
      </c>
      <c r="AB991" s="1">
        <v>0</v>
      </c>
      <c r="AC991" s="1">
        <v>0</v>
      </c>
      <c r="AD991" s="2" t="s">
        <v>0</v>
      </c>
      <c r="AE991" s="1">
        <v>0</v>
      </c>
      <c r="AF991" s="2">
        <v>0</v>
      </c>
      <c r="AG991" s="2" t="s">
        <v>0</v>
      </c>
      <c r="AH991" s="1">
        <v>0</v>
      </c>
      <c r="AI991" s="1">
        <v>0</v>
      </c>
      <c r="AJ991" s="2" t="s">
        <v>0</v>
      </c>
      <c r="AK991" s="1">
        <v>0</v>
      </c>
      <c r="AL991" s="1">
        <v>0</v>
      </c>
      <c r="AM991" s="49" t="s">
        <v>1</v>
      </c>
      <c r="AN991" s="2" t="s">
        <v>1</v>
      </c>
      <c r="AO991" s="49" t="s">
        <v>1</v>
      </c>
      <c r="AP991" s="2" t="s">
        <v>1</v>
      </c>
      <c r="AR991" s="7"/>
      <c r="AS991" s="125"/>
      <c r="AT991" s="5"/>
      <c r="AU991" s="13"/>
    </row>
    <row r="992" spans="1:47" x14ac:dyDescent="0.25">
      <c r="A992" s="2" t="s">
        <v>513</v>
      </c>
      <c r="B992" s="48">
        <v>44186</v>
      </c>
      <c r="C992" s="2" t="s">
        <v>6</v>
      </c>
      <c r="D992" s="2" t="s">
        <v>24</v>
      </c>
      <c r="E992" s="2" t="s">
        <v>196</v>
      </c>
      <c r="F992" s="2" t="s">
        <v>790</v>
      </c>
      <c r="G992" s="2" t="s">
        <v>3</v>
      </c>
      <c r="H992" s="2" t="s">
        <v>2735</v>
      </c>
      <c r="I992" s="1" t="s">
        <v>1</v>
      </c>
      <c r="J992" s="1" t="s">
        <v>1</v>
      </c>
      <c r="K992" s="1" t="s">
        <v>1</v>
      </c>
      <c r="L992" s="1" t="s">
        <v>1</v>
      </c>
      <c r="M992" s="1">
        <v>0</v>
      </c>
      <c r="N992" s="2" t="s">
        <v>1</v>
      </c>
      <c r="O992" s="2" t="s">
        <v>2</v>
      </c>
      <c r="P992" s="2" t="s">
        <v>1</v>
      </c>
      <c r="Q992" s="1">
        <v>1155358400.6004002</v>
      </c>
      <c r="R992" s="1">
        <v>0</v>
      </c>
      <c r="S992" s="1">
        <v>894628662.4000001</v>
      </c>
      <c r="T992" s="1">
        <v>0</v>
      </c>
      <c r="U992" s="2" t="s">
        <v>0</v>
      </c>
      <c r="V992" s="1">
        <v>0</v>
      </c>
      <c r="W992" s="1">
        <v>224767015.69</v>
      </c>
      <c r="X992" s="2" t="s">
        <v>0</v>
      </c>
      <c r="Y992" s="1">
        <v>35962722.510399997</v>
      </c>
      <c r="Z992" s="1">
        <v>0</v>
      </c>
      <c r="AA992" s="2" t="s">
        <v>0</v>
      </c>
      <c r="AB992" s="1">
        <v>0</v>
      </c>
      <c r="AC992" s="1">
        <v>0</v>
      </c>
      <c r="AD992" s="2" t="s">
        <v>0</v>
      </c>
      <c r="AE992" s="1">
        <v>0</v>
      </c>
      <c r="AF992" s="2">
        <v>0</v>
      </c>
      <c r="AG992" s="2" t="s">
        <v>0</v>
      </c>
      <c r="AH992" s="1">
        <v>0</v>
      </c>
      <c r="AI992" s="1">
        <v>0</v>
      </c>
      <c r="AJ992" s="2" t="s">
        <v>0</v>
      </c>
      <c r="AK992" s="1">
        <v>0</v>
      </c>
      <c r="AL992" s="1">
        <v>0</v>
      </c>
      <c r="AM992" s="49" t="s">
        <v>1</v>
      </c>
      <c r="AN992" s="2" t="s">
        <v>1</v>
      </c>
      <c r="AO992" s="49" t="s">
        <v>1</v>
      </c>
      <c r="AP992" s="2" t="s">
        <v>1</v>
      </c>
      <c r="AR992" s="7"/>
      <c r="AS992" s="125"/>
      <c r="AT992" s="5"/>
      <c r="AU992" s="13"/>
    </row>
    <row r="993" spans="1:47" x14ac:dyDescent="0.25">
      <c r="A993" s="2" t="s">
        <v>514</v>
      </c>
      <c r="B993" s="48">
        <v>44186</v>
      </c>
      <c r="C993" s="2" t="s">
        <v>6</v>
      </c>
      <c r="D993" s="2" t="s">
        <v>22</v>
      </c>
      <c r="E993" s="2" t="s">
        <v>194</v>
      </c>
      <c r="F993" s="2" t="s">
        <v>2736</v>
      </c>
      <c r="G993" s="2" t="s">
        <v>3</v>
      </c>
      <c r="H993" s="2" t="s">
        <v>2737</v>
      </c>
      <c r="I993" s="1" t="s">
        <v>1</v>
      </c>
      <c r="J993" s="1" t="s">
        <v>1</v>
      </c>
      <c r="K993" s="1" t="s">
        <v>1</v>
      </c>
      <c r="L993" s="1" t="s">
        <v>1</v>
      </c>
      <c r="M993" s="1">
        <v>0</v>
      </c>
      <c r="N993" s="2" t="s">
        <v>1</v>
      </c>
      <c r="O993" s="2" t="s">
        <v>2</v>
      </c>
      <c r="P993" s="2" t="s">
        <v>1</v>
      </c>
      <c r="Q993" s="1">
        <v>891517979.77240002</v>
      </c>
      <c r="R993" s="1">
        <v>0</v>
      </c>
      <c r="S993" s="1">
        <v>677847770.64999998</v>
      </c>
      <c r="T993" s="1">
        <v>0</v>
      </c>
      <c r="U993" s="2" t="s">
        <v>0</v>
      </c>
      <c r="V993" s="1">
        <v>0</v>
      </c>
      <c r="W993" s="1">
        <v>184198456.14000002</v>
      </c>
      <c r="X993" s="2" t="s">
        <v>9</v>
      </c>
      <c r="Y993" s="1">
        <v>29471752.982399996</v>
      </c>
      <c r="Z993" s="1">
        <v>0</v>
      </c>
      <c r="AA993" s="2" t="s">
        <v>0</v>
      </c>
      <c r="AB993" s="1">
        <v>0</v>
      </c>
      <c r="AC993" s="1">
        <v>0</v>
      </c>
      <c r="AD993" s="2" t="s">
        <v>0</v>
      </c>
      <c r="AE993" s="1">
        <v>0</v>
      </c>
      <c r="AF993" s="2">
        <v>0</v>
      </c>
      <c r="AG993" s="2" t="s">
        <v>0</v>
      </c>
      <c r="AH993" s="1">
        <v>0</v>
      </c>
      <c r="AI993" s="1">
        <v>0</v>
      </c>
      <c r="AJ993" s="2" t="s">
        <v>0</v>
      </c>
      <c r="AK993" s="1">
        <v>0</v>
      </c>
      <c r="AL993" s="1">
        <v>0</v>
      </c>
      <c r="AM993" s="49" t="s">
        <v>1</v>
      </c>
      <c r="AN993" s="2" t="s">
        <v>1</v>
      </c>
      <c r="AO993" s="49" t="s">
        <v>1</v>
      </c>
      <c r="AP993" s="2" t="s">
        <v>1</v>
      </c>
      <c r="AR993" s="7"/>
      <c r="AS993" s="125"/>
      <c r="AT993" s="5"/>
      <c r="AU993" s="13"/>
    </row>
    <row r="994" spans="1:47" x14ac:dyDescent="0.25">
      <c r="A994" s="2" t="s">
        <v>515</v>
      </c>
      <c r="B994" s="48">
        <v>44186</v>
      </c>
      <c r="C994" s="2" t="s">
        <v>6</v>
      </c>
      <c r="D994" s="2" t="s">
        <v>19</v>
      </c>
      <c r="E994" s="2" t="s">
        <v>185</v>
      </c>
      <c r="F994" s="2" t="s">
        <v>826</v>
      </c>
      <c r="G994" s="2" t="s">
        <v>3</v>
      </c>
      <c r="H994" s="2" t="s">
        <v>2738</v>
      </c>
      <c r="I994" s="1" t="s">
        <v>1</v>
      </c>
      <c r="J994" s="1" t="s">
        <v>1</v>
      </c>
      <c r="K994" s="1" t="s">
        <v>1</v>
      </c>
      <c r="L994" s="1" t="s">
        <v>1</v>
      </c>
      <c r="M994" s="1">
        <v>0</v>
      </c>
      <c r="N994" s="2" t="s">
        <v>1</v>
      </c>
      <c r="O994" s="2" t="s">
        <v>2</v>
      </c>
      <c r="P994" s="2" t="s">
        <v>1</v>
      </c>
      <c r="Q994" s="1">
        <v>843785133.64040005</v>
      </c>
      <c r="R994" s="1">
        <v>0</v>
      </c>
      <c r="S994" s="1">
        <v>594117822.14999986</v>
      </c>
      <c r="T994" s="1">
        <v>0</v>
      </c>
      <c r="U994" s="2" t="s">
        <v>0</v>
      </c>
      <c r="V994" s="1">
        <v>0</v>
      </c>
      <c r="W994" s="1">
        <v>215230440.94</v>
      </c>
      <c r="X994" s="2" t="s">
        <v>0</v>
      </c>
      <c r="Y994" s="1">
        <v>34436870.550399996</v>
      </c>
      <c r="Z994" s="1">
        <v>0</v>
      </c>
      <c r="AA994" s="2" t="s">
        <v>0</v>
      </c>
      <c r="AB994" s="1">
        <v>0</v>
      </c>
      <c r="AC994" s="1">
        <v>0</v>
      </c>
      <c r="AD994" s="2" t="s">
        <v>0</v>
      </c>
      <c r="AE994" s="1">
        <v>0</v>
      </c>
      <c r="AF994" s="2">
        <v>0</v>
      </c>
      <c r="AG994" s="2" t="s">
        <v>0</v>
      </c>
      <c r="AH994" s="1">
        <v>0</v>
      </c>
      <c r="AI994" s="1">
        <v>0</v>
      </c>
      <c r="AJ994" s="2" t="s">
        <v>0</v>
      </c>
      <c r="AK994" s="1">
        <v>0</v>
      </c>
      <c r="AL994" s="1">
        <v>0</v>
      </c>
      <c r="AM994" s="49" t="s">
        <v>1</v>
      </c>
      <c r="AN994" s="2" t="s">
        <v>1</v>
      </c>
      <c r="AO994" s="49" t="s">
        <v>1</v>
      </c>
      <c r="AP994" s="2" t="s">
        <v>1</v>
      </c>
      <c r="AR994" s="7"/>
      <c r="AS994" s="125"/>
      <c r="AT994" s="5"/>
      <c r="AU994" s="13"/>
    </row>
    <row r="995" spans="1:47" x14ac:dyDescent="0.25">
      <c r="A995" s="2" t="s">
        <v>516</v>
      </c>
      <c r="B995" s="48">
        <v>44186</v>
      </c>
      <c r="C995" s="2" t="s">
        <v>6</v>
      </c>
      <c r="D995" s="2" t="s">
        <v>17</v>
      </c>
      <c r="E995" s="2" t="s">
        <v>183</v>
      </c>
      <c r="F995" s="2" t="s">
        <v>2739</v>
      </c>
      <c r="G995" s="2" t="s">
        <v>13</v>
      </c>
      <c r="H995" s="2" t="s">
        <v>1</v>
      </c>
      <c r="I995" s="1" t="s">
        <v>2740</v>
      </c>
      <c r="J995" s="1" t="s">
        <v>1</v>
      </c>
      <c r="K995" s="1" t="s">
        <v>2741</v>
      </c>
      <c r="L995" s="1" t="s">
        <v>2626</v>
      </c>
      <c r="M995" s="1">
        <v>44752019.039999999</v>
      </c>
      <c r="N995" s="2" t="s">
        <v>12</v>
      </c>
      <c r="O995" s="2" t="s">
        <v>2742</v>
      </c>
      <c r="P995" s="2" t="s">
        <v>2743</v>
      </c>
      <c r="Q995" s="1">
        <v>-2289000</v>
      </c>
      <c r="R995" s="1">
        <v>0</v>
      </c>
      <c r="S995" s="1">
        <v>-2289000</v>
      </c>
      <c r="T995" s="1">
        <v>0</v>
      </c>
      <c r="U995" s="2" t="s">
        <v>0</v>
      </c>
      <c r="V995" s="1">
        <v>0</v>
      </c>
      <c r="W995" s="1">
        <v>0</v>
      </c>
      <c r="X995" s="2" t="s">
        <v>0</v>
      </c>
      <c r="Y995" s="1">
        <v>0</v>
      </c>
      <c r="Z995" s="1">
        <v>0</v>
      </c>
      <c r="AA995" s="2" t="s">
        <v>0</v>
      </c>
      <c r="AB995" s="1">
        <v>0</v>
      </c>
      <c r="AC995" s="1">
        <v>0</v>
      </c>
      <c r="AD995" s="2" t="s">
        <v>0</v>
      </c>
      <c r="AE995" s="1">
        <v>0</v>
      </c>
      <c r="AF995" s="2">
        <v>0</v>
      </c>
      <c r="AG995" s="2" t="s">
        <v>0</v>
      </c>
      <c r="AH995" s="1">
        <v>0</v>
      </c>
      <c r="AI995" s="1">
        <v>0</v>
      </c>
      <c r="AJ995" s="2" t="s">
        <v>0</v>
      </c>
      <c r="AK995" s="1">
        <v>0</v>
      </c>
      <c r="AL995" s="1">
        <v>0</v>
      </c>
      <c r="AM995" s="49" t="s">
        <v>1</v>
      </c>
      <c r="AN995" s="2" t="s">
        <v>1</v>
      </c>
      <c r="AO995" s="49" t="s">
        <v>1</v>
      </c>
      <c r="AP995" s="2" t="s">
        <v>1</v>
      </c>
      <c r="AR995" s="7"/>
      <c r="AS995" s="125"/>
      <c r="AT995" s="5"/>
      <c r="AU995" s="13"/>
    </row>
    <row r="996" spans="1:47" x14ac:dyDescent="0.25">
      <c r="A996" s="2" t="s">
        <v>517</v>
      </c>
      <c r="B996" s="48">
        <v>44186</v>
      </c>
      <c r="C996" s="2" t="s">
        <v>6</v>
      </c>
      <c r="D996" s="2" t="s">
        <v>17</v>
      </c>
      <c r="E996" s="2" t="s">
        <v>183</v>
      </c>
      <c r="F996" s="2" t="s">
        <v>2739</v>
      </c>
      <c r="G996" s="2" t="s">
        <v>3</v>
      </c>
      <c r="H996" s="2" t="s">
        <v>2744</v>
      </c>
      <c r="I996" s="1" t="s">
        <v>1</v>
      </c>
      <c r="J996" s="1" t="s">
        <v>1</v>
      </c>
      <c r="K996" s="1" t="s">
        <v>1</v>
      </c>
      <c r="L996" s="1" t="s">
        <v>1</v>
      </c>
      <c r="M996" s="1">
        <v>0</v>
      </c>
      <c r="N996" s="2" t="s">
        <v>1</v>
      </c>
      <c r="O996" s="2" t="s">
        <v>2</v>
      </c>
      <c r="P996" s="2" t="s">
        <v>1</v>
      </c>
      <c r="Q996" s="1">
        <v>802598210.75800002</v>
      </c>
      <c r="R996" s="1">
        <v>0</v>
      </c>
      <c r="S996" s="1">
        <v>658778312.05000007</v>
      </c>
      <c r="T996" s="1">
        <v>0</v>
      </c>
      <c r="U996" s="2" t="s">
        <v>0</v>
      </c>
      <c r="V996" s="1">
        <v>0</v>
      </c>
      <c r="W996" s="1">
        <v>123982671.3</v>
      </c>
      <c r="X996" s="2" t="s">
        <v>0</v>
      </c>
      <c r="Y996" s="1">
        <v>19837227.408</v>
      </c>
      <c r="Z996" s="1">
        <v>0</v>
      </c>
      <c r="AA996" s="2" t="s">
        <v>0</v>
      </c>
      <c r="AB996" s="1">
        <v>0</v>
      </c>
      <c r="AC996" s="1">
        <v>0</v>
      </c>
      <c r="AD996" s="2" t="s">
        <v>0</v>
      </c>
      <c r="AE996" s="1">
        <v>0</v>
      </c>
      <c r="AF996" s="2">
        <v>0</v>
      </c>
      <c r="AG996" s="2" t="s">
        <v>0</v>
      </c>
      <c r="AH996" s="1">
        <v>0</v>
      </c>
      <c r="AI996" s="1">
        <v>0</v>
      </c>
      <c r="AJ996" s="2" t="s">
        <v>0</v>
      </c>
      <c r="AK996" s="1">
        <v>0</v>
      </c>
      <c r="AL996" s="1">
        <v>0</v>
      </c>
      <c r="AM996" s="49" t="s">
        <v>1</v>
      </c>
      <c r="AN996" s="2" t="s">
        <v>1</v>
      </c>
      <c r="AO996" s="49" t="s">
        <v>1</v>
      </c>
      <c r="AP996" s="2" t="s">
        <v>1</v>
      </c>
      <c r="AR996" s="7"/>
      <c r="AS996" s="125"/>
      <c r="AT996" s="5"/>
      <c r="AU996" s="13"/>
    </row>
    <row r="997" spans="1:47" x14ac:dyDescent="0.25">
      <c r="A997" s="2" t="s">
        <v>518</v>
      </c>
      <c r="B997" s="48">
        <v>44186</v>
      </c>
      <c r="C997" s="2" t="s">
        <v>6</v>
      </c>
      <c r="D997" s="2" t="s">
        <v>14</v>
      </c>
      <c r="E997" s="2" t="s">
        <v>181</v>
      </c>
      <c r="F997" s="2" t="s">
        <v>2745</v>
      </c>
      <c r="G997" s="2" t="s">
        <v>3</v>
      </c>
      <c r="H997" s="2" t="s">
        <v>2746</v>
      </c>
      <c r="I997" s="1" t="s">
        <v>1</v>
      </c>
      <c r="J997" s="1" t="s">
        <v>1</v>
      </c>
      <c r="K997" s="1" t="s">
        <v>1</v>
      </c>
      <c r="L997" s="1" t="s">
        <v>1</v>
      </c>
      <c r="M997" s="1">
        <v>0</v>
      </c>
      <c r="N997" s="2" t="s">
        <v>1</v>
      </c>
      <c r="O997" s="2" t="s">
        <v>2</v>
      </c>
      <c r="P997" s="2" t="s">
        <v>1</v>
      </c>
      <c r="Q997" s="1">
        <v>355471547.28199995</v>
      </c>
      <c r="R997" s="1">
        <v>0</v>
      </c>
      <c r="S997" s="1">
        <v>326814622.85000002</v>
      </c>
      <c r="T997" s="1">
        <v>0</v>
      </c>
      <c r="U997" s="2" t="s">
        <v>0</v>
      </c>
      <c r="V997" s="1">
        <v>0</v>
      </c>
      <c r="W997" s="1">
        <v>24704245.199999999</v>
      </c>
      <c r="X997" s="2" t="s">
        <v>0</v>
      </c>
      <c r="Y997" s="1">
        <v>3952679.2319999998</v>
      </c>
      <c r="Z997" s="1">
        <v>0</v>
      </c>
      <c r="AA997" s="2" t="s">
        <v>0</v>
      </c>
      <c r="AB997" s="1">
        <v>0</v>
      </c>
      <c r="AC997" s="1">
        <v>0</v>
      </c>
      <c r="AD997" s="2" t="s">
        <v>0</v>
      </c>
      <c r="AE997" s="1">
        <v>0</v>
      </c>
      <c r="AF997" s="2">
        <v>0</v>
      </c>
      <c r="AG997" s="2" t="s">
        <v>0</v>
      </c>
      <c r="AH997" s="1">
        <v>0</v>
      </c>
      <c r="AI997" s="1">
        <v>0</v>
      </c>
      <c r="AJ997" s="2" t="s">
        <v>0</v>
      </c>
      <c r="AK997" s="1">
        <v>0</v>
      </c>
      <c r="AL997" s="1">
        <v>0</v>
      </c>
      <c r="AM997" s="49" t="s">
        <v>1</v>
      </c>
      <c r="AN997" s="2" t="s">
        <v>1</v>
      </c>
      <c r="AO997" s="49" t="s">
        <v>1</v>
      </c>
      <c r="AP997" s="2" t="s">
        <v>1</v>
      </c>
      <c r="AR997" s="7"/>
      <c r="AS997" s="125"/>
      <c r="AT997" s="5"/>
      <c r="AU997" s="13"/>
    </row>
    <row r="998" spans="1:47" x14ac:dyDescent="0.25">
      <c r="A998" s="2" t="s">
        <v>519</v>
      </c>
      <c r="B998" s="48">
        <v>44186</v>
      </c>
      <c r="C998" s="2" t="s">
        <v>6</v>
      </c>
      <c r="D998" s="2" t="s">
        <v>10</v>
      </c>
      <c r="E998" s="2" t="s">
        <v>178</v>
      </c>
      <c r="F998" s="2" t="s">
        <v>878</v>
      </c>
      <c r="G998" s="2" t="s">
        <v>13</v>
      </c>
      <c r="H998" s="2" t="s">
        <v>1</v>
      </c>
      <c r="I998" s="1" t="s">
        <v>2747</v>
      </c>
      <c r="J998" s="1" t="s">
        <v>1</v>
      </c>
      <c r="K998" s="1" t="s">
        <v>2748</v>
      </c>
      <c r="L998" s="1" t="s">
        <v>2482</v>
      </c>
      <c r="M998" s="1">
        <v>1962000</v>
      </c>
      <c r="N998" s="2" t="s">
        <v>12</v>
      </c>
      <c r="O998" s="2" t="s">
        <v>2749</v>
      </c>
      <c r="P998" s="2" t="s">
        <v>2750</v>
      </c>
      <c r="Q998" s="1">
        <v>-872000</v>
      </c>
      <c r="R998" s="1">
        <v>0</v>
      </c>
      <c r="S998" s="1">
        <v>-872000</v>
      </c>
      <c r="T998" s="1">
        <v>0</v>
      </c>
      <c r="U998" s="2" t="s">
        <v>0</v>
      </c>
      <c r="V998" s="1">
        <v>0</v>
      </c>
      <c r="W998" s="1">
        <v>0</v>
      </c>
      <c r="X998" s="2" t="s">
        <v>0</v>
      </c>
      <c r="Y998" s="1">
        <v>0</v>
      </c>
      <c r="Z998" s="1">
        <v>0</v>
      </c>
      <c r="AA998" s="2" t="s">
        <v>0</v>
      </c>
      <c r="AB998" s="1">
        <v>0</v>
      </c>
      <c r="AC998" s="1">
        <v>0</v>
      </c>
      <c r="AD998" s="2" t="s">
        <v>0</v>
      </c>
      <c r="AE998" s="1">
        <v>0</v>
      </c>
      <c r="AF998" s="2">
        <v>0</v>
      </c>
      <c r="AG998" s="2" t="s">
        <v>0</v>
      </c>
      <c r="AH998" s="1">
        <v>0</v>
      </c>
      <c r="AI998" s="1">
        <v>0</v>
      </c>
      <c r="AJ998" s="2" t="s">
        <v>0</v>
      </c>
      <c r="AK998" s="1">
        <v>0</v>
      </c>
      <c r="AL998" s="1">
        <v>0</v>
      </c>
      <c r="AM998" s="49" t="s">
        <v>1</v>
      </c>
      <c r="AN998" s="2" t="s">
        <v>1</v>
      </c>
      <c r="AO998" s="49" t="s">
        <v>1</v>
      </c>
      <c r="AP998" s="2" t="s">
        <v>1</v>
      </c>
      <c r="AR998" s="7"/>
      <c r="AS998" s="125"/>
      <c r="AT998" s="5"/>
      <c r="AU998" s="13"/>
    </row>
    <row r="999" spans="1:47" x14ac:dyDescent="0.25">
      <c r="A999" s="2" t="s">
        <v>520</v>
      </c>
      <c r="B999" s="48">
        <v>44186</v>
      </c>
      <c r="C999" s="2" t="s">
        <v>6</v>
      </c>
      <c r="D999" s="2" t="s">
        <v>10</v>
      </c>
      <c r="E999" s="2" t="s">
        <v>178</v>
      </c>
      <c r="F999" s="2" t="s">
        <v>878</v>
      </c>
      <c r="G999" s="2" t="s">
        <v>3</v>
      </c>
      <c r="H999" s="2" t="s">
        <v>2751</v>
      </c>
      <c r="I999" s="1" t="s">
        <v>1</v>
      </c>
      <c r="J999" s="1" t="s">
        <v>1</v>
      </c>
      <c r="K999" s="1" t="s">
        <v>1</v>
      </c>
      <c r="L999" s="1" t="s">
        <v>1</v>
      </c>
      <c r="M999" s="1">
        <v>0</v>
      </c>
      <c r="N999" s="2" t="s">
        <v>1</v>
      </c>
      <c r="O999" s="2" t="s">
        <v>2</v>
      </c>
      <c r="P999" s="2" t="s">
        <v>1</v>
      </c>
      <c r="Q999" s="1">
        <v>60233137.606399998</v>
      </c>
      <c r="R999" s="1">
        <v>0</v>
      </c>
      <c r="S999" s="1">
        <v>31491190</v>
      </c>
      <c r="T999" s="1">
        <v>0</v>
      </c>
      <c r="U999" s="2" t="s">
        <v>0</v>
      </c>
      <c r="V999" s="1">
        <v>0</v>
      </c>
      <c r="W999" s="1">
        <v>24777541.039999999</v>
      </c>
      <c r="X999" s="2" t="s">
        <v>9</v>
      </c>
      <c r="Y999" s="1">
        <v>3964406.5663999999</v>
      </c>
      <c r="Z999" s="1">
        <v>0</v>
      </c>
      <c r="AA999" s="2" t="s">
        <v>0</v>
      </c>
      <c r="AB999" s="1">
        <v>0</v>
      </c>
      <c r="AC999" s="1">
        <v>0</v>
      </c>
      <c r="AD999" s="2" t="s">
        <v>0</v>
      </c>
      <c r="AE999" s="1">
        <v>0</v>
      </c>
      <c r="AF999" s="2">
        <v>0</v>
      </c>
      <c r="AG999" s="2" t="s">
        <v>0</v>
      </c>
      <c r="AH999" s="1">
        <v>0</v>
      </c>
      <c r="AI999" s="1">
        <v>0</v>
      </c>
      <c r="AJ999" s="2" t="s">
        <v>0</v>
      </c>
      <c r="AK999" s="1">
        <v>0</v>
      </c>
      <c r="AL999" s="1">
        <v>0</v>
      </c>
      <c r="AM999" s="49" t="s">
        <v>1</v>
      </c>
      <c r="AN999" s="2" t="s">
        <v>1</v>
      </c>
      <c r="AO999" s="49" t="s">
        <v>1</v>
      </c>
      <c r="AP999" s="2" t="s">
        <v>1</v>
      </c>
      <c r="AR999" s="7"/>
      <c r="AS999" s="125"/>
      <c r="AT999" s="5"/>
      <c r="AU999" s="13"/>
    </row>
    <row r="1000" spans="1:47" x14ac:dyDescent="0.25">
      <c r="A1000" s="2" t="s">
        <v>521</v>
      </c>
      <c r="B1000" s="48">
        <v>44186</v>
      </c>
      <c r="C1000" s="2" t="s">
        <v>6</v>
      </c>
      <c r="D1000" s="2" t="s">
        <v>280</v>
      </c>
      <c r="E1000" s="2" t="s">
        <v>204</v>
      </c>
      <c r="F1000" s="2" t="s">
        <v>1709</v>
      </c>
      <c r="G1000" s="2" t="s">
        <v>3</v>
      </c>
      <c r="H1000" s="2" t="s">
        <v>2752</v>
      </c>
      <c r="I1000" s="1" t="s">
        <v>1</v>
      </c>
      <c r="J1000" s="1" t="s">
        <v>1</v>
      </c>
      <c r="K1000" s="1" t="s">
        <v>1</v>
      </c>
      <c r="L1000" s="1" t="s">
        <v>1</v>
      </c>
      <c r="M1000" s="1">
        <v>0</v>
      </c>
      <c r="N1000" s="2" t="s">
        <v>1</v>
      </c>
      <c r="O1000" s="2" t="s">
        <v>2</v>
      </c>
      <c r="P1000" s="2" t="s">
        <v>1</v>
      </c>
      <c r="Q1000" s="1">
        <v>286143782</v>
      </c>
      <c r="R1000" s="1">
        <v>0</v>
      </c>
      <c r="S1000" s="1">
        <v>239405236</v>
      </c>
      <c r="T1000" s="1">
        <v>0</v>
      </c>
      <c r="U1000" s="2" t="s">
        <v>0</v>
      </c>
      <c r="V1000" s="1">
        <v>0</v>
      </c>
      <c r="W1000" s="1">
        <v>40291850</v>
      </c>
      <c r="X1000" s="2" t="s">
        <v>9</v>
      </c>
      <c r="Y1000" s="1">
        <v>6446696</v>
      </c>
      <c r="Z1000" s="1">
        <v>0</v>
      </c>
      <c r="AA1000" s="2" t="s">
        <v>0</v>
      </c>
      <c r="AB1000" s="1">
        <v>0</v>
      </c>
      <c r="AC1000" s="1">
        <v>0</v>
      </c>
      <c r="AD1000" s="2" t="s">
        <v>0</v>
      </c>
      <c r="AE1000" s="1">
        <v>0</v>
      </c>
      <c r="AF1000" s="2">
        <v>0</v>
      </c>
      <c r="AG1000" s="2" t="s">
        <v>0</v>
      </c>
      <c r="AH1000" s="1">
        <v>0</v>
      </c>
      <c r="AI1000" s="1">
        <v>0</v>
      </c>
      <c r="AJ1000" s="2" t="s">
        <v>0</v>
      </c>
      <c r="AK1000" s="1">
        <v>0</v>
      </c>
      <c r="AL1000" s="1">
        <v>0</v>
      </c>
      <c r="AM1000" s="49" t="s">
        <v>1</v>
      </c>
      <c r="AN1000" s="2" t="s">
        <v>1</v>
      </c>
      <c r="AO1000" s="49" t="s">
        <v>1</v>
      </c>
      <c r="AP1000" s="2" t="s">
        <v>1</v>
      </c>
      <c r="AR1000" s="7"/>
      <c r="AS1000" s="125"/>
      <c r="AT1000" s="5"/>
      <c r="AU1000" s="13"/>
    </row>
    <row r="1001" spans="1:47" x14ac:dyDescent="0.25">
      <c r="A1001" s="2" t="s">
        <v>522</v>
      </c>
      <c r="B1001" s="48">
        <v>44186</v>
      </c>
      <c r="C1001" s="2" t="s">
        <v>6</v>
      </c>
      <c r="D1001" s="2" t="s">
        <v>7</v>
      </c>
      <c r="E1001" s="2" t="s">
        <v>917</v>
      </c>
      <c r="F1001" s="2" t="s">
        <v>2753</v>
      </c>
      <c r="G1001" s="2" t="s">
        <v>3</v>
      </c>
      <c r="H1001" s="2" t="s">
        <v>2754</v>
      </c>
      <c r="I1001" s="1" t="s">
        <v>1</v>
      </c>
      <c r="J1001" s="1" t="s">
        <v>1</v>
      </c>
      <c r="K1001" s="1" t="s">
        <v>1</v>
      </c>
      <c r="L1001" s="1" t="s">
        <v>1</v>
      </c>
      <c r="M1001" s="1">
        <v>0</v>
      </c>
      <c r="N1001" s="2" t="s">
        <v>1</v>
      </c>
      <c r="O1001" s="2" t="s">
        <v>2</v>
      </c>
      <c r="P1001" s="2" t="s">
        <v>1</v>
      </c>
      <c r="Q1001" s="1">
        <v>141143446</v>
      </c>
      <c r="R1001" s="1">
        <v>0</v>
      </c>
      <c r="S1001" s="1">
        <v>119376800</v>
      </c>
      <c r="T1001" s="1">
        <v>0</v>
      </c>
      <c r="U1001" s="2" t="s">
        <v>0</v>
      </c>
      <c r="V1001" s="1">
        <v>0</v>
      </c>
      <c r="W1001" s="1">
        <v>18764350</v>
      </c>
      <c r="X1001" s="2" t="s">
        <v>9</v>
      </c>
      <c r="Y1001" s="1">
        <v>3002296</v>
      </c>
      <c r="Z1001" s="1">
        <v>0</v>
      </c>
      <c r="AA1001" s="2" t="s">
        <v>0</v>
      </c>
      <c r="AB1001" s="1">
        <v>0</v>
      </c>
      <c r="AC1001" s="1">
        <v>0</v>
      </c>
      <c r="AD1001" s="2" t="s">
        <v>0</v>
      </c>
      <c r="AE1001" s="1">
        <v>0</v>
      </c>
      <c r="AF1001" s="2">
        <v>0</v>
      </c>
      <c r="AG1001" s="2" t="s">
        <v>0</v>
      </c>
      <c r="AH1001" s="1">
        <v>0</v>
      </c>
      <c r="AI1001" s="1">
        <v>0</v>
      </c>
      <c r="AJ1001" s="2" t="s">
        <v>0</v>
      </c>
      <c r="AK1001" s="1">
        <v>0</v>
      </c>
      <c r="AL1001" s="1">
        <v>0</v>
      </c>
      <c r="AM1001" s="49" t="s">
        <v>1</v>
      </c>
      <c r="AN1001" s="2" t="s">
        <v>1</v>
      </c>
      <c r="AO1001" s="49" t="s">
        <v>1</v>
      </c>
      <c r="AP1001" s="2" t="s">
        <v>1</v>
      </c>
      <c r="AR1001" s="7"/>
      <c r="AS1001" s="125"/>
      <c r="AT1001" s="5"/>
      <c r="AU1001" s="13"/>
    </row>
    <row r="1002" spans="1:47" x14ac:dyDescent="0.25">
      <c r="A1002" s="2" t="s">
        <v>523</v>
      </c>
      <c r="B1002" s="48">
        <v>44186</v>
      </c>
      <c r="C1002" s="2" t="s">
        <v>6</v>
      </c>
      <c r="D1002" s="2" t="s">
        <v>5</v>
      </c>
      <c r="E1002" s="2" t="s">
        <v>175</v>
      </c>
      <c r="F1002" s="2" t="s">
        <v>2755</v>
      </c>
      <c r="G1002" s="2" t="s">
        <v>3</v>
      </c>
      <c r="H1002" s="2" t="s">
        <v>2060</v>
      </c>
      <c r="I1002" s="1" t="s">
        <v>1</v>
      </c>
      <c r="J1002" s="1" t="s">
        <v>1</v>
      </c>
      <c r="K1002" s="1" t="s">
        <v>1</v>
      </c>
      <c r="L1002" s="1" t="s">
        <v>1</v>
      </c>
      <c r="M1002" s="1">
        <v>0</v>
      </c>
      <c r="N1002" s="2" t="s">
        <v>1</v>
      </c>
      <c r="O1002" s="2" t="s">
        <v>98</v>
      </c>
      <c r="P1002" s="2" t="s">
        <v>1</v>
      </c>
      <c r="Q1002" s="1">
        <v>0</v>
      </c>
      <c r="R1002" s="1">
        <v>0</v>
      </c>
      <c r="S1002" s="1">
        <v>0</v>
      </c>
      <c r="T1002" s="1">
        <v>0</v>
      </c>
      <c r="U1002" s="2" t="s">
        <v>0</v>
      </c>
      <c r="V1002" s="1">
        <v>0</v>
      </c>
      <c r="W1002" s="1">
        <v>0</v>
      </c>
      <c r="X1002" s="2" t="s">
        <v>0</v>
      </c>
      <c r="Y1002" s="1">
        <v>0</v>
      </c>
      <c r="Z1002" s="1">
        <v>0</v>
      </c>
      <c r="AA1002" s="2" t="s">
        <v>0</v>
      </c>
      <c r="AB1002" s="1">
        <v>0</v>
      </c>
      <c r="AC1002" s="1">
        <v>0</v>
      </c>
      <c r="AD1002" s="2" t="s">
        <v>0</v>
      </c>
      <c r="AE1002" s="1">
        <v>0</v>
      </c>
      <c r="AF1002" s="2">
        <v>0</v>
      </c>
      <c r="AG1002" s="2" t="s">
        <v>0</v>
      </c>
      <c r="AH1002" s="1">
        <v>0</v>
      </c>
      <c r="AI1002" s="1">
        <v>0</v>
      </c>
      <c r="AJ1002" s="2" t="s">
        <v>0</v>
      </c>
      <c r="AK1002" s="1">
        <v>0</v>
      </c>
      <c r="AL1002" s="1">
        <v>0</v>
      </c>
      <c r="AM1002" s="49" t="s">
        <v>1</v>
      </c>
      <c r="AN1002" s="2" t="s">
        <v>1</v>
      </c>
      <c r="AO1002" s="49" t="s">
        <v>1</v>
      </c>
      <c r="AP1002" s="2" t="s">
        <v>1</v>
      </c>
      <c r="AR1002" s="7"/>
      <c r="AS1002" s="125"/>
      <c r="AT1002" s="5"/>
      <c r="AU1002" s="13"/>
    </row>
    <row r="1003" spans="1:47" x14ac:dyDescent="0.25">
      <c r="A1003" s="2" t="s">
        <v>524</v>
      </c>
      <c r="B1003" s="48">
        <v>44187</v>
      </c>
      <c r="C1003" s="2" t="s">
        <v>27</v>
      </c>
      <c r="D1003" s="2" t="s">
        <v>49</v>
      </c>
      <c r="E1003" s="2" t="s">
        <v>223</v>
      </c>
      <c r="F1003" s="2" t="s">
        <v>2756</v>
      </c>
      <c r="G1003" s="2" t="s">
        <v>3</v>
      </c>
      <c r="H1003" s="2" t="s">
        <v>2757</v>
      </c>
      <c r="I1003" s="1" t="s">
        <v>1</v>
      </c>
      <c r="J1003" s="1" t="s">
        <v>1</v>
      </c>
      <c r="K1003" s="1" t="s">
        <v>1</v>
      </c>
      <c r="L1003" s="1" t="s">
        <v>1</v>
      </c>
      <c r="M1003" s="1">
        <v>0</v>
      </c>
      <c r="N1003" s="2" t="s">
        <v>1</v>
      </c>
      <c r="O1003" s="2" t="s">
        <v>2</v>
      </c>
      <c r="P1003" s="2" t="s">
        <v>1</v>
      </c>
      <c r="Q1003" s="1">
        <v>238558023.08399996</v>
      </c>
      <c r="R1003" s="1">
        <v>0</v>
      </c>
      <c r="S1003" s="1">
        <v>176749270.5</v>
      </c>
      <c r="T1003" s="1">
        <v>0</v>
      </c>
      <c r="U1003" s="2" t="s">
        <v>0</v>
      </c>
      <c r="V1003" s="1">
        <v>0</v>
      </c>
      <c r="W1003" s="1">
        <v>53283407.399999999</v>
      </c>
      <c r="X1003" s="2" t="s">
        <v>0</v>
      </c>
      <c r="Y1003" s="1">
        <v>8525345.1840000004</v>
      </c>
      <c r="Z1003" s="1">
        <v>0</v>
      </c>
      <c r="AA1003" s="2" t="s">
        <v>0</v>
      </c>
      <c r="AB1003" s="1">
        <v>0</v>
      </c>
      <c r="AC1003" s="1">
        <v>0</v>
      </c>
      <c r="AD1003" s="2" t="s">
        <v>0</v>
      </c>
      <c r="AE1003" s="1">
        <v>0</v>
      </c>
      <c r="AF1003" s="2">
        <v>0</v>
      </c>
      <c r="AG1003" s="2" t="s">
        <v>0</v>
      </c>
      <c r="AH1003" s="1">
        <v>0</v>
      </c>
      <c r="AI1003" s="1">
        <v>0</v>
      </c>
      <c r="AJ1003" s="2" t="s">
        <v>0</v>
      </c>
      <c r="AK1003" s="1">
        <v>0</v>
      </c>
      <c r="AL1003" s="1">
        <v>0</v>
      </c>
      <c r="AM1003" s="49" t="s">
        <v>1</v>
      </c>
      <c r="AN1003" s="2" t="s">
        <v>1</v>
      </c>
      <c r="AO1003" s="49" t="s">
        <v>1</v>
      </c>
      <c r="AP1003" s="2" t="s">
        <v>1</v>
      </c>
      <c r="AR1003" s="7"/>
      <c r="AS1003" s="125"/>
      <c r="AT1003" s="5"/>
      <c r="AU1003" s="13"/>
    </row>
    <row r="1004" spans="1:47" x14ac:dyDescent="0.25">
      <c r="A1004" s="2" t="s">
        <v>525</v>
      </c>
      <c r="B1004" s="48">
        <v>44187</v>
      </c>
      <c r="C1004" s="2" t="s">
        <v>6</v>
      </c>
      <c r="D1004" s="2" t="s">
        <v>49</v>
      </c>
      <c r="E1004" s="2" t="s">
        <v>232</v>
      </c>
      <c r="F1004" s="2" t="s">
        <v>2758</v>
      </c>
      <c r="G1004" s="2" t="s">
        <v>3</v>
      </c>
      <c r="H1004" s="2" t="s">
        <v>2759</v>
      </c>
      <c r="I1004" s="1" t="s">
        <v>1</v>
      </c>
      <c r="J1004" s="1" t="s">
        <v>1</v>
      </c>
      <c r="K1004" s="1" t="s">
        <v>1</v>
      </c>
      <c r="L1004" s="1" t="s">
        <v>1</v>
      </c>
      <c r="M1004" s="1">
        <v>0</v>
      </c>
      <c r="N1004" s="2" t="s">
        <v>1</v>
      </c>
      <c r="O1004" s="2" t="s">
        <v>2</v>
      </c>
      <c r="P1004" s="2" t="s">
        <v>1</v>
      </c>
      <c r="Q1004" s="1">
        <v>742102039.83200002</v>
      </c>
      <c r="R1004" s="1">
        <v>0</v>
      </c>
      <c r="S1004" s="1">
        <v>598354262.5</v>
      </c>
      <c r="T1004" s="1">
        <v>0</v>
      </c>
      <c r="U1004" s="2" t="s">
        <v>0</v>
      </c>
      <c r="V1004" s="1">
        <v>0</v>
      </c>
      <c r="W1004" s="1">
        <v>123920497.7</v>
      </c>
      <c r="X1004" s="2" t="s">
        <v>9</v>
      </c>
      <c r="Y1004" s="1">
        <v>19827279.631999999</v>
      </c>
      <c r="Z1004" s="1">
        <v>0</v>
      </c>
      <c r="AA1004" s="2" t="s">
        <v>0</v>
      </c>
      <c r="AB1004" s="1">
        <v>0</v>
      </c>
      <c r="AC1004" s="1">
        <v>0</v>
      </c>
      <c r="AD1004" s="2" t="s">
        <v>0</v>
      </c>
      <c r="AE1004" s="1">
        <v>0</v>
      </c>
      <c r="AF1004" s="2">
        <v>0</v>
      </c>
      <c r="AG1004" s="2" t="s">
        <v>0</v>
      </c>
      <c r="AH1004" s="1">
        <v>0</v>
      </c>
      <c r="AI1004" s="1">
        <v>0</v>
      </c>
      <c r="AJ1004" s="2" t="s">
        <v>0</v>
      </c>
      <c r="AK1004" s="1">
        <v>0</v>
      </c>
      <c r="AL1004" s="1">
        <v>0</v>
      </c>
      <c r="AM1004" s="49" t="s">
        <v>1</v>
      </c>
      <c r="AN1004" s="2" t="s">
        <v>1</v>
      </c>
      <c r="AO1004" s="49" t="s">
        <v>1</v>
      </c>
      <c r="AP1004" s="2" t="s">
        <v>1</v>
      </c>
      <c r="AR1004" s="7"/>
      <c r="AS1004" s="125"/>
      <c r="AT1004" s="5"/>
      <c r="AU1004" s="13"/>
    </row>
    <row r="1005" spans="1:47" x14ac:dyDescent="0.25">
      <c r="A1005" s="2" t="s">
        <v>526</v>
      </c>
      <c r="B1005" s="48">
        <v>44187</v>
      </c>
      <c r="C1005" s="2" t="s">
        <v>6</v>
      </c>
      <c r="D1005" s="2" t="s">
        <v>49</v>
      </c>
      <c r="E1005" s="2" t="s">
        <v>446</v>
      </c>
      <c r="F1005" s="2" t="s">
        <v>2760</v>
      </c>
      <c r="G1005" s="2" t="s">
        <v>3</v>
      </c>
      <c r="H1005" s="2" t="s">
        <v>1885</v>
      </c>
      <c r="I1005" s="1"/>
      <c r="J1005" s="1"/>
      <c r="K1005" s="1"/>
      <c r="L1005" s="1"/>
      <c r="M1005" s="1">
        <v>0</v>
      </c>
      <c r="N1005" s="2"/>
      <c r="O1005" s="2" t="s">
        <v>98</v>
      </c>
      <c r="P1005" s="2"/>
      <c r="Q1005" s="1">
        <v>0</v>
      </c>
      <c r="R1005" s="1">
        <v>0</v>
      </c>
      <c r="S1005" s="1">
        <v>0</v>
      </c>
      <c r="T1005" s="1">
        <v>0</v>
      </c>
      <c r="U1005" s="2" t="s">
        <v>0</v>
      </c>
      <c r="V1005" s="1">
        <v>0</v>
      </c>
      <c r="W1005" s="1">
        <v>0</v>
      </c>
      <c r="X1005" s="2" t="s">
        <v>0</v>
      </c>
      <c r="Y1005" s="1">
        <v>0</v>
      </c>
      <c r="Z1005" s="1">
        <v>0</v>
      </c>
      <c r="AA1005" s="2" t="s">
        <v>0</v>
      </c>
      <c r="AB1005" s="1">
        <v>0</v>
      </c>
      <c r="AC1005" s="1">
        <v>0</v>
      </c>
      <c r="AD1005" s="2" t="s">
        <v>0</v>
      </c>
      <c r="AE1005" s="1">
        <v>0</v>
      </c>
      <c r="AF1005" s="2">
        <v>0</v>
      </c>
      <c r="AG1005" s="2" t="s">
        <v>0</v>
      </c>
      <c r="AH1005" s="1">
        <v>0</v>
      </c>
      <c r="AI1005" s="1">
        <v>0</v>
      </c>
      <c r="AJ1005" s="2" t="s">
        <v>0</v>
      </c>
      <c r="AK1005" s="1">
        <v>0</v>
      </c>
      <c r="AL1005" s="1">
        <v>0</v>
      </c>
      <c r="AM1005" s="49" t="s">
        <v>1</v>
      </c>
      <c r="AN1005" s="2" t="s">
        <v>1</v>
      </c>
      <c r="AO1005" s="49" t="s">
        <v>1</v>
      </c>
      <c r="AP1005" s="2" t="s">
        <v>1</v>
      </c>
      <c r="AR1005" s="7"/>
      <c r="AS1005" s="125"/>
      <c r="AT1005" s="5"/>
      <c r="AU1005" s="13"/>
    </row>
    <row r="1006" spans="1:47" x14ac:dyDescent="0.25">
      <c r="A1006" s="2" t="s">
        <v>527</v>
      </c>
      <c r="B1006" s="48">
        <v>44187</v>
      </c>
      <c r="C1006" s="2" t="s">
        <v>27</v>
      </c>
      <c r="D1006" s="2" t="s">
        <v>42</v>
      </c>
      <c r="E1006" s="2" t="s">
        <v>214</v>
      </c>
      <c r="F1006" s="2" t="s">
        <v>2714</v>
      </c>
      <c r="G1006" s="2" t="s">
        <v>13</v>
      </c>
      <c r="H1006" s="2" t="s">
        <v>1</v>
      </c>
      <c r="I1006" s="1" t="s">
        <v>825</v>
      </c>
      <c r="J1006" s="1" t="s">
        <v>1</v>
      </c>
      <c r="K1006" s="1" t="s">
        <v>2761</v>
      </c>
      <c r="L1006" s="1" t="s">
        <v>2762</v>
      </c>
      <c r="M1006" s="1">
        <v>28885000</v>
      </c>
      <c r="N1006" s="2" t="s">
        <v>12</v>
      </c>
      <c r="O1006" s="2" t="s">
        <v>2763</v>
      </c>
      <c r="P1006" s="2" t="s">
        <v>2764</v>
      </c>
      <c r="Q1006" s="1">
        <v>-28885000</v>
      </c>
      <c r="R1006" s="1">
        <v>0</v>
      </c>
      <c r="S1006" s="1">
        <v>-28885000</v>
      </c>
      <c r="T1006" s="1">
        <v>0</v>
      </c>
      <c r="U1006" s="2" t="s">
        <v>0</v>
      </c>
      <c r="V1006" s="1">
        <v>0</v>
      </c>
      <c r="W1006" s="1">
        <v>0</v>
      </c>
      <c r="X1006" s="2" t="s">
        <v>0</v>
      </c>
      <c r="Y1006" s="1">
        <v>0</v>
      </c>
      <c r="Z1006" s="1">
        <v>0</v>
      </c>
      <c r="AA1006" s="2" t="s">
        <v>0</v>
      </c>
      <c r="AB1006" s="1">
        <v>0</v>
      </c>
      <c r="AC1006" s="1">
        <v>0</v>
      </c>
      <c r="AD1006" s="2" t="s">
        <v>0</v>
      </c>
      <c r="AE1006" s="1">
        <v>0</v>
      </c>
      <c r="AF1006" s="2">
        <v>0</v>
      </c>
      <c r="AG1006" s="2" t="s">
        <v>0</v>
      </c>
      <c r="AH1006" s="1">
        <v>0</v>
      </c>
      <c r="AI1006" s="1">
        <v>0</v>
      </c>
      <c r="AJ1006" s="2" t="s">
        <v>0</v>
      </c>
      <c r="AK1006" s="1">
        <v>0</v>
      </c>
      <c r="AL1006" s="1">
        <v>0</v>
      </c>
      <c r="AM1006" s="49" t="s">
        <v>1</v>
      </c>
      <c r="AN1006" s="2" t="s">
        <v>1</v>
      </c>
      <c r="AO1006" s="49" t="s">
        <v>1</v>
      </c>
      <c r="AP1006" s="2" t="s">
        <v>1</v>
      </c>
      <c r="AR1006" s="7"/>
      <c r="AS1006" s="125"/>
      <c r="AT1006" s="5"/>
      <c r="AU1006" s="13"/>
    </row>
    <row r="1007" spans="1:47" x14ac:dyDescent="0.25">
      <c r="A1007" s="2" t="s">
        <v>528</v>
      </c>
      <c r="B1007" s="48">
        <v>44187</v>
      </c>
      <c r="C1007" s="2" t="s">
        <v>27</v>
      </c>
      <c r="D1007" s="2" t="s">
        <v>42</v>
      </c>
      <c r="E1007" s="2" t="s">
        <v>214</v>
      </c>
      <c r="F1007" s="2" t="s">
        <v>2431</v>
      </c>
      <c r="G1007" s="2" t="s">
        <v>3</v>
      </c>
      <c r="H1007" s="2" t="s">
        <v>2765</v>
      </c>
      <c r="I1007" s="1" t="s">
        <v>1</v>
      </c>
      <c r="J1007" s="1" t="s">
        <v>1</v>
      </c>
      <c r="K1007" s="1" t="s">
        <v>1</v>
      </c>
      <c r="L1007" s="1" t="s">
        <v>1</v>
      </c>
      <c r="M1007" s="1">
        <v>0</v>
      </c>
      <c r="N1007" s="2" t="s">
        <v>1</v>
      </c>
      <c r="O1007" s="2" t="s">
        <v>2</v>
      </c>
      <c r="P1007" s="2" t="s">
        <v>1</v>
      </c>
      <c r="Q1007" s="1">
        <v>421862714.23399997</v>
      </c>
      <c r="R1007" s="1">
        <v>0</v>
      </c>
      <c r="S1007" s="1">
        <v>309542825.37</v>
      </c>
      <c r="T1007" s="1">
        <v>0</v>
      </c>
      <c r="U1007" s="2" t="s">
        <v>0</v>
      </c>
      <c r="V1007" s="1">
        <v>0</v>
      </c>
      <c r="W1007" s="1">
        <v>96827490.400000006</v>
      </c>
      <c r="X1007" s="2" t="s">
        <v>9</v>
      </c>
      <c r="Y1007" s="1">
        <v>15492398.464</v>
      </c>
      <c r="Z1007" s="1">
        <v>0</v>
      </c>
      <c r="AA1007" s="2" t="s">
        <v>0</v>
      </c>
      <c r="AB1007" s="1">
        <v>0</v>
      </c>
      <c r="AC1007" s="1">
        <v>0</v>
      </c>
      <c r="AD1007" s="2" t="s">
        <v>0</v>
      </c>
      <c r="AE1007" s="1">
        <v>0</v>
      </c>
      <c r="AF1007" s="2">
        <v>0</v>
      </c>
      <c r="AG1007" s="2" t="s">
        <v>0</v>
      </c>
      <c r="AH1007" s="1">
        <v>0</v>
      </c>
      <c r="AI1007" s="1">
        <v>0</v>
      </c>
      <c r="AJ1007" s="2" t="s">
        <v>0</v>
      </c>
      <c r="AK1007" s="1">
        <v>0</v>
      </c>
      <c r="AL1007" s="1">
        <v>0</v>
      </c>
      <c r="AM1007" s="49" t="s">
        <v>1</v>
      </c>
      <c r="AN1007" s="2" t="s">
        <v>1</v>
      </c>
      <c r="AO1007" s="49" t="s">
        <v>1</v>
      </c>
      <c r="AP1007" s="2" t="s">
        <v>1</v>
      </c>
      <c r="AR1007" s="7"/>
      <c r="AS1007" s="125"/>
      <c r="AT1007" s="5"/>
      <c r="AU1007" s="13"/>
    </row>
    <row r="1008" spans="1:47" x14ac:dyDescent="0.25">
      <c r="A1008" s="2" t="s">
        <v>529</v>
      </c>
      <c r="B1008" s="48">
        <v>44187</v>
      </c>
      <c r="C1008" s="2" t="s">
        <v>27</v>
      </c>
      <c r="D1008" s="2" t="s">
        <v>42</v>
      </c>
      <c r="E1008" s="2" t="s">
        <v>214</v>
      </c>
      <c r="F1008" s="2" t="s">
        <v>2714</v>
      </c>
      <c r="G1008" s="2" t="s">
        <v>3</v>
      </c>
      <c r="H1008" s="2" t="s">
        <v>2766</v>
      </c>
      <c r="I1008" s="1" t="s">
        <v>1</v>
      </c>
      <c r="J1008" s="1" t="s">
        <v>1</v>
      </c>
      <c r="K1008" s="1" t="s">
        <v>1</v>
      </c>
      <c r="L1008" s="1" t="s">
        <v>1</v>
      </c>
      <c r="M1008" s="1">
        <v>0</v>
      </c>
      <c r="N1008" s="2" t="s">
        <v>1</v>
      </c>
      <c r="O1008" s="2" t="s">
        <v>358</v>
      </c>
      <c r="P1008" s="2" t="s">
        <v>359</v>
      </c>
      <c r="Q1008" s="1">
        <v>21810900</v>
      </c>
      <c r="R1008" s="1">
        <v>0</v>
      </c>
      <c r="S1008" s="1">
        <v>4172520</v>
      </c>
      <c r="T1008" s="1">
        <v>15205500</v>
      </c>
      <c r="U1008" s="2" t="s">
        <v>9</v>
      </c>
      <c r="V1008" s="1">
        <v>2432880</v>
      </c>
      <c r="W1008" s="1">
        <v>0</v>
      </c>
      <c r="X1008" s="2" t="s">
        <v>0</v>
      </c>
      <c r="Y1008" s="1">
        <v>0</v>
      </c>
      <c r="Z1008" s="1">
        <v>0</v>
      </c>
      <c r="AA1008" s="2" t="s">
        <v>0</v>
      </c>
      <c r="AB1008" s="1">
        <v>0</v>
      </c>
      <c r="AC1008" s="1">
        <v>0</v>
      </c>
      <c r="AD1008" s="2" t="s">
        <v>0</v>
      </c>
      <c r="AE1008" s="1">
        <v>0</v>
      </c>
      <c r="AF1008" s="2">
        <v>0</v>
      </c>
      <c r="AG1008" s="2" t="s">
        <v>0</v>
      </c>
      <c r="AH1008" s="1">
        <v>0</v>
      </c>
      <c r="AI1008" s="1">
        <v>0</v>
      </c>
      <c r="AJ1008" s="2" t="s">
        <v>0</v>
      </c>
      <c r="AK1008" s="1">
        <v>0</v>
      </c>
      <c r="AL1008" s="1">
        <v>0</v>
      </c>
      <c r="AM1008" s="49" t="s">
        <v>1</v>
      </c>
      <c r="AN1008" s="2" t="s">
        <v>1</v>
      </c>
      <c r="AO1008" s="49" t="s">
        <v>1</v>
      </c>
      <c r="AP1008" s="2" t="s">
        <v>1</v>
      </c>
      <c r="AR1008" s="7"/>
      <c r="AS1008" s="125"/>
      <c r="AT1008" s="5"/>
      <c r="AU1008" s="13"/>
    </row>
    <row r="1009" spans="1:47" x14ac:dyDescent="0.25">
      <c r="A1009" s="2" t="s">
        <v>530</v>
      </c>
      <c r="B1009" s="48">
        <v>44187</v>
      </c>
      <c r="C1009" s="2" t="s">
        <v>27</v>
      </c>
      <c r="D1009" s="2" t="s">
        <v>42</v>
      </c>
      <c r="E1009" s="2" t="s">
        <v>214</v>
      </c>
      <c r="F1009" s="2" t="s">
        <v>2431</v>
      </c>
      <c r="G1009" s="2" t="s">
        <v>3</v>
      </c>
      <c r="H1009" s="2" t="s">
        <v>2767</v>
      </c>
      <c r="I1009" s="1" t="s">
        <v>1</v>
      </c>
      <c r="J1009" s="1" t="s">
        <v>1</v>
      </c>
      <c r="K1009" s="1" t="s">
        <v>1</v>
      </c>
      <c r="L1009" s="1" t="s">
        <v>1</v>
      </c>
      <c r="M1009" s="1">
        <v>0</v>
      </c>
      <c r="N1009" s="2" t="s">
        <v>1</v>
      </c>
      <c r="O1009" s="2" t="s">
        <v>2</v>
      </c>
      <c r="P1009" s="2" t="s">
        <v>1</v>
      </c>
      <c r="Q1009" s="1">
        <v>29673288</v>
      </c>
      <c r="R1009" s="1">
        <v>0</v>
      </c>
      <c r="S1009" s="1">
        <v>29331900</v>
      </c>
      <c r="T1009" s="1">
        <v>0</v>
      </c>
      <c r="U1009" s="2" t="s">
        <v>0</v>
      </c>
      <c r="V1009" s="1">
        <v>0</v>
      </c>
      <c r="W1009" s="1">
        <v>294300</v>
      </c>
      <c r="X1009" s="2" t="s">
        <v>9</v>
      </c>
      <c r="Y1009" s="1">
        <v>47088</v>
      </c>
      <c r="Z1009" s="1">
        <v>0</v>
      </c>
      <c r="AA1009" s="2" t="s">
        <v>0</v>
      </c>
      <c r="AB1009" s="1">
        <v>0</v>
      </c>
      <c r="AC1009" s="1">
        <v>0</v>
      </c>
      <c r="AD1009" s="2" t="s">
        <v>0</v>
      </c>
      <c r="AE1009" s="1">
        <v>0</v>
      </c>
      <c r="AF1009" s="2">
        <v>0</v>
      </c>
      <c r="AG1009" s="2" t="s">
        <v>0</v>
      </c>
      <c r="AH1009" s="1">
        <v>0</v>
      </c>
      <c r="AI1009" s="1">
        <v>0</v>
      </c>
      <c r="AJ1009" s="2" t="s">
        <v>0</v>
      </c>
      <c r="AK1009" s="1">
        <v>0</v>
      </c>
      <c r="AL1009" s="1">
        <v>0</v>
      </c>
      <c r="AM1009" s="49" t="s">
        <v>1</v>
      </c>
      <c r="AN1009" s="2" t="s">
        <v>1</v>
      </c>
      <c r="AO1009" s="49" t="s">
        <v>1</v>
      </c>
      <c r="AP1009" s="2" t="s">
        <v>1</v>
      </c>
      <c r="AR1009" s="7"/>
      <c r="AS1009" s="125"/>
      <c r="AT1009" s="5"/>
      <c r="AU1009" s="13"/>
    </row>
    <row r="1010" spans="1:47" x14ac:dyDescent="0.25">
      <c r="A1010" s="2" t="s">
        <v>531</v>
      </c>
      <c r="B1010" s="48">
        <v>44187</v>
      </c>
      <c r="C1010" s="2" t="s">
        <v>35</v>
      </c>
      <c r="D1010" s="2" t="s">
        <v>42</v>
      </c>
      <c r="E1010" s="2" t="s">
        <v>219</v>
      </c>
      <c r="F1010" s="2" t="s">
        <v>2768</v>
      </c>
      <c r="G1010" s="2" t="s">
        <v>3</v>
      </c>
      <c r="H1010" s="2" t="s">
        <v>2769</v>
      </c>
      <c r="I1010" s="1" t="s">
        <v>1</v>
      </c>
      <c r="J1010" s="1" t="s">
        <v>1</v>
      </c>
      <c r="K1010" s="1" t="s">
        <v>1</v>
      </c>
      <c r="L1010" s="1" t="s">
        <v>1</v>
      </c>
      <c r="M1010" s="1">
        <v>0</v>
      </c>
      <c r="N1010" s="2" t="s">
        <v>1</v>
      </c>
      <c r="O1010" s="2" t="s">
        <v>2</v>
      </c>
      <c r="P1010" s="2" t="s">
        <v>1</v>
      </c>
      <c r="Q1010" s="1">
        <v>122710804.89999998</v>
      </c>
      <c r="R1010" s="1">
        <v>0</v>
      </c>
      <c r="S1010" s="1">
        <v>113378268.5</v>
      </c>
      <c r="T1010" s="1">
        <v>0</v>
      </c>
      <c r="U1010" s="2" t="s">
        <v>0</v>
      </c>
      <c r="V1010" s="1">
        <v>0</v>
      </c>
      <c r="W1010" s="1">
        <v>8045290</v>
      </c>
      <c r="X1010" s="2" t="s">
        <v>9</v>
      </c>
      <c r="Y1010" s="1">
        <v>1287246.3999999999</v>
      </c>
      <c r="Z1010" s="1">
        <v>0</v>
      </c>
      <c r="AA1010" s="2" t="s">
        <v>0</v>
      </c>
      <c r="AB1010" s="1">
        <v>0</v>
      </c>
      <c r="AC1010" s="1">
        <v>0</v>
      </c>
      <c r="AD1010" s="2" t="s">
        <v>0</v>
      </c>
      <c r="AE1010" s="1">
        <v>0</v>
      </c>
      <c r="AF1010" s="2">
        <v>0</v>
      </c>
      <c r="AG1010" s="2" t="s">
        <v>0</v>
      </c>
      <c r="AH1010" s="1">
        <v>0</v>
      </c>
      <c r="AI1010" s="1">
        <v>0</v>
      </c>
      <c r="AJ1010" s="2" t="s">
        <v>0</v>
      </c>
      <c r="AK1010" s="1">
        <v>0</v>
      </c>
      <c r="AL1010" s="1">
        <v>0</v>
      </c>
      <c r="AM1010" s="49" t="s">
        <v>1</v>
      </c>
      <c r="AN1010" s="2" t="s">
        <v>1</v>
      </c>
      <c r="AO1010" s="49" t="s">
        <v>1</v>
      </c>
      <c r="AP1010" s="2" t="s">
        <v>1</v>
      </c>
      <c r="AR1010" s="7"/>
      <c r="AS1010" s="125"/>
      <c r="AT1010" s="5"/>
      <c r="AU1010" s="13"/>
    </row>
    <row r="1011" spans="1:47" x14ac:dyDescent="0.25">
      <c r="A1011" s="2" t="s">
        <v>532</v>
      </c>
      <c r="B1011" s="48">
        <v>44187</v>
      </c>
      <c r="C1011" s="2" t="s">
        <v>35</v>
      </c>
      <c r="D1011" s="2" t="s">
        <v>42</v>
      </c>
      <c r="E1011" s="2" t="s">
        <v>219</v>
      </c>
      <c r="F1011" s="2" t="s">
        <v>2768</v>
      </c>
      <c r="G1011" s="2" t="s">
        <v>3</v>
      </c>
      <c r="H1011" s="2" t="s">
        <v>2770</v>
      </c>
      <c r="I1011" s="1" t="s">
        <v>1</v>
      </c>
      <c r="J1011" s="1" t="s">
        <v>1</v>
      </c>
      <c r="K1011" s="1" t="s">
        <v>1</v>
      </c>
      <c r="L1011" s="1" t="s">
        <v>1</v>
      </c>
      <c r="M1011" s="1">
        <v>0</v>
      </c>
      <c r="N1011" s="2" t="s">
        <v>1</v>
      </c>
      <c r="O1011" s="2" t="s">
        <v>2192</v>
      </c>
      <c r="P1011" s="2" t="s">
        <v>2193</v>
      </c>
      <c r="Q1011" s="1">
        <v>1689500</v>
      </c>
      <c r="R1011" s="1">
        <v>0</v>
      </c>
      <c r="S1011" s="1">
        <v>1689500</v>
      </c>
      <c r="T1011" s="1">
        <v>0</v>
      </c>
      <c r="U1011" s="2" t="s">
        <v>0</v>
      </c>
      <c r="V1011" s="1">
        <v>0</v>
      </c>
      <c r="W1011" s="1">
        <v>0</v>
      </c>
      <c r="X1011" s="2" t="s">
        <v>0</v>
      </c>
      <c r="Y1011" s="1">
        <v>0</v>
      </c>
      <c r="Z1011" s="1">
        <v>0</v>
      </c>
      <c r="AA1011" s="2" t="s">
        <v>0</v>
      </c>
      <c r="AB1011" s="1">
        <v>0</v>
      </c>
      <c r="AC1011" s="1">
        <v>0</v>
      </c>
      <c r="AD1011" s="2" t="s">
        <v>0</v>
      </c>
      <c r="AE1011" s="1">
        <v>0</v>
      </c>
      <c r="AF1011" s="2">
        <v>0</v>
      </c>
      <c r="AG1011" s="2" t="s">
        <v>0</v>
      </c>
      <c r="AH1011" s="1">
        <v>0</v>
      </c>
      <c r="AI1011" s="1">
        <v>0</v>
      </c>
      <c r="AJ1011" s="2" t="s">
        <v>0</v>
      </c>
      <c r="AK1011" s="1">
        <v>0</v>
      </c>
      <c r="AL1011" s="1">
        <v>0</v>
      </c>
      <c r="AM1011" s="49" t="s">
        <v>1</v>
      </c>
      <c r="AN1011" s="2" t="s">
        <v>1</v>
      </c>
      <c r="AO1011" s="49" t="s">
        <v>1</v>
      </c>
      <c r="AP1011" s="2" t="s">
        <v>1</v>
      </c>
      <c r="AR1011" s="7"/>
      <c r="AS1011" s="125"/>
      <c r="AT1011" s="5"/>
      <c r="AU1011" s="13"/>
    </row>
    <row r="1012" spans="1:47" x14ac:dyDescent="0.25">
      <c r="A1012" s="2" t="s">
        <v>533</v>
      </c>
      <c r="B1012" s="48">
        <v>44187</v>
      </c>
      <c r="C1012" s="2" t="s">
        <v>35</v>
      </c>
      <c r="D1012" s="2" t="s">
        <v>42</v>
      </c>
      <c r="E1012" s="2" t="s">
        <v>219</v>
      </c>
      <c r="F1012" s="2" t="s">
        <v>2768</v>
      </c>
      <c r="G1012" s="2" t="s">
        <v>3</v>
      </c>
      <c r="H1012" s="2" t="s">
        <v>2771</v>
      </c>
      <c r="I1012" s="1" t="s">
        <v>1</v>
      </c>
      <c r="J1012" s="1" t="s">
        <v>1</v>
      </c>
      <c r="K1012" s="1" t="s">
        <v>1</v>
      </c>
      <c r="L1012" s="1" t="s">
        <v>1</v>
      </c>
      <c r="M1012" s="1">
        <v>0</v>
      </c>
      <c r="N1012" s="2" t="s">
        <v>1</v>
      </c>
      <c r="O1012" s="2" t="s">
        <v>2</v>
      </c>
      <c r="P1012" s="2" t="s">
        <v>1</v>
      </c>
      <c r="Q1012" s="1">
        <v>233208440.49999997</v>
      </c>
      <c r="R1012" s="1">
        <v>0</v>
      </c>
      <c r="S1012" s="1">
        <v>211757894.5</v>
      </c>
      <c r="T1012" s="1">
        <v>0</v>
      </c>
      <c r="U1012" s="2" t="s">
        <v>0</v>
      </c>
      <c r="V1012" s="1">
        <v>0</v>
      </c>
      <c r="W1012" s="1">
        <v>18491850</v>
      </c>
      <c r="X1012" s="2" t="s">
        <v>9</v>
      </c>
      <c r="Y1012" s="1">
        <v>2958696</v>
      </c>
      <c r="Z1012" s="1">
        <v>0</v>
      </c>
      <c r="AA1012" s="2" t="s">
        <v>0</v>
      </c>
      <c r="AB1012" s="1">
        <v>0</v>
      </c>
      <c r="AC1012" s="1">
        <v>0</v>
      </c>
      <c r="AD1012" s="2" t="s">
        <v>0</v>
      </c>
      <c r="AE1012" s="1">
        <v>0</v>
      </c>
      <c r="AF1012" s="2">
        <v>0</v>
      </c>
      <c r="AG1012" s="2" t="s">
        <v>0</v>
      </c>
      <c r="AH1012" s="1">
        <v>0</v>
      </c>
      <c r="AI1012" s="1">
        <v>0</v>
      </c>
      <c r="AJ1012" s="2" t="s">
        <v>0</v>
      </c>
      <c r="AK1012" s="1">
        <v>0</v>
      </c>
      <c r="AL1012" s="1">
        <v>0</v>
      </c>
      <c r="AM1012" s="49" t="s">
        <v>1</v>
      </c>
      <c r="AN1012" s="2" t="s">
        <v>1</v>
      </c>
      <c r="AO1012" s="49" t="s">
        <v>1</v>
      </c>
      <c r="AP1012" s="2" t="s">
        <v>1</v>
      </c>
      <c r="AR1012" s="7"/>
      <c r="AS1012" s="125"/>
      <c r="AT1012" s="5"/>
      <c r="AU1012" s="13"/>
    </row>
    <row r="1013" spans="1:47" x14ac:dyDescent="0.25">
      <c r="A1013" s="2" t="s">
        <v>534</v>
      </c>
      <c r="B1013" s="48">
        <v>44187</v>
      </c>
      <c r="C1013" s="2" t="s">
        <v>35</v>
      </c>
      <c r="D1013" s="2" t="s">
        <v>42</v>
      </c>
      <c r="E1013" s="2" t="s">
        <v>219</v>
      </c>
      <c r="F1013" s="2" t="s">
        <v>2768</v>
      </c>
      <c r="G1013" s="2" t="s">
        <v>3</v>
      </c>
      <c r="H1013" s="2" t="s">
        <v>2772</v>
      </c>
      <c r="I1013" s="1" t="s">
        <v>1</v>
      </c>
      <c r="J1013" s="1" t="s">
        <v>1</v>
      </c>
      <c r="K1013" s="1" t="s">
        <v>1</v>
      </c>
      <c r="L1013" s="1" t="s">
        <v>1</v>
      </c>
      <c r="M1013" s="1">
        <v>0</v>
      </c>
      <c r="N1013" s="2" t="s">
        <v>1</v>
      </c>
      <c r="O1013" s="2" t="s">
        <v>920</v>
      </c>
      <c r="P1013" s="2" t="s">
        <v>2773</v>
      </c>
      <c r="Q1013" s="1">
        <v>6622840</v>
      </c>
      <c r="R1013" s="1">
        <v>0</v>
      </c>
      <c r="S1013" s="1">
        <v>6622840</v>
      </c>
      <c r="T1013" s="1">
        <v>0</v>
      </c>
      <c r="U1013" s="2" t="s">
        <v>0</v>
      </c>
      <c r="V1013" s="1">
        <v>0</v>
      </c>
      <c r="W1013" s="1">
        <v>0</v>
      </c>
      <c r="X1013" s="2" t="s">
        <v>0</v>
      </c>
      <c r="Y1013" s="1">
        <v>0</v>
      </c>
      <c r="Z1013" s="1">
        <v>0</v>
      </c>
      <c r="AA1013" s="2" t="s">
        <v>0</v>
      </c>
      <c r="AB1013" s="1">
        <v>0</v>
      </c>
      <c r="AC1013" s="1">
        <v>0</v>
      </c>
      <c r="AD1013" s="2" t="s">
        <v>0</v>
      </c>
      <c r="AE1013" s="1">
        <v>0</v>
      </c>
      <c r="AF1013" s="2">
        <v>0</v>
      </c>
      <c r="AG1013" s="2" t="s">
        <v>0</v>
      </c>
      <c r="AH1013" s="1">
        <v>0</v>
      </c>
      <c r="AI1013" s="1">
        <v>0</v>
      </c>
      <c r="AJ1013" s="2" t="s">
        <v>0</v>
      </c>
      <c r="AK1013" s="1">
        <v>0</v>
      </c>
      <c r="AL1013" s="1">
        <v>0</v>
      </c>
      <c r="AM1013" s="49" t="s">
        <v>1</v>
      </c>
      <c r="AN1013" s="2" t="s">
        <v>1</v>
      </c>
      <c r="AO1013" s="49" t="s">
        <v>1</v>
      </c>
      <c r="AP1013" s="2" t="s">
        <v>1</v>
      </c>
      <c r="AR1013" s="7"/>
      <c r="AS1013" s="125"/>
      <c r="AT1013" s="5"/>
      <c r="AU1013" s="13"/>
    </row>
    <row r="1014" spans="1:47" x14ac:dyDescent="0.25">
      <c r="A1014" s="2" t="s">
        <v>535</v>
      </c>
      <c r="B1014" s="48">
        <v>44187</v>
      </c>
      <c r="C1014" s="2" t="s">
        <v>35</v>
      </c>
      <c r="D1014" s="2" t="s">
        <v>42</v>
      </c>
      <c r="E1014" s="2" t="s">
        <v>219</v>
      </c>
      <c r="F1014" s="2" t="s">
        <v>2768</v>
      </c>
      <c r="G1014" s="2" t="s">
        <v>3</v>
      </c>
      <c r="H1014" s="2" t="s">
        <v>2774</v>
      </c>
      <c r="I1014" s="1" t="s">
        <v>1</v>
      </c>
      <c r="J1014" s="1" t="s">
        <v>1</v>
      </c>
      <c r="K1014" s="1" t="s">
        <v>1</v>
      </c>
      <c r="L1014" s="1" t="s">
        <v>1</v>
      </c>
      <c r="M1014" s="1">
        <v>0</v>
      </c>
      <c r="N1014" s="2" t="s">
        <v>1</v>
      </c>
      <c r="O1014" s="2" t="s">
        <v>2</v>
      </c>
      <c r="P1014" s="2" t="s">
        <v>1</v>
      </c>
      <c r="Q1014" s="1">
        <v>78944888.006400004</v>
      </c>
      <c r="R1014" s="1">
        <v>0</v>
      </c>
      <c r="S1014" s="1">
        <v>73384449.999999985</v>
      </c>
      <c r="T1014" s="1">
        <v>0</v>
      </c>
      <c r="U1014" s="2" t="s">
        <v>0</v>
      </c>
      <c r="V1014" s="1">
        <v>0</v>
      </c>
      <c r="W1014" s="1">
        <v>4793481.04</v>
      </c>
      <c r="X1014" s="2" t="s">
        <v>0</v>
      </c>
      <c r="Y1014" s="1">
        <v>766956.96640000003</v>
      </c>
      <c r="Z1014" s="1">
        <v>0</v>
      </c>
      <c r="AA1014" s="2" t="s">
        <v>0</v>
      </c>
      <c r="AB1014" s="1">
        <v>0</v>
      </c>
      <c r="AC1014" s="1">
        <v>0</v>
      </c>
      <c r="AD1014" s="2" t="s">
        <v>0</v>
      </c>
      <c r="AE1014" s="1">
        <v>0</v>
      </c>
      <c r="AF1014" s="2">
        <v>0</v>
      </c>
      <c r="AG1014" s="2" t="s">
        <v>0</v>
      </c>
      <c r="AH1014" s="1">
        <v>0</v>
      </c>
      <c r="AI1014" s="1">
        <v>0</v>
      </c>
      <c r="AJ1014" s="2" t="s">
        <v>0</v>
      </c>
      <c r="AK1014" s="1">
        <v>0</v>
      </c>
      <c r="AL1014" s="1">
        <v>0</v>
      </c>
      <c r="AM1014" s="49" t="s">
        <v>1</v>
      </c>
      <c r="AN1014" s="2" t="s">
        <v>1</v>
      </c>
      <c r="AO1014" s="49" t="s">
        <v>1</v>
      </c>
      <c r="AP1014" s="2" t="s">
        <v>1</v>
      </c>
      <c r="AR1014" s="7"/>
      <c r="AS1014" s="125"/>
      <c r="AT1014" s="5"/>
      <c r="AU1014" s="13"/>
    </row>
    <row r="1015" spans="1:47" x14ac:dyDescent="0.25">
      <c r="A1015" s="2" t="s">
        <v>536</v>
      </c>
      <c r="B1015" s="48">
        <v>44187</v>
      </c>
      <c r="C1015" s="2" t="s">
        <v>6</v>
      </c>
      <c r="D1015" s="2" t="s">
        <v>42</v>
      </c>
      <c r="E1015" s="2" t="s">
        <v>217</v>
      </c>
      <c r="F1015" s="2" t="s">
        <v>874</v>
      </c>
      <c r="G1015" s="2" t="s">
        <v>3</v>
      </c>
      <c r="H1015" s="2" t="s">
        <v>2775</v>
      </c>
      <c r="I1015" s="1"/>
      <c r="J1015" s="1"/>
      <c r="K1015" s="1"/>
      <c r="L1015" s="1"/>
      <c r="M1015" s="1">
        <v>0</v>
      </c>
      <c r="N1015" s="2"/>
      <c r="O1015" s="2" t="s">
        <v>2</v>
      </c>
      <c r="P1015" s="2"/>
      <c r="Q1015" s="1">
        <v>233800258</v>
      </c>
      <c r="R1015" s="1">
        <v>0</v>
      </c>
      <c r="S1015" s="1">
        <v>233800258</v>
      </c>
      <c r="T1015" s="1">
        <v>0</v>
      </c>
      <c r="U1015" s="2" t="s">
        <v>0</v>
      </c>
      <c r="V1015" s="1">
        <v>0</v>
      </c>
      <c r="W1015" s="1">
        <v>0</v>
      </c>
      <c r="X1015" s="2" t="s">
        <v>0</v>
      </c>
      <c r="Y1015" s="1">
        <v>0</v>
      </c>
      <c r="Z1015" s="1">
        <v>0</v>
      </c>
      <c r="AA1015" s="2" t="s">
        <v>0</v>
      </c>
      <c r="AB1015" s="1">
        <v>0</v>
      </c>
      <c r="AC1015" s="1">
        <v>0</v>
      </c>
      <c r="AD1015" s="2" t="s">
        <v>0</v>
      </c>
      <c r="AE1015" s="1">
        <v>0</v>
      </c>
      <c r="AF1015" s="2">
        <v>0</v>
      </c>
      <c r="AG1015" s="2" t="s">
        <v>0</v>
      </c>
      <c r="AH1015" s="1">
        <v>0</v>
      </c>
      <c r="AI1015" s="1">
        <v>0</v>
      </c>
      <c r="AJ1015" s="2" t="s">
        <v>0</v>
      </c>
      <c r="AK1015" s="1">
        <v>0</v>
      </c>
      <c r="AL1015" s="1">
        <v>0</v>
      </c>
      <c r="AM1015" s="49" t="s">
        <v>1</v>
      </c>
      <c r="AN1015" s="2" t="s">
        <v>1</v>
      </c>
      <c r="AO1015" s="49" t="s">
        <v>1</v>
      </c>
      <c r="AP1015" s="2" t="s">
        <v>1</v>
      </c>
      <c r="AR1015" s="7"/>
      <c r="AS1015" s="125"/>
      <c r="AT1015" s="5"/>
      <c r="AU1015" s="13"/>
    </row>
    <row r="1016" spans="1:47" x14ac:dyDescent="0.25">
      <c r="A1016" s="2" t="s">
        <v>537</v>
      </c>
      <c r="B1016" s="48">
        <v>44187</v>
      </c>
      <c r="C1016" s="2" t="s">
        <v>6</v>
      </c>
      <c r="D1016" s="2" t="s">
        <v>42</v>
      </c>
      <c r="E1016" s="2" t="s">
        <v>221</v>
      </c>
      <c r="F1016" s="2" t="s">
        <v>838</v>
      </c>
      <c r="G1016" s="2" t="s">
        <v>3</v>
      </c>
      <c r="H1016" s="2" t="s">
        <v>2776</v>
      </c>
      <c r="I1016" s="1" t="s">
        <v>1</v>
      </c>
      <c r="J1016" s="1" t="s">
        <v>1</v>
      </c>
      <c r="K1016" s="1" t="s">
        <v>1</v>
      </c>
      <c r="L1016" s="1" t="s">
        <v>1</v>
      </c>
      <c r="M1016" s="1">
        <v>0</v>
      </c>
      <c r="N1016" s="2" t="s">
        <v>1</v>
      </c>
      <c r="O1016" s="2" t="s">
        <v>2</v>
      </c>
      <c r="P1016" s="2" t="s">
        <v>1</v>
      </c>
      <c r="Q1016" s="1">
        <v>1060860062.3159999</v>
      </c>
      <c r="R1016" s="1">
        <v>0</v>
      </c>
      <c r="S1016" s="1">
        <v>851588409.10000002</v>
      </c>
      <c r="T1016" s="1">
        <v>0</v>
      </c>
      <c r="U1016" s="2" t="s">
        <v>0</v>
      </c>
      <c r="V1016" s="1">
        <v>0</v>
      </c>
      <c r="W1016" s="1">
        <v>180406597.59999999</v>
      </c>
      <c r="X1016" s="2" t="s">
        <v>9</v>
      </c>
      <c r="Y1016" s="1">
        <v>28865055.616</v>
      </c>
      <c r="Z1016" s="1">
        <v>0</v>
      </c>
      <c r="AA1016" s="2" t="s">
        <v>0</v>
      </c>
      <c r="AB1016" s="1">
        <v>0</v>
      </c>
      <c r="AC1016" s="1">
        <v>0</v>
      </c>
      <c r="AD1016" s="2" t="s">
        <v>0</v>
      </c>
      <c r="AE1016" s="1">
        <v>0</v>
      </c>
      <c r="AF1016" s="2">
        <v>0</v>
      </c>
      <c r="AG1016" s="2" t="s">
        <v>0</v>
      </c>
      <c r="AH1016" s="1">
        <v>0</v>
      </c>
      <c r="AI1016" s="1">
        <v>0</v>
      </c>
      <c r="AJ1016" s="2" t="s">
        <v>0</v>
      </c>
      <c r="AK1016" s="1">
        <v>0</v>
      </c>
      <c r="AL1016" s="1">
        <v>0</v>
      </c>
      <c r="AM1016" s="49" t="s">
        <v>1</v>
      </c>
      <c r="AN1016" s="2" t="s">
        <v>1</v>
      </c>
      <c r="AO1016" s="49" t="s">
        <v>1</v>
      </c>
      <c r="AP1016" s="2" t="s">
        <v>1</v>
      </c>
      <c r="AR1016" s="7"/>
      <c r="AS1016" s="125"/>
      <c r="AT1016" s="5"/>
      <c r="AU1016" s="13"/>
    </row>
    <row r="1017" spans="1:47" x14ac:dyDescent="0.25">
      <c r="A1017" s="2" t="s">
        <v>538</v>
      </c>
      <c r="B1017" s="48">
        <v>44187</v>
      </c>
      <c r="C1017" s="2" t="s">
        <v>27</v>
      </c>
      <c r="D1017" s="2" t="s">
        <v>38</v>
      </c>
      <c r="E1017" s="2" t="s">
        <v>4</v>
      </c>
      <c r="F1017" s="2" t="s">
        <v>2503</v>
      </c>
      <c r="G1017" s="2" t="s">
        <v>3</v>
      </c>
      <c r="H1017" s="2" t="s">
        <v>2777</v>
      </c>
      <c r="I1017" s="1" t="s">
        <v>1</v>
      </c>
      <c r="J1017" s="1" t="s">
        <v>1</v>
      </c>
      <c r="K1017" s="1" t="s">
        <v>1</v>
      </c>
      <c r="L1017" s="1" t="s">
        <v>1</v>
      </c>
      <c r="M1017" s="1">
        <v>0</v>
      </c>
      <c r="N1017" s="2" t="s">
        <v>1</v>
      </c>
      <c r="O1017" s="2" t="s">
        <v>2</v>
      </c>
      <c r="P1017" s="2" t="s">
        <v>1</v>
      </c>
      <c r="Q1017" s="1">
        <v>708318073.7656002</v>
      </c>
      <c r="R1017" s="1">
        <v>0</v>
      </c>
      <c r="S1017" s="1">
        <v>518614336.64999986</v>
      </c>
      <c r="T1017" s="1">
        <v>0</v>
      </c>
      <c r="U1017" s="2" t="s">
        <v>0</v>
      </c>
      <c r="V1017" s="1">
        <v>0</v>
      </c>
      <c r="W1017" s="1">
        <v>163537704.41</v>
      </c>
      <c r="X1017" s="2" t="s">
        <v>0</v>
      </c>
      <c r="Y1017" s="1">
        <v>26166032.705599993</v>
      </c>
      <c r="Z1017" s="1">
        <v>0</v>
      </c>
      <c r="AA1017" s="2" t="s">
        <v>0</v>
      </c>
      <c r="AB1017" s="1">
        <v>0</v>
      </c>
      <c r="AC1017" s="1">
        <v>0</v>
      </c>
      <c r="AD1017" s="2" t="s">
        <v>0</v>
      </c>
      <c r="AE1017" s="1">
        <v>0</v>
      </c>
      <c r="AF1017" s="2">
        <v>0</v>
      </c>
      <c r="AG1017" s="2" t="s">
        <v>0</v>
      </c>
      <c r="AH1017" s="1">
        <v>0</v>
      </c>
      <c r="AI1017" s="1">
        <v>0</v>
      </c>
      <c r="AJ1017" s="2" t="s">
        <v>0</v>
      </c>
      <c r="AK1017" s="1">
        <v>0</v>
      </c>
      <c r="AL1017" s="1">
        <v>0</v>
      </c>
      <c r="AM1017" s="49" t="s">
        <v>1</v>
      </c>
      <c r="AN1017" s="2" t="s">
        <v>1</v>
      </c>
      <c r="AO1017" s="49" t="s">
        <v>1</v>
      </c>
      <c r="AP1017" s="2" t="s">
        <v>1</v>
      </c>
      <c r="AR1017" s="7"/>
      <c r="AS1017" s="125"/>
      <c r="AT1017" s="5"/>
      <c r="AU1017" s="13"/>
    </row>
    <row r="1018" spans="1:47" x14ac:dyDescent="0.25">
      <c r="A1018" s="2" t="s">
        <v>539</v>
      </c>
      <c r="B1018" s="48">
        <v>44187</v>
      </c>
      <c r="C1018" s="2" t="s">
        <v>27</v>
      </c>
      <c r="D1018" s="2" t="s">
        <v>38</v>
      </c>
      <c r="E1018" s="2" t="s">
        <v>4</v>
      </c>
      <c r="F1018" s="2" t="s">
        <v>2505</v>
      </c>
      <c r="G1018" s="2" t="s">
        <v>3</v>
      </c>
      <c r="H1018" s="2" t="s">
        <v>2778</v>
      </c>
      <c r="I1018" s="1" t="s">
        <v>1</v>
      </c>
      <c r="J1018" s="1" t="s">
        <v>1</v>
      </c>
      <c r="K1018" s="1" t="s">
        <v>1</v>
      </c>
      <c r="L1018" s="1" t="s">
        <v>1</v>
      </c>
      <c r="M1018" s="1">
        <v>0</v>
      </c>
      <c r="N1018" s="2" t="s">
        <v>1</v>
      </c>
      <c r="O1018" s="2" t="s">
        <v>441</v>
      </c>
      <c r="P1018" s="2" t="s">
        <v>442</v>
      </c>
      <c r="Q1018" s="1">
        <v>6935016</v>
      </c>
      <c r="R1018" s="1">
        <v>0</v>
      </c>
      <c r="S1018" s="1">
        <v>5177500</v>
      </c>
      <c r="T1018" s="1">
        <v>1515100</v>
      </c>
      <c r="U1018" s="2" t="s">
        <v>9</v>
      </c>
      <c r="V1018" s="1">
        <v>242416</v>
      </c>
      <c r="W1018" s="1">
        <v>0</v>
      </c>
      <c r="X1018" s="2" t="s">
        <v>0</v>
      </c>
      <c r="Y1018" s="1">
        <v>0</v>
      </c>
      <c r="Z1018" s="1">
        <v>0</v>
      </c>
      <c r="AA1018" s="2" t="s">
        <v>0</v>
      </c>
      <c r="AB1018" s="1">
        <v>0</v>
      </c>
      <c r="AC1018" s="1">
        <v>0</v>
      </c>
      <c r="AD1018" s="2" t="s">
        <v>0</v>
      </c>
      <c r="AE1018" s="1">
        <v>0</v>
      </c>
      <c r="AF1018" s="2">
        <v>0</v>
      </c>
      <c r="AG1018" s="2" t="s">
        <v>0</v>
      </c>
      <c r="AH1018" s="1">
        <v>0</v>
      </c>
      <c r="AI1018" s="1">
        <v>0</v>
      </c>
      <c r="AJ1018" s="2" t="s">
        <v>0</v>
      </c>
      <c r="AK1018" s="1">
        <v>0</v>
      </c>
      <c r="AL1018" s="1">
        <v>0</v>
      </c>
      <c r="AM1018" s="49" t="s">
        <v>1</v>
      </c>
      <c r="AN1018" s="2" t="s">
        <v>1</v>
      </c>
      <c r="AO1018" s="49" t="s">
        <v>1</v>
      </c>
      <c r="AP1018" s="2" t="s">
        <v>1</v>
      </c>
      <c r="AR1018" s="7"/>
      <c r="AS1018" s="125"/>
      <c r="AT1018" s="5"/>
      <c r="AU1018" s="13"/>
    </row>
    <row r="1019" spans="1:47" x14ac:dyDescent="0.25">
      <c r="A1019" s="2" t="s">
        <v>540</v>
      </c>
      <c r="B1019" s="48">
        <v>44187</v>
      </c>
      <c r="C1019" s="2" t="s">
        <v>27</v>
      </c>
      <c r="D1019" s="2" t="s">
        <v>38</v>
      </c>
      <c r="E1019" s="2" t="s">
        <v>4</v>
      </c>
      <c r="F1019" s="2" t="s">
        <v>2503</v>
      </c>
      <c r="G1019" s="2" t="s">
        <v>3</v>
      </c>
      <c r="H1019" s="2" t="s">
        <v>2779</v>
      </c>
      <c r="I1019" s="1" t="s">
        <v>1</v>
      </c>
      <c r="J1019" s="1" t="s">
        <v>1</v>
      </c>
      <c r="K1019" s="1" t="s">
        <v>1</v>
      </c>
      <c r="L1019" s="1" t="s">
        <v>1</v>
      </c>
      <c r="M1019" s="1">
        <v>0</v>
      </c>
      <c r="N1019" s="2" t="s">
        <v>1</v>
      </c>
      <c r="O1019" s="2" t="s">
        <v>2</v>
      </c>
      <c r="P1019" s="2" t="s">
        <v>1</v>
      </c>
      <c r="Q1019" s="1">
        <v>28110075.399999999</v>
      </c>
      <c r="R1019" s="1">
        <v>0</v>
      </c>
      <c r="S1019" s="1">
        <v>15458489</v>
      </c>
      <c r="T1019" s="1">
        <v>0</v>
      </c>
      <c r="U1019" s="2" t="s">
        <v>0</v>
      </c>
      <c r="V1019" s="1">
        <v>0</v>
      </c>
      <c r="W1019" s="1">
        <v>10906540</v>
      </c>
      <c r="X1019" s="2" t="s">
        <v>0</v>
      </c>
      <c r="Y1019" s="1">
        <v>1745046.4</v>
      </c>
      <c r="Z1019" s="1">
        <v>0</v>
      </c>
      <c r="AA1019" s="2" t="s">
        <v>0</v>
      </c>
      <c r="AB1019" s="1">
        <v>0</v>
      </c>
      <c r="AC1019" s="1">
        <v>0</v>
      </c>
      <c r="AD1019" s="2" t="s">
        <v>0</v>
      </c>
      <c r="AE1019" s="1">
        <v>0</v>
      </c>
      <c r="AF1019" s="2">
        <v>0</v>
      </c>
      <c r="AG1019" s="2" t="s">
        <v>0</v>
      </c>
      <c r="AH1019" s="1">
        <v>0</v>
      </c>
      <c r="AI1019" s="1">
        <v>0</v>
      </c>
      <c r="AJ1019" s="2" t="s">
        <v>0</v>
      </c>
      <c r="AK1019" s="1">
        <v>0</v>
      </c>
      <c r="AL1019" s="1">
        <v>0</v>
      </c>
      <c r="AM1019" s="49" t="s">
        <v>1</v>
      </c>
      <c r="AN1019" s="2" t="s">
        <v>1</v>
      </c>
      <c r="AO1019" s="49" t="s">
        <v>1</v>
      </c>
      <c r="AP1019" s="2" t="s">
        <v>1</v>
      </c>
      <c r="AR1019" s="7"/>
      <c r="AS1019" s="125"/>
      <c r="AT1019" s="5"/>
      <c r="AU1019" s="13"/>
    </row>
    <row r="1020" spans="1:47" x14ac:dyDescent="0.25">
      <c r="A1020" s="2" t="s">
        <v>541</v>
      </c>
      <c r="B1020" s="48">
        <v>44187</v>
      </c>
      <c r="C1020" s="2" t="s">
        <v>35</v>
      </c>
      <c r="D1020" s="2" t="s">
        <v>38</v>
      </c>
      <c r="E1020" s="2" t="s">
        <v>210</v>
      </c>
      <c r="F1020" s="2" t="s">
        <v>2164</v>
      </c>
      <c r="G1020" s="2" t="s">
        <v>13</v>
      </c>
      <c r="H1020" s="2" t="s">
        <v>1</v>
      </c>
      <c r="I1020" s="1" t="s">
        <v>2780</v>
      </c>
      <c r="J1020" s="1" t="s">
        <v>1</v>
      </c>
      <c r="K1020" s="1" t="s">
        <v>2781</v>
      </c>
      <c r="L1020" s="1" t="s">
        <v>2762</v>
      </c>
      <c r="M1020" s="1">
        <v>5013128</v>
      </c>
      <c r="N1020" s="2" t="s">
        <v>12</v>
      </c>
      <c r="O1020" s="2" t="s">
        <v>2782</v>
      </c>
      <c r="P1020" s="2" t="s">
        <v>2783</v>
      </c>
      <c r="Q1020" s="1">
        <v>-192603</v>
      </c>
      <c r="R1020" s="1">
        <v>0</v>
      </c>
      <c r="S1020" s="1">
        <v>-192603</v>
      </c>
      <c r="T1020" s="1">
        <v>0</v>
      </c>
      <c r="U1020" s="2" t="s">
        <v>0</v>
      </c>
      <c r="V1020" s="1">
        <v>0</v>
      </c>
      <c r="W1020" s="1">
        <v>0</v>
      </c>
      <c r="X1020" s="2" t="s">
        <v>0</v>
      </c>
      <c r="Y1020" s="1">
        <v>0</v>
      </c>
      <c r="Z1020" s="1">
        <v>0</v>
      </c>
      <c r="AA1020" s="2" t="s">
        <v>0</v>
      </c>
      <c r="AB1020" s="1">
        <v>0</v>
      </c>
      <c r="AC1020" s="1">
        <v>0</v>
      </c>
      <c r="AD1020" s="2" t="s">
        <v>0</v>
      </c>
      <c r="AE1020" s="1">
        <v>0</v>
      </c>
      <c r="AF1020" s="2">
        <v>0</v>
      </c>
      <c r="AG1020" s="2" t="s">
        <v>0</v>
      </c>
      <c r="AH1020" s="1">
        <v>0</v>
      </c>
      <c r="AI1020" s="1">
        <v>0</v>
      </c>
      <c r="AJ1020" s="2" t="s">
        <v>0</v>
      </c>
      <c r="AK1020" s="1">
        <v>0</v>
      </c>
      <c r="AL1020" s="1">
        <v>0</v>
      </c>
      <c r="AM1020" s="49" t="s">
        <v>1</v>
      </c>
      <c r="AN1020" s="2" t="s">
        <v>1</v>
      </c>
      <c r="AO1020" s="49" t="s">
        <v>1</v>
      </c>
      <c r="AP1020" s="2" t="s">
        <v>1</v>
      </c>
      <c r="AR1020" s="7"/>
      <c r="AS1020" s="125"/>
      <c r="AT1020" s="5"/>
      <c r="AU1020" s="13"/>
    </row>
    <row r="1021" spans="1:47" x14ac:dyDescent="0.25">
      <c r="A1021" s="2" t="s">
        <v>542</v>
      </c>
      <c r="B1021" s="48">
        <v>44187</v>
      </c>
      <c r="C1021" s="2" t="s">
        <v>35</v>
      </c>
      <c r="D1021" s="2" t="s">
        <v>38</v>
      </c>
      <c r="E1021" s="2" t="s">
        <v>210</v>
      </c>
      <c r="F1021" s="2" t="s">
        <v>2164</v>
      </c>
      <c r="G1021" s="2" t="s">
        <v>3</v>
      </c>
      <c r="H1021" s="2" t="s">
        <v>2784</v>
      </c>
      <c r="I1021" s="1" t="s">
        <v>1</v>
      </c>
      <c r="J1021" s="1" t="s">
        <v>1</v>
      </c>
      <c r="K1021" s="1" t="s">
        <v>1</v>
      </c>
      <c r="L1021" s="1" t="s">
        <v>1</v>
      </c>
      <c r="M1021" s="1">
        <v>0</v>
      </c>
      <c r="N1021" s="2" t="s">
        <v>1</v>
      </c>
      <c r="O1021" s="2" t="s">
        <v>2</v>
      </c>
      <c r="P1021" s="2" t="s">
        <v>1</v>
      </c>
      <c r="Q1021" s="1">
        <v>465701388.85000002</v>
      </c>
      <c r="R1021" s="1">
        <v>0</v>
      </c>
      <c r="S1021" s="1">
        <v>421695211.25</v>
      </c>
      <c r="T1021" s="1">
        <v>0</v>
      </c>
      <c r="U1021" s="2" t="s">
        <v>0</v>
      </c>
      <c r="V1021" s="1">
        <v>0</v>
      </c>
      <c r="W1021" s="1">
        <v>37936360</v>
      </c>
      <c r="X1021" s="2" t="s">
        <v>0</v>
      </c>
      <c r="Y1021" s="1">
        <v>6069817.6000000006</v>
      </c>
      <c r="Z1021" s="1">
        <v>0</v>
      </c>
      <c r="AA1021" s="2" t="s">
        <v>0</v>
      </c>
      <c r="AB1021" s="1">
        <v>0</v>
      </c>
      <c r="AC1021" s="1">
        <v>0</v>
      </c>
      <c r="AD1021" s="2" t="s">
        <v>0</v>
      </c>
      <c r="AE1021" s="1">
        <v>0</v>
      </c>
      <c r="AF1021" s="2">
        <v>0</v>
      </c>
      <c r="AG1021" s="2" t="s">
        <v>0</v>
      </c>
      <c r="AH1021" s="1">
        <v>0</v>
      </c>
      <c r="AI1021" s="1">
        <v>0</v>
      </c>
      <c r="AJ1021" s="2" t="s">
        <v>0</v>
      </c>
      <c r="AK1021" s="1">
        <v>0</v>
      </c>
      <c r="AL1021" s="1">
        <v>0</v>
      </c>
      <c r="AM1021" s="49" t="s">
        <v>1</v>
      </c>
      <c r="AN1021" s="2" t="s">
        <v>1</v>
      </c>
      <c r="AO1021" s="49" t="s">
        <v>1</v>
      </c>
      <c r="AP1021" s="2" t="s">
        <v>1</v>
      </c>
      <c r="AR1021" s="7"/>
      <c r="AS1021" s="125"/>
      <c r="AT1021" s="5"/>
      <c r="AU1021" s="13"/>
    </row>
    <row r="1022" spans="1:47" x14ac:dyDescent="0.25">
      <c r="A1022" s="2" t="s">
        <v>543</v>
      </c>
      <c r="B1022" s="48">
        <v>44187</v>
      </c>
      <c r="C1022" s="2" t="s">
        <v>6</v>
      </c>
      <c r="D1022" s="2" t="s">
        <v>38</v>
      </c>
      <c r="E1022" s="2" t="s">
        <v>212</v>
      </c>
      <c r="F1022" s="2" t="s">
        <v>2785</v>
      </c>
      <c r="G1022" s="2" t="s">
        <v>3</v>
      </c>
      <c r="H1022" s="2" t="s">
        <v>2786</v>
      </c>
      <c r="I1022" s="1" t="s">
        <v>1</v>
      </c>
      <c r="J1022" s="1" t="s">
        <v>1</v>
      </c>
      <c r="K1022" s="1" t="s">
        <v>1</v>
      </c>
      <c r="L1022" s="1" t="s">
        <v>1</v>
      </c>
      <c r="M1022" s="1">
        <v>0</v>
      </c>
      <c r="N1022" s="2" t="s">
        <v>1</v>
      </c>
      <c r="O1022" s="2" t="s">
        <v>2</v>
      </c>
      <c r="P1022" s="2" t="s">
        <v>1</v>
      </c>
      <c r="Q1022" s="1">
        <v>1025890552.1179999</v>
      </c>
      <c r="R1022" s="1">
        <v>0</v>
      </c>
      <c r="S1022" s="1">
        <v>856737735.60000002</v>
      </c>
      <c r="T1022" s="1">
        <v>0</v>
      </c>
      <c r="U1022" s="2" t="s">
        <v>0</v>
      </c>
      <c r="V1022" s="1">
        <v>0</v>
      </c>
      <c r="W1022" s="1">
        <v>145821393.54999998</v>
      </c>
      <c r="X1022" s="2" t="s">
        <v>0</v>
      </c>
      <c r="Y1022" s="1">
        <v>23331422.968000002</v>
      </c>
      <c r="Z1022" s="1">
        <v>0</v>
      </c>
      <c r="AA1022" s="2" t="s">
        <v>0</v>
      </c>
      <c r="AB1022" s="1">
        <v>0</v>
      </c>
      <c r="AC1022" s="1">
        <v>0</v>
      </c>
      <c r="AD1022" s="2" t="s">
        <v>0</v>
      </c>
      <c r="AE1022" s="1">
        <v>0</v>
      </c>
      <c r="AF1022" s="2">
        <v>0</v>
      </c>
      <c r="AG1022" s="2" t="s">
        <v>0</v>
      </c>
      <c r="AH1022" s="1">
        <v>0</v>
      </c>
      <c r="AI1022" s="1">
        <v>0</v>
      </c>
      <c r="AJ1022" s="2" t="s">
        <v>0</v>
      </c>
      <c r="AK1022" s="1">
        <v>0</v>
      </c>
      <c r="AL1022" s="1">
        <v>0</v>
      </c>
      <c r="AM1022" s="49" t="s">
        <v>1</v>
      </c>
      <c r="AN1022" s="2" t="s">
        <v>1</v>
      </c>
      <c r="AO1022" s="49" t="s">
        <v>1</v>
      </c>
      <c r="AP1022" s="2" t="s">
        <v>1</v>
      </c>
      <c r="AR1022" s="7"/>
      <c r="AS1022" s="125"/>
      <c r="AT1022" s="5"/>
      <c r="AU1022" s="13"/>
    </row>
    <row r="1023" spans="1:47" x14ac:dyDescent="0.25">
      <c r="A1023" s="2" t="s">
        <v>545</v>
      </c>
      <c r="B1023" s="48">
        <v>44187</v>
      </c>
      <c r="C1023" s="2" t="s">
        <v>27</v>
      </c>
      <c r="D1023" s="2" t="s">
        <v>33</v>
      </c>
      <c r="E1023" s="2" t="s">
        <v>32</v>
      </c>
      <c r="F1023" s="2" t="s">
        <v>2503</v>
      </c>
      <c r="G1023" s="2" t="s">
        <v>3</v>
      </c>
      <c r="H1023" s="2" t="s">
        <v>2787</v>
      </c>
      <c r="I1023" s="1" t="s">
        <v>1</v>
      </c>
      <c r="J1023" s="1" t="s">
        <v>1</v>
      </c>
      <c r="K1023" s="1" t="s">
        <v>1</v>
      </c>
      <c r="L1023" s="1" t="s">
        <v>1</v>
      </c>
      <c r="M1023" s="1">
        <v>0</v>
      </c>
      <c r="N1023" s="2" t="s">
        <v>1</v>
      </c>
      <c r="O1023" s="2" t="s">
        <v>2</v>
      </c>
      <c r="P1023" s="2" t="s">
        <v>1</v>
      </c>
      <c r="Q1023" s="1">
        <v>324570103.54799998</v>
      </c>
      <c r="R1023" s="1">
        <v>0</v>
      </c>
      <c r="S1023" s="1">
        <v>198272133.59999996</v>
      </c>
      <c r="T1023" s="1">
        <v>0</v>
      </c>
      <c r="U1023" s="2" t="s">
        <v>0</v>
      </c>
      <c r="V1023" s="1">
        <v>0</v>
      </c>
      <c r="W1023" s="1">
        <v>108877560.30000001</v>
      </c>
      <c r="X1023" s="2" t="s">
        <v>9</v>
      </c>
      <c r="Y1023" s="1">
        <v>17420409.648000002</v>
      </c>
      <c r="Z1023" s="1">
        <v>0</v>
      </c>
      <c r="AA1023" s="2" t="s">
        <v>0</v>
      </c>
      <c r="AB1023" s="1">
        <v>0</v>
      </c>
      <c r="AC1023" s="1">
        <v>0</v>
      </c>
      <c r="AD1023" s="2" t="s">
        <v>0</v>
      </c>
      <c r="AE1023" s="1">
        <v>0</v>
      </c>
      <c r="AF1023" s="2">
        <v>0</v>
      </c>
      <c r="AG1023" s="2" t="s">
        <v>0</v>
      </c>
      <c r="AH1023" s="1">
        <v>0</v>
      </c>
      <c r="AI1023" s="1">
        <v>0</v>
      </c>
      <c r="AJ1023" s="2" t="s">
        <v>0</v>
      </c>
      <c r="AK1023" s="1">
        <v>0</v>
      </c>
      <c r="AL1023" s="1">
        <v>0</v>
      </c>
      <c r="AM1023" s="49" t="s">
        <v>1</v>
      </c>
      <c r="AN1023" s="2" t="s">
        <v>1</v>
      </c>
      <c r="AO1023" s="49" t="s">
        <v>1</v>
      </c>
      <c r="AP1023" s="2" t="s">
        <v>1</v>
      </c>
      <c r="AR1023" s="7"/>
      <c r="AS1023" s="125"/>
      <c r="AT1023" s="5"/>
      <c r="AU1023" s="13"/>
    </row>
    <row r="1024" spans="1:47" x14ac:dyDescent="0.25">
      <c r="A1024" s="2" t="s">
        <v>547</v>
      </c>
      <c r="B1024" s="48">
        <v>44187</v>
      </c>
      <c r="C1024" s="2" t="s">
        <v>27</v>
      </c>
      <c r="D1024" s="2" t="s">
        <v>33</v>
      </c>
      <c r="E1024" s="2" t="s">
        <v>32</v>
      </c>
      <c r="F1024" s="2" t="s">
        <v>2505</v>
      </c>
      <c r="G1024" s="2" t="s">
        <v>3</v>
      </c>
      <c r="H1024" s="2" t="s">
        <v>2788</v>
      </c>
      <c r="I1024" s="1" t="s">
        <v>1</v>
      </c>
      <c r="J1024" s="1" t="s">
        <v>1</v>
      </c>
      <c r="K1024" s="1" t="s">
        <v>1</v>
      </c>
      <c r="L1024" s="1" t="s">
        <v>1</v>
      </c>
      <c r="M1024" s="1">
        <v>0</v>
      </c>
      <c r="N1024" s="2" t="s">
        <v>1</v>
      </c>
      <c r="O1024" s="2" t="s">
        <v>2789</v>
      </c>
      <c r="P1024" s="2" t="s">
        <v>2790</v>
      </c>
      <c r="Q1024" s="1">
        <v>21980395</v>
      </c>
      <c r="R1024" s="1">
        <v>0</v>
      </c>
      <c r="S1024" s="1">
        <v>8634653</v>
      </c>
      <c r="T1024" s="1">
        <v>11504950</v>
      </c>
      <c r="U1024" s="2" t="s">
        <v>9</v>
      </c>
      <c r="V1024" s="1">
        <v>1840792</v>
      </c>
      <c r="W1024" s="1">
        <v>0</v>
      </c>
      <c r="X1024" s="2" t="s">
        <v>0</v>
      </c>
      <c r="Y1024" s="1">
        <v>0</v>
      </c>
      <c r="Z1024" s="1">
        <v>0</v>
      </c>
      <c r="AA1024" s="2" t="s">
        <v>0</v>
      </c>
      <c r="AB1024" s="1">
        <v>0</v>
      </c>
      <c r="AC1024" s="1">
        <v>0</v>
      </c>
      <c r="AD1024" s="2" t="s">
        <v>0</v>
      </c>
      <c r="AE1024" s="1">
        <v>0</v>
      </c>
      <c r="AF1024" s="2">
        <v>0</v>
      </c>
      <c r="AG1024" s="2" t="s">
        <v>0</v>
      </c>
      <c r="AH1024" s="1">
        <v>0</v>
      </c>
      <c r="AI1024" s="1">
        <v>0</v>
      </c>
      <c r="AJ1024" s="2" t="s">
        <v>0</v>
      </c>
      <c r="AK1024" s="1">
        <v>0</v>
      </c>
      <c r="AL1024" s="1">
        <v>0</v>
      </c>
      <c r="AM1024" s="49" t="s">
        <v>1</v>
      </c>
      <c r="AN1024" s="2" t="s">
        <v>1</v>
      </c>
      <c r="AO1024" s="49" t="s">
        <v>1</v>
      </c>
      <c r="AP1024" s="2" t="s">
        <v>1</v>
      </c>
      <c r="AR1024" s="7"/>
      <c r="AS1024" s="125"/>
      <c r="AT1024" s="5"/>
      <c r="AU1024" s="13"/>
    </row>
    <row r="1025" spans="1:47" x14ac:dyDescent="0.25">
      <c r="A1025" s="2" t="s">
        <v>548</v>
      </c>
      <c r="B1025" s="48">
        <v>44187</v>
      </c>
      <c r="C1025" s="2" t="s">
        <v>27</v>
      </c>
      <c r="D1025" s="2" t="s">
        <v>33</v>
      </c>
      <c r="E1025" s="2" t="s">
        <v>32</v>
      </c>
      <c r="F1025" s="2" t="s">
        <v>2503</v>
      </c>
      <c r="G1025" s="2" t="s">
        <v>3</v>
      </c>
      <c r="H1025" s="2" t="s">
        <v>2791</v>
      </c>
      <c r="I1025" s="1" t="s">
        <v>1</v>
      </c>
      <c r="J1025" s="1" t="s">
        <v>1</v>
      </c>
      <c r="K1025" s="1" t="s">
        <v>1</v>
      </c>
      <c r="L1025" s="1" t="s">
        <v>1</v>
      </c>
      <c r="M1025" s="1">
        <v>0</v>
      </c>
      <c r="N1025" s="2" t="s">
        <v>1</v>
      </c>
      <c r="O1025" s="2" t="s">
        <v>2</v>
      </c>
      <c r="P1025" s="2" t="s">
        <v>1</v>
      </c>
      <c r="Q1025" s="1">
        <v>165964168.66799998</v>
      </c>
      <c r="R1025" s="1">
        <v>0</v>
      </c>
      <c r="S1025" s="1">
        <v>133446683.49999999</v>
      </c>
      <c r="T1025" s="1">
        <v>0</v>
      </c>
      <c r="U1025" s="2" t="s">
        <v>0</v>
      </c>
      <c r="V1025" s="1">
        <v>0</v>
      </c>
      <c r="W1025" s="1">
        <v>28032314.800000001</v>
      </c>
      <c r="X1025" s="2" t="s">
        <v>9</v>
      </c>
      <c r="Y1025" s="1">
        <v>4485170.3680000007</v>
      </c>
      <c r="Z1025" s="1">
        <v>0</v>
      </c>
      <c r="AA1025" s="2" t="s">
        <v>0</v>
      </c>
      <c r="AB1025" s="1">
        <v>0</v>
      </c>
      <c r="AC1025" s="1">
        <v>0</v>
      </c>
      <c r="AD1025" s="2" t="s">
        <v>0</v>
      </c>
      <c r="AE1025" s="1">
        <v>0</v>
      </c>
      <c r="AF1025" s="2">
        <v>0</v>
      </c>
      <c r="AG1025" s="2" t="s">
        <v>0</v>
      </c>
      <c r="AH1025" s="1">
        <v>0</v>
      </c>
      <c r="AI1025" s="1">
        <v>0</v>
      </c>
      <c r="AJ1025" s="2" t="s">
        <v>0</v>
      </c>
      <c r="AK1025" s="1">
        <v>0</v>
      </c>
      <c r="AL1025" s="1">
        <v>0</v>
      </c>
      <c r="AM1025" s="49" t="s">
        <v>1</v>
      </c>
      <c r="AN1025" s="2" t="s">
        <v>1</v>
      </c>
      <c r="AO1025" s="49" t="s">
        <v>1</v>
      </c>
      <c r="AP1025" s="2" t="s">
        <v>1</v>
      </c>
      <c r="AR1025" s="7"/>
      <c r="AS1025" s="125"/>
      <c r="AT1025" s="5"/>
      <c r="AU1025" s="13"/>
    </row>
    <row r="1026" spans="1:47" x14ac:dyDescent="0.25">
      <c r="A1026" s="2" t="s">
        <v>549</v>
      </c>
      <c r="B1026" s="48">
        <v>44187</v>
      </c>
      <c r="C1026" s="2" t="s">
        <v>6</v>
      </c>
      <c r="D1026" s="2" t="s">
        <v>33</v>
      </c>
      <c r="E1026" s="2" t="s">
        <v>206</v>
      </c>
      <c r="F1026" s="2" t="s">
        <v>468</v>
      </c>
      <c r="G1026" s="2" t="s">
        <v>3</v>
      </c>
      <c r="H1026" s="2" t="s">
        <v>2792</v>
      </c>
      <c r="I1026" s="1" t="s">
        <v>1</v>
      </c>
      <c r="J1026" s="1" t="s">
        <v>1</v>
      </c>
      <c r="K1026" s="1" t="s">
        <v>1</v>
      </c>
      <c r="L1026" s="1" t="s">
        <v>1</v>
      </c>
      <c r="M1026" s="1">
        <v>0</v>
      </c>
      <c r="N1026" s="2" t="s">
        <v>1</v>
      </c>
      <c r="O1026" s="2" t="s">
        <v>2</v>
      </c>
      <c r="P1026" s="2" t="s">
        <v>1</v>
      </c>
      <c r="Q1026" s="1">
        <v>1341637968.3787997</v>
      </c>
      <c r="R1026" s="1">
        <v>0</v>
      </c>
      <c r="S1026" s="1">
        <v>915380004.24999976</v>
      </c>
      <c r="T1026" s="1">
        <v>0</v>
      </c>
      <c r="U1026" s="2" t="s">
        <v>0</v>
      </c>
      <c r="V1026" s="1">
        <v>0</v>
      </c>
      <c r="W1026" s="1">
        <v>367463762.18000001</v>
      </c>
      <c r="X1026" s="2" t="s">
        <v>0</v>
      </c>
      <c r="Y1026" s="1">
        <v>58794201.948800005</v>
      </c>
      <c r="Z1026" s="1">
        <v>0</v>
      </c>
      <c r="AA1026" s="2" t="s">
        <v>0</v>
      </c>
      <c r="AB1026" s="1">
        <v>0</v>
      </c>
      <c r="AC1026" s="1">
        <v>0</v>
      </c>
      <c r="AD1026" s="2" t="s">
        <v>0</v>
      </c>
      <c r="AE1026" s="1">
        <v>0</v>
      </c>
      <c r="AF1026" s="2">
        <v>0</v>
      </c>
      <c r="AG1026" s="2" t="s">
        <v>0</v>
      </c>
      <c r="AH1026" s="1">
        <v>0</v>
      </c>
      <c r="AI1026" s="1">
        <v>0</v>
      </c>
      <c r="AJ1026" s="2" t="s">
        <v>0</v>
      </c>
      <c r="AK1026" s="1">
        <v>0</v>
      </c>
      <c r="AL1026" s="1">
        <v>0</v>
      </c>
      <c r="AM1026" s="49" t="s">
        <v>1</v>
      </c>
      <c r="AN1026" s="2" t="s">
        <v>1</v>
      </c>
      <c r="AO1026" s="49" t="s">
        <v>1</v>
      </c>
      <c r="AP1026" s="2" t="s">
        <v>1</v>
      </c>
      <c r="AR1026" s="7"/>
      <c r="AS1026" s="125"/>
      <c r="AT1026" s="5"/>
      <c r="AU1026" s="13"/>
    </row>
    <row r="1027" spans="1:47" x14ac:dyDescent="0.25">
      <c r="A1027" s="2" t="s">
        <v>550</v>
      </c>
      <c r="B1027" s="48">
        <v>44187</v>
      </c>
      <c r="C1027" s="2" t="s">
        <v>6</v>
      </c>
      <c r="D1027" s="2" t="s">
        <v>33</v>
      </c>
      <c r="E1027" s="2" t="s">
        <v>206</v>
      </c>
      <c r="F1027" s="2" t="s">
        <v>468</v>
      </c>
      <c r="G1027" s="2" t="s">
        <v>3</v>
      </c>
      <c r="H1027" s="2" t="s">
        <v>2793</v>
      </c>
      <c r="I1027" s="1" t="s">
        <v>1</v>
      </c>
      <c r="J1027" s="1" t="s">
        <v>1</v>
      </c>
      <c r="K1027" s="1" t="s">
        <v>1</v>
      </c>
      <c r="L1027" s="1" t="s">
        <v>1</v>
      </c>
      <c r="M1027" s="1">
        <v>0</v>
      </c>
      <c r="N1027" s="2" t="s">
        <v>1</v>
      </c>
      <c r="O1027" s="2" t="s">
        <v>1823</v>
      </c>
      <c r="P1027" s="2" t="s">
        <v>1824</v>
      </c>
      <c r="Q1027" s="1">
        <v>15215233.699999999</v>
      </c>
      <c r="R1027" s="1">
        <v>0</v>
      </c>
      <c r="S1027" s="1">
        <v>13574042.5</v>
      </c>
      <c r="T1027" s="1">
        <v>1414820</v>
      </c>
      <c r="U1027" s="2" t="s">
        <v>9</v>
      </c>
      <c r="V1027" s="1">
        <v>226371.20000000001</v>
      </c>
      <c r="W1027" s="1">
        <v>0</v>
      </c>
      <c r="X1027" s="2" t="s">
        <v>0</v>
      </c>
      <c r="Y1027" s="1">
        <v>0</v>
      </c>
      <c r="Z1027" s="1">
        <v>0</v>
      </c>
      <c r="AA1027" s="2" t="s">
        <v>0</v>
      </c>
      <c r="AB1027" s="1">
        <v>0</v>
      </c>
      <c r="AC1027" s="1">
        <v>0</v>
      </c>
      <c r="AD1027" s="2" t="s">
        <v>0</v>
      </c>
      <c r="AE1027" s="1">
        <v>0</v>
      </c>
      <c r="AF1027" s="2">
        <v>0</v>
      </c>
      <c r="AG1027" s="2" t="s">
        <v>0</v>
      </c>
      <c r="AH1027" s="1">
        <v>0</v>
      </c>
      <c r="AI1027" s="1">
        <v>0</v>
      </c>
      <c r="AJ1027" s="2" t="s">
        <v>0</v>
      </c>
      <c r="AK1027" s="1">
        <v>0</v>
      </c>
      <c r="AL1027" s="1">
        <v>0</v>
      </c>
      <c r="AM1027" s="49" t="s">
        <v>1</v>
      </c>
      <c r="AN1027" s="2" t="s">
        <v>1</v>
      </c>
      <c r="AO1027" s="49" t="s">
        <v>1</v>
      </c>
      <c r="AP1027" s="2" t="s">
        <v>1</v>
      </c>
      <c r="AR1027" s="7"/>
      <c r="AS1027" s="125"/>
      <c r="AT1027" s="5"/>
      <c r="AU1027" s="13"/>
    </row>
    <row r="1028" spans="1:47" x14ac:dyDescent="0.25">
      <c r="A1028" s="2" t="s">
        <v>551</v>
      </c>
      <c r="B1028" s="48">
        <v>44187</v>
      </c>
      <c r="C1028" s="2" t="s">
        <v>6</v>
      </c>
      <c r="D1028" s="2" t="s">
        <v>33</v>
      </c>
      <c r="E1028" s="2" t="s">
        <v>206</v>
      </c>
      <c r="F1028" s="2" t="s">
        <v>468</v>
      </c>
      <c r="G1028" s="2" t="s">
        <v>3</v>
      </c>
      <c r="H1028" s="2" t="s">
        <v>2794</v>
      </c>
      <c r="I1028" s="1" t="s">
        <v>1</v>
      </c>
      <c r="J1028" s="1" t="s">
        <v>1</v>
      </c>
      <c r="K1028" s="1" t="s">
        <v>1</v>
      </c>
      <c r="L1028" s="1" t="s">
        <v>1</v>
      </c>
      <c r="M1028" s="1">
        <v>0</v>
      </c>
      <c r="N1028" s="2" t="s">
        <v>1</v>
      </c>
      <c r="O1028" s="2" t="s">
        <v>2</v>
      </c>
      <c r="P1028" s="2" t="s">
        <v>1</v>
      </c>
      <c r="Q1028" s="1">
        <v>21134412.210000001</v>
      </c>
      <c r="R1028" s="1">
        <v>0</v>
      </c>
      <c r="S1028" s="1">
        <v>7563101.25</v>
      </c>
      <c r="T1028" s="1">
        <v>0</v>
      </c>
      <c r="U1028" s="2" t="s">
        <v>0</v>
      </c>
      <c r="V1028" s="1">
        <v>0</v>
      </c>
      <c r="W1028" s="1">
        <v>11699406</v>
      </c>
      <c r="X1028" s="2" t="s">
        <v>9</v>
      </c>
      <c r="Y1028" s="1">
        <v>1871904.96</v>
      </c>
      <c r="Z1028" s="1">
        <v>0</v>
      </c>
      <c r="AA1028" s="2" t="s">
        <v>0</v>
      </c>
      <c r="AB1028" s="1">
        <v>0</v>
      </c>
      <c r="AC1028" s="1">
        <v>0</v>
      </c>
      <c r="AD1028" s="2" t="s">
        <v>0</v>
      </c>
      <c r="AE1028" s="1">
        <v>0</v>
      </c>
      <c r="AF1028" s="2">
        <v>0</v>
      </c>
      <c r="AG1028" s="2" t="s">
        <v>0</v>
      </c>
      <c r="AH1028" s="1">
        <v>0</v>
      </c>
      <c r="AI1028" s="1">
        <v>0</v>
      </c>
      <c r="AJ1028" s="2" t="s">
        <v>0</v>
      </c>
      <c r="AK1028" s="1">
        <v>0</v>
      </c>
      <c r="AL1028" s="1">
        <v>0</v>
      </c>
      <c r="AM1028" s="49" t="s">
        <v>1</v>
      </c>
      <c r="AN1028" s="2" t="s">
        <v>1</v>
      </c>
      <c r="AO1028" s="49" t="s">
        <v>1</v>
      </c>
      <c r="AP1028" s="2" t="s">
        <v>1</v>
      </c>
      <c r="AR1028" s="7"/>
      <c r="AS1028" s="125"/>
      <c r="AT1028" s="5"/>
      <c r="AU1028" s="13"/>
    </row>
    <row r="1029" spans="1:47" x14ac:dyDescent="0.25">
      <c r="A1029" s="2" t="s">
        <v>552</v>
      </c>
      <c r="B1029" s="48">
        <v>44187</v>
      </c>
      <c r="C1029" s="2" t="s">
        <v>27</v>
      </c>
      <c r="D1029" s="2" t="s">
        <v>26</v>
      </c>
      <c r="E1029" s="2" t="s">
        <v>253</v>
      </c>
      <c r="F1029" s="2" t="s">
        <v>2795</v>
      </c>
      <c r="G1029" s="2" t="s">
        <v>3</v>
      </c>
      <c r="H1029" s="2" t="s">
        <v>2796</v>
      </c>
      <c r="I1029" s="1" t="s">
        <v>1</v>
      </c>
      <c r="J1029" s="1" t="s">
        <v>1</v>
      </c>
      <c r="K1029" s="1" t="s">
        <v>1</v>
      </c>
      <c r="L1029" s="1" t="s">
        <v>1</v>
      </c>
      <c r="M1029" s="1">
        <v>0</v>
      </c>
      <c r="N1029" s="2" t="s">
        <v>1</v>
      </c>
      <c r="O1029" s="2" t="s">
        <v>2</v>
      </c>
      <c r="P1029" s="2" t="s">
        <v>1</v>
      </c>
      <c r="Q1029" s="1">
        <v>92565080.280000001</v>
      </c>
      <c r="R1029" s="1">
        <v>0</v>
      </c>
      <c r="S1029" s="1">
        <v>43087591</v>
      </c>
      <c r="T1029" s="1">
        <v>0</v>
      </c>
      <c r="U1029" s="2" t="s">
        <v>0</v>
      </c>
      <c r="V1029" s="1">
        <v>0</v>
      </c>
      <c r="W1029" s="1">
        <v>42653008</v>
      </c>
      <c r="X1029" s="2" t="s">
        <v>9</v>
      </c>
      <c r="Y1029" s="1">
        <v>6824481.2800000003</v>
      </c>
      <c r="Z1029" s="1">
        <v>0</v>
      </c>
      <c r="AA1029" s="2" t="s">
        <v>0</v>
      </c>
      <c r="AB1029" s="1">
        <v>0</v>
      </c>
      <c r="AC1029" s="1">
        <v>0</v>
      </c>
      <c r="AD1029" s="2" t="s">
        <v>0</v>
      </c>
      <c r="AE1029" s="1">
        <v>0</v>
      </c>
      <c r="AF1029" s="2">
        <v>0</v>
      </c>
      <c r="AG1029" s="2" t="s">
        <v>0</v>
      </c>
      <c r="AH1029" s="1">
        <v>0</v>
      </c>
      <c r="AI1029" s="1">
        <v>0</v>
      </c>
      <c r="AJ1029" s="2" t="s">
        <v>0</v>
      </c>
      <c r="AK1029" s="1">
        <v>0</v>
      </c>
      <c r="AL1029" s="1">
        <v>0</v>
      </c>
      <c r="AM1029" s="49" t="s">
        <v>1</v>
      </c>
      <c r="AN1029" s="2" t="s">
        <v>1</v>
      </c>
      <c r="AO1029" s="49" t="s">
        <v>1</v>
      </c>
      <c r="AP1029" s="2" t="s">
        <v>1</v>
      </c>
      <c r="AR1029" s="7"/>
      <c r="AS1029" s="125"/>
      <c r="AT1029" s="5"/>
      <c r="AU1029" s="13"/>
    </row>
    <row r="1030" spans="1:47" x14ac:dyDescent="0.25">
      <c r="A1030" s="2" t="s">
        <v>553</v>
      </c>
      <c r="B1030" s="48">
        <v>44187</v>
      </c>
      <c r="C1030" s="2" t="s">
        <v>27</v>
      </c>
      <c r="D1030" s="2" t="s">
        <v>26</v>
      </c>
      <c r="E1030" s="2" t="s">
        <v>253</v>
      </c>
      <c r="F1030" s="2" t="s">
        <v>2292</v>
      </c>
      <c r="G1030" s="2" t="s">
        <v>3</v>
      </c>
      <c r="H1030" s="2" t="s">
        <v>2797</v>
      </c>
      <c r="I1030" s="1" t="s">
        <v>1</v>
      </c>
      <c r="J1030" s="1" t="s">
        <v>1</v>
      </c>
      <c r="K1030" s="1" t="s">
        <v>1</v>
      </c>
      <c r="L1030" s="1" t="s">
        <v>1</v>
      </c>
      <c r="M1030" s="1">
        <v>0</v>
      </c>
      <c r="N1030" s="2" t="s">
        <v>1</v>
      </c>
      <c r="O1030" s="2" t="s">
        <v>2798</v>
      </c>
      <c r="P1030" s="2" t="s">
        <v>2799</v>
      </c>
      <c r="Q1030" s="1">
        <v>28901044.800000001</v>
      </c>
      <c r="R1030" s="1">
        <v>0</v>
      </c>
      <c r="S1030" s="1">
        <v>13295820</v>
      </c>
      <c r="T1030" s="1">
        <v>13452780</v>
      </c>
      <c r="U1030" s="2" t="s">
        <v>9</v>
      </c>
      <c r="V1030" s="1">
        <v>2152444.7999999998</v>
      </c>
      <c r="W1030" s="1">
        <v>0</v>
      </c>
      <c r="X1030" s="2" t="s">
        <v>0</v>
      </c>
      <c r="Y1030" s="1">
        <v>0</v>
      </c>
      <c r="Z1030" s="1">
        <v>0</v>
      </c>
      <c r="AA1030" s="2" t="s">
        <v>0</v>
      </c>
      <c r="AB1030" s="1">
        <v>0</v>
      </c>
      <c r="AC1030" s="1">
        <v>0</v>
      </c>
      <c r="AD1030" s="2" t="s">
        <v>0</v>
      </c>
      <c r="AE1030" s="1">
        <v>0</v>
      </c>
      <c r="AF1030" s="2">
        <v>0</v>
      </c>
      <c r="AG1030" s="2" t="s">
        <v>0</v>
      </c>
      <c r="AH1030" s="1">
        <v>0</v>
      </c>
      <c r="AI1030" s="1">
        <v>0</v>
      </c>
      <c r="AJ1030" s="2" t="s">
        <v>0</v>
      </c>
      <c r="AK1030" s="1">
        <v>0</v>
      </c>
      <c r="AL1030" s="1">
        <v>0</v>
      </c>
      <c r="AM1030" s="49" t="s">
        <v>1</v>
      </c>
      <c r="AN1030" s="2" t="s">
        <v>1</v>
      </c>
      <c r="AO1030" s="49" t="s">
        <v>1</v>
      </c>
      <c r="AP1030" s="2" t="s">
        <v>1</v>
      </c>
      <c r="AR1030" s="7"/>
      <c r="AS1030" s="125"/>
      <c r="AT1030" s="5"/>
      <c r="AU1030" s="13"/>
    </row>
    <row r="1031" spans="1:47" x14ac:dyDescent="0.25">
      <c r="A1031" s="2" t="s">
        <v>554</v>
      </c>
      <c r="B1031" s="48">
        <v>44187</v>
      </c>
      <c r="C1031" s="2" t="s">
        <v>27</v>
      </c>
      <c r="D1031" s="2" t="s">
        <v>26</v>
      </c>
      <c r="E1031" s="2" t="s">
        <v>253</v>
      </c>
      <c r="F1031" s="2" t="s">
        <v>2795</v>
      </c>
      <c r="G1031" s="2" t="s">
        <v>3</v>
      </c>
      <c r="H1031" s="2" t="s">
        <v>2800</v>
      </c>
      <c r="I1031" s="1" t="s">
        <v>1</v>
      </c>
      <c r="J1031" s="1" t="s">
        <v>1</v>
      </c>
      <c r="K1031" s="1" t="s">
        <v>1</v>
      </c>
      <c r="L1031" s="1" t="s">
        <v>1</v>
      </c>
      <c r="M1031" s="1">
        <v>0</v>
      </c>
      <c r="N1031" s="2" t="s">
        <v>1</v>
      </c>
      <c r="O1031" s="2" t="s">
        <v>2</v>
      </c>
      <c r="P1031" s="2" t="s">
        <v>1</v>
      </c>
      <c r="Q1031" s="1">
        <v>485239475.38999999</v>
      </c>
      <c r="R1031" s="1">
        <v>0</v>
      </c>
      <c r="S1031" s="1">
        <v>320372336.34999996</v>
      </c>
      <c r="T1031" s="1">
        <v>0</v>
      </c>
      <c r="U1031" s="2" t="s">
        <v>0</v>
      </c>
      <c r="V1031" s="1">
        <v>0</v>
      </c>
      <c r="W1031" s="1">
        <v>142126844</v>
      </c>
      <c r="X1031" s="2" t="s">
        <v>9</v>
      </c>
      <c r="Y1031" s="1">
        <v>22740295.040000003</v>
      </c>
      <c r="Z1031" s="1">
        <v>0</v>
      </c>
      <c r="AA1031" s="2" t="s">
        <v>0</v>
      </c>
      <c r="AB1031" s="1">
        <v>0</v>
      </c>
      <c r="AC1031" s="1">
        <v>0</v>
      </c>
      <c r="AD1031" s="2" t="s">
        <v>0</v>
      </c>
      <c r="AE1031" s="1">
        <v>0</v>
      </c>
      <c r="AF1031" s="2">
        <v>0</v>
      </c>
      <c r="AG1031" s="2" t="s">
        <v>0</v>
      </c>
      <c r="AH1031" s="1">
        <v>0</v>
      </c>
      <c r="AI1031" s="1">
        <v>0</v>
      </c>
      <c r="AJ1031" s="2" t="s">
        <v>0</v>
      </c>
      <c r="AK1031" s="1">
        <v>0</v>
      </c>
      <c r="AL1031" s="1">
        <v>0</v>
      </c>
      <c r="AM1031" s="49" t="s">
        <v>1</v>
      </c>
      <c r="AN1031" s="2" t="s">
        <v>1</v>
      </c>
      <c r="AO1031" s="49" t="s">
        <v>1</v>
      </c>
      <c r="AP1031" s="2" t="s">
        <v>1</v>
      </c>
      <c r="AR1031" s="7"/>
      <c r="AS1031" s="125"/>
      <c r="AT1031" s="5"/>
      <c r="AU1031" s="13"/>
    </row>
    <row r="1032" spans="1:47" x14ac:dyDescent="0.25">
      <c r="A1032" s="2" t="s">
        <v>555</v>
      </c>
      <c r="B1032" s="48">
        <v>44187</v>
      </c>
      <c r="C1032" s="2" t="s">
        <v>6</v>
      </c>
      <c r="D1032" s="2" t="s">
        <v>26</v>
      </c>
      <c r="E1032" s="2" t="s">
        <v>200</v>
      </c>
      <c r="F1032" s="2" t="s">
        <v>2169</v>
      </c>
      <c r="G1032" s="2" t="s">
        <v>13</v>
      </c>
      <c r="H1032" s="2" t="s">
        <v>1</v>
      </c>
      <c r="I1032" s="1" t="s">
        <v>2801</v>
      </c>
      <c r="J1032" s="1" t="s">
        <v>1</v>
      </c>
      <c r="K1032" s="1" t="s">
        <v>2802</v>
      </c>
      <c r="L1032" s="1" t="s">
        <v>2762</v>
      </c>
      <c r="M1032" s="1">
        <v>18243156.600000001</v>
      </c>
      <c r="N1032" s="2" t="s">
        <v>12</v>
      </c>
      <c r="O1032" s="2" t="s">
        <v>2803</v>
      </c>
      <c r="P1032" s="2" t="s">
        <v>2804</v>
      </c>
      <c r="Q1032" s="1">
        <v>-1529924</v>
      </c>
      <c r="R1032" s="1">
        <v>0</v>
      </c>
      <c r="S1032" s="1">
        <v>0</v>
      </c>
      <c r="T1032" s="1">
        <v>0</v>
      </c>
      <c r="U1032" s="2" t="s">
        <v>0</v>
      </c>
      <c r="V1032" s="1">
        <v>0</v>
      </c>
      <c r="W1032" s="1">
        <v>-1318900</v>
      </c>
      <c r="X1032" s="2" t="s">
        <v>9</v>
      </c>
      <c r="Y1032" s="1">
        <v>-211024</v>
      </c>
      <c r="Z1032" s="1">
        <v>0</v>
      </c>
      <c r="AA1032" s="2" t="s">
        <v>0</v>
      </c>
      <c r="AB1032" s="1">
        <v>0</v>
      </c>
      <c r="AC1032" s="1">
        <v>0</v>
      </c>
      <c r="AD1032" s="2" t="s">
        <v>0</v>
      </c>
      <c r="AE1032" s="1">
        <v>0</v>
      </c>
      <c r="AF1032" s="2">
        <v>0</v>
      </c>
      <c r="AG1032" s="2" t="s">
        <v>0</v>
      </c>
      <c r="AH1032" s="1">
        <v>0</v>
      </c>
      <c r="AI1032" s="1">
        <v>0</v>
      </c>
      <c r="AJ1032" s="2" t="s">
        <v>0</v>
      </c>
      <c r="AK1032" s="1">
        <v>0</v>
      </c>
      <c r="AL1032" s="1">
        <v>0</v>
      </c>
      <c r="AM1032" s="49" t="s">
        <v>1</v>
      </c>
      <c r="AN1032" s="2" t="s">
        <v>1</v>
      </c>
      <c r="AO1032" s="49" t="s">
        <v>1</v>
      </c>
      <c r="AP1032" s="2" t="s">
        <v>1</v>
      </c>
      <c r="AR1032" s="7"/>
      <c r="AS1032" s="125"/>
      <c r="AT1032" s="5"/>
      <c r="AU1032" s="13"/>
    </row>
    <row r="1033" spans="1:47" x14ac:dyDescent="0.25">
      <c r="A1033" s="2" t="s">
        <v>556</v>
      </c>
      <c r="B1033" s="48">
        <v>44187</v>
      </c>
      <c r="C1033" s="2" t="s">
        <v>6</v>
      </c>
      <c r="D1033" s="2" t="s">
        <v>26</v>
      </c>
      <c r="E1033" s="2" t="s">
        <v>200</v>
      </c>
      <c r="F1033" s="2" t="s">
        <v>2169</v>
      </c>
      <c r="G1033" s="2" t="s">
        <v>3</v>
      </c>
      <c r="H1033" s="2" t="s">
        <v>2805</v>
      </c>
      <c r="I1033" s="1" t="s">
        <v>1</v>
      </c>
      <c r="J1033" s="1" t="s">
        <v>1</v>
      </c>
      <c r="K1033" s="1" t="s">
        <v>1</v>
      </c>
      <c r="L1033" s="1" t="s">
        <v>1</v>
      </c>
      <c r="M1033" s="1">
        <v>0</v>
      </c>
      <c r="N1033" s="2" t="s">
        <v>1</v>
      </c>
      <c r="O1033" s="2" t="s">
        <v>2</v>
      </c>
      <c r="P1033" s="2" t="s">
        <v>1</v>
      </c>
      <c r="Q1033" s="1">
        <v>1429729082.7500002</v>
      </c>
      <c r="R1033" s="1">
        <v>0</v>
      </c>
      <c r="S1033" s="1">
        <v>1139787306.0499997</v>
      </c>
      <c r="T1033" s="1">
        <v>0</v>
      </c>
      <c r="U1033" s="2" t="s">
        <v>0</v>
      </c>
      <c r="V1033" s="1">
        <v>0</v>
      </c>
      <c r="W1033" s="1">
        <v>249949807.5</v>
      </c>
      <c r="X1033" s="2" t="s">
        <v>9</v>
      </c>
      <c r="Y1033" s="1">
        <v>39991969.200000003</v>
      </c>
      <c r="Z1033" s="1">
        <v>0</v>
      </c>
      <c r="AA1033" s="2" t="s">
        <v>0</v>
      </c>
      <c r="AB1033" s="1">
        <v>0</v>
      </c>
      <c r="AC1033" s="1">
        <v>0</v>
      </c>
      <c r="AD1033" s="2" t="s">
        <v>0</v>
      </c>
      <c r="AE1033" s="1">
        <v>0</v>
      </c>
      <c r="AF1033" s="2">
        <v>0</v>
      </c>
      <c r="AG1033" s="2" t="s">
        <v>0</v>
      </c>
      <c r="AH1033" s="1">
        <v>0</v>
      </c>
      <c r="AI1033" s="1">
        <v>0</v>
      </c>
      <c r="AJ1033" s="2" t="s">
        <v>0</v>
      </c>
      <c r="AK1033" s="1">
        <v>0</v>
      </c>
      <c r="AL1033" s="1">
        <v>0</v>
      </c>
      <c r="AM1033" s="49" t="s">
        <v>1</v>
      </c>
      <c r="AN1033" s="2" t="s">
        <v>1</v>
      </c>
      <c r="AO1033" s="49" t="s">
        <v>1</v>
      </c>
      <c r="AP1033" s="2" t="s">
        <v>1</v>
      </c>
      <c r="AR1033" s="7"/>
      <c r="AS1033" s="125"/>
      <c r="AT1033" s="5"/>
      <c r="AU1033" s="13"/>
    </row>
    <row r="1034" spans="1:47" x14ac:dyDescent="0.25">
      <c r="A1034" s="2" t="s">
        <v>557</v>
      </c>
      <c r="B1034" s="48">
        <v>44187</v>
      </c>
      <c r="C1034" s="2" t="s">
        <v>27</v>
      </c>
      <c r="D1034" s="2" t="s">
        <v>24</v>
      </c>
      <c r="E1034" s="2" t="s">
        <v>364</v>
      </c>
      <c r="F1034" s="2" t="s">
        <v>2806</v>
      </c>
      <c r="G1034" s="2" t="s">
        <v>3</v>
      </c>
      <c r="H1034" s="2" t="s">
        <v>2807</v>
      </c>
      <c r="I1034" s="1" t="s">
        <v>1</v>
      </c>
      <c r="J1034" s="1" t="s">
        <v>1</v>
      </c>
      <c r="K1034" s="1" t="s">
        <v>1</v>
      </c>
      <c r="L1034" s="1" t="s">
        <v>1</v>
      </c>
      <c r="M1034" s="1">
        <v>0</v>
      </c>
      <c r="N1034" s="2" t="s">
        <v>1</v>
      </c>
      <c r="O1034" s="2" t="s">
        <v>2</v>
      </c>
      <c r="P1034" s="2" t="s">
        <v>1</v>
      </c>
      <c r="Q1034" s="1">
        <v>681672387.47175002</v>
      </c>
      <c r="R1034" s="1">
        <v>0</v>
      </c>
      <c r="S1034" s="1">
        <v>402796550.81</v>
      </c>
      <c r="T1034" s="1">
        <v>0</v>
      </c>
      <c r="U1034" s="2" t="s">
        <v>0</v>
      </c>
      <c r="V1034" s="1">
        <v>0</v>
      </c>
      <c r="W1034" s="1">
        <v>240410204.01875001</v>
      </c>
      <c r="X1034" s="2" t="s">
        <v>9</v>
      </c>
      <c r="Y1034" s="1">
        <v>38465632.642999999</v>
      </c>
      <c r="Z1034" s="1">
        <v>0</v>
      </c>
      <c r="AA1034" s="2" t="s">
        <v>0</v>
      </c>
      <c r="AB1034" s="1">
        <v>0</v>
      </c>
      <c r="AC1034" s="1">
        <v>0</v>
      </c>
      <c r="AD1034" s="2" t="s">
        <v>0</v>
      </c>
      <c r="AE1034" s="1">
        <v>0</v>
      </c>
      <c r="AF1034" s="2">
        <v>0</v>
      </c>
      <c r="AG1034" s="2" t="s">
        <v>0</v>
      </c>
      <c r="AH1034" s="1">
        <v>0</v>
      </c>
      <c r="AI1034" s="1">
        <v>0</v>
      </c>
      <c r="AJ1034" s="2" t="s">
        <v>0</v>
      </c>
      <c r="AK1034" s="1">
        <v>0</v>
      </c>
      <c r="AL1034" s="1">
        <v>0</v>
      </c>
      <c r="AM1034" s="49" t="s">
        <v>1</v>
      </c>
      <c r="AN1034" s="2" t="s">
        <v>1</v>
      </c>
      <c r="AO1034" s="49" t="s">
        <v>1</v>
      </c>
      <c r="AP1034" s="2" t="s">
        <v>1</v>
      </c>
      <c r="AR1034" s="7"/>
      <c r="AS1034" s="125"/>
      <c r="AT1034" s="5"/>
      <c r="AU1034" s="13"/>
    </row>
    <row r="1035" spans="1:47" x14ac:dyDescent="0.25">
      <c r="A1035" s="2" t="s">
        <v>558</v>
      </c>
      <c r="B1035" s="48">
        <v>44187</v>
      </c>
      <c r="C1035" s="2" t="s">
        <v>27</v>
      </c>
      <c r="D1035" s="2" t="s">
        <v>24</v>
      </c>
      <c r="E1035" s="2" t="s">
        <v>364</v>
      </c>
      <c r="F1035" s="2" t="s">
        <v>2808</v>
      </c>
      <c r="G1035" s="2" t="s">
        <v>3</v>
      </c>
      <c r="H1035" s="2" t="s">
        <v>2809</v>
      </c>
      <c r="I1035" s="1" t="s">
        <v>1</v>
      </c>
      <c r="J1035" s="1" t="s">
        <v>1</v>
      </c>
      <c r="K1035" s="1" t="s">
        <v>1</v>
      </c>
      <c r="L1035" s="1" t="s">
        <v>1</v>
      </c>
      <c r="M1035" s="1">
        <v>0</v>
      </c>
      <c r="N1035" s="2" t="s">
        <v>1</v>
      </c>
      <c r="O1035" s="2" t="s">
        <v>2810</v>
      </c>
      <c r="P1035" s="2" t="s">
        <v>2811</v>
      </c>
      <c r="Q1035" s="1">
        <v>7262234</v>
      </c>
      <c r="R1035" s="1">
        <v>0</v>
      </c>
      <c r="S1035" s="1">
        <v>3488000</v>
      </c>
      <c r="T1035" s="1">
        <v>3253650</v>
      </c>
      <c r="U1035" s="2" t="s">
        <v>9</v>
      </c>
      <c r="V1035" s="1">
        <v>520584</v>
      </c>
      <c r="W1035" s="1">
        <v>0</v>
      </c>
      <c r="X1035" s="2" t="s">
        <v>0</v>
      </c>
      <c r="Y1035" s="1">
        <v>0</v>
      </c>
      <c r="Z1035" s="1">
        <v>0</v>
      </c>
      <c r="AA1035" s="2" t="s">
        <v>0</v>
      </c>
      <c r="AB1035" s="1">
        <v>0</v>
      </c>
      <c r="AC1035" s="1">
        <v>0</v>
      </c>
      <c r="AD1035" s="2" t="s">
        <v>0</v>
      </c>
      <c r="AE1035" s="1">
        <v>0</v>
      </c>
      <c r="AF1035" s="2">
        <v>0</v>
      </c>
      <c r="AG1035" s="2" t="s">
        <v>0</v>
      </c>
      <c r="AH1035" s="1">
        <v>0</v>
      </c>
      <c r="AI1035" s="1">
        <v>0</v>
      </c>
      <c r="AJ1035" s="2" t="s">
        <v>0</v>
      </c>
      <c r="AK1035" s="1">
        <v>0</v>
      </c>
      <c r="AL1035" s="1">
        <v>0</v>
      </c>
      <c r="AM1035" s="49" t="s">
        <v>1</v>
      </c>
      <c r="AN1035" s="2" t="s">
        <v>1</v>
      </c>
      <c r="AO1035" s="49" t="s">
        <v>1</v>
      </c>
      <c r="AP1035" s="2" t="s">
        <v>1</v>
      </c>
      <c r="AR1035" s="7"/>
      <c r="AS1035" s="125"/>
      <c r="AT1035" s="5"/>
      <c r="AU1035" s="13"/>
    </row>
    <row r="1036" spans="1:47" x14ac:dyDescent="0.25">
      <c r="A1036" s="2" t="s">
        <v>559</v>
      </c>
      <c r="B1036" s="48">
        <v>44187</v>
      </c>
      <c r="C1036" s="2" t="s">
        <v>27</v>
      </c>
      <c r="D1036" s="2" t="s">
        <v>24</v>
      </c>
      <c r="E1036" s="2" t="s">
        <v>364</v>
      </c>
      <c r="F1036" s="2" t="s">
        <v>2806</v>
      </c>
      <c r="G1036" s="2" t="s">
        <v>3</v>
      </c>
      <c r="H1036" s="2" t="s">
        <v>2812</v>
      </c>
      <c r="I1036" s="1" t="s">
        <v>1</v>
      </c>
      <c r="J1036" s="1" t="s">
        <v>1</v>
      </c>
      <c r="K1036" s="1" t="s">
        <v>1</v>
      </c>
      <c r="L1036" s="1" t="s">
        <v>1</v>
      </c>
      <c r="M1036" s="1">
        <v>0</v>
      </c>
      <c r="N1036" s="2" t="s">
        <v>1</v>
      </c>
      <c r="O1036" s="2" t="s">
        <v>2</v>
      </c>
      <c r="P1036" s="2" t="s">
        <v>1</v>
      </c>
      <c r="Q1036" s="1">
        <v>46325970.100000001</v>
      </c>
      <c r="R1036" s="1">
        <v>0</v>
      </c>
      <c r="S1036" s="1">
        <v>30509590.5</v>
      </c>
      <c r="T1036" s="1">
        <v>0</v>
      </c>
      <c r="U1036" s="2" t="s">
        <v>0</v>
      </c>
      <c r="V1036" s="1">
        <v>0</v>
      </c>
      <c r="W1036" s="1">
        <v>13634810</v>
      </c>
      <c r="X1036" s="2" t="s">
        <v>9</v>
      </c>
      <c r="Y1036" s="1">
        <v>2181569.6</v>
      </c>
      <c r="Z1036" s="1">
        <v>0</v>
      </c>
      <c r="AA1036" s="2" t="s">
        <v>0</v>
      </c>
      <c r="AB1036" s="1">
        <v>0</v>
      </c>
      <c r="AC1036" s="1">
        <v>0</v>
      </c>
      <c r="AD1036" s="2" t="s">
        <v>0</v>
      </c>
      <c r="AE1036" s="1">
        <v>0</v>
      </c>
      <c r="AF1036" s="2">
        <v>0</v>
      </c>
      <c r="AG1036" s="2" t="s">
        <v>0</v>
      </c>
      <c r="AH1036" s="1">
        <v>0</v>
      </c>
      <c r="AI1036" s="1">
        <v>0</v>
      </c>
      <c r="AJ1036" s="2" t="s">
        <v>0</v>
      </c>
      <c r="AK1036" s="1">
        <v>0</v>
      </c>
      <c r="AL1036" s="1">
        <v>0</v>
      </c>
      <c r="AM1036" s="49" t="s">
        <v>1</v>
      </c>
      <c r="AN1036" s="2" t="s">
        <v>1</v>
      </c>
      <c r="AO1036" s="49" t="s">
        <v>1</v>
      </c>
      <c r="AP1036" s="2" t="s">
        <v>1</v>
      </c>
      <c r="AR1036" s="7"/>
      <c r="AS1036" s="125"/>
      <c r="AT1036" s="5"/>
      <c r="AU1036" s="13"/>
    </row>
    <row r="1037" spans="1:47" x14ac:dyDescent="0.25">
      <c r="A1037" s="2" t="s">
        <v>560</v>
      </c>
      <c r="B1037" s="48">
        <v>44187</v>
      </c>
      <c r="C1037" s="2" t="s">
        <v>6</v>
      </c>
      <c r="D1037" s="2" t="s">
        <v>24</v>
      </c>
      <c r="E1037" s="2" t="s">
        <v>196</v>
      </c>
      <c r="F1037" s="2" t="s">
        <v>818</v>
      </c>
      <c r="G1037" s="2" t="s">
        <v>13</v>
      </c>
      <c r="H1037" s="2" t="s">
        <v>1</v>
      </c>
      <c r="I1037" s="1" t="s">
        <v>2813</v>
      </c>
      <c r="J1037" s="1" t="s">
        <v>1</v>
      </c>
      <c r="K1037" s="1" t="s">
        <v>2814</v>
      </c>
      <c r="L1037" s="1" t="s">
        <v>2762</v>
      </c>
      <c r="M1037" s="1">
        <v>70414000</v>
      </c>
      <c r="N1037" s="2" t="s">
        <v>12</v>
      </c>
      <c r="O1037" s="2" t="s">
        <v>2061</v>
      </c>
      <c r="P1037" s="2" t="s">
        <v>2815</v>
      </c>
      <c r="Q1037" s="1">
        <v>-70414000</v>
      </c>
      <c r="R1037" s="1">
        <v>0</v>
      </c>
      <c r="S1037" s="1">
        <v>-70414000</v>
      </c>
      <c r="T1037" s="1">
        <v>0</v>
      </c>
      <c r="U1037" s="2" t="s">
        <v>0</v>
      </c>
      <c r="V1037" s="1">
        <v>0</v>
      </c>
      <c r="W1037" s="1">
        <v>0</v>
      </c>
      <c r="X1037" s="2" t="s">
        <v>0</v>
      </c>
      <c r="Y1037" s="1">
        <v>0</v>
      </c>
      <c r="Z1037" s="1">
        <v>0</v>
      </c>
      <c r="AA1037" s="2" t="s">
        <v>0</v>
      </c>
      <c r="AB1037" s="1">
        <v>0</v>
      </c>
      <c r="AC1037" s="1">
        <v>0</v>
      </c>
      <c r="AD1037" s="2" t="s">
        <v>0</v>
      </c>
      <c r="AE1037" s="1">
        <v>0</v>
      </c>
      <c r="AF1037" s="2">
        <v>0</v>
      </c>
      <c r="AG1037" s="2" t="s">
        <v>0</v>
      </c>
      <c r="AH1037" s="1">
        <v>0</v>
      </c>
      <c r="AI1037" s="1">
        <v>0</v>
      </c>
      <c r="AJ1037" s="2" t="s">
        <v>0</v>
      </c>
      <c r="AK1037" s="1">
        <v>0</v>
      </c>
      <c r="AL1037" s="1">
        <v>0</v>
      </c>
      <c r="AM1037" s="49" t="s">
        <v>1</v>
      </c>
      <c r="AN1037" s="2" t="s">
        <v>1</v>
      </c>
      <c r="AO1037" s="49" t="s">
        <v>1</v>
      </c>
      <c r="AP1037" s="2" t="s">
        <v>1</v>
      </c>
      <c r="AR1037" s="7"/>
      <c r="AS1037" s="125"/>
      <c r="AT1037" s="5"/>
      <c r="AU1037" s="13"/>
    </row>
    <row r="1038" spans="1:47" ht="1.5" customHeight="1" x14ac:dyDescent="0.25">
      <c r="A1038" s="2" t="s">
        <v>561</v>
      </c>
      <c r="B1038" s="48">
        <v>44187</v>
      </c>
      <c r="C1038" s="2" t="s">
        <v>6</v>
      </c>
      <c r="D1038" s="2" t="s">
        <v>24</v>
      </c>
      <c r="E1038" s="2" t="s">
        <v>196</v>
      </c>
      <c r="F1038" s="2" t="s">
        <v>818</v>
      </c>
      <c r="G1038" s="2" t="s">
        <v>3</v>
      </c>
      <c r="H1038" s="2" t="s">
        <v>2816</v>
      </c>
      <c r="I1038" s="1" t="s">
        <v>1</v>
      </c>
      <c r="J1038" s="1" t="s">
        <v>1</v>
      </c>
      <c r="K1038" s="1" t="s">
        <v>1</v>
      </c>
      <c r="L1038" s="1" t="s">
        <v>1</v>
      </c>
      <c r="M1038" s="1">
        <v>0</v>
      </c>
      <c r="N1038" s="2" t="s">
        <v>1</v>
      </c>
      <c r="O1038" s="2" t="s">
        <v>2</v>
      </c>
      <c r="P1038" s="2" t="s">
        <v>1</v>
      </c>
      <c r="Q1038" s="1">
        <v>755221882.78200006</v>
      </c>
      <c r="R1038" s="1">
        <v>0</v>
      </c>
      <c r="S1038" s="1">
        <v>574467646.25</v>
      </c>
      <c r="T1038" s="1">
        <v>0</v>
      </c>
      <c r="U1038" s="2" t="s">
        <v>0</v>
      </c>
      <c r="V1038" s="1">
        <v>0</v>
      </c>
      <c r="W1038" s="1">
        <v>155822617.69999999</v>
      </c>
      <c r="X1038" s="2" t="s">
        <v>9</v>
      </c>
      <c r="Y1038" s="1">
        <v>24931618.831999995</v>
      </c>
      <c r="Z1038" s="1">
        <v>0</v>
      </c>
      <c r="AA1038" s="2" t="s">
        <v>0</v>
      </c>
      <c r="AB1038" s="1">
        <v>0</v>
      </c>
      <c r="AC1038" s="1">
        <v>0</v>
      </c>
      <c r="AD1038" s="2" t="s">
        <v>0</v>
      </c>
      <c r="AE1038" s="1">
        <v>0</v>
      </c>
      <c r="AF1038" s="2">
        <v>0</v>
      </c>
      <c r="AG1038" s="2" t="s">
        <v>0</v>
      </c>
      <c r="AH1038" s="1">
        <v>0</v>
      </c>
      <c r="AI1038" s="1">
        <v>0</v>
      </c>
      <c r="AJ1038" s="2" t="s">
        <v>0</v>
      </c>
      <c r="AK1038" s="1">
        <v>0</v>
      </c>
      <c r="AL1038" s="1">
        <v>0</v>
      </c>
      <c r="AM1038" s="49" t="s">
        <v>1</v>
      </c>
      <c r="AN1038" s="2" t="s">
        <v>1</v>
      </c>
      <c r="AO1038" s="49" t="s">
        <v>1</v>
      </c>
      <c r="AP1038" s="2" t="s">
        <v>1</v>
      </c>
      <c r="AR1038" s="7"/>
      <c r="AS1038" s="125"/>
      <c r="AT1038" s="5"/>
      <c r="AU1038" s="13"/>
    </row>
    <row r="1039" spans="1:47" x14ac:dyDescent="0.25">
      <c r="A1039" s="2" t="s">
        <v>562</v>
      </c>
      <c r="B1039" s="48">
        <v>44187</v>
      </c>
      <c r="C1039" s="2" t="s">
        <v>6</v>
      </c>
      <c r="D1039" s="2" t="s">
        <v>24</v>
      </c>
      <c r="E1039" s="2" t="s">
        <v>196</v>
      </c>
      <c r="F1039" s="2" t="s">
        <v>818</v>
      </c>
      <c r="G1039" s="2" t="s">
        <v>3</v>
      </c>
      <c r="H1039" s="2" t="s">
        <v>2817</v>
      </c>
      <c r="I1039" s="1" t="s">
        <v>1</v>
      </c>
      <c r="J1039" s="1" t="s">
        <v>1</v>
      </c>
      <c r="K1039" s="1" t="s">
        <v>1</v>
      </c>
      <c r="L1039" s="1" t="s">
        <v>1</v>
      </c>
      <c r="M1039" s="1">
        <v>0</v>
      </c>
      <c r="N1039" s="2" t="s">
        <v>1</v>
      </c>
      <c r="O1039" s="2" t="s">
        <v>2588</v>
      </c>
      <c r="P1039" s="2" t="s">
        <v>2589</v>
      </c>
      <c r="Q1039" s="1">
        <v>26408259.399999999</v>
      </c>
      <c r="R1039" s="1">
        <v>0</v>
      </c>
      <c r="S1039" s="1">
        <v>1</v>
      </c>
      <c r="T1039" s="1">
        <v>22765740</v>
      </c>
      <c r="U1039" s="2" t="s">
        <v>9</v>
      </c>
      <c r="V1039" s="1">
        <v>3642518.4</v>
      </c>
      <c r="W1039" s="1">
        <v>0</v>
      </c>
      <c r="X1039" s="2" t="s">
        <v>0</v>
      </c>
      <c r="Y1039" s="1">
        <v>0</v>
      </c>
      <c r="Z1039" s="1">
        <v>0</v>
      </c>
      <c r="AA1039" s="2" t="s">
        <v>0</v>
      </c>
      <c r="AB1039" s="1">
        <v>0</v>
      </c>
      <c r="AC1039" s="1">
        <v>0</v>
      </c>
      <c r="AD1039" s="2" t="s">
        <v>0</v>
      </c>
      <c r="AE1039" s="1">
        <v>0</v>
      </c>
      <c r="AF1039" s="2">
        <v>0</v>
      </c>
      <c r="AG1039" s="2" t="s">
        <v>0</v>
      </c>
      <c r="AH1039" s="1">
        <v>0</v>
      </c>
      <c r="AI1039" s="1">
        <v>0</v>
      </c>
      <c r="AJ1039" s="2" t="s">
        <v>0</v>
      </c>
      <c r="AK1039" s="1">
        <v>0</v>
      </c>
      <c r="AL1039" s="1">
        <v>0</v>
      </c>
      <c r="AM1039" s="49" t="s">
        <v>1</v>
      </c>
      <c r="AN1039" s="2" t="s">
        <v>1</v>
      </c>
      <c r="AO1039" s="49" t="s">
        <v>1</v>
      </c>
      <c r="AP1039" s="2" t="s">
        <v>1</v>
      </c>
      <c r="AR1039" s="7"/>
      <c r="AS1039" s="125"/>
      <c r="AT1039" s="5"/>
      <c r="AU1039" s="13"/>
    </row>
    <row r="1040" spans="1:47" x14ac:dyDescent="0.25">
      <c r="A1040" s="2" t="s">
        <v>563</v>
      </c>
      <c r="B1040" s="48">
        <v>44187</v>
      </c>
      <c r="C1040" s="2" t="s">
        <v>6</v>
      </c>
      <c r="D1040" s="2" t="s">
        <v>24</v>
      </c>
      <c r="E1040" s="2" t="s">
        <v>196</v>
      </c>
      <c r="F1040" s="2" t="s">
        <v>818</v>
      </c>
      <c r="G1040" s="2" t="s">
        <v>3</v>
      </c>
      <c r="H1040" s="2" t="s">
        <v>2818</v>
      </c>
      <c r="I1040" s="1" t="s">
        <v>1</v>
      </c>
      <c r="J1040" s="1" t="s">
        <v>1</v>
      </c>
      <c r="K1040" s="1" t="s">
        <v>1</v>
      </c>
      <c r="L1040" s="1" t="s">
        <v>1</v>
      </c>
      <c r="M1040" s="1">
        <v>0</v>
      </c>
      <c r="N1040" s="2" t="s">
        <v>1</v>
      </c>
      <c r="O1040" s="2" t="s">
        <v>2</v>
      </c>
      <c r="P1040" s="2" t="s">
        <v>1</v>
      </c>
      <c r="Q1040" s="1">
        <v>872108444.30000007</v>
      </c>
      <c r="R1040" s="1">
        <v>0</v>
      </c>
      <c r="S1040" s="1">
        <v>657959545.10000002</v>
      </c>
      <c r="T1040" s="1">
        <v>0</v>
      </c>
      <c r="U1040" s="2" t="s">
        <v>0</v>
      </c>
      <c r="V1040" s="1">
        <v>0</v>
      </c>
      <c r="W1040" s="1">
        <v>184611120</v>
      </c>
      <c r="X1040" s="2" t="s">
        <v>9</v>
      </c>
      <c r="Y1040" s="1">
        <v>29537779.200000003</v>
      </c>
      <c r="Z1040" s="1">
        <v>0</v>
      </c>
      <c r="AA1040" s="2" t="s">
        <v>0</v>
      </c>
      <c r="AB1040" s="1">
        <v>0</v>
      </c>
      <c r="AC1040" s="1">
        <v>0</v>
      </c>
      <c r="AD1040" s="2" t="s">
        <v>0</v>
      </c>
      <c r="AE1040" s="1">
        <v>0</v>
      </c>
      <c r="AF1040" s="2">
        <v>0</v>
      </c>
      <c r="AG1040" s="2" t="s">
        <v>0</v>
      </c>
      <c r="AH1040" s="1">
        <v>0</v>
      </c>
      <c r="AI1040" s="1">
        <v>0</v>
      </c>
      <c r="AJ1040" s="2" t="s">
        <v>0</v>
      </c>
      <c r="AK1040" s="1">
        <v>0</v>
      </c>
      <c r="AL1040" s="1">
        <v>0</v>
      </c>
      <c r="AM1040" s="49" t="s">
        <v>1</v>
      </c>
      <c r="AN1040" s="2" t="s">
        <v>1</v>
      </c>
      <c r="AO1040" s="49" t="s">
        <v>1</v>
      </c>
      <c r="AP1040" s="2" t="s">
        <v>1</v>
      </c>
      <c r="AR1040" s="7"/>
      <c r="AS1040" s="125"/>
      <c r="AT1040" s="5"/>
      <c r="AU1040" s="13"/>
    </row>
    <row r="1041" spans="1:47" x14ac:dyDescent="0.25">
      <c r="A1041" s="2" t="s">
        <v>564</v>
      </c>
      <c r="B1041" s="48">
        <v>44187</v>
      </c>
      <c r="C1041" s="2" t="s">
        <v>6</v>
      </c>
      <c r="D1041" s="2" t="s">
        <v>22</v>
      </c>
      <c r="E1041" s="2" t="s">
        <v>194</v>
      </c>
      <c r="F1041" s="2" t="s">
        <v>2819</v>
      </c>
      <c r="G1041" s="2" t="s">
        <v>3</v>
      </c>
      <c r="H1041" s="2" t="s">
        <v>2820</v>
      </c>
      <c r="I1041" s="1" t="s">
        <v>1</v>
      </c>
      <c r="J1041" s="1" t="s">
        <v>1</v>
      </c>
      <c r="K1041" s="1" t="s">
        <v>1</v>
      </c>
      <c r="L1041" s="1" t="s">
        <v>1</v>
      </c>
      <c r="M1041" s="1">
        <v>0</v>
      </c>
      <c r="N1041" s="2" t="s">
        <v>1</v>
      </c>
      <c r="O1041" s="2" t="s">
        <v>2</v>
      </c>
      <c r="P1041" s="2" t="s">
        <v>1</v>
      </c>
      <c r="Q1041" s="1">
        <v>660984196.96440005</v>
      </c>
      <c r="R1041" s="1">
        <v>0</v>
      </c>
      <c r="S1041" s="1">
        <v>488234088.44999999</v>
      </c>
      <c r="T1041" s="1">
        <v>0</v>
      </c>
      <c r="U1041" s="2" t="s">
        <v>0</v>
      </c>
      <c r="V1041" s="1">
        <v>0</v>
      </c>
      <c r="W1041" s="1">
        <v>148922507.33999997</v>
      </c>
      <c r="X1041" s="2" t="s">
        <v>9</v>
      </c>
      <c r="Y1041" s="1">
        <v>23827601.174400002</v>
      </c>
      <c r="Z1041" s="1">
        <v>0</v>
      </c>
      <c r="AA1041" s="2" t="s">
        <v>0</v>
      </c>
      <c r="AB1041" s="1">
        <v>0</v>
      </c>
      <c r="AC1041" s="1">
        <v>0</v>
      </c>
      <c r="AD1041" s="2" t="s">
        <v>0</v>
      </c>
      <c r="AE1041" s="1">
        <v>0</v>
      </c>
      <c r="AF1041" s="2">
        <v>0</v>
      </c>
      <c r="AG1041" s="2" t="s">
        <v>0</v>
      </c>
      <c r="AH1041" s="1">
        <v>0</v>
      </c>
      <c r="AI1041" s="1">
        <v>0</v>
      </c>
      <c r="AJ1041" s="2" t="s">
        <v>0</v>
      </c>
      <c r="AK1041" s="1">
        <v>0</v>
      </c>
      <c r="AL1041" s="1">
        <v>0</v>
      </c>
      <c r="AM1041" s="49" t="s">
        <v>1</v>
      </c>
      <c r="AN1041" s="2" t="s">
        <v>1</v>
      </c>
      <c r="AO1041" s="49" t="s">
        <v>1</v>
      </c>
      <c r="AP1041" s="2" t="s">
        <v>1</v>
      </c>
      <c r="AR1041" s="7"/>
      <c r="AS1041" s="125"/>
      <c r="AT1041" s="5"/>
      <c r="AU1041" s="13"/>
    </row>
    <row r="1042" spans="1:47" x14ac:dyDescent="0.25">
      <c r="A1042" s="2" t="s">
        <v>565</v>
      </c>
      <c r="B1042" s="48">
        <v>44187</v>
      </c>
      <c r="C1042" s="2" t="s">
        <v>6</v>
      </c>
      <c r="D1042" s="2" t="s">
        <v>19</v>
      </c>
      <c r="E1042" s="2" t="s">
        <v>185</v>
      </c>
      <c r="F1042" s="2" t="s">
        <v>827</v>
      </c>
      <c r="G1042" s="2" t="s">
        <v>3</v>
      </c>
      <c r="H1042" s="2" t="s">
        <v>2821</v>
      </c>
      <c r="I1042" s="1" t="s">
        <v>1</v>
      </c>
      <c r="J1042" s="1" t="s">
        <v>1</v>
      </c>
      <c r="K1042" s="1" t="s">
        <v>1</v>
      </c>
      <c r="L1042" s="1" t="s">
        <v>1</v>
      </c>
      <c r="M1042" s="1">
        <v>0</v>
      </c>
      <c r="N1042" s="2" t="s">
        <v>1</v>
      </c>
      <c r="O1042" s="2" t="s">
        <v>2</v>
      </c>
      <c r="P1042" s="2" t="s">
        <v>1</v>
      </c>
      <c r="Q1042" s="1">
        <v>781816812.00999999</v>
      </c>
      <c r="R1042" s="1">
        <v>0</v>
      </c>
      <c r="S1042" s="1">
        <v>537946698.46999991</v>
      </c>
      <c r="T1042" s="1">
        <v>0</v>
      </c>
      <c r="U1042" s="2" t="s">
        <v>0</v>
      </c>
      <c r="V1042" s="1">
        <v>0</v>
      </c>
      <c r="W1042" s="1">
        <v>210232856.5</v>
      </c>
      <c r="X1042" s="2" t="s">
        <v>9</v>
      </c>
      <c r="Y1042" s="1">
        <v>33637257.040000007</v>
      </c>
      <c r="Z1042" s="1">
        <v>0</v>
      </c>
      <c r="AA1042" s="2" t="s">
        <v>0</v>
      </c>
      <c r="AB1042" s="1">
        <v>0</v>
      </c>
      <c r="AC1042" s="1">
        <v>0</v>
      </c>
      <c r="AD1042" s="2" t="s">
        <v>0</v>
      </c>
      <c r="AE1042" s="1">
        <v>0</v>
      </c>
      <c r="AF1042" s="2">
        <v>0</v>
      </c>
      <c r="AG1042" s="2" t="s">
        <v>0</v>
      </c>
      <c r="AH1042" s="1">
        <v>0</v>
      </c>
      <c r="AI1042" s="1">
        <v>0</v>
      </c>
      <c r="AJ1042" s="2" t="s">
        <v>0</v>
      </c>
      <c r="AK1042" s="1">
        <v>0</v>
      </c>
      <c r="AL1042" s="1">
        <v>0</v>
      </c>
      <c r="AM1042" s="49" t="s">
        <v>1</v>
      </c>
      <c r="AN1042" s="2" t="s">
        <v>1</v>
      </c>
      <c r="AO1042" s="49" t="s">
        <v>1</v>
      </c>
      <c r="AP1042" s="2" t="s">
        <v>1</v>
      </c>
      <c r="AR1042" s="7"/>
      <c r="AS1042" s="125"/>
      <c r="AT1042" s="5"/>
      <c r="AU1042" s="13"/>
    </row>
    <row r="1043" spans="1:47" x14ac:dyDescent="0.25">
      <c r="A1043" s="2" t="s">
        <v>566</v>
      </c>
      <c r="B1043" s="48">
        <v>44187</v>
      </c>
      <c r="C1043" s="2" t="s">
        <v>6</v>
      </c>
      <c r="D1043" s="2" t="s">
        <v>17</v>
      </c>
      <c r="E1043" s="2" t="s">
        <v>183</v>
      </c>
      <c r="F1043" s="2" t="s">
        <v>2822</v>
      </c>
      <c r="G1043" s="2" t="s">
        <v>3</v>
      </c>
      <c r="H1043" s="2" t="s">
        <v>2823</v>
      </c>
      <c r="I1043" s="1" t="s">
        <v>1</v>
      </c>
      <c r="J1043" s="1" t="s">
        <v>1</v>
      </c>
      <c r="K1043" s="1" t="s">
        <v>1</v>
      </c>
      <c r="L1043" s="1" t="s">
        <v>1</v>
      </c>
      <c r="M1043" s="1">
        <v>0</v>
      </c>
      <c r="N1043" s="2" t="s">
        <v>1</v>
      </c>
      <c r="O1043" s="2" t="s">
        <v>2</v>
      </c>
      <c r="P1043" s="2" t="s">
        <v>1</v>
      </c>
      <c r="Q1043" s="1">
        <v>849975305.4036001</v>
      </c>
      <c r="R1043" s="1">
        <v>0</v>
      </c>
      <c r="S1043" s="1">
        <v>705864004.64999998</v>
      </c>
      <c r="T1043" s="1">
        <v>0</v>
      </c>
      <c r="U1043" s="2" t="s">
        <v>0</v>
      </c>
      <c r="V1043" s="1">
        <v>0</v>
      </c>
      <c r="W1043" s="1">
        <v>124233879.96000001</v>
      </c>
      <c r="X1043" s="2" t="s">
        <v>9</v>
      </c>
      <c r="Y1043" s="1">
        <v>19877420.7936</v>
      </c>
      <c r="Z1043" s="1">
        <v>0</v>
      </c>
      <c r="AA1043" s="2" t="s">
        <v>0</v>
      </c>
      <c r="AB1043" s="1">
        <v>0</v>
      </c>
      <c r="AC1043" s="1">
        <v>0</v>
      </c>
      <c r="AD1043" s="2" t="s">
        <v>0</v>
      </c>
      <c r="AE1043" s="1">
        <v>0</v>
      </c>
      <c r="AF1043" s="2">
        <v>0</v>
      </c>
      <c r="AG1043" s="2" t="s">
        <v>0</v>
      </c>
      <c r="AH1043" s="1">
        <v>0</v>
      </c>
      <c r="AI1043" s="1">
        <v>0</v>
      </c>
      <c r="AJ1043" s="2" t="s">
        <v>0</v>
      </c>
      <c r="AK1043" s="1">
        <v>0</v>
      </c>
      <c r="AL1043" s="1">
        <v>0</v>
      </c>
      <c r="AM1043" s="49" t="s">
        <v>1</v>
      </c>
      <c r="AN1043" s="2" t="s">
        <v>1</v>
      </c>
      <c r="AO1043" s="49" t="s">
        <v>1</v>
      </c>
      <c r="AP1043" s="2" t="s">
        <v>1</v>
      </c>
      <c r="AR1043" s="7"/>
      <c r="AS1043" s="125"/>
      <c r="AT1043" s="5"/>
      <c r="AU1043" s="13"/>
    </row>
    <row r="1044" spans="1:47" x14ac:dyDescent="0.25">
      <c r="A1044" s="2" t="s">
        <v>567</v>
      </c>
      <c r="B1044" s="48">
        <v>44187</v>
      </c>
      <c r="C1044" s="2" t="s">
        <v>6</v>
      </c>
      <c r="D1044" s="2" t="s">
        <v>14</v>
      </c>
      <c r="E1044" s="2" t="s">
        <v>181</v>
      </c>
      <c r="F1044" s="2" t="s">
        <v>2824</v>
      </c>
      <c r="G1044" s="2" t="s">
        <v>13</v>
      </c>
      <c r="H1044" s="2" t="s">
        <v>1</v>
      </c>
      <c r="I1044" s="1" t="s">
        <v>2825</v>
      </c>
      <c r="J1044" s="1" t="s">
        <v>1</v>
      </c>
      <c r="K1044" s="1" t="s">
        <v>2826</v>
      </c>
      <c r="L1044" s="1" t="s">
        <v>2762</v>
      </c>
      <c r="M1044" s="1">
        <v>1382120</v>
      </c>
      <c r="N1044" s="2" t="s">
        <v>12</v>
      </c>
      <c r="O1044" s="2" t="s">
        <v>2827</v>
      </c>
      <c r="P1044" s="2" t="s">
        <v>2828</v>
      </c>
      <c r="Q1044" s="1">
        <v>-1382120</v>
      </c>
      <c r="R1044" s="1">
        <v>0</v>
      </c>
      <c r="S1044" s="1">
        <v>-1382120</v>
      </c>
      <c r="T1044" s="1">
        <v>0</v>
      </c>
      <c r="U1044" s="2" t="s">
        <v>0</v>
      </c>
      <c r="V1044" s="1">
        <v>0</v>
      </c>
      <c r="W1044" s="1">
        <v>0</v>
      </c>
      <c r="X1044" s="2" t="s">
        <v>0</v>
      </c>
      <c r="Y1044" s="1">
        <v>0</v>
      </c>
      <c r="Z1044" s="1">
        <v>0</v>
      </c>
      <c r="AA1044" s="2" t="s">
        <v>0</v>
      </c>
      <c r="AB1044" s="1">
        <v>0</v>
      </c>
      <c r="AC1044" s="1">
        <v>0</v>
      </c>
      <c r="AD1044" s="2" t="s">
        <v>0</v>
      </c>
      <c r="AE1044" s="1">
        <v>0</v>
      </c>
      <c r="AF1044" s="2">
        <v>0</v>
      </c>
      <c r="AG1044" s="2" t="s">
        <v>0</v>
      </c>
      <c r="AH1044" s="1">
        <v>0</v>
      </c>
      <c r="AI1044" s="1">
        <v>0</v>
      </c>
      <c r="AJ1044" s="2" t="s">
        <v>0</v>
      </c>
      <c r="AK1044" s="1">
        <v>0</v>
      </c>
      <c r="AL1044" s="1">
        <v>0</v>
      </c>
      <c r="AM1044" s="49" t="s">
        <v>1</v>
      </c>
      <c r="AN1044" s="2" t="s">
        <v>1</v>
      </c>
      <c r="AO1044" s="49" t="s">
        <v>1</v>
      </c>
      <c r="AP1044" s="2" t="s">
        <v>1</v>
      </c>
      <c r="AR1044" s="7"/>
      <c r="AS1044" s="125"/>
      <c r="AT1044" s="5"/>
      <c r="AU1044" s="13"/>
    </row>
    <row r="1045" spans="1:47" x14ac:dyDescent="0.25">
      <c r="A1045" s="2" t="s">
        <v>568</v>
      </c>
      <c r="B1045" s="48">
        <v>44187</v>
      </c>
      <c r="C1045" s="2" t="s">
        <v>6</v>
      </c>
      <c r="D1045" s="2" t="s">
        <v>14</v>
      </c>
      <c r="E1045" s="2" t="s">
        <v>181</v>
      </c>
      <c r="F1045" s="2" t="s">
        <v>2824</v>
      </c>
      <c r="G1045" s="2" t="s">
        <v>3</v>
      </c>
      <c r="H1045" s="2" t="s">
        <v>2829</v>
      </c>
      <c r="I1045" s="1" t="s">
        <v>1</v>
      </c>
      <c r="J1045" s="1" t="s">
        <v>1</v>
      </c>
      <c r="K1045" s="1" t="s">
        <v>1</v>
      </c>
      <c r="L1045" s="1" t="s">
        <v>1</v>
      </c>
      <c r="M1045" s="1">
        <v>0</v>
      </c>
      <c r="N1045" s="2" t="s">
        <v>1</v>
      </c>
      <c r="O1045" s="2" t="s">
        <v>2</v>
      </c>
      <c r="P1045" s="2" t="s">
        <v>1</v>
      </c>
      <c r="Q1045" s="1">
        <v>496371151.30640006</v>
      </c>
      <c r="R1045" s="1">
        <v>0</v>
      </c>
      <c r="S1045" s="1">
        <v>462591834.09999996</v>
      </c>
      <c r="T1045" s="1">
        <v>0</v>
      </c>
      <c r="U1045" s="2" t="s">
        <v>0</v>
      </c>
      <c r="V1045" s="1">
        <v>0</v>
      </c>
      <c r="W1045" s="1">
        <v>29120101.039999999</v>
      </c>
      <c r="X1045" s="2" t="s">
        <v>0</v>
      </c>
      <c r="Y1045" s="1">
        <v>4659216.1663999995</v>
      </c>
      <c r="Z1045" s="1">
        <v>0</v>
      </c>
      <c r="AA1045" s="2" t="s">
        <v>0</v>
      </c>
      <c r="AB1045" s="1">
        <v>0</v>
      </c>
      <c r="AC1045" s="1">
        <v>0</v>
      </c>
      <c r="AD1045" s="2" t="s">
        <v>0</v>
      </c>
      <c r="AE1045" s="1">
        <v>0</v>
      </c>
      <c r="AF1045" s="2">
        <v>0</v>
      </c>
      <c r="AG1045" s="2" t="s">
        <v>0</v>
      </c>
      <c r="AH1045" s="1">
        <v>0</v>
      </c>
      <c r="AI1045" s="1">
        <v>0</v>
      </c>
      <c r="AJ1045" s="2" t="s">
        <v>0</v>
      </c>
      <c r="AK1045" s="1">
        <v>0</v>
      </c>
      <c r="AL1045" s="1">
        <v>0</v>
      </c>
      <c r="AM1045" s="49" t="s">
        <v>1</v>
      </c>
      <c r="AN1045" s="2" t="s">
        <v>1</v>
      </c>
      <c r="AO1045" s="49" t="s">
        <v>1</v>
      </c>
      <c r="AP1045" s="2" t="s">
        <v>1</v>
      </c>
      <c r="AR1045" s="7"/>
      <c r="AS1045" s="125"/>
      <c r="AT1045" s="5"/>
      <c r="AU1045" s="13"/>
    </row>
    <row r="1046" spans="1:47" x14ac:dyDescent="0.25">
      <c r="A1046" s="2" t="s">
        <v>569</v>
      </c>
      <c r="B1046" s="48">
        <v>44187</v>
      </c>
      <c r="C1046" s="2" t="s">
        <v>6</v>
      </c>
      <c r="D1046" s="2" t="s">
        <v>10</v>
      </c>
      <c r="E1046" s="2" t="s">
        <v>178</v>
      </c>
      <c r="F1046" s="2" t="s">
        <v>881</v>
      </c>
      <c r="G1046" s="2" t="s">
        <v>3</v>
      </c>
      <c r="H1046" s="2" t="s">
        <v>2830</v>
      </c>
      <c r="I1046" s="1" t="s">
        <v>1</v>
      </c>
      <c r="J1046" s="1" t="s">
        <v>1</v>
      </c>
      <c r="K1046" s="1" t="s">
        <v>1</v>
      </c>
      <c r="L1046" s="1" t="s">
        <v>1</v>
      </c>
      <c r="M1046" s="1">
        <v>0</v>
      </c>
      <c r="N1046" s="2" t="s">
        <v>1</v>
      </c>
      <c r="O1046" s="2" t="s">
        <v>2</v>
      </c>
      <c r="P1046" s="2" t="s">
        <v>1</v>
      </c>
      <c r="Q1046" s="1">
        <v>47542752.79999999</v>
      </c>
      <c r="R1046" s="1">
        <v>0</v>
      </c>
      <c r="S1046" s="1">
        <v>16273700</v>
      </c>
      <c r="T1046" s="1">
        <v>0</v>
      </c>
      <c r="U1046" s="2" t="s">
        <v>0</v>
      </c>
      <c r="V1046" s="1">
        <v>0</v>
      </c>
      <c r="W1046" s="1">
        <v>26956080</v>
      </c>
      <c r="X1046" s="2" t="s">
        <v>9</v>
      </c>
      <c r="Y1046" s="1">
        <v>4312972.8</v>
      </c>
      <c r="Z1046" s="1">
        <v>0</v>
      </c>
      <c r="AA1046" s="2" t="s">
        <v>0</v>
      </c>
      <c r="AB1046" s="1">
        <v>0</v>
      </c>
      <c r="AC1046" s="1">
        <v>0</v>
      </c>
      <c r="AD1046" s="2" t="s">
        <v>0</v>
      </c>
      <c r="AE1046" s="1">
        <v>0</v>
      </c>
      <c r="AF1046" s="2">
        <v>0</v>
      </c>
      <c r="AG1046" s="2" t="s">
        <v>0</v>
      </c>
      <c r="AH1046" s="1">
        <v>0</v>
      </c>
      <c r="AI1046" s="1">
        <v>0</v>
      </c>
      <c r="AJ1046" s="2" t="s">
        <v>0</v>
      </c>
      <c r="AK1046" s="1">
        <v>0</v>
      </c>
      <c r="AL1046" s="1">
        <v>0</v>
      </c>
      <c r="AM1046" s="49" t="s">
        <v>1</v>
      </c>
      <c r="AN1046" s="2" t="s">
        <v>1</v>
      </c>
      <c r="AO1046" s="49" t="s">
        <v>1</v>
      </c>
      <c r="AP1046" s="2" t="s">
        <v>1</v>
      </c>
      <c r="AR1046" s="7"/>
      <c r="AS1046" s="125"/>
      <c r="AT1046" s="5"/>
      <c r="AU1046" s="13"/>
    </row>
    <row r="1047" spans="1:47" x14ac:dyDescent="0.25">
      <c r="A1047" s="2" t="s">
        <v>570</v>
      </c>
      <c r="B1047" s="48">
        <v>44187</v>
      </c>
      <c r="C1047" s="2" t="s">
        <v>6</v>
      </c>
      <c r="D1047" s="2" t="s">
        <v>280</v>
      </c>
      <c r="E1047" s="2" t="s">
        <v>204</v>
      </c>
      <c r="F1047" s="2" t="s">
        <v>1796</v>
      </c>
      <c r="G1047" s="2" t="s">
        <v>13</v>
      </c>
      <c r="H1047" s="2" t="s">
        <v>1</v>
      </c>
      <c r="I1047" s="1" t="s">
        <v>1499</v>
      </c>
      <c r="J1047" s="1" t="s">
        <v>1</v>
      </c>
      <c r="K1047" s="1" t="s">
        <v>2831</v>
      </c>
      <c r="L1047" s="1" t="s">
        <v>2832</v>
      </c>
      <c r="M1047" s="1">
        <v>95254.73</v>
      </c>
      <c r="N1047" s="2" t="s">
        <v>12</v>
      </c>
      <c r="O1047" s="2" t="s">
        <v>2833</v>
      </c>
      <c r="P1047" s="2" t="s">
        <v>2834</v>
      </c>
      <c r="Q1047" s="1">
        <v>-885080</v>
      </c>
      <c r="R1047" s="1">
        <v>0</v>
      </c>
      <c r="S1047" s="1">
        <v>0</v>
      </c>
      <c r="T1047" s="1">
        <v>0</v>
      </c>
      <c r="U1047" s="2" t="s">
        <v>0</v>
      </c>
      <c r="V1047" s="1">
        <v>0</v>
      </c>
      <c r="W1047" s="1">
        <v>-763000</v>
      </c>
      <c r="X1047" s="2" t="s">
        <v>9</v>
      </c>
      <c r="Y1047" s="1">
        <v>-122080</v>
      </c>
      <c r="Z1047" s="1">
        <v>0</v>
      </c>
      <c r="AA1047" s="2" t="s">
        <v>0</v>
      </c>
      <c r="AB1047" s="1">
        <v>0</v>
      </c>
      <c r="AC1047" s="1">
        <v>0</v>
      </c>
      <c r="AD1047" s="2" t="s">
        <v>0</v>
      </c>
      <c r="AE1047" s="1">
        <v>0</v>
      </c>
      <c r="AF1047" s="2">
        <v>0</v>
      </c>
      <c r="AG1047" s="2" t="s">
        <v>0</v>
      </c>
      <c r="AH1047" s="1">
        <v>0</v>
      </c>
      <c r="AI1047" s="1">
        <v>0</v>
      </c>
      <c r="AJ1047" s="2" t="s">
        <v>0</v>
      </c>
      <c r="AK1047" s="1">
        <v>0</v>
      </c>
      <c r="AL1047" s="1">
        <v>0</v>
      </c>
      <c r="AM1047" s="49" t="s">
        <v>1</v>
      </c>
      <c r="AN1047" s="2" t="s">
        <v>1</v>
      </c>
      <c r="AO1047" s="49" t="s">
        <v>1</v>
      </c>
      <c r="AP1047" s="2" t="s">
        <v>1</v>
      </c>
      <c r="AR1047" s="7"/>
      <c r="AS1047" s="125"/>
      <c r="AT1047" s="5"/>
      <c r="AU1047" s="13"/>
    </row>
    <row r="1048" spans="1:47" x14ac:dyDescent="0.25">
      <c r="A1048" s="2" t="s">
        <v>571</v>
      </c>
      <c r="B1048" s="48">
        <v>44187</v>
      </c>
      <c r="C1048" s="2" t="s">
        <v>6</v>
      </c>
      <c r="D1048" s="2" t="s">
        <v>280</v>
      </c>
      <c r="E1048" s="2" t="s">
        <v>204</v>
      </c>
      <c r="F1048" s="2" t="s">
        <v>1796</v>
      </c>
      <c r="G1048" s="2" t="s">
        <v>3</v>
      </c>
      <c r="H1048" s="2" t="s">
        <v>2835</v>
      </c>
      <c r="I1048" s="1" t="s">
        <v>1</v>
      </c>
      <c r="J1048" s="1" t="s">
        <v>1</v>
      </c>
      <c r="K1048" s="1" t="s">
        <v>1</v>
      </c>
      <c r="L1048" s="1" t="s">
        <v>1</v>
      </c>
      <c r="M1048" s="1">
        <v>0</v>
      </c>
      <c r="N1048" s="2" t="s">
        <v>1</v>
      </c>
      <c r="O1048" s="2" t="s">
        <v>2</v>
      </c>
      <c r="P1048" s="2" t="s">
        <v>1</v>
      </c>
      <c r="Q1048" s="1">
        <v>545036659.0999999</v>
      </c>
      <c r="R1048" s="1">
        <v>0</v>
      </c>
      <c r="S1048" s="1">
        <v>447168305.89999998</v>
      </c>
      <c r="T1048" s="1">
        <v>0</v>
      </c>
      <c r="U1048" s="2" t="s">
        <v>0</v>
      </c>
      <c r="V1048" s="1">
        <v>0</v>
      </c>
      <c r="W1048" s="1">
        <v>84369270</v>
      </c>
      <c r="X1048" s="2" t="s">
        <v>0</v>
      </c>
      <c r="Y1048" s="1">
        <v>13499083.199999999</v>
      </c>
      <c r="Z1048" s="1">
        <v>0</v>
      </c>
      <c r="AA1048" s="2" t="s">
        <v>0</v>
      </c>
      <c r="AB1048" s="1">
        <v>0</v>
      </c>
      <c r="AC1048" s="1">
        <v>0</v>
      </c>
      <c r="AD1048" s="2" t="s">
        <v>0</v>
      </c>
      <c r="AE1048" s="1">
        <v>0</v>
      </c>
      <c r="AF1048" s="2">
        <v>0</v>
      </c>
      <c r="AG1048" s="2" t="s">
        <v>0</v>
      </c>
      <c r="AH1048" s="1">
        <v>0</v>
      </c>
      <c r="AI1048" s="1">
        <v>0</v>
      </c>
      <c r="AJ1048" s="2" t="s">
        <v>0</v>
      </c>
      <c r="AK1048" s="1">
        <v>0</v>
      </c>
      <c r="AL1048" s="1">
        <v>0</v>
      </c>
      <c r="AM1048" s="49" t="s">
        <v>1</v>
      </c>
      <c r="AN1048" s="2" t="s">
        <v>1</v>
      </c>
      <c r="AO1048" s="49" t="s">
        <v>1</v>
      </c>
      <c r="AP1048" s="2" t="s">
        <v>1</v>
      </c>
      <c r="AR1048" s="7"/>
      <c r="AS1048" s="125"/>
      <c r="AT1048" s="5"/>
      <c r="AU1048" s="13"/>
    </row>
    <row r="1049" spans="1:47" x14ac:dyDescent="0.25">
      <c r="A1049" s="2" t="s">
        <v>572</v>
      </c>
      <c r="B1049" s="48">
        <v>44187</v>
      </c>
      <c r="C1049" s="2" t="s">
        <v>6</v>
      </c>
      <c r="D1049" s="2" t="s">
        <v>7</v>
      </c>
      <c r="E1049" s="2" t="s">
        <v>917</v>
      </c>
      <c r="F1049" s="2" t="s">
        <v>2836</v>
      </c>
      <c r="G1049" s="2" t="s">
        <v>3</v>
      </c>
      <c r="H1049" s="2" t="s">
        <v>2837</v>
      </c>
      <c r="I1049" s="1" t="s">
        <v>1</v>
      </c>
      <c r="J1049" s="1" t="s">
        <v>1</v>
      </c>
      <c r="K1049" s="1" t="s">
        <v>1</v>
      </c>
      <c r="L1049" s="1" t="s">
        <v>1</v>
      </c>
      <c r="M1049" s="1">
        <v>0</v>
      </c>
      <c r="N1049" s="2" t="s">
        <v>1</v>
      </c>
      <c r="O1049" s="2" t="s">
        <v>2</v>
      </c>
      <c r="P1049" s="2" t="s">
        <v>1</v>
      </c>
      <c r="Q1049" s="1">
        <v>117345432.40000001</v>
      </c>
      <c r="R1049" s="1">
        <v>0</v>
      </c>
      <c r="S1049" s="1">
        <v>73444200</v>
      </c>
      <c r="T1049" s="1">
        <v>0</v>
      </c>
      <c r="U1049" s="2" t="s">
        <v>0</v>
      </c>
      <c r="V1049" s="1">
        <v>0</v>
      </c>
      <c r="W1049" s="1">
        <v>37845890</v>
      </c>
      <c r="X1049" s="2" t="s">
        <v>0</v>
      </c>
      <c r="Y1049" s="1">
        <v>6055342.4000000004</v>
      </c>
      <c r="Z1049" s="1">
        <v>0</v>
      </c>
      <c r="AA1049" s="2" t="s">
        <v>0</v>
      </c>
      <c r="AB1049" s="1">
        <v>0</v>
      </c>
      <c r="AC1049" s="1">
        <v>0</v>
      </c>
      <c r="AD1049" s="2" t="s">
        <v>0</v>
      </c>
      <c r="AE1049" s="1">
        <v>0</v>
      </c>
      <c r="AF1049" s="2">
        <v>0</v>
      </c>
      <c r="AG1049" s="2" t="s">
        <v>0</v>
      </c>
      <c r="AH1049" s="1">
        <v>0</v>
      </c>
      <c r="AI1049" s="1">
        <v>0</v>
      </c>
      <c r="AJ1049" s="2" t="s">
        <v>0</v>
      </c>
      <c r="AK1049" s="1">
        <v>0</v>
      </c>
      <c r="AL1049" s="1">
        <v>0</v>
      </c>
      <c r="AM1049" s="49" t="s">
        <v>1</v>
      </c>
      <c r="AN1049" s="2" t="s">
        <v>1</v>
      </c>
      <c r="AO1049" s="49" t="s">
        <v>1</v>
      </c>
      <c r="AP1049" s="2" t="s">
        <v>1</v>
      </c>
      <c r="AR1049" s="7"/>
      <c r="AS1049" s="125"/>
      <c r="AT1049" s="5"/>
      <c r="AU1049" s="13"/>
    </row>
    <row r="1050" spans="1:47" x14ac:dyDescent="0.25">
      <c r="A1050" s="2" t="s">
        <v>573</v>
      </c>
      <c r="B1050" s="48">
        <v>44187</v>
      </c>
      <c r="C1050" s="2" t="s">
        <v>6</v>
      </c>
      <c r="D1050" s="2" t="s">
        <v>5</v>
      </c>
      <c r="E1050" s="2" t="s">
        <v>175</v>
      </c>
      <c r="F1050" s="2" t="s">
        <v>2838</v>
      </c>
      <c r="G1050" s="2" t="s">
        <v>13</v>
      </c>
      <c r="H1050" s="2" t="s">
        <v>1</v>
      </c>
      <c r="I1050" s="1" t="s">
        <v>1879</v>
      </c>
      <c r="J1050" s="1" t="s">
        <v>1</v>
      </c>
      <c r="K1050" s="1" t="s">
        <v>2839</v>
      </c>
      <c r="L1050" s="1" t="s">
        <v>2762</v>
      </c>
      <c r="M1050" s="1">
        <v>28885000</v>
      </c>
      <c r="N1050" s="2" t="s">
        <v>12</v>
      </c>
      <c r="O1050" s="2" t="s">
        <v>2840</v>
      </c>
      <c r="P1050" s="2" t="s">
        <v>2841</v>
      </c>
      <c r="Q1050" s="1">
        <v>-28885000</v>
      </c>
      <c r="R1050" s="1">
        <v>0</v>
      </c>
      <c r="S1050" s="1">
        <v>-28885000</v>
      </c>
      <c r="T1050" s="1">
        <v>0</v>
      </c>
      <c r="U1050" s="2" t="s">
        <v>0</v>
      </c>
      <c r="V1050" s="1">
        <v>0</v>
      </c>
      <c r="W1050" s="1">
        <v>0</v>
      </c>
      <c r="X1050" s="2" t="s">
        <v>0</v>
      </c>
      <c r="Y1050" s="1">
        <v>0</v>
      </c>
      <c r="Z1050" s="1">
        <v>0</v>
      </c>
      <c r="AA1050" s="2" t="s">
        <v>0</v>
      </c>
      <c r="AB1050" s="1">
        <v>0</v>
      </c>
      <c r="AC1050" s="1">
        <v>0</v>
      </c>
      <c r="AD1050" s="2" t="s">
        <v>0</v>
      </c>
      <c r="AE1050" s="1">
        <v>0</v>
      </c>
      <c r="AF1050" s="2">
        <v>0</v>
      </c>
      <c r="AG1050" s="2" t="s">
        <v>0</v>
      </c>
      <c r="AH1050" s="1">
        <v>0</v>
      </c>
      <c r="AI1050" s="1">
        <v>0</v>
      </c>
      <c r="AJ1050" s="2" t="s">
        <v>0</v>
      </c>
      <c r="AK1050" s="1">
        <v>0</v>
      </c>
      <c r="AL1050" s="1">
        <v>0</v>
      </c>
      <c r="AM1050" s="49" t="s">
        <v>1</v>
      </c>
      <c r="AN1050" s="2" t="s">
        <v>1</v>
      </c>
      <c r="AO1050" s="49" t="s">
        <v>1</v>
      </c>
      <c r="AP1050" s="2" t="s">
        <v>1</v>
      </c>
      <c r="AR1050" s="7"/>
      <c r="AS1050" s="125"/>
      <c r="AT1050" s="5"/>
      <c r="AU1050" s="13"/>
    </row>
    <row r="1051" spans="1:47" x14ac:dyDescent="0.25">
      <c r="A1051" s="2" t="s">
        <v>574</v>
      </c>
      <c r="B1051" s="48">
        <v>44187</v>
      </c>
      <c r="C1051" s="2" t="s">
        <v>6</v>
      </c>
      <c r="D1051" s="2" t="s">
        <v>5</v>
      </c>
      <c r="E1051" s="2" t="s">
        <v>175</v>
      </c>
      <c r="F1051" s="2" t="s">
        <v>2838</v>
      </c>
      <c r="G1051" s="2" t="s">
        <v>3</v>
      </c>
      <c r="H1051" s="2" t="s">
        <v>2842</v>
      </c>
      <c r="I1051" s="1" t="s">
        <v>1</v>
      </c>
      <c r="J1051" s="1" t="s">
        <v>1</v>
      </c>
      <c r="K1051" s="1" t="s">
        <v>1</v>
      </c>
      <c r="L1051" s="1" t="s">
        <v>1</v>
      </c>
      <c r="M1051" s="1">
        <v>0</v>
      </c>
      <c r="N1051" s="2" t="s">
        <v>1</v>
      </c>
      <c r="O1051" s="2" t="s">
        <v>2</v>
      </c>
      <c r="P1051" s="2" t="s">
        <v>1</v>
      </c>
      <c r="Q1051" s="1">
        <v>490189633.33600003</v>
      </c>
      <c r="R1051" s="1">
        <v>0</v>
      </c>
      <c r="S1051" s="1">
        <v>403482847</v>
      </c>
      <c r="T1051" s="1">
        <v>0</v>
      </c>
      <c r="U1051" s="2" t="s">
        <v>0</v>
      </c>
      <c r="V1051" s="1">
        <v>0</v>
      </c>
      <c r="W1051" s="1">
        <v>74747229.599999994</v>
      </c>
      <c r="X1051" s="2" t="s">
        <v>0</v>
      </c>
      <c r="Y1051" s="1">
        <v>11959556.735999998</v>
      </c>
      <c r="Z1051" s="1">
        <v>0</v>
      </c>
      <c r="AA1051" s="2" t="s">
        <v>0</v>
      </c>
      <c r="AB1051" s="1">
        <v>0</v>
      </c>
      <c r="AC1051" s="1">
        <v>0</v>
      </c>
      <c r="AD1051" s="2" t="s">
        <v>0</v>
      </c>
      <c r="AE1051" s="1">
        <v>0</v>
      </c>
      <c r="AF1051" s="2">
        <v>0</v>
      </c>
      <c r="AG1051" s="2" t="s">
        <v>0</v>
      </c>
      <c r="AH1051" s="1">
        <v>0</v>
      </c>
      <c r="AI1051" s="1">
        <v>0</v>
      </c>
      <c r="AJ1051" s="2" t="s">
        <v>0</v>
      </c>
      <c r="AK1051" s="1">
        <v>0</v>
      </c>
      <c r="AL1051" s="1">
        <v>0</v>
      </c>
      <c r="AM1051" s="49" t="s">
        <v>1</v>
      </c>
      <c r="AN1051" s="2" t="s">
        <v>1</v>
      </c>
      <c r="AO1051" s="49" t="s">
        <v>1</v>
      </c>
      <c r="AP1051" s="2" t="s">
        <v>1</v>
      </c>
      <c r="AR1051" s="7"/>
      <c r="AS1051" s="125"/>
      <c r="AT1051" s="5"/>
      <c r="AU1051" s="13"/>
    </row>
    <row r="1052" spans="1:47" x14ac:dyDescent="0.25">
      <c r="A1052" s="2" t="s">
        <v>575</v>
      </c>
      <c r="B1052" s="48">
        <v>44188</v>
      </c>
      <c r="C1052" s="2" t="s">
        <v>27</v>
      </c>
      <c r="D1052" s="2" t="s">
        <v>49</v>
      </c>
      <c r="E1052" s="2" t="s">
        <v>223</v>
      </c>
      <c r="F1052" s="2" t="s">
        <v>2843</v>
      </c>
      <c r="G1052" s="2" t="s">
        <v>13</v>
      </c>
      <c r="H1052" s="2" t="s">
        <v>1</v>
      </c>
      <c r="I1052" s="1" t="s">
        <v>2844</v>
      </c>
      <c r="J1052" s="1" t="s">
        <v>1</v>
      </c>
      <c r="K1052" s="1" t="s">
        <v>2845</v>
      </c>
      <c r="L1052" s="1" t="s">
        <v>2846</v>
      </c>
      <c r="M1052" s="1">
        <v>5870813.25</v>
      </c>
      <c r="N1052" s="2" t="s">
        <v>12</v>
      </c>
      <c r="O1052" s="2" t="s">
        <v>2847</v>
      </c>
      <c r="P1052" s="2" t="s">
        <v>2848</v>
      </c>
      <c r="Q1052" s="1">
        <v>-297352</v>
      </c>
      <c r="R1052" s="1">
        <v>0</v>
      </c>
      <c r="S1052" s="1">
        <v>-297352</v>
      </c>
      <c r="T1052" s="1">
        <v>0</v>
      </c>
      <c r="U1052" s="2" t="s">
        <v>0</v>
      </c>
      <c r="V1052" s="1">
        <v>0</v>
      </c>
      <c r="W1052" s="1">
        <v>0</v>
      </c>
      <c r="X1052" s="2" t="s">
        <v>0</v>
      </c>
      <c r="Y1052" s="1">
        <v>0</v>
      </c>
      <c r="Z1052" s="1">
        <v>0</v>
      </c>
      <c r="AA1052" s="2" t="s">
        <v>0</v>
      </c>
      <c r="AB1052" s="1">
        <v>0</v>
      </c>
      <c r="AC1052" s="1">
        <v>0</v>
      </c>
      <c r="AD1052" s="2" t="s">
        <v>0</v>
      </c>
      <c r="AE1052" s="1">
        <v>0</v>
      </c>
      <c r="AF1052" s="2">
        <v>0</v>
      </c>
      <c r="AG1052" s="2" t="s">
        <v>0</v>
      </c>
      <c r="AH1052" s="1">
        <v>0</v>
      </c>
      <c r="AI1052" s="1">
        <v>0</v>
      </c>
      <c r="AJ1052" s="2" t="s">
        <v>0</v>
      </c>
      <c r="AK1052" s="1">
        <v>0</v>
      </c>
      <c r="AL1052" s="1">
        <v>0</v>
      </c>
      <c r="AM1052" s="49" t="s">
        <v>1</v>
      </c>
      <c r="AN1052" s="2" t="s">
        <v>1</v>
      </c>
      <c r="AO1052" s="49" t="s">
        <v>1</v>
      </c>
      <c r="AP1052" s="2" t="s">
        <v>1</v>
      </c>
      <c r="AR1052" s="7"/>
      <c r="AS1052" s="125"/>
      <c r="AT1052" s="5"/>
      <c r="AU1052" s="13"/>
    </row>
    <row r="1053" spans="1:47" x14ac:dyDescent="0.25">
      <c r="A1053" s="2" t="s">
        <v>576</v>
      </c>
      <c r="B1053" s="48">
        <v>44188</v>
      </c>
      <c r="C1053" s="2" t="s">
        <v>27</v>
      </c>
      <c r="D1053" s="2" t="s">
        <v>49</v>
      </c>
      <c r="E1053" s="2" t="s">
        <v>223</v>
      </c>
      <c r="F1053" s="2" t="s">
        <v>2849</v>
      </c>
      <c r="G1053" s="2" t="s">
        <v>3</v>
      </c>
      <c r="H1053" s="2" t="s">
        <v>2850</v>
      </c>
      <c r="I1053" s="1" t="s">
        <v>1</v>
      </c>
      <c r="J1053" s="1" t="s">
        <v>1</v>
      </c>
      <c r="K1053" s="1" t="s">
        <v>1</v>
      </c>
      <c r="L1053" s="1" t="s">
        <v>1</v>
      </c>
      <c r="M1053" s="1">
        <v>0</v>
      </c>
      <c r="N1053" s="2" t="s">
        <v>1</v>
      </c>
      <c r="O1053" s="2" t="s">
        <v>2</v>
      </c>
      <c r="P1053" s="2" t="s">
        <v>1</v>
      </c>
      <c r="Q1053" s="1">
        <v>856363796.51400006</v>
      </c>
      <c r="R1053" s="1">
        <v>0</v>
      </c>
      <c r="S1053" s="1">
        <v>588605655.76999998</v>
      </c>
      <c r="T1053" s="1">
        <v>0</v>
      </c>
      <c r="U1053" s="2" t="s">
        <v>0</v>
      </c>
      <c r="V1053" s="1">
        <v>0</v>
      </c>
      <c r="W1053" s="1">
        <v>230825983.40000001</v>
      </c>
      <c r="X1053" s="2" t="s">
        <v>9</v>
      </c>
      <c r="Y1053" s="1">
        <v>36932157.344000004</v>
      </c>
      <c r="Z1053" s="1">
        <v>0</v>
      </c>
      <c r="AA1053" s="2" t="s">
        <v>0</v>
      </c>
      <c r="AB1053" s="1">
        <v>0</v>
      </c>
      <c r="AC1053" s="1">
        <v>0</v>
      </c>
      <c r="AD1053" s="2" t="s">
        <v>0</v>
      </c>
      <c r="AE1053" s="1">
        <v>0</v>
      </c>
      <c r="AF1053" s="2">
        <v>0</v>
      </c>
      <c r="AG1053" s="2" t="s">
        <v>0</v>
      </c>
      <c r="AH1053" s="1">
        <v>0</v>
      </c>
      <c r="AI1053" s="1">
        <v>0</v>
      </c>
      <c r="AJ1053" s="2" t="s">
        <v>0</v>
      </c>
      <c r="AK1053" s="1">
        <v>0</v>
      </c>
      <c r="AL1053" s="1">
        <v>0</v>
      </c>
      <c r="AM1053" s="49" t="s">
        <v>1</v>
      </c>
      <c r="AN1053" s="2" t="s">
        <v>1</v>
      </c>
      <c r="AO1053" s="49" t="s">
        <v>1</v>
      </c>
      <c r="AP1053" s="2" t="s">
        <v>1</v>
      </c>
      <c r="AR1053" s="7"/>
      <c r="AS1053" s="125"/>
      <c r="AT1053" s="5"/>
      <c r="AU1053" s="13"/>
    </row>
    <row r="1054" spans="1:47" x14ac:dyDescent="0.25">
      <c r="A1054" s="2" t="s">
        <v>577</v>
      </c>
      <c r="B1054" s="48">
        <v>44188</v>
      </c>
      <c r="C1054" s="2" t="s">
        <v>6</v>
      </c>
      <c r="D1054" s="2" t="s">
        <v>49</v>
      </c>
      <c r="E1054" s="2" t="s">
        <v>232</v>
      </c>
      <c r="F1054" s="2" t="s">
        <v>2851</v>
      </c>
      <c r="G1054" s="2" t="s">
        <v>3</v>
      </c>
      <c r="H1054" s="2" t="s">
        <v>2852</v>
      </c>
      <c r="I1054" s="1" t="s">
        <v>1</v>
      </c>
      <c r="J1054" s="1" t="s">
        <v>1</v>
      </c>
      <c r="K1054" s="1" t="s">
        <v>1</v>
      </c>
      <c r="L1054" s="1" t="s">
        <v>1</v>
      </c>
      <c r="M1054" s="1">
        <v>0</v>
      </c>
      <c r="N1054" s="2" t="s">
        <v>1</v>
      </c>
      <c r="O1054" s="2" t="s">
        <v>2</v>
      </c>
      <c r="P1054" s="2" t="s">
        <v>1</v>
      </c>
      <c r="Q1054" s="1">
        <v>926298779.13599992</v>
      </c>
      <c r="R1054" s="1">
        <v>0</v>
      </c>
      <c r="S1054" s="1">
        <v>723591511.39999998</v>
      </c>
      <c r="T1054" s="1">
        <v>0</v>
      </c>
      <c r="U1054" s="2" t="s">
        <v>0</v>
      </c>
      <c r="V1054" s="1">
        <v>0</v>
      </c>
      <c r="W1054" s="1">
        <v>174747644.59999999</v>
      </c>
      <c r="X1054" s="2" t="s">
        <v>9</v>
      </c>
      <c r="Y1054" s="1">
        <v>27959623.136</v>
      </c>
      <c r="Z1054" s="1">
        <v>0</v>
      </c>
      <c r="AA1054" s="2" t="s">
        <v>0</v>
      </c>
      <c r="AB1054" s="1">
        <v>0</v>
      </c>
      <c r="AC1054" s="1">
        <v>0</v>
      </c>
      <c r="AD1054" s="2" t="s">
        <v>0</v>
      </c>
      <c r="AE1054" s="1">
        <v>0</v>
      </c>
      <c r="AF1054" s="2">
        <v>0</v>
      </c>
      <c r="AG1054" s="2" t="s">
        <v>0</v>
      </c>
      <c r="AH1054" s="1">
        <v>0</v>
      </c>
      <c r="AI1054" s="1">
        <v>0</v>
      </c>
      <c r="AJ1054" s="2" t="s">
        <v>0</v>
      </c>
      <c r="AK1054" s="1">
        <v>0</v>
      </c>
      <c r="AL1054" s="1">
        <v>0</v>
      </c>
      <c r="AM1054" s="49" t="s">
        <v>1</v>
      </c>
      <c r="AN1054" s="2" t="s">
        <v>1</v>
      </c>
      <c r="AO1054" s="49" t="s">
        <v>1</v>
      </c>
      <c r="AP1054" s="2" t="s">
        <v>1</v>
      </c>
      <c r="AR1054" s="7"/>
      <c r="AS1054" s="125"/>
      <c r="AT1054" s="5"/>
      <c r="AU1054" s="13"/>
    </row>
    <row r="1055" spans="1:47" x14ac:dyDescent="0.25">
      <c r="A1055" s="2" t="s">
        <v>578</v>
      </c>
      <c r="B1055" s="48">
        <v>44188</v>
      </c>
      <c r="C1055" s="2" t="s">
        <v>6</v>
      </c>
      <c r="D1055" s="2" t="s">
        <v>49</v>
      </c>
      <c r="E1055" s="2" t="s">
        <v>232</v>
      </c>
      <c r="F1055" s="2" t="s">
        <v>2851</v>
      </c>
      <c r="G1055" s="2" t="s">
        <v>3</v>
      </c>
      <c r="H1055" s="2" t="s">
        <v>2853</v>
      </c>
      <c r="I1055" s="1" t="s">
        <v>1</v>
      </c>
      <c r="J1055" s="1" t="s">
        <v>1</v>
      </c>
      <c r="K1055" s="1" t="s">
        <v>1</v>
      </c>
      <c r="L1055" s="1" t="s">
        <v>1</v>
      </c>
      <c r="M1055" s="1">
        <v>0</v>
      </c>
      <c r="N1055" s="2" t="s">
        <v>1</v>
      </c>
      <c r="O1055" s="2" t="s">
        <v>365</v>
      </c>
      <c r="P1055" s="2" t="s">
        <v>674</v>
      </c>
      <c r="Q1055" s="1">
        <v>2605100</v>
      </c>
      <c r="R1055" s="1">
        <v>0</v>
      </c>
      <c r="S1055" s="1">
        <v>2605100</v>
      </c>
      <c r="T1055" s="1">
        <v>0</v>
      </c>
      <c r="U1055" s="2" t="s">
        <v>0</v>
      </c>
      <c r="V1055" s="1">
        <v>0</v>
      </c>
      <c r="W1055" s="1">
        <v>0</v>
      </c>
      <c r="X1055" s="2" t="s">
        <v>0</v>
      </c>
      <c r="Y1055" s="1">
        <v>0</v>
      </c>
      <c r="Z1055" s="1">
        <v>0</v>
      </c>
      <c r="AA1055" s="2" t="s">
        <v>0</v>
      </c>
      <c r="AB1055" s="1">
        <v>0</v>
      </c>
      <c r="AC1055" s="1">
        <v>0</v>
      </c>
      <c r="AD1055" s="2" t="s">
        <v>0</v>
      </c>
      <c r="AE1055" s="1">
        <v>0</v>
      </c>
      <c r="AF1055" s="2">
        <v>0</v>
      </c>
      <c r="AG1055" s="2" t="s">
        <v>0</v>
      </c>
      <c r="AH1055" s="1">
        <v>0</v>
      </c>
      <c r="AI1055" s="1">
        <v>0</v>
      </c>
      <c r="AJ1055" s="2" t="s">
        <v>0</v>
      </c>
      <c r="AK1055" s="1">
        <v>0</v>
      </c>
      <c r="AL1055" s="1">
        <v>0</v>
      </c>
      <c r="AM1055" s="49" t="s">
        <v>1</v>
      </c>
      <c r="AN1055" s="2" t="s">
        <v>1</v>
      </c>
      <c r="AO1055" s="49" t="s">
        <v>1</v>
      </c>
      <c r="AP1055" s="2" t="s">
        <v>1</v>
      </c>
      <c r="AR1055" s="7"/>
      <c r="AS1055" s="125"/>
      <c r="AT1055" s="5"/>
      <c r="AU1055" s="13"/>
    </row>
    <row r="1056" spans="1:47" x14ac:dyDescent="0.25">
      <c r="A1056" s="2" t="s">
        <v>579</v>
      </c>
      <c r="B1056" s="48">
        <v>44188</v>
      </c>
      <c r="C1056" s="2" t="s">
        <v>6</v>
      </c>
      <c r="D1056" s="2" t="s">
        <v>49</v>
      </c>
      <c r="E1056" s="2" t="s">
        <v>232</v>
      </c>
      <c r="F1056" s="2" t="s">
        <v>2851</v>
      </c>
      <c r="G1056" s="2" t="s">
        <v>3</v>
      </c>
      <c r="H1056" s="2" t="s">
        <v>2854</v>
      </c>
      <c r="I1056" s="1" t="s">
        <v>1</v>
      </c>
      <c r="J1056" s="1" t="s">
        <v>1</v>
      </c>
      <c r="K1056" s="1" t="s">
        <v>1</v>
      </c>
      <c r="L1056" s="1" t="s">
        <v>1</v>
      </c>
      <c r="M1056" s="1">
        <v>0</v>
      </c>
      <c r="N1056" s="2" t="s">
        <v>1</v>
      </c>
      <c r="O1056" s="2" t="s">
        <v>2</v>
      </c>
      <c r="P1056" s="2" t="s">
        <v>1</v>
      </c>
      <c r="Q1056" s="1">
        <v>164726321.35000002</v>
      </c>
      <c r="R1056" s="1">
        <v>0</v>
      </c>
      <c r="S1056" s="1">
        <v>128123205.75</v>
      </c>
      <c r="T1056" s="1">
        <v>0</v>
      </c>
      <c r="U1056" s="2" t="s">
        <v>0</v>
      </c>
      <c r="V1056" s="1">
        <v>0</v>
      </c>
      <c r="W1056" s="1">
        <v>31554410</v>
      </c>
      <c r="X1056" s="2" t="s">
        <v>9</v>
      </c>
      <c r="Y1056" s="1">
        <v>5048705.5999999996</v>
      </c>
      <c r="Z1056" s="1">
        <v>0</v>
      </c>
      <c r="AA1056" s="2" t="s">
        <v>0</v>
      </c>
      <c r="AB1056" s="1">
        <v>0</v>
      </c>
      <c r="AC1056" s="1">
        <v>0</v>
      </c>
      <c r="AD1056" s="2" t="s">
        <v>0</v>
      </c>
      <c r="AE1056" s="1">
        <v>0</v>
      </c>
      <c r="AF1056" s="2">
        <v>0</v>
      </c>
      <c r="AG1056" s="2" t="s">
        <v>0</v>
      </c>
      <c r="AH1056" s="1">
        <v>0</v>
      </c>
      <c r="AI1056" s="1">
        <v>0</v>
      </c>
      <c r="AJ1056" s="2" t="s">
        <v>0</v>
      </c>
      <c r="AK1056" s="1">
        <v>0</v>
      </c>
      <c r="AL1056" s="1">
        <v>0</v>
      </c>
      <c r="AM1056" s="49" t="s">
        <v>1</v>
      </c>
      <c r="AN1056" s="2" t="s">
        <v>1</v>
      </c>
      <c r="AO1056" s="49" t="s">
        <v>1</v>
      </c>
      <c r="AP1056" s="2" t="s">
        <v>1</v>
      </c>
      <c r="AR1056" s="7"/>
      <c r="AS1056" s="125"/>
      <c r="AT1056" s="5"/>
      <c r="AU1056" s="13"/>
    </row>
    <row r="1057" spans="1:47" x14ac:dyDescent="0.25">
      <c r="A1057" s="2" t="s">
        <v>581</v>
      </c>
      <c r="B1057" s="48">
        <v>44188</v>
      </c>
      <c r="C1057" s="2" t="s">
        <v>6</v>
      </c>
      <c r="D1057" s="2" t="s">
        <v>49</v>
      </c>
      <c r="E1057" s="2" t="s">
        <v>446</v>
      </c>
      <c r="F1057" s="2" t="s">
        <v>2855</v>
      </c>
      <c r="G1057" s="2" t="s">
        <v>3</v>
      </c>
      <c r="H1057" s="2" t="s">
        <v>1885</v>
      </c>
      <c r="I1057" s="1"/>
      <c r="J1057" s="1"/>
      <c r="K1057" s="1"/>
      <c r="L1057" s="1"/>
      <c r="M1057" s="1">
        <v>0</v>
      </c>
      <c r="N1057" s="2"/>
      <c r="O1057" s="2" t="s">
        <v>98</v>
      </c>
      <c r="P1057" s="2"/>
      <c r="Q1057" s="1">
        <v>0</v>
      </c>
      <c r="R1057" s="1">
        <v>0</v>
      </c>
      <c r="S1057" s="1">
        <v>0</v>
      </c>
      <c r="T1057" s="1">
        <v>0</v>
      </c>
      <c r="U1057" s="2" t="s">
        <v>0</v>
      </c>
      <c r="V1057" s="1">
        <v>0</v>
      </c>
      <c r="W1057" s="1">
        <v>0</v>
      </c>
      <c r="X1057" s="2" t="s">
        <v>0</v>
      </c>
      <c r="Y1057" s="1">
        <v>0</v>
      </c>
      <c r="Z1057" s="1">
        <v>0</v>
      </c>
      <c r="AA1057" s="2" t="s">
        <v>0</v>
      </c>
      <c r="AB1057" s="1">
        <v>0</v>
      </c>
      <c r="AC1057" s="1">
        <v>0</v>
      </c>
      <c r="AD1057" s="2" t="s">
        <v>0</v>
      </c>
      <c r="AE1057" s="1">
        <v>0</v>
      </c>
      <c r="AF1057" s="2">
        <v>0</v>
      </c>
      <c r="AG1057" s="2" t="s">
        <v>0</v>
      </c>
      <c r="AH1057" s="1">
        <v>0</v>
      </c>
      <c r="AI1057" s="1">
        <v>0</v>
      </c>
      <c r="AJ1057" s="2" t="s">
        <v>0</v>
      </c>
      <c r="AK1057" s="1">
        <v>0</v>
      </c>
      <c r="AL1057" s="1">
        <v>0</v>
      </c>
      <c r="AM1057" s="49" t="s">
        <v>1</v>
      </c>
      <c r="AN1057" s="2" t="s">
        <v>1</v>
      </c>
      <c r="AO1057" s="49" t="s">
        <v>1</v>
      </c>
      <c r="AP1057" s="2" t="s">
        <v>1</v>
      </c>
      <c r="AR1057" s="7"/>
      <c r="AS1057" s="125"/>
      <c r="AT1057" s="5"/>
      <c r="AU1057" s="13"/>
    </row>
    <row r="1058" spans="1:47" x14ac:dyDescent="0.25">
      <c r="A1058" s="2" t="s">
        <v>583</v>
      </c>
      <c r="B1058" s="48">
        <v>44188</v>
      </c>
      <c r="C1058" s="2" t="s">
        <v>27</v>
      </c>
      <c r="D1058" s="2" t="s">
        <v>42</v>
      </c>
      <c r="E1058" s="2" t="s">
        <v>214</v>
      </c>
      <c r="F1058" s="2" t="s">
        <v>2505</v>
      </c>
      <c r="G1058" s="2" t="s">
        <v>13</v>
      </c>
      <c r="H1058" s="2" t="s">
        <v>1</v>
      </c>
      <c r="I1058" s="1" t="s">
        <v>2856</v>
      </c>
      <c r="J1058" s="1" t="s">
        <v>1</v>
      </c>
      <c r="K1058" s="1" t="s">
        <v>2857</v>
      </c>
      <c r="L1058" s="1" t="s">
        <v>2846</v>
      </c>
      <c r="M1058" s="1">
        <v>79563133</v>
      </c>
      <c r="N1058" s="2" t="s">
        <v>12</v>
      </c>
      <c r="O1058" s="2" t="s">
        <v>2858</v>
      </c>
      <c r="P1058" s="2" t="s">
        <v>2859</v>
      </c>
      <c r="Q1058" s="1">
        <v>-351416</v>
      </c>
      <c r="R1058" s="1">
        <v>0</v>
      </c>
      <c r="S1058" s="1">
        <v>-351416</v>
      </c>
      <c r="T1058" s="1">
        <v>0</v>
      </c>
      <c r="U1058" s="2" t="s">
        <v>0</v>
      </c>
      <c r="V1058" s="1">
        <v>0</v>
      </c>
      <c r="W1058" s="1">
        <v>0</v>
      </c>
      <c r="X1058" s="2" t="s">
        <v>0</v>
      </c>
      <c r="Y1058" s="1">
        <v>0</v>
      </c>
      <c r="Z1058" s="1">
        <v>0</v>
      </c>
      <c r="AA1058" s="2" t="s">
        <v>0</v>
      </c>
      <c r="AB1058" s="1">
        <v>0</v>
      </c>
      <c r="AC1058" s="1">
        <v>0</v>
      </c>
      <c r="AD1058" s="2" t="s">
        <v>0</v>
      </c>
      <c r="AE1058" s="1">
        <v>0</v>
      </c>
      <c r="AF1058" s="2">
        <v>0</v>
      </c>
      <c r="AG1058" s="2" t="s">
        <v>0</v>
      </c>
      <c r="AH1058" s="1">
        <v>0</v>
      </c>
      <c r="AI1058" s="1">
        <v>0</v>
      </c>
      <c r="AJ1058" s="2" t="s">
        <v>0</v>
      </c>
      <c r="AK1058" s="1">
        <v>0</v>
      </c>
      <c r="AL1058" s="1">
        <v>0</v>
      </c>
      <c r="AM1058" s="49" t="s">
        <v>1</v>
      </c>
      <c r="AN1058" s="2" t="s">
        <v>1</v>
      </c>
      <c r="AO1058" s="49" t="s">
        <v>1</v>
      </c>
      <c r="AP1058" s="2" t="s">
        <v>1</v>
      </c>
      <c r="AR1058" s="7"/>
      <c r="AS1058" s="125"/>
      <c r="AT1058" s="5"/>
      <c r="AU1058" s="13"/>
    </row>
    <row r="1059" spans="1:47" x14ac:dyDescent="0.25">
      <c r="A1059" s="2" t="s">
        <v>584</v>
      </c>
      <c r="B1059" s="48">
        <v>44188</v>
      </c>
      <c r="C1059" s="2" t="s">
        <v>27</v>
      </c>
      <c r="D1059" s="2" t="s">
        <v>42</v>
      </c>
      <c r="E1059" s="2" t="s">
        <v>214</v>
      </c>
      <c r="F1059" s="2" t="s">
        <v>2503</v>
      </c>
      <c r="G1059" s="2" t="s">
        <v>3</v>
      </c>
      <c r="H1059" s="2" t="s">
        <v>2860</v>
      </c>
      <c r="I1059" s="1" t="s">
        <v>1</v>
      </c>
      <c r="J1059" s="1" t="s">
        <v>1</v>
      </c>
      <c r="K1059" s="1" t="s">
        <v>1</v>
      </c>
      <c r="L1059" s="1" t="s">
        <v>1</v>
      </c>
      <c r="M1059" s="1">
        <v>0</v>
      </c>
      <c r="N1059" s="2" t="s">
        <v>1</v>
      </c>
      <c r="O1059" s="2" t="s">
        <v>2</v>
      </c>
      <c r="P1059" s="2" t="s">
        <v>1</v>
      </c>
      <c r="Q1059" s="1">
        <v>67079031.640000001</v>
      </c>
      <c r="R1059" s="1">
        <v>0</v>
      </c>
      <c r="S1059" s="1">
        <v>57728035</v>
      </c>
      <c r="T1059" s="1">
        <v>0</v>
      </c>
      <c r="U1059" s="2" t="s">
        <v>0</v>
      </c>
      <c r="V1059" s="1">
        <v>0</v>
      </c>
      <c r="W1059" s="1">
        <v>8061204</v>
      </c>
      <c r="X1059" s="2" t="s">
        <v>0</v>
      </c>
      <c r="Y1059" s="1">
        <v>1289792.6399999999</v>
      </c>
      <c r="Z1059" s="1">
        <v>0</v>
      </c>
      <c r="AA1059" s="2" t="s">
        <v>0</v>
      </c>
      <c r="AB1059" s="1">
        <v>0</v>
      </c>
      <c r="AC1059" s="1">
        <v>0</v>
      </c>
      <c r="AD1059" s="2" t="s">
        <v>0</v>
      </c>
      <c r="AE1059" s="1">
        <v>0</v>
      </c>
      <c r="AF1059" s="2">
        <v>0</v>
      </c>
      <c r="AG1059" s="2" t="s">
        <v>0</v>
      </c>
      <c r="AH1059" s="1">
        <v>0</v>
      </c>
      <c r="AI1059" s="1">
        <v>0</v>
      </c>
      <c r="AJ1059" s="2" t="s">
        <v>0</v>
      </c>
      <c r="AK1059" s="1">
        <v>0</v>
      </c>
      <c r="AL1059" s="1">
        <v>0</v>
      </c>
      <c r="AM1059" s="49" t="s">
        <v>1</v>
      </c>
      <c r="AN1059" s="2" t="s">
        <v>1</v>
      </c>
      <c r="AO1059" s="49" t="s">
        <v>1</v>
      </c>
      <c r="AP1059" s="2" t="s">
        <v>1</v>
      </c>
      <c r="AR1059" s="7"/>
      <c r="AS1059" s="125"/>
      <c r="AT1059" s="5"/>
      <c r="AU1059" s="13"/>
    </row>
    <row r="1060" spans="1:47" x14ac:dyDescent="0.25">
      <c r="A1060" s="2" t="s">
        <v>585</v>
      </c>
      <c r="B1060" s="48">
        <v>44188</v>
      </c>
      <c r="C1060" s="2" t="s">
        <v>27</v>
      </c>
      <c r="D1060" s="2" t="s">
        <v>42</v>
      </c>
      <c r="E1060" s="2" t="s">
        <v>214</v>
      </c>
      <c r="F1060" s="2" t="s">
        <v>2505</v>
      </c>
      <c r="G1060" s="2" t="s">
        <v>3</v>
      </c>
      <c r="H1060" s="2" t="s">
        <v>2861</v>
      </c>
      <c r="I1060" s="1" t="s">
        <v>1</v>
      </c>
      <c r="J1060" s="1" t="s">
        <v>1</v>
      </c>
      <c r="K1060" s="1" t="s">
        <v>1</v>
      </c>
      <c r="L1060" s="1" t="s">
        <v>1</v>
      </c>
      <c r="M1060" s="1">
        <v>0</v>
      </c>
      <c r="N1060" s="2" t="s">
        <v>1</v>
      </c>
      <c r="O1060" s="2" t="s">
        <v>2862</v>
      </c>
      <c r="P1060" s="2" t="s">
        <v>2863</v>
      </c>
      <c r="Q1060" s="1">
        <v>10668266</v>
      </c>
      <c r="R1060" s="1">
        <v>0</v>
      </c>
      <c r="S1060" s="1">
        <v>5711818</v>
      </c>
      <c r="T1060" s="1">
        <v>4272800</v>
      </c>
      <c r="U1060" s="2" t="s">
        <v>9</v>
      </c>
      <c r="V1060" s="1">
        <v>683648</v>
      </c>
      <c r="W1060" s="1">
        <v>0</v>
      </c>
      <c r="X1060" s="2" t="s">
        <v>0</v>
      </c>
      <c r="Y1060" s="1">
        <v>0</v>
      </c>
      <c r="Z1060" s="1">
        <v>0</v>
      </c>
      <c r="AA1060" s="2" t="s">
        <v>0</v>
      </c>
      <c r="AB1060" s="1">
        <v>0</v>
      </c>
      <c r="AC1060" s="1">
        <v>0</v>
      </c>
      <c r="AD1060" s="2" t="s">
        <v>0</v>
      </c>
      <c r="AE1060" s="1">
        <v>0</v>
      </c>
      <c r="AF1060" s="2">
        <v>0</v>
      </c>
      <c r="AG1060" s="2" t="s">
        <v>0</v>
      </c>
      <c r="AH1060" s="1">
        <v>0</v>
      </c>
      <c r="AI1060" s="1">
        <v>0</v>
      </c>
      <c r="AJ1060" s="2" t="s">
        <v>0</v>
      </c>
      <c r="AK1060" s="1">
        <v>0</v>
      </c>
      <c r="AL1060" s="1">
        <v>0</v>
      </c>
      <c r="AM1060" s="49" t="s">
        <v>1</v>
      </c>
      <c r="AN1060" s="2" t="s">
        <v>1</v>
      </c>
      <c r="AO1060" s="49" t="s">
        <v>1</v>
      </c>
      <c r="AP1060" s="2" t="s">
        <v>1</v>
      </c>
      <c r="AR1060" s="7"/>
      <c r="AS1060" s="125"/>
      <c r="AT1060" s="5"/>
      <c r="AU1060" s="13"/>
    </row>
    <row r="1061" spans="1:47" x14ac:dyDescent="0.25">
      <c r="A1061" s="2" t="s">
        <v>586</v>
      </c>
      <c r="B1061" s="48">
        <v>44188</v>
      </c>
      <c r="C1061" s="2" t="s">
        <v>27</v>
      </c>
      <c r="D1061" s="2" t="s">
        <v>42</v>
      </c>
      <c r="E1061" s="2" t="s">
        <v>214</v>
      </c>
      <c r="F1061" s="2" t="s">
        <v>2503</v>
      </c>
      <c r="G1061" s="2" t="s">
        <v>3</v>
      </c>
      <c r="H1061" s="2" t="s">
        <v>2864</v>
      </c>
      <c r="I1061" s="1" t="s">
        <v>1</v>
      </c>
      <c r="J1061" s="1" t="s">
        <v>1</v>
      </c>
      <c r="K1061" s="1" t="s">
        <v>1</v>
      </c>
      <c r="L1061" s="1" t="s">
        <v>1</v>
      </c>
      <c r="M1061" s="1">
        <v>0</v>
      </c>
      <c r="N1061" s="2" t="s">
        <v>1</v>
      </c>
      <c r="O1061" s="2" t="s">
        <v>2</v>
      </c>
      <c r="P1061" s="2" t="s">
        <v>1</v>
      </c>
      <c r="Q1061" s="1">
        <v>98006647.180000007</v>
      </c>
      <c r="R1061" s="1">
        <v>0</v>
      </c>
      <c r="S1061" s="1">
        <v>67285267.5</v>
      </c>
      <c r="T1061" s="1">
        <v>0</v>
      </c>
      <c r="U1061" s="2" t="s">
        <v>0</v>
      </c>
      <c r="V1061" s="1">
        <v>0</v>
      </c>
      <c r="W1061" s="1">
        <v>26483948</v>
      </c>
      <c r="X1061" s="2" t="s">
        <v>9</v>
      </c>
      <c r="Y1061" s="1">
        <v>4237431.68</v>
      </c>
      <c r="Z1061" s="1">
        <v>0</v>
      </c>
      <c r="AA1061" s="2" t="s">
        <v>0</v>
      </c>
      <c r="AB1061" s="1">
        <v>0</v>
      </c>
      <c r="AC1061" s="1">
        <v>0</v>
      </c>
      <c r="AD1061" s="2" t="s">
        <v>0</v>
      </c>
      <c r="AE1061" s="1">
        <v>0</v>
      </c>
      <c r="AF1061" s="2">
        <v>0</v>
      </c>
      <c r="AG1061" s="2" t="s">
        <v>0</v>
      </c>
      <c r="AH1061" s="1">
        <v>0</v>
      </c>
      <c r="AI1061" s="1">
        <v>0</v>
      </c>
      <c r="AJ1061" s="2" t="s">
        <v>0</v>
      </c>
      <c r="AK1061" s="1">
        <v>0</v>
      </c>
      <c r="AL1061" s="1">
        <v>0</v>
      </c>
      <c r="AM1061" s="49" t="s">
        <v>1</v>
      </c>
      <c r="AN1061" s="2" t="s">
        <v>1</v>
      </c>
      <c r="AO1061" s="49" t="s">
        <v>1</v>
      </c>
      <c r="AP1061" s="2" t="s">
        <v>1</v>
      </c>
      <c r="AR1061" s="7"/>
      <c r="AS1061" s="125"/>
      <c r="AT1061" s="5"/>
      <c r="AU1061" s="13"/>
    </row>
    <row r="1062" spans="1:47" x14ac:dyDescent="0.25">
      <c r="A1062" s="2" t="s">
        <v>587</v>
      </c>
      <c r="B1062" s="48">
        <v>44188</v>
      </c>
      <c r="C1062" s="2" t="s">
        <v>27</v>
      </c>
      <c r="D1062" s="2" t="s">
        <v>42</v>
      </c>
      <c r="E1062" s="2" t="s">
        <v>214</v>
      </c>
      <c r="F1062" s="2" t="s">
        <v>2505</v>
      </c>
      <c r="G1062" s="2" t="s">
        <v>3</v>
      </c>
      <c r="H1062" s="2" t="s">
        <v>2865</v>
      </c>
      <c r="I1062" s="1" t="s">
        <v>1</v>
      </c>
      <c r="J1062" s="1" t="s">
        <v>1</v>
      </c>
      <c r="K1062" s="1" t="s">
        <v>1</v>
      </c>
      <c r="L1062" s="1" t="s">
        <v>1</v>
      </c>
      <c r="M1062" s="1">
        <v>0</v>
      </c>
      <c r="N1062" s="2" t="s">
        <v>1</v>
      </c>
      <c r="O1062" s="2" t="s">
        <v>441</v>
      </c>
      <c r="P1062" s="2" t="s">
        <v>442</v>
      </c>
      <c r="Q1062" s="1">
        <v>16334031.5</v>
      </c>
      <c r="R1062" s="1">
        <v>0</v>
      </c>
      <c r="S1062" s="1">
        <v>12395425.5</v>
      </c>
      <c r="T1062" s="1">
        <v>3395350</v>
      </c>
      <c r="U1062" s="2" t="s">
        <v>9</v>
      </c>
      <c r="V1062" s="1">
        <v>543256</v>
      </c>
      <c r="W1062" s="1">
        <v>0</v>
      </c>
      <c r="X1062" s="2" t="s">
        <v>0</v>
      </c>
      <c r="Y1062" s="1">
        <v>0</v>
      </c>
      <c r="Z1062" s="1">
        <v>0</v>
      </c>
      <c r="AA1062" s="2" t="s">
        <v>0</v>
      </c>
      <c r="AB1062" s="1">
        <v>0</v>
      </c>
      <c r="AC1062" s="1">
        <v>0</v>
      </c>
      <c r="AD1062" s="2" t="s">
        <v>0</v>
      </c>
      <c r="AE1062" s="1">
        <v>0</v>
      </c>
      <c r="AF1062" s="2">
        <v>0</v>
      </c>
      <c r="AG1062" s="2" t="s">
        <v>0</v>
      </c>
      <c r="AH1062" s="1">
        <v>0</v>
      </c>
      <c r="AI1062" s="1">
        <v>0</v>
      </c>
      <c r="AJ1062" s="2" t="s">
        <v>0</v>
      </c>
      <c r="AK1062" s="1">
        <v>0</v>
      </c>
      <c r="AL1062" s="1">
        <v>0</v>
      </c>
      <c r="AM1062" s="49" t="s">
        <v>1</v>
      </c>
      <c r="AN1062" s="2" t="s">
        <v>1</v>
      </c>
      <c r="AO1062" s="49" t="s">
        <v>1</v>
      </c>
      <c r="AP1062" s="2" t="s">
        <v>1</v>
      </c>
      <c r="AR1062" s="7"/>
      <c r="AS1062" s="125"/>
      <c r="AT1062" s="5"/>
      <c r="AU1062" s="13"/>
    </row>
    <row r="1063" spans="1:47" x14ac:dyDescent="0.25">
      <c r="A1063" s="2" t="s">
        <v>588</v>
      </c>
      <c r="B1063" s="48">
        <v>44188</v>
      </c>
      <c r="C1063" s="2" t="s">
        <v>27</v>
      </c>
      <c r="D1063" s="2" t="s">
        <v>42</v>
      </c>
      <c r="E1063" s="2" t="s">
        <v>214</v>
      </c>
      <c r="F1063" s="2" t="s">
        <v>2503</v>
      </c>
      <c r="G1063" s="2" t="s">
        <v>3</v>
      </c>
      <c r="H1063" s="2" t="s">
        <v>2866</v>
      </c>
      <c r="I1063" s="1" t="s">
        <v>1</v>
      </c>
      <c r="J1063" s="1" t="s">
        <v>1</v>
      </c>
      <c r="K1063" s="1" t="s">
        <v>1</v>
      </c>
      <c r="L1063" s="1" t="s">
        <v>1</v>
      </c>
      <c r="M1063" s="1">
        <v>0</v>
      </c>
      <c r="N1063" s="2" t="s">
        <v>1</v>
      </c>
      <c r="O1063" s="2" t="s">
        <v>2</v>
      </c>
      <c r="P1063" s="2" t="s">
        <v>1</v>
      </c>
      <c r="Q1063" s="1">
        <v>257060672.84399998</v>
      </c>
      <c r="R1063" s="1">
        <v>0</v>
      </c>
      <c r="S1063" s="1">
        <v>157226481.09999999</v>
      </c>
      <c r="T1063" s="1">
        <v>0</v>
      </c>
      <c r="U1063" s="2" t="s">
        <v>0</v>
      </c>
      <c r="V1063" s="1">
        <v>0</v>
      </c>
      <c r="W1063" s="1">
        <v>86063958.400000006</v>
      </c>
      <c r="X1063" s="2" t="s">
        <v>0</v>
      </c>
      <c r="Y1063" s="1">
        <v>13770233.344000001</v>
      </c>
      <c r="Z1063" s="1">
        <v>0</v>
      </c>
      <c r="AA1063" s="2" t="s">
        <v>0</v>
      </c>
      <c r="AB1063" s="1">
        <v>0</v>
      </c>
      <c r="AC1063" s="1">
        <v>0</v>
      </c>
      <c r="AD1063" s="2" t="s">
        <v>0</v>
      </c>
      <c r="AE1063" s="1">
        <v>0</v>
      </c>
      <c r="AF1063" s="2">
        <v>0</v>
      </c>
      <c r="AG1063" s="2" t="s">
        <v>0</v>
      </c>
      <c r="AH1063" s="1">
        <v>0</v>
      </c>
      <c r="AI1063" s="1">
        <v>0</v>
      </c>
      <c r="AJ1063" s="2" t="s">
        <v>0</v>
      </c>
      <c r="AK1063" s="1">
        <v>0</v>
      </c>
      <c r="AL1063" s="1">
        <v>0</v>
      </c>
      <c r="AM1063" s="49" t="s">
        <v>1</v>
      </c>
      <c r="AN1063" s="2" t="s">
        <v>1</v>
      </c>
      <c r="AO1063" s="49" t="s">
        <v>1</v>
      </c>
      <c r="AP1063" s="2" t="s">
        <v>1</v>
      </c>
      <c r="AR1063" s="7"/>
      <c r="AS1063" s="125"/>
      <c r="AT1063" s="5"/>
      <c r="AU1063" s="13"/>
    </row>
    <row r="1064" spans="1:47" x14ac:dyDescent="0.25">
      <c r="A1064" s="2" t="s">
        <v>589</v>
      </c>
      <c r="B1064" s="48">
        <v>44188</v>
      </c>
      <c r="C1064" s="2" t="s">
        <v>35</v>
      </c>
      <c r="D1064" s="2" t="s">
        <v>42</v>
      </c>
      <c r="E1064" s="2" t="s">
        <v>219</v>
      </c>
      <c r="F1064" s="2" t="s">
        <v>2867</v>
      </c>
      <c r="G1064" s="2" t="s">
        <v>3</v>
      </c>
      <c r="H1064" s="2" t="s">
        <v>2868</v>
      </c>
      <c r="I1064" s="1" t="s">
        <v>1</v>
      </c>
      <c r="J1064" s="1" t="s">
        <v>1</v>
      </c>
      <c r="K1064" s="1" t="s">
        <v>1</v>
      </c>
      <c r="L1064" s="1" t="s">
        <v>1</v>
      </c>
      <c r="M1064" s="1">
        <v>0</v>
      </c>
      <c r="N1064" s="2" t="s">
        <v>1</v>
      </c>
      <c r="O1064" s="2" t="s">
        <v>2</v>
      </c>
      <c r="P1064" s="2" t="s">
        <v>1</v>
      </c>
      <c r="Q1064" s="1">
        <v>472331005.57080013</v>
      </c>
      <c r="R1064" s="1">
        <v>0</v>
      </c>
      <c r="S1064" s="1">
        <v>397142872.74999994</v>
      </c>
      <c r="T1064" s="1">
        <v>0</v>
      </c>
      <c r="U1064" s="2" t="s">
        <v>0</v>
      </c>
      <c r="V1064" s="1">
        <v>0</v>
      </c>
      <c r="W1064" s="1">
        <v>64817355.880000003</v>
      </c>
      <c r="X1064" s="2" t="s">
        <v>9</v>
      </c>
      <c r="Y1064" s="1">
        <v>10370776.9408</v>
      </c>
      <c r="Z1064" s="1">
        <v>0</v>
      </c>
      <c r="AA1064" s="2" t="s">
        <v>0</v>
      </c>
      <c r="AB1064" s="1">
        <v>0</v>
      </c>
      <c r="AC1064" s="1">
        <v>0</v>
      </c>
      <c r="AD1064" s="2" t="s">
        <v>0</v>
      </c>
      <c r="AE1064" s="1">
        <v>0</v>
      </c>
      <c r="AF1064" s="2">
        <v>0</v>
      </c>
      <c r="AG1064" s="2" t="s">
        <v>0</v>
      </c>
      <c r="AH1064" s="1">
        <v>0</v>
      </c>
      <c r="AI1064" s="1">
        <v>0</v>
      </c>
      <c r="AJ1064" s="2" t="s">
        <v>0</v>
      </c>
      <c r="AK1064" s="1">
        <v>0</v>
      </c>
      <c r="AL1064" s="1">
        <v>0</v>
      </c>
      <c r="AM1064" s="49" t="s">
        <v>1</v>
      </c>
      <c r="AN1064" s="2" t="s">
        <v>1</v>
      </c>
      <c r="AO1064" s="49" t="s">
        <v>1</v>
      </c>
      <c r="AP1064" s="2" t="s">
        <v>1</v>
      </c>
      <c r="AR1064" s="7"/>
      <c r="AS1064" s="125"/>
      <c r="AT1064" s="5"/>
      <c r="AU1064" s="13"/>
    </row>
    <row r="1065" spans="1:47" x14ac:dyDescent="0.25">
      <c r="A1065" s="2" t="s">
        <v>590</v>
      </c>
      <c r="B1065" s="48">
        <v>44188</v>
      </c>
      <c r="C1065" s="2" t="s">
        <v>35</v>
      </c>
      <c r="D1065" s="2" t="s">
        <v>42</v>
      </c>
      <c r="E1065" s="2" t="s">
        <v>219</v>
      </c>
      <c r="F1065" s="2" t="s">
        <v>2867</v>
      </c>
      <c r="G1065" s="2" t="s">
        <v>3</v>
      </c>
      <c r="H1065" s="2" t="s">
        <v>2869</v>
      </c>
      <c r="I1065" s="1" t="s">
        <v>1</v>
      </c>
      <c r="J1065" s="1" t="s">
        <v>1</v>
      </c>
      <c r="K1065" s="1" t="s">
        <v>1</v>
      </c>
      <c r="L1065" s="1" t="s">
        <v>1</v>
      </c>
      <c r="M1065" s="1">
        <v>0</v>
      </c>
      <c r="N1065" s="2" t="s">
        <v>1</v>
      </c>
      <c r="O1065" s="2" t="s">
        <v>822</v>
      </c>
      <c r="P1065" s="2" t="s">
        <v>823</v>
      </c>
      <c r="Q1065" s="1">
        <v>1833380</v>
      </c>
      <c r="R1065" s="1">
        <v>0</v>
      </c>
      <c r="S1065" s="1">
        <v>0</v>
      </c>
      <c r="T1065" s="1">
        <v>1580500</v>
      </c>
      <c r="U1065" s="2" t="s">
        <v>9</v>
      </c>
      <c r="V1065" s="1">
        <v>252880</v>
      </c>
      <c r="W1065" s="1">
        <v>0</v>
      </c>
      <c r="X1065" s="2" t="s">
        <v>0</v>
      </c>
      <c r="Y1065" s="1">
        <v>0</v>
      </c>
      <c r="Z1065" s="1">
        <v>0</v>
      </c>
      <c r="AA1065" s="2" t="s">
        <v>0</v>
      </c>
      <c r="AB1065" s="1">
        <v>0</v>
      </c>
      <c r="AC1065" s="1">
        <v>0</v>
      </c>
      <c r="AD1065" s="2" t="s">
        <v>0</v>
      </c>
      <c r="AE1065" s="1">
        <v>0</v>
      </c>
      <c r="AF1065" s="2">
        <v>0</v>
      </c>
      <c r="AG1065" s="2" t="s">
        <v>0</v>
      </c>
      <c r="AH1065" s="1">
        <v>0</v>
      </c>
      <c r="AI1065" s="1">
        <v>0</v>
      </c>
      <c r="AJ1065" s="2" t="s">
        <v>0</v>
      </c>
      <c r="AK1065" s="1">
        <v>0</v>
      </c>
      <c r="AL1065" s="1">
        <v>0</v>
      </c>
      <c r="AM1065" s="49" t="s">
        <v>1</v>
      </c>
      <c r="AN1065" s="2" t="s">
        <v>1</v>
      </c>
      <c r="AO1065" s="49" t="s">
        <v>1</v>
      </c>
      <c r="AP1065" s="2" t="s">
        <v>1</v>
      </c>
      <c r="AR1065" s="7"/>
      <c r="AS1065" s="125"/>
      <c r="AT1065" s="5"/>
      <c r="AU1065" s="13"/>
    </row>
    <row r="1066" spans="1:47" x14ac:dyDescent="0.25">
      <c r="A1066" s="2" t="s">
        <v>591</v>
      </c>
      <c r="B1066" s="48">
        <v>44188</v>
      </c>
      <c r="C1066" s="2" t="s">
        <v>35</v>
      </c>
      <c r="D1066" s="2" t="s">
        <v>42</v>
      </c>
      <c r="E1066" s="2" t="s">
        <v>219</v>
      </c>
      <c r="F1066" s="2" t="s">
        <v>2867</v>
      </c>
      <c r="G1066" s="2" t="s">
        <v>3</v>
      </c>
      <c r="H1066" s="2" t="s">
        <v>2870</v>
      </c>
      <c r="I1066" s="1" t="s">
        <v>1</v>
      </c>
      <c r="J1066" s="1" t="s">
        <v>1</v>
      </c>
      <c r="K1066" s="1" t="s">
        <v>1</v>
      </c>
      <c r="L1066" s="1" t="s">
        <v>1</v>
      </c>
      <c r="M1066" s="1">
        <v>0</v>
      </c>
      <c r="N1066" s="2" t="s">
        <v>1</v>
      </c>
      <c r="O1066" s="2" t="s">
        <v>2</v>
      </c>
      <c r="P1066" s="2" t="s">
        <v>1</v>
      </c>
      <c r="Q1066" s="1">
        <v>194198249.30000001</v>
      </c>
      <c r="R1066" s="1">
        <v>0</v>
      </c>
      <c r="S1066" s="1">
        <v>178611990.5</v>
      </c>
      <c r="T1066" s="1">
        <v>0</v>
      </c>
      <c r="U1066" s="2" t="s">
        <v>0</v>
      </c>
      <c r="V1066" s="1">
        <v>0</v>
      </c>
      <c r="W1066" s="1">
        <v>13436430</v>
      </c>
      <c r="X1066" s="2" t="s">
        <v>0</v>
      </c>
      <c r="Y1066" s="1">
        <v>2149828.7999999998</v>
      </c>
      <c r="Z1066" s="1">
        <v>0</v>
      </c>
      <c r="AA1066" s="2" t="s">
        <v>0</v>
      </c>
      <c r="AB1066" s="1">
        <v>0</v>
      </c>
      <c r="AC1066" s="1">
        <v>0</v>
      </c>
      <c r="AD1066" s="2" t="s">
        <v>0</v>
      </c>
      <c r="AE1066" s="1">
        <v>0</v>
      </c>
      <c r="AF1066" s="2">
        <v>0</v>
      </c>
      <c r="AG1066" s="2" t="s">
        <v>0</v>
      </c>
      <c r="AH1066" s="1">
        <v>0</v>
      </c>
      <c r="AI1066" s="1">
        <v>0</v>
      </c>
      <c r="AJ1066" s="2" t="s">
        <v>0</v>
      </c>
      <c r="AK1066" s="1">
        <v>0</v>
      </c>
      <c r="AL1066" s="1">
        <v>0</v>
      </c>
      <c r="AM1066" s="49" t="s">
        <v>1</v>
      </c>
      <c r="AN1066" s="2" t="s">
        <v>1</v>
      </c>
      <c r="AO1066" s="49" t="s">
        <v>1</v>
      </c>
      <c r="AP1066" s="2" t="s">
        <v>1</v>
      </c>
      <c r="AR1066" s="7"/>
      <c r="AS1066" s="125"/>
      <c r="AT1066" s="5"/>
      <c r="AU1066" s="13"/>
    </row>
    <row r="1067" spans="1:47" x14ac:dyDescent="0.25">
      <c r="A1067" s="2" t="s">
        <v>592</v>
      </c>
      <c r="B1067" s="48">
        <v>44188</v>
      </c>
      <c r="C1067" s="2" t="s">
        <v>6</v>
      </c>
      <c r="D1067" s="2" t="s">
        <v>42</v>
      </c>
      <c r="E1067" s="2" t="s">
        <v>217</v>
      </c>
      <c r="F1067" s="2" t="s">
        <v>879</v>
      </c>
      <c r="G1067" s="2" t="s">
        <v>3</v>
      </c>
      <c r="H1067" s="2" t="s">
        <v>2871</v>
      </c>
      <c r="I1067" s="1"/>
      <c r="J1067" s="1"/>
      <c r="K1067" s="1"/>
      <c r="L1067" s="1"/>
      <c r="M1067" s="1">
        <v>0</v>
      </c>
      <c r="N1067" s="2"/>
      <c r="O1067" s="2" t="s">
        <v>2</v>
      </c>
      <c r="P1067" s="2"/>
      <c r="Q1067" s="1">
        <v>195657633</v>
      </c>
      <c r="R1067" s="1">
        <v>0</v>
      </c>
      <c r="S1067" s="1">
        <v>195657633</v>
      </c>
      <c r="T1067" s="1">
        <v>0</v>
      </c>
      <c r="U1067" s="2" t="s">
        <v>0</v>
      </c>
      <c r="V1067" s="1">
        <v>0</v>
      </c>
      <c r="W1067" s="1">
        <v>0</v>
      </c>
      <c r="X1067" s="2" t="s">
        <v>0</v>
      </c>
      <c r="Y1067" s="1">
        <v>0</v>
      </c>
      <c r="Z1067" s="1">
        <v>0</v>
      </c>
      <c r="AA1067" s="2" t="s">
        <v>0</v>
      </c>
      <c r="AB1067" s="1">
        <v>0</v>
      </c>
      <c r="AC1067" s="1">
        <v>0</v>
      </c>
      <c r="AD1067" s="2" t="s">
        <v>0</v>
      </c>
      <c r="AE1067" s="1">
        <v>0</v>
      </c>
      <c r="AF1067" s="2">
        <v>0</v>
      </c>
      <c r="AG1067" s="2" t="s">
        <v>0</v>
      </c>
      <c r="AH1067" s="1">
        <v>0</v>
      </c>
      <c r="AI1067" s="1">
        <v>0</v>
      </c>
      <c r="AJ1067" s="2" t="s">
        <v>0</v>
      </c>
      <c r="AK1067" s="1">
        <v>0</v>
      </c>
      <c r="AL1067" s="1">
        <v>0</v>
      </c>
      <c r="AM1067" s="49" t="s">
        <v>1</v>
      </c>
      <c r="AN1067" s="2" t="s">
        <v>1</v>
      </c>
      <c r="AO1067" s="49" t="s">
        <v>1</v>
      </c>
      <c r="AP1067" s="2" t="s">
        <v>1</v>
      </c>
      <c r="AR1067" s="7"/>
      <c r="AS1067" s="125"/>
      <c r="AT1067" s="5"/>
      <c r="AU1067" s="13"/>
    </row>
    <row r="1068" spans="1:47" x14ac:dyDescent="0.25">
      <c r="A1068" s="2" t="s">
        <v>593</v>
      </c>
      <c r="B1068" s="48">
        <v>44188</v>
      </c>
      <c r="C1068" s="2" t="s">
        <v>6</v>
      </c>
      <c r="D1068" s="2" t="s">
        <v>42</v>
      </c>
      <c r="E1068" s="2" t="s">
        <v>221</v>
      </c>
      <c r="F1068" s="2" t="s">
        <v>840</v>
      </c>
      <c r="G1068" s="2" t="s">
        <v>3</v>
      </c>
      <c r="H1068" s="2" t="s">
        <v>2872</v>
      </c>
      <c r="I1068" s="1" t="s">
        <v>1</v>
      </c>
      <c r="J1068" s="1" t="s">
        <v>1</v>
      </c>
      <c r="K1068" s="1" t="s">
        <v>1</v>
      </c>
      <c r="L1068" s="1" t="s">
        <v>1</v>
      </c>
      <c r="M1068" s="1">
        <v>0</v>
      </c>
      <c r="N1068" s="2" t="s">
        <v>1</v>
      </c>
      <c r="O1068" s="2" t="s">
        <v>2</v>
      </c>
      <c r="P1068" s="2" t="s">
        <v>1</v>
      </c>
      <c r="Q1068" s="1">
        <v>815132182.778</v>
      </c>
      <c r="R1068" s="1">
        <v>0</v>
      </c>
      <c r="S1068" s="1">
        <v>595381365.70000005</v>
      </c>
      <c r="T1068" s="1">
        <v>0</v>
      </c>
      <c r="U1068" s="2" t="s">
        <v>0</v>
      </c>
      <c r="V1068" s="1">
        <v>0</v>
      </c>
      <c r="W1068" s="1">
        <v>189440359.55000001</v>
      </c>
      <c r="X1068" s="2" t="s">
        <v>9</v>
      </c>
      <c r="Y1068" s="1">
        <v>30310457.528000001</v>
      </c>
      <c r="Z1068" s="1">
        <v>0</v>
      </c>
      <c r="AA1068" s="2" t="s">
        <v>0</v>
      </c>
      <c r="AB1068" s="1">
        <v>0</v>
      </c>
      <c r="AC1068" s="1">
        <v>0</v>
      </c>
      <c r="AD1068" s="2" t="s">
        <v>0</v>
      </c>
      <c r="AE1068" s="1">
        <v>0</v>
      </c>
      <c r="AF1068" s="2">
        <v>0</v>
      </c>
      <c r="AG1068" s="2" t="s">
        <v>0</v>
      </c>
      <c r="AH1068" s="1">
        <v>0</v>
      </c>
      <c r="AI1068" s="1">
        <v>0</v>
      </c>
      <c r="AJ1068" s="2" t="s">
        <v>0</v>
      </c>
      <c r="AK1068" s="1">
        <v>0</v>
      </c>
      <c r="AL1068" s="1">
        <v>0</v>
      </c>
      <c r="AM1068" s="49" t="s">
        <v>1</v>
      </c>
      <c r="AN1068" s="2" t="s">
        <v>1</v>
      </c>
      <c r="AO1068" s="49" t="s">
        <v>1</v>
      </c>
      <c r="AP1068" s="2" t="s">
        <v>1</v>
      </c>
      <c r="AR1068" s="7"/>
      <c r="AS1068" s="125"/>
      <c r="AT1068" s="5"/>
      <c r="AU1068" s="13"/>
    </row>
    <row r="1069" spans="1:47" x14ac:dyDescent="0.25">
      <c r="A1069" s="2" t="s">
        <v>594</v>
      </c>
      <c r="B1069" s="48">
        <v>44188</v>
      </c>
      <c r="C1069" s="2" t="s">
        <v>6</v>
      </c>
      <c r="D1069" s="2" t="s">
        <v>42</v>
      </c>
      <c r="E1069" s="2" t="s">
        <v>221</v>
      </c>
      <c r="F1069" s="2" t="s">
        <v>840</v>
      </c>
      <c r="G1069" s="2" t="s">
        <v>3</v>
      </c>
      <c r="H1069" s="2" t="s">
        <v>2873</v>
      </c>
      <c r="I1069" s="1" t="s">
        <v>1</v>
      </c>
      <c r="J1069" s="1" t="s">
        <v>1</v>
      </c>
      <c r="K1069" s="1" t="s">
        <v>1</v>
      </c>
      <c r="L1069" s="1" t="s">
        <v>1</v>
      </c>
      <c r="M1069" s="1">
        <v>0</v>
      </c>
      <c r="N1069" s="2" t="s">
        <v>1</v>
      </c>
      <c r="O1069" s="2" t="s">
        <v>436</v>
      </c>
      <c r="P1069" s="2" t="s">
        <v>437</v>
      </c>
      <c r="Q1069" s="1">
        <v>12954922.936000001</v>
      </c>
      <c r="R1069" s="1">
        <v>0</v>
      </c>
      <c r="S1069" s="1">
        <v>10376255</v>
      </c>
      <c r="T1069" s="1">
        <v>2222989.6</v>
      </c>
      <c r="U1069" s="2" t="s">
        <v>9</v>
      </c>
      <c r="V1069" s="1">
        <v>355678.33600000001</v>
      </c>
      <c r="W1069" s="1">
        <v>0</v>
      </c>
      <c r="X1069" s="2" t="s">
        <v>0</v>
      </c>
      <c r="Y1069" s="1">
        <v>0</v>
      </c>
      <c r="Z1069" s="1">
        <v>0</v>
      </c>
      <c r="AA1069" s="2" t="s">
        <v>0</v>
      </c>
      <c r="AB1069" s="1">
        <v>0</v>
      </c>
      <c r="AC1069" s="1">
        <v>0</v>
      </c>
      <c r="AD1069" s="2" t="s">
        <v>0</v>
      </c>
      <c r="AE1069" s="1">
        <v>0</v>
      </c>
      <c r="AF1069" s="2">
        <v>0</v>
      </c>
      <c r="AG1069" s="2" t="s">
        <v>0</v>
      </c>
      <c r="AH1069" s="1">
        <v>0</v>
      </c>
      <c r="AI1069" s="1">
        <v>0</v>
      </c>
      <c r="AJ1069" s="2" t="s">
        <v>0</v>
      </c>
      <c r="AK1069" s="1">
        <v>0</v>
      </c>
      <c r="AL1069" s="1">
        <v>0</v>
      </c>
      <c r="AM1069" s="49" t="s">
        <v>1</v>
      </c>
      <c r="AN1069" s="2" t="s">
        <v>1</v>
      </c>
      <c r="AO1069" s="49" t="s">
        <v>1</v>
      </c>
      <c r="AP1069" s="2" t="s">
        <v>1</v>
      </c>
      <c r="AR1069" s="7"/>
      <c r="AS1069" s="125"/>
      <c r="AT1069" s="5"/>
      <c r="AU1069" s="13"/>
    </row>
    <row r="1070" spans="1:47" x14ac:dyDescent="0.25">
      <c r="A1070" s="2" t="s">
        <v>595</v>
      </c>
      <c r="B1070" s="48">
        <v>44188</v>
      </c>
      <c r="C1070" s="2" t="s">
        <v>6</v>
      </c>
      <c r="D1070" s="2" t="s">
        <v>42</v>
      </c>
      <c r="E1070" s="2" t="s">
        <v>221</v>
      </c>
      <c r="F1070" s="2" t="s">
        <v>840</v>
      </c>
      <c r="G1070" s="2" t="s">
        <v>3</v>
      </c>
      <c r="H1070" s="2" t="s">
        <v>2874</v>
      </c>
      <c r="I1070" s="1" t="s">
        <v>1</v>
      </c>
      <c r="J1070" s="1" t="s">
        <v>1</v>
      </c>
      <c r="K1070" s="1" t="s">
        <v>1</v>
      </c>
      <c r="L1070" s="1" t="s">
        <v>1</v>
      </c>
      <c r="M1070" s="1">
        <v>0</v>
      </c>
      <c r="N1070" s="2" t="s">
        <v>1</v>
      </c>
      <c r="O1070" s="2" t="s">
        <v>2</v>
      </c>
      <c r="P1070" s="2" t="s">
        <v>1</v>
      </c>
      <c r="Q1070" s="1">
        <v>572843749.59800005</v>
      </c>
      <c r="R1070" s="1">
        <v>0</v>
      </c>
      <c r="S1070" s="1">
        <v>487937494.15000004</v>
      </c>
      <c r="T1070" s="1">
        <v>0</v>
      </c>
      <c r="U1070" s="2" t="s">
        <v>0</v>
      </c>
      <c r="V1070" s="1">
        <v>0</v>
      </c>
      <c r="W1070" s="1">
        <v>73195047.799999997</v>
      </c>
      <c r="X1070" s="2" t="s">
        <v>0</v>
      </c>
      <c r="Y1070" s="1">
        <v>11711207.648</v>
      </c>
      <c r="Z1070" s="1">
        <v>0</v>
      </c>
      <c r="AA1070" s="2" t="s">
        <v>0</v>
      </c>
      <c r="AB1070" s="1">
        <v>0</v>
      </c>
      <c r="AC1070" s="1">
        <v>0</v>
      </c>
      <c r="AD1070" s="2" t="s">
        <v>0</v>
      </c>
      <c r="AE1070" s="1">
        <v>0</v>
      </c>
      <c r="AF1070" s="2">
        <v>0</v>
      </c>
      <c r="AG1070" s="2" t="s">
        <v>0</v>
      </c>
      <c r="AH1070" s="1">
        <v>0</v>
      </c>
      <c r="AI1070" s="1">
        <v>0</v>
      </c>
      <c r="AJ1070" s="2" t="s">
        <v>0</v>
      </c>
      <c r="AK1070" s="1">
        <v>0</v>
      </c>
      <c r="AL1070" s="1">
        <v>0</v>
      </c>
      <c r="AM1070" s="49" t="s">
        <v>1</v>
      </c>
      <c r="AN1070" s="2" t="s">
        <v>1</v>
      </c>
      <c r="AO1070" s="49" t="s">
        <v>1</v>
      </c>
      <c r="AP1070" s="2" t="s">
        <v>1</v>
      </c>
      <c r="AR1070" s="7"/>
      <c r="AS1070" s="125"/>
      <c r="AT1070" s="5"/>
      <c r="AU1070" s="13"/>
    </row>
    <row r="1071" spans="1:47" x14ac:dyDescent="0.25">
      <c r="A1071" s="2" t="s">
        <v>596</v>
      </c>
      <c r="B1071" s="48">
        <v>44188</v>
      </c>
      <c r="C1071" s="2" t="s">
        <v>6</v>
      </c>
      <c r="D1071" s="2" t="s">
        <v>42</v>
      </c>
      <c r="E1071" s="2" t="s">
        <v>221</v>
      </c>
      <c r="F1071" s="2" t="s">
        <v>840</v>
      </c>
      <c r="G1071" s="2" t="s">
        <v>3</v>
      </c>
      <c r="H1071" s="2" t="s">
        <v>2875</v>
      </c>
      <c r="I1071" s="1" t="s">
        <v>1</v>
      </c>
      <c r="J1071" s="1" t="s">
        <v>1</v>
      </c>
      <c r="K1071" s="1" t="s">
        <v>1</v>
      </c>
      <c r="L1071" s="1" t="s">
        <v>1</v>
      </c>
      <c r="M1071" s="1">
        <v>0</v>
      </c>
      <c r="N1071" s="2" t="s">
        <v>1</v>
      </c>
      <c r="O1071" s="2" t="s">
        <v>1677</v>
      </c>
      <c r="P1071" s="2" t="s">
        <v>2697</v>
      </c>
      <c r="Q1071" s="1">
        <v>57879000</v>
      </c>
      <c r="R1071" s="1">
        <v>0</v>
      </c>
      <c r="S1071" s="1">
        <v>57879000</v>
      </c>
      <c r="T1071" s="1">
        <v>0</v>
      </c>
      <c r="U1071" s="2" t="s">
        <v>0</v>
      </c>
      <c r="V1071" s="1">
        <v>0</v>
      </c>
      <c r="W1071" s="1">
        <v>0</v>
      </c>
      <c r="X1071" s="2" t="s">
        <v>0</v>
      </c>
      <c r="Y1071" s="1">
        <v>0</v>
      </c>
      <c r="Z1071" s="1">
        <v>0</v>
      </c>
      <c r="AA1071" s="2" t="s">
        <v>0</v>
      </c>
      <c r="AB1071" s="1">
        <v>0</v>
      </c>
      <c r="AC1071" s="1">
        <v>0</v>
      </c>
      <c r="AD1071" s="2" t="s">
        <v>0</v>
      </c>
      <c r="AE1071" s="1">
        <v>0</v>
      </c>
      <c r="AF1071" s="2">
        <v>0</v>
      </c>
      <c r="AG1071" s="2" t="s">
        <v>0</v>
      </c>
      <c r="AH1071" s="1">
        <v>0</v>
      </c>
      <c r="AI1071" s="1">
        <v>0</v>
      </c>
      <c r="AJ1071" s="2" t="s">
        <v>0</v>
      </c>
      <c r="AK1071" s="1">
        <v>0</v>
      </c>
      <c r="AL1071" s="1">
        <v>0</v>
      </c>
      <c r="AM1071" s="49" t="s">
        <v>1</v>
      </c>
      <c r="AN1071" s="2" t="s">
        <v>1</v>
      </c>
      <c r="AO1071" s="49" t="s">
        <v>1</v>
      </c>
      <c r="AP1071" s="2" t="s">
        <v>1</v>
      </c>
      <c r="AR1071" s="7"/>
      <c r="AS1071" s="125"/>
      <c r="AT1071" s="5"/>
      <c r="AU1071" s="13"/>
    </row>
    <row r="1072" spans="1:47" x14ac:dyDescent="0.25">
      <c r="A1072" s="2" t="s">
        <v>597</v>
      </c>
      <c r="B1072" s="48">
        <v>44188</v>
      </c>
      <c r="C1072" s="2" t="s">
        <v>6</v>
      </c>
      <c r="D1072" s="2" t="s">
        <v>42</v>
      </c>
      <c r="E1072" s="2" t="s">
        <v>221</v>
      </c>
      <c r="F1072" s="2" t="s">
        <v>840</v>
      </c>
      <c r="G1072" s="2" t="s">
        <v>3</v>
      </c>
      <c r="H1072" s="2" t="s">
        <v>2876</v>
      </c>
      <c r="I1072" s="1" t="s">
        <v>1</v>
      </c>
      <c r="J1072" s="1" t="s">
        <v>1</v>
      </c>
      <c r="K1072" s="1" t="s">
        <v>1</v>
      </c>
      <c r="L1072" s="1" t="s">
        <v>1</v>
      </c>
      <c r="M1072" s="1">
        <v>0</v>
      </c>
      <c r="N1072" s="2" t="s">
        <v>1</v>
      </c>
      <c r="O1072" s="2" t="s">
        <v>2</v>
      </c>
      <c r="P1072" s="2" t="s">
        <v>1</v>
      </c>
      <c r="Q1072" s="1">
        <v>22215016.627999999</v>
      </c>
      <c r="R1072" s="1">
        <v>0</v>
      </c>
      <c r="S1072" s="1">
        <v>6516074.5</v>
      </c>
      <c r="T1072" s="1">
        <v>0</v>
      </c>
      <c r="U1072" s="2" t="s">
        <v>0</v>
      </c>
      <c r="V1072" s="1">
        <v>0</v>
      </c>
      <c r="W1072" s="1">
        <v>13533570.800000001</v>
      </c>
      <c r="X1072" s="2" t="s">
        <v>9</v>
      </c>
      <c r="Y1072" s="1">
        <v>2165371.3279999997</v>
      </c>
      <c r="Z1072" s="1">
        <v>0</v>
      </c>
      <c r="AA1072" s="2" t="s">
        <v>0</v>
      </c>
      <c r="AB1072" s="1">
        <v>0</v>
      </c>
      <c r="AC1072" s="1">
        <v>0</v>
      </c>
      <c r="AD1072" s="2" t="s">
        <v>0</v>
      </c>
      <c r="AE1072" s="1">
        <v>0</v>
      </c>
      <c r="AF1072" s="2">
        <v>0</v>
      </c>
      <c r="AG1072" s="2" t="s">
        <v>0</v>
      </c>
      <c r="AH1072" s="1">
        <v>0</v>
      </c>
      <c r="AI1072" s="1">
        <v>0</v>
      </c>
      <c r="AJ1072" s="2" t="s">
        <v>0</v>
      </c>
      <c r="AK1072" s="1">
        <v>0</v>
      </c>
      <c r="AL1072" s="1">
        <v>0</v>
      </c>
      <c r="AM1072" s="49" t="s">
        <v>1</v>
      </c>
      <c r="AN1072" s="2" t="s">
        <v>1</v>
      </c>
      <c r="AO1072" s="49" t="s">
        <v>1</v>
      </c>
      <c r="AP1072" s="2" t="s">
        <v>1</v>
      </c>
      <c r="AR1072" s="7"/>
      <c r="AS1072" s="125"/>
      <c r="AT1072" s="5"/>
      <c r="AU1072" s="13"/>
    </row>
    <row r="1073" spans="1:47" x14ac:dyDescent="0.25">
      <c r="A1073" s="2" t="s">
        <v>598</v>
      </c>
      <c r="B1073" s="48">
        <v>44188</v>
      </c>
      <c r="C1073" s="2" t="s">
        <v>27</v>
      </c>
      <c r="D1073" s="2" t="s">
        <v>38</v>
      </c>
      <c r="E1073" s="2" t="s">
        <v>4</v>
      </c>
      <c r="F1073" s="2" t="s">
        <v>2591</v>
      </c>
      <c r="G1073" s="2" t="s">
        <v>3</v>
      </c>
      <c r="H1073" s="2" t="s">
        <v>2877</v>
      </c>
      <c r="I1073" s="1" t="s">
        <v>1</v>
      </c>
      <c r="J1073" s="1" t="s">
        <v>1</v>
      </c>
      <c r="K1073" s="1" t="s">
        <v>1</v>
      </c>
      <c r="L1073" s="1" t="s">
        <v>1</v>
      </c>
      <c r="M1073" s="1">
        <v>0</v>
      </c>
      <c r="N1073" s="2" t="s">
        <v>1</v>
      </c>
      <c r="O1073" s="2" t="s">
        <v>2</v>
      </c>
      <c r="P1073" s="2" t="s">
        <v>1</v>
      </c>
      <c r="Q1073" s="1">
        <v>545515798.55519998</v>
      </c>
      <c r="R1073" s="1">
        <v>0</v>
      </c>
      <c r="S1073" s="1">
        <v>390102803.10000002</v>
      </c>
      <c r="T1073" s="1">
        <v>0</v>
      </c>
      <c r="U1073" s="2" t="s">
        <v>0</v>
      </c>
      <c r="V1073" s="1">
        <v>0</v>
      </c>
      <c r="W1073" s="1">
        <v>133976720.21999998</v>
      </c>
      <c r="X1073" s="2" t="s">
        <v>0</v>
      </c>
      <c r="Y1073" s="1">
        <v>21436275.235200003</v>
      </c>
      <c r="Z1073" s="1">
        <v>0</v>
      </c>
      <c r="AA1073" s="2" t="s">
        <v>0</v>
      </c>
      <c r="AB1073" s="1">
        <v>0</v>
      </c>
      <c r="AC1073" s="1">
        <v>0</v>
      </c>
      <c r="AD1073" s="2" t="s">
        <v>0</v>
      </c>
      <c r="AE1073" s="1">
        <v>0</v>
      </c>
      <c r="AF1073" s="2">
        <v>0</v>
      </c>
      <c r="AG1073" s="2" t="s">
        <v>0</v>
      </c>
      <c r="AH1073" s="1">
        <v>0</v>
      </c>
      <c r="AI1073" s="1">
        <v>0</v>
      </c>
      <c r="AJ1073" s="2" t="s">
        <v>0</v>
      </c>
      <c r="AK1073" s="1">
        <v>0</v>
      </c>
      <c r="AL1073" s="1">
        <v>0</v>
      </c>
      <c r="AM1073" s="49" t="s">
        <v>1</v>
      </c>
      <c r="AN1073" s="2" t="s">
        <v>1</v>
      </c>
      <c r="AO1073" s="49" t="s">
        <v>1</v>
      </c>
      <c r="AP1073" s="2" t="s">
        <v>1</v>
      </c>
      <c r="AR1073" s="7"/>
      <c r="AS1073" s="125"/>
      <c r="AT1073" s="5"/>
      <c r="AU1073" s="13"/>
    </row>
    <row r="1074" spans="1:47" x14ac:dyDescent="0.25">
      <c r="A1074" s="2" t="s">
        <v>599</v>
      </c>
      <c r="B1074" s="48">
        <v>44188</v>
      </c>
      <c r="C1074" s="2" t="s">
        <v>27</v>
      </c>
      <c r="D1074" s="2" t="s">
        <v>38</v>
      </c>
      <c r="E1074" s="2" t="s">
        <v>4</v>
      </c>
      <c r="F1074" s="2" t="s">
        <v>2593</v>
      </c>
      <c r="G1074" s="2" t="s">
        <v>3</v>
      </c>
      <c r="H1074" s="2" t="s">
        <v>2878</v>
      </c>
      <c r="I1074" s="1" t="s">
        <v>1</v>
      </c>
      <c r="J1074" s="1" t="s">
        <v>1</v>
      </c>
      <c r="K1074" s="1" t="s">
        <v>1</v>
      </c>
      <c r="L1074" s="1" t="s">
        <v>1</v>
      </c>
      <c r="M1074" s="1">
        <v>0</v>
      </c>
      <c r="N1074" s="2" t="s">
        <v>1</v>
      </c>
      <c r="O1074" s="2" t="s">
        <v>441</v>
      </c>
      <c r="P1074" s="2" t="s">
        <v>442</v>
      </c>
      <c r="Q1074" s="1">
        <v>6524685.5</v>
      </c>
      <c r="R1074" s="1">
        <v>0</v>
      </c>
      <c r="S1074" s="1">
        <v>3654497.5</v>
      </c>
      <c r="T1074" s="1">
        <v>2474300</v>
      </c>
      <c r="U1074" s="2" t="s">
        <v>9</v>
      </c>
      <c r="V1074" s="1">
        <v>395888</v>
      </c>
      <c r="W1074" s="1">
        <v>0</v>
      </c>
      <c r="X1074" s="2" t="s">
        <v>0</v>
      </c>
      <c r="Y1074" s="1">
        <v>0</v>
      </c>
      <c r="Z1074" s="1">
        <v>0</v>
      </c>
      <c r="AA1074" s="2" t="s">
        <v>0</v>
      </c>
      <c r="AB1074" s="1">
        <v>0</v>
      </c>
      <c r="AC1074" s="1">
        <v>0</v>
      </c>
      <c r="AD1074" s="2" t="s">
        <v>0</v>
      </c>
      <c r="AE1074" s="1">
        <v>0</v>
      </c>
      <c r="AF1074" s="2">
        <v>0</v>
      </c>
      <c r="AG1074" s="2" t="s">
        <v>0</v>
      </c>
      <c r="AH1074" s="1">
        <v>0</v>
      </c>
      <c r="AI1074" s="1">
        <v>0</v>
      </c>
      <c r="AJ1074" s="2" t="s">
        <v>0</v>
      </c>
      <c r="AK1074" s="1">
        <v>0</v>
      </c>
      <c r="AL1074" s="1">
        <v>0</v>
      </c>
      <c r="AM1074" s="49" t="s">
        <v>1</v>
      </c>
      <c r="AN1074" s="2" t="s">
        <v>1</v>
      </c>
      <c r="AO1074" s="49" t="s">
        <v>1</v>
      </c>
      <c r="AP1074" s="2" t="s">
        <v>1</v>
      </c>
      <c r="AR1074" s="7"/>
      <c r="AS1074" s="125"/>
      <c r="AT1074" s="5"/>
      <c r="AU1074" s="13"/>
    </row>
    <row r="1075" spans="1:47" x14ac:dyDescent="0.25">
      <c r="A1075" s="2" t="s">
        <v>600</v>
      </c>
      <c r="B1075" s="48">
        <v>44188</v>
      </c>
      <c r="C1075" s="2" t="s">
        <v>27</v>
      </c>
      <c r="D1075" s="2" t="s">
        <v>38</v>
      </c>
      <c r="E1075" s="2" t="s">
        <v>4</v>
      </c>
      <c r="F1075" s="2" t="s">
        <v>2591</v>
      </c>
      <c r="G1075" s="2" t="s">
        <v>3</v>
      </c>
      <c r="H1075" s="2" t="s">
        <v>2879</v>
      </c>
      <c r="I1075" s="1" t="s">
        <v>1</v>
      </c>
      <c r="J1075" s="1" t="s">
        <v>1</v>
      </c>
      <c r="K1075" s="1" t="s">
        <v>1</v>
      </c>
      <c r="L1075" s="1" t="s">
        <v>1</v>
      </c>
      <c r="M1075" s="1">
        <v>0</v>
      </c>
      <c r="N1075" s="2" t="s">
        <v>1</v>
      </c>
      <c r="O1075" s="2" t="s">
        <v>2</v>
      </c>
      <c r="P1075" s="2" t="s">
        <v>1</v>
      </c>
      <c r="Q1075" s="1">
        <v>88402236.863999993</v>
      </c>
      <c r="R1075" s="1">
        <v>0</v>
      </c>
      <c r="S1075" s="1">
        <v>51567028.000000007</v>
      </c>
      <c r="T1075" s="1">
        <v>0</v>
      </c>
      <c r="U1075" s="2" t="s">
        <v>0</v>
      </c>
      <c r="V1075" s="1">
        <v>0</v>
      </c>
      <c r="W1075" s="1">
        <v>31754490.399999999</v>
      </c>
      <c r="X1075" s="2" t="s">
        <v>0</v>
      </c>
      <c r="Y1075" s="1">
        <v>5080718.4639999997</v>
      </c>
      <c r="Z1075" s="1">
        <v>0</v>
      </c>
      <c r="AA1075" s="2" t="s">
        <v>0</v>
      </c>
      <c r="AB1075" s="1">
        <v>0</v>
      </c>
      <c r="AC1075" s="1">
        <v>0</v>
      </c>
      <c r="AD1075" s="2" t="s">
        <v>0</v>
      </c>
      <c r="AE1075" s="1">
        <v>0</v>
      </c>
      <c r="AF1075" s="2">
        <v>0</v>
      </c>
      <c r="AG1075" s="2" t="s">
        <v>0</v>
      </c>
      <c r="AH1075" s="1">
        <v>0</v>
      </c>
      <c r="AI1075" s="1">
        <v>0</v>
      </c>
      <c r="AJ1075" s="2" t="s">
        <v>0</v>
      </c>
      <c r="AK1075" s="1">
        <v>0</v>
      </c>
      <c r="AL1075" s="1">
        <v>0</v>
      </c>
      <c r="AM1075" s="49" t="s">
        <v>1</v>
      </c>
      <c r="AN1075" s="2" t="s">
        <v>1</v>
      </c>
      <c r="AO1075" s="49" t="s">
        <v>1</v>
      </c>
      <c r="AP1075" s="2" t="s">
        <v>1</v>
      </c>
      <c r="AR1075" s="7"/>
      <c r="AS1075" s="125"/>
      <c r="AT1075" s="5"/>
      <c r="AU1075" s="13"/>
    </row>
    <row r="1076" spans="1:47" x14ac:dyDescent="0.25">
      <c r="A1076" s="2" t="s">
        <v>601</v>
      </c>
      <c r="B1076" s="48">
        <v>44188</v>
      </c>
      <c r="C1076" s="2" t="s">
        <v>35</v>
      </c>
      <c r="D1076" s="2" t="s">
        <v>38</v>
      </c>
      <c r="E1076" s="2" t="s">
        <v>210</v>
      </c>
      <c r="F1076" s="2" t="s">
        <v>2273</v>
      </c>
      <c r="G1076" s="2" t="s">
        <v>13</v>
      </c>
      <c r="H1076" s="2" t="s">
        <v>1</v>
      </c>
      <c r="I1076" s="1" t="s">
        <v>904</v>
      </c>
      <c r="J1076" s="1" t="s">
        <v>1</v>
      </c>
      <c r="K1076" s="1" t="s">
        <v>1736</v>
      </c>
      <c r="L1076" s="1" t="s">
        <v>2846</v>
      </c>
      <c r="M1076" s="1">
        <v>1090000</v>
      </c>
      <c r="N1076" s="2" t="s">
        <v>12</v>
      </c>
      <c r="O1076" s="2" t="s">
        <v>2880</v>
      </c>
      <c r="P1076" s="2" t="s">
        <v>2881</v>
      </c>
      <c r="Q1076" s="1">
        <v>-1090000</v>
      </c>
      <c r="R1076" s="1">
        <v>0</v>
      </c>
      <c r="S1076" s="1">
        <v>-1090000</v>
      </c>
      <c r="T1076" s="1">
        <v>0</v>
      </c>
      <c r="U1076" s="2" t="s">
        <v>0</v>
      </c>
      <c r="V1076" s="1">
        <v>0</v>
      </c>
      <c r="W1076" s="1">
        <v>0</v>
      </c>
      <c r="X1076" s="2" t="s">
        <v>0</v>
      </c>
      <c r="Y1076" s="1">
        <v>0</v>
      </c>
      <c r="Z1076" s="1">
        <v>0</v>
      </c>
      <c r="AA1076" s="2" t="s">
        <v>0</v>
      </c>
      <c r="AB1076" s="1">
        <v>0</v>
      </c>
      <c r="AC1076" s="1">
        <v>0</v>
      </c>
      <c r="AD1076" s="2" t="s">
        <v>0</v>
      </c>
      <c r="AE1076" s="1">
        <v>0</v>
      </c>
      <c r="AF1076" s="2">
        <v>0</v>
      </c>
      <c r="AG1076" s="2" t="s">
        <v>0</v>
      </c>
      <c r="AH1076" s="1">
        <v>0</v>
      </c>
      <c r="AI1076" s="1">
        <v>0</v>
      </c>
      <c r="AJ1076" s="2" t="s">
        <v>0</v>
      </c>
      <c r="AK1076" s="1">
        <v>0</v>
      </c>
      <c r="AL1076" s="1">
        <v>0</v>
      </c>
      <c r="AM1076" s="49" t="s">
        <v>1</v>
      </c>
      <c r="AN1076" s="2" t="s">
        <v>1</v>
      </c>
      <c r="AO1076" s="49" t="s">
        <v>1</v>
      </c>
      <c r="AP1076" s="2" t="s">
        <v>1</v>
      </c>
      <c r="AR1076" s="7"/>
      <c r="AS1076" s="125"/>
      <c r="AT1076" s="5"/>
      <c r="AU1076" s="13"/>
    </row>
    <row r="1077" spans="1:47" x14ac:dyDescent="0.25">
      <c r="A1077" s="2" t="s">
        <v>602</v>
      </c>
      <c r="B1077" s="48">
        <v>44188</v>
      </c>
      <c r="C1077" s="2" t="s">
        <v>35</v>
      </c>
      <c r="D1077" s="2" t="s">
        <v>38</v>
      </c>
      <c r="E1077" s="2" t="s">
        <v>210</v>
      </c>
      <c r="F1077" s="2" t="s">
        <v>2273</v>
      </c>
      <c r="G1077" s="2" t="s">
        <v>3</v>
      </c>
      <c r="H1077" s="2" t="s">
        <v>2882</v>
      </c>
      <c r="I1077" s="1" t="s">
        <v>1</v>
      </c>
      <c r="J1077" s="1" t="s">
        <v>1</v>
      </c>
      <c r="K1077" s="1" t="s">
        <v>1</v>
      </c>
      <c r="L1077" s="1" t="s">
        <v>1</v>
      </c>
      <c r="M1077" s="1">
        <v>0</v>
      </c>
      <c r="N1077" s="2" t="s">
        <v>1</v>
      </c>
      <c r="O1077" s="2" t="s">
        <v>2</v>
      </c>
      <c r="P1077" s="2" t="s">
        <v>1</v>
      </c>
      <c r="Q1077" s="1">
        <v>512705628.38359994</v>
      </c>
      <c r="R1077" s="1">
        <v>0</v>
      </c>
      <c r="S1077" s="1">
        <v>457560544.44999999</v>
      </c>
      <c r="T1077" s="1">
        <v>0</v>
      </c>
      <c r="U1077" s="2" t="s">
        <v>0</v>
      </c>
      <c r="V1077" s="1">
        <v>0</v>
      </c>
      <c r="W1077" s="1">
        <v>47538865.460000001</v>
      </c>
      <c r="X1077" s="2" t="s">
        <v>0</v>
      </c>
      <c r="Y1077" s="1">
        <v>7606218.4736000011</v>
      </c>
      <c r="Z1077" s="1">
        <v>0</v>
      </c>
      <c r="AA1077" s="2" t="s">
        <v>0</v>
      </c>
      <c r="AB1077" s="1">
        <v>0</v>
      </c>
      <c r="AC1077" s="1">
        <v>0</v>
      </c>
      <c r="AD1077" s="2" t="s">
        <v>0</v>
      </c>
      <c r="AE1077" s="1">
        <v>0</v>
      </c>
      <c r="AF1077" s="2">
        <v>0</v>
      </c>
      <c r="AG1077" s="2" t="s">
        <v>0</v>
      </c>
      <c r="AH1077" s="1">
        <v>0</v>
      </c>
      <c r="AI1077" s="1">
        <v>0</v>
      </c>
      <c r="AJ1077" s="2" t="s">
        <v>0</v>
      </c>
      <c r="AK1077" s="1">
        <v>0</v>
      </c>
      <c r="AL1077" s="1">
        <v>0</v>
      </c>
      <c r="AM1077" s="49" t="s">
        <v>1</v>
      </c>
      <c r="AN1077" s="2" t="s">
        <v>1</v>
      </c>
      <c r="AO1077" s="49" t="s">
        <v>1</v>
      </c>
      <c r="AP1077" s="2" t="s">
        <v>1</v>
      </c>
      <c r="AR1077" s="7"/>
      <c r="AS1077" s="125"/>
      <c r="AT1077" s="5"/>
      <c r="AU1077" s="13"/>
    </row>
    <row r="1078" spans="1:47" x14ac:dyDescent="0.25">
      <c r="A1078" s="2" t="s">
        <v>603</v>
      </c>
      <c r="B1078" s="48">
        <v>44188</v>
      </c>
      <c r="C1078" s="2" t="s">
        <v>6</v>
      </c>
      <c r="D1078" s="2" t="s">
        <v>38</v>
      </c>
      <c r="E1078" s="2" t="s">
        <v>212</v>
      </c>
      <c r="F1078" s="2" t="s">
        <v>2883</v>
      </c>
      <c r="G1078" s="2" t="s">
        <v>3</v>
      </c>
      <c r="H1078" s="2" t="s">
        <v>2884</v>
      </c>
      <c r="I1078" s="1" t="s">
        <v>1</v>
      </c>
      <c r="J1078" s="1" t="s">
        <v>1</v>
      </c>
      <c r="K1078" s="1" t="s">
        <v>1</v>
      </c>
      <c r="L1078" s="1" t="s">
        <v>1</v>
      </c>
      <c r="M1078" s="1">
        <v>0</v>
      </c>
      <c r="N1078" s="2" t="s">
        <v>1</v>
      </c>
      <c r="O1078" s="2" t="s">
        <v>2</v>
      </c>
      <c r="P1078" s="2" t="s">
        <v>1</v>
      </c>
      <c r="Q1078" s="1">
        <v>1338695154.2840004</v>
      </c>
      <c r="R1078" s="1">
        <v>0</v>
      </c>
      <c r="S1078" s="1">
        <v>1056482515.6999999</v>
      </c>
      <c r="T1078" s="1">
        <v>0</v>
      </c>
      <c r="U1078" s="2" t="s">
        <v>0</v>
      </c>
      <c r="V1078" s="1">
        <v>0</v>
      </c>
      <c r="W1078" s="1">
        <v>243286757.40000001</v>
      </c>
      <c r="X1078" s="2" t="s">
        <v>0</v>
      </c>
      <c r="Y1078" s="1">
        <v>38925881.184</v>
      </c>
      <c r="Z1078" s="1">
        <v>0</v>
      </c>
      <c r="AA1078" s="2" t="s">
        <v>0</v>
      </c>
      <c r="AB1078" s="1">
        <v>0</v>
      </c>
      <c r="AC1078" s="1">
        <v>0</v>
      </c>
      <c r="AD1078" s="2" t="s">
        <v>0</v>
      </c>
      <c r="AE1078" s="1">
        <v>0</v>
      </c>
      <c r="AF1078" s="2">
        <v>0</v>
      </c>
      <c r="AG1078" s="2" t="s">
        <v>0</v>
      </c>
      <c r="AH1078" s="1">
        <v>0</v>
      </c>
      <c r="AI1078" s="1">
        <v>0</v>
      </c>
      <c r="AJ1078" s="2" t="s">
        <v>0</v>
      </c>
      <c r="AK1078" s="1">
        <v>0</v>
      </c>
      <c r="AL1078" s="1">
        <v>0</v>
      </c>
      <c r="AM1078" s="49" t="s">
        <v>1</v>
      </c>
      <c r="AN1078" s="2" t="s">
        <v>1</v>
      </c>
      <c r="AO1078" s="49" t="s">
        <v>1</v>
      </c>
      <c r="AP1078" s="2" t="s">
        <v>1</v>
      </c>
      <c r="AR1078" s="7"/>
      <c r="AS1078" s="125"/>
      <c r="AT1078" s="5"/>
      <c r="AU1078" s="13"/>
    </row>
    <row r="1079" spans="1:47" x14ac:dyDescent="0.25">
      <c r="A1079" s="2" t="s">
        <v>604</v>
      </c>
      <c r="B1079" s="48">
        <v>44188</v>
      </c>
      <c r="C1079" s="2" t="s">
        <v>27</v>
      </c>
      <c r="D1079" s="2" t="s">
        <v>33</v>
      </c>
      <c r="E1079" s="2" t="s">
        <v>32</v>
      </c>
      <c r="F1079" s="2" t="s">
        <v>2591</v>
      </c>
      <c r="G1079" s="2" t="s">
        <v>3</v>
      </c>
      <c r="H1079" s="2" t="s">
        <v>2885</v>
      </c>
      <c r="I1079" s="1" t="s">
        <v>1</v>
      </c>
      <c r="J1079" s="1" t="s">
        <v>1</v>
      </c>
      <c r="K1079" s="1" t="s">
        <v>1</v>
      </c>
      <c r="L1079" s="1" t="s">
        <v>1</v>
      </c>
      <c r="M1079" s="1">
        <v>0</v>
      </c>
      <c r="N1079" s="2" t="s">
        <v>1</v>
      </c>
      <c r="O1079" s="2" t="s">
        <v>2</v>
      </c>
      <c r="P1079" s="2" t="s">
        <v>1</v>
      </c>
      <c r="Q1079" s="1">
        <v>142723176.02399999</v>
      </c>
      <c r="R1079" s="1">
        <v>0</v>
      </c>
      <c r="S1079" s="1">
        <v>90871447</v>
      </c>
      <c r="T1079" s="1">
        <v>0</v>
      </c>
      <c r="U1079" s="2" t="s">
        <v>0</v>
      </c>
      <c r="V1079" s="1">
        <v>0</v>
      </c>
      <c r="W1079" s="1">
        <v>44699766.399999999</v>
      </c>
      <c r="X1079" s="2" t="s">
        <v>0</v>
      </c>
      <c r="Y1079" s="1">
        <v>7151962.6239999998</v>
      </c>
      <c r="Z1079" s="1">
        <v>0</v>
      </c>
      <c r="AA1079" s="2" t="s">
        <v>0</v>
      </c>
      <c r="AB1079" s="1">
        <v>0</v>
      </c>
      <c r="AC1079" s="1">
        <v>0</v>
      </c>
      <c r="AD1079" s="2" t="s">
        <v>0</v>
      </c>
      <c r="AE1079" s="1">
        <v>0</v>
      </c>
      <c r="AF1079" s="2">
        <v>0</v>
      </c>
      <c r="AG1079" s="2" t="s">
        <v>0</v>
      </c>
      <c r="AH1079" s="1">
        <v>0</v>
      </c>
      <c r="AI1079" s="1">
        <v>0</v>
      </c>
      <c r="AJ1079" s="2" t="s">
        <v>0</v>
      </c>
      <c r="AK1079" s="1">
        <v>0</v>
      </c>
      <c r="AL1079" s="1">
        <v>0</v>
      </c>
      <c r="AM1079" s="49" t="s">
        <v>1</v>
      </c>
      <c r="AN1079" s="2" t="s">
        <v>1</v>
      </c>
      <c r="AO1079" s="49" t="s">
        <v>1</v>
      </c>
      <c r="AP1079" s="2" t="s">
        <v>1</v>
      </c>
      <c r="AR1079" s="7"/>
      <c r="AS1079" s="125"/>
      <c r="AT1079" s="5"/>
      <c r="AU1079" s="13"/>
    </row>
    <row r="1080" spans="1:47" x14ac:dyDescent="0.25">
      <c r="A1080" s="2" t="s">
        <v>605</v>
      </c>
      <c r="B1080" s="48">
        <v>44188</v>
      </c>
      <c r="C1080" s="2" t="s">
        <v>27</v>
      </c>
      <c r="D1080" s="2" t="s">
        <v>33</v>
      </c>
      <c r="E1080" s="2" t="s">
        <v>32</v>
      </c>
      <c r="F1080" s="2" t="s">
        <v>2593</v>
      </c>
      <c r="G1080" s="2" t="s">
        <v>3</v>
      </c>
      <c r="H1080" s="2" t="s">
        <v>2886</v>
      </c>
      <c r="I1080" s="1" t="s">
        <v>1</v>
      </c>
      <c r="J1080" s="1" t="s">
        <v>1</v>
      </c>
      <c r="K1080" s="1" t="s">
        <v>1</v>
      </c>
      <c r="L1080" s="1" t="s">
        <v>1</v>
      </c>
      <c r="M1080" s="1">
        <v>0</v>
      </c>
      <c r="N1080" s="2" t="s">
        <v>1</v>
      </c>
      <c r="O1080" s="2" t="s">
        <v>2887</v>
      </c>
      <c r="P1080" s="2" t="s">
        <v>2888</v>
      </c>
      <c r="Q1080" s="1">
        <v>28218105.300000001</v>
      </c>
      <c r="R1080" s="1">
        <v>0</v>
      </c>
      <c r="S1080" s="1">
        <v>19826282.5</v>
      </c>
      <c r="T1080" s="1">
        <v>7234330</v>
      </c>
      <c r="U1080" s="2" t="s">
        <v>9</v>
      </c>
      <c r="V1080" s="1">
        <v>1157492.8</v>
      </c>
      <c r="W1080" s="1">
        <v>0</v>
      </c>
      <c r="X1080" s="2" t="s">
        <v>0</v>
      </c>
      <c r="Y1080" s="1">
        <v>0</v>
      </c>
      <c r="Z1080" s="1">
        <v>0</v>
      </c>
      <c r="AA1080" s="2" t="s">
        <v>0</v>
      </c>
      <c r="AB1080" s="1">
        <v>0</v>
      </c>
      <c r="AC1080" s="1">
        <v>0</v>
      </c>
      <c r="AD1080" s="2" t="s">
        <v>0</v>
      </c>
      <c r="AE1080" s="1">
        <v>0</v>
      </c>
      <c r="AF1080" s="2">
        <v>0</v>
      </c>
      <c r="AG1080" s="2" t="s">
        <v>0</v>
      </c>
      <c r="AH1080" s="1">
        <v>0</v>
      </c>
      <c r="AI1080" s="1">
        <v>0</v>
      </c>
      <c r="AJ1080" s="2" t="s">
        <v>0</v>
      </c>
      <c r="AK1080" s="1">
        <v>0</v>
      </c>
      <c r="AL1080" s="1">
        <v>0</v>
      </c>
      <c r="AM1080" s="49" t="s">
        <v>1</v>
      </c>
      <c r="AN1080" s="2" t="s">
        <v>1</v>
      </c>
      <c r="AO1080" s="49" t="s">
        <v>1</v>
      </c>
      <c r="AP1080" s="2" t="s">
        <v>1</v>
      </c>
      <c r="AR1080" s="7"/>
      <c r="AS1080" s="125"/>
      <c r="AT1080" s="5"/>
      <c r="AU1080" s="13"/>
    </row>
    <row r="1081" spans="1:47" x14ac:dyDescent="0.25">
      <c r="A1081" s="2" t="s">
        <v>606</v>
      </c>
      <c r="B1081" s="48">
        <v>44188</v>
      </c>
      <c r="C1081" s="2" t="s">
        <v>27</v>
      </c>
      <c r="D1081" s="2" t="s">
        <v>33</v>
      </c>
      <c r="E1081" s="2" t="s">
        <v>32</v>
      </c>
      <c r="F1081" s="2" t="s">
        <v>2591</v>
      </c>
      <c r="G1081" s="2" t="s">
        <v>3</v>
      </c>
      <c r="H1081" s="2" t="s">
        <v>2889</v>
      </c>
      <c r="I1081" s="1" t="s">
        <v>1</v>
      </c>
      <c r="J1081" s="1" t="s">
        <v>1</v>
      </c>
      <c r="K1081" s="1" t="s">
        <v>1</v>
      </c>
      <c r="L1081" s="1" t="s">
        <v>1</v>
      </c>
      <c r="M1081" s="1">
        <v>0</v>
      </c>
      <c r="N1081" s="2" t="s">
        <v>1</v>
      </c>
      <c r="O1081" s="2" t="s">
        <v>2</v>
      </c>
      <c r="P1081" s="2" t="s">
        <v>1</v>
      </c>
      <c r="Q1081" s="1">
        <v>90977388.459999993</v>
      </c>
      <c r="R1081" s="1">
        <v>0</v>
      </c>
      <c r="S1081" s="1">
        <v>59070697</v>
      </c>
      <c r="T1081" s="1">
        <v>0</v>
      </c>
      <c r="U1081" s="2" t="s">
        <v>0</v>
      </c>
      <c r="V1081" s="1">
        <v>0</v>
      </c>
      <c r="W1081" s="1">
        <v>27505768.5</v>
      </c>
      <c r="X1081" s="2" t="s">
        <v>9</v>
      </c>
      <c r="Y1081" s="1">
        <v>4400922.96</v>
      </c>
      <c r="Z1081" s="1">
        <v>0</v>
      </c>
      <c r="AA1081" s="2" t="s">
        <v>0</v>
      </c>
      <c r="AB1081" s="1">
        <v>0</v>
      </c>
      <c r="AC1081" s="1">
        <v>0</v>
      </c>
      <c r="AD1081" s="2" t="s">
        <v>0</v>
      </c>
      <c r="AE1081" s="1">
        <v>0</v>
      </c>
      <c r="AF1081" s="2">
        <v>0</v>
      </c>
      <c r="AG1081" s="2" t="s">
        <v>0</v>
      </c>
      <c r="AH1081" s="1">
        <v>0</v>
      </c>
      <c r="AI1081" s="1">
        <v>0</v>
      </c>
      <c r="AJ1081" s="2" t="s">
        <v>0</v>
      </c>
      <c r="AK1081" s="1">
        <v>0</v>
      </c>
      <c r="AL1081" s="1">
        <v>0</v>
      </c>
      <c r="AM1081" s="49" t="s">
        <v>1</v>
      </c>
      <c r="AN1081" s="2" t="s">
        <v>1</v>
      </c>
      <c r="AO1081" s="49" t="s">
        <v>1</v>
      </c>
      <c r="AP1081" s="2" t="s">
        <v>1</v>
      </c>
      <c r="AR1081" s="7"/>
      <c r="AS1081" s="125"/>
      <c r="AT1081" s="5"/>
      <c r="AU1081" s="13"/>
    </row>
    <row r="1082" spans="1:47" x14ac:dyDescent="0.25">
      <c r="A1082" s="2" t="s">
        <v>607</v>
      </c>
      <c r="B1082" s="48">
        <v>44188</v>
      </c>
      <c r="C1082" s="2" t="s">
        <v>6</v>
      </c>
      <c r="D1082" s="2" t="s">
        <v>33</v>
      </c>
      <c r="E1082" s="2" t="s">
        <v>206</v>
      </c>
      <c r="F1082" s="2" t="s">
        <v>470</v>
      </c>
      <c r="G1082" s="2" t="s">
        <v>13</v>
      </c>
      <c r="H1082" s="2" t="s">
        <v>1</v>
      </c>
      <c r="I1082" s="1" t="s">
        <v>2890</v>
      </c>
      <c r="J1082" s="1" t="s">
        <v>1</v>
      </c>
      <c r="K1082" s="1" t="s">
        <v>2891</v>
      </c>
      <c r="L1082" s="1" t="s">
        <v>2846</v>
      </c>
      <c r="M1082" s="1">
        <v>3222258</v>
      </c>
      <c r="N1082" s="2" t="s">
        <v>12</v>
      </c>
      <c r="O1082" s="2" t="s">
        <v>1997</v>
      </c>
      <c r="P1082" s="2" t="s">
        <v>2892</v>
      </c>
      <c r="Q1082" s="1">
        <v>-1365552</v>
      </c>
      <c r="R1082" s="1">
        <v>0</v>
      </c>
      <c r="S1082" s="1">
        <v>0</v>
      </c>
      <c r="T1082" s="1">
        <v>0</v>
      </c>
      <c r="U1082" s="2" t="s">
        <v>0</v>
      </c>
      <c r="V1082" s="1">
        <v>0</v>
      </c>
      <c r="W1082" s="1">
        <v>-1177200</v>
      </c>
      <c r="X1082" s="2" t="s">
        <v>9</v>
      </c>
      <c r="Y1082" s="1">
        <v>-188352</v>
      </c>
      <c r="Z1082" s="1">
        <v>0</v>
      </c>
      <c r="AA1082" s="2" t="s">
        <v>0</v>
      </c>
      <c r="AB1082" s="1">
        <v>0</v>
      </c>
      <c r="AC1082" s="1">
        <v>0</v>
      </c>
      <c r="AD1082" s="2" t="s">
        <v>0</v>
      </c>
      <c r="AE1082" s="1">
        <v>0</v>
      </c>
      <c r="AF1082" s="2">
        <v>0</v>
      </c>
      <c r="AG1082" s="2" t="s">
        <v>0</v>
      </c>
      <c r="AH1082" s="1">
        <v>0</v>
      </c>
      <c r="AI1082" s="1">
        <v>0</v>
      </c>
      <c r="AJ1082" s="2" t="s">
        <v>0</v>
      </c>
      <c r="AK1082" s="1">
        <v>0</v>
      </c>
      <c r="AL1082" s="1">
        <v>0</v>
      </c>
      <c r="AM1082" s="49" t="s">
        <v>1</v>
      </c>
      <c r="AN1082" s="2" t="s">
        <v>1</v>
      </c>
      <c r="AO1082" s="49" t="s">
        <v>1</v>
      </c>
      <c r="AP1082" s="2" t="s">
        <v>1</v>
      </c>
      <c r="AR1082" s="7"/>
      <c r="AS1082" s="125"/>
      <c r="AT1082" s="5"/>
      <c r="AU1082" s="13"/>
    </row>
    <row r="1083" spans="1:47" x14ac:dyDescent="0.25">
      <c r="A1083" s="2" t="s">
        <v>608</v>
      </c>
      <c r="B1083" s="48">
        <v>44188</v>
      </c>
      <c r="C1083" s="2" t="s">
        <v>6</v>
      </c>
      <c r="D1083" s="2" t="s">
        <v>33</v>
      </c>
      <c r="E1083" s="2" t="s">
        <v>206</v>
      </c>
      <c r="F1083" s="2" t="s">
        <v>470</v>
      </c>
      <c r="G1083" s="2" t="s">
        <v>3</v>
      </c>
      <c r="H1083" s="2" t="s">
        <v>2893</v>
      </c>
      <c r="I1083" s="1" t="s">
        <v>1</v>
      </c>
      <c r="J1083" s="1" t="s">
        <v>1</v>
      </c>
      <c r="K1083" s="1" t="s">
        <v>1</v>
      </c>
      <c r="L1083" s="1" t="s">
        <v>1</v>
      </c>
      <c r="M1083" s="1">
        <v>0</v>
      </c>
      <c r="N1083" s="2" t="s">
        <v>1</v>
      </c>
      <c r="O1083" s="2" t="s">
        <v>2</v>
      </c>
      <c r="P1083" s="2" t="s">
        <v>1</v>
      </c>
      <c r="Q1083" s="1">
        <v>848701036.80799997</v>
      </c>
      <c r="R1083" s="1">
        <v>0</v>
      </c>
      <c r="S1083" s="1">
        <v>606684357</v>
      </c>
      <c r="T1083" s="1">
        <v>0</v>
      </c>
      <c r="U1083" s="2" t="s">
        <v>0</v>
      </c>
      <c r="V1083" s="1">
        <v>0</v>
      </c>
      <c r="W1083" s="1">
        <v>208635068.80000001</v>
      </c>
      <c r="X1083" s="2" t="s">
        <v>0</v>
      </c>
      <c r="Y1083" s="1">
        <v>33381611.008000005</v>
      </c>
      <c r="Z1083" s="1">
        <v>0</v>
      </c>
      <c r="AA1083" s="2" t="s">
        <v>0</v>
      </c>
      <c r="AB1083" s="1">
        <v>0</v>
      </c>
      <c r="AC1083" s="1">
        <v>0</v>
      </c>
      <c r="AD1083" s="2" t="s">
        <v>0</v>
      </c>
      <c r="AE1083" s="1">
        <v>0</v>
      </c>
      <c r="AF1083" s="2">
        <v>0</v>
      </c>
      <c r="AG1083" s="2" t="s">
        <v>0</v>
      </c>
      <c r="AH1083" s="1">
        <v>0</v>
      </c>
      <c r="AI1083" s="1">
        <v>0</v>
      </c>
      <c r="AJ1083" s="2" t="s">
        <v>0</v>
      </c>
      <c r="AK1083" s="1">
        <v>0</v>
      </c>
      <c r="AL1083" s="1">
        <v>0</v>
      </c>
      <c r="AM1083" s="49" t="s">
        <v>1</v>
      </c>
      <c r="AN1083" s="2" t="s">
        <v>1</v>
      </c>
      <c r="AO1083" s="49" t="s">
        <v>1</v>
      </c>
      <c r="AP1083" s="2" t="s">
        <v>1</v>
      </c>
      <c r="AR1083" s="7"/>
      <c r="AS1083" s="125"/>
      <c r="AT1083" s="5"/>
      <c r="AU1083" s="13"/>
    </row>
    <row r="1084" spans="1:47" x14ac:dyDescent="0.25">
      <c r="A1084" s="2" t="s">
        <v>609</v>
      </c>
      <c r="B1084" s="48">
        <v>44188</v>
      </c>
      <c r="C1084" s="2" t="s">
        <v>6</v>
      </c>
      <c r="D1084" s="2" t="s">
        <v>33</v>
      </c>
      <c r="E1084" s="2" t="s">
        <v>206</v>
      </c>
      <c r="F1084" s="2" t="s">
        <v>470</v>
      </c>
      <c r="G1084" s="2" t="s">
        <v>3</v>
      </c>
      <c r="H1084" s="2" t="s">
        <v>2894</v>
      </c>
      <c r="I1084" s="1" t="s">
        <v>1</v>
      </c>
      <c r="J1084" s="1" t="s">
        <v>1</v>
      </c>
      <c r="K1084" s="1" t="s">
        <v>1</v>
      </c>
      <c r="L1084" s="1" t="s">
        <v>1</v>
      </c>
      <c r="M1084" s="1">
        <v>0</v>
      </c>
      <c r="N1084" s="2" t="s">
        <v>1</v>
      </c>
      <c r="O1084" s="2" t="s">
        <v>461</v>
      </c>
      <c r="P1084" s="2" t="s">
        <v>1366</v>
      </c>
      <c r="Q1084" s="1">
        <v>10852639.5</v>
      </c>
      <c r="R1084" s="1">
        <v>0</v>
      </c>
      <c r="S1084" s="1">
        <v>10637691.5</v>
      </c>
      <c r="T1084" s="1">
        <v>185300</v>
      </c>
      <c r="U1084" s="2" t="s">
        <v>9</v>
      </c>
      <c r="V1084" s="1">
        <v>29648</v>
      </c>
      <c r="W1084" s="1">
        <v>0</v>
      </c>
      <c r="X1084" s="2" t="s">
        <v>0</v>
      </c>
      <c r="Y1084" s="1">
        <v>0</v>
      </c>
      <c r="Z1084" s="1">
        <v>0</v>
      </c>
      <c r="AA1084" s="2" t="s">
        <v>0</v>
      </c>
      <c r="AB1084" s="1">
        <v>0</v>
      </c>
      <c r="AC1084" s="1">
        <v>0</v>
      </c>
      <c r="AD1084" s="2" t="s">
        <v>0</v>
      </c>
      <c r="AE1084" s="1">
        <v>0</v>
      </c>
      <c r="AF1084" s="2">
        <v>0</v>
      </c>
      <c r="AG1084" s="2" t="s">
        <v>0</v>
      </c>
      <c r="AH1084" s="1">
        <v>0</v>
      </c>
      <c r="AI1084" s="1">
        <v>0</v>
      </c>
      <c r="AJ1084" s="2" t="s">
        <v>0</v>
      </c>
      <c r="AK1084" s="1">
        <v>0</v>
      </c>
      <c r="AL1084" s="1">
        <v>0</v>
      </c>
      <c r="AM1084" s="49" t="s">
        <v>1</v>
      </c>
      <c r="AN1084" s="2" t="s">
        <v>1</v>
      </c>
      <c r="AO1084" s="49" t="s">
        <v>1</v>
      </c>
      <c r="AP1084" s="2" t="s">
        <v>1</v>
      </c>
      <c r="AR1084" s="7"/>
      <c r="AS1084" s="125"/>
      <c r="AT1084" s="5"/>
      <c r="AU1084" s="13"/>
    </row>
    <row r="1085" spans="1:47" x14ac:dyDescent="0.25">
      <c r="A1085" s="2" t="s">
        <v>610</v>
      </c>
      <c r="B1085" s="48">
        <v>44188</v>
      </c>
      <c r="C1085" s="2" t="s">
        <v>6</v>
      </c>
      <c r="D1085" s="2" t="s">
        <v>33</v>
      </c>
      <c r="E1085" s="2" t="s">
        <v>206</v>
      </c>
      <c r="F1085" s="2" t="s">
        <v>470</v>
      </c>
      <c r="G1085" s="2" t="s">
        <v>3</v>
      </c>
      <c r="H1085" s="2" t="s">
        <v>2895</v>
      </c>
      <c r="I1085" s="1" t="s">
        <v>1</v>
      </c>
      <c r="J1085" s="1" t="s">
        <v>1</v>
      </c>
      <c r="K1085" s="1" t="s">
        <v>1</v>
      </c>
      <c r="L1085" s="1" t="s">
        <v>1</v>
      </c>
      <c r="M1085" s="1">
        <v>0</v>
      </c>
      <c r="N1085" s="2" t="s">
        <v>1</v>
      </c>
      <c r="O1085" s="2" t="s">
        <v>2</v>
      </c>
      <c r="P1085" s="2" t="s">
        <v>1</v>
      </c>
      <c r="Q1085" s="1">
        <v>639481417.52399993</v>
      </c>
      <c r="R1085" s="1">
        <v>0</v>
      </c>
      <c r="S1085" s="1">
        <v>455779162.8499999</v>
      </c>
      <c r="T1085" s="1">
        <v>0</v>
      </c>
      <c r="U1085" s="2" t="s">
        <v>0</v>
      </c>
      <c r="V1085" s="1">
        <v>0</v>
      </c>
      <c r="W1085" s="1">
        <v>158364012.65000001</v>
      </c>
      <c r="X1085" s="2" t="s">
        <v>9</v>
      </c>
      <c r="Y1085" s="1">
        <v>25338242.024000008</v>
      </c>
      <c r="Z1085" s="1">
        <v>0</v>
      </c>
      <c r="AA1085" s="2" t="s">
        <v>0</v>
      </c>
      <c r="AB1085" s="1">
        <v>0</v>
      </c>
      <c r="AC1085" s="1">
        <v>0</v>
      </c>
      <c r="AD1085" s="2" t="s">
        <v>0</v>
      </c>
      <c r="AE1085" s="1">
        <v>0</v>
      </c>
      <c r="AF1085" s="2">
        <v>0</v>
      </c>
      <c r="AG1085" s="2" t="s">
        <v>0</v>
      </c>
      <c r="AH1085" s="1">
        <v>0</v>
      </c>
      <c r="AI1085" s="1">
        <v>0</v>
      </c>
      <c r="AJ1085" s="2" t="s">
        <v>0</v>
      </c>
      <c r="AK1085" s="1">
        <v>0</v>
      </c>
      <c r="AL1085" s="1">
        <v>0</v>
      </c>
      <c r="AM1085" s="49" t="s">
        <v>1</v>
      </c>
      <c r="AN1085" s="2" t="s">
        <v>1</v>
      </c>
      <c r="AO1085" s="49" t="s">
        <v>1</v>
      </c>
      <c r="AP1085" s="2" t="s">
        <v>1</v>
      </c>
      <c r="AR1085" s="7"/>
      <c r="AS1085" s="125"/>
      <c r="AT1085" s="5"/>
      <c r="AU1085" s="13"/>
    </row>
    <row r="1086" spans="1:47" x14ac:dyDescent="0.25">
      <c r="A1086" s="2" t="s">
        <v>611</v>
      </c>
      <c r="B1086" s="48">
        <v>44188</v>
      </c>
      <c r="C1086" s="2" t="s">
        <v>27</v>
      </c>
      <c r="D1086" s="2" t="s">
        <v>26</v>
      </c>
      <c r="E1086" s="2" t="s">
        <v>253</v>
      </c>
      <c r="F1086" s="2" t="s">
        <v>2435</v>
      </c>
      <c r="G1086" s="2" t="s">
        <v>3</v>
      </c>
      <c r="H1086" s="2" t="s">
        <v>2896</v>
      </c>
      <c r="I1086" s="1" t="s">
        <v>1</v>
      </c>
      <c r="J1086" s="1" t="s">
        <v>1</v>
      </c>
      <c r="K1086" s="1" t="s">
        <v>1</v>
      </c>
      <c r="L1086" s="1" t="s">
        <v>1</v>
      </c>
      <c r="M1086" s="1">
        <v>0</v>
      </c>
      <c r="N1086" s="2" t="s">
        <v>1</v>
      </c>
      <c r="O1086" s="2" t="s">
        <v>2</v>
      </c>
      <c r="P1086" s="2" t="s">
        <v>1</v>
      </c>
      <c r="Q1086" s="1">
        <v>185423929.08000001</v>
      </c>
      <c r="R1086" s="1">
        <v>0</v>
      </c>
      <c r="S1086" s="1">
        <v>130983353.7</v>
      </c>
      <c r="T1086" s="1">
        <v>0</v>
      </c>
      <c r="U1086" s="2" t="s">
        <v>0</v>
      </c>
      <c r="V1086" s="1">
        <v>0</v>
      </c>
      <c r="W1086" s="1">
        <v>46931530.5</v>
      </c>
      <c r="X1086" s="2" t="s">
        <v>9</v>
      </c>
      <c r="Y1086" s="1">
        <v>7509044.879999999</v>
      </c>
      <c r="Z1086" s="1">
        <v>0</v>
      </c>
      <c r="AA1086" s="2" t="s">
        <v>0</v>
      </c>
      <c r="AB1086" s="1">
        <v>0</v>
      </c>
      <c r="AC1086" s="1">
        <v>0</v>
      </c>
      <c r="AD1086" s="2" t="s">
        <v>0</v>
      </c>
      <c r="AE1086" s="1">
        <v>0</v>
      </c>
      <c r="AF1086" s="2">
        <v>0</v>
      </c>
      <c r="AG1086" s="2" t="s">
        <v>0</v>
      </c>
      <c r="AH1086" s="1">
        <v>0</v>
      </c>
      <c r="AI1086" s="1">
        <v>0</v>
      </c>
      <c r="AJ1086" s="2" t="s">
        <v>0</v>
      </c>
      <c r="AK1086" s="1">
        <v>0</v>
      </c>
      <c r="AL1086" s="1">
        <v>0</v>
      </c>
      <c r="AM1086" s="49" t="s">
        <v>1</v>
      </c>
      <c r="AN1086" s="2" t="s">
        <v>1</v>
      </c>
      <c r="AO1086" s="49" t="s">
        <v>1</v>
      </c>
      <c r="AP1086" s="2" t="s">
        <v>1</v>
      </c>
      <c r="AR1086" s="7"/>
      <c r="AS1086" s="125"/>
      <c r="AT1086" s="5"/>
      <c r="AU1086" s="13"/>
    </row>
    <row r="1087" spans="1:47" x14ac:dyDescent="0.25">
      <c r="A1087" s="2" t="s">
        <v>612</v>
      </c>
      <c r="B1087" s="48">
        <v>44188</v>
      </c>
      <c r="C1087" s="2" t="s">
        <v>27</v>
      </c>
      <c r="D1087" s="2" t="s">
        <v>26</v>
      </c>
      <c r="E1087" s="2" t="s">
        <v>253</v>
      </c>
      <c r="F1087" s="2" t="s">
        <v>2360</v>
      </c>
      <c r="G1087" s="2" t="s">
        <v>3</v>
      </c>
      <c r="H1087" s="2" t="s">
        <v>2897</v>
      </c>
      <c r="I1087" s="1" t="s">
        <v>1</v>
      </c>
      <c r="J1087" s="1" t="s">
        <v>1</v>
      </c>
      <c r="K1087" s="1" t="s">
        <v>1</v>
      </c>
      <c r="L1087" s="1" t="s">
        <v>1</v>
      </c>
      <c r="M1087" s="1">
        <v>0</v>
      </c>
      <c r="N1087" s="2" t="s">
        <v>1</v>
      </c>
      <c r="O1087" s="2" t="s">
        <v>2148</v>
      </c>
      <c r="P1087" s="2" t="s">
        <v>2149</v>
      </c>
      <c r="Q1087" s="1">
        <v>7168657.5</v>
      </c>
      <c r="R1087" s="1">
        <v>0</v>
      </c>
      <c r="S1087" s="1">
        <v>7168657.5</v>
      </c>
      <c r="T1087" s="1">
        <v>0</v>
      </c>
      <c r="U1087" s="2" t="s">
        <v>0</v>
      </c>
      <c r="V1087" s="1">
        <v>0</v>
      </c>
      <c r="W1087" s="1">
        <v>0</v>
      </c>
      <c r="X1087" s="2" t="s">
        <v>0</v>
      </c>
      <c r="Y1087" s="1">
        <v>0</v>
      </c>
      <c r="Z1087" s="1">
        <v>0</v>
      </c>
      <c r="AA1087" s="2" t="s">
        <v>0</v>
      </c>
      <c r="AB1087" s="1">
        <v>0</v>
      </c>
      <c r="AC1087" s="1">
        <v>0</v>
      </c>
      <c r="AD1087" s="2" t="s">
        <v>0</v>
      </c>
      <c r="AE1087" s="1">
        <v>0</v>
      </c>
      <c r="AF1087" s="2">
        <v>0</v>
      </c>
      <c r="AG1087" s="2" t="s">
        <v>0</v>
      </c>
      <c r="AH1087" s="1">
        <v>0</v>
      </c>
      <c r="AI1087" s="1">
        <v>0</v>
      </c>
      <c r="AJ1087" s="2" t="s">
        <v>0</v>
      </c>
      <c r="AK1087" s="1">
        <v>0</v>
      </c>
      <c r="AL1087" s="1">
        <v>0</v>
      </c>
      <c r="AM1087" s="49" t="s">
        <v>1</v>
      </c>
      <c r="AN1087" s="2" t="s">
        <v>1</v>
      </c>
      <c r="AO1087" s="49" t="s">
        <v>1</v>
      </c>
      <c r="AP1087" s="2" t="s">
        <v>1</v>
      </c>
      <c r="AR1087" s="7"/>
      <c r="AS1087" s="125"/>
      <c r="AT1087" s="5"/>
      <c r="AU1087" s="13"/>
    </row>
    <row r="1088" spans="1:47" x14ac:dyDescent="0.25">
      <c r="A1088" s="2" t="s">
        <v>614</v>
      </c>
      <c r="B1088" s="48">
        <v>44188</v>
      </c>
      <c r="C1088" s="2" t="s">
        <v>27</v>
      </c>
      <c r="D1088" s="2" t="s">
        <v>26</v>
      </c>
      <c r="E1088" s="2" t="s">
        <v>253</v>
      </c>
      <c r="F1088" s="2" t="s">
        <v>2435</v>
      </c>
      <c r="G1088" s="2" t="s">
        <v>3</v>
      </c>
      <c r="H1088" s="2" t="s">
        <v>2898</v>
      </c>
      <c r="I1088" s="1" t="s">
        <v>1</v>
      </c>
      <c r="J1088" s="1" t="s">
        <v>1</v>
      </c>
      <c r="K1088" s="1" t="s">
        <v>1</v>
      </c>
      <c r="L1088" s="1" t="s">
        <v>1</v>
      </c>
      <c r="M1088" s="1">
        <v>0</v>
      </c>
      <c r="N1088" s="2" t="s">
        <v>1</v>
      </c>
      <c r="O1088" s="2" t="s">
        <v>2</v>
      </c>
      <c r="P1088" s="2" t="s">
        <v>1</v>
      </c>
      <c r="Q1088" s="1">
        <v>633108302.67799997</v>
      </c>
      <c r="R1088" s="1">
        <v>0</v>
      </c>
      <c r="S1088" s="1">
        <v>459398620.17000002</v>
      </c>
      <c r="T1088" s="1">
        <v>0</v>
      </c>
      <c r="U1088" s="2" t="s">
        <v>0</v>
      </c>
      <c r="V1088" s="1">
        <v>0</v>
      </c>
      <c r="W1088" s="1">
        <v>149749726.30000001</v>
      </c>
      <c r="X1088" s="2" t="s">
        <v>0</v>
      </c>
      <c r="Y1088" s="1">
        <v>23959956.208000001</v>
      </c>
      <c r="Z1088" s="1">
        <v>0</v>
      </c>
      <c r="AA1088" s="2" t="s">
        <v>0</v>
      </c>
      <c r="AB1088" s="1">
        <v>0</v>
      </c>
      <c r="AC1088" s="1">
        <v>0</v>
      </c>
      <c r="AD1088" s="2" t="s">
        <v>0</v>
      </c>
      <c r="AE1088" s="1">
        <v>0</v>
      </c>
      <c r="AF1088" s="2">
        <v>0</v>
      </c>
      <c r="AG1088" s="2" t="s">
        <v>0</v>
      </c>
      <c r="AH1088" s="1">
        <v>0</v>
      </c>
      <c r="AI1088" s="1">
        <v>0</v>
      </c>
      <c r="AJ1088" s="2" t="s">
        <v>0</v>
      </c>
      <c r="AK1088" s="1">
        <v>0</v>
      </c>
      <c r="AL1088" s="1">
        <v>0</v>
      </c>
      <c r="AM1088" s="49" t="s">
        <v>1</v>
      </c>
      <c r="AN1088" s="2" t="s">
        <v>1</v>
      </c>
      <c r="AO1088" s="49" t="s">
        <v>1</v>
      </c>
      <c r="AP1088" s="2" t="s">
        <v>1</v>
      </c>
      <c r="AR1088" s="7"/>
      <c r="AS1088" s="125"/>
      <c r="AT1088" s="5"/>
      <c r="AU1088" s="13"/>
    </row>
    <row r="1089" spans="1:47" x14ac:dyDescent="0.25">
      <c r="A1089" s="2" t="s">
        <v>615</v>
      </c>
      <c r="B1089" s="48">
        <v>44188</v>
      </c>
      <c r="C1089" s="2" t="s">
        <v>6</v>
      </c>
      <c r="D1089" s="2" t="s">
        <v>26</v>
      </c>
      <c r="E1089" s="2" t="s">
        <v>200</v>
      </c>
      <c r="F1089" s="2" t="s">
        <v>2298</v>
      </c>
      <c r="G1089" s="2" t="s">
        <v>3</v>
      </c>
      <c r="H1089" s="2" t="s">
        <v>2899</v>
      </c>
      <c r="I1089" s="1" t="s">
        <v>1</v>
      </c>
      <c r="J1089" s="1" t="s">
        <v>1</v>
      </c>
      <c r="K1089" s="1" t="s">
        <v>1</v>
      </c>
      <c r="L1089" s="1" t="s">
        <v>1</v>
      </c>
      <c r="M1089" s="1">
        <v>0</v>
      </c>
      <c r="N1089" s="2" t="s">
        <v>1</v>
      </c>
      <c r="O1089" s="2" t="s">
        <v>2</v>
      </c>
      <c r="P1089" s="2" t="s">
        <v>1</v>
      </c>
      <c r="Q1089" s="1">
        <v>498223762.11199999</v>
      </c>
      <c r="R1089" s="1">
        <v>0</v>
      </c>
      <c r="S1089" s="1">
        <v>389289721.50000006</v>
      </c>
      <c r="T1089" s="1">
        <v>0</v>
      </c>
      <c r="U1089" s="2" t="s">
        <v>0</v>
      </c>
      <c r="V1089" s="1">
        <v>0</v>
      </c>
      <c r="W1089" s="1">
        <v>93908655.700000003</v>
      </c>
      <c r="X1089" s="2" t="s">
        <v>0</v>
      </c>
      <c r="Y1089" s="1">
        <v>15025384.911999999</v>
      </c>
      <c r="Z1089" s="1">
        <v>0</v>
      </c>
      <c r="AA1089" s="2" t="s">
        <v>0</v>
      </c>
      <c r="AB1089" s="1">
        <v>0</v>
      </c>
      <c r="AC1089" s="1">
        <v>0</v>
      </c>
      <c r="AD1089" s="2" t="s">
        <v>0</v>
      </c>
      <c r="AE1089" s="1">
        <v>0</v>
      </c>
      <c r="AF1089" s="2">
        <v>0</v>
      </c>
      <c r="AG1089" s="2" t="s">
        <v>0</v>
      </c>
      <c r="AH1089" s="1">
        <v>0</v>
      </c>
      <c r="AI1089" s="1">
        <v>0</v>
      </c>
      <c r="AJ1089" s="2" t="s">
        <v>0</v>
      </c>
      <c r="AK1089" s="1">
        <v>0</v>
      </c>
      <c r="AL1089" s="1">
        <v>0</v>
      </c>
      <c r="AM1089" s="49" t="s">
        <v>1</v>
      </c>
      <c r="AN1089" s="2" t="s">
        <v>1</v>
      </c>
      <c r="AO1089" s="49" t="s">
        <v>1</v>
      </c>
      <c r="AP1089" s="2" t="s">
        <v>1</v>
      </c>
      <c r="AR1089" s="7"/>
      <c r="AS1089" s="125"/>
      <c r="AT1089" s="5"/>
      <c r="AU1089" s="13"/>
    </row>
    <row r="1090" spans="1:47" x14ac:dyDescent="0.25">
      <c r="A1090" s="2" t="s">
        <v>616</v>
      </c>
      <c r="B1090" s="48">
        <v>44188</v>
      </c>
      <c r="C1090" s="2" t="s">
        <v>6</v>
      </c>
      <c r="D1090" s="2" t="s">
        <v>26</v>
      </c>
      <c r="E1090" s="2" t="s">
        <v>200</v>
      </c>
      <c r="F1090" s="2" t="s">
        <v>2298</v>
      </c>
      <c r="G1090" s="2" t="s">
        <v>3</v>
      </c>
      <c r="H1090" s="2" t="s">
        <v>2900</v>
      </c>
      <c r="I1090" s="1" t="s">
        <v>1</v>
      </c>
      <c r="J1090" s="1" t="s">
        <v>1</v>
      </c>
      <c r="K1090" s="1" t="s">
        <v>1</v>
      </c>
      <c r="L1090" s="1" t="s">
        <v>1</v>
      </c>
      <c r="M1090" s="1">
        <v>0</v>
      </c>
      <c r="N1090" s="2" t="s">
        <v>1</v>
      </c>
      <c r="O1090" s="2" t="s">
        <v>451</v>
      </c>
      <c r="P1090" s="2" t="s">
        <v>1714</v>
      </c>
      <c r="Q1090" s="1">
        <v>15185444</v>
      </c>
      <c r="R1090" s="1">
        <v>0</v>
      </c>
      <c r="S1090" s="1">
        <v>13680808</v>
      </c>
      <c r="T1090" s="1">
        <v>1297100</v>
      </c>
      <c r="U1090" s="2" t="s">
        <v>9</v>
      </c>
      <c r="V1090" s="1">
        <v>207536</v>
      </c>
      <c r="W1090" s="1">
        <v>0</v>
      </c>
      <c r="X1090" s="2" t="s">
        <v>0</v>
      </c>
      <c r="Y1090" s="1">
        <v>0</v>
      </c>
      <c r="Z1090" s="1">
        <v>0</v>
      </c>
      <c r="AA1090" s="2" t="s">
        <v>0</v>
      </c>
      <c r="AB1090" s="1">
        <v>0</v>
      </c>
      <c r="AC1090" s="1">
        <v>0</v>
      </c>
      <c r="AD1090" s="2" t="s">
        <v>0</v>
      </c>
      <c r="AE1090" s="1">
        <v>0</v>
      </c>
      <c r="AF1090" s="2">
        <v>0</v>
      </c>
      <c r="AG1090" s="2" t="s">
        <v>0</v>
      </c>
      <c r="AH1090" s="1">
        <v>0</v>
      </c>
      <c r="AI1090" s="1">
        <v>0</v>
      </c>
      <c r="AJ1090" s="2" t="s">
        <v>0</v>
      </c>
      <c r="AK1090" s="1">
        <v>0</v>
      </c>
      <c r="AL1090" s="1">
        <v>0</v>
      </c>
      <c r="AM1090" s="49" t="s">
        <v>1</v>
      </c>
      <c r="AN1090" s="2" t="s">
        <v>1</v>
      </c>
      <c r="AO1090" s="49" t="s">
        <v>1</v>
      </c>
      <c r="AP1090" s="2" t="s">
        <v>1</v>
      </c>
      <c r="AR1090" s="7"/>
      <c r="AS1090" s="125"/>
      <c r="AT1090" s="5"/>
      <c r="AU1090" s="13"/>
    </row>
    <row r="1091" spans="1:47" x14ac:dyDescent="0.25">
      <c r="A1091" s="2" t="s">
        <v>617</v>
      </c>
      <c r="B1091" s="48">
        <v>44188</v>
      </c>
      <c r="C1091" s="2" t="s">
        <v>6</v>
      </c>
      <c r="D1091" s="2" t="s">
        <v>26</v>
      </c>
      <c r="E1091" s="2" t="s">
        <v>200</v>
      </c>
      <c r="F1091" s="2" t="s">
        <v>2298</v>
      </c>
      <c r="G1091" s="2" t="s">
        <v>3</v>
      </c>
      <c r="H1091" s="2" t="s">
        <v>2901</v>
      </c>
      <c r="I1091" s="1" t="s">
        <v>1</v>
      </c>
      <c r="J1091" s="1" t="s">
        <v>1</v>
      </c>
      <c r="K1091" s="1" t="s">
        <v>1</v>
      </c>
      <c r="L1091" s="1" t="s">
        <v>1</v>
      </c>
      <c r="M1091" s="1">
        <v>0</v>
      </c>
      <c r="N1091" s="2" t="s">
        <v>1</v>
      </c>
      <c r="O1091" s="2" t="s">
        <v>2</v>
      </c>
      <c r="P1091" s="2" t="s">
        <v>1</v>
      </c>
      <c r="Q1091" s="1">
        <v>479277718.10799998</v>
      </c>
      <c r="R1091" s="1">
        <v>0</v>
      </c>
      <c r="S1091" s="1">
        <v>406463362.39999998</v>
      </c>
      <c r="T1091" s="1">
        <v>0</v>
      </c>
      <c r="U1091" s="2" t="s">
        <v>0</v>
      </c>
      <c r="V1091" s="1">
        <v>0</v>
      </c>
      <c r="W1091" s="1">
        <v>62770996.299999997</v>
      </c>
      <c r="X1091" s="2" t="s">
        <v>9</v>
      </c>
      <c r="Y1091" s="1">
        <v>10043359.408</v>
      </c>
      <c r="Z1091" s="1">
        <v>0</v>
      </c>
      <c r="AA1091" s="2" t="s">
        <v>0</v>
      </c>
      <c r="AB1091" s="1">
        <v>0</v>
      </c>
      <c r="AC1091" s="1">
        <v>0</v>
      </c>
      <c r="AD1091" s="2" t="s">
        <v>0</v>
      </c>
      <c r="AE1091" s="1">
        <v>0</v>
      </c>
      <c r="AF1091" s="2">
        <v>0</v>
      </c>
      <c r="AG1091" s="2" t="s">
        <v>0</v>
      </c>
      <c r="AH1091" s="1">
        <v>0</v>
      </c>
      <c r="AI1091" s="1">
        <v>0</v>
      </c>
      <c r="AJ1091" s="2" t="s">
        <v>0</v>
      </c>
      <c r="AK1091" s="1">
        <v>0</v>
      </c>
      <c r="AL1091" s="1">
        <v>0</v>
      </c>
      <c r="AM1091" s="49" t="s">
        <v>1</v>
      </c>
      <c r="AN1091" s="2" t="s">
        <v>1</v>
      </c>
      <c r="AO1091" s="49" t="s">
        <v>1</v>
      </c>
      <c r="AP1091" s="2" t="s">
        <v>1</v>
      </c>
      <c r="AR1091" s="7"/>
      <c r="AS1091" s="125"/>
      <c r="AT1091" s="5"/>
      <c r="AU1091" s="13"/>
    </row>
    <row r="1092" spans="1:47" x14ac:dyDescent="0.25">
      <c r="A1092" s="2" t="s">
        <v>618</v>
      </c>
      <c r="B1092" s="48">
        <v>44188</v>
      </c>
      <c r="C1092" s="2" t="s">
        <v>27</v>
      </c>
      <c r="D1092" s="2" t="s">
        <v>24</v>
      </c>
      <c r="E1092" s="2" t="s">
        <v>364</v>
      </c>
      <c r="F1092" s="2" t="s">
        <v>2902</v>
      </c>
      <c r="G1092" s="2" t="s">
        <v>3</v>
      </c>
      <c r="H1092" s="2" t="s">
        <v>2903</v>
      </c>
      <c r="I1092" s="1" t="s">
        <v>1</v>
      </c>
      <c r="J1092" s="1" t="s">
        <v>1</v>
      </c>
      <c r="K1092" s="1" t="s">
        <v>1</v>
      </c>
      <c r="L1092" s="1" t="s">
        <v>1</v>
      </c>
      <c r="M1092" s="1">
        <v>0</v>
      </c>
      <c r="N1092" s="2" t="s">
        <v>1</v>
      </c>
      <c r="O1092" s="2" t="s">
        <v>2</v>
      </c>
      <c r="P1092" s="2" t="s">
        <v>1</v>
      </c>
      <c r="Q1092" s="1">
        <v>252540772.588</v>
      </c>
      <c r="R1092" s="1">
        <v>0</v>
      </c>
      <c r="S1092" s="1">
        <v>166468740.34</v>
      </c>
      <c r="T1092" s="1">
        <v>0</v>
      </c>
      <c r="U1092" s="2" t="s">
        <v>0</v>
      </c>
      <c r="V1092" s="1">
        <v>0</v>
      </c>
      <c r="W1092" s="1">
        <v>74200027.799999997</v>
      </c>
      <c r="X1092" s="2" t="s">
        <v>9</v>
      </c>
      <c r="Y1092" s="1">
        <v>11872004.447999999</v>
      </c>
      <c r="Z1092" s="1">
        <v>0</v>
      </c>
      <c r="AA1092" s="2" t="s">
        <v>0</v>
      </c>
      <c r="AB1092" s="1">
        <v>0</v>
      </c>
      <c r="AC1092" s="1">
        <v>0</v>
      </c>
      <c r="AD1092" s="2" t="s">
        <v>0</v>
      </c>
      <c r="AE1092" s="1">
        <v>0</v>
      </c>
      <c r="AF1092" s="2">
        <v>0</v>
      </c>
      <c r="AG1092" s="2" t="s">
        <v>0</v>
      </c>
      <c r="AH1092" s="1">
        <v>0</v>
      </c>
      <c r="AI1092" s="1">
        <v>0</v>
      </c>
      <c r="AJ1092" s="2" t="s">
        <v>0</v>
      </c>
      <c r="AK1092" s="1">
        <v>0</v>
      </c>
      <c r="AL1092" s="1">
        <v>0</v>
      </c>
      <c r="AM1092" s="49" t="s">
        <v>1</v>
      </c>
      <c r="AN1092" s="2" t="s">
        <v>1</v>
      </c>
      <c r="AO1092" s="49" t="s">
        <v>1</v>
      </c>
      <c r="AP1092" s="2" t="s">
        <v>1</v>
      </c>
      <c r="AR1092" s="7"/>
      <c r="AS1092" s="125"/>
      <c r="AT1092" s="5"/>
      <c r="AU1092" s="13"/>
    </row>
    <row r="1093" spans="1:47" x14ac:dyDescent="0.25">
      <c r="A1093" s="2" t="s">
        <v>620</v>
      </c>
      <c r="B1093" s="48">
        <v>44188</v>
      </c>
      <c r="C1093" s="2" t="s">
        <v>6</v>
      </c>
      <c r="D1093" s="2" t="s">
        <v>24</v>
      </c>
      <c r="E1093" s="2" t="s">
        <v>196</v>
      </c>
      <c r="F1093" s="2" t="s">
        <v>821</v>
      </c>
      <c r="G1093" s="2" t="s">
        <v>3</v>
      </c>
      <c r="H1093" s="2" t="s">
        <v>2904</v>
      </c>
      <c r="I1093" s="1" t="s">
        <v>1</v>
      </c>
      <c r="J1093" s="1" t="s">
        <v>1</v>
      </c>
      <c r="K1093" s="1" t="s">
        <v>1</v>
      </c>
      <c r="L1093" s="1" t="s">
        <v>1</v>
      </c>
      <c r="M1093" s="1">
        <v>0</v>
      </c>
      <c r="N1093" s="2" t="s">
        <v>1</v>
      </c>
      <c r="O1093" s="2" t="s">
        <v>2</v>
      </c>
      <c r="P1093" s="2" t="s">
        <v>1</v>
      </c>
      <c r="Q1093" s="1">
        <v>240868869.25999996</v>
      </c>
      <c r="R1093" s="1">
        <v>0</v>
      </c>
      <c r="S1093" s="1">
        <v>191158477.5</v>
      </c>
      <c r="T1093" s="1">
        <v>0</v>
      </c>
      <c r="U1093" s="2" t="s">
        <v>0</v>
      </c>
      <c r="V1093" s="1">
        <v>0</v>
      </c>
      <c r="W1093" s="1">
        <v>42853786</v>
      </c>
      <c r="X1093" s="2" t="s">
        <v>9</v>
      </c>
      <c r="Y1093" s="1">
        <v>6856605.7600000007</v>
      </c>
      <c r="Z1093" s="1">
        <v>0</v>
      </c>
      <c r="AA1093" s="2" t="s">
        <v>0</v>
      </c>
      <c r="AB1093" s="1">
        <v>0</v>
      </c>
      <c r="AC1093" s="1">
        <v>0</v>
      </c>
      <c r="AD1093" s="2" t="s">
        <v>0</v>
      </c>
      <c r="AE1093" s="1">
        <v>0</v>
      </c>
      <c r="AF1093" s="2">
        <v>0</v>
      </c>
      <c r="AG1093" s="2" t="s">
        <v>0</v>
      </c>
      <c r="AH1093" s="1">
        <v>0</v>
      </c>
      <c r="AI1093" s="1">
        <v>0</v>
      </c>
      <c r="AJ1093" s="2" t="s">
        <v>0</v>
      </c>
      <c r="AK1093" s="1">
        <v>0</v>
      </c>
      <c r="AL1093" s="1">
        <v>0</v>
      </c>
      <c r="AM1093" s="49" t="s">
        <v>1</v>
      </c>
      <c r="AN1093" s="2" t="s">
        <v>1</v>
      </c>
      <c r="AO1093" s="49" t="s">
        <v>1</v>
      </c>
      <c r="AP1093" s="2" t="s">
        <v>1</v>
      </c>
      <c r="AR1093" s="7"/>
      <c r="AS1093" s="125"/>
      <c r="AT1093" s="5"/>
      <c r="AU1093" s="13"/>
    </row>
    <row r="1094" spans="1:47" x14ac:dyDescent="0.25">
      <c r="A1094" s="2" t="s">
        <v>622</v>
      </c>
      <c r="B1094" s="48">
        <v>44188</v>
      </c>
      <c r="C1094" s="2" t="s">
        <v>6</v>
      </c>
      <c r="D1094" s="2" t="s">
        <v>24</v>
      </c>
      <c r="E1094" s="2" t="s">
        <v>196</v>
      </c>
      <c r="F1094" s="2" t="s">
        <v>821</v>
      </c>
      <c r="G1094" s="2" t="s">
        <v>3</v>
      </c>
      <c r="H1094" s="2" t="s">
        <v>2905</v>
      </c>
      <c r="I1094" s="1" t="s">
        <v>1</v>
      </c>
      <c r="J1094" s="1" t="s">
        <v>1</v>
      </c>
      <c r="K1094" s="1" t="s">
        <v>1</v>
      </c>
      <c r="L1094" s="1" t="s">
        <v>1</v>
      </c>
      <c r="M1094" s="1">
        <v>0</v>
      </c>
      <c r="N1094" s="2" t="s">
        <v>1</v>
      </c>
      <c r="O1094" s="2" t="s">
        <v>955</v>
      </c>
      <c r="P1094" s="2" t="s">
        <v>2906</v>
      </c>
      <c r="Q1094" s="1">
        <v>41284840</v>
      </c>
      <c r="R1094" s="1">
        <v>0</v>
      </c>
      <c r="S1094" s="1">
        <v>41284840</v>
      </c>
      <c r="T1094" s="1">
        <v>0</v>
      </c>
      <c r="U1094" s="2" t="s">
        <v>0</v>
      </c>
      <c r="V1094" s="1">
        <v>0</v>
      </c>
      <c r="W1094" s="1">
        <v>0</v>
      </c>
      <c r="X1094" s="2" t="s">
        <v>0</v>
      </c>
      <c r="Y1094" s="1">
        <v>0</v>
      </c>
      <c r="Z1094" s="1">
        <v>0</v>
      </c>
      <c r="AA1094" s="2" t="s">
        <v>0</v>
      </c>
      <c r="AB1094" s="1">
        <v>0</v>
      </c>
      <c r="AC1094" s="1">
        <v>0</v>
      </c>
      <c r="AD1094" s="2" t="s">
        <v>0</v>
      </c>
      <c r="AE1094" s="1">
        <v>0</v>
      </c>
      <c r="AF1094" s="2">
        <v>0</v>
      </c>
      <c r="AG1094" s="2" t="s">
        <v>0</v>
      </c>
      <c r="AH1094" s="1">
        <v>0</v>
      </c>
      <c r="AI1094" s="1">
        <v>0</v>
      </c>
      <c r="AJ1094" s="2" t="s">
        <v>0</v>
      </c>
      <c r="AK1094" s="1">
        <v>0</v>
      </c>
      <c r="AL1094" s="1">
        <v>0</v>
      </c>
      <c r="AM1094" s="49" t="s">
        <v>1</v>
      </c>
      <c r="AN1094" s="2" t="s">
        <v>1</v>
      </c>
      <c r="AO1094" s="49" t="s">
        <v>1</v>
      </c>
      <c r="AP1094" s="2" t="s">
        <v>1</v>
      </c>
      <c r="AR1094" s="7"/>
      <c r="AS1094" s="125"/>
      <c r="AT1094" s="5"/>
      <c r="AU1094" s="13"/>
    </row>
    <row r="1095" spans="1:47" x14ac:dyDescent="0.25">
      <c r="A1095" s="2" t="s">
        <v>623</v>
      </c>
      <c r="B1095" s="48">
        <v>44188</v>
      </c>
      <c r="C1095" s="2" t="s">
        <v>6</v>
      </c>
      <c r="D1095" s="2" t="s">
        <v>24</v>
      </c>
      <c r="E1095" s="2" t="s">
        <v>196</v>
      </c>
      <c r="F1095" s="2" t="s">
        <v>821</v>
      </c>
      <c r="G1095" s="2" t="s">
        <v>3</v>
      </c>
      <c r="H1095" s="2" t="s">
        <v>2907</v>
      </c>
      <c r="I1095" s="1" t="s">
        <v>1</v>
      </c>
      <c r="J1095" s="1" t="s">
        <v>1</v>
      </c>
      <c r="K1095" s="1" t="s">
        <v>1</v>
      </c>
      <c r="L1095" s="1" t="s">
        <v>1</v>
      </c>
      <c r="M1095" s="1">
        <v>0</v>
      </c>
      <c r="N1095" s="2" t="s">
        <v>1</v>
      </c>
      <c r="O1095" s="2" t="s">
        <v>2</v>
      </c>
      <c r="P1095" s="2" t="s">
        <v>1</v>
      </c>
      <c r="Q1095" s="1">
        <v>888867072.28599989</v>
      </c>
      <c r="R1095" s="1">
        <v>0</v>
      </c>
      <c r="S1095" s="1">
        <v>677569787.04999995</v>
      </c>
      <c r="T1095" s="1">
        <v>0</v>
      </c>
      <c r="U1095" s="2" t="s">
        <v>0</v>
      </c>
      <c r="V1095" s="1">
        <v>0</v>
      </c>
      <c r="W1095" s="1">
        <v>182152832.09999999</v>
      </c>
      <c r="X1095" s="2" t="s">
        <v>9</v>
      </c>
      <c r="Y1095" s="1">
        <v>29144453.136</v>
      </c>
      <c r="Z1095" s="1">
        <v>0</v>
      </c>
      <c r="AA1095" s="2" t="s">
        <v>0</v>
      </c>
      <c r="AB1095" s="1">
        <v>0</v>
      </c>
      <c r="AC1095" s="1">
        <v>0</v>
      </c>
      <c r="AD1095" s="2" t="s">
        <v>0</v>
      </c>
      <c r="AE1095" s="1">
        <v>0</v>
      </c>
      <c r="AF1095" s="2">
        <v>0</v>
      </c>
      <c r="AG1095" s="2" t="s">
        <v>0</v>
      </c>
      <c r="AH1095" s="1">
        <v>0</v>
      </c>
      <c r="AI1095" s="1">
        <v>0</v>
      </c>
      <c r="AJ1095" s="2" t="s">
        <v>0</v>
      </c>
      <c r="AK1095" s="1">
        <v>0</v>
      </c>
      <c r="AL1095" s="1">
        <v>0</v>
      </c>
      <c r="AM1095" s="49" t="s">
        <v>1</v>
      </c>
      <c r="AN1095" s="2" t="s">
        <v>1</v>
      </c>
      <c r="AO1095" s="49" t="s">
        <v>1</v>
      </c>
      <c r="AP1095" s="2" t="s">
        <v>1</v>
      </c>
      <c r="AR1095" s="7"/>
      <c r="AS1095" s="125"/>
      <c r="AT1095" s="5"/>
      <c r="AU1095" s="13"/>
    </row>
    <row r="1096" spans="1:47" x14ac:dyDescent="0.25">
      <c r="A1096" s="2" t="s">
        <v>624</v>
      </c>
      <c r="B1096" s="48">
        <v>44188</v>
      </c>
      <c r="C1096" s="2" t="s">
        <v>6</v>
      </c>
      <c r="D1096" s="2" t="s">
        <v>24</v>
      </c>
      <c r="E1096" s="2" t="s">
        <v>196</v>
      </c>
      <c r="F1096" s="2" t="s">
        <v>821</v>
      </c>
      <c r="G1096" s="2" t="s">
        <v>3</v>
      </c>
      <c r="H1096" s="2" t="s">
        <v>2908</v>
      </c>
      <c r="I1096" s="1" t="s">
        <v>1</v>
      </c>
      <c r="J1096" s="1" t="s">
        <v>1</v>
      </c>
      <c r="K1096" s="1" t="s">
        <v>1</v>
      </c>
      <c r="L1096" s="1" t="s">
        <v>1</v>
      </c>
      <c r="M1096" s="1">
        <v>0</v>
      </c>
      <c r="N1096" s="2" t="s">
        <v>1</v>
      </c>
      <c r="O1096" s="2" t="s">
        <v>2909</v>
      </c>
      <c r="P1096" s="2" t="s">
        <v>2910</v>
      </c>
      <c r="Q1096" s="1">
        <v>67608427.200000003</v>
      </c>
      <c r="R1096" s="1">
        <v>0</v>
      </c>
      <c r="S1096" s="1">
        <v>58001516</v>
      </c>
      <c r="T1096" s="1">
        <v>8281820</v>
      </c>
      <c r="U1096" s="2" t="s">
        <v>9</v>
      </c>
      <c r="V1096" s="1">
        <v>1325091.2</v>
      </c>
      <c r="W1096" s="1">
        <v>0</v>
      </c>
      <c r="X1096" s="2" t="s">
        <v>0</v>
      </c>
      <c r="Y1096" s="1">
        <v>0</v>
      </c>
      <c r="Z1096" s="1">
        <v>0</v>
      </c>
      <c r="AA1096" s="2" t="s">
        <v>0</v>
      </c>
      <c r="AB1096" s="1">
        <v>0</v>
      </c>
      <c r="AC1096" s="1">
        <v>0</v>
      </c>
      <c r="AD1096" s="2" t="s">
        <v>0</v>
      </c>
      <c r="AE1096" s="1">
        <v>0</v>
      </c>
      <c r="AF1096" s="2">
        <v>0</v>
      </c>
      <c r="AG1096" s="2" t="s">
        <v>0</v>
      </c>
      <c r="AH1096" s="1">
        <v>0</v>
      </c>
      <c r="AI1096" s="1">
        <v>0</v>
      </c>
      <c r="AJ1096" s="2" t="s">
        <v>0</v>
      </c>
      <c r="AK1096" s="1">
        <v>0</v>
      </c>
      <c r="AL1096" s="1">
        <v>0</v>
      </c>
      <c r="AM1096" s="49" t="s">
        <v>1</v>
      </c>
      <c r="AN1096" s="2" t="s">
        <v>1</v>
      </c>
      <c r="AO1096" s="49" t="s">
        <v>1</v>
      </c>
      <c r="AP1096" s="2" t="s">
        <v>1</v>
      </c>
      <c r="AR1096" s="7"/>
      <c r="AS1096" s="125"/>
      <c r="AT1096" s="5"/>
      <c r="AU1096" s="13"/>
    </row>
    <row r="1097" spans="1:47" x14ac:dyDescent="0.25">
      <c r="A1097" s="2" t="s">
        <v>625</v>
      </c>
      <c r="B1097" s="48">
        <v>44188</v>
      </c>
      <c r="C1097" s="2" t="s">
        <v>6</v>
      </c>
      <c r="D1097" s="2" t="s">
        <v>24</v>
      </c>
      <c r="E1097" s="2" t="s">
        <v>196</v>
      </c>
      <c r="F1097" s="2" t="s">
        <v>821</v>
      </c>
      <c r="G1097" s="2" t="s">
        <v>3</v>
      </c>
      <c r="H1097" s="2" t="s">
        <v>2911</v>
      </c>
      <c r="I1097" s="1" t="s">
        <v>1</v>
      </c>
      <c r="J1097" s="1" t="s">
        <v>1</v>
      </c>
      <c r="K1097" s="1" t="s">
        <v>1</v>
      </c>
      <c r="L1097" s="1" t="s">
        <v>1</v>
      </c>
      <c r="M1097" s="1">
        <v>0</v>
      </c>
      <c r="N1097" s="2" t="s">
        <v>1</v>
      </c>
      <c r="O1097" s="2" t="s">
        <v>2</v>
      </c>
      <c r="P1097" s="2" t="s">
        <v>1</v>
      </c>
      <c r="Q1097" s="1">
        <v>88421782.854000002</v>
      </c>
      <c r="R1097" s="1">
        <v>0</v>
      </c>
      <c r="S1097" s="1">
        <v>78898910</v>
      </c>
      <c r="T1097" s="1">
        <v>0</v>
      </c>
      <c r="U1097" s="2" t="s">
        <v>0</v>
      </c>
      <c r="V1097" s="1">
        <v>0</v>
      </c>
      <c r="W1097" s="1">
        <v>8209373.1500000004</v>
      </c>
      <c r="X1097" s="2" t="s">
        <v>0</v>
      </c>
      <c r="Y1097" s="1">
        <v>1313499.7039999999</v>
      </c>
      <c r="Z1097" s="1">
        <v>0</v>
      </c>
      <c r="AA1097" s="2" t="s">
        <v>0</v>
      </c>
      <c r="AB1097" s="1">
        <v>0</v>
      </c>
      <c r="AC1097" s="1">
        <v>0</v>
      </c>
      <c r="AD1097" s="2" t="s">
        <v>0</v>
      </c>
      <c r="AE1097" s="1">
        <v>0</v>
      </c>
      <c r="AF1097" s="2">
        <v>0</v>
      </c>
      <c r="AG1097" s="2" t="s">
        <v>0</v>
      </c>
      <c r="AH1097" s="1">
        <v>0</v>
      </c>
      <c r="AI1097" s="1">
        <v>0</v>
      </c>
      <c r="AJ1097" s="2" t="s">
        <v>0</v>
      </c>
      <c r="AK1097" s="1">
        <v>0</v>
      </c>
      <c r="AL1097" s="1">
        <v>0</v>
      </c>
      <c r="AM1097" s="49" t="s">
        <v>1</v>
      </c>
      <c r="AN1097" s="2" t="s">
        <v>1</v>
      </c>
      <c r="AO1097" s="49" t="s">
        <v>1</v>
      </c>
      <c r="AP1097" s="2" t="s">
        <v>1</v>
      </c>
      <c r="AR1097" s="7"/>
      <c r="AS1097" s="125"/>
      <c r="AT1097" s="5"/>
      <c r="AU1097" s="13"/>
    </row>
    <row r="1098" spans="1:47" x14ac:dyDescent="0.25">
      <c r="A1098" s="2" t="s">
        <v>626</v>
      </c>
      <c r="B1098" s="48">
        <v>44188</v>
      </c>
      <c r="C1098" s="2" t="s">
        <v>6</v>
      </c>
      <c r="D1098" s="2" t="s">
        <v>22</v>
      </c>
      <c r="E1098" s="2" t="s">
        <v>194</v>
      </c>
      <c r="F1098" s="2" t="s">
        <v>2912</v>
      </c>
      <c r="G1098" s="2" t="s">
        <v>3</v>
      </c>
      <c r="H1098" s="2" t="s">
        <v>2913</v>
      </c>
      <c r="I1098" s="1" t="s">
        <v>1</v>
      </c>
      <c r="J1098" s="1" t="s">
        <v>1</v>
      </c>
      <c r="K1098" s="1" t="s">
        <v>1</v>
      </c>
      <c r="L1098" s="1" t="s">
        <v>1</v>
      </c>
      <c r="M1098" s="1">
        <v>0</v>
      </c>
      <c r="N1098" s="2" t="s">
        <v>1</v>
      </c>
      <c r="O1098" s="2" t="s">
        <v>2</v>
      </c>
      <c r="P1098" s="2" t="s">
        <v>1</v>
      </c>
      <c r="Q1098" s="1">
        <v>1531573570.948</v>
      </c>
      <c r="R1098" s="1">
        <v>0</v>
      </c>
      <c r="S1098" s="1">
        <v>1100074254.8500001</v>
      </c>
      <c r="T1098" s="1">
        <v>0</v>
      </c>
      <c r="U1098" s="2" t="s">
        <v>0</v>
      </c>
      <c r="V1098" s="1">
        <v>0</v>
      </c>
      <c r="W1098" s="1">
        <v>371982169.04999995</v>
      </c>
      <c r="X1098" s="2" t="s">
        <v>9</v>
      </c>
      <c r="Y1098" s="1">
        <v>59517147.048</v>
      </c>
      <c r="Z1098" s="1">
        <v>0</v>
      </c>
      <c r="AA1098" s="2" t="s">
        <v>0</v>
      </c>
      <c r="AB1098" s="1">
        <v>0</v>
      </c>
      <c r="AC1098" s="1">
        <v>0</v>
      </c>
      <c r="AD1098" s="2" t="s">
        <v>0</v>
      </c>
      <c r="AE1098" s="1">
        <v>0</v>
      </c>
      <c r="AF1098" s="2">
        <v>0</v>
      </c>
      <c r="AG1098" s="2" t="s">
        <v>0</v>
      </c>
      <c r="AH1098" s="1">
        <v>0</v>
      </c>
      <c r="AI1098" s="1">
        <v>0</v>
      </c>
      <c r="AJ1098" s="2" t="s">
        <v>0</v>
      </c>
      <c r="AK1098" s="1">
        <v>0</v>
      </c>
      <c r="AL1098" s="1">
        <v>0</v>
      </c>
      <c r="AM1098" s="49" t="s">
        <v>1</v>
      </c>
      <c r="AN1098" s="2" t="s">
        <v>1</v>
      </c>
      <c r="AO1098" s="49" t="s">
        <v>1</v>
      </c>
      <c r="AP1098" s="2" t="s">
        <v>1</v>
      </c>
      <c r="AR1098" s="7"/>
      <c r="AS1098" s="125"/>
      <c r="AT1098" s="5"/>
      <c r="AU1098" s="13"/>
    </row>
    <row r="1099" spans="1:47" x14ac:dyDescent="0.25">
      <c r="A1099" s="2" t="s">
        <v>627</v>
      </c>
      <c r="B1099" s="48">
        <v>44188</v>
      </c>
      <c r="C1099" s="2" t="s">
        <v>6</v>
      </c>
      <c r="D1099" s="2" t="s">
        <v>19</v>
      </c>
      <c r="E1099" s="2" t="s">
        <v>185</v>
      </c>
      <c r="F1099" s="2" t="s">
        <v>829</v>
      </c>
      <c r="G1099" s="2" t="s">
        <v>3</v>
      </c>
      <c r="H1099" s="2" t="s">
        <v>2914</v>
      </c>
      <c r="I1099" s="1" t="s">
        <v>1</v>
      </c>
      <c r="J1099" s="1" t="s">
        <v>1</v>
      </c>
      <c r="K1099" s="1" t="s">
        <v>1</v>
      </c>
      <c r="L1099" s="1" t="s">
        <v>1</v>
      </c>
      <c r="M1099" s="1">
        <v>0</v>
      </c>
      <c r="N1099" s="2" t="s">
        <v>1</v>
      </c>
      <c r="O1099" s="2" t="s">
        <v>2</v>
      </c>
      <c r="P1099" s="2" t="s">
        <v>1</v>
      </c>
      <c r="Q1099" s="1">
        <v>1372381706.806</v>
      </c>
      <c r="R1099" s="1">
        <v>0</v>
      </c>
      <c r="S1099" s="1">
        <v>989994660.60000038</v>
      </c>
      <c r="T1099" s="1">
        <v>0</v>
      </c>
      <c r="U1099" s="2" t="s">
        <v>0</v>
      </c>
      <c r="V1099" s="1">
        <v>0</v>
      </c>
      <c r="W1099" s="1">
        <v>329644005.3499999</v>
      </c>
      <c r="X1099" s="2" t="s">
        <v>9</v>
      </c>
      <c r="Y1099" s="1">
        <v>52743040.856000021</v>
      </c>
      <c r="Z1099" s="1">
        <v>0</v>
      </c>
      <c r="AA1099" s="2" t="s">
        <v>0</v>
      </c>
      <c r="AB1099" s="1">
        <v>0</v>
      </c>
      <c r="AC1099" s="1">
        <v>0</v>
      </c>
      <c r="AD1099" s="2" t="s">
        <v>0</v>
      </c>
      <c r="AE1099" s="1">
        <v>0</v>
      </c>
      <c r="AF1099" s="2">
        <v>0</v>
      </c>
      <c r="AG1099" s="2" t="s">
        <v>0</v>
      </c>
      <c r="AH1099" s="1">
        <v>0</v>
      </c>
      <c r="AI1099" s="1">
        <v>0</v>
      </c>
      <c r="AJ1099" s="2" t="s">
        <v>0</v>
      </c>
      <c r="AK1099" s="1">
        <v>0</v>
      </c>
      <c r="AL1099" s="1">
        <v>0</v>
      </c>
      <c r="AM1099" s="49" t="s">
        <v>1</v>
      </c>
      <c r="AN1099" s="2" t="s">
        <v>1</v>
      </c>
      <c r="AO1099" s="49" t="s">
        <v>1</v>
      </c>
      <c r="AP1099" s="2" t="s">
        <v>1</v>
      </c>
      <c r="AR1099" s="7"/>
      <c r="AS1099" s="125"/>
      <c r="AT1099" s="5"/>
      <c r="AU1099" s="13"/>
    </row>
    <row r="1100" spans="1:47" x14ac:dyDescent="0.25">
      <c r="A1100" s="2" t="s">
        <v>628</v>
      </c>
      <c r="B1100" s="48">
        <v>44188</v>
      </c>
      <c r="C1100" s="2" t="s">
        <v>6</v>
      </c>
      <c r="D1100" s="2" t="s">
        <v>17</v>
      </c>
      <c r="E1100" s="2" t="s">
        <v>183</v>
      </c>
      <c r="F1100" s="2" t="s">
        <v>2915</v>
      </c>
      <c r="G1100" s="2" t="s">
        <v>3</v>
      </c>
      <c r="H1100" s="2" t="s">
        <v>2916</v>
      </c>
      <c r="I1100" s="1" t="s">
        <v>1</v>
      </c>
      <c r="J1100" s="1" t="s">
        <v>1</v>
      </c>
      <c r="K1100" s="1" t="s">
        <v>1</v>
      </c>
      <c r="L1100" s="1" t="s">
        <v>1</v>
      </c>
      <c r="M1100" s="1">
        <v>0</v>
      </c>
      <c r="N1100" s="2" t="s">
        <v>1</v>
      </c>
      <c r="O1100" s="2" t="s">
        <v>2</v>
      </c>
      <c r="P1100" s="2" t="s">
        <v>1</v>
      </c>
      <c r="Q1100" s="1">
        <v>1198641517.5320001</v>
      </c>
      <c r="R1100" s="1">
        <v>0</v>
      </c>
      <c r="S1100" s="1">
        <v>922627068.89999986</v>
      </c>
      <c r="T1100" s="1">
        <v>0</v>
      </c>
      <c r="U1100" s="2" t="s">
        <v>0</v>
      </c>
      <c r="V1100" s="1">
        <v>0</v>
      </c>
      <c r="W1100" s="1">
        <v>237943490.20000002</v>
      </c>
      <c r="X1100" s="2" t="s">
        <v>9</v>
      </c>
      <c r="Y1100" s="1">
        <v>38070958.431999996</v>
      </c>
      <c r="Z1100" s="1">
        <v>0</v>
      </c>
      <c r="AA1100" s="2" t="s">
        <v>0</v>
      </c>
      <c r="AB1100" s="1">
        <v>0</v>
      </c>
      <c r="AC1100" s="1">
        <v>0</v>
      </c>
      <c r="AD1100" s="2" t="s">
        <v>0</v>
      </c>
      <c r="AE1100" s="1">
        <v>0</v>
      </c>
      <c r="AF1100" s="2">
        <v>0</v>
      </c>
      <c r="AG1100" s="2" t="s">
        <v>0</v>
      </c>
      <c r="AH1100" s="1">
        <v>0</v>
      </c>
      <c r="AI1100" s="1">
        <v>0</v>
      </c>
      <c r="AJ1100" s="2" t="s">
        <v>0</v>
      </c>
      <c r="AK1100" s="1">
        <v>0</v>
      </c>
      <c r="AL1100" s="1">
        <v>0</v>
      </c>
      <c r="AM1100" s="49" t="s">
        <v>1</v>
      </c>
      <c r="AN1100" s="2" t="s">
        <v>1</v>
      </c>
      <c r="AO1100" s="49" t="s">
        <v>1</v>
      </c>
      <c r="AP1100" s="2" t="s">
        <v>1</v>
      </c>
      <c r="AR1100" s="7"/>
      <c r="AS1100" s="125"/>
      <c r="AT1100" s="5"/>
      <c r="AU1100" s="13"/>
    </row>
    <row r="1101" spans="1:47" x14ac:dyDescent="0.25">
      <c r="A1101" s="2" t="s">
        <v>629</v>
      </c>
      <c r="B1101" s="48">
        <v>44188</v>
      </c>
      <c r="C1101" s="2" t="s">
        <v>6</v>
      </c>
      <c r="D1101" s="2" t="s">
        <v>14</v>
      </c>
      <c r="E1101" s="2" t="s">
        <v>181</v>
      </c>
      <c r="F1101" s="2" t="s">
        <v>2917</v>
      </c>
      <c r="G1101" s="2" t="s">
        <v>3</v>
      </c>
      <c r="H1101" s="2" t="s">
        <v>2918</v>
      </c>
      <c r="I1101" s="1" t="s">
        <v>1</v>
      </c>
      <c r="J1101" s="1" t="s">
        <v>1</v>
      </c>
      <c r="K1101" s="1" t="s">
        <v>1</v>
      </c>
      <c r="L1101" s="1" t="s">
        <v>1</v>
      </c>
      <c r="M1101" s="1">
        <v>0</v>
      </c>
      <c r="N1101" s="2" t="s">
        <v>1</v>
      </c>
      <c r="O1101" s="2" t="s">
        <v>2</v>
      </c>
      <c r="P1101" s="2" t="s">
        <v>1</v>
      </c>
      <c r="Q1101" s="1">
        <v>518323300.68000001</v>
      </c>
      <c r="R1101" s="1">
        <v>0</v>
      </c>
      <c r="S1101" s="1">
        <v>478469792</v>
      </c>
      <c r="T1101" s="1">
        <v>0</v>
      </c>
      <c r="U1101" s="2" t="s">
        <v>0</v>
      </c>
      <c r="V1101" s="1">
        <v>0</v>
      </c>
      <c r="W1101" s="1">
        <v>34356473</v>
      </c>
      <c r="X1101" s="2" t="s">
        <v>0</v>
      </c>
      <c r="Y1101" s="1">
        <v>5497035.6800000006</v>
      </c>
      <c r="Z1101" s="1">
        <v>0</v>
      </c>
      <c r="AA1101" s="2" t="s">
        <v>0</v>
      </c>
      <c r="AB1101" s="1">
        <v>0</v>
      </c>
      <c r="AC1101" s="1">
        <v>0</v>
      </c>
      <c r="AD1101" s="2" t="s">
        <v>0</v>
      </c>
      <c r="AE1101" s="1">
        <v>0</v>
      </c>
      <c r="AF1101" s="2">
        <v>0</v>
      </c>
      <c r="AG1101" s="2" t="s">
        <v>0</v>
      </c>
      <c r="AH1101" s="1">
        <v>0</v>
      </c>
      <c r="AI1101" s="1">
        <v>0</v>
      </c>
      <c r="AJ1101" s="2" t="s">
        <v>0</v>
      </c>
      <c r="AK1101" s="1">
        <v>0</v>
      </c>
      <c r="AL1101" s="1">
        <v>0</v>
      </c>
      <c r="AM1101" s="49" t="s">
        <v>1</v>
      </c>
      <c r="AN1101" s="2" t="s">
        <v>1</v>
      </c>
      <c r="AO1101" s="49" t="s">
        <v>1</v>
      </c>
      <c r="AP1101" s="2" t="s">
        <v>1</v>
      </c>
      <c r="AR1101" s="7"/>
      <c r="AS1101" s="125"/>
      <c r="AT1101" s="5"/>
      <c r="AU1101" s="13"/>
    </row>
    <row r="1102" spans="1:47" x14ac:dyDescent="0.25">
      <c r="A1102" s="2" t="s">
        <v>630</v>
      </c>
      <c r="B1102" s="48">
        <v>44188</v>
      </c>
      <c r="C1102" s="2" t="s">
        <v>6</v>
      </c>
      <c r="D1102" s="2" t="s">
        <v>10</v>
      </c>
      <c r="E1102" s="2" t="s">
        <v>178</v>
      </c>
      <c r="F1102" s="2" t="s">
        <v>885</v>
      </c>
      <c r="G1102" s="2" t="s">
        <v>3</v>
      </c>
      <c r="H1102" s="2" t="s">
        <v>2919</v>
      </c>
      <c r="I1102" s="1" t="s">
        <v>1</v>
      </c>
      <c r="J1102" s="1" t="s">
        <v>1</v>
      </c>
      <c r="K1102" s="1" t="s">
        <v>1</v>
      </c>
      <c r="L1102" s="1" t="s">
        <v>1</v>
      </c>
      <c r="M1102" s="1">
        <v>0</v>
      </c>
      <c r="N1102" s="2" t="s">
        <v>1</v>
      </c>
      <c r="O1102" s="2" t="s">
        <v>2</v>
      </c>
      <c r="P1102" s="2" t="s">
        <v>1</v>
      </c>
      <c r="Q1102" s="1">
        <v>116648181.19999999</v>
      </c>
      <c r="R1102" s="1">
        <v>0</v>
      </c>
      <c r="S1102" s="1">
        <v>64083280</v>
      </c>
      <c r="T1102" s="1">
        <v>0</v>
      </c>
      <c r="U1102" s="2" t="s">
        <v>0</v>
      </c>
      <c r="V1102" s="1">
        <v>0</v>
      </c>
      <c r="W1102" s="1">
        <v>45314570</v>
      </c>
      <c r="X1102" s="2" t="s">
        <v>9</v>
      </c>
      <c r="Y1102" s="1">
        <v>7250331.2000000002</v>
      </c>
      <c r="Z1102" s="1">
        <v>0</v>
      </c>
      <c r="AA1102" s="2" t="s">
        <v>0</v>
      </c>
      <c r="AB1102" s="1">
        <v>0</v>
      </c>
      <c r="AC1102" s="1">
        <v>0</v>
      </c>
      <c r="AD1102" s="2" t="s">
        <v>0</v>
      </c>
      <c r="AE1102" s="1">
        <v>0</v>
      </c>
      <c r="AF1102" s="2">
        <v>0</v>
      </c>
      <c r="AG1102" s="2" t="s">
        <v>0</v>
      </c>
      <c r="AH1102" s="1">
        <v>0</v>
      </c>
      <c r="AI1102" s="1">
        <v>0</v>
      </c>
      <c r="AJ1102" s="2" t="s">
        <v>0</v>
      </c>
      <c r="AK1102" s="1">
        <v>0</v>
      </c>
      <c r="AL1102" s="1">
        <v>0</v>
      </c>
      <c r="AM1102" s="49" t="s">
        <v>1</v>
      </c>
      <c r="AN1102" s="2" t="s">
        <v>1</v>
      </c>
      <c r="AO1102" s="49" t="s">
        <v>1</v>
      </c>
      <c r="AP1102" s="2" t="s">
        <v>1</v>
      </c>
      <c r="AR1102" s="7"/>
      <c r="AS1102" s="125"/>
      <c r="AT1102" s="5"/>
      <c r="AU1102" s="13"/>
    </row>
    <row r="1103" spans="1:47" x14ac:dyDescent="0.25">
      <c r="A1103" s="2" t="s">
        <v>631</v>
      </c>
      <c r="B1103" s="48">
        <v>44188</v>
      </c>
      <c r="C1103" s="2" t="s">
        <v>6</v>
      </c>
      <c r="D1103" s="2" t="s">
        <v>280</v>
      </c>
      <c r="E1103" s="2" t="s">
        <v>204</v>
      </c>
      <c r="F1103" s="2" t="s">
        <v>1883</v>
      </c>
      <c r="G1103" s="2" t="s">
        <v>3</v>
      </c>
      <c r="H1103" s="2" t="s">
        <v>2920</v>
      </c>
      <c r="I1103" s="1" t="s">
        <v>1</v>
      </c>
      <c r="J1103" s="1" t="s">
        <v>1</v>
      </c>
      <c r="K1103" s="1" t="s">
        <v>1</v>
      </c>
      <c r="L1103" s="1" t="s">
        <v>1</v>
      </c>
      <c r="M1103" s="1">
        <v>0</v>
      </c>
      <c r="N1103" s="2" t="s">
        <v>1</v>
      </c>
      <c r="O1103" s="2" t="s">
        <v>2</v>
      </c>
      <c r="P1103" s="2" t="s">
        <v>1</v>
      </c>
      <c r="Q1103" s="1">
        <v>747250491.99720013</v>
      </c>
      <c r="R1103" s="1">
        <v>0</v>
      </c>
      <c r="S1103" s="1">
        <v>633570214.85000014</v>
      </c>
      <c r="T1103" s="1">
        <v>0</v>
      </c>
      <c r="U1103" s="2" t="s">
        <v>0</v>
      </c>
      <c r="V1103" s="1">
        <v>0</v>
      </c>
      <c r="W1103" s="1">
        <v>98000238.919999987</v>
      </c>
      <c r="X1103" s="2" t="s">
        <v>9</v>
      </c>
      <c r="Y1103" s="1">
        <v>15680038.227199996</v>
      </c>
      <c r="Z1103" s="1">
        <v>0</v>
      </c>
      <c r="AA1103" s="2" t="s">
        <v>0</v>
      </c>
      <c r="AB1103" s="1">
        <v>0</v>
      </c>
      <c r="AC1103" s="1">
        <v>0</v>
      </c>
      <c r="AD1103" s="2" t="s">
        <v>0</v>
      </c>
      <c r="AE1103" s="1">
        <v>0</v>
      </c>
      <c r="AF1103" s="2">
        <v>0</v>
      </c>
      <c r="AG1103" s="2" t="s">
        <v>0</v>
      </c>
      <c r="AH1103" s="1">
        <v>0</v>
      </c>
      <c r="AI1103" s="1">
        <v>0</v>
      </c>
      <c r="AJ1103" s="2" t="s">
        <v>0</v>
      </c>
      <c r="AK1103" s="1">
        <v>0</v>
      </c>
      <c r="AL1103" s="1">
        <v>0</v>
      </c>
      <c r="AM1103" s="49" t="s">
        <v>1</v>
      </c>
      <c r="AN1103" s="2" t="s">
        <v>1</v>
      </c>
      <c r="AO1103" s="49" t="s">
        <v>1</v>
      </c>
      <c r="AP1103" s="2" t="s">
        <v>1</v>
      </c>
      <c r="AR1103" s="7"/>
      <c r="AS1103" s="125"/>
      <c r="AT1103" s="5"/>
      <c r="AU1103" s="13"/>
    </row>
    <row r="1104" spans="1:47" x14ac:dyDescent="0.25">
      <c r="A1104" s="2" t="s">
        <v>632</v>
      </c>
      <c r="B1104" s="48">
        <v>44188</v>
      </c>
      <c r="C1104" s="2" t="s">
        <v>6</v>
      </c>
      <c r="D1104" s="2" t="s">
        <v>280</v>
      </c>
      <c r="E1104" s="2" t="s">
        <v>204</v>
      </c>
      <c r="F1104" s="2" t="s">
        <v>1883</v>
      </c>
      <c r="G1104" s="2" t="s">
        <v>3</v>
      </c>
      <c r="H1104" s="2" t="s">
        <v>2921</v>
      </c>
      <c r="I1104" s="1" t="s">
        <v>1</v>
      </c>
      <c r="J1104" s="1" t="s">
        <v>1</v>
      </c>
      <c r="K1104" s="1" t="s">
        <v>1</v>
      </c>
      <c r="L1104" s="1" t="s">
        <v>1</v>
      </c>
      <c r="M1104" s="1">
        <v>0</v>
      </c>
      <c r="N1104" s="2" t="s">
        <v>1</v>
      </c>
      <c r="O1104" s="2" t="s">
        <v>2922</v>
      </c>
      <c r="P1104" s="2" t="s">
        <v>2923</v>
      </c>
      <c r="Q1104" s="1">
        <v>720000</v>
      </c>
      <c r="R1104" s="1">
        <v>0</v>
      </c>
      <c r="S1104" s="1">
        <v>720000</v>
      </c>
      <c r="T1104" s="1">
        <v>0</v>
      </c>
      <c r="U1104" s="2" t="s">
        <v>0</v>
      </c>
      <c r="V1104" s="1">
        <v>0</v>
      </c>
      <c r="W1104" s="1">
        <v>0</v>
      </c>
      <c r="X1104" s="2" t="s">
        <v>0</v>
      </c>
      <c r="Y1104" s="1">
        <v>0</v>
      </c>
      <c r="Z1104" s="1">
        <v>0</v>
      </c>
      <c r="AA1104" s="2" t="s">
        <v>0</v>
      </c>
      <c r="AB1104" s="1">
        <v>0</v>
      </c>
      <c r="AC1104" s="1">
        <v>0</v>
      </c>
      <c r="AD1104" s="2" t="s">
        <v>0</v>
      </c>
      <c r="AE1104" s="1">
        <v>0</v>
      </c>
      <c r="AF1104" s="2">
        <v>0</v>
      </c>
      <c r="AG1104" s="2" t="s">
        <v>0</v>
      </c>
      <c r="AH1104" s="1">
        <v>0</v>
      </c>
      <c r="AI1104" s="1">
        <v>0</v>
      </c>
      <c r="AJ1104" s="2" t="s">
        <v>0</v>
      </c>
      <c r="AK1104" s="1">
        <v>0</v>
      </c>
      <c r="AL1104" s="1">
        <v>0</v>
      </c>
      <c r="AM1104" s="49" t="s">
        <v>1</v>
      </c>
      <c r="AN1104" s="2" t="s">
        <v>1</v>
      </c>
      <c r="AO1104" s="49" t="s">
        <v>1</v>
      </c>
      <c r="AP1104" s="2" t="s">
        <v>1</v>
      </c>
      <c r="AR1104" s="7"/>
      <c r="AS1104" s="125"/>
      <c r="AT1104" s="5"/>
      <c r="AU1104" s="13"/>
    </row>
    <row r="1105" spans="1:47" x14ac:dyDescent="0.25">
      <c r="A1105" s="2" t="s">
        <v>633</v>
      </c>
      <c r="B1105" s="48">
        <v>44188</v>
      </c>
      <c r="C1105" s="2" t="s">
        <v>6</v>
      </c>
      <c r="D1105" s="2" t="s">
        <v>280</v>
      </c>
      <c r="E1105" s="2" t="s">
        <v>204</v>
      </c>
      <c r="F1105" s="2" t="s">
        <v>1883</v>
      </c>
      <c r="G1105" s="2" t="s">
        <v>3</v>
      </c>
      <c r="H1105" s="2" t="s">
        <v>2924</v>
      </c>
      <c r="I1105" s="1" t="s">
        <v>1</v>
      </c>
      <c r="J1105" s="1" t="s">
        <v>1</v>
      </c>
      <c r="K1105" s="1" t="s">
        <v>1</v>
      </c>
      <c r="L1105" s="1" t="s">
        <v>1</v>
      </c>
      <c r="M1105" s="1">
        <v>0</v>
      </c>
      <c r="N1105" s="2" t="s">
        <v>1</v>
      </c>
      <c r="O1105" s="2" t="s">
        <v>2</v>
      </c>
      <c r="P1105" s="2" t="s">
        <v>1</v>
      </c>
      <c r="Q1105" s="1">
        <v>20258196</v>
      </c>
      <c r="R1105" s="1">
        <v>0</v>
      </c>
      <c r="S1105" s="1">
        <v>19638640</v>
      </c>
      <c r="T1105" s="1">
        <v>0</v>
      </c>
      <c r="U1105" s="2" t="s">
        <v>0</v>
      </c>
      <c r="V1105" s="1">
        <v>0</v>
      </c>
      <c r="W1105" s="1">
        <v>534100</v>
      </c>
      <c r="X1105" s="2" t="s">
        <v>9</v>
      </c>
      <c r="Y1105" s="1">
        <v>85456</v>
      </c>
      <c r="Z1105" s="1">
        <v>0</v>
      </c>
      <c r="AA1105" s="2" t="s">
        <v>0</v>
      </c>
      <c r="AB1105" s="1">
        <v>0</v>
      </c>
      <c r="AC1105" s="1">
        <v>0</v>
      </c>
      <c r="AD1105" s="2" t="s">
        <v>0</v>
      </c>
      <c r="AE1105" s="1">
        <v>0</v>
      </c>
      <c r="AF1105" s="2">
        <v>0</v>
      </c>
      <c r="AG1105" s="2" t="s">
        <v>0</v>
      </c>
      <c r="AH1105" s="1">
        <v>0</v>
      </c>
      <c r="AI1105" s="1">
        <v>0</v>
      </c>
      <c r="AJ1105" s="2" t="s">
        <v>0</v>
      </c>
      <c r="AK1105" s="1">
        <v>0</v>
      </c>
      <c r="AL1105" s="1">
        <v>0</v>
      </c>
      <c r="AM1105" s="49" t="s">
        <v>1</v>
      </c>
      <c r="AN1105" s="2" t="s">
        <v>1</v>
      </c>
      <c r="AO1105" s="49" t="s">
        <v>1</v>
      </c>
      <c r="AP1105" s="2" t="s">
        <v>1</v>
      </c>
      <c r="AR1105" s="7"/>
      <c r="AS1105" s="125"/>
      <c r="AT1105" s="5"/>
      <c r="AU1105" s="13"/>
    </row>
    <row r="1106" spans="1:47" x14ac:dyDescent="0.25">
      <c r="A1106" s="2" t="s">
        <v>634</v>
      </c>
      <c r="B1106" s="48">
        <v>44188</v>
      </c>
      <c r="C1106" s="2" t="s">
        <v>6</v>
      </c>
      <c r="D1106" s="2" t="s">
        <v>7</v>
      </c>
      <c r="E1106" s="2" t="s">
        <v>917</v>
      </c>
      <c r="F1106" s="2" t="s">
        <v>2925</v>
      </c>
      <c r="G1106" s="2" t="s">
        <v>3</v>
      </c>
      <c r="H1106" s="2" t="s">
        <v>2926</v>
      </c>
      <c r="I1106" s="1" t="s">
        <v>1</v>
      </c>
      <c r="J1106" s="1" t="s">
        <v>1</v>
      </c>
      <c r="K1106" s="1" t="s">
        <v>1</v>
      </c>
      <c r="L1106" s="1" t="s">
        <v>1</v>
      </c>
      <c r="M1106" s="1">
        <v>0</v>
      </c>
      <c r="N1106" s="2" t="s">
        <v>1</v>
      </c>
      <c r="O1106" s="2" t="s">
        <v>2</v>
      </c>
      <c r="P1106" s="2" t="s">
        <v>1</v>
      </c>
      <c r="Q1106" s="1">
        <v>122208925.2</v>
      </c>
      <c r="R1106" s="1">
        <v>0</v>
      </c>
      <c r="S1106" s="1">
        <v>104971360</v>
      </c>
      <c r="T1106" s="1">
        <v>0</v>
      </c>
      <c r="U1106" s="2" t="s">
        <v>0</v>
      </c>
      <c r="V1106" s="1">
        <v>0</v>
      </c>
      <c r="W1106" s="1">
        <v>14859970</v>
      </c>
      <c r="X1106" s="2" t="s">
        <v>9</v>
      </c>
      <c r="Y1106" s="1">
        <v>2377595.2000000002</v>
      </c>
      <c r="Z1106" s="1">
        <v>0</v>
      </c>
      <c r="AA1106" s="2" t="s">
        <v>0</v>
      </c>
      <c r="AB1106" s="1">
        <v>0</v>
      </c>
      <c r="AC1106" s="1">
        <v>0</v>
      </c>
      <c r="AD1106" s="2" t="s">
        <v>0</v>
      </c>
      <c r="AE1106" s="1">
        <v>0</v>
      </c>
      <c r="AF1106" s="2">
        <v>0</v>
      </c>
      <c r="AG1106" s="2" t="s">
        <v>0</v>
      </c>
      <c r="AH1106" s="1">
        <v>0</v>
      </c>
      <c r="AI1106" s="1">
        <v>0</v>
      </c>
      <c r="AJ1106" s="2" t="s">
        <v>0</v>
      </c>
      <c r="AK1106" s="1">
        <v>0</v>
      </c>
      <c r="AL1106" s="1">
        <v>0</v>
      </c>
      <c r="AM1106" s="49" t="s">
        <v>1</v>
      </c>
      <c r="AN1106" s="2" t="s">
        <v>1</v>
      </c>
      <c r="AO1106" s="49" t="s">
        <v>1</v>
      </c>
      <c r="AP1106" s="2" t="s">
        <v>1</v>
      </c>
      <c r="AR1106" s="7"/>
      <c r="AS1106" s="125"/>
      <c r="AT1106" s="5"/>
      <c r="AU1106" s="13"/>
    </row>
    <row r="1107" spans="1:47" x14ac:dyDescent="0.25">
      <c r="A1107" s="2" t="s">
        <v>635</v>
      </c>
      <c r="B1107" s="48">
        <v>44188</v>
      </c>
      <c r="C1107" s="2" t="s">
        <v>6</v>
      </c>
      <c r="D1107" s="2" t="s">
        <v>5</v>
      </c>
      <c r="E1107" s="2" t="s">
        <v>175</v>
      </c>
      <c r="F1107" s="2" t="s">
        <v>2927</v>
      </c>
      <c r="G1107" s="2" t="s">
        <v>3</v>
      </c>
      <c r="H1107" s="2" t="s">
        <v>2928</v>
      </c>
      <c r="I1107" s="1" t="s">
        <v>1</v>
      </c>
      <c r="J1107" s="1" t="s">
        <v>1</v>
      </c>
      <c r="K1107" s="1" t="s">
        <v>1</v>
      </c>
      <c r="L1107" s="1" t="s">
        <v>1</v>
      </c>
      <c r="M1107" s="1">
        <v>0</v>
      </c>
      <c r="N1107" s="2" t="s">
        <v>1</v>
      </c>
      <c r="O1107" s="2" t="s">
        <v>2</v>
      </c>
      <c r="P1107" s="2" t="s">
        <v>1</v>
      </c>
      <c r="Q1107" s="1">
        <v>1499542395.7859998</v>
      </c>
      <c r="R1107" s="1">
        <v>0</v>
      </c>
      <c r="S1107" s="1">
        <v>1191816434.8000002</v>
      </c>
      <c r="T1107" s="1">
        <v>0</v>
      </c>
      <c r="U1107" s="2" t="s">
        <v>0</v>
      </c>
      <c r="V1107" s="1">
        <v>0</v>
      </c>
      <c r="W1107" s="1">
        <v>265281000.84999999</v>
      </c>
      <c r="X1107" s="2" t="s">
        <v>9</v>
      </c>
      <c r="Y1107" s="1">
        <v>42444960.136000007</v>
      </c>
      <c r="Z1107" s="1">
        <v>0</v>
      </c>
      <c r="AA1107" s="2" t="s">
        <v>0</v>
      </c>
      <c r="AB1107" s="1">
        <v>0</v>
      </c>
      <c r="AC1107" s="1">
        <v>0</v>
      </c>
      <c r="AD1107" s="2" t="s">
        <v>0</v>
      </c>
      <c r="AE1107" s="1">
        <v>0</v>
      </c>
      <c r="AF1107" s="2">
        <v>0</v>
      </c>
      <c r="AG1107" s="2" t="s">
        <v>0</v>
      </c>
      <c r="AH1107" s="1">
        <v>0</v>
      </c>
      <c r="AI1107" s="1">
        <v>0</v>
      </c>
      <c r="AJ1107" s="2" t="s">
        <v>0</v>
      </c>
      <c r="AK1107" s="1">
        <v>0</v>
      </c>
      <c r="AL1107" s="1">
        <v>0</v>
      </c>
      <c r="AM1107" s="49" t="s">
        <v>1</v>
      </c>
      <c r="AN1107" s="2" t="s">
        <v>1</v>
      </c>
      <c r="AO1107" s="49" t="s">
        <v>1</v>
      </c>
      <c r="AP1107" s="2" t="s">
        <v>1</v>
      </c>
      <c r="AR1107" s="7"/>
      <c r="AS1107" s="125"/>
      <c r="AT1107" s="5"/>
      <c r="AU1107" s="13"/>
    </row>
    <row r="1108" spans="1:47" x14ac:dyDescent="0.25">
      <c r="A1108" s="2" t="s">
        <v>636</v>
      </c>
      <c r="B1108" s="48">
        <v>44188</v>
      </c>
      <c r="C1108" s="2" t="s">
        <v>6</v>
      </c>
      <c r="D1108" s="2" t="s">
        <v>2929</v>
      </c>
      <c r="E1108" s="2" t="s">
        <v>2930</v>
      </c>
      <c r="F1108" s="2" t="s">
        <v>27</v>
      </c>
      <c r="G1108" s="2" t="s">
        <v>3</v>
      </c>
      <c r="H1108" s="2" t="s">
        <v>2931</v>
      </c>
      <c r="I1108" s="1" t="s">
        <v>1</v>
      </c>
      <c r="J1108" s="1" t="s">
        <v>1</v>
      </c>
      <c r="K1108" s="1" t="s">
        <v>1</v>
      </c>
      <c r="L1108" s="1" t="s">
        <v>1</v>
      </c>
      <c r="M1108" s="1">
        <v>0</v>
      </c>
      <c r="N1108" s="2" t="s">
        <v>1</v>
      </c>
      <c r="O1108" s="2" t="s">
        <v>2</v>
      </c>
      <c r="P1108" s="2" t="s">
        <v>1</v>
      </c>
      <c r="Q1108" s="1">
        <v>133054483.406</v>
      </c>
      <c r="R1108" s="1">
        <v>0</v>
      </c>
      <c r="S1108" s="1">
        <v>110107848.75</v>
      </c>
      <c r="T1108" s="1">
        <v>0</v>
      </c>
      <c r="U1108" s="2" t="s">
        <v>0</v>
      </c>
      <c r="V1108" s="1">
        <v>0</v>
      </c>
      <c r="W1108" s="1">
        <v>19781581.600000001</v>
      </c>
      <c r="X1108" s="2" t="s">
        <v>9</v>
      </c>
      <c r="Y1108" s="1">
        <v>3165053.0559999999</v>
      </c>
      <c r="Z1108" s="1">
        <v>0</v>
      </c>
      <c r="AA1108" s="2" t="s">
        <v>0</v>
      </c>
      <c r="AB1108" s="1">
        <v>0</v>
      </c>
      <c r="AC1108" s="1">
        <v>0</v>
      </c>
      <c r="AD1108" s="2" t="s">
        <v>0</v>
      </c>
      <c r="AE1108" s="1">
        <v>0</v>
      </c>
      <c r="AF1108" s="2">
        <v>0</v>
      </c>
      <c r="AG1108" s="2" t="s">
        <v>0</v>
      </c>
      <c r="AH1108" s="1">
        <v>0</v>
      </c>
      <c r="AI1108" s="1">
        <v>0</v>
      </c>
      <c r="AJ1108" s="2" t="s">
        <v>0</v>
      </c>
      <c r="AK1108" s="1">
        <v>0</v>
      </c>
      <c r="AL1108" s="1">
        <v>0</v>
      </c>
      <c r="AM1108" s="49" t="s">
        <v>1</v>
      </c>
      <c r="AN1108" s="2" t="s">
        <v>1</v>
      </c>
      <c r="AO1108" s="49" t="s">
        <v>1</v>
      </c>
      <c r="AP1108" s="2" t="s">
        <v>1</v>
      </c>
      <c r="AR1108" s="7"/>
      <c r="AS1108" s="125"/>
      <c r="AT1108" s="5"/>
      <c r="AU1108" s="13"/>
    </row>
    <row r="1109" spans="1:47" x14ac:dyDescent="0.25">
      <c r="A1109" s="2" t="s">
        <v>637</v>
      </c>
      <c r="B1109" s="48">
        <v>44188</v>
      </c>
      <c r="C1109" s="2" t="s">
        <v>6</v>
      </c>
      <c r="D1109" s="2" t="s">
        <v>2929</v>
      </c>
      <c r="E1109" s="2" t="s">
        <v>2930</v>
      </c>
      <c r="F1109" s="2" t="s">
        <v>27</v>
      </c>
      <c r="G1109" s="2" t="s">
        <v>3</v>
      </c>
      <c r="H1109" s="2" t="s">
        <v>2932</v>
      </c>
      <c r="I1109" s="1" t="s">
        <v>1</v>
      </c>
      <c r="J1109" s="1" t="s">
        <v>1</v>
      </c>
      <c r="K1109" s="1" t="s">
        <v>1</v>
      </c>
      <c r="L1109" s="1" t="s">
        <v>1</v>
      </c>
      <c r="M1109" s="1">
        <v>0</v>
      </c>
      <c r="N1109" s="2" t="s">
        <v>1</v>
      </c>
      <c r="O1109" s="2" t="s">
        <v>2</v>
      </c>
      <c r="P1109" s="2" t="s">
        <v>1</v>
      </c>
      <c r="Q1109" s="1">
        <v>27688645.211999997</v>
      </c>
      <c r="R1109" s="1">
        <v>0</v>
      </c>
      <c r="S1109" s="1">
        <v>14131141.5</v>
      </c>
      <c r="T1109" s="1">
        <v>0</v>
      </c>
      <c r="U1109" s="2" t="s">
        <v>0</v>
      </c>
      <c r="V1109" s="1">
        <v>0</v>
      </c>
      <c r="W1109" s="1">
        <v>11687503.199999999</v>
      </c>
      <c r="X1109" s="2" t="s">
        <v>9</v>
      </c>
      <c r="Y1109" s="1">
        <v>1870000.5119999999</v>
      </c>
      <c r="Z1109" s="1">
        <v>0</v>
      </c>
      <c r="AA1109" s="2" t="s">
        <v>0</v>
      </c>
      <c r="AB1109" s="1">
        <v>0</v>
      </c>
      <c r="AC1109" s="1">
        <v>0</v>
      </c>
      <c r="AD1109" s="2" t="s">
        <v>0</v>
      </c>
      <c r="AE1109" s="1">
        <v>0</v>
      </c>
      <c r="AF1109" s="2">
        <v>0</v>
      </c>
      <c r="AG1109" s="2" t="s">
        <v>0</v>
      </c>
      <c r="AH1109" s="1">
        <v>0</v>
      </c>
      <c r="AI1109" s="1">
        <v>0</v>
      </c>
      <c r="AJ1109" s="2" t="s">
        <v>0</v>
      </c>
      <c r="AK1109" s="1">
        <v>0</v>
      </c>
      <c r="AL1109" s="1">
        <v>0</v>
      </c>
      <c r="AM1109" s="49" t="s">
        <v>1</v>
      </c>
      <c r="AN1109" s="2" t="s">
        <v>1</v>
      </c>
      <c r="AO1109" s="49" t="s">
        <v>1</v>
      </c>
      <c r="AP1109" s="2" t="s">
        <v>1</v>
      </c>
      <c r="AR1109" s="7"/>
      <c r="AS1109" s="125"/>
      <c r="AT1109" s="5"/>
      <c r="AU1109" s="13"/>
    </row>
    <row r="1110" spans="1:47" x14ac:dyDescent="0.25">
      <c r="A1110" s="2" t="s">
        <v>638</v>
      </c>
      <c r="B1110" s="48">
        <v>44188</v>
      </c>
      <c r="C1110" s="2" t="s">
        <v>6</v>
      </c>
      <c r="D1110" s="2" t="s">
        <v>2929</v>
      </c>
      <c r="E1110" s="2" t="s">
        <v>2930</v>
      </c>
      <c r="F1110" s="2" t="s">
        <v>27</v>
      </c>
      <c r="G1110" s="2" t="s">
        <v>3</v>
      </c>
      <c r="H1110" s="2" t="s">
        <v>2933</v>
      </c>
      <c r="I1110" s="1" t="s">
        <v>1</v>
      </c>
      <c r="J1110" s="1" t="s">
        <v>1</v>
      </c>
      <c r="K1110" s="1" t="s">
        <v>1</v>
      </c>
      <c r="L1110" s="1" t="s">
        <v>1</v>
      </c>
      <c r="M1110" s="1">
        <v>0</v>
      </c>
      <c r="N1110" s="2" t="s">
        <v>1</v>
      </c>
      <c r="O1110" s="2" t="s">
        <v>2</v>
      </c>
      <c r="P1110" s="2" t="s">
        <v>1</v>
      </c>
      <c r="Q1110" s="1">
        <v>14745345.6</v>
      </c>
      <c r="R1110" s="1">
        <v>0</v>
      </c>
      <c r="S1110" s="1">
        <v>12780468</v>
      </c>
      <c r="T1110" s="1">
        <v>0</v>
      </c>
      <c r="U1110" s="2" t="s">
        <v>0</v>
      </c>
      <c r="V1110" s="1">
        <v>0</v>
      </c>
      <c r="W1110" s="1">
        <v>1693860</v>
      </c>
      <c r="X1110" s="2" t="s">
        <v>0</v>
      </c>
      <c r="Y1110" s="1">
        <v>271017.59999999998</v>
      </c>
      <c r="Z1110" s="1">
        <v>0</v>
      </c>
      <c r="AA1110" s="2" t="s">
        <v>0</v>
      </c>
      <c r="AB1110" s="1">
        <v>0</v>
      </c>
      <c r="AC1110" s="1">
        <v>0</v>
      </c>
      <c r="AD1110" s="2" t="s">
        <v>0</v>
      </c>
      <c r="AE1110" s="1">
        <v>0</v>
      </c>
      <c r="AF1110" s="2">
        <v>0</v>
      </c>
      <c r="AG1110" s="2" t="s">
        <v>0</v>
      </c>
      <c r="AH1110" s="1">
        <v>0</v>
      </c>
      <c r="AI1110" s="1">
        <v>0</v>
      </c>
      <c r="AJ1110" s="2" t="s">
        <v>0</v>
      </c>
      <c r="AK1110" s="1">
        <v>0</v>
      </c>
      <c r="AL1110" s="1">
        <v>0</v>
      </c>
      <c r="AM1110" s="49" t="s">
        <v>1</v>
      </c>
      <c r="AN1110" s="2" t="s">
        <v>1</v>
      </c>
      <c r="AO1110" s="49" t="s">
        <v>1</v>
      </c>
      <c r="AP1110" s="2" t="s">
        <v>1</v>
      </c>
      <c r="AR1110" s="7"/>
      <c r="AS1110" s="125"/>
      <c r="AT1110" s="5"/>
      <c r="AU1110" s="13"/>
    </row>
    <row r="1111" spans="1:47" x14ac:dyDescent="0.25">
      <c r="A1111" s="2" t="s">
        <v>639</v>
      </c>
      <c r="B1111" s="48">
        <v>44188</v>
      </c>
      <c r="C1111" s="2" t="s">
        <v>6</v>
      </c>
      <c r="D1111" s="2" t="s">
        <v>2929</v>
      </c>
      <c r="E1111" s="2" t="s">
        <v>2930</v>
      </c>
      <c r="F1111" s="2" t="s">
        <v>27</v>
      </c>
      <c r="G1111" s="2" t="s">
        <v>3</v>
      </c>
      <c r="H1111" s="2" t="s">
        <v>2934</v>
      </c>
      <c r="I1111" s="1" t="s">
        <v>1</v>
      </c>
      <c r="J1111" s="1" t="s">
        <v>1</v>
      </c>
      <c r="K1111" s="1" t="s">
        <v>1</v>
      </c>
      <c r="L1111" s="1" t="s">
        <v>1</v>
      </c>
      <c r="M1111" s="1">
        <v>0</v>
      </c>
      <c r="N1111" s="2" t="s">
        <v>1</v>
      </c>
      <c r="O1111" s="2" t="s">
        <v>2</v>
      </c>
      <c r="P1111" s="2" t="s">
        <v>1</v>
      </c>
      <c r="Q1111" s="1">
        <v>186160004.81</v>
      </c>
      <c r="R1111" s="1">
        <v>0</v>
      </c>
      <c r="S1111" s="1">
        <v>142436976.25</v>
      </c>
      <c r="T1111" s="1">
        <v>0</v>
      </c>
      <c r="U1111" s="2" t="s">
        <v>0</v>
      </c>
      <c r="V1111" s="1">
        <v>0</v>
      </c>
      <c r="W1111" s="1">
        <v>37692266</v>
      </c>
      <c r="X1111" s="2" t="s">
        <v>9</v>
      </c>
      <c r="Y1111" s="1">
        <v>6030762.5600000005</v>
      </c>
      <c r="Z1111" s="1">
        <v>0</v>
      </c>
      <c r="AA1111" s="2" t="s">
        <v>0</v>
      </c>
      <c r="AB1111" s="1">
        <v>0</v>
      </c>
      <c r="AC1111" s="1">
        <v>0</v>
      </c>
      <c r="AD1111" s="2" t="s">
        <v>0</v>
      </c>
      <c r="AE1111" s="1">
        <v>0</v>
      </c>
      <c r="AF1111" s="2">
        <v>0</v>
      </c>
      <c r="AG1111" s="2" t="s">
        <v>0</v>
      </c>
      <c r="AH1111" s="1">
        <v>0</v>
      </c>
      <c r="AI1111" s="1">
        <v>0</v>
      </c>
      <c r="AJ1111" s="2" t="s">
        <v>0</v>
      </c>
      <c r="AK1111" s="1">
        <v>0</v>
      </c>
      <c r="AL1111" s="1">
        <v>0</v>
      </c>
      <c r="AM1111" s="49" t="s">
        <v>1</v>
      </c>
      <c r="AN1111" s="2" t="s">
        <v>1</v>
      </c>
      <c r="AO1111" s="49" t="s">
        <v>1</v>
      </c>
      <c r="AP1111" s="2" t="s">
        <v>1</v>
      </c>
      <c r="AR1111" s="7"/>
      <c r="AS1111" s="125"/>
      <c r="AT1111" s="5"/>
      <c r="AU1111" s="13"/>
    </row>
    <row r="1112" spans="1:47" x14ac:dyDescent="0.25">
      <c r="A1112" s="2" t="s">
        <v>640</v>
      </c>
      <c r="B1112" s="48">
        <v>44189</v>
      </c>
      <c r="C1112" s="2" t="s">
        <v>27</v>
      </c>
      <c r="D1112" s="2" t="s">
        <v>49</v>
      </c>
      <c r="E1112" s="2" t="s">
        <v>223</v>
      </c>
      <c r="F1112" s="2" t="s">
        <v>2935</v>
      </c>
      <c r="G1112" s="2" t="s">
        <v>3</v>
      </c>
      <c r="H1112" s="2" t="s">
        <v>2936</v>
      </c>
      <c r="I1112" s="1" t="s">
        <v>1</v>
      </c>
      <c r="J1112" s="1" t="s">
        <v>1</v>
      </c>
      <c r="K1112" s="1" t="s">
        <v>1</v>
      </c>
      <c r="L1112" s="1" t="s">
        <v>1</v>
      </c>
      <c r="M1112" s="1">
        <v>0</v>
      </c>
      <c r="N1112" s="2" t="s">
        <v>1</v>
      </c>
      <c r="O1112" s="2" t="s">
        <v>2</v>
      </c>
      <c r="P1112" s="2" t="s">
        <v>1</v>
      </c>
      <c r="Q1112" s="1">
        <v>108901754.274</v>
      </c>
      <c r="R1112" s="1">
        <v>0</v>
      </c>
      <c r="S1112" s="1">
        <v>51206619.5</v>
      </c>
      <c r="T1112" s="1">
        <v>0</v>
      </c>
      <c r="U1112" s="2" t="s">
        <v>0</v>
      </c>
      <c r="V1112" s="1">
        <v>0</v>
      </c>
      <c r="W1112" s="1">
        <v>49737185.149999999</v>
      </c>
      <c r="X1112" s="2" t="s">
        <v>9</v>
      </c>
      <c r="Y1112" s="1">
        <v>7957949.6239999998</v>
      </c>
      <c r="Z1112" s="1">
        <v>0</v>
      </c>
      <c r="AA1112" s="2" t="s">
        <v>0</v>
      </c>
      <c r="AB1112" s="1">
        <v>0</v>
      </c>
      <c r="AC1112" s="1">
        <v>0</v>
      </c>
      <c r="AD1112" s="2" t="s">
        <v>0</v>
      </c>
      <c r="AE1112" s="1">
        <v>0</v>
      </c>
      <c r="AF1112" s="2">
        <v>0</v>
      </c>
      <c r="AG1112" s="2" t="s">
        <v>0</v>
      </c>
      <c r="AH1112" s="1">
        <v>0</v>
      </c>
      <c r="AI1112" s="1">
        <v>0</v>
      </c>
      <c r="AJ1112" s="2" t="s">
        <v>0</v>
      </c>
      <c r="AK1112" s="1">
        <v>0</v>
      </c>
      <c r="AL1112" s="1">
        <v>0</v>
      </c>
      <c r="AM1112" s="49" t="s">
        <v>1</v>
      </c>
      <c r="AN1112" s="2" t="s">
        <v>1</v>
      </c>
      <c r="AO1112" s="49" t="s">
        <v>1</v>
      </c>
      <c r="AP1112" s="2" t="s">
        <v>1</v>
      </c>
      <c r="AR1112" s="7"/>
      <c r="AS1112" s="125"/>
      <c r="AT1112" s="5"/>
      <c r="AU1112" s="13"/>
    </row>
    <row r="1113" spans="1:47" x14ac:dyDescent="0.25">
      <c r="A1113" s="2" t="s">
        <v>641</v>
      </c>
      <c r="B1113" s="48">
        <v>44189</v>
      </c>
      <c r="C1113" s="2" t="s">
        <v>27</v>
      </c>
      <c r="D1113" s="2" t="s">
        <v>49</v>
      </c>
      <c r="E1113" s="2" t="s">
        <v>223</v>
      </c>
      <c r="F1113" s="2" t="s">
        <v>2935</v>
      </c>
      <c r="G1113" s="2" t="s">
        <v>3</v>
      </c>
      <c r="H1113" s="2" t="s">
        <v>2937</v>
      </c>
      <c r="I1113" s="1" t="s">
        <v>1</v>
      </c>
      <c r="J1113" s="1" t="s">
        <v>1</v>
      </c>
      <c r="K1113" s="1" t="s">
        <v>1</v>
      </c>
      <c r="L1113" s="1" t="s">
        <v>1</v>
      </c>
      <c r="M1113" s="1">
        <v>0</v>
      </c>
      <c r="N1113" s="2" t="s">
        <v>1</v>
      </c>
      <c r="O1113" s="2" t="s">
        <v>2</v>
      </c>
      <c r="P1113" s="2" t="s">
        <v>1</v>
      </c>
      <c r="Q1113" s="1">
        <v>146841875.0896</v>
      </c>
      <c r="R1113" s="1">
        <v>0</v>
      </c>
      <c r="S1113" s="1">
        <v>84305437.5</v>
      </c>
      <c r="T1113" s="1">
        <v>0</v>
      </c>
      <c r="U1113" s="2" t="s">
        <v>0</v>
      </c>
      <c r="V1113" s="1">
        <v>0</v>
      </c>
      <c r="W1113" s="1">
        <v>53910722.060000002</v>
      </c>
      <c r="X1113" s="2" t="s">
        <v>0</v>
      </c>
      <c r="Y1113" s="1">
        <v>8625715.5296</v>
      </c>
      <c r="Z1113" s="1">
        <v>0</v>
      </c>
      <c r="AA1113" s="2" t="s">
        <v>0</v>
      </c>
      <c r="AB1113" s="1">
        <v>0</v>
      </c>
      <c r="AC1113" s="1">
        <v>0</v>
      </c>
      <c r="AD1113" s="2" t="s">
        <v>0</v>
      </c>
      <c r="AE1113" s="1">
        <v>0</v>
      </c>
      <c r="AF1113" s="2">
        <v>0</v>
      </c>
      <c r="AG1113" s="2" t="s">
        <v>0</v>
      </c>
      <c r="AH1113" s="1">
        <v>0</v>
      </c>
      <c r="AI1113" s="1">
        <v>0</v>
      </c>
      <c r="AJ1113" s="2" t="s">
        <v>0</v>
      </c>
      <c r="AK1113" s="1">
        <v>0</v>
      </c>
      <c r="AL1113" s="1">
        <v>0</v>
      </c>
      <c r="AM1113" s="49" t="s">
        <v>1</v>
      </c>
      <c r="AN1113" s="2" t="s">
        <v>1</v>
      </c>
      <c r="AO1113" s="49" t="s">
        <v>1</v>
      </c>
      <c r="AP1113" s="2" t="s">
        <v>1</v>
      </c>
      <c r="AR1113" s="7"/>
      <c r="AS1113" s="125"/>
      <c r="AT1113" s="5"/>
      <c r="AU1113" s="13"/>
    </row>
    <row r="1114" spans="1:47" x14ac:dyDescent="0.25">
      <c r="A1114" s="2" t="s">
        <v>642</v>
      </c>
      <c r="B1114" s="48">
        <v>44189</v>
      </c>
      <c r="C1114" s="2" t="s">
        <v>27</v>
      </c>
      <c r="D1114" s="2" t="s">
        <v>49</v>
      </c>
      <c r="E1114" s="2" t="s">
        <v>223</v>
      </c>
      <c r="F1114" s="2" t="s">
        <v>2938</v>
      </c>
      <c r="G1114" s="2" t="s">
        <v>3</v>
      </c>
      <c r="H1114" s="2" t="s">
        <v>2939</v>
      </c>
      <c r="I1114" s="1" t="s">
        <v>1</v>
      </c>
      <c r="J1114" s="1" t="s">
        <v>1</v>
      </c>
      <c r="K1114" s="1" t="s">
        <v>1</v>
      </c>
      <c r="L1114" s="1" t="s">
        <v>1</v>
      </c>
      <c r="M1114" s="1">
        <v>0</v>
      </c>
      <c r="N1114" s="2" t="s">
        <v>1</v>
      </c>
      <c r="O1114" s="2" t="s">
        <v>937</v>
      </c>
      <c r="P1114" s="2" t="s">
        <v>938</v>
      </c>
      <c r="Q1114" s="1">
        <v>150454994.26360002</v>
      </c>
      <c r="R1114" s="1">
        <v>0</v>
      </c>
      <c r="S1114" s="1">
        <v>82252217.5</v>
      </c>
      <c r="T1114" s="1">
        <v>58795497.210000001</v>
      </c>
      <c r="U1114" s="2" t="s">
        <v>9</v>
      </c>
      <c r="V1114" s="1">
        <v>9407279.5536000002</v>
      </c>
      <c r="W1114" s="1">
        <v>0</v>
      </c>
      <c r="X1114" s="2" t="s">
        <v>0</v>
      </c>
      <c r="Y1114" s="1">
        <v>0</v>
      </c>
      <c r="Z1114" s="1">
        <v>0</v>
      </c>
      <c r="AA1114" s="2" t="s">
        <v>0</v>
      </c>
      <c r="AB1114" s="1">
        <v>0</v>
      </c>
      <c r="AC1114" s="1">
        <v>0</v>
      </c>
      <c r="AD1114" s="2" t="s">
        <v>0</v>
      </c>
      <c r="AE1114" s="1">
        <v>0</v>
      </c>
      <c r="AF1114" s="2">
        <v>0</v>
      </c>
      <c r="AG1114" s="2" t="s">
        <v>0</v>
      </c>
      <c r="AH1114" s="1">
        <v>0</v>
      </c>
      <c r="AI1114" s="1">
        <v>0</v>
      </c>
      <c r="AJ1114" s="2" t="s">
        <v>0</v>
      </c>
      <c r="AK1114" s="1">
        <v>0</v>
      </c>
      <c r="AL1114" s="1">
        <v>0</v>
      </c>
      <c r="AM1114" s="49" t="s">
        <v>1</v>
      </c>
      <c r="AN1114" s="2" t="s">
        <v>1</v>
      </c>
      <c r="AO1114" s="49" t="s">
        <v>1</v>
      </c>
      <c r="AP1114" s="2" t="s">
        <v>1</v>
      </c>
      <c r="AR1114" s="7"/>
      <c r="AS1114" s="125"/>
      <c r="AT1114" s="5"/>
      <c r="AU1114" s="13"/>
    </row>
    <row r="1115" spans="1:47" x14ac:dyDescent="0.25">
      <c r="A1115" s="2" t="s">
        <v>643</v>
      </c>
      <c r="B1115" s="48">
        <v>44189</v>
      </c>
      <c r="C1115" s="2" t="s">
        <v>27</v>
      </c>
      <c r="D1115" s="2" t="s">
        <v>49</v>
      </c>
      <c r="E1115" s="2" t="s">
        <v>223</v>
      </c>
      <c r="F1115" s="2" t="s">
        <v>2935</v>
      </c>
      <c r="G1115" s="2" t="s">
        <v>3</v>
      </c>
      <c r="H1115" s="2" t="s">
        <v>2940</v>
      </c>
      <c r="I1115" s="1" t="s">
        <v>1</v>
      </c>
      <c r="J1115" s="1" t="s">
        <v>1</v>
      </c>
      <c r="K1115" s="1" t="s">
        <v>1</v>
      </c>
      <c r="L1115" s="1" t="s">
        <v>1</v>
      </c>
      <c r="M1115" s="1">
        <v>0</v>
      </c>
      <c r="N1115" s="2" t="s">
        <v>1</v>
      </c>
      <c r="O1115" s="2" t="s">
        <v>2</v>
      </c>
      <c r="P1115" s="2" t="s">
        <v>1</v>
      </c>
      <c r="Q1115" s="1">
        <v>211325833.03920001</v>
      </c>
      <c r="R1115" s="1">
        <v>0</v>
      </c>
      <c r="S1115" s="1">
        <v>145904947.5</v>
      </c>
      <c r="T1115" s="1">
        <v>0</v>
      </c>
      <c r="U1115" s="2" t="s">
        <v>0</v>
      </c>
      <c r="V1115" s="1">
        <v>0</v>
      </c>
      <c r="W1115" s="1">
        <v>56397315.120000005</v>
      </c>
      <c r="X1115" s="2" t="s">
        <v>9</v>
      </c>
      <c r="Y1115" s="1">
        <v>9023570.4191999994</v>
      </c>
      <c r="Z1115" s="1">
        <v>0</v>
      </c>
      <c r="AA1115" s="2" t="s">
        <v>0</v>
      </c>
      <c r="AB1115" s="1">
        <v>0</v>
      </c>
      <c r="AC1115" s="1">
        <v>0</v>
      </c>
      <c r="AD1115" s="2" t="s">
        <v>0</v>
      </c>
      <c r="AE1115" s="1">
        <v>0</v>
      </c>
      <c r="AF1115" s="2">
        <v>0</v>
      </c>
      <c r="AG1115" s="2" t="s">
        <v>0</v>
      </c>
      <c r="AH1115" s="1">
        <v>0</v>
      </c>
      <c r="AI1115" s="1">
        <v>0</v>
      </c>
      <c r="AJ1115" s="2" t="s">
        <v>0</v>
      </c>
      <c r="AK1115" s="1">
        <v>0</v>
      </c>
      <c r="AL1115" s="1">
        <v>0</v>
      </c>
      <c r="AM1115" s="49" t="s">
        <v>1</v>
      </c>
      <c r="AN1115" s="2" t="s">
        <v>1</v>
      </c>
      <c r="AO1115" s="49" t="s">
        <v>1</v>
      </c>
      <c r="AP1115" s="2" t="s">
        <v>1</v>
      </c>
      <c r="AR1115" s="7"/>
      <c r="AS1115" s="125"/>
      <c r="AT1115" s="5"/>
      <c r="AU1115" s="13"/>
    </row>
    <row r="1116" spans="1:47" x14ac:dyDescent="0.25">
      <c r="A1116" s="2" t="s">
        <v>644</v>
      </c>
      <c r="B1116" s="48">
        <v>44189</v>
      </c>
      <c r="C1116" s="2" t="s">
        <v>6</v>
      </c>
      <c r="D1116" s="2" t="s">
        <v>49</v>
      </c>
      <c r="E1116" s="2" t="s">
        <v>232</v>
      </c>
      <c r="F1116" s="2" t="s">
        <v>2941</v>
      </c>
      <c r="G1116" s="2" t="s">
        <v>13</v>
      </c>
      <c r="H1116" s="2" t="s">
        <v>1</v>
      </c>
      <c r="I1116" s="1" t="s">
        <v>2942</v>
      </c>
      <c r="J1116" s="1" t="s">
        <v>1</v>
      </c>
      <c r="K1116" s="1" t="s">
        <v>2943</v>
      </c>
      <c r="L1116" s="1" t="s">
        <v>2944</v>
      </c>
      <c r="M1116" s="1">
        <v>6233820</v>
      </c>
      <c r="N1116" s="2" t="s">
        <v>12</v>
      </c>
      <c r="O1116" s="2" t="s">
        <v>2945</v>
      </c>
      <c r="P1116" s="2" t="s">
        <v>2946</v>
      </c>
      <c r="Q1116" s="1">
        <v>-1466704</v>
      </c>
      <c r="R1116" s="1">
        <v>0</v>
      </c>
      <c r="S1116" s="1">
        <v>0</v>
      </c>
      <c r="T1116" s="1">
        <v>0</v>
      </c>
      <c r="U1116" s="2" t="s">
        <v>0</v>
      </c>
      <c r="V1116" s="1">
        <v>0</v>
      </c>
      <c r="W1116" s="1">
        <v>-1264400</v>
      </c>
      <c r="X1116" s="2" t="s">
        <v>9</v>
      </c>
      <c r="Y1116" s="1">
        <v>-202304</v>
      </c>
      <c r="Z1116" s="1">
        <v>0</v>
      </c>
      <c r="AA1116" s="2" t="s">
        <v>0</v>
      </c>
      <c r="AB1116" s="1">
        <v>0</v>
      </c>
      <c r="AC1116" s="1">
        <v>0</v>
      </c>
      <c r="AD1116" s="2" t="s">
        <v>0</v>
      </c>
      <c r="AE1116" s="1">
        <v>0</v>
      </c>
      <c r="AF1116" s="2">
        <v>0</v>
      </c>
      <c r="AG1116" s="2" t="s">
        <v>0</v>
      </c>
      <c r="AH1116" s="1">
        <v>0</v>
      </c>
      <c r="AI1116" s="1">
        <v>0</v>
      </c>
      <c r="AJ1116" s="2" t="s">
        <v>0</v>
      </c>
      <c r="AK1116" s="1">
        <v>0</v>
      </c>
      <c r="AL1116" s="1">
        <v>0</v>
      </c>
      <c r="AM1116" s="49" t="s">
        <v>1</v>
      </c>
      <c r="AN1116" s="2" t="s">
        <v>1</v>
      </c>
      <c r="AO1116" s="49" t="s">
        <v>1</v>
      </c>
      <c r="AP1116" s="2" t="s">
        <v>1</v>
      </c>
      <c r="AR1116" s="7"/>
      <c r="AS1116" s="125"/>
      <c r="AT1116" s="5"/>
      <c r="AU1116" s="13"/>
    </row>
    <row r="1117" spans="1:47" x14ac:dyDescent="0.25">
      <c r="A1117" s="2" t="s">
        <v>645</v>
      </c>
      <c r="B1117" s="48">
        <v>44189</v>
      </c>
      <c r="C1117" s="2" t="s">
        <v>6</v>
      </c>
      <c r="D1117" s="2" t="s">
        <v>49</v>
      </c>
      <c r="E1117" s="2" t="s">
        <v>232</v>
      </c>
      <c r="F1117" s="2" t="s">
        <v>2941</v>
      </c>
      <c r="G1117" s="2" t="s">
        <v>3</v>
      </c>
      <c r="H1117" s="2" t="s">
        <v>2947</v>
      </c>
      <c r="I1117" s="1" t="s">
        <v>1</v>
      </c>
      <c r="J1117" s="1" t="s">
        <v>1</v>
      </c>
      <c r="K1117" s="1" t="s">
        <v>1</v>
      </c>
      <c r="L1117" s="1" t="s">
        <v>1</v>
      </c>
      <c r="M1117" s="1">
        <v>0</v>
      </c>
      <c r="N1117" s="2" t="s">
        <v>1</v>
      </c>
      <c r="O1117" s="2" t="s">
        <v>2</v>
      </c>
      <c r="P1117" s="2" t="s">
        <v>1</v>
      </c>
      <c r="Q1117" s="1">
        <v>1689848462.9472003</v>
      </c>
      <c r="R1117" s="1">
        <v>0</v>
      </c>
      <c r="S1117" s="1">
        <v>1244737331.4499996</v>
      </c>
      <c r="T1117" s="1">
        <v>0</v>
      </c>
      <c r="U1117" s="2" t="s">
        <v>0</v>
      </c>
      <c r="V1117" s="1">
        <v>0</v>
      </c>
      <c r="W1117" s="1">
        <v>383716492.66999978</v>
      </c>
      <c r="X1117" s="2" t="s">
        <v>9</v>
      </c>
      <c r="Y1117" s="1">
        <v>61394638.827200018</v>
      </c>
      <c r="Z1117" s="1">
        <v>0</v>
      </c>
      <c r="AA1117" s="2" t="s">
        <v>0</v>
      </c>
      <c r="AB1117" s="1">
        <v>0</v>
      </c>
      <c r="AC1117" s="1">
        <v>0</v>
      </c>
      <c r="AD1117" s="2" t="s">
        <v>0</v>
      </c>
      <c r="AE1117" s="1">
        <v>0</v>
      </c>
      <c r="AF1117" s="2">
        <v>0</v>
      </c>
      <c r="AG1117" s="2" t="s">
        <v>0</v>
      </c>
      <c r="AH1117" s="1">
        <v>0</v>
      </c>
      <c r="AI1117" s="1">
        <v>0</v>
      </c>
      <c r="AJ1117" s="2" t="s">
        <v>0</v>
      </c>
      <c r="AK1117" s="1">
        <v>0</v>
      </c>
      <c r="AL1117" s="1">
        <v>0</v>
      </c>
      <c r="AM1117" s="49" t="s">
        <v>1</v>
      </c>
      <c r="AN1117" s="2" t="s">
        <v>1</v>
      </c>
      <c r="AO1117" s="49" t="s">
        <v>1</v>
      </c>
      <c r="AP1117" s="2" t="s">
        <v>1</v>
      </c>
      <c r="AR1117" s="7"/>
      <c r="AS1117" s="125"/>
      <c r="AT1117" s="5"/>
      <c r="AU1117" s="13"/>
    </row>
    <row r="1118" spans="1:47" x14ac:dyDescent="0.25">
      <c r="A1118" s="2" t="s">
        <v>646</v>
      </c>
      <c r="B1118" s="48">
        <v>44189</v>
      </c>
      <c r="C1118" s="2" t="s">
        <v>27</v>
      </c>
      <c r="D1118" s="2" t="s">
        <v>42</v>
      </c>
      <c r="E1118" s="2" t="s">
        <v>214</v>
      </c>
      <c r="F1118" s="2" t="s">
        <v>2593</v>
      </c>
      <c r="G1118" s="2" t="s">
        <v>13</v>
      </c>
      <c r="H1118" s="2" t="s">
        <v>1</v>
      </c>
      <c r="I1118" s="1" t="s">
        <v>926</v>
      </c>
      <c r="J1118" s="1" t="s">
        <v>1</v>
      </c>
      <c r="K1118" s="1" t="s">
        <v>2948</v>
      </c>
      <c r="L1118" s="1" t="s">
        <v>2944</v>
      </c>
      <c r="M1118" s="1">
        <v>19668705.489999998</v>
      </c>
      <c r="N1118" s="2" t="s">
        <v>12</v>
      </c>
      <c r="O1118" s="2" t="s">
        <v>2949</v>
      </c>
      <c r="P1118" s="2" t="s">
        <v>2950</v>
      </c>
      <c r="Q1118" s="1">
        <v>-3906560</v>
      </c>
      <c r="R1118" s="1">
        <v>0</v>
      </c>
      <c r="S1118" s="1">
        <v>-3906560</v>
      </c>
      <c r="T1118" s="1">
        <v>0</v>
      </c>
      <c r="U1118" s="2" t="s">
        <v>0</v>
      </c>
      <c r="V1118" s="1">
        <v>0</v>
      </c>
      <c r="W1118" s="1">
        <v>0</v>
      </c>
      <c r="X1118" s="2" t="s">
        <v>0</v>
      </c>
      <c r="Y1118" s="1">
        <v>0</v>
      </c>
      <c r="Z1118" s="1">
        <v>0</v>
      </c>
      <c r="AA1118" s="2" t="s">
        <v>0</v>
      </c>
      <c r="AB1118" s="1">
        <v>0</v>
      </c>
      <c r="AC1118" s="1">
        <v>0</v>
      </c>
      <c r="AD1118" s="2" t="s">
        <v>0</v>
      </c>
      <c r="AE1118" s="1">
        <v>0</v>
      </c>
      <c r="AF1118" s="2">
        <v>0</v>
      </c>
      <c r="AG1118" s="2" t="s">
        <v>0</v>
      </c>
      <c r="AH1118" s="1">
        <v>0</v>
      </c>
      <c r="AI1118" s="1">
        <v>0</v>
      </c>
      <c r="AJ1118" s="2" t="s">
        <v>0</v>
      </c>
      <c r="AK1118" s="1">
        <v>0</v>
      </c>
      <c r="AL1118" s="1">
        <v>0</v>
      </c>
      <c r="AM1118" s="49" t="s">
        <v>1</v>
      </c>
      <c r="AN1118" s="2" t="s">
        <v>1</v>
      </c>
      <c r="AO1118" s="49" t="s">
        <v>1</v>
      </c>
      <c r="AP1118" s="2" t="s">
        <v>1</v>
      </c>
      <c r="AR1118" s="7"/>
      <c r="AS1118" s="125"/>
      <c r="AT1118" s="5"/>
      <c r="AU1118" s="13"/>
    </row>
    <row r="1119" spans="1:47" x14ac:dyDescent="0.25">
      <c r="A1119" s="2" t="s">
        <v>647</v>
      </c>
      <c r="B1119" s="48">
        <v>44189</v>
      </c>
      <c r="C1119" s="2" t="s">
        <v>27</v>
      </c>
      <c r="D1119" s="2" t="s">
        <v>42</v>
      </c>
      <c r="E1119" s="2" t="s">
        <v>214</v>
      </c>
      <c r="F1119" s="2" t="s">
        <v>2591</v>
      </c>
      <c r="G1119" s="2" t="s">
        <v>3</v>
      </c>
      <c r="H1119" s="2" t="s">
        <v>2951</v>
      </c>
      <c r="I1119" s="1" t="s">
        <v>1</v>
      </c>
      <c r="J1119" s="1" t="s">
        <v>1</v>
      </c>
      <c r="K1119" s="1" t="s">
        <v>1</v>
      </c>
      <c r="L1119" s="1" t="s">
        <v>1</v>
      </c>
      <c r="M1119" s="1">
        <v>0</v>
      </c>
      <c r="N1119" s="2" t="s">
        <v>1</v>
      </c>
      <c r="O1119" s="2" t="s">
        <v>2</v>
      </c>
      <c r="P1119" s="2" t="s">
        <v>1</v>
      </c>
      <c r="Q1119" s="1">
        <v>607838855.76439989</v>
      </c>
      <c r="R1119" s="1">
        <v>0</v>
      </c>
      <c r="S1119" s="1">
        <v>375197683.3499999</v>
      </c>
      <c r="T1119" s="1">
        <v>0</v>
      </c>
      <c r="U1119" s="2" t="s">
        <v>0</v>
      </c>
      <c r="V1119" s="1">
        <v>0</v>
      </c>
      <c r="W1119" s="1">
        <v>200552734.84</v>
      </c>
      <c r="X1119" s="2" t="s">
        <v>9</v>
      </c>
      <c r="Y1119" s="1">
        <v>32088437.574400004</v>
      </c>
      <c r="Z1119" s="1">
        <v>0</v>
      </c>
      <c r="AA1119" s="2" t="s">
        <v>0</v>
      </c>
      <c r="AB1119" s="1">
        <v>0</v>
      </c>
      <c r="AC1119" s="1">
        <v>0</v>
      </c>
      <c r="AD1119" s="2" t="s">
        <v>0</v>
      </c>
      <c r="AE1119" s="1">
        <v>0</v>
      </c>
      <c r="AF1119" s="2">
        <v>0</v>
      </c>
      <c r="AG1119" s="2" t="s">
        <v>0</v>
      </c>
      <c r="AH1119" s="1">
        <v>0</v>
      </c>
      <c r="AI1119" s="1">
        <v>0</v>
      </c>
      <c r="AJ1119" s="2" t="s">
        <v>0</v>
      </c>
      <c r="AK1119" s="1">
        <v>0</v>
      </c>
      <c r="AL1119" s="1">
        <v>0</v>
      </c>
      <c r="AM1119" s="49" t="s">
        <v>1</v>
      </c>
      <c r="AN1119" s="2" t="s">
        <v>1</v>
      </c>
      <c r="AO1119" s="49" t="s">
        <v>1</v>
      </c>
      <c r="AP1119" s="2" t="s">
        <v>1</v>
      </c>
      <c r="AR1119" s="7"/>
      <c r="AS1119" s="125"/>
      <c r="AT1119" s="5"/>
      <c r="AU1119" s="13"/>
    </row>
    <row r="1120" spans="1:47" x14ac:dyDescent="0.25">
      <c r="A1120" s="2" t="s">
        <v>648</v>
      </c>
      <c r="B1120" s="48">
        <v>44189</v>
      </c>
      <c r="C1120" s="2" t="s">
        <v>35</v>
      </c>
      <c r="D1120" s="2" t="s">
        <v>42</v>
      </c>
      <c r="E1120" s="2" t="s">
        <v>219</v>
      </c>
      <c r="F1120" s="2" t="s">
        <v>2952</v>
      </c>
      <c r="G1120" s="2" t="s">
        <v>13</v>
      </c>
      <c r="H1120" s="2" t="s">
        <v>1</v>
      </c>
      <c r="I1120" s="1" t="s">
        <v>2953</v>
      </c>
      <c r="J1120" s="1" t="s">
        <v>1</v>
      </c>
      <c r="K1120" s="1" t="s">
        <v>2954</v>
      </c>
      <c r="L1120" s="1" t="s">
        <v>2846</v>
      </c>
      <c r="M1120" s="1">
        <v>2881742.13</v>
      </c>
      <c r="N1120" s="2" t="s">
        <v>12</v>
      </c>
      <c r="O1120" s="2" t="s">
        <v>2955</v>
      </c>
      <c r="P1120" s="2" t="s">
        <v>2956</v>
      </c>
      <c r="Q1120" s="1">
        <v>-2402360</v>
      </c>
      <c r="R1120" s="1">
        <v>0</v>
      </c>
      <c r="S1120" s="1">
        <v>0</v>
      </c>
      <c r="T1120" s="1">
        <v>0</v>
      </c>
      <c r="U1120" s="2" t="s">
        <v>0</v>
      </c>
      <c r="V1120" s="1">
        <v>0</v>
      </c>
      <c r="W1120" s="1">
        <v>-2071000</v>
      </c>
      <c r="X1120" s="2" t="s">
        <v>9</v>
      </c>
      <c r="Y1120" s="1">
        <v>-331360</v>
      </c>
      <c r="Z1120" s="1">
        <v>0</v>
      </c>
      <c r="AA1120" s="2" t="s">
        <v>0</v>
      </c>
      <c r="AB1120" s="1">
        <v>0</v>
      </c>
      <c r="AC1120" s="1">
        <v>0</v>
      </c>
      <c r="AD1120" s="2" t="s">
        <v>0</v>
      </c>
      <c r="AE1120" s="1">
        <v>0</v>
      </c>
      <c r="AF1120" s="2">
        <v>0</v>
      </c>
      <c r="AG1120" s="2" t="s">
        <v>0</v>
      </c>
      <c r="AH1120" s="1">
        <v>0</v>
      </c>
      <c r="AI1120" s="1">
        <v>0</v>
      </c>
      <c r="AJ1120" s="2" t="s">
        <v>0</v>
      </c>
      <c r="AK1120" s="1">
        <v>0</v>
      </c>
      <c r="AL1120" s="1">
        <v>0</v>
      </c>
      <c r="AM1120" s="49" t="s">
        <v>1</v>
      </c>
      <c r="AN1120" s="2" t="s">
        <v>1</v>
      </c>
      <c r="AO1120" s="49" t="s">
        <v>1</v>
      </c>
      <c r="AP1120" s="2" t="s">
        <v>1</v>
      </c>
      <c r="AR1120" s="7"/>
      <c r="AS1120" s="125"/>
      <c r="AT1120" s="5"/>
      <c r="AU1120" s="13"/>
    </row>
    <row r="1121" spans="1:47" x14ac:dyDescent="0.25">
      <c r="A1121" s="2" t="s">
        <v>649</v>
      </c>
      <c r="B1121" s="48">
        <v>44189</v>
      </c>
      <c r="C1121" s="2" t="s">
        <v>35</v>
      </c>
      <c r="D1121" s="2" t="s">
        <v>42</v>
      </c>
      <c r="E1121" s="2" t="s">
        <v>219</v>
      </c>
      <c r="F1121" s="2" t="s">
        <v>2952</v>
      </c>
      <c r="G1121" s="2" t="s">
        <v>3</v>
      </c>
      <c r="H1121" s="2" t="s">
        <v>2957</v>
      </c>
      <c r="I1121" s="1" t="s">
        <v>1</v>
      </c>
      <c r="J1121" s="1" t="s">
        <v>1</v>
      </c>
      <c r="K1121" s="1" t="s">
        <v>1</v>
      </c>
      <c r="L1121" s="1" t="s">
        <v>1</v>
      </c>
      <c r="M1121" s="1">
        <v>0</v>
      </c>
      <c r="N1121" s="2" t="s">
        <v>1</v>
      </c>
      <c r="O1121" s="2" t="s">
        <v>2</v>
      </c>
      <c r="P1121" s="2" t="s">
        <v>1</v>
      </c>
      <c r="Q1121" s="1">
        <v>253027876.13679999</v>
      </c>
      <c r="R1121" s="1">
        <v>0</v>
      </c>
      <c r="S1121" s="1">
        <v>134390078.5</v>
      </c>
      <c r="T1121" s="1">
        <v>0</v>
      </c>
      <c r="U1121" s="2" t="s">
        <v>0</v>
      </c>
      <c r="V1121" s="1">
        <v>0</v>
      </c>
      <c r="W1121" s="1">
        <v>102273963.48000002</v>
      </c>
      <c r="X1121" s="2" t="s">
        <v>9</v>
      </c>
      <c r="Y1121" s="1">
        <v>16363834.1568</v>
      </c>
      <c r="Z1121" s="1">
        <v>0</v>
      </c>
      <c r="AA1121" s="2" t="s">
        <v>0</v>
      </c>
      <c r="AB1121" s="1">
        <v>0</v>
      </c>
      <c r="AC1121" s="1">
        <v>0</v>
      </c>
      <c r="AD1121" s="2" t="s">
        <v>0</v>
      </c>
      <c r="AE1121" s="1">
        <v>0</v>
      </c>
      <c r="AF1121" s="2">
        <v>0</v>
      </c>
      <c r="AG1121" s="2" t="s">
        <v>0</v>
      </c>
      <c r="AH1121" s="1">
        <v>0</v>
      </c>
      <c r="AI1121" s="1">
        <v>0</v>
      </c>
      <c r="AJ1121" s="2" t="s">
        <v>0</v>
      </c>
      <c r="AK1121" s="1">
        <v>0</v>
      </c>
      <c r="AL1121" s="1">
        <v>0</v>
      </c>
      <c r="AM1121" s="49" t="s">
        <v>1</v>
      </c>
      <c r="AN1121" s="2" t="s">
        <v>1</v>
      </c>
      <c r="AO1121" s="49" t="s">
        <v>1</v>
      </c>
      <c r="AP1121" s="2" t="s">
        <v>1</v>
      </c>
      <c r="AR1121" s="7"/>
      <c r="AS1121" s="125"/>
      <c r="AT1121" s="5"/>
      <c r="AU1121" s="13"/>
    </row>
    <row r="1122" spans="1:47" x14ac:dyDescent="0.25">
      <c r="A1122" s="2" t="s">
        <v>650</v>
      </c>
      <c r="B1122" s="48">
        <v>44189</v>
      </c>
      <c r="C1122" s="2" t="s">
        <v>35</v>
      </c>
      <c r="D1122" s="2" t="s">
        <v>42</v>
      </c>
      <c r="E1122" s="2" t="s">
        <v>219</v>
      </c>
      <c r="F1122" s="2" t="s">
        <v>2952</v>
      </c>
      <c r="G1122" s="2" t="s">
        <v>3</v>
      </c>
      <c r="H1122" s="2" t="s">
        <v>2958</v>
      </c>
      <c r="I1122" s="1" t="s">
        <v>1</v>
      </c>
      <c r="J1122" s="1" t="s">
        <v>1</v>
      </c>
      <c r="K1122" s="1" t="s">
        <v>1</v>
      </c>
      <c r="L1122" s="1" t="s">
        <v>1</v>
      </c>
      <c r="M1122" s="1">
        <v>0</v>
      </c>
      <c r="N1122" s="2" t="s">
        <v>1</v>
      </c>
      <c r="O1122" s="2" t="s">
        <v>2959</v>
      </c>
      <c r="P1122" s="2" t="s">
        <v>2960</v>
      </c>
      <c r="Q1122" s="1">
        <v>3031072</v>
      </c>
      <c r="R1122" s="1">
        <v>0</v>
      </c>
      <c r="S1122" s="1">
        <v>2993140</v>
      </c>
      <c r="T1122" s="1">
        <v>32700</v>
      </c>
      <c r="U1122" s="2" t="s">
        <v>9</v>
      </c>
      <c r="V1122" s="1">
        <v>5232</v>
      </c>
      <c r="W1122" s="1">
        <v>0</v>
      </c>
      <c r="X1122" s="2" t="s">
        <v>0</v>
      </c>
      <c r="Y1122" s="1">
        <v>0</v>
      </c>
      <c r="Z1122" s="1">
        <v>0</v>
      </c>
      <c r="AA1122" s="2" t="s">
        <v>0</v>
      </c>
      <c r="AB1122" s="1">
        <v>0</v>
      </c>
      <c r="AC1122" s="1">
        <v>0</v>
      </c>
      <c r="AD1122" s="2" t="s">
        <v>0</v>
      </c>
      <c r="AE1122" s="1">
        <v>0</v>
      </c>
      <c r="AF1122" s="2">
        <v>0</v>
      </c>
      <c r="AG1122" s="2" t="s">
        <v>0</v>
      </c>
      <c r="AH1122" s="1">
        <v>0</v>
      </c>
      <c r="AI1122" s="1">
        <v>0</v>
      </c>
      <c r="AJ1122" s="2" t="s">
        <v>0</v>
      </c>
      <c r="AK1122" s="1">
        <v>0</v>
      </c>
      <c r="AL1122" s="1">
        <v>0</v>
      </c>
      <c r="AM1122" s="49" t="s">
        <v>1</v>
      </c>
      <c r="AN1122" s="2" t="s">
        <v>1</v>
      </c>
      <c r="AO1122" s="49" t="s">
        <v>1</v>
      </c>
      <c r="AP1122" s="2" t="s">
        <v>1</v>
      </c>
      <c r="AR1122" s="7"/>
      <c r="AS1122" s="125"/>
      <c r="AT1122" s="5"/>
      <c r="AU1122" s="13"/>
    </row>
    <row r="1123" spans="1:47" x14ac:dyDescent="0.25">
      <c r="A1123" s="2" t="s">
        <v>651</v>
      </c>
      <c r="B1123" s="48">
        <v>44189</v>
      </c>
      <c r="C1123" s="2" t="s">
        <v>35</v>
      </c>
      <c r="D1123" s="2" t="s">
        <v>42</v>
      </c>
      <c r="E1123" s="2" t="s">
        <v>219</v>
      </c>
      <c r="F1123" s="2" t="s">
        <v>2952</v>
      </c>
      <c r="G1123" s="2" t="s">
        <v>3</v>
      </c>
      <c r="H1123" s="2" t="s">
        <v>2961</v>
      </c>
      <c r="I1123" s="1" t="s">
        <v>1</v>
      </c>
      <c r="J1123" s="1" t="s">
        <v>1</v>
      </c>
      <c r="K1123" s="1" t="s">
        <v>1</v>
      </c>
      <c r="L1123" s="1" t="s">
        <v>1</v>
      </c>
      <c r="M1123" s="1">
        <v>0</v>
      </c>
      <c r="N1123" s="2" t="s">
        <v>1</v>
      </c>
      <c r="O1123" s="2" t="s">
        <v>2</v>
      </c>
      <c r="P1123" s="2" t="s">
        <v>1</v>
      </c>
      <c r="Q1123" s="1">
        <v>407438651.83160001</v>
      </c>
      <c r="R1123" s="1">
        <v>0</v>
      </c>
      <c r="S1123" s="1">
        <v>309438746.5</v>
      </c>
      <c r="T1123" s="1">
        <v>0</v>
      </c>
      <c r="U1123" s="2" t="s">
        <v>0</v>
      </c>
      <c r="V1123" s="1">
        <v>0</v>
      </c>
      <c r="W1123" s="1">
        <v>84482677.010000005</v>
      </c>
      <c r="X1123" s="2" t="s">
        <v>0</v>
      </c>
      <c r="Y1123" s="1">
        <v>13517228.321599999</v>
      </c>
      <c r="Z1123" s="1">
        <v>0</v>
      </c>
      <c r="AA1123" s="2" t="s">
        <v>0</v>
      </c>
      <c r="AB1123" s="1">
        <v>0</v>
      </c>
      <c r="AC1123" s="1">
        <v>0</v>
      </c>
      <c r="AD1123" s="2" t="s">
        <v>0</v>
      </c>
      <c r="AE1123" s="1">
        <v>0</v>
      </c>
      <c r="AF1123" s="2">
        <v>0</v>
      </c>
      <c r="AG1123" s="2" t="s">
        <v>0</v>
      </c>
      <c r="AH1123" s="1">
        <v>0</v>
      </c>
      <c r="AI1123" s="1">
        <v>0</v>
      </c>
      <c r="AJ1123" s="2" t="s">
        <v>0</v>
      </c>
      <c r="AK1123" s="1">
        <v>0</v>
      </c>
      <c r="AL1123" s="1">
        <v>0</v>
      </c>
      <c r="AM1123" s="49" t="s">
        <v>1</v>
      </c>
      <c r="AN1123" s="2" t="s">
        <v>1</v>
      </c>
      <c r="AO1123" s="49" t="s">
        <v>1</v>
      </c>
      <c r="AP1123" s="2" t="s">
        <v>1</v>
      </c>
      <c r="AR1123" s="7"/>
      <c r="AS1123" s="125"/>
      <c r="AT1123" s="5"/>
      <c r="AU1123" s="13"/>
    </row>
    <row r="1124" spans="1:47" x14ac:dyDescent="0.25">
      <c r="A1124" s="2" t="s">
        <v>652</v>
      </c>
      <c r="B1124" s="48">
        <v>44189</v>
      </c>
      <c r="C1124" s="2" t="s">
        <v>6</v>
      </c>
      <c r="D1124" s="2" t="s">
        <v>42</v>
      </c>
      <c r="E1124" s="2" t="s">
        <v>217</v>
      </c>
      <c r="F1124" s="2" t="s">
        <v>884</v>
      </c>
      <c r="G1124" s="2" t="s">
        <v>3</v>
      </c>
      <c r="H1124" s="2" t="s">
        <v>2962</v>
      </c>
      <c r="I1124" s="1"/>
      <c r="J1124" s="1"/>
      <c r="K1124" s="1"/>
      <c r="L1124" s="1"/>
      <c r="M1124" s="1">
        <v>0</v>
      </c>
      <c r="N1124" s="2"/>
      <c r="O1124" s="2" t="s">
        <v>2</v>
      </c>
      <c r="P1124" s="2"/>
      <c r="Q1124" s="1">
        <v>195958868</v>
      </c>
      <c r="R1124" s="1">
        <v>0</v>
      </c>
      <c r="S1124" s="1">
        <v>195958868</v>
      </c>
      <c r="T1124" s="1">
        <v>0</v>
      </c>
      <c r="U1124" s="2" t="s">
        <v>0</v>
      </c>
      <c r="V1124" s="1">
        <v>0</v>
      </c>
      <c r="W1124" s="1">
        <v>0</v>
      </c>
      <c r="X1124" s="2" t="s">
        <v>0</v>
      </c>
      <c r="Y1124" s="1">
        <v>0</v>
      </c>
      <c r="Z1124" s="1">
        <v>0</v>
      </c>
      <c r="AA1124" s="2" t="s">
        <v>0</v>
      </c>
      <c r="AB1124" s="1">
        <v>0</v>
      </c>
      <c r="AC1124" s="1">
        <v>0</v>
      </c>
      <c r="AD1124" s="2" t="s">
        <v>0</v>
      </c>
      <c r="AE1124" s="1">
        <v>0</v>
      </c>
      <c r="AF1124" s="2">
        <v>0</v>
      </c>
      <c r="AG1124" s="2" t="s">
        <v>0</v>
      </c>
      <c r="AH1124" s="1">
        <v>0</v>
      </c>
      <c r="AI1124" s="1">
        <v>0</v>
      </c>
      <c r="AJ1124" s="2" t="s">
        <v>0</v>
      </c>
      <c r="AK1124" s="1">
        <v>0</v>
      </c>
      <c r="AL1124" s="1">
        <v>0</v>
      </c>
      <c r="AM1124" s="49" t="s">
        <v>1</v>
      </c>
      <c r="AN1124" s="2" t="s">
        <v>1</v>
      </c>
      <c r="AO1124" s="49" t="s">
        <v>1</v>
      </c>
      <c r="AP1124" s="2" t="s">
        <v>1</v>
      </c>
      <c r="AR1124" s="7"/>
      <c r="AS1124" s="125"/>
      <c r="AT1124" s="5"/>
      <c r="AU1124" s="13"/>
    </row>
    <row r="1125" spans="1:47" x14ac:dyDescent="0.25">
      <c r="A1125" s="2" t="s">
        <v>653</v>
      </c>
      <c r="B1125" s="48">
        <v>44189</v>
      </c>
      <c r="C1125" s="2" t="s">
        <v>6</v>
      </c>
      <c r="D1125" s="2" t="s">
        <v>42</v>
      </c>
      <c r="E1125" s="2" t="s">
        <v>221</v>
      </c>
      <c r="F1125" s="2" t="s">
        <v>842</v>
      </c>
      <c r="G1125" s="2" t="s">
        <v>3</v>
      </c>
      <c r="H1125" s="2" t="s">
        <v>2963</v>
      </c>
      <c r="I1125" s="1" t="s">
        <v>1</v>
      </c>
      <c r="J1125" s="1" t="s">
        <v>1</v>
      </c>
      <c r="K1125" s="1" t="s">
        <v>1</v>
      </c>
      <c r="L1125" s="1" t="s">
        <v>1</v>
      </c>
      <c r="M1125" s="1">
        <v>0</v>
      </c>
      <c r="N1125" s="2" t="s">
        <v>1</v>
      </c>
      <c r="O1125" s="2" t="s">
        <v>2</v>
      </c>
      <c r="P1125" s="2" t="s">
        <v>1</v>
      </c>
      <c r="Q1125" s="1">
        <v>1673925864.5020001</v>
      </c>
      <c r="R1125" s="1">
        <v>0</v>
      </c>
      <c r="S1125" s="1">
        <v>1265304652.0000002</v>
      </c>
      <c r="T1125" s="1">
        <v>0</v>
      </c>
      <c r="U1125" s="2" t="s">
        <v>0</v>
      </c>
      <c r="V1125" s="1">
        <v>0</v>
      </c>
      <c r="W1125" s="1">
        <v>352259665.94999987</v>
      </c>
      <c r="X1125" s="2" t="s">
        <v>9</v>
      </c>
      <c r="Y1125" s="1">
        <v>56361546.552000009</v>
      </c>
      <c r="Z1125" s="1">
        <v>0</v>
      </c>
      <c r="AA1125" s="2" t="s">
        <v>0</v>
      </c>
      <c r="AB1125" s="1">
        <v>0</v>
      </c>
      <c r="AC1125" s="1">
        <v>0</v>
      </c>
      <c r="AD1125" s="2" t="s">
        <v>0</v>
      </c>
      <c r="AE1125" s="1">
        <v>0</v>
      </c>
      <c r="AF1125" s="2">
        <v>0</v>
      </c>
      <c r="AG1125" s="2" t="s">
        <v>0</v>
      </c>
      <c r="AH1125" s="1">
        <v>0</v>
      </c>
      <c r="AI1125" s="1">
        <v>0</v>
      </c>
      <c r="AJ1125" s="2" t="s">
        <v>0</v>
      </c>
      <c r="AK1125" s="1">
        <v>0</v>
      </c>
      <c r="AL1125" s="1">
        <v>0</v>
      </c>
      <c r="AM1125" s="49" t="s">
        <v>1</v>
      </c>
      <c r="AN1125" s="2" t="s">
        <v>1</v>
      </c>
      <c r="AO1125" s="49" t="s">
        <v>1</v>
      </c>
      <c r="AP1125" s="2" t="s">
        <v>1</v>
      </c>
      <c r="AR1125" s="7"/>
      <c r="AS1125" s="125"/>
      <c r="AT1125" s="5"/>
      <c r="AU1125" s="13"/>
    </row>
    <row r="1126" spans="1:47" x14ac:dyDescent="0.25">
      <c r="A1126" s="2" t="s">
        <v>654</v>
      </c>
      <c r="B1126" s="48">
        <v>44189</v>
      </c>
      <c r="C1126" s="2" t="s">
        <v>27</v>
      </c>
      <c r="D1126" s="2" t="s">
        <v>38</v>
      </c>
      <c r="E1126" s="2" t="s">
        <v>4</v>
      </c>
      <c r="F1126" s="2" t="s">
        <v>2680</v>
      </c>
      <c r="G1126" s="2" t="s">
        <v>3</v>
      </c>
      <c r="H1126" s="2" t="s">
        <v>2964</v>
      </c>
      <c r="I1126" s="1" t="s">
        <v>1</v>
      </c>
      <c r="J1126" s="1" t="s">
        <v>1</v>
      </c>
      <c r="K1126" s="1" t="s">
        <v>1</v>
      </c>
      <c r="L1126" s="1" t="s">
        <v>1</v>
      </c>
      <c r="M1126" s="1">
        <v>0</v>
      </c>
      <c r="N1126" s="2" t="s">
        <v>1</v>
      </c>
      <c r="O1126" s="2" t="s">
        <v>2</v>
      </c>
      <c r="P1126" s="2" t="s">
        <v>1</v>
      </c>
      <c r="Q1126" s="1">
        <v>207742825.92120001</v>
      </c>
      <c r="R1126" s="1">
        <v>0</v>
      </c>
      <c r="S1126" s="1">
        <v>131064651.99999999</v>
      </c>
      <c r="T1126" s="1">
        <v>0</v>
      </c>
      <c r="U1126" s="2" t="s">
        <v>0</v>
      </c>
      <c r="V1126" s="1">
        <v>0</v>
      </c>
      <c r="W1126" s="1">
        <v>66101874.070000008</v>
      </c>
      <c r="X1126" s="2" t="s">
        <v>9</v>
      </c>
      <c r="Y1126" s="1">
        <v>10576299.851199999</v>
      </c>
      <c r="Z1126" s="1">
        <v>0</v>
      </c>
      <c r="AA1126" s="2" t="s">
        <v>0</v>
      </c>
      <c r="AB1126" s="1">
        <v>0</v>
      </c>
      <c r="AC1126" s="1">
        <v>0</v>
      </c>
      <c r="AD1126" s="2" t="s">
        <v>0</v>
      </c>
      <c r="AE1126" s="1">
        <v>0</v>
      </c>
      <c r="AF1126" s="2">
        <v>0</v>
      </c>
      <c r="AG1126" s="2" t="s">
        <v>0</v>
      </c>
      <c r="AH1126" s="1">
        <v>0</v>
      </c>
      <c r="AI1126" s="1">
        <v>0</v>
      </c>
      <c r="AJ1126" s="2" t="s">
        <v>0</v>
      </c>
      <c r="AK1126" s="1">
        <v>0</v>
      </c>
      <c r="AL1126" s="1">
        <v>0</v>
      </c>
      <c r="AM1126" s="49" t="s">
        <v>1</v>
      </c>
      <c r="AN1126" s="2" t="s">
        <v>1</v>
      </c>
      <c r="AO1126" s="49" t="s">
        <v>1</v>
      </c>
      <c r="AP1126" s="2" t="s">
        <v>1</v>
      </c>
      <c r="AR1126" s="7"/>
      <c r="AS1126" s="125"/>
      <c r="AT1126" s="5"/>
      <c r="AU1126" s="13"/>
    </row>
    <row r="1127" spans="1:47" x14ac:dyDescent="0.25">
      <c r="A1127" s="2" t="s">
        <v>655</v>
      </c>
      <c r="B1127" s="48">
        <v>44189</v>
      </c>
      <c r="C1127" s="2" t="s">
        <v>27</v>
      </c>
      <c r="D1127" s="2" t="s">
        <v>38</v>
      </c>
      <c r="E1127" s="2" t="s">
        <v>4</v>
      </c>
      <c r="F1127" s="2" t="s">
        <v>2674</v>
      </c>
      <c r="G1127" s="2" t="s">
        <v>3</v>
      </c>
      <c r="H1127" s="2" t="s">
        <v>2965</v>
      </c>
      <c r="I1127" s="1" t="s">
        <v>1</v>
      </c>
      <c r="J1127" s="1" t="s">
        <v>1</v>
      </c>
      <c r="K1127" s="1" t="s">
        <v>1</v>
      </c>
      <c r="L1127" s="1" t="s">
        <v>1</v>
      </c>
      <c r="M1127" s="1">
        <v>0</v>
      </c>
      <c r="N1127" s="2" t="s">
        <v>1</v>
      </c>
      <c r="O1127" s="2" t="s">
        <v>441</v>
      </c>
      <c r="P1127" s="2" t="s">
        <v>442</v>
      </c>
      <c r="Q1127" s="1">
        <v>11696571.194800001</v>
      </c>
      <c r="R1127" s="1">
        <v>0</v>
      </c>
      <c r="S1127" s="1">
        <v>0</v>
      </c>
      <c r="T1127" s="1">
        <v>10083251.029999999</v>
      </c>
      <c r="U1127" s="2" t="s">
        <v>9</v>
      </c>
      <c r="V1127" s="1">
        <v>1613320.1647999999</v>
      </c>
      <c r="W1127" s="1">
        <v>0</v>
      </c>
      <c r="X1127" s="2" t="s">
        <v>0</v>
      </c>
      <c r="Y1127" s="1">
        <v>0</v>
      </c>
      <c r="Z1127" s="1">
        <v>0</v>
      </c>
      <c r="AA1127" s="2" t="s">
        <v>0</v>
      </c>
      <c r="AB1127" s="1">
        <v>0</v>
      </c>
      <c r="AC1127" s="1">
        <v>0</v>
      </c>
      <c r="AD1127" s="2" t="s">
        <v>0</v>
      </c>
      <c r="AE1127" s="1">
        <v>0</v>
      </c>
      <c r="AF1127" s="2">
        <v>0</v>
      </c>
      <c r="AG1127" s="2" t="s">
        <v>0</v>
      </c>
      <c r="AH1127" s="1">
        <v>0</v>
      </c>
      <c r="AI1127" s="1">
        <v>0</v>
      </c>
      <c r="AJ1127" s="2" t="s">
        <v>0</v>
      </c>
      <c r="AK1127" s="1">
        <v>0</v>
      </c>
      <c r="AL1127" s="1">
        <v>0</v>
      </c>
      <c r="AM1127" s="49" t="s">
        <v>1</v>
      </c>
      <c r="AN1127" s="2" t="s">
        <v>1</v>
      </c>
      <c r="AO1127" s="49" t="s">
        <v>1</v>
      </c>
      <c r="AP1127" s="2" t="s">
        <v>1</v>
      </c>
      <c r="AR1127" s="7"/>
      <c r="AS1127" s="125"/>
      <c r="AT1127" s="5"/>
      <c r="AU1127" s="13"/>
    </row>
    <row r="1128" spans="1:47" x14ac:dyDescent="0.25">
      <c r="A1128" s="2" t="s">
        <v>656</v>
      </c>
      <c r="B1128" s="48">
        <v>44189</v>
      </c>
      <c r="C1128" s="2" t="s">
        <v>27</v>
      </c>
      <c r="D1128" s="2" t="s">
        <v>38</v>
      </c>
      <c r="E1128" s="2" t="s">
        <v>4</v>
      </c>
      <c r="F1128" s="2" t="s">
        <v>2680</v>
      </c>
      <c r="G1128" s="2" t="s">
        <v>3</v>
      </c>
      <c r="H1128" s="2" t="s">
        <v>2966</v>
      </c>
      <c r="I1128" s="1" t="s">
        <v>1</v>
      </c>
      <c r="J1128" s="1" t="s">
        <v>1</v>
      </c>
      <c r="K1128" s="1" t="s">
        <v>1</v>
      </c>
      <c r="L1128" s="1" t="s">
        <v>1</v>
      </c>
      <c r="M1128" s="1">
        <v>0</v>
      </c>
      <c r="N1128" s="2" t="s">
        <v>1</v>
      </c>
      <c r="O1128" s="2" t="s">
        <v>2</v>
      </c>
      <c r="P1128" s="2" t="s">
        <v>1</v>
      </c>
      <c r="Q1128" s="1">
        <v>268647347.21919996</v>
      </c>
      <c r="R1128" s="1">
        <v>0</v>
      </c>
      <c r="S1128" s="1">
        <v>185688348.59999999</v>
      </c>
      <c r="T1128" s="1">
        <v>0</v>
      </c>
      <c r="U1128" s="2" t="s">
        <v>0</v>
      </c>
      <c r="V1128" s="1">
        <v>0</v>
      </c>
      <c r="W1128" s="1">
        <v>71516378.120000005</v>
      </c>
      <c r="X1128" s="2" t="s">
        <v>0</v>
      </c>
      <c r="Y1128" s="1">
        <v>11442620.499199999</v>
      </c>
      <c r="Z1128" s="1">
        <v>0</v>
      </c>
      <c r="AA1128" s="2" t="s">
        <v>0</v>
      </c>
      <c r="AB1128" s="1">
        <v>0</v>
      </c>
      <c r="AC1128" s="1">
        <v>0</v>
      </c>
      <c r="AD1128" s="2" t="s">
        <v>0</v>
      </c>
      <c r="AE1128" s="1">
        <v>0</v>
      </c>
      <c r="AF1128" s="2">
        <v>0</v>
      </c>
      <c r="AG1128" s="2" t="s">
        <v>0</v>
      </c>
      <c r="AH1128" s="1">
        <v>0</v>
      </c>
      <c r="AI1128" s="1">
        <v>0</v>
      </c>
      <c r="AJ1128" s="2" t="s">
        <v>0</v>
      </c>
      <c r="AK1128" s="1">
        <v>0</v>
      </c>
      <c r="AL1128" s="1">
        <v>0</v>
      </c>
      <c r="AM1128" s="49" t="s">
        <v>1</v>
      </c>
      <c r="AN1128" s="2" t="s">
        <v>1</v>
      </c>
      <c r="AO1128" s="49" t="s">
        <v>1</v>
      </c>
      <c r="AP1128" s="2" t="s">
        <v>1</v>
      </c>
      <c r="AR1128" s="7"/>
      <c r="AS1128" s="125"/>
      <c r="AT1128" s="5"/>
      <c r="AU1128" s="13"/>
    </row>
    <row r="1129" spans="1:47" x14ac:dyDescent="0.25">
      <c r="A1129" s="2" t="s">
        <v>657</v>
      </c>
      <c r="B1129" s="48">
        <v>44189</v>
      </c>
      <c r="C1129" s="2" t="s">
        <v>27</v>
      </c>
      <c r="D1129" s="2" t="s">
        <v>38</v>
      </c>
      <c r="E1129" s="2" t="s">
        <v>4</v>
      </c>
      <c r="F1129" s="2" t="s">
        <v>2674</v>
      </c>
      <c r="G1129" s="2" t="s">
        <v>3</v>
      </c>
      <c r="H1129" s="2" t="s">
        <v>2967</v>
      </c>
      <c r="I1129" s="1" t="s">
        <v>1</v>
      </c>
      <c r="J1129" s="1" t="s">
        <v>1</v>
      </c>
      <c r="K1129" s="1" t="s">
        <v>1</v>
      </c>
      <c r="L1129" s="1" t="s">
        <v>1</v>
      </c>
      <c r="M1129" s="1">
        <v>0</v>
      </c>
      <c r="N1129" s="2" t="s">
        <v>1</v>
      </c>
      <c r="O1129" s="2" t="s">
        <v>2968</v>
      </c>
      <c r="P1129" s="2" t="s">
        <v>2969</v>
      </c>
      <c r="Q1129" s="1">
        <v>3869064</v>
      </c>
      <c r="R1129" s="1">
        <v>0</v>
      </c>
      <c r="S1129" s="1">
        <v>0</v>
      </c>
      <c r="T1129" s="1">
        <v>3335400</v>
      </c>
      <c r="U1129" s="2" t="s">
        <v>9</v>
      </c>
      <c r="V1129" s="1">
        <v>533664</v>
      </c>
      <c r="W1129" s="1">
        <v>0</v>
      </c>
      <c r="X1129" s="2" t="s">
        <v>0</v>
      </c>
      <c r="Y1129" s="1">
        <v>0</v>
      </c>
      <c r="Z1129" s="1">
        <v>0</v>
      </c>
      <c r="AA1129" s="2" t="s">
        <v>0</v>
      </c>
      <c r="AB1129" s="1">
        <v>0</v>
      </c>
      <c r="AC1129" s="1">
        <v>0</v>
      </c>
      <c r="AD1129" s="2" t="s">
        <v>0</v>
      </c>
      <c r="AE1129" s="1">
        <v>0</v>
      </c>
      <c r="AF1129" s="2">
        <v>0</v>
      </c>
      <c r="AG1129" s="2" t="s">
        <v>0</v>
      </c>
      <c r="AH1129" s="1">
        <v>0</v>
      </c>
      <c r="AI1129" s="1">
        <v>0</v>
      </c>
      <c r="AJ1129" s="2" t="s">
        <v>0</v>
      </c>
      <c r="AK1129" s="1">
        <v>0</v>
      </c>
      <c r="AL1129" s="1">
        <v>0</v>
      </c>
      <c r="AM1129" s="49" t="s">
        <v>1</v>
      </c>
      <c r="AN1129" s="2" t="s">
        <v>1</v>
      </c>
      <c r="AO1129" s="49" t="s">
        <v>1</v>
      </c>
      <c r="AP1129" s="2" t="s">
        <v>1</v>
      </c>
      <c r="AR1129" s="7"/>
      <c r="AS1129" s="125"/>
      <c r="AT1129" s="5"/>
      <c r="AU1129" s="13"/>
    </row>
    <row r="1130" spans="1:47" x14ac:dyDescent="0.25">
      <c r="A1130" s="2" t="s">
        <v>658</v>
      </c>
      <c r="B1130" s="48">
        <v>44189</v>
      </c>
      <c r="C1130" s="2" t="s">
        <v>27</v>
      </c>
      <c r="D1130" s="2" t="s">
        <v>38</v>
      </c>
      <c r="E1130" s="2" t="s">
        <v>4</v>
      </c>
      <c r="F1130" s="2" t="s">
        <v>2680</v>
      </c>
      <c r="G1130" s="2" t="s">
        <v>3</v>
      </c>
      <c r="H1130" s="2" t="s">
        <v>2970</v>
      </c>
      <c r="I1130" s="1" t="s">
        <v>1</v>
      </c>
      <c r="J1130" s="1" t="s">
        <v>1</v>
      </c>
      <c r="K1130" s="1" t="s">
        <v>1</v>
      </c>
      <c r="L1130" s="1" t="s">
        <v>1</v>
      </c>
      <c r="M1130" s="1">
        <v>0</v>
      </c>
      <c r="N1130" s="2" t="s">
        <v>1</v>
      </c>
      <c r="O1130" s="2" t="s">
        <v>2</v>
      </c>
      <c r="P1130" s="2" t="s">
        <v>1</v>
      </c>
      <c r="Q1130" s="1">
        <v>610628140.23039985</v>
      </c>
      <c r="R1130" s="1">
        <v>0</v>
      </c>
      <c r="S1130" s="1">
        <v>439028953.15000004</v>
      </c>
      <c r="T1130" s="1">
        <v>0</v>
      </c>
      <c r="U1130" s="2" t="s">
        <v>0</v>
      </c>
      <c r="V1130" s="1">
        <v>0</v>
      </c>
      <c r="W1130" s="1">
        <v>147930333.69</v>
      </c>
      <c r="X1130" s="2" t="s">
        <v>9</v>
      </c>
      <c r="Y1130" s="1">
        <v>23668853.390400004</v>
      </c>
      <c r="Z1130" s="1">
        <v>0</v>
      </c>
      <c r="AA1130" s="2" t="s">
        <v>0</v>
      </c>
      <c r="AB1130" s="1">
        <v>0</v>
      </c>
      <c r="AC1130" s="1">
        <v>0</v>
      </c>
      <c r="AD1130" s="2" t="s">
        <v>0</v>
      </c>
      <c r="AE1130" s="1">
        <v>0</v>
      </c>
      <c r="AF1130" s="2">
        <v>0</v>
      </c>
      <c r="AG1130" s="2" t="s">
        <v>0</v>
      </c>
      <c r="AH1130" s="1">
        <v>0</v>
      </c>
      <c r="AI1130" s="1">
        <v>0</v>
      </c>
      <c r="AJ1130" s="2" t="s">
        <v>0</v>
      </c>
      <c r="AK1130" s="1">
        <v>0</v>
      </c>
      <c r="AL1130" s="1">
        <v>0</v>
      </c>
      <c r="AM1130" s="49" t="s">
        <v>1</v>
      </c>
      <c r="AN1130" s="2" t="s">
        <v>1</v>
      </c>
      <c r="AO1130" s="49" t="s">
        <v>1</v>
      </c>
      <c r="AP1130" s="2" t="s">
        <v>1</v>
      </c>
      <c r="AR1130" s="7"/>
      <c r="AS1130" s="125"/>
      <c r="AT1130" s="5"/>
      <c r="AU1130" s="13"/>
    </row>
    <row r="1131" spans="1:47" x14ac:dyDescent="0.25">
      <c r="A1131" s="2" t="s">
        <v>659</v>
      </c>
      <c r="B1131" s="48">
        <v>44189</v>
      </c>
      <c r="C1131" s="2" t="s">
        <v>35</v>
      </c>
      <c r="D1131" s="2" t="s">
        <v>38</v>
      </c>
      <c r="E1131" s="2" t="s">
        <v>210</v>
      </c>
      <c r="F1131" s="2" t="s">
        <v>2352</v>
      </c>
      <c r="G1131" s="2" t="s">
        <v>3</v>
      </c>
      <c r="H1131" s="2" t="s">
        <v>2971</v>
      </c>
      <c r="I1131" s="1" t="s">
        <v>1</v>
      </c>
      <c r="J1131" s="1" t="s">
        <v>1</v>
      </c>
      <c r="K1131" s="1" t="s">
        <v>1</v>
      </c>
      <c r="L1131" s="1" t="s">
        <v>1</v>
      </c>
      <c r="M1131" s="1">
        <v>0</v>
      </c>
      <c r="N1131" s="2" t="s">
        <v>1</v>
      </c>
      <c r="O1131" s="2" t="s">
        <v>2</v>
      </c>
      <c r="P1131" s="2" t="s">
        <v>1</v>
      </c>
      <c r="Q1131" s="1">
        <v>28918810</v>
      </c>
      <c r="R1131" s="1">
        <v>0</v>
      </c>
      <c r="S1131" s="1">
        <v>14378210</v>
      </c>
      <c r="T1131" s="1">
        <v>0</v>
      </c>
      <c r="U1131" s="2" t="s">
        <v>0</v>
      </c>
      <c r="V1131" s="1">
        <v>0</v>
      </c>
      <c r="W1131" s="1">
        <v>12535000</v>
      </c>
      <c r="X1131" s="2" t="s">
        <v>9</v>
      </c>
      <c r="Y1131" s="1">
        <v>2005600</v>
      </c>
      <c r="Z1131" s="1">
        <v>0</v>
      </c>
      <c r="AA1131" s="2" t="s">
        <v>0</v>
      </c>
      <c r="AB1131" s="1">
        <v>0</v>
      </c>
      <c r="AC1131" s="1">
        <v>0</v>
      </c>
      <c r="AD1131" s="2" t="s">
        <v>0</v>
      </c>
      <c r="AE1131" s="1">
        <v>0</v>
      </c>
      <c r="AF1131" s="2">
        <v>0</v>
      </c>
      <c r="AG1131" s="2" t="s">
        <v>0</v>
      </c>
      <c r="AH1131" s="1">
        <v>0</v>
      </c>
      <c r="AI1131" s="1">
        <v>0</v>
      </c>
      <c r="AJ1131" s="2" t="s">
        <v>0</v>
      </c>
      <c r="AK1131" s="1">
        <v>0</v>
      </c>
      <c r="AL1131" s="1">
        <v>0</v>
      </c>
      <c r="AM1131" s="49" t="s">
        <v>1</v>
      </c>
      <c r="AN1131" s="2" t="s">
        <v>1</v>
      </c>
      <c r="AO1131" s="49" t="s">
        <v>1</v>
      </c>
      <c r="AP1131" s="2" t="s">
        <v>1</v>
      </c>
      <c r="AR1131" s="7"/>
      <c r="AS1131" s="125"/>
      <c r="AT1131" s="5"/>
      <c r="AU1131" s="13"/>
    </row>
    <row r="1132" spans="1:47" x14ac:dyDescent="0.25">
      <c r="A1132" s="2" t="s">
        <v>660</v>
      </c>
      <c r="B1132" s="48">
        <v>44189</v>
      </c>
      <c r="C1132" s="2" t="s">
        <v>35</v>
      </c>
      <c r="D1132" s="2" t="s">
        <v>38</v>
      </c>
      <c r="E1132" s="2" t="s">
        <v>210</v>
      </c>
      <c r="F1132" s="2" t="s">
        <v>2352</v>
      </c>
      <c r="G1132" s="2" t="s">
        <v>3</v>
      </c>
      <c r="H1132" s="2" t="s">
        <v>2972</v>
      </c>
      <c r="I1132" s="1" t="s">
        <v>1</v>
      </c>
      <c r="J1132" s="1" t="s">
        <v>1</v>
      </c>
      <c r="K1132" s="1" t="s">
        <v>1</v>
      </c>
      <c r="L1132" s="1" t="s">
        <v>1</v>
      </c>
      <c r="M1132" s="1">
        <v>0</v>
      </c>
      <c r="N1132" s="2" t="s">
        <v>1</v>
      </c>
      <c r="O1132" s="2" t="s">
        <v>2973</v>
      </c>
      <c r="P1132" s="2" t="s">
        <v>2974</v>
      </c>
      <c r="Q1132" s="1">
        <v>16348692</v>
      </c>
      <c r="R1132" s="1">
        <v>0</v>
      </c>
      <c r="S1132" s="1">
        <v>0</v>
      </c>
      <c r="T1132" s="1">
        <v>14093700</v>
      </c>
      <c r="U1132" s="2" t="s">
        <v>9</v>
      </c>
      <c r="V1132" s="1">
        <v>2254992</v>
      </c>
      <c r="W1132" s="1">
        <v>0</v>
      </c>
      <c r="X1132" s="2" t="s">
        <v>0</v>
      </c>
      <c r="Y1132" s="1">
        <v>0</v>
      </c>
      <c r="Z1132" s="1">
        <v>0</v>
      </c>
      <c r="AA1132" s="2" t="s">
        <v>0</v>
      </c>
      <c r="AB1132" s="1">
        <v>0</v>
      </c>
      <c r="AC1132" s="1">
        <v>0</v>
      </c>
      <c r="AD1132" s="2" t="s">
        <v>0</v>
      </c>
      <c r="AE1132" s="1">
        <v>0</v>
      </c>
      <c r="AF1132" s="2">
        <v>0</v>
      </c>
      <c r="AG1132" s="2" t="s">
        <v>0</v>
      </c>
      <c r="AH1132" s="1">
        <v>0</v>
      </c>
      <c r="AI1132" s="1">
        <v>0</v>
      </c>
      <c r="AJ1132" s="2" t="s">
        <v>0</v>
      </c>
      <c r="AK1132" s="1">
        <v>0</v>
      </c>
      <c r="AL1132" s="1">
        <v>0</v>
      </c>
      <c r="AM1132" s="49" t="s">
        <v>1</v>
      </c>
      <c r="AN1132" s="2" t="s">
        <v>1</v>
      </c>
      <c r="AO1132" s="49" t="s">
        <v>1</v>
      </c>
      <c r="AP1132" s="2" t="s">
        <v>1</v>
      </c>
      <c r="AR1132" s="7"/>
      <c r="AS1132" s="125"/>
      <c r="AT1132" s="5"/>
      <c r="AU1132" s="13"/>
    </row>
    <row r="1133" spans="1:47" x14ac:dyDescent="0.25">
      <c r="A1133" s="2" t="s">
        <v>661</v>
      </c>
      <c r="B1133" s="48">
        <v>44189</v>
      </c>
      <c r="C1133" s="2" t="s">
        <v>35</v>
      </c>
      <c r="D1133" s="2" t="s">
        <v>38</v>
      </c>
      <c r="E1133" s="2" t="s">
        <v>210</v>
      </c>
      <c r="F1133" s="2" t="s">
        <v>2352</v>
      </c>
      <c r="G1133" s="2" t="s">
        <v>3</v>
      </c>
      <c r="H1133" s="2" t="s">
        <v>2975</v>
      </c>
      <c r="I1133" s="1" t="s">
        <v>1</v>
      </c>
      <c r="J1133" s="1" t="s">
        <v>1</v>
      </c>
      <c r="K1133" s="1" t="s">
        <v>1</v>
      </c>
      <c r="L1133" s="1" t="s">
        <v>1</v>
      </c>
      <c r="M1133" s="1">
        <v>0</v>
      </c>
      <c r="N1133" s="2" t="s">
        <v>1</v>
      </c>
      <c r="O1133" s="2" t="s">
        <v>2</v>
      </c>
      <c r="P1133" s="2" t="s">
        <v>1</v>
      </c>
      <c r="Q1133" s="1">
        <v>779535976.25199974</v>
      </c>
      <c r="R1133" s="1">
        <v>0</v>
      </c>
      <c r="S1133" s="1">
        <v>482151361.49999976</v>
      </c>
      <c r="T1133" s="1">
        <v>0</v>
      </c>
      <c r="U1133" s="2" t="s">
        <v>0</v>
      </c>
      <c r="V1133" s="1">
        <v>0</v>
      </c>
      <c r="W1133" s="1">
        <v>256366047.20000002</v>
      </c>
      <c r="X1133" s="2" t="s">
        <v>0</v>
      </c>
      <c r="Y1133" s="1">
        <v>41018567.552000009</v>
      </c>
      <c r="Z1133" s="1">
        <v>0</v>
      </c>
      <c r="AA1133" s="2" t="s">
        <v>0</v>
      </c>
      <c r="AB1133" s="1">
        <v>0</v>
      </c>
      <c r="AC1133" s="1">
        <v>0</v>
      </c>
      <c r="AD1133" s="2" t="s">
        <v>0</v>
      </c>
      <c r="AE1133" s="1">
        <v>0</v>
      </c>
      <c r="AF1133" s="2">
        <v>0</v>
      </c>
      <c r="AG1133" s="2" t="s">
        <v>0</v>
      </c>
      <c r="AH1133" s="1">
        <v>0</v>
      </c>
      <c r="AI1133" s="1">
        <v>0</v>
      </c>
      <c r="AJ1133" s="2" t="s">
        <v>0</v>
      </c>
      <c r="AK1133" s="1">
        <v>0</v>
      </c>
      <c r="AL1133" s="1">
        <v>0</v>
      </c>
      <c r="AM1133" s="49" t="s">
        <v>1</v>
      </c>
      <c r="AN1133" s="2" t="s">
        <v>1</v>
      </c>
      <c r="AO1133" s="49" t="s">
        <v>1</v>
      </c>
      <c r="AP1133" s="2" t="s">
        <v>1</v>
      </c>
      <c r="AR1133" s="7"/>
      <c r="AS1133" s="125"/>
      <c r="AT1133" s="5"/>
      <c r="AU1133" s="13"/>
    </row>
    <row r="1134" spans="1:47" x14ac:dyDescent="0.25">
      <c r="A1134" s="2" t="s">
        <v>662</v>
      </c>
      <c r="B1134" s="48">
        <v>44189</v>
      </c>
      <c r="C1134" s="2" t="s">
        <v>6</v>
      </c>
      <c r="D1134" s="2" t="s">
        <v>38</v>
      </c>
      <c r="E1134" s="2" t="s">
        <v>212</v>
      </c>
      <c r="F1134" s="2" t="s">
        <v>2976</v>
      </c>
      <c r="G1134" s="2" t="s">
        <v>13</v>
      </c>
      <c r="H1134" s="2" t="s">
        <v>1</v>
      </c>
      <c r="I1134" s="1" t="s">
        <v>2977</v>
      </c>
      <c r="J1134" s="1" t="s">
        <v>1</v>
      </c>
      <c r="K1134" s="1" t="s">
        <v>2978</v>
      </c>
      <c r="L1134" s="1" t="s">
        <v>2944</v>
      </c>
      <c r="M1134" s="1">
        <v>7270518</v>
      </c>
      <c r="N1134" s="2" t="s">
        <v>12</v>
      </c>
      <c r="O1134" s="2" t="s">
        <v>2979</v>
      </c>
      <c r="P1134" s="2" t="s">
        <v>2980</v>
      </c>
      <c r="Q1134" s="1">
        <v>-7270518</v>
      </c>
      <c r="R1134" s="1">
        <v>0</v>
      </c>
      <c r="S1134" s="1">
        <v>-6202100</v>
      </c>
      <c r="T1134" s="1">
        <v>0</v>
      </c>
      <c r="U1134" s="2" t="s">
        <v>0</v>
      </c>
      <c r="V1134" s="1">
        <v>0</v>
      </c>
      <c r="W1134" s="1">
        <v>-921050</v>
      </c>
      <c r="X1134" s="2" t="s">
        <v>9</v>
      </c>
      <c r="Y1134" s="1">
        <v>-147368</v>
      </c>
      <c r="Z1134" s="1">
        <v>0</v>
      </c>
      <c r="AA1134" s="2" t="s">
        <v>0</v>
      </c>
      <c r="AB1134" s="1">
        <v>0</v>
      </c>
      <c r="AC1134" s="1">
        <v>0</v>
      </c>
      <c r="AD1134" s="2" t="s">
        <v>0</v>
      </c>
      <c r="AE1134" s="1">
        <v>0</v>
      </c>
      <c r="AF1134" s="2">
        <v>0</v>
      </c>
      <c r="AG1134" s="2" t="s">
        <v>0</v>
      </c>
      <c r="AH1134" s="1">
        <v>0</v>
      </c>
      <c r="AI1134" s="1">
        <v>0</v>
      </c>
      <c r="AJ1134" s="2" t="s">
        <v>0</v>
      </c>
      <c r="AK1134" s="1">
        <v>0</v>
      </c>
      <c r="AL1134" s="1">
        <v>0</v>
      </c>
      <c r="AM1134" s="49" t="s">
        <v>1</v>
      </c>
      <c r="AN1134" s="2" t="s">
        <v>1</v>
      </c>
      <c r="AO1134" s="49" t="s">
        <v>1</v>
      </c>
      <c r="AP1134" s="2" t="s">
        <v>1</v>
      </c>
      <c r="AR1134" s="7"/>
      <c r="AS1134" s="125"/>
      <c r="AT1134" s="5"/>
      <c r="AU1134" s="13"/>
    </row>
    <row r="1135" spans="1:47" x14ac:dyDescent="0.25">
      <c r="A1135" s="2" t="s">
        <v>663</v>
      </c>
      <c r="B1135" s="48">
        <v>44189</v>
      </c>
      <c r="C1135" s="2" t="s">
        <v>6</v>
      </c>
      <c r="D1135" s="2" t="s">
        <v>38</v>
      </c>
      <c r="E1135" s="2" t="s">
        <v>212</v>
      </c>
      <c r="F1135" s="2" t="s">
        <v>2976</v>
      </c>
      <c r="G1135" s="2" t="s">
        <v>3</v>
      </c>
      <c r="H1135" s="2" t="s">
        <v>2981</v>
      </c>
      <c r="I1135" s="1" t="s">
        <v>1</v>
      </c>
      <c r="J1135" s="1" t="s">
        <v>1</v>
      </c>
      <c r="K1135" s="1" t="s">
        <v>1</v>
      </c>
      <c r="L1135" s="1" t="s">
        <v>1</v>
      </c>
      <c r="M1135" s="1">
        <v>0</v>
      </c>
      <c r="N1135" s="2" t="s">
        <v>1</v>
      </c>
      <c r="O1135" s="2" t="s">
        <v>2</v>
      </c>
      <c r="P1135" s="2" t="s">
        <v>1</v>
      </c>
      <c r="Q1135" s="1">
        <v>1584042058.7800004</v>
      </c>
      <c r="R1135" s="1">
        <v>0</v>
      </c>
      <c r="S1135" s="1">
        <v>1135572496.3499999</v>
      </c>
      <c r="T1135" s="1">
        <v>0</v>
      </c>
      <c r="U1135" s="2" t="s">
        <v>0</v>
      </c>
      <c r="V1135" s="1">
        <v>0</v>
      </c>
      <c r="W1135" s="1">
        <v>386611691.74999982</v>
      </c>
      <c r="X1135" s="2" t="s">
        <v>0</v>
      </c>
      <c r="Y1135" s="1">
        <v>61857870.680000007</v>
      </c>
      <c r="Z1135" s="1">
        <v>0</v>
      </c>
      <c r="AA1135" s="2" t="s">
        <v>0</v>
      </c>
      <c r="AB1135" s="1">
        <v>0</v>
      </c>
      <c r="AC1135" s="1">
        <v>0</v>
      </c>
      <c r="AD1135" s="2" t="s">
        <v>0</v>
      </c>
      <c r="AE1135" s="1">
        <v>0</v>
      </c>
      <c r="AF1135" s="2">
        <v>0</v>
      </c>
      <c r="AG1135" s="2" t="s">
        <v>0</v>
      </c>
      <c r="AH1135" s="1">
        <v>0</v>
      </c>
      <c r="AI1135" s="1">
        <v>0</v>
      </c>
      <c r="AJ1135" s="2" t="s">
        <v>0</v>
      </c>
      <c r="AK1135" s="1">
        <v>0</v>
      </c>
      <c r="AL1135" s="1">
        <v>0</v>
      </c>
      <c r="AM1135" s="49" t="s">
        <v>1</v>
      </c>
      <c r="AN1135" s="2" t="s">
        <v>1</v>
      </c>
      <c r="AO1135" s="49" t="s">
        <v>1</v>
      </c>
      <c r="AP1135" s="2" t="s">
        <v>1</v>
      </c>
      <c r="AR1135" s="7"/>
      <c r="AS1135" s="125"/>
      <c r="AT1135" s="5"/>
      <c r="AU1135" s="13"/>
    </row>
    <row r="1136" spans="1:47" x14ac:dyDescent="0.25">
      <c r="A1136" s="2" t="s">
        <v>664</v>
      </c>
      <c r="B1136" s="48">
        <v>44189</v>
      </c>
      <c r="C1136" s="2" t="s">
        <v>27</v>
      </c>
      <c r="D1136" s="2" t="s">
        <v>33</v>
      </c>
      <c r="E1136" s="2" t="s">
        <v>32</v>
      </c>
      <c r="F1136" s="2" t="s">
        <v>2680</v>
      </c>
      <c r="G1136" s="2" t="s">
        <v>3</v>
      </c>
      <c r="H1136" s="2" t="s">
        <v>2982</v>
      </c>
      <c r="I1136" s="1" t="s">
        <v>1</v>
      </c>
      <c r="J1136" s="1" t="s">
        <v>1</v>
      </c>
      <c r="K1136" s="1" t="s">
        <v>1</v>
      </c>
      <c r="L1136" s="1" t="s">
        <v>1</v>
      </c>
      <c r="M1136" s="1">
        <v>0</v>
      </c>
      <c r="N1136" s="2" t="s">
        <v>1</v>
      </c>
      <c r="O1136" s="2" t="s">
        <v>2</v>
      </c>
      <c r="P1136" s="2" t="s">
        <v>1</v>
      </c>
      <c r="Q1136" s="1">
        <v>448178663.88759989</v>
      </c>
      <c r="R1136" s="1">
        <v>0</v>
      </c>
      <c r="S1136" s="1">
        <v>309300579.99999988</v>
      </c>
      <c r="T1136" s="1">
        <v>0</v>
      </c>
      <c r="U1136" s="2" t="s">
        <v>0</v>
      </c>
      <c r="V1136" s="1">
        <v>0</v>
      </c>
      <c r="W1136" s="1">
        <v>119722486.11000001</v>
      </c>
      <c r="X1136" s="2" t="s">
        <v>9</v>
      </c>
      <c r="Y1136" s="1">
        <v>19155597.777600002</v>
      </c>
      <c r="Z1136" s="1">
        <v>0</v>
      </c>
      <c r="AA1136" s="2" t="s">
        <v>0</v>
      </c>
      <c r="AB1136" s="1">
        <v>0</v>
      </c>
      <c r="AC1136" s="1">
        <v>0</v>
      </c>
      <c r="AD1136" s="2" t="s">
        <v>0</v>
      </c>
      <c r="AE1136" s="1">
        <v>0</v>
      </c>
      <c r="AF1136" s="2">
        <v>0</v>
      </c>
      <c r="AG1136" s="2" t="s">
        <v>0</v>
      </c>
      <c r="AH1136" s="1">
        <v>0</v>
      </c>
      <c r="AI1136" s="1">
        <v>0</v>
      </c>
      <c r="AJ1136" s="2" t="s">
        <v>0</v>
      </c>
      <c r="AK1136" s="1">
        <v>0</v>
      </c>
      <c r="AL1136" s="1">
        <v>0</v>
      </c>
      <c r="AM1136" s="49" t="s">
        <v>1</v>
      </c>
      <c r="AN1136" s="2" t="s">
        <v>1</v>
      </c>
      <c r="AO1136" s="49" t="s">
        <v>1</v>
      </c>
      <c r="AP1136" s="2" t="s">
        <v>1</v>
      </c>
      <c r="AR1136" s="7"/>
      <c r="AS1136" s="125"/>
      <c r="AT1136" s="5"/>
      <c r="AU1136" s="13"/>
    </row>
    <row r="1137" spans="1:47" x14ac:dyDescent="0.25">
      <c r="A1137" s="2" t="s">
        <v>665</v>
      </c>
      <c r="B1137" s="48">
        <v>44189</v>
      </c>
      <c r="C1137" s="2" t="s">
        <v>35</v>
      </c>
      <c r="D1137" s="2" t="s">
        <v>33</v>
      </c>
      <c r="E1137" s="2" t="s">
        <v>2983</v>
      </c>
      <c r="F1137" s="2" t="s">
        <v>828</v>
      </c>
      <c r="G1137" s="2" t="s">
        <v>3</v>
      </c>
      <c r="H1137" s="2" t="s">
        <v>2984</v>
      </c>
      <c r="I1137" s="1" t="s">
        <v>1</v>
      </c>
      <c r="J1137" s="1" t="s">
        <v>1</v>
      </c>
      <c r="K1137" s="1" t="s">
        <v>1</v>
      </c>
      <c r="L1137" s="1" t="s">
        <v>1</v>
      </c>
      <c r="M1137" s="1">
        <v>0</v>
      </c>
      <c r="N1137" s="2" t="s">
        <v>1</v>
      </c>
      <c r="O1137" s="2" t="s">
        <v>2985</v>
      </c>
      <c r="P1137" s="2" t="s">
        <v>2986</v>
      </c>
      <c r="Q1137" s="1">
        <v>5449564</v>
      </c>
      <c r="R1137" s="1">
        <v>0</v>
      </c>
      <c r="S1137" s="1">
        <v>0</v>
      </c>
      <c r="T1137" s="1">
        <v>0</v>
      </c>
      <c r="U1137" s="2" t="s">
        <v>0</v>
      </c>
      <c r="V1137" s="1">
        <v>0</v>
      </c>
      <c r="W1137" s="1">
        <v>4697900</v>
      </c>
      <c r="X1137" s="2" t="s">
        <v>9</v>
      </c>
      <c r="Y1137" s="1">
        <v>751664</v>
      </c>
      <c r="Z1137" s="1">
        <v>0</v>
      </c>
      <c r="AA1137" s="2" t="s">
        <v>0</v>
      </c>
      <c r="AB1137" s="1">
        <v>0</v>
      </c>
      <c r="AC1137" s="1">
        <v>0</v>
      </c>
      <c r="AD1137" s="2" t="s">
        <v>0</v>
      </c>
      <c r="AE1137" s="1">
        <v>0</v>
      </c>
      <c r="AF1137" s="2">
        <v>0</v>
      </c>
      <c r="AG1137" s="2" t="s">
        <v>0</v>
      </c>
      <c r="AH1137" s="1">
        <v>0</v>
      </c>
      <c r="AI1137" s="1">
        <v>0</v>
      </c>
      <c r="AJ1137" s="2" t="s">
        <v>0</v>
      </c>
      <c r="AK1137" s="1">
        <v>0</v>
      </c>
      <c r="AL1137" s="1">
        <v>0</v>
      </c>
      <c r="AM1137" s="49" t="s">
        <v>1</v>
      </c>
      <c r="AN1137" s="2" t="s">
        <v>1</v>
      </c>
      <c r="AO1137" s="49" t="s">
        <v>1</v>
      </c>
      <c r="AP1137" s="2" t="s">
        <v>1</v>
      </c>
      <c r="AR1137" s="7"/>
      <c r="AS1137" s="125"/>
      <c r="AT1137" s="5"/>
      <c r="AU1137" s="13"/>
    </row>
    <row r="1138" spans="1:47" x14ac:dyDescent="0.25">
      <c r="A1138" s="2" t="s">
        <v>667</v>
      </c>
      <c r="B1138" s="48">
        <v>44189</v>
      </c>
      <c r="C1138" s="2" t="s">
        <v>35</v>
      </c>
      <c r="D1138" s="2" t="s">
        <v>33</v>
      </c>
      <c r="E1138" s="2" t="s">
        <v>2983</v>
      </c>
      <c r="F1138" s="2" t="s">
        <v>828</v>
      </c>
      <c r="G1138" s="2" t="s">
        <v>3</v>
      </c>
      <c r="H1138" s="2" t="s">
        <v>2987</v>
      </c>
      <c r="I1138" s="1" t="s">
        <v>1</v>
      </c>
      <c r="J1138" s="1" t="s">
        <v>1</v>
      </c>
      <c r="K1138" s="1" t="s">
        <v>1</v>
      </c>
      <c r="L1138" s="1" t="s">
        <v>1</v>
      </c>
      <c r="M1138" s="1">
        <v>0</v>
      </c>
      <c r="N1138" s="2" t="s">
        <v>1</v>
      </c>
      <c r="O1138" s="2" t="s">
        <v>2988</v>
      </c>
      <c r="P1138" s="2" t="s">
        <v>2989</v>
      </c>
      <c r="Q1138" s="1">
        <v>2038300</v>
      </c>
      <c r="R1138" s="1">
        <v>0</v>
      </c>
      <c r="S1138" s="1">
        <v>2038300</v>
      </c>
      <c r="T1138" s="1">
        <v>0</v>
      </c>
      <c r="U1138" s="2" t="s">
        <v>0</v>
      </c>
      <c r="V1138" s="1">
        <v>0</v>
      </c>
      <c r="W1138" s="1">
        <v>0</v>
      </c>
      <c r="X1138" s="2" t="s">
        <v>0</v>
      </c>
      <c r="Y1138" s="1">
        <v>0</v>
      </c>
      <c r="Z1138" s="1">
        <v>0</v>
      </c>
      <c r="AA1138" s="2" t="s">
        <v>0</v>
      </c>
      <c r="AB1138" s="1">
        <v>0</v>
      </c>
      <c r="AC1138" s="1">
        <v>0</v>
      </c>
      <c r="AD1138" s="2" t="s">
        <v>0</v>
      </c>
      <c r="AE1138" s="1">
        <v>0</v>
      </c>
      <c r="AF1138" s="2">
        <v>0</v>
      </c>
      <c r="AG1138" s="2" t="s">
        <v>0</v>
      </c>
      <c r="AH1138" s="1">
        <v>0</v>
      </c>
      <c r="AI1138" s="1">
        <v>0</v>
      </c>
      <c r="AJ1138" s="2" t="s">
        <v>0</v>
      </c>
      <c r="AK1138" s="1">
        <v>0</v>
      </c>
      <c r="AL1138" s="1">
        <v>0</v>
      </c>
      <c r="AM1138" s="49" t="s">
        <v>1</v>
      </c>
      <c r="AN1138" s="2" t="s">
        <v>1</v>
      </c>
      <c r="AO1138" s="49" t="s">
        <v>1</v>
      </c>
      <c r="AP1138" s="2" t="s">
        <v>1</v>
      </c>
      <c r="AR1138" s="7"/>
      <c r="AS1138" s="125"/>
      <c r="AT1138" s="5"/>
      <c r="AU1138" s="13"/>
    </row>
    <row r="1139" spans="1:47" x14ac:dyDescent="0.25">
      <c r="A1139" s="2" t="s">
        <v>668</v>
      </c>
      <c r="B1139" s="48">
        <v>44189</v>
      </c>
      <c r="C1139" s="2" t="s">
        <v>35</v>
      </c>
      <c r="D1139" s="2" t="s">
        <v>33</v>
      </c>
      <c r="E1139" s="2" t="s">
        <v>2983</v>
      </c>
      <c r="F1139" s="2" t="s">
        <v>828</v>
      </c>
      <c r="G1139" s="2" t="s">
        <v>3</v>
      </c>
      <c r="H1139" s="2" t="s">
        <v>2990</v>
      </c>
      <c r="I1139" s="1" t="s">
        <v>1</v>
      </c>
      <c r="J1139" s="1" t="s">
        <v>1</v>
      </c>
      <c r="K1139" s="1" t="s">
        <v>1</v>
      </c>
      <c r="L1139" s="1" t="s">
        <v>1</v>
      </c>
      <c r="M1139" s="1">
        <v>0</v>
      </c>
      <c r="N1139" s="2" t="s">
        <v>1</v>
      </c>
      <c r="O1139" s="2" t="s">
        <v>2</v>
      </c>
      <c r="P1139" s="2" t="s">
        <v>1</v>
      </c>
      <c r="Q1139" s="1">
        <v>580620915.38439989</v>
      </c>
      <c r="R1139" s="1">
        <v>0</v>
      </c>
      <c r="S1139" s="1">
        <v>570095964.99999988</v>
      </c>
      <c r="T1139" s="1">
        <v>0</v>
      </c>
      <c r="U1139" s="2" t="s">
        <v>0</v>
      </c>
      <c r="V1139" s="1">
        <v>0</v>
      </c>
      <c r="W1139" s="1">
        <v>9073233.0899999999</v>
      </c>
      <c r="X1139" s="2" t="s">
        <v>9</v>
      </c>
      <c r="Y1139" s="1">
        <v>1451717.2943999998</v>
      </c>
      <c r="Z1139" s="1">
        <v>0</v>
      </c>
      <c r="AA1139" s="2" t="s">
        <v>0</v>
      </c>
      <c r="AB1139" s="1">
        <v>0</v>
      </c>
      <c r="AC1139" s="1">
        <v>0</v>
      </c>
      <c r="AD1139" s="2" t="s">
        <v>0</v>
      </c>
      <c r="AE1139" s="1">
        <v>0</v>
      </c>
      <c r="AF1139" s="2">
        <v>0</v>
      </c>
      <c r="AG1139" s="2" t="s">
        <v>0</v>
      </c>
      <c r="AH1139" s="1">
        <v>0</v>
      </c>
      <c r="AI1139" s="1">
        <v>0</v>
      </c>
      <c r="AJ1139" s="2" t="s">
        <v>0</v>
      </c>
      <c r="AK1139" s="1">
        <v>0</v>
      </c>
      <c r="AL1139" s="1">
        <v>0</v>
      </c>
      <c r="AM1139" s="49" t="s">
        <v>1</v>
      </c>
      <c r="AN1139" s="2" t="s">
        <v>1</v>
      </c>
      <c r="AO1139" s="49" t="s">
        <v>1</v>
      </c>
      <c r="AP1139" s="2" t="s">
        <v>1</v>
      </c>
      <c r="AR1139" s="7"/>
      <c r="AS1139" s="125"/>
      <c r="AT1139" s="5"/>
      <c r="AU1139" s="13"/>
    </row>
    <row r="1140" spans="1:47" x14ac:dyDescent="0.25">
      <c r="A1140" s="2" t="s">
        <v>670</v>
      </c>
      <c r="B1140" s="48">
        <v>44189</v>
      </c>
      <c r="C1140" s="2" t="s">
        <v>35</v>
      </c>
      <c r="D1140" s="2" t="s">
        <v>33</v>
      </c>
      <c r="E1140" s="2" t="s">
        <v>2983</v>
      </c>
      <c r="F1140" s="2" t="s">
        <v>828</v>
      </c>
      <c r="G1140" s="2" t="s">
        <v>3</v>
      </c>
      <c r="H1140" s="2" t="s">
        <v>2991</v>
      </c>
      <c r="I1140" s="1" t="s">
        <v>1</v>
      </c>
      <c r="J1140" s="1" t="s">
        <v>1</v>
      </c>
      <c r="K1140" s="1" t="s">
        <v>1</v>
      </c>
      <c r="L1140" s="1" t="s">
        <v>1</v>
      </c>
      <c r="M1140" s="1">
        <v>0</v>
      </c>
      <c r="N1140" s="2" t="s">
        <v>1</v>
      </c>
      <c r="O1140" s="2" t="s">
        <v>2992</v>
      </c>
      <c r="P1140" s="2" t="s">
        <v>2993</v>
      </c>
      <c r="Q1140" s="1">
        <v>5449564</v>
      </c>
      <c r="R1140" s="1">
        <v>0</v>
      </c>
      <c r="S1140" s="1">
        <v>0</v>
      </c>
      <c r="T1140" s="1">
        <v>4697900</v>
      </c>
      <c r="U1140" s="2" t="s">
        <v>9</v>
      </c>
      <c r="V1140" s="1">
        <v>751664</v>
      </c>
      <c r="W1140" s="1">
        <v>0</v>
      </c>
      <c r="X1140" s="2" t="s">
        <v>0</v>
      </c>
      <c r="Y1140" s="1">
        <v>0</v>
      </c>
      <c r="Z1140" s="1">
        <v>0</v>
      </c>
      <c r="AA1140" s="2" t="s">
        <v>0</v>
      </c>
      <c r="AB1140" s="1">
        <v>0</v>
      </c>
      <c r="AC1140" s="1">
        <v>0</v>
      </c>
      <c r="AD1140" s="2" t="s">
        <v>0</v>
      </c>
      <c r="AE1140" s="1">
        <v>0</v>
      </c>
      <c r="AF1140" s="2">
        <v>0</v>
      </c>
      <c r="AG1140" s="2" t="s">
        <v>0</v>
      </c>
      <c r="AH1140" s="1">
        <v>0</v>
      </c>
      <c r="AI1140" s="1">
        <v>0</v>
      </c>
      <c r="AJ1140" s="2" t="s">
        <v>0</v>
      </c>
      <c r="AK1140" s="1">
        <v>0</v>
      </c>
      <c r="AL1140" s="1">
        <v>0</v>
      </c>
      <c r="AM1140" s="49" t="s">
        <v>1</v>
      </c>
      <c r="AN1140" s="2" t="s">
        <v>1</v>
      </c>
      <c r="AO1140" s="49" t="s">
        <v>1</v>
      </c>
      <c r="AP1140" s="2" t="s">
        <v>1</v>
      </c>
      <c r="AR1140" s="7"/>
      <c r="AS1140" s="125"/>
      <c r="AT1140" s="5"/>
      <c r="AU1140" s="13"/>
    </row>
    <row r="1141" spans="1:47" x14ac:dyDescent="0.25">
      <c r="A1141" s="2" t="s">
        <v>671</v>
      </c>
      <c r="B1141" s="48">
        <v>44189</v>
      </c>
      <c r="C1141" s="2" t="s">
        <v>35</v>
      </c>
      <c r="D1141" s="2" t="s">
        <v>33</v>
      </c>
      <c r="E1141" s="2" t="s">
        <v>2983</v>
      </c>
      <c r="F1141" s="2" t="s">
        <v>828</v>
      </c>
      <c r="G1141" s="2" t="s">
        <v>3</v>
      </c>
      <c r="H1141" s="2" t="s">
        <v>2994</v>
      </c>
      <c r="I1141" s="1" t="s">
        <v>1</v>
      </c>
      <c r="J1141" s="1" t="s">
        <v>1</v>
      </c>
      <c r="K1141" s="1" t="s">
        <v>1</v>
      </c>
      <c r="L1141" s="1" t="s">
        <v>1</v>
      </c>
      <c r="M1141" s="1">
        <v>0</v>
      </c>
      <c r="N1141" s="2" t="s">
        <v>1</v>
      </c>
      <c r="O1141" s="2" t="s">
        <v>2</v>
      </c>
      <c r="P1141" s="2" t="s">
        <v>1</v>
      </c>
      <c r="Q1141" s="1">
        <v>59536300</v>
      </c>
      <c r="R1141" s="1">
        <v>0</v>
      </c>
      <c r="S1141" s="1">
        <v>59536300</v>
      </c>
      <c r="T1141" s="1">
        <v>0</v>
      </c>
      <c r="U1141" s="2" t="s">
        <v>0</v>
      </c>
      <c r="V1141" s="1">
        <v>0</v>
      </c>
      <c r="W1141" s="1">
        <v>0</v>
      </c>
      <c r="X1141" s="2" t="s">
        <v>0</v>
      </c>
      <c r="Y1141" s="1">
        <v>0</v>
      </c>
      <c r="Z1141" s="1">
        <v>0</v>
      </c>
      <c r="AA1141" s="2" t="s">
        <v>0</v>
      </c>
      <c r="AB1141" s="1">
        <v>0</v>
      </c>
      <c r="AC1141" s="1">
        <v>0</v>
      </c>
      <c r="AD1141" s="2" t="s">
        <v>0</v>
      </c>
      <c r="AE1141" s="1">
        <v>0</v>
      </c>
      <c r="AF1141" s="2">
        <v>0</v>
      </c>
      <c r="AG1141" s="2" t="s">
        <v>0</v>
      </c>
      <c r="AH1141" s="1">
        <v>0</v>
      </c>
      <c r="AI1141" s="1">
        <v>0</v>
      </c>
      <c r="AJ1141" s="2" t="s">
        <v>0</v>
      </c>
      <c r="AK1141" s="1">
        <v>0</v>
      </c>
      <c r="AL1141" s="1">
        <v>0</v>
      </c>
      <c r="AM1141" s="49" t="s">
        <v>1</v>
      </c>
      <c r="AN1141" s="2" t="s">
        <v>1</v>
      </c>
      <c r="AO1141" s="49" t="s">
        <v>1</v>
      </c>
      <c r="AP1141" s="2" t="s">
        <v>1</v>
      </c>
      <c r="AR1141" s="7"/>
      <c r="AS1141" s="125"/>
      <c r="AT1141" s="5"/>
      <c r="AU1141" s="13"/>
    </row>
    <row r="1142" spans="1:47" x14ac:dyDescent="0.25">
      <c r="A1142" s="2" t="s">
        <v>672</v>
      </c>
      <c r="B1142" s="48">
        <v>44189</v>
      </c>
      <c r="C1142" s="2" t="s">
        <v>6</v>
      </c>
      <c r="D1142" s="2" t="s">
        <v>33</v>
      </c>
      <c r="E1142" s="2" t="s">
        <v>206</v>
      </c>
      <c r="F1142" s="2" t="s">
        <v>472</v>
      </c>
      <c r="G1142" s="2" t="s">
        <v>3</v>
      </c>
      <c r="H1142" s="2" t="s">
        <v>2995</v>
      </c>
      <c r="I1142" s="1" t="s">
        <v>1</v>
      </c>
      <c r="J1142" s="1" t="s">
        <v>1</v>
      </c>
      <c r="K1142" s="1" t="s">
        <v>1</v>
      </c>
      <c r="L1142" s="1" t="s">
        <v>1</v>
      </c>
      <c r="M1142" s="1">
        <v>0</v>
      </c>
      <c r="N1142" s="2" t="s">
        <v>1</v>
      </c>
      <c r="O1142" s="2" t="s">
        <v>2</v>
      </c>
      <c r="P1142" s="2" t="s">
        <v>1</v>
      </c>
      <c r="Q1142" s="1">
        <v>1559472423.6915998</v>
      </c>
      <c r="R1142" s="1">
        <v>0</v>
      </c>
      <c r="S1142" s="1">
        <v>1065435733.9999993</v>
      </c>
      <c r="T1142" s="1">
        <v>0</v>
      </c>
      <c r="U1142" s="2" t="s">
        <v>0</v>
      </c>
      <c r="V1142" s="1">
        <v>0</v>
      </c>
      <c r="W1142" s="1">
        <v>425893698.00999981</v>
      </c>
      <c r="X1142" s="2" t="s">
        <v>9</v>
      </c>
      <c r="Y1142" s="1">
        <v>68142991.681600019</v>
      </c>
      <c r="Z1142" s="1">
        <v>0</v>
      </c>
      <c r="AA1142" s="2" t="s">
        <v>0</v>
      </c>
      <c r="AB1142" s="1">
        <v>0</v>
      </c>
      <c r="AC1142" s="1">
        <v>0</v>
      </c>
      <c r="AD1142" s="2" t="s">
        <v>0</v>
      </c>
      <c r="AE1142" s="1">
        <v>0</v>
      </c>
      <c r="AF1142" s="2">
        <v>0</v>
      </c>
      <c r="AG1142" s="2" t="s">
        <v>0</v>
      </c>
      <c r="AH1142" s="1">
        <v>0</v>
      </c>
      <c r="AI1142" s="1">
        <v>0</v>
      </c>
      <c r="AJ1142" s="2" t="s">
        <v>0</v>
      </c>
      <c r="AK1142" s="1">
        <v>0</v>
      </c>
      <c r="AL1142" s="1">
        <v>0</v>
      </c>
      <c r="AM1142" s="49" t="s">
        <v>1</v>
      </c>
      <c r="AN1142" s="2" t="s">
        <v>1</v>
      </c>
      <c r="AO1142" s="49" t="s">
        <v>1</v>
      </c>
      <c r="AP1142" s="2" t="s">
        <v>1</v>
      </c>
      <c r="AR1142" s="7"/>
      <c r="AS1142" s="125"/>
      <c r="AT1142" s="5"/>
      <c r="AU1142" s="13"/>
    </row>
    <row r="1143" spans="1:47" x14ac:dyDescent="0.25">
      <c r="A1143" s="2" t="s">
        <v>673</v>
      </c>
      <c r="B1143" s="48">
        <v>44189</v>
      </c>
      <c r="C1143" s="2" t="s">
        <v>27</v>
      </c>
      <c r="D1143" s="2" t="s">
        <v>26</v>
      </c>
      <c r="E1143" s="2" t="s">
        <v>253</v>
      </c>
      <c r="F1143" s="2" t="s">
        <v>2143</v>
      </c>
      <c r="G1143" s="2" t="s">
        <v>3</v>
      </c>
      <c r="H1143" s="2" t="s">
        <v>2996</v>
      </c>
      <c r="I1143" s="1" t="s">
        <v>1</v>
      </c>
      <c r="J1143" s="1" t="s">
        <v>1</v>
      </c>
      <c r="K1143" s="1" t="s">
        <v>1</v>
      </c>
      <c r="L1143" s="1" t="s">
        <v>1</v>
      </c>
      <c r="M1143" s="1">
        <v>0</v>
      </c>
      <c r="N1143" s="2" t="s">
        <v>1</v>
      </c>
      <c r="O1143" s="2" t="s">
        <v>2</v>
      </c>
      <c r="P1143" s="2" t="s">
        <v>1</v>
      </c>
      <c r="Q1143" s="1">
        <v>748122607.21000004</v>
      </c>
      <c r="R1143" s="1">
        <v>0</v>
      </c>
      <c r="S1143" s="1">
        <v>497167374.04000002</v>
      </c>
      <c r="T1143" s="1">
        <v>0</v>
      </c>
      <c r="U1143" s="2" t="s">
        <v>0</v>
      </c>
      <c r="V1143" s="1">
        <v>0</v>
      </c>
      <c r="W1143" s="1">
        <v>216340718.25</v>
      </c>
      <c r="X1143" s="2" t="s">
        <v>0</v>
      </c>
      <c r="Y1143" s="1">
        <v>34614514.920000002</v>
      </c>
      <c r="Z1143" s="1">
        <v>0</v>
      </c>
      <c r="AA1143" s="2" t="s">
        <v>0</v>
      </c>
      <c r="AB1143" s="1">
        <v>0</v>
      </c>
      <c r="AC1143" s="1">
        <v>0</v>
      </c>
      <c r="AD1143" s="2" t="s">
        <v>0</v>
      </c>
      <c r="AE1143" s="1">
        <v>0</v>
      </c>
      <c r="AF1143" s="2">
        <v>0</v>
      </c>
      <c r="AG1143" s="2" t="s">
        <v>0</v>
      </c>
      <c r="AH1143" s="1">
        <v>0</v>
      </c>
      <c r="AI1143" s="1">
        <v>0</v>
      </c>
      <c r="AJ1143" s="2" t="s">
        <v>0</v>
      </c>
      <c r="AK1143" s="1">
        <v>0</v>
      </c>
      <c r="AL1143" s="1">
        <v>0</v>
      </c>
      <c r="AM1143" s="49" t="s">
        <v>1</v>
      </c>
      <c r="AN1143" s="2" t="s">
        <v>1</v>
      </c>
      <c r="AO1143" s="49" t="s">
        <v>1</v>
      </c>
      <c r="AP1143" s="2" t="s">
        <v>1</v>
      </c>
      <c r="AR1143" s="7"/>
      <c r="AS1143" s="125"/>
      <c r="AT1143" s="5"/>
      <c r="AU1143" s="13"/>
    </row>
    <row r="1144" spans="1:47" x14ac:dyDescent="0.25">
      <c r="A1144" s="2" t="s">
        <v>675</v>
      </c>
      <c r="B1144" s="48">
        <v>44189</v>
      </c>
      <c r="C1144" s="2" t="s">
        <v>6</v>
      </c>
      <c r="D1144" s="2" t="s">
        <v>26</v>
      </c>
      <c r="E1144" s="2" t="s">
        <v>200</v>
      </c>
      <c r="F1144" s="2" t="s">
        <v>2367</v>
      </c>
      <c r="G1144" s="2" t="s">
        <v>3</v>
      </c>
      <c r="H1144" s="2" t="s">
        <v>2997</v>
      </c>
      <c r="I1144" s="1" t="s">
        <v>1</v>
      </c>
      <c r="J1144" s="1" t="s">
        <v>1</v>
      </c>
      <c r="K1144" s="1" t="s">
        <v>1</v>
      </c>
      <c r="L1144" s="1" t="s">
        <v>1</v>
      </c>
      <c r="M1144" s="1">
        <v>0</v>
      </c>
      <c r="N1144" s="2" t="s">
        <v>1</v>
      </c>
      <c r="O1144" s="2" t="s">
        <v>2</v>
      </c>
      <c r="P1144" s="2" t="s">
        <v>1</v>
      </c>
      <c r="Q1144" s="1">
        <v>1084717495.8139997</v>
      </c>
      <c r="R1144" s="1">
        <v>0</v>
      </c>
      <c r="S1144" s="1">
        <v>739091967.49999952</v>
      </c>
      <c r="T1144" s="1">
        <v>0</v>
      </c>
      <c r="U1144" s="2" t="s">
        <v>0</v>
      </c>
      <c r="V1144" s="1">
        <v>0</v>
      </c>
      <c r="W1144" s="1">
        <v>297953041.64999992</v>
      </c>
      <c r="X1144" s="2" t="s">
        <v>9</v>
      </c>
      <c r="Y1144" s="1">
        <v>47672486.664000012</v>
      </c>
      <c r="Z1144" s="1">
        <v>0</v>
      </c>
      <c r="AA1144" s="2" t="s">
        <v>0</v>
      </c>
      <c r="AB1144" s="1">
        <v>0</v>
      </c>
      <c r="AC1144" s="1">
        <v>0</v>
      </c>
      <c r="AD1144" s="2" t="s">
        <v>0</v>
      </c>
      <c r="AE1144" s="1">
        <v>0</v>
      </c>
      <c r="AF1144" s="2">
        <v>0</v>
      </c>
      <c r="AG1144" s="2" t="s">
        <v>0</v>
      </c>
      <c r="AH1144" s="1">
        <v>0</v>
      </c>
      <c r="AI1144" s="1">
        <v>0</v>
      </c>
      <c r="AJ1144" s="2" t="s">
        <v>0</v>
      </c>
      <c r="AK1144" s="1">
        <v>0</v>
      </c>
      <c r="AL1144" s="1">
        <v>0</v>
      </c>
      <c r="AM1144" s="49" t="s">
        <v>1</v>
      </c>
      <c r="AN1144" s="2" t="s">
        <v>1</v>
      </c>
      <c r="AO1144" s="49" t="s">
        <v>1</v>
      </c>
      <c r="AP1144" s="2" t="s">
        <v>1</v>
      </c>
      <c r="AR1144" s="7"/>
      <c r="AS1144" s="125"/>
      <c r="AT1144" s="5"/>
      <c r="AU1144" s="13"/>
    </row>
    <row r="1145" spans="1:47" x14ac:dyDescent="0.25">
      <c r="A1145" s="2" t="s">
        <v>676</v>
      </c>
      <c r="B1145" s="48">
        <v>44189</v>
      </c>
      <c r="C1145" s="2" t="s">
        <v>27</v>
      </c>
      <c r="D1145" s="2" t="s">
        <v>24</v>
      </c>
      <c r="E1145" s="2" t="s">
        <v>364</v>
      </c>
      <c r="F1145" s="2" t="s">
        <v>2998</v>
      </c>
      <c r="G1145" s="2" t="s">
        <v>3</v>
      </c>
      <c r="H1145" s="2" t="s">
        <v>2999</v>
      </c>
      <c r="I1145" s="1" t="s">
        <v>1</v>
      </c>
      <c r="J1145" s="1" t="s">
        <v>1</v>
      </c>
      <c r="K1145" s="1" t="s">
        <v>1</v>
      </c>
      <c r="L1145" s="1" t="s">
        <v>1</v>
      </c>
      <c r="M1145" s="1">
        <v>0</v>
      </c>
      <c r="N1145" s="2" t="s">
        <v>1</v>
      </c>
      <c r="O1145" s="2" t="s">
        <v>2</v>
      </c>
      <c r="P1145" s="2" t="s">
        <v>1</v>
      </c>
      <c r="Q1145" s="1">
        <v>259381564.76720002</v>
      </c>
      <c r="R1145" s="1">
        <v>0</v>
      </c>
      <c r="S1145" s="1">
        <v>162341044.5</v>
      </c>
      <c r="T1145" s="1">
        <v>0</v>
      </c>
      <c r="U1145" s="2" t="s">
        <v>0</v>
      </c>
      <c r="V1145" s="1">
        <v>0</v>
      </c>
      <c r="W1145" s="1">
        <v>83655620.920000002</v>
      </c>
      <c r="X1145" s="2" t="s">
        <v>0</v>
      </c>
      <c r="Y1145" s="1">
        <v>13384899.347200001</v>
      </c>
      <c r="Z1145" s="1">
        <v>0</v>
      </c>
      <c r="AA1145" s="2" t="s">
        <v>0</v>
      </c>
      <c r="AB1145" s="1">
        <v>0</v>
      </c>
      <c r="AC1145" s="1">
        <v>0</v>
      </c>
      <c r="AD1145" s="2" t="s">
        <v>0</v>
      </c>
      <c r="AE1145" s="1">
        <v>0</v>
      </c>
      <c r="AF1145" s="2">
        <v>0</v>
      </c>
      <c r="AG1145" s="2" t="s">
        <v>0</v>
      </c>
      <c r="AH1145" s="1">
        <v>0</v>
      </c>
      <c r="AI1145" s="1">
        <v>0</v>
      </c>
      <c r="AJ1145" s="2" t="s">
        <v>0</v>
      </c>
      <c r="AK1145" s="1">
        <v>0</v>
      </c>
      <c r="AL1145" s="1">
        <v>0</v>
      </c>
      <c r="AM1145" s="49" t="s">
        <v>1</v>
      </c>
      <c r="AN1145" s="2" t="s">
        <v>1</v>
      </c>
      <c r="AO1145" s="49" t="s">
        <v>1</v>
      </c>
      <c r="AP1145" s="2" t="s">
        <v>1</v>
      </c>
      <c r="AR1145" s="7"/>
      <c r="AS1145" s="125"/>
      <c r="AT1145" s="5"/>
      <c r="AU1145" s="13"/>
    </row>
    <row r="1146" spans="1:47" x14ac:dyDescent="0.25">
      <c r="A1146" s="2" t="s">
        <v>677</v>
      </c>
      <c r="B1146" s="48">
        <v>44189</v>
      </c>
      <c r="C1146" s="2" t="s">
        <v>6</v>
      </c>
      <c r="D1146" s="2" t="s">
        <v>24</v>
      </c>
      <c r="E1146" s="2" t="s">
        <v>196</v>
      </c>
      <c r="F1146" s="2" t="s">
        <v>1903</v>
      </c>
      <c r="G1146" s="2" t="s">
        <v>3</v>
      </c>
      <c r="H1146" s="2" t="s">
        <v>3000</v>
      </c>
      <c r="I1146" s="1" t="s">
        <v>1</v>
      </c>
      <c r="J1146" s="1" t="s">
        <v>1</v>
      </c>
      <c r="K1146" s="1" t="s">
        <v>1</v>
      </c>
      <c r="L1146" s="1" t="s">
        <v>1</v>
      </c>
      <c r="M1146" s="1">
        <v>0</v>
      </c>
      <c r="N1146" s="2" t="s">
        <v>1</v>
      </c>
      <c r="O1146" s="2" t="s">
        <v>2</v>
      </c>
      <c r="P1146" s="2" t="s">
        <v>1</v>
      </c>
      <c r="Q1146" s="1">
        <v>1263146071.0367997</v>
      </c>
      <c r="R1146" s="1">
        <v>0</v>
      </c>
      <c r="S1146" s="1">
        <v>869441356.49999952</v>
      </c>
      <c r="T1146" s="1">
        <v>0</v>
      </c>
      <c r="U1146" s="2" t="s">
        <v>0</v>
      </c>
      <c r="V1146" s="1">
        <v>0</v>
      </c>
      <c r="W1146" s="1">
        <v>339400615.98000002</v>
      </c>
      <c r="X1146" s="2" t="s">
        <v>9</v>
      </c>
      <c r="Y1146" s="1">
        <v>54304098.5568</v>
      </c>
      <c r="Z1146" s="1">
        <v>0</v>
      </c>
      <c r="AA1146" s="2" t="s">
        <v>0</v>
      </c>
      <c r="AB1146" s="1">
        <v>0</v>
      </c>
      <c r="AC1146" s="1">
        <v>0</v>
      </c>
      <c r="AD1146" s="2" t="s">
        <v>0</v>
      </c>
      <c r="AE1146" s="1">
        <v>0</v>
      </c>
      <c r="AF1146" s="2">
        <v>0</v>
      </c>
      <c r="AG1146" s="2" t="s">
        <v>0</v>
      </c>
      <c r="AH1146" s="1">
        <v>0</v>
      </c>
      <c r="AI1146" s="1">
        <v>0</v>
      </c>
      <c r="AJ1146" s="2" t="s">
        <v>0</v>
      </c>
      <c r="AK1146" s="1">
        <v>0</v>
      </c>
      <c r="AL1146" s="1">
        <v>0</v>
      </c>
      <c r="AM1146" s="49" t="s">
        <v>1</v>
      </c>
      <c r="AN1146" s="2" t="s">
        <v>1</v>
      </c>
      <c r="AO1146" s="49" t="s">
        <v>1</v>
      </c>
      <c r="AP1146" s="2" t="s">
        <v>1</v>
      </c>
      <c r="AR1146" s="7"/>
      <c r="AS1146" s="125"/>
      <c r="AT1146" s="5"/>
      <c r="AU1146" s="13"/>
    </row>
    <row r="1147" spans="1:47" x14ac:dyDescent="0.25">
      <c r="A1147" s="2" t="s">
        <v>678</v>
      </c>
      <c r="B1147" s="48">
        <v>44189</v>
      </c>
      <c r="C1147" s="2" t="s">
        <v>6</v>
      </c>
      <c r="D1147" s="2" t="s">
        <v>22</v>
      </c>
      <c r="E1147" s="2" t="s">
        <v>194</v>
      </c>
      <c r="F1147" s="2" t="s">
        <v>3001</v>
      </c>
      <c r="G1147" s="2" t="s">
        <v>3</v>
      </c>
      <c r="H1147" s="2" t="s">
        <v>3002</v>
      </c>
      <c r="I1147" s="1" t="s">
        <v>1</v>
      </c>
      <c r="J1147" s="1" t="s">
        <v>1</v>
      </c>
      <c r="K1147" s="1" t="s">
        <v>1</v>
      </c>
      <c r="L1147" s="1" t="s">
        <v>1</v>
      </c>
      <c r="M1147" s="1">
        <v>0</v>
      </c>
      <c r="N1147" s="2" t="s">
        <v>1</v>
      </c>
      <c r="O1147" s="2" t="s">
        <v>2</v>
      </c>
      <c r="P1147" s="2" t="s">
        <v>1</v>
      </c>
      <c r="Q1147" s="1">
        <v>1132335493.6087997</v>
      </c>
      <c r="R1147" s="1">
        <v>0</v>
      </c>
      <c r="S1147" s="1">
        <v>800515518.49999964</v>
      </c>
      <c r="T1147" s="1">
        <v>0</v>
      </c>
      <c r="U1147" s="2" t="s">
        <v>0</v>
      </c>
      <c r="V1147" s="1">
        <v>0</v>
      </c>
      <c r="W1147" s="1">
        <v>286051702.67999995</v>
      </c>
      <c r="X1147" s="2" t="s">
        <v>9</v>
      </c>
      <c r="Y1147" s="1">
        <v>45768272.428800002</v>
      </c>
      <c r="Z1147" s="1">
        <v>0</v>
      </c>
      <c r="AA1147" s="2" t="s">
        <v>0</v>
      </c>
      <c r="AB1147" s="1">
        <v>0</v>
      </c>
      <c r="AC1147" s="1">
        <v>0</v>
      </c>
      <c r="AD1147" s="2" t="s">
        <v>0</v>
      </c>
      <c r="AE1147" s="1">
        <v>0</v>
      </c>
      <c r="AF1147" s="2">
        <v>0</v>
      </c>
      <c r="AG1147" s="2" t="s">
        <v>0</v>
      </c>
      <c r="AH1147" s="1">
        <v>0</v>
      </c>
      <c r="AI1147" s="1">
        <v>0</v>
      </c>
      <c r="AJ1147" s="2" t="s">
        <v>0</v>
      </c>
      <c r="AK1147" s="1">
        <v>0</v>
      </c>
      <c r="AL1147" s="1">
        <v>0</v>
      </c>
      <c r="AM1147" s="49" t="s">
        <v>1</v>
      </c>
      <c r="AN1147" s="2" t="s">
        <v>1</v>
      </c>
      <c r="AO1147" s="49" t="s">
        <v>1</v>
      </c>
      <c r="AP1147" s="2" t="s">
        <v>1</v>
      </c>
      <c r="AR1147" s="7"/>
      <c r="AS1147" s="125"/>
      <c r="AT1147" s="5"/>
      <c r="AU1147" s="13"/>
    </row>
    <row r="1148" spans="1:47" x14ac:dyDescent="0.25">
      <c r="A1148" s="2" t="s">
        <v>679</v>
      </c>
      <c r="B1148" s="48">
        <v>44189</v>
      </c>
      <c r="C1148" s="2" t="s">
        <v>6</v>
      </c>
      <c r="D1148" s="2" t="s">
        <v>22</v>
      </c>
      <c r="E1148" s="2" t="s">
        <v>194</v>
      </c>
      <c r="F1148" s="2" t="s">
        <v>3001</v>
      </c>
      <c r="G1148" s="2" t="s">
        <v>3</v>
      </c>
      <c r="H1148" s="2" t="s">
        <v>3003</v>
      </c>
      <c r="I1148" s="1" t="s">
        <v>1</v>
      </c>
      <c r="J1148" s="1" t="s">
        <v>1</v>
      </c>
      <c r="K1148" s="1" t="s">
        <v>1</v>
      </c>
      <c r="L1148" s="1" t="s">
        <v>1</v>
      </c>
      <c r="M1148" s="1">
        <v>0</v>
      </c>
      <c r="N1148" s="2" t="s">
        <v>1</v>
      </c>
      <c r="O1148" s="2" t="s">
        <v>1862</v>
      </c>
      <c r="P1148" s="2" t="s">
        <v>1863</v>
      </c>
      <c r="Q1148" s="1">
        <v>58979552</v>
      </c>
      <c r="R1148" s="1">
        <v>0</v>
      </c>
      <c r="S1148" s="1">
        <v>2398000</v>
      </c>
      <c r="T1148" s="1">
        <v>48777200</v>
      </c>
      <c r="U1148" s="2" t="s">
        <v>9</v>
      </c>
      <c r="V1148" s="1">
        <v>7804352</v>
      </c>
      <c r="W1148" s="1">
        <v>0</v>
      </c>
      <c r="X1148" s="2" t="s">
        <v>0</v>
      </c>
      <c r="Y1148" s="1">
        <v>0</v>
      </c>
      <c r="Z1148" s="1">
        <v>0</v>
      </c>
      <c r="AA1148" s="2" t="s">
        <v>0</v>
      </c>
      <c r="AB1148" s="1">
        <v>0</v>
      </c>
      <c r="AC1148" s="1">
        <v>0</v>
      </c>
      <c r="AD1148" s="2" t="s">
        <v>0</v>
      </c>
      <c r="AE1148" s="1">
        <v>0</v>
      </c>
      <c r="AF1148" s="2">
        <v>0</v>
      </c>
      <c r="AG1148" s="2" t="s">
        <v>0</v>
      </c>
      <c r="AH1148" s="1">
        <v>0</v>
      </c>
      <c r="AI1148" s="1">
        <v>0</v>
      </c>
      <c r="AJ1148" s="2" t="s">
        <v>0</v>
      </c>
      <c r="AK1148" s="1">
        <v>0</v>
      </c>
      <c r="AL1148" s="1">
        <v>0</v>
      </c>
      <c r="AM1148" s="49" t="s">
        <v>1</v>
      </c>
      <c r="AN1148" s="2" t="s">
        <v>1</v>
      </c>
      <c r="AO1148" s="49" t="s">
        <v>1</v>
      </c>
      <c r="AP1148" s="2" t="s">
        <v>1</v>
      </c>
      <c r="AR1148" s="7"/>
      <c r="AS1148" s="125"/>
      <c r="AT1148" s="5"/>
      <c r="AU1148" s="13"/>
    </row>
    <row r="1149" spans="1:47" x14ac:dyDescent="0.25">
      <c r="A1149" s="2" t="s">
        <v>680</v>
      </c>
      <c r="B1149" s="48">
        <v>44189</v>
      </c>
      <c r="C1149" s="2" t="s">
        <v>6</v>
      </c>
      <c r="D1149" s="2" t="s">
        <v>22</v>
      </c>
      <c r="E1149" s="2" t="s">
        <v>194</v>
      </c>
      <c r="F1149" s="2" t="s">
        <v>3001</v>
      </c>
      <c r="G1149" s="2" t="s">
        <v>3</v>
      </c>
      <c r="H1149" s="2" t="s">
        <v>3004</v>
      </c>
      <c r="I1149" s="1" t="s">
        <v>1</v>
      </c>
      <c r="J1149" s="1" t="s">
        <v>1</v>
      </c>
      <c r="K1149" s="1" t="s">
        <v>1</v>
      </c>
      <c r="L1149" s="1" t="s">
        <v>1</v>
      </c>
      <c r="M1149" s="1">
        <v>0</v>
      </c>
      <c r="N1149" s="2" t="s">
        <v>1</v>
      </c>
      <c r="O1149" s="2" t="s">
        <v>2</v>
      </c>
      <c r="P1149" s="2" t="s">
        <v>1</v>
      </c>
      <c r="Q1149" s="1">
        <v>365965418.38839996</v>
      </c>
      <c r="R1149" s="1">
        <v>0</v>
      </c>
      <c r="S1149" s="1">
        <v>287329566.5</v>
      </c>
      <c r="T1149" s="1">
        <v>0</v>
      </c>
      <c r="U1149" s="2" t="s">
        <v>0</v>
      </c>
      <c r="V1149" s="1">
        <v>0</v>
      </c>
      <c r="W1149" s="1">
        <v>67789527.49000001</v>
      </c>
      <c r="X1149" s="2" t="s">
        <v>9</v>
      </c>
      <c r="Y1149" s="1">
        <v>10846324.398399999</v>
      </c>
      <c r="Z1149" s="1">
        <v>0</v>
      </c>
      <c r="AA1149" s="2" t="s">
        <v>0</v>
      </c>
      <c r="AB1149" s="1">
        <v>0</v>
      </c>
      <c r="AC1149" s="1">
        <v>0</v>
      </c>
      <c r="AD1149" s="2" t="s">
        <v>0</v>
      </c>
      <c r="AE1149" s="1">
        <v>0</v>
      </c>
      <c r="AF1149" s="2">
        <v>0</v>
      </c>
      <c r="AG1149" s="2" t="s">
        <v>0</v>
      </c>
      <c r="AH1149" s="1">
        <v>0</v>
      </c>
      <c r="AI1149" s="1">
        <v>0</v>
      </c>
      <c r="AJ1149" s="2" t="s">
        <v>0</v>
      </c>
      <c r="AK1149" s="1">
        <v>0</v>
      </c>
      <c r="AL1149" s="1">
        <v>0</v>
      </c>
      <c r="AM1149" s="49" t="s">
        <v>1</v>
      </c>
      <c r="AN1149" s="2" t="s">
        <v>1</v>
      </c>
      <c r="AO1149" s="49" t="s">
        <v>1</v>
      </c>
      <c r="AP1149" s="2" t="s">
        <v>1</v>
      </c>
      <c r="AR1149" s="7"/>
      <c r="AS1149" s="125"/>
      <c r="AT1149" s="5"/>
      <c r="AU1149" s="13"/>
    </row>
    <row r="1150" spans="1:47" x14ac:dyDescent="0.25">
      <c r="A1150" s="2" t="s">
        <v>681</v>
      </c>
      <c r="B1150" s="48">
        <v>44189</v>
      </c>
      <c r="C1150" s="2" t="s">
        <v>6</v>
      </c>
      <c r="D1150" s="2" t="s">
        <v>19</v>
      </c>
      <c r="E1150" s="2" t="s">
        <v>185</v>
      </c>
      <c r="F1150" s="2" t="s">
        <v>832</v>
      </c>
      <c r="G1150" s="2" t="s">
        <v>3</v>
      </c>
      <c r="H1150" s="2" t="s">
        <v>3005</v>
      </c>
      <c r="I1150" s="1" t="s">
        <v>1</v>
      </c>
      <c r="J1150" s="1" t="s">
        <v>1</v>
      </c>
      <c r="K1150" s="1" t="s">
        <v>1</v>
      </c>
      <c r="L1150" s="1" t="s">
        <v>1</v>
      </c>
      <c r="M1150" s="1">
        <v>0</v>
      </c>
      <c r="N1150" s="2" t="s">
        <v>1</v>
      </c>
      <c r="O1150" s="2" t="s">
        <v>2</v>
      </c>
      <c r="P1150" s="2" t="s">
        <v>1</v>
      </c>
      <c r="Q1150" s="1">
        <v>682173769.8448</v>
      </c>
      <c r="R1150" s="1">
        <v>0</v>
      </c>
      <c r="S1150" s="1">
        <v>429585215.74999994</v>
      </c>
      <c r="T1150" s="1">
        <v>0</v>
      </c>
      <c r="U1150" s="2" t="s">
        <v>0</v>
      </c>
      <c r="V1150" s="1">
        <v>0</v>
      </c>
      <c r="W1150" s="1">
        <v>217748753.53000003</v>
      </c>
      <c r="X1150" s="2" t="s">
        <v>0</v>
      </c>
      <c r="Y1150" s="1">
        <v>34839800.564800009</v>
      </c>
      <c r="Z1150" s="1">
        <v>0</v>
      </c>
      <c r="AA1150" s="2" t="s">
        <v>0</v>
      </c>
      <c r="AB1150" s="1">
        <v>0</v>
      </c>
      <c r="AC1150" s="1">
        <v>0</v>
      </c>
      <c r="AD1150" s="2" t="s">
        <v>0</v>
      </c>
      <c r="AE1150" s="1">
        <v>0</v>
      </c>
      <c r="AF1150" s="2">
        <v>0</v>
      </c>
      <c r="AG1150" s="2" t="s">
        <v>0</v>
      </c>
      <c r="AH1150" s="1">
        <v>0</v>
      </c>
      <c r="AI1150" s="1">
        <v>0</v>
      </c>
      <c r="AJ1150" s="2" t="s">
        <v>0</v>
      </c>
      <c r="AK1150" s="1">
        <v>0</v>
      </c>
      <c r="AL1150" s="1">
        <v>0</v>
      </c>
      <c r="AM1150" s="49" t="s">
        <v>1</v>
      </c>
      <c r="AN1150" s="2" t="s">
        <v>1</v>
      </c>
      <c r="AO1150" s="49" t="s">
        <v>1</v>
      </c>
      <c r="AP1150" s="2" t="s">
        <v>1</v>
      </c>
      <c r="AR1150" s="7"/>
      <c r="AS1150" s="125"/>
      <c r="AT1150" s="5"/>
      <c r="AU1150" s="13"/>
    </row>
    <row r="1151" spans="1:47" x14ac:dyDescent="0.25">
      <c r="A1151" s="2" t="s">
        <v>682</v>
      </c>
      <c r="B1151" s="48">
        <v>44189</v>
      </c>
      <c r="C1151" s="2" t="s">
        <v>6</v>
      </c>
      <c r="D1151" s="2" t="s">
        <v>19</v>
      </c>
      <c r="E1151" s="2" t="s">
        <v>185</v>
      </c>
      <c r="F1151" s="2" t="s">
        <v>832</v>
      </c>
      <c r="G1151" s="2" t="s">
        <v>3</v>
      </c>
      <c r="H1151" s="2" t="s">
        <v>3006</v>
      </c>
      <c r="I1151" s="1" t="s">
        <v>1</v>
      </c>
      <c r="J1151" s="1" t="s">
        <v>1</v>
      </c>
      <c r="K1151" s="1" t="s">
        <v>1</v>
      </c>
      <c r="L1151" s="1" t="s">
        <v>1</v>
      </c>
      <c r="M1151" s="1">
        <v>0</v>
      </c>
      <c r="N1151" s="2" t="s">
        <v>1</v>
      </c>
      <c r="O1151" s="2" t="s">
        <v>3007</v>
      </c>
      <c r="P1151" s="2" t="s">
        <v>3008</v>
      </c>
      <c r="Q1151" s="1">
        <v>21614482</v>
      </c>
      <c r="R1151" s="1">
        <v>0</v>
      </c>
      <c r="S1151" s="1">
        <v>14243030</v>
      </c>
      <c r="T1151" s="1">
        <v>6354700</v>
      </c>
      <c r="U1151" s="2" t="s">
        <v>9</v>
      </c>
      <c r="V1151" s="1">
        <v>1016752</v>
      </c>
      <c r="W1151" s="1">
        <v>0</v>
      </c>
      <c r="X1151" s="2" t="s">
        <v>0</v>
      </c>
      <c r="Y1151" s="1">
        <v>0</v>
      </c>
      <c r="Z1151" s="1">
        <v>0</v>
      </c>
      <c r="AA1151" s="2" t="s">
        <v>0</v>
      </c>
      <c r="AB1151" s="1">
        <v>0</v>
      </c>
      <c r="AC1151" s="1">
        <v>0</v>
      </c>
      <c r="AD1151" s="2" t="s">
        <v>0</v>
      </c>
      <c r="AE1151" s="1">
        <v>0</v>
      </c>
      <c r="AF1151" s="2">
        <v>0</v>
      </c>
      <c r="AG1151" s="2" t="s">
        <v>0</v>
      </c>
      <c r="AH1151" s="1">
        <v>0</v>
      </c>
      <c r="AI1151" s="1">
        <v>0</v>
      </c>
      <c r="AJ1151" s="2" t="s">
        <v>0</v>
      </c>
      <c r="AK1151" s="1">
        <v>0</v>
      </c>
      <c r="AL1151" s="1">
        <v>0</v>
      </c>
      <c r="AM1151" s="49" t="s">
        <v>1</v>
      </c>
      <c r="AN1151" s="2" t="s">
        <v>1</v>
      </c>
      <c r="AO1151" s="49" t="s">
        <v>1</v>
      </c>
      <c r="AP1151" s="2" t="s">
        <v>1</v>
      </c>
      <c r="AR1151" s="7"/>
      <c r="AS1151" s="125"/>
      <c r="AT1151" s="5"/>
      <c r="AU1151" s="13"/>
    </row>
    <row r="1152" spans="1:47" x14ac:dyDescent="0.25">
      <c r="A1152" s="2" t="s">
        <v>683</v>
      </c>
      <c r="B1152" s="48">
        <v>44189</v>
      </c>
      <c r="C1152" s="2" t="s">
        <v>6</v>
      </c>
      <c r="D1152" s="2" t="s">
        <v>19</v>
      </c>
      <c r="E1152" s="2" t="s">
        <v>185</v>
      </c>
      <c r="F1152" s="2" t="s">
        <v>832</v>
      </c>
      <c r="G1152" s="2" t="s">
        <v>3</v>
      </c>
      <c r="H1152" s="2" t="s">
        <v>3009</v>
      </c>
      <c r="I1152" s="1" t="s">
        <v>1</v>
      </c>
      <c r="J1152" s="1" t="s">
        <v>1</v>
      </c>
      <c r="K1152" s="1" t="s">
        <v>1</v>
      </c>
      <c r="L1152" s="1" t="s">
        <v>1</v>
      </c>
      <c r="M1152" s="1">
        <v>0</v>
      </c>
      <c r="N1152" s="2" t="s">
        <v>1</v>
      </c>
      <c r="O1152" s="2" t="s">
        <v>2</v>
      </c>
      <c r="P1152" s="2" t="s">
        <v>1</v>
      </c>
      <c r="Q1152" s="1">
        <v>786006166.8499999</v>
      </c>
      <c r="R1152" s="1">
        <v>0</v>
      </c>
      <c r="S1152" s="1">
        <v>515513672.24999976</v>
      </c>
      <c r="T1152" s="1">
        <v>0</v>
      </c>
      <c r="U1152" s="2" t="s">
        <v>0</v>
      </c>
      <c r="V1152" s="1">
        <v>0</v>
      </c>
      <c r="W1152" s="1">
        <v>233183185</v>
      </c>
      <c r="X1152" s="2" t="s">
        <v>9</v>
      </c>
      <c r="Y1152" s="1">
        <v>37309309.600000001</v>
      </c>
      <c r="Z1152" s="1">
        <v>0</v>
      </c>
      <c r="AA1152" s="2" t="s">
        <v>0</v>
      </c>
      <c r="AB1152" s="1">
        <v>0</v>
      </c>
      <c r="AC1152" s="1">
        <v>0</v>
      </c>
      <c r="AD1152" s="2" t="s">
        <v>0</v>
      </c>
      <c r="AE1152" s="1">
        <v>0</v>
      </c>
      <c r="AF1152" s="2">
        <v>0</v>
      </c>
      <c r="AG1152" s="2" t="s">
        <v>0</v>
      </c>
      <c r="AH1152" s="1">
        <v>0</v>
      </c>
      <c r="AI1152" s="1">
        <v>0</v>
      </c>
      <c r="AJ1152" s="2" t="s">
        <v>0</v>
      </c>
      <c r="AK1152" s="1">
        <v>0</v>
      </c>
      <c r="AL1152" s="1">
        <v>0</v>
      </c>
      <c r="AM1152" s="49" t="s">
        <v>1</v>
      </c>
      <c r="AN1152" s="2" t="s">
        <v>1</v>
      </c>
      <c r="AO1152" s="49" t="s">
        <v>1</v>
      </c>
      <c r="AP1152" s="2" t="s">
        <v>1</v>
      </c>
      <c r="AR1152" s="7"/>
      <c r="AS1152" s="125"/>
      <c r="AT1152" s="5"/>
      <c r="AU1152" s="13"/>
    </row>
    <row r="1153" spans="1:47" x14ac:dyDescent="0.25">
      <c r="A1153" s="2" t="s">
        <v>684</v>
      </c>
      <c r="B1153" s="48">
        <v>44189</v>
      </c>
      <c r="C1153" s="2" t="s">
        <v>6</v>
      </c>
      <c r="D1153" s="2" t="s">
        <v>17</v>
      </c>
      <c r="E1153" s="2" t="s">
        <v>183</v>
      </c>
      <c r="F1153" s="2" t="s">
        <v>3010</v>
      </c>
      <c r="G1153" s="2" t="s">
        <v>3</v>
      </c>
      <c r="H1153" s="2" t="s">
        <v>3011</v>
      </c>
      <c r="I1153" s="1" t="s">
        <v>1</v>
      </c>
      <c r="J1153" s="1" t="s">
        <v>1</v>
      </c>
      <c r="K1153" s="1" t="s">
        <v>1</v>
      </c>
      <c r="L1153" s="1" t="s">
        <v>1</v>
      </c>
      <c r="M1153" s="1">
        <v>0</v>
      </c>
      <c r="N1153" s="2" t="s">
        <v>1</v>
      </c>
      <c r="O1153" s="2" t="s">
        <v>2</v>
      </c>
      <c r="P1153" s="2" t="s">
        <v>1</v>
      </c>
      <c r="Q1153" s="1">
        <v>838559959.97880006</v>
      </c>
      <c r="R1153" s="1">
        <v>0</v>
      </c>
      <c r="S1153" s="1">
        <v>593965688.0999999</v>
      </c>
      <c r="T1153" s="1">
        <v>0</v>
      </c>
      <c r="U1153" s="2" t="s">
        <v>0</v>
      </c>
      <c r="V1153" s="1">
        <v>0</v>
      </c>
      <c r="W1153" s="1">
        <v>210857130.93000001</v>
      </c>
      <c r="X1153" s="2" t="s">
        <v>9</v>
      </c>
      <c r="Y1153" s="1">
        <v>33737140.948800005</v>
      </c>
      <c r="Z1153" s="1">
        <v>0</v>
      </c>
      <c r="AA1153" s="2" t="s">
        <v>0</v>
      </c>
      <c r="AB1153" s="1">
        <v>0</v>
      </c>
      <c r="AC1153" s="1">
        <v>0</v>
      </c>
      <c r="AD1153" s="2" t="s">
        <v>0</v>
      </c>
      <c r="AE1153" s="1">
        <v>0</v>
      </c>
      <c r="AF1153" s="2">
        <v>0</v>
      </c>
      <c r="AG1153" s="2" t="s">
        <v>0</v>
      </c>
      <c r="AH1153" s="1">
        <v>0</v>
      </c>
      <c r="AI1153" s="1">
        <v>0</v>
      </c>
      <c r="AJ1153" s="2" t="s">
        <v>0</v>
      </c>
      <c r="AK1153" s="1">
        <v>0</v>
      </c>
      <c r="AL1153" s="1">
        <v>0</v>
      </c>
      <c r="AM1153" s="49" t="s">
        <v>1</v>
      </c>
      <c r="AN1153" s="2" t="s">
        <v>1</v>
      </c>
      <c r="AO1153" s="49" t="s">
        <v>1</v>
      </c>
      <c r="AP1153" s="2" t="s">
        <v>1</v>
      </c>
      <c r="AR1153" s="7"/>
      <c r="AS1153" s="125"/>
      <c r="AT1153" s="5"/>
      <c r="AU1153" s="13"/>
    </row>
    <row r="1154" spans="1:47" x14ac:dyDescent="0.25">
      <c r="A1154" s="2" t="s">
        <v>685</v>
      </c>
      <c r="B1154" s="48">
        <v>44189</v>
      </c>
      <c r="C1154" s="2" t="s">
        <v>6</v>
      </c>
      <c r="D1154" s="2" t="s">
        <v>14</v>
      </c>
      <c r="E1154" s="2" t="s">
        <v>181</v>
      </c>
      <c r="F1154" s="2" t="s">
        <v>3012</v>
      </c>
      <c r="G1154" s="2" t="s">
        <v>3</v>
      </c>
      <c r="H1154" s="2" t="s">
        <v>3013</v>
      </c>
      <c r="I1154" s="1" t="s">
        <v>1</v>
      </c>
      <c r="J1154" s="1" t="s">
        <v>1</v>
      </c>
      <c r="K1154" s="1" t="s">
        <v>1</v>
      </c>
      <c r="L1154" s="1" t="s">
        <v>1</v>
      </c>
      <c r="M1154" s="1">
        <v>0</v>
      </c>
      <c r="N1154" s="2" t="s">
        <v>1</v>
      </c>
      <c r="O1154" s="2" t="s">
        <v>2</v>
      </c>
      <c r="P1154" s="2" t="s">
        <v>1</v>
      </c>
      <c r="Q1154" s="1">
        <v>653407384.0467999</v>
      </c>
      <c r="R1154" s="1">
        <v>0</v>
      </c>
      <c r="S1154" s="1">
        <v>451246293.74999976</v>
      </c>
      <c r="T1154" s="1">
        <v>0</v>
      </c>
      <c r="U1154" s="2" t="s">
        <v>0</v>
      </c>
      <c r="V1154" s="1">
        <v>0</v>
      </c>
      <c r="W1154" s="1">
        <v>174276801.98000002</v>
      </c>
      <c r="X1154" s="2" t="s">
        <v>9</v>
      </c>
      <c r="Y1154" s="1">
        <v>27884288.316800006</v>
      </c>
      <c r="Z1154" s="1">
        <v>0</v>
      </c>
      <c r="AA1154" s="2" t="s">
        <v>0</v>
      </c>
      <c r="AB1154" s="1">
        <v>0</v>
      </c>
      <c r="AC1154" s="1">
        <v>0</v>
      </c>
      <c r="AD1154" s="2" t="s">
        <v>0</v>
      </c>
      <c r="AE1154" s="1">
        <v>0</v>
      </c>
      <c r="AF1154" s="2">
        <v>0</v>
      </c>
      <c r="AG1154" s="2" t="s">
        <v>0</v>
      </c>
      <c r="AH1154" s="1">
        <v>0</v>
      </c>
      <c r="AI1154" s="1">
        <v>0</v>
      </c>
      <c r="AJ1154" s="2" t="s">
        <v>0</v>
      </c>
      <c r="AK1154" s="1">
        <v>0</v>
      </c>
      <c r="AL1154" s="1">
        <v>0</v>
      </c>
      <c r="AM1154" s="49" t="s">
        <v>1</v>
      </c>
      <c r="AN1154" s="2" t="s">
        <v>1</v>
      </c>
      <c r="AO1154" s="49" t="s">
        <v>1</v>
      </c>
      <c r="AP1154" s="2" t="s">
        <v>1</v>
      </c>
      <c r="AR1154" s="7"/>
      <c r="AS1154" s="125"/>
      <c r="AT1154" s="5"/>
      <c r="AU1154" s="13"/>
    </row>
    <row r="1155" spans="1:47" x14ac:dyDescent="0.25">
      <c r="A1155" s="2" t="s">
        <v>686</v>
      </c>
      <c r="B1155" s="48">
        <v>44189</v>
      </c>
      <c r="C1155" s="2" t="s">
        <v>6</v>
      </c>
      <c r="D1155" s="2" t="s">
        <v>10</v>
      </c>
      <c r="E1155" s="2" t="s">
        <v>178</v>
      </c>
      <c r="F1155" s="2" t="s">
        <v>889</v>
      </c>
      <c r="G1155" s="2" t="s">
        <v>3</v>
      </c>
      <c r="H1155" s="2" t="s">
        <v>3014</v>
      </c>
      <c r="I1155" s="1" t="s">
        <v>1</v>
      </c>
      <c r="J1155" s="1" t="s">
        <v>1</v>
      </c>
      <c r="K1155" s="1" t="s">
        <v>1</v>
      </c>
      <c r="L1155" s="1" t="s">
        <v>1</v>
      </c>
      <c r="M1155" s="1">
        <v>0</v>
      </c>
      <c r="N1155" s="2" t="s">
        <v>1</v>
      </c>
      <c r="O1155" s="2" t="s">
        <v>2</v>
      </c>
      <c r="P1155" s="2" t="s">
        <v>1</v>
      </c>
      <c r="Q1155" s="1">
        <v>399043541.06959999</v>
      </c>
      <c r="R1155" s="1">
        <v>0</v>
      </c>
      <c r="S1155" s="1">
        <v>180211280.99999994</v>
      </c>
      <c r="T1155" s="1">
        <v>0</v>
      </c>
      <c r="U1155" s="2" t="s">
        <v>0</v>
      </c>
      <c r="V1155" s="1">
        <v>0</v>
      </c>
      <c r="W1155" s="1">
        <v>188648500.06</v>
      </c>
      <c r="X1155" s="2" t="s">
        <v>0</v>
      </c>
      <c r="Y1155" s="1">
        <v>30183760.009600002</v>
      </c>
      <c r="Z1155" s="1">
        <v>0</v>
      </c>
      <c r="AA1155" s="2" t="s">
        <v>0</v>
      </c>
      <c r="AB1155" s="1">
        <v>0</v>
      </c>
      <c r="AC1155" s="1">
        <v>0</v>
      </c>
      <c r="AD1155" s="2" t="s">
        <v>0</v>
      </c>
      <c r="AE1155" s="1">
        <v>0</v>
      </c>
      <c r="AF1155" s="2">
        <v>0</v>
      </c>
      <c r="AG1155" s="2" t="s">
        <v>0</v>
      </c>
      <c r="AH1155" s="1">
        <v>0</v>
      </c>
      <c r="AI1155" s="1">
        <v>0</v>
      </c>
      <c r="AJ1155" s="2" t="s">
        <v>0</v>
      </c>
      <c r="AK1155" s="1">
        <v>0</v>
      </c>
      <c r="AL1155" s="1">
        <v>0</v>
      </c>
      <c r="AM1155" s="49" t="s">
        <v>1</v>
      </c>
      <c r="AN1155" s="2" t="s">
        <v>1</v>
      </c>
      <c r="AO1155" s="49" t="s">
        <v>1</v>
      </c>
      <c r="AP1155" s="2" t="s">
        <v>1</v>
      </c>
      <c r="AR1155" s="7"/>
      <c r="AS1155" s="125"/>
      <c r="AT1155" s="5"/>
      <c r="AU1155" s="13"/>
    </row>
    <row r="1156" spans="1:47" x14ac:dyDescent="0.25">
      <c r="A1156" s="2" t="s">
        <v>687</v>
      </c>
      <c r="B1156" s="48">
        <v>44189</v>
      </c>
      <c r="C1156" s="2" t="s">
        <v>6</v>
      </c>
      <c r="D1156" s="2" t="s">
        <v>280</v>
      </c>
      <c r="E1156" s="2" t="s">
        <v>204</v>
      </c>
      <c r="F1156" s="2" t="s">
        <v>2059</v>
      </c>
      <c r="G1156" s="2" t="s">
        <v>3</v>
      </c>
      <c r="H1156" s="2" t="s">
        <v>3015</v>
      </c>
      <c r="I1156" s="1" t="s">
        <v>1</v>
      </c>
      <c r="J1156" s="1" t="s">
        <v>1</v>
      </c>
      <c r="K1156" s="1" t="s">
        <v>1</v>
      </c>
      <c r="L1156" s="1" t="s">
        <v>1</v>
      </c>
      <c r="M1156" s="1">
        <v>0</v>
      </c>
      <c r="N1156" s="2" t="s">
        <v>1</v>
      </c>
      <c r="O1156" s="2" t="s">
        <v>2</v>
      </c>
      <c r="P1156" s="2" t="s">
        <v>1</v>
      </c>
      <c r="Q1156" s="1">
        <v>756860481.91479981</v>
      </c>
      <c r="R1156" s="1">
        <v>0</v>
      </c>
      <c r="S1156" s="1">
        <v>428623279.49999976</v>
      </c>
      <c r="T1156" s="1">
        <v>0</v>
      </c>
      <c r="U1156" s="2" t="s">
        <v>0</v>
      </c>
      <c r="V1156" s="1">
        <v>0</v>
      </c>
      <c r="W1156" s="1">
        <v>282963105.52999997</v>
      </c>
      <c r="X1156" s="2" t="s">
        <v>9</v>
      </c>
      <c r="Y1156" s="1">
        <v>45274096.884800009</v>
      </c>
      <c r="Z1156" s="1">
        <v>0</v>
      </c>
      <c r="AA1156" s="2" t="s">
        <v>0</v>
      </c>
      <c r="AB1156" s="1">
        <v>0</v>
      </c>
      <c r="AC1156" s="1">
        <v>0</v>
      </c>
      <c r="AD1156" s="2" t="s">
        <v>0</v>
      </c>
      <c r="AE1156" s="1">
        <v>0</v>
      </c>
      <c r="AF1156" s="2">
        <v>0</v>
      </c>
      <c r="AG1156" s="2" t="s">
        <v>0</v>
      </c>
      <c r="AH1156" s="1">
        <v>0</v>
      </c>
      <c r="AI1156" s="1">
        <v>0</v>
      </c>
      <c r="AJ1156" s="2" t="s">
        <v>0</v>
      </c>
      <c r="AK1156" s="1">
        <v>0</v>
      </c>
      <c r="AL1156" s="1">
        <v>0</v>
      </c>
      <c r="AM1156" s="49" t="s">
        <v>1</v>
      </c>
      <c r="AN1156" s="2" t="s">
        <v>1</v>
      </c>
      <c r="AO1156" s="49" t="s">
        <v>1</v>
      </c>
      <c r="AP1156" s="2" t="s">
        <v>1</v>
      </c>
      <c r="AR1156" s="7"/>
      <c r="AS1156" s="125"/>
      <c r="AT1156" s="5"/>
      <c r="AU1156" s="13"/>
    </row>
    <row r="1157" spans="1:47" x14ac:dyDescent="0.25">
      <c r="A1157" s="2" t="s">
        <v>688</v>
      </c>
      <c r="B1157" s="48">
        <v>44189</v>
      </c>
      <c r="C1157" s="2" t="s">
        <v>6</v>
      </c>
      <c r="D1157" s="2" t="s">
        <v>7</v>
      </c>
      <c r="E1157" s="2" t="s">
        <v>917</v>
      </c>
      <c r="F1157" s="2" t="s">
        <v>3016</v>
      </c>
      <c r="G1157" s="2" t="s">
        <v>3</v>
      </c>
      <c r="H1157" s="2" t="s">
        <v>3017</v>
      </c>
      <c r="I1157" s="1" t="s">
        <v>1</v>
      </c>
      <c r="J1157" s="1" t="s">
        <v>1</v>
      </c>
      <c r="K1157" s="1" t="s">
        <v>1</v>
      </c>
      <c r="L1157" s="1" t="s">
        <v>1</v>
      </c>
      <c r="M1157" s="1">
        <v>0</v>
      </c>
      <c r="N1157" s="2" t="s">
        <v>1</v>
      </c>
      <c r="O1157" s="2" t="s">
        <v>2</v>
      </c>
      <c r="P1157" s="2" t="s">
        <v>1</v>
      </c>
      <c r="Q1157" s="1">
        <v>265750458.39999995</v>
      </c>
      <c r="R1157" s="1">
        <v>0</v>
      </c>
      <c r="S1157" s="1">
        <v>161739650</v>
      </c>
      <c r="T1157" s="1">
        <v>0</v>
      </c>
      <c r="U1157" s="2" t="s">
        <v>0</v>
      </c>
      <c r="V1157" s="1">
        <v>0</v>
      </c>
      <c r="W1157" s="1">
        <v>89664490</v>
      </c>
      <c r="X1157" s="2" t="s">
        <v>9</v>
      </c>
      <c r="Y1157" s="1">
        <v>14346318.399999997</v>
      </c>
      <c r="Z1157" s="1">
        <v>0</v>
      </c>
      <c r="AA1157" s="2" t="s">
        <v>0</v>
      </c>
      <c r="AB1157" s="1">
        <v>0</v>
      </c>
      <c r="AC1157" s="1">
        <v>0</v>
      </c>
      <c r="AD1157" s="2" t="s">
        <v>0</v>
      </c>
      <c r="AE1157" s="1">
        <v>0</v>
      </c>
      <c r="AF1157" s="2">
        <v>0</v>
      </c>
      <c r="AG1157" s="2" t="s">
        <v>0</v>
      </c>
      <c r="AH1157" s="1">
        <v>0</v>
      </c>
      <c r="AI1157" s="1">
        <v>0</v>
      </c>
      <c r="AJ1157" s="2" t="s">
        <v>0</v>
      </c>
      <c r="AK1157" s="1">
        <v>0</v>
      </c>
      <c r="AL1157" s="1">
        <v>0</v>
      </c>
      <c r="AM1157" s="49" t="s">
        <v>1</v>
      </c>
      <c r="AN1157" s="2" t="s">
        <v>1</v>
      </c>
      <c r="AO1157" s="49" t="s">
        <v>1</v>
      </c>
      <c r="AP1157" s="2" t="s">
        <v>1</v>
      </c>
      <c r="AR1157" s="7"/>
      <c r="AS1157" s="125"/>
      <c r="AT1157" s="5"/>
      <c r="AU1157" s="13"/>
    </row>
    <row r="1158" spans="1:47" x14ac:dyDescent="0.25">
      <c r="A1158" s="2" t="s">
        <v>689</v>
      </c>
      <c r="B1158" s="48">
        <v>44189</v>
      </c>
      <c r="C1158" s="2" t="s">
        <v>6</v>
      </c>
      <c r="D1158" s="2" t="s">
        <v>5</v>
      </c>
      <c r="E1158" s="2" t="s">
        <v>175</v>
      </c>
      <c r="F1158" s="2" t="s">
        <v>3018</v>
      </c>
      <c r="G1158" s="2" t="s">
        <v>13</v>
      </c>
      <c r="H1158" s="2" t="s">
        <v>1</v>
      </c>
      <c r="I1158" s="1" t="s">
        <v>2675</v>
      </c>
      <c r="J1158" s="1" t="s">
        <v>1</v>
      </c>
      <c r="K1158" s="1" t="s">
        <v>3019</v>
      </c>
      <c r="L1158" s="1" t="s">
        <v>2944</v>
      </c>
      <c r="M1158" s="1">
        <v>4421912</v>
      </c>
      <c r="N1158" s="2" t="s">
        <v>12</v>
      </c>
      <c r="O1158" s="2" t="s">
        <v>3020</v>
      </c>
      <c r="P1158" s="2" t="s">
        <v>3021</v>
      </c>
      <c r="Q1158" s="1">
        <v>-4421912</v>
      </c>
      <c r="R1158" s="1">
        <v>0</v>
      </c>
      <c r="S1158" s="1">
        <v>-3258664</v>
      </c>
      <c r="T1158" s="1">
        <v>0</v>
      </c>
      <c r="U1158" s="2" t="s">
        <v>0</v>
      </c>
      <c r="V1158" s="1">
        <v>0</v>
      </c>
      <c r="W1158" s="1">
        <v>-1002800</v>
      </c>
      <c r="X1158" s="2" t="s">
        <v>9</v>
      </c>
      <c r="Y1158" s="1">
        <v>-160448</v>
      </c>
      <c r="Z1158" s="1">
        <v>0</v>
      </c>
      <c r="AA1158" s="2" t="s">
        <v>0</v>
      </c>
      <c r="AB1158" s="1">
        <v>0</v>
      </c>
      <c r="AC1158" s="1">
        <v>0</v>
      </c>
      <c r="AD1158" s="2" t="s">
        <v>0</v>
      </c>
      <c r="AE1158" s="1">
        <v>0</v>
      </c>
      <c r="AF1158" s="2">
        <v>0</v>
      </c>
      <c r="AG1158" s="2" t="s">
        <v>0</v>
      </c>
      <c r="AH1158" s="1">
        <v>0</v>
      </c>
      <c r="AI1158" s="1">
        <v>0</v>
      </c>
      <c r="AJ1158" s="2" t="s">
        <v>0</v>
      </c>
      <c r="AK1158" s="1">
        <v>0</v>
      </c>
      <c r="AL1158" s="1">
        <v>0</v>
      </c>
      <c r="AM1158" s="49" t="s">
        <v>1</v>
      </c>
      <c r="AN1158" s="2" t="s">
        <v>1</v>
      </c>
      <c r="AO1158" s="49" t="s">
        <v>1</v>
      </c>
      <c r="AP1158" s="2" t="s">
        <v>1</v>
      </c>
      <c r="AR1158" s="7"/>
      <c r="AS1158" s="125"/>
      <c r="AT1158" s="5"/>
      <c r="AU1158" s="13"/>
    </row>
    <row r="1159" spans="1:47" x14ac:dyDescent="0.25">
      <c r="A1159" s="2" t="s">
        <v>690</v>
      </c>
      <c r="B1159" s="48">
        <v>44189</v>
      </c>
      <c r="C1159" s="2" t="s">
        <v>6</v>
      </c>
      <c r="D1159" s="2" t="s">
        <v>5</v>
      </c>
      <c r="E1159" s="2" t="s">
        <v>175</v>
      </c>
      <c r="F1159" s="2" t="s">
        <v>3018</v>
      </c>
      <c r="G1159" s="2" t="s">
        <v>13</v>
      </c>
      <c r="H1159" s="2" t="s">
        <v>1</v>
      </c>
      <c r="I1159" s="1" t="s">
        <v>1804</v>
      </c>
      <c r="J1159" s="1" t="s">
        <v>1</v>
      </c>
      <c r="K1159" s="1" t="s">
        <v>3022</v>
      </c>
      <c r="L1159" s="1" t="s">
        <v>2846</v>
      </c>
      <c r="M1159" s="1">
        <v>4134152</v>
      </c>
      <c r="N1159" s="2" t="s">
        <v>12</v>
      </c>
      <c r="O1159" s="2" t="s">
        <v>3023</v>
      </c>
      <c r="P1159" s="2" t="s">
        <v>3024</v>
      </c>
      <c r="Q1159" s="1">
        <v>-1744000</v>
      </c>
      <c r="R1159" s="1">
        <v>0</v>
      </c>
      <c r="S1159" s="1">
        <v>-1744000</v>
      </c>
      <c r="T1159" s="1">
        <v>0</v>
      </c>
      <c r="U1159" s="2" t="s">
        <v>0</v>
      </c>
      <c r="V1159" s="1">
        <v>0</v>
      </c>
      <c r="W1159" s="1">
        <v>0</v>
      </c>
      <c r="X1159" s="2" t="s">
        <v>0</v>
      </c>
      <c r="Y1159" s="1">
        <v>0</v>
      </c>
      <c r="Z1159" s="1">
        <v>0</v>
      </c>
      <c r="AA1159" s="2" t="s">
        <v>0</v>
      </c>
      <c r="AB1159" s="1">
        <v>0</v>
      </c>
      <c r="AC1159" s="1">
        <v>0</v>
      </c>
      <c r="AD1159" s="2" t="s">
        <v>0</v>
      </c>
      <c r="AE1159" s="1">
        <v>0</v>
      </c>
      <c r="AF1159" s="2">
        <v>0</v>
      </c>
      <c r="AG1159" s="2" t="s">
        <v>0</v>
      </c>
      <c r="AH1159" s="1">
        <v>0</v>
      </c>
      <c r="AI1159" s="1">
        <v>0</v>
      </c>
      <c r="AJ1159" s="2" t="s">
        <v>0</v>
      </c>
      <c r="AK1159" s="1">
        <v>0</v>
      </c>
      <c r="AL1159" s="1">
        <v>0</v>
      </c>
      <c r="AM1159" s="49" t="s">
        <v>1</v>
      </c>
      <c r="AN1159" s="2" t="s">
        <v>1</v>
      </c>
      <c r="AO1159" s="49" t="s">
        <v>1</v>
      </c>
      <c r="AP1159" s="2" t="s">
        <v>1</v>
      </c>
      <c r="AR1159" s="7"/>
      <c r="AS1159" s="125"/>
      <c r="AT1159" s="5"/>
      <c r="AU1159" s="13"/>
    </row>
    <row r="1160" spans="1:47" x14ac:dyDescent="0.25">
      <c r="A1160" s="2" t="s">
        <v>691</v>
      </c>
      <c r="B1160" s="48">
        <v>44189</v>
      </c>
      <c r="C1160" s="2" t="s">
        <v>6</v>
      </c>
      <c r="D1160" s="2" t="s">
        <v>5</v>
      </c>
      <c r="E1160" s="2" t="s">
        <v>175</v>
      </c>
      <c r="F1160" s="2" t="s">
        <v>3018</v>
      </c>
      <c r="G1160" s="2" t="s">
        <v>3</v>
      </c>
      <c r="H1160" s="2" t="s">
        <v>3025</v>
      </c>
      <c r="I1160" s="1" t="s">
        <v>1</v>
      </c>
      <c r="J1160" s="1" t="s">
        <v>1</v>
      </c>
      <c r="K1160" s="1" t="s">
        <v>1</v>
      </c>
      <c r="L1160" s="1" t="s">
        <v>1</v>
      </c>
      <c r="M1160" s="1">
        <v>0</v>
      </c>
      <c r="N1160" s="2" t="s">
        <v>1</v>
      </c>
      <c r="O1160" s="2" t="s">
        <v>2</v>
      </c>
      <c r="P1160" s="2" t="s">
        <v>1</v>
      </c>
      <c r="Q1160" s="1">
        <v>1344038791.3852003</v>
      </c>
      <c r="R1160" s="1">
        <v>0</v>
      </c>
      <c r="S1160" s="1">
        <v>1177570334.1499999</v>
      </c>
      <c r="T1160" s="1">
        <v>0</v>
      </c>
      <c r="U1160" s="2" t="s">
        <v>0</v>
      </c>
      <c r="V1160" s="1">
        <v>0</v>
      </c>
      <c r="W1160" s="1">
        <v>143507290.72</v>
      </c>
      <c r="X1160" s="2" t="s">
        <v>9</v>
      </c>
      <c r="Y1160" s="1">
        <v>22961166.5152</v>
      </c>
      <c r="Z1160" s="1">
        <v>0</v>
      </c>
      <c r="AA1160" s="2" t="s">
        <v>0</v>
      </c>
      <c r="AB1160" s="1">
        <v>0</v>
      </c>
      <c r="AC1160" s="1">
        <v>0</v>
      </c>
      <c r="AD1160" s="2" t="s">
        <v>0</v>
      </c>
      <c r="AE1160" s="1">
        <v>0</v>
      </c>
      <c r="AF1160" s="2">
        <v>0</v>
      </c>
      <c r="AG1160" s="2" t="s">
        <v>0</v>
      </c>
      <c r="AH1160" s="1">
        <v>0</v>
      </c>
      <c r="AI1160" s="1">
        <v>0</v>
      </c>
      <c r="AJ1160" s="2" t="s">
        <v>0</v>
      </c>
      <c r="AK1160" s="1">
        <v>0</v>
      </c>
      <c r="AL1160" s="1">
        <v>0</v>
      </c>
      <c r="AM1160" s="49" t="s">
        <v>1</v>
      </c>
      <c r="AN1160" s="2" t="s">
        <v>1</v>
      </c>
      <c r="AO1160" s="49" t="s">
        <v>1</v>
      </c>
      <c r="AP1160" s="2" t="s">
        <v>1</v>
      </c>
      <c r="AR1160" s="7"/>
      <c r="AS1160" s="125"/>
      <c r="AT1160" s="5"/>
      <c r="AU1160" s="13"/>
    </row>
    <row r="1161" spans="1:47" x14ac:dyDescent="0.25">
      <c r="A1161" s="2" t="s">
        <v>692</v>
      </c>
      <c r="B1161" s="48">
        <v>44189</v>
      </c>
      <c r="C1161" s="2" t="s">
        <v>6</v>
      </c>
      <c r="D1161" s="2" t="s">
        <v>5</v>
      </c>
      <c r="E1161" s="2" t="s">
        <v>175</v>
      </c>
      <c r="F1161" s="2" t="s">
        <v>3018</v>
      </c>
      <c r="G1161" s="2" t="s">
        <v>3</v>
      </c>
      <c r="H1161" s="2" t="s">
        <v>3026</v>
      </c>
      <c r="I1161" s="1" t="s">
        <v>1</v>
      </c>
      <c r="J1161" s="1" t="s">
        <v>1</v>
      </c>
      <c r="K1161" s="1" t="s">
        <v>1</v>
      </c>
      <c r="L1161" s="1" t="s">
        <v>1</v>
      </c>
      <c r="M1161" s="1">
        <v>0</v>
      </c>
      <c r="N1161" s="2" t="s">
        <v>1</v>
      </c>
      <c r="O1161" s="2" t="s">
        <v>3027</v>
      </c>
      <c r="P1161" s="2" t="s">
        <v>3028</v>
      </c>
      <c r="Q1161" s="1">
        <v>10448740</v>
      </c>
      <c r="R1161" s="1">
        <v>0</v>
      </c>
      <c r="S1161" s="1">
        <v>10448740</v>
      </c>
      <c r="T1161" s="1">
        <v>0</v>
      </c>
      <c r="U1161" s="2" t="s">
        <v>0</v>
      </c>
      <c r="V1161" s="1">
        <v>0</v>
      </c>
      <c r="W1161" s="1">
        <v>0</v>
      </c>
      <c r="X1161" s="2" t="s">
        <v>0</v>
      </c>
      <c r="Y1161" s="1">
        <v>0</v>
      </c>
      <c r="Z1161" s="1">
        <v>0</v>
      </c>
      <c r="AA1161" s="2" t="s">
        <v>0</v>
      </c>
      <c r="AB1161" s="1">
        <v>0</v>
      </c>
      <c r="AC1161" s="1">
        <v>0</v>
      </c>
      <c r="AD1161" s="2" t="s">
        <v>0</v>
      </c>
      <c r="AE1161" s="1">
        <v>0</v>
      </c>
      <c r="AF1161" s="2">
        <v>0</v>
      </c>
      <c r="AG1161" s="2" t="s">
        <v>0</v>
      </c>
      <c r="AH1161" s="1">
        <v>0</v>
      </c>
      <c r="AI1161" s="1">
        <v>0</v>
      </c>
      <c r="AJ1161" s="2" t="s">
        <v>0</v>
      </c>
      <c r="AK1161" s="1">
        <v>0</v>
      </c>
      <c r="AL1161" s="1">
        <v>0</v>
      </c>
      <c r="AM1161" s="49" t="s">
        <v>1</v>
      </c>
      <c r="AN1161" s="2" t="s">
        <v>1</v>
      </c>
      <c r="AO1161" s="49" t="s">
        <v>1</v>
      </c>
      <c r="AP1161" s="2" t="s">
        <v>1</v>
      </c>
      <c r="AR1161" s="7"/>
      <c r="AS1161" s="125"/>
      <c r="AT1161" s="5"/>
      <c r="AU1161" s="13"/>
    </row>
    <row r="1162" spans="1:47" x14ac:dyDescent="0.25">
      <c r="A1162" s="2" t="s">
        <v>693</v>
      </c>
      <c r="B1162" s="48">
        <v>44189</v>
      </c>
      <c r="C1162" s="2" t="s">
        <v>6</v>
      </c>
      <c r="D1162" s="2" t="s">
        <v>5</v>
      </c>
      <c r="E1162" s="2" t="s">
        <v>175</v>
      </c>
      <c r="F1162" s="2" t="s">
        <v>3018</v>
      </c>
      <c r="G1162" s="2" t="s">
        <v>3</v>
      </c>
      <c r="H1162" s="2" t="s">
        <v>3029</v>
      </c>
      <c r="I1162" s="1" t="s">
        <v>1</v>
      </c>
      <c r="J1162" s="1" t="s">
        <v>1</v>
      </c>
      <c r="K1162" s="1" t="s">
        <v>1</v>
      </c>
      <c r="L1162" s="1" t="s">
        <v>1</v>
      </c>
      <c r="M1162" s="1">
        <v>0</v>
      </c>
      <c r="N1162" s="2" t="s">
        <v>1</v>
      </c>
      <c r="O1162" s="2" t="s">
        <v>2</v>
      </c>
      <c r="P1162" s="2" t="s">
        <v>1</v>
      </c>
      <c r="Q1162" s="1">
        <v>94410364.957599998</v>
      </c>
      <c r="R1162" s="1">
        <v>0</v>
      </c>
      <c r="S1162" s="1">
        <v>81127719</v>
      </c>
      <c r="T1162" s="1">
        <v>0</v>
      </c>
      <c r="U1162" s="2" t="s">
        <v>0</v>
      </c>
      <c r="V1162" s="1">
        <v>0</v>
      </c>
      <c r="W1162" s="1">
        <v>11450556.859999999</v>
      </c>
      <c r="X1162" s="2" t="s">
        <v>0</v>
      </c>
      <c r="Y1162" s="1">
        <v>1832089.0976</v>
      </c>
      <c r="Z1162" s="1">
        <v>0</v>
      </c>
      <c r="AA1162" s="2" t="s">
        <v>0</v>
      </c>
      <c r="AB1162" s="1">
        <v>0</v>
      </c>
      <c r="AC1162" s="1">
        <v>0</v>
      </c>
      <c r="AD1162" s="2" t="s">
        <v>0</v>
      </c>
      <c r="AE1162" s="1">
        <v>0</v>
      </c>
      <c r="AF1162" s="2">
        <v>0</v>
      </c>
      <c r="AG1162" s="2" t="s">
        <v>0</v>
      </c>
      <c r="AH1162" s="1">
        <v>0</v>
      </c>
      <c r="AI1162" s="1">
        <v>0</v>
      </c>
      <c r="AJ1162" s="2" t="s">
        <v>0</v>
      </c>
      <c r="AK1162" s="1">
        <v>0</v>
      </c>
      <c r="AL1162" s="1">
        <v>0</v>
      </c>
      <c r="AM1162" s="49" t="s">
        <v>1</v>
      </c>
      <c r="AN1162" s="2" t="s">
        <v>1</v>
      </c>
      <c r="AO1162" s="49" t="s">
        <v>1</v>
      </c>
      <c r="AP1162" s="2" t="s">
        <v>1</v>
      </c>
      <c r="AR1162" s="7"/>
      <c r="AS1162" s="125"/>
      <c r="AT1162" s="5"/>
      <c r="AU1162" s="13"/>
    </row>
    <row r="1163" spans="1:47" x14ac:dyDescent="0.25">
      <c r="A1163" s="2" t="s">
        <v>694</v>
      </c>
      <c r="B1163" s="48">
        <v>44189</v>
      </c>
      <c r="C1163" s="2" t="s">
        <v>6</v>
      </c>
      <c r="D1163" s="2" t="s">
        <v>5</v>
      </c>
      <c r="E1163" s="2" t="s">
        <v>175</v>
      </c>
      <c r="F1163" s="2" t="s">
        <v>3018</v>
      </c>
      <c r="G1163" s="2" t="s">
        <v>3</v>
      </c>
      <c r="H1163" s="2" t="s">
        <v>3030</v>
      </c>
      <c r="I1163" s="1" t="s">
        <v>1</v>
      </c>
      <c r="J1163" s="1" t="s">
        <v>1</v>
      </c>
      <c r="K1163" s="1" t="s">
        <v>1</v>
      </c>
      <c r="L1163" s="1" t="s">
        <v>1</v>
      </c>
      <c r="M1163" s="1">
        <v>0</v>
      </c>
      <c r="N1163" s="2" t="s">
        <v>1</v>
      </c>
      <c r="O1163" s="2" t="s">
        <v>915</v>
      </c>
      <c r="P1163" s="2" t="s">
        <v>916</v>
      </c>
      <c r="Q1163" s="1">
        <v>22934679.792399999</v>
      </c>
      <c r="R1163" s="1">
        <v>0</v>
      </c>
      <c r="S1163" s="1">
        <v>6855065</v>
      </c>
      <c r="T1163" s="1">
        <v>13861736.890000001</v>
      </c>
      <c r="U1163" s="2" t="s">
        <v>9</v>
      </c>
      <c r="V1163" s="1">
        <v>2217877.9024</v>
      </c>
      <c r="W1163" s="1">
        <v>0</v>
      </c>
      <c r="X1163" s="2" t="s">
        <v>0</v>
      </c>
      <c r="Y1163" s="1">
        <v>0</v>
      </c>
      <c r="Z1163" s="1">
        <v>0</v>
      </c>
      <c r="AA1163" s="2" t="s">
        <v>0</v>
      </c>
      <c r="AB1163" s="1">
        <v>0</v>
      </c>
      <c r="AC1163" s="1">
        <v>0</v>
      </c>
      <c r="AD1163" s="2" t="s">
        <v>0</v>
      </c>
      <c r="AE1163" s="1">
        <v>0</v>
      </c>
      <c r="AF1163" s="2">
        <v>0</v>
      </c>
      <c r="AG1163" s="2" t="s">
        <v>0</v>
      </c>
      <c r="AH1163" s="1">
        <v>0</v>
      </c>
      <c r="AI1163" s="1">
        <v>0</v>
      </c>
      <c r="AJ1163" s="2" t="s">
        <v>0</v>
      </c>
      <c r="AK1163" s="1">
        <v>0</v>
      </c>
      <c r="AL1163" s="1">
        <v>0</v>
      </c>
      <c r="AM1163" s="49" t="s">
        <v>1</v>
      </c>
      <c r="AN1163" s="2" t="s">
        <v>1</v>
      </c>
      <c r="AO1163" s="49" t="s">
        <v>1</v>
      </c>
      <c r="AP1163" s="2" t="s">
        <v>1</v>
      </c>
      <c r="AR1163" s="7"/>
      <c r="AS1163" s="125"/>
      <c r="AT1163" s="5"/>
      <c r="AU1163" s="13"/>
    </row>
    <row r="1164" spans="1:47" x14ac:dyDescent="0.25">
      <c r="A1164" s="2" t="s">
        <v>695</v>
      </c>
      <c r="B1164" s="48">
        <v>44189</v>
      </c>
      <c r="C1164" s="2" t="s">
        <v>6</v>
      </c>
      <c r="D1164" s="2" t="s">
        <v>5</v>
      </c>
      <c r="E1164" s="2" t="s">
        <v>175</v>
      </c>
      <c r="F1164" s="2" t="s">
        <v>3018</v>
      </c>
      <c r="G1164" s="2" t="s">
        <v>3</v>
      </c>
      <c r="H1164" s="2" t="s">
        <v>3031</v>
      </c>
      <c r="I1164" s="1" t="s">
        <v>1</v>
      </c>
      <c r="J1164" s="1" t="s">
        <v>1</v>
      </c>
      <c r="K1164" s="1" t="s">
        <v>1</v>
      </c>
      <c r="L1164" s="1" t="s">
        <v>1</v>
      </c>
      <c r="M1164" s="1">
        <v>0</v>
      </c>
      <c r="N1164" s="2" t="s">
        <v>1</v>
      </c>
      <c r="O1164" s="2" t="s">
        <v>2</v>
      </c>
      <c r="P1164" s="2" t="s">
        <v>1</v>
      </c>
      <c r="Q1164" s="1">
        <v>33807538.100000001</v>
      </c>
      <c r="R1164" s="1">
        <v>0</v>
      </c>
      <c r="S1164" s="1">
        <v>18737154.5</v>
      </c>
      <c r="T1164" s="1">
        <v>0</v>
      </c>
      <c r="U1164" s="2" t="s">
        <v>0</v>
      </c>
      <c r="V1164" s="1">
        <v>0</v>
      </c>
      <c r="W1164" s="1">
        <v>12991710</v>
      </c>
      <c r="X1164" s="2" t="s">
        <v>0</v>
      </c>
      <c r="Y1164" s="1">
        <v>2078673.6</v>
      </c>
      <c r="Z1164" s="1">
        <v>0</v>
      </c>
      <c r="AA1164" s="2" t="s">
        <v>0</v>
      </c>
      <c r="AB1164" s="1">
        <v>0</v>
      </c>
      <c r="AC1164" s="1">
        <v>0</v>
      </c>
      <c r="AD1164" s="2" t="s">
        <v>0</v>
      </c>
      <c r="AE1164" s="1">
        <v>0</v>
      </c>
      <c r="AF1164" s="2">
        <v>0</v>
      </c>
      <c r="AG1164" s="2" t="s">
        <v>0</v>
      </c>
      <c r="AH1164" s="1">
        <v>0</v>
      </c>
      <c r="AI1164" s="1">
        <v>0</v>
      </c>
      <c r="AJ1164" s="2" t="s">
        <v>0</v>
      </c>
      <c r="AK1164" s="1">
        <v>0</v>
      </c>
      <c r="AL1164" s="1">
        <v>0</v>
      </c>
      <c r="AM1164" s="49" t="s">
        <v>1</v>
      </c>
      <c r="AN1164" s="2" t="s">
        <v>1</v>
      </c>
      <c r="AO1164" s="49" t="s">
        <v>1</v>
      </c>
      <c r="AP1164" s="2" t="s">
        <v>1</v>
      </c>
      <c r="AR1164" s="7"/>
      <c r="AS1164" s="125"/>
      <c r="AT1164" s="5"/>
      <c r="AU1164" s="13"/>
    </row>
    <row r="1165" spans="1:47" x14ac:dyDescent="0.25">
      <c r="A1165" s="2" t="s">
        <v>696</v>
      </c>
      <c r="B1165" s="48">
        <v>44189</v>
      </c>
      <c r="C1165" s="2" t="s">
        <v>6</v>
      </c>
      <c r="D1165" s="2" t="s">
        <v>2929</v>
      </c>
      <c r="E1165" s="2" t="s">
        <v>2930</v>
      </c>
      <c r="F1165" s="2" t="s">
        <v>483</v>
      </c>
      <c r="G1165" s="2" t="s">
        <v>3</v>
      </c>
      <c r="H1165" s="2" t="s">
        <v>3032</v>
      </c>
      <c r="I1165" s="1" t="s">
        <v>1</v>
      </c>
      <c r="J1165" s="1" t="s">
        <v>1</v>
      </c>
      <c r="K1165" s="1" t="s">
        <v>1</v>
      </c>
      <c r="L1165" s="1" t="s">
        <v>1</v>
      </c>
      <c r="M1165" s="1">
        <v>0</v>
      </c>
      <c r="N1165" s="2" t="s">
        <v>1</v>
      </c>
      <c r="O1165" s="2" t="s">
        <v>2</v>
      </c>
      <c r="P1165" s="2" t="s">
        <v>1</v>
      </c>
      <c r="Q1165" s="1">
        <v>97454287.115999997</v>
      </c>
      <c r="R1165" s="1">
        <v>0</v>
      </c>
      <c r="S1165" s="1">
        <v>75451653.5</v>
      </c>
      <c r="T1165" s="1">
        <v>0</v>
      </c>
      <c r="U1165" s="2" t="s">
        <v>0</v>
      </c>
      <c r="V1165" s="1">
        <v>0</v>
      </c>
      <c r="W1165" s="1">
        <v>18967787.600000001</v>
      </c>
      <c r="X1165" s="2" t="s">
        <v>0</v>
      </c>
      <c r="Y1165" s="1">
        <v>3034846.0159999998</v>
      </c>
      <c r="Z1165" s="1">
        <v>0</v>
      </c>
      <c r="AA1165" s="2" t="s">
        <v>0</v>
      </c>
      <c r="AB1165" s="1">
        <v>0</v>
      </c>
      <c r="AC1165" s="1">
        <v>0</v>
      </c>
      <c r="AD1165" s="2" t="s">
        <v>0</v>
      </c>
      <c r="AE1165" s="1">
        <v>0</v>
      </c>
      <c r="AF1165" s="2">
        <v>0</v>
      </c>
      <c r="AG1165" s="2" t="s">
        <v>0</v>
      </c>
      <c r="AH1165" s="1">
        <v>0</v>
      </c>
      <c r="AI1165" s="1">
        <v>0</v>
      </c>
      <c r="AJ1165" s="2" t="s">
        <v>0</v>
      </c>
      <c r="AK1165" s="1">
        <v>0</v>
      </c>
      <c r="AL1165" s="1">
        <v>0</v>
      </c>
      <c r="AM1165" s="49" t="s">
        <v>1</v>
      </c>
      <c r="AN1165" s="2" t="s">
        <v>1</v>
      </c>
      <c r="AO1165" s="49" t="s">
        <v>1</v>
      </c>
      <c r="AP1165" s="2" t="s">
        <v>1</v>
      </c>
      <c r="AR1165" s="7"/>
      <c r="AS1165" s="125"/>
      <c r="AT1165" s="5"/>
      <c r="AU1165" s="13"/>
    </row>
    <row r="1166" spans="1:47" x14ac:dyDescent="0.25">
      <c r="A1166" s="2" t="s">
        <v>697</v>
      </c>
      <c r="B1166" s="48">
        <v>44189</v>
      </c>
      <c r="C1166" s="2" t="s">
        <v>6</v>
      </c>
      <c r="D1166" s="2" t="s">
        <v>2929</v>
      </c>
      <c r="E1166" s="2" t="s">
        <v>2930</v>
      </c>
      <c r="F1166" s="2" t="s">
        <v>483</v>
      </c>
      <c r="G1166" s="2" t="s">
        <v>3</v>
      </c>
      <c r="H1166" s="2" t="s">
        <v>3033</v>
      </c>
      <c r="I1166" s="1" t="s">
        <v>1</v>
      </c>
      <c r="J1166" s="1" t="s">
        <v>1</v>
      </c>
      <c r="K1166" s="1" t="s">
        <v>1</v>
      </c>
      <c r="L1166" s="1" t="s">
        <v>1</v>
      </c>
      <c r="M1166" s="1">
        <v>0</v>
      </c>
      <c r="N1166" s="2" t="s">
        <v>1</v>
      </c>
      <c r="O1166" s="2" t="s">
        <v>2</v>
      </c>
      <c r="P1166" s="2" t="s">
        <v>1</v>
      </c>
      <c r="Q1166" s="1">
        <v>71090221.612000003</v>
      </c>
      <c r="R1166" s="1">
        <v>0</v>
      </c>
      <c r="S1166" s="1">
        <v>37168291.5</v>
      </c>
      <c r="T1166" s="1">
        <v>0</v>
      </c>
      <c r="U1166" s="2" t="s">
        <v>0</v>
      </c>
      <c r="V1166" s="1">
        <v>0</v>
      </c>
      <c r="W1166" s="1">
        <v>29243043.199999999</v>
      </c>
      <c r="X1166" s="2" t="s">
        <v>0</v>
      </c>
      <c r="Y1166" s="1">
        <v>4678886.9119999995</v>
      </c>
      <c r="Z1166" s="1">
        <v>0</v>
      </c>
      <c r="AA1166" s="2" t="s">
        <v>0</v>
      </c>
      <c r="AB1166" s="1">
        <v>0</v>
      </c>
      <c r="AC1166" s="1">
        <v>0</v>
      </c>
      <c r="AD1166" s="2" t="s">
        <v>0</v>
      </c>
      <c r="AE1166" s="1">
        <v>0</v>
      </c>
      <c r="AF1166" s="2">
        <v>0</v>
      </c>
      <c r="AG1166" s="2" t="s">
        <v>0</v>
      </c>
      <c r="AH1166" s="1">
        <v>0</v>
      </c>
      <c r="AI1166" s="1">
        <v>0</v>
      </c>
      <c r="AJ1166" s="2" t="s">
        <v>0</v>
      </c>
      <c r="AK1166" s="1">
        <v>0</v>
      </c>
      <c r="AL1166" s="1">
        <v>0</v>
      </c>
      <c r="AM1166" s="49" t="s">
        <v>1</v>
      </c>
      <c r="AN1166" s="2" t="s">
        <v>1</v>
      </c>
      <c r="AO1166" s="49" t="s">
        <v>1</v>
      </c>
      <c r="AP1166" s="2" t="s">
        <v>1</v>
      </c>
      <c r="AR1166" s="7"/>
      <c r="AS1166" s="125"/>
      <c r="AT1166" s="5"/>
      <c r="AU1166" s="13"/>
    </row>
    <row r="1167" spans="1:47" x14ac:dyDescent="0.25">
      <c r="A1167" s="2" t="s">
        <v>698</v>
      </c>
      <c r="B1167" s="48">
        <v>44189</v>
      </c>
      <c r="C1167" s="2" t="s">
        <v>6</v>
      </c>
      <c r="D1167" s="2" t="s">
        <v>2929</v>
      </c>
      <c r="E1167" s="2" t="s">
        <v>2930</v>
      </c>
      <c r="F1167" s="2" t="s">
        <v>483</v>
      </c>
      <c r="G1167" s="2" t="s">
        <v>3</v>
      </c>
      <c r="H1167" s="2" t="s">
        <v>3034</v>
      </c>
      <c r="I1167" s="1" t="s">
        <v>1</v>
      </c>
      <c r="J1167" s="1" t="s">
        <v>1</v>
      </c>
      <c r="K1167" s="1" t="s">
        <v>1</v>
      </c>
      <c r="L1167" s="1" t="s">
        <v>1</v>
      </c>
      <c r="M1167" s="1">
        <v>0</v>
      </c>
      <c r="N1167" s="2" t="s">
        <v>1</v>
      </c>
      <c r="O1167" s="2" t="s">
        <v>2</v>
      </c>
      <c r="P1167" s="2" t="s">
        <v>1</v>
      </c>
      <c r="Q1167" s="1">
        <v>18182322.699999999</v>
      </c>
      <c r="R1167" s="1">
        <v>0</v>
      </c>
      <c r="S1167" s="1">
        <v>4390247.5</v>
      </c>
      <c r="T1167" s="1">
        <v>0</v>
      </c>
      <c r="U1167" s="2" t="s">
        <v>0</v>
      </c>
      <c r="V1167" s="1">
        <v>0</v>
      </c>
      <c r="W1167" s="1">
        <v>11889720</v>
      </c>
      <c r="X1167" s="2" t="s">
        <v>0</v>
      </c>
      <c r="Y1167" s="1">
        <v>1902355.2</v>
      </c>
      <c r="Z1167" s="1">
        <v>0</v>
      </c>
      <c r="AA1167" s="2" t="s">
        <v>0</v>
      </c>
      <c r="AB1167" s="1">
        <v>0</v>
      </c>
      <c r="AC1167" s="1">
        <v>0</v>
      </c>
      <c r="AD1167" s="2" t="s">
        <v>0</v>
      </c>
      <c r="AE1167" s="1">
        <v>0</v>
      </c>
      <c r="AF1167" s="2">
        <v>0</v>
      </c>
      <c r="AG1167" s="2" t="s">
        <v>0</v>
      </c>
      <c r="AH1167" s="1">
        <v>0</v>
      </c>
      <c r="AI1167" s="1">
        <v>0</v>
      </c>
      <c r="AJ1167" s="2" t="s">
        <v>0</v>
      </c>
      <c r="AK1167" s="1">
        <v>0</v>
      </c>
      <c r="AL1167" s="1">
        <v>0</v>
      </c>
      <c r="AM1167" s="49" t="s">
        <v>1</v>
      </c>
      <c r="AN1167" s="2" t="s">
        <v>1</v>
      </c>
      <c r="AO1167" s="49" t="s">
        <v>1</v>
      </c>
      <c r="AP1167" s="2" t="s">
        <v>1</v>
      </c>
      <c r="AR1167" s="7"/>
      <c r="AS1167" s="125"/>
      <c r="AT1167" s="5"/>
      <c r="AU1167" s="13"/>
    </row>
    <row r="1168" spans="1:47" x14ac:dyDescent="0.25">
      <c r="A1168" s="2" t="s">
        <v>699</v>
      </c>
      <c r="B1168" s="48">
        <v>44189</v>
      </c>
      <c r="C1168" s="2" t="s">
        <v>6</v>
      </c>
      <c r="D1168" s="2" t="s">
        <v>2929</v>
      </c>
      <c r="E1168" s="2" t="s">
        <v>2930</v>
      </c>
      <c r="F1168" s="2" t="s">
        <v>483</v>
      </c>
      <c r="G1168" s="2" t="s">
        <v>3</v>
      </c>
      <c r="H1168" s="2" t="s">
        <v>3035</v>
      </c>
      <c r="I1168" s="1" t="s">
        <v>1</v>
      </c>
      <c r="J1168" s="1" t="s">
        <v>1</v>
      </c>
      <c r="K1168" s="1" t="s">
        <v>1</v>
      </c>
      <c r="L1168" s="1" t="s">
        <v>1</v>
      </c>
      <c r="M1168" s="1">
        <v>0</v>
      </c>
      <c r="N1168" s="2" t="s">
        <v>1</v>
      </c>
      <c r="O1168" s="2" t="s">
        <v>2</v>
      </c>
      <c r="P1168" s="2" t="s">
        <v>1</v>
      </c>
      <c r="Q1168" s="1">
        <v>58007205.799999997</v>
      </c>
      <c r="R1168" s="1">
        <v>0</v>
      </c>
      <c r="S1168" s="1">
        <v>43091079</v>
      </c>
      <c r="T1168" s="1">
        <v>0</v>
      </c>
      <c r="U1168" s="2" t="s">
        <v>0</v>
      </c>
      <c r="V1168" s="1">
        <v>0</v>
      </c>
      <c r="W1168" s="1">
        <v>12858730</v>
      </c>
      <c r="X1168" s="2" t="s">
        <v>9</v>
      </c>
      <c r="Y1168" s="1">
        <v>2057396.8</v>
      </c>
      <c r="Z1168" s="1">
        <v>0</v>
      </c>
      <c r="AA1168" s="2" t="s">
        <v>0</v>
      </c>
      <c r="AB1168" s="1">
        <v>0</v>
      </c>
      <c r="AC1168" s="1">
        <v>0</v>
      </c>
      <c r="AD1168" s="2" t="s">
        <v>0</v>
      </c>
      <c r="AE1168" s="1">
        <v>0</v>
      </c>
      <c r="AF1168" s="2">
        <v>0</v>
      </c>
      <c r="AG1168" s="2" t="s">
        <v>0</v>
      </c>
      <c r="AH1168" s="1">
        <v>0</v>
      </c>
      <c r="AI1168" s="1">
        <v>0</v>
      </c>
      <c r="AJ1168" s="2" t="s">
        <v>0</v>
      </c>
      <c r="AK1168" s="1">
        <v>0</v>
      </c>
      <c r="AL1168" s="1">
        <v>0</v>
      </c>
      <c r="AM1168" s="49" t="s">
        <v>1</v>
      </c>
      <c r="AN1168" s="2" t="s">
        <v>1</v>
      </c>
      <c r="AO1168" s="49" t="s">
        <v>1</v>
      </c>
      <c r="AP1168" s="2" t="s">
        <v>1</v>
      </c>
      <c r="AR1168" s="7"/>
      <c r="AS1168" s="125"/>
      <c r="AT1168" s="5"/>
      <c r="AU1168" s="13"/>
    </row>
    <row r="1169" spans="1:47" x14ac:dyDescent="0.25">
      <c r="A1169" s="2" t="s">
        <v>700</v>
      </c>
      <c r="B1169" s="48">
        <v>44189</v>
      </c>
      <c r="C1169" s="2" t="s">
        <v>6</v>
      </c>
      <c r="D1169" s="2" t="s">
        <v>2929</v>
      </c>
      <c r="E1169" s="2" t="s">
        <v>2930</v>
      </c>
      <c r="F1169" s="2" t="s">
        <v>483</v>
      </c>
      <c r="G1169" s="2" t="s">
        <v>3</v>
      </c>
      <c r="H1169" s="2" t="s">
        <v>3036</v>
      </c>
      <c r="I1169" s="1" t="s">
        <v>1</v>
      </c>
      <c r="J1169" s="1" t="s">
        <v>1</v>
      </c>
      <c r="K1169" s="1" t="s">
        <v>1</v>
      </c>
      <c r="L1169" s="1" t="s">
        <v>1</v>
      </c>
      <c r="M1169" s="1">
        <v>0</v>
      </c>
      <c r="N1169" s="2" t="s">
        <v>1</v>
      </c>
      <c r="O1169" s="2" t="s">
        <v>2</v>
      </c>
      <c r="P1169" s="2" t="s">
        <v>1</v>
      </c>
      <c r="Q1169" s="1">
        <v>214643654.47960001</v>
      </c>
      <c r="R1169" s="1">
        <v>0</v>
      </c>
      <c r="S1169" s="1">
        <v>143102067</v>
      </c>
      <c r="T1169" s="1">
        <v>0</v>
      </c>
      <c r="U1169" s="2" t="s">
        <v>0</v>
      </c>
      <c r="V1169" s="1">
        <v>0</v>
      </c>
      <c r="W1169" s="1">
        <v>61673782.310000002</v>
      </c>
      <c r="X1169" s="2" t="s">
        <v>9</v>
      </c>
      <c r="Y1169" s="1">
        <v>9867805.1696000006</v>
      </c>
      <c r="Z1169" s="1">
        <v>0</v>
      </c>
      <c r="AA1169" s="2" t="s">
        <v>0</v>
      </c>
      <c r="AB1169" s="1">
        <v>0</v>
      </c>
      <c r="AC1169" s="1">
        <v>0</v>
      </c>
      <c r="AD1169" s="2" t="s">
        <v>0</v>
      </c>
      <c r="AE1169" s="1">
        <v>0</v>
      </c>
      <c r="AF1169" s="2">
        <v>0</v>
      </c>
      <c r="AG1169" s="2" t="s">
        <v>0</v>
      </c>
      <c r="AH1169" s="1">
        <v>0</v>
      </c>
      <c r="AI1169" s="1">
        <v>0</v>
      </c>
      <c r="AJ1169" s="2" t="s">
        <v>0</v>
      </c>
      <c r="AK1169" s="1">
        <v>0</v>
      </c>
      <c r="AL1169" s="1">
        <v>0</v>
      </c>
      <c r="AM1169" s="49" t="s">
        <v>1</v>
      </c>
      <c r="AN1169" s="2" t="s">
        <v>1</v>
      </c>
      <c r="AO1169" s="49" t="s">
        <v>1</v>
      </c>
      <c r="AP1169" s="2" t="s">
        <v>1</v>
      </c>
      <c r="AR1169" s="7"/>
      <c r="AS1169" s="125"/>
      <c r="AT1169" s="5"/>
      <c r="AU1169" s="13"/>
    </row>
    <row r="1170" spans="1:47" x14ac:dyDescent="0.25">
      <c r="A1170" s="2" t="s">
        <v>701</v>
      </c>
      <c r="B1170" s="48">
        <v>44189</v>
      </c>
      <c r="C1170" s="2" t="s">
        <v>6</v>
      </c>
      <c r="D1170" s="2" t="s">
        <v>2929</v>
      </c>
      <c r="E1170" s="2" t="s">
        <v>2930</v>
      </c>
      <c r="F1170" s="2" t="s">
        <v>483</v>
      </c>
      <c r="G1170" s="2" t="s">
        <v>3</v>
      </c>
      <c r="H1170" s="2" t="s">
        <v>3037</v>
      </c>
      <c r="I1170" s="1" t="s">
        <v>1</v>
      </c>
      <c r="J1170" s="1" t="s">
        <v>1</v>
      </c>
      <c r="K1170" s="1" t="s">
        <v>1</v>
      </c>
      <c r="L1170" s="1" t="s">
        <v>1</v>
      </c>
      <c r="M1170" s="1">
        <v>0</v>
      </c>
      <c r="N1170" s="2" t="s">
        <v>1</v>
      </c>
      <c r="O1170" s="2" t="s">
        <v>2</v>
      </c>
      <c r="P1170" s="2" t="s">
        <v>1</v>
      </c>
      <c r="Q1170" s="1">
        <v>309387879.74000007</v>
      </c>
      <c r="R1170" s="1">
        <v>0</v>
      </c>
      <c r="S1170" s="1">
        <v>224186791.5</v>
      </c>
      <c r="T1170" s="1">
        <v>0</v>
      </c>
      <c r="U1170" s="2" t="s">
        <v>0</v>
      </c>
      <c r="V1170" s="1">
        <v>0</v>
      </c>
      <c r="W1170" s="1">
        <v>73449214</v>
      </c>
      <c r="X1170" s="2" t="s">
        <v>0</v>
      </c>
      <c r="Y1170" s="1">
        <v>11751874.24</v>
      </c>
      <c r="Z1170" s="1">
        <v>0</v>
      </c>
      <c r="AA1170" s="2" t="s">
        <v>0</v>
      </c>
      <c r="AB1170" s="1">
        <v>0</v>
      </c>
      <c r="AC1170" s="1">
        <v>0</v>
      </c>
      <c r="AD1170" s="2" t="s">
        <v>0</v>
      </c>
      <c r="AE1170" s="1">
        <v>0</v>
      </c>
      <c r="AF1170" s="2">
        <v>0</v>
      </c>
      <c r="AG1170" s="2" t="s">
        <v>0</v>
      </c>
      <c r="AH1170" s="1">
        <v>0</v>
      </c>
      <c r="AI1170" s="1">
        <v>0</v>
      </c>
      <c r="AJ1170" s="2" t="s">
        <v>0</v>
      </c>
      <c r="AK1170" s="1">
        <v>0</v>
      </c>
      <c r="AL1170" s="1">
        <v>0</v>
      </c>
      <c r="AM1170" s="49" t="s">
        <v>1</v>
      </c>
      <c r="AN1170" s="2" t="s">
        <v>1</v>
      </c>
      <c r="AO1170" s="49" t="s">
        <v>1</v>
      </c>
      <c r="AP1170" s="2" t="s">
        <v>1</v>
      </c>
      <c r="AR1170" s="7"/>
      <c r="AS1170" s="125"/>
      <c r="AT1170" s="5"/>
      <c r="AU1170" s="13"/>
    </row>
    <row r="1171" spans="1:47" x14ac:dyDescent="0.25">
      <c r="A1171" s="2" t="s">
        <v>702</v>
      </c>
      <c r="B1171" s="48">
        <v>44191</v>
      </c>
      <c r="C1171" s="2" t="s">
        <v>27</v>
      </c>
      <c r="D1171" s="2" t="s">
        <v>49</v>
      </c>
      <c r="E1171" s="2" t="s">
        <v>223</v>
      </c>
      <c r="F1171" s="2" t="s">
        <v>3038</v>
      </c>
      <c r="G1171" s="2" t="s">
        <v>3</v>
      </c>
      <c r="H1171" s="2" t="s">
        <v>3039</v>
      </c>
      <c r="I1171" s="1" t="s">
        <v>1</v>
      </c>
      <c r="J1171" s="1" t="s">
        <v>1</v>
      </c>
      <c r="K1171" s="1" t="s">
        <v>1</v>
      </c>
      <c r="L1171" s="1" t="s">
        <v>1</v>
      </c>
      <c r="M1171" s="1">
        <v>0</v>
      </c>
      <c r="N1171" s="2" t="s">
        <v>1</v>
      </c>
      <c r="O1171" s="2" t="s">
        <v>2</v>
      </c>
      <c r="P1171" s="2" t="s">
        <v>1</v>
      </c>
      <c r="Q1171" s="1">
        <v>117813631.86199999</v>
      </c>
      <c r="R1171" s="1">
        <v>0</v>
      </c>
      <c r="S1171" s="1">
        <v>82413428.489999995</v>
      </c>
      <c r="T1171" s="1">
        <v>0</v>
      </c>
      <c r="U1171" s="2" t="s">
        <v>0</v>
      </c>
      <c r="V1171" s="1">
        <v>0</v>
      </c>
      <c r="W1171" s="1">
        <v>30517416.699999999</v>
      </c>
      <c r="X1171" s="2" t="s">
        <v>0</v>
      </c>
      <c r="Y1171" s="1">
        <v>4882786.6720000003</v>
      </c>
      <c r="Z1171" s="1">
        <v>0</v>
      </c>
      <c r="AA1171" s="2" t="s">
        <v>0</v>
      </c>
      <c r="AB1171" s="1">
        <v>0</v>
      </c>
      <c r="AC1171" s="1">
        <v>0</v>
      </c>
      <c r="AD1171" s="2" t="s">
        <v>0</v>
      </c>
      <c r="AE1171" s="1">
        <v>0</v>
      </c>
      <c r="AF1171" s="2">
        <v>0</v>
      </c>
      <c r="AG1171" s="2" t="s">
        <v>0</v>
      </c>
      <c r="AH1171" s="1">
        <v>0</v>
      </c>
      <c r="AI1171" s="1">
        <v>0</v>
      </c>
      <c r="AJ1171" s="2" t="s">
        <v>0</v>
      </c>
      <c r="AK1171" s="1">
        <v>0</v>
      </c>
      <c r="AL1171" s="1">
        <v>0</v>
      </c>
      <c r="AM1171" s="49" t="s">
        <v>1</v>
      </c>
      <c r="AN1171" s="2" t="s">
        <v>1</v>
      </c>
      <c r="AO1171" s="49" t="s">
        <v>1</v>
      </c>
      <c r="AP1171" s="2" t="s">
        <v>1</v>
      </c>
      <c r="AR1171" s="7"/>
      <c r="AS1171" s="125"/>
      <c r="AT1171" s="5"/>
      <c r="AU1171" s="13"/>
    </row>
    <row r="1172" spans="1:47" x14ac:dyDescent="0.25">
      <c r="A1172" s="2" t="s">
        <v>704</v>
      </c>
      <c r="B1172" s="48">
        <v>44191</v>
      </c>
      <c r="C1172" s="2" t="s">
        <v>27</v>
      </c>
      <c r="D1172" s="2" t="s">
        <v>49</v>
      </c>
      <c r="E1172" s="2" t="s">
        <v>223</v>
      </c>
      <c r="F1172" s="2" t="s">
        <v>3040</v>
      </c>
      <c r="G1172" s="2" t="s">
        <v>3</v>
      </c>
      <c r="H1172" s="2" t="s">
        <v>3041</v>
      </c>
      <c r="I1172" s="1" t="s">
        <v>1</v>
      </c>
      <c r="J1172" s="1" t="s">
        <v>1</v>
      </c>
      <c r="K1172" s="1" t="s">
        <v>1</v>
      </c>
      <c r="L1172" s="1" t="s">
        <v>1</v>
      </c>
      <c r="M1172" s="1">
        <v>0</v>
      </c>
      <c r="N1172" s="2" t="s">
        <v>1</v>
      </c>
      <c r="O1172" s="2" t="s">
        <v>3042</v>
      </c>
      <c r="P1172" s="2" t="s">
        <v>3043</v>
      </c>
      <c r="Q1172" s="1">
        <v>92622096</v>
      </c>
      <c r="R1172" s="1">
        <v>0</v>
      </c>
      <c r="S1172" s="1">
        <v>59950000</v>
      </c>
      <c r="T1172" s="1">
        <v>28165600</v>
      </c>
      <c r="U1172" s="2" t="s">
        <v>9</v>
      </c>
      <c r="V1172" s="1">
        <v>4506496</v>
      </c>
      <c r="W1172" s="1">
        <v>0</v>
      </c>
      <c r="X1172" s="2" t="s">
        <v>0</v>
      </c>
      <c r="Y1172" s="1">
        <v>0</v>
      </c>
      <c r="Z1172" s="1">
        <v>0</v>
      </c>
      <c r="AA1172" s="2" t="s">
        <v>0</v>
      </c>
      <c r="AB1172" s="1">
        <v>0</v>
      </c>
      <c r="AC1172" s="1">
        <v>0</v>
      </c>
      <c r="AD1172" s="2" t="s">
        <v>0</v>
      </c>
      <c r="AE1172" s="1">
        <v>0</v>
      </c>
      <c r="AF1172" s="2">
        <v>0</v>
      </c>
      <c r="AG1172" s="2" t="s">
        <v>0</v>
      </c>
      <c r="AH1172" s="1">
        <v>0</v>
      </c>
      <c r="AI1172" s="1">
        <v>0</v>
      </c>
      <c r="AJ1172" s="2" t="s">
        <v>0</v>
      </c>
      <c r="AK1172" s="1">
        <v>0</v>
      </c>
      <c r="AL1172" s="1">
        <v>0</v>
      </c>
      <c r="AM1172" s="49" t="s">
        <v>1</v>
      </c>
      <c r="AN1172" s="2" t="s">
        <v>1</v>
      </c>
      <c r="AO1172" s="49" t="s">
        <v>1</v>
      </c>
      <c r="AP1172" s="2" t="s">
        <v>1</v>
      </c>
      <c r="AR1172" s="7"/>
      <c r="AS1172" s="125"/>
      <c r="AT1172" s="5"/>
      <c r="AU1172" s="13"/>
    </row>
    <row r="1173" spans="1:47" x14ac:dyDescent="0.25">
      <c r="A1173" s="2" t="s">
        <v>706</v>
      </c>
      <c r="B1173" s="48">
        <v>44191</v>
      </c>
      <c r="C1173" s="2" t="s">
        <v>27</v>
      </c>
      <c r="D1173" s="2" t="s">
        <v>49</v>
      </c>
      <c r="E1173" s="2" t="s">
        <v>223</v>
      </c>
      <c r="F1173" s="2" t="s">
        <v>3038</v>
      </c>
      <c r="G1173" s="2" t="s">
        <v>3</v>
      </c>
      <c r="H1173" s="2" t="s">
        <v>3044</v>
      </c>
      <c r="I1173" s="1" t="s">
        <v>1</v>
      </c>
      <c r="J1173" s="1" t="s">
        <v>1</v>
      </c>
      <c r="K1173" s="1" t="s">
        <v>1</v>
      </c>
      <c r="L1173" s="1" t="s">
        <v>1</v>
      </c>
      <c r="M1173" s="1">
        <v>0</v>
      </c>
      <c r="N1173" s="2" t="s">
        <v>1</v>
      </c>
      <c r="O1173" s="2" t="s">
        <v>2</v>
      </c>
      <c r="P1173" s="2" t="s">
        <v>1</v>
      </c>
      <c r="Q1173" s="1">
        <v>128649934.78600001</v>
      </c>
      <c r="R1173" s="1">
        <v>0</v>
      </c>
      <c r="S1173" s="1">
        <v>99063069.5</v>
      </c>
      <c r="T1173" s="1">
        <v>0</v>
      </c>
      <c r="U1173" s="2" t="s">
        <v>0</v>
      </c>
      <c r="V1173" s="1">
        <v>0</v>
      </c>
      <c r="W1173" s="1">
        <v>25505918.350000001</v>
      </c>
      <c r="X1173" s="2" t="s">
        <v>9</v>
      </c>
      <c r="Y1173" s="1">
        <v>4080946.9360000002</v>
      </c>
      <c r="Z1173" s="1">
        <v>0</v>
      </c>
      <c r="AA1173" s="2" t="s">
        <v>0</v>
      </c>
      <c r="AB1173" s="1">
        <v>0</v>
      </c>
      <c r="AC1173" s="1">
        <v>0</v>
      </c>
      <c r="AD1173" s="2" t="s">
        <v>0</v>
      </c>
      <c r="AE1173" s="1">
        <v>0</v>
      </c>
      <c r="AF1173" s="2">
        <v>0</v>
      </c>
      <c r="AG1173" s="2" t="s">
        <v>0</v>
      </c>
      <c r="AH1173" s="1">
        <v>0</v>
      </c>
      <c r="AI1173" s="1">
        <v>0</v>
      </c>
      <c r="AJ1173" s="2" t="s">
        <v>0</v>
      </c>
      <c r="AK1173" s="1">
        <v>0</v>
      </c>
      <c r="AL1173" s="1">
        <v>0</v>
      </c>
      <c r="AM1173" s="49" t="s">
        <v>1</v>
      </c>
      <c r="AN1173" s="2" t="s">
        <v>1</v>
      </c>
      <c r="AO1173" s="49" t="s">
        <v>1</v>
      </c>
      <c r="AP1173" s="2" t="s">
        <v>1</v>
      </c>
      <c r="AR1173" s="7"/>
      <c r="AS1173" s="125"/>
      <c r="AT1173" s="5"/>
      <c r="AU1173" s="13"/>
    </row>
    <row r="1174" spans="1:47" x14ac:dyDescent="0.25">
      <c r="A1174" s="2" t="s">
        <v>707</v>
      </c>
      <c r="B1174" s="48">
        <v>44191</v>
      </c>
      <c r="C1174" s="2" t="s">
        <v>27</v>
      </c>
      <c r="D1174" s="2" t="s">
        <v>49</v>
      </c>
      <c r="E1174" s="2" t="s">
        <v>223</v>
      </c>
      <c r="F1174" s="2" t="s">
        <v>3040</v>
      </c>
      <c r="G1174" s="2" t="s">
        <v>3</v>
      </c>
      <c r="H1174" s="2" t="s">
        <v>3045</v>
      </c>
      <c r="I1174" s="1" t="s">
        <v>1</v>
      </c>
      <c r="J1174" s="1" t="s">
        <v>1</v>
      </c>
      <c r="K1174" s="1" t="s">
        <v>1</v>
      </c>
      <c r="L1174" s="1" t="s">
        <v>1</v>
      </c>
      <c r="M1174" s="1">
        <v>0</v>
      </c>
      <c r="N1174" s="2" t="s">
        <v>1</v>
      </c>
      <c r="O1174" s="2" t="s">
        <v>441</v>
      </c>
      <c r="P1174" s="2" t="s">
        <v>442</v>
      </c>
      <c r="Q1174" s="1">
        <v>5989495.5</v>
      </c>
      <c r="R1174" s="1">
        <v>0</v>
      </c>
      <c r="S1174" s="1">
        <v>3662999.5</v>
      </c>
      <c r="T1174" s="1">
        <v>2005600</v>
      </c>
      <c r="U1174" s="2" t="s">
        <v>9</v>
      </c>
      <c r="V1174" s="1">
        <v>320896</v>
      </c>
      <c r="W1174" s="1">
        <v>0</v>
      </c>
      <c r="X1174" s="2" t="s">
        <v>0</v>
      </c>
      <c r="Y1174" s="1">
        <v>0</v>
      </c>
      <c r="Z1174" s="1">
        <v>0</v>
      </c>
      <c r="AA1174" s="2" t="s">
        <v>0</v>
      </c>
      <c r="AB1174" s="1">
        <v>0</v>
      </c>
      <c r="AC1174" s="1">
        <v>0</v>
      </c>
      <c r="AD1174" s="2" t="s">
        <v>0</v>
      </c>
      <c r="AE1174" s="1">
        <v>0</v>
      </c>
      <c r="AF1174" s="2">
        <v>0</v>
      </c>
      <c r="AG1174" s="2" t="s">
        <v>0</v>
      </c>
      <c r="AH1174" s="1">
        <v>0</v>
      </c>
      <c r="AI1174" s="1">
        <v>0</v>
      </c>
      <c r="AJ1174" s="2" t="s">
        <v>0</v>
      </c>
      <c r="AK1174" s="1">
        <v>0</v>
      </c>
      <c r="AL1174" s="1">
        <v>0</v>
      </c>
      <c r="AM1174" s="49" t="s">
        <v>1</v>
      </c>
      <c r="AN1174" s="2" t="s">
        <v>1</v>
      </c>
      <c r="AO1174" s="49" t="s">
        <v>1</v>
      </c>
      <c r="AP1174" s="2" t="s">
        <v>1</v>
      </c>
      <c r="AR1174" s="7"/>
      <c r="AS1174" s="125"/>
      <c r="AT1174" s="5"/>
      <c r="AU1174" s="13"/>
    </row>
    <row r="1175" spans="1:47" x14ac:dyDescent="0.25">
      <c r="A1175" s="2" t="s">
        <v>708</v>
      </c>
      <c r="B1175" s="48">
        <v>44191</v>
      </c>
      <c r="C1175" s="2" t="s">
        <v>27</v>
      </c>
      <c r="D1175" s="2" t="s">
        <v>49</v>
      </c>
      <c r="E1175" s="2" t="s">
        <v>223</v>
      </c>
      <c r="F1175" s="2" t="s">
        <v>3038</v>
      </c>
      <c r="G1175" s="2" t="s">
        <v>3</v>
      </c>
      <c r="H1175" s="2" t="s">
        <v>3046</v>
      </c>
      <c r="I1175" s="1" t="s">
        <v>1</v>
      </c>
      <c r="J1175" s="1" t="s">
        <v>1</v>
      </c>
      <c r="K1175" s="1" t="s">
        <v>1</v>
      </c>
      <c r="L1175" s="1" t="s">
        <v>1</v>
      </c>
      <c r="M1175" s="1">
        <v>0</v>
      </c>
      <c r="N1175" s="2" t="s">
        <v>1</v>
      </c>
      <c r="O1175" s="2" t="s">
        <v>2</v>
      </c>
      <c r="P1175" s="2" t="s">
        <v>1</v>
      </c>
      <c r="Q1175" s="1">
        <v>202564464.56279999</v>
      </c>
      <c r="R1175" s="1">
        <v>0</v>
      </c>
      <c r="S1175" s="1">
        <v>106299169.50000001</v>
      </c>
      <c r="T1175" s="1">
        <v>0</v>
      </c>
      <c r="U1175" s="2" t="s">
        <v>0</v>
      </c>
      <c r="V1175" s="1">
        <v>0</v>
      </c>
      <c r="W1175" s="1">
        <v>82987323.329999998</v>
      </c>
      <c r="X1175" s="2" t="s">
        <v>9</v>
      </c>
      <c r="Y1175" s="1">
        <v>13277971.732799999</v>
      </c>
      <c r="Z1175" s="1">
        <v>0</v>
      </c>
      <c r="AA1175" s="2" t="s">
        <v>0</v>
      </c>
      <c r="AB1175" s="1">
        <v>0</v>
      </c>
      <c r="AC1175" s="1">
        <v>0</v>
      </c>
      <c r="AD1175" s="2" t="s">
        <v>0</v>
      </c>
      <c r="AE1175" s="1">
        <v>0</v>
      </c>
      <c r="AF1175" s="2">
        <v>0</v>
      </c>
      <c r="AG1175" s="2" t="s">
        <v>0</v>
      </c>
      <c r="AH1175" s="1">
        <v>0</v>
      </c>
      <c r="AI1175" s="1">
        <v>0</v>
      </c>
      <c r="AJ1175" s="2" t="s">
        <v>0</v>
      </c>
      <c r="AK1175" s="1">
        <v>0</v>
      </c>
      <c r="AL1175" s="1">
        <v>0</v>
      </c>
      <c r="AM1175" s="49" t="s">
        <v>1</v>
      </c>
      <c r="AN1175" s="2" t="s">
        <v>1</v>
      </c>
      <c r="AO1175" s="49" t="s">
        <v>1</v>
      </c>
      <c r="AP1175" s="2" t="s">
        <v>1</v>
      </c>
      <c r="AR1175" s="7"/>
      <c r="AS1175" s="125"/>
      <c r="AT1175" s="5"/>
      <c r="AU1175" s="13"/>
    </row>
    <row r="1176" spans="1:47" x14ac:dyDescent="0.25">
      <c r="A1176" s="2" t="s">
        <v>709</v>
      </c>
      <c r="B1176" s="48">
        <v>44191</v>
      </c>
      <c r="C1176" s="2" t="s">
        <v>6</v>
      </c>
      <c r="D1176" s="2" t="s">
        <v>49</v>
      </c>
      <c r="E1176" s="2" t="s">
        <v>232</v>
      </c>
      <c r="F1176" s="2" t="s">
        <v>1059</v>
      </c>
      <c r="G1176" s="2" t="s">
        <v>3</v>
      </c>
      <c r="H1176" s="2" t="s">
        <v>3047</v>
      </c>
      <c r="I1176" s="1" t="s">
        <v>1</v>
      </c>
      <c r="J1176" s="1" t="s">
        <v>1</v>
      </c>
      <c r="K1176" s="1" t="s">
        <v>1</v>
      </c>
      <c r="L1176" s="1" t="s">
        <v>1</v>
      </c>
      <c r="M1176" s="1">
        <v>0</v>
      </c>
      <c r="N1176" s="2" t="s">
        <v>1</v>
      </c>
      <c r="O1176" s="2" t="s">
        <v>2</v>
      </c>
      <c r="P1176" s="2" t="s">
        <v>1</v>
      </c>
      <c r="Q1176" s="1">
        <v>847835658.71599996</v>
      </c>
      <c r="R1176" s="1">
        <v>0</v>
      </c>
      <c r="S1176" s="1">
        <v>677334043.14999998</v>
      </c>
      <c r="T1176" s="1">
        <v>0</v>
      </c>
      <c r="U1176" s="2" t="s">
        <v>0</v>
      </c>
      <c r="V1176" s="1">
        <v>0</v>
      </c>
      <c r="W1176" s="1">
        <v>146984151.34999999</v>
      </c>
      <c r="X1176" s="2" t="s">
        <v>0</v>
      </c>
      <c r="Y1176" s="1">
        <v>23517464.215999998</v>
      </c>
      <c r="Z1176" s="1">
        <v>0</v>
      </c>
      <c r="AA1176" s="2" t="s">
        <v>0</v>
      </c>
      <c r="AB1176" s="1">
        <v>0</v>
      </c>
      <c r="AC1176" s="1">
        <v>0</v>
      </c>
      <c r="AD1176" s="2" t="s">
        <v>0</v>
      </c>
      <c r="AE1176" s="1">
        <v>0</v>
      </c>
      <c r="AF1176" s="2">
        <v>0</v>
      </c>
      <c r="AG1176" s="2" t="s">
        <v>0</v>
      </c>
      <c r="AH1176" s="1">
        <v>0</v>
      </c>
      <c r="AI1176" s="1">
        <v>0</v>
      </c>
      <c r="AJ1176" s="2" t="s">
        <v>0</v>
      </c>
      <c r="AK1176" s="1">
        <v>0</v>
      </c>
      <c r="AL1176" s="1">
        <v>0</v>
      </c>
      <c r="AM1176" s="49" t="s">
        <v>1</v>
      </c>
      <c r="AN1176" s="2" t="s">
        <v>1</v>
      </c>
      <c r="AO1176" s="49" t="s">
        <v>1</v>
      </c>
      <c r="AP1176" s="2" t="s">
        <v>1</v>
      </c>
      <c r="AR1176" s="7"/>
      <c r="AS1176" s="125"/>
      <c r="AT1176" s="5"/>
      <c r="AU1176" s="13"/>
    </row>
    <row r="1177" spans="1:47" x14ac:dyDescent="0.25">
      <c r="A1177" s="2" t="s">
        <v>710</v>
      </c>
      <c r="B1177" s="48">
        <v>44191</v>
      </c>
      <c r="C1177" s="2" t="s">
        <v>27</v>
      </c>
      <c r="D1177" s="2" t="s">
        <v>42</v>
      </c>
      <c r="E1177" s="2" t="s">
        <v>214</v>
      </c>
      <c r="F1177" s="2" t="s">
        <v>2680</v>
      </c>
      <c r="G1177" s="2" t="s">
        <v>3</v>
      </c>
      <c r="H1177" s="2" t="s">
        <v>3048</v>
      </c>
      <c r="I1177" s="1" t="s">
        <v>1</v>
      </c>
      <c r="J1177" s="1" t="s">
        <v>1</v>
      </c>
      <c r="K1177" s="1" t="s">
        <v>1</v>
      </c>
      <c r="L1177" s="1" t="s">
        <v>1</v>
      </c>
      <c r="M1177" s="1">
        <v>0</v>
      </c>
      <c r="N1177" s="2" t="s">
        <v>1</v>
      </c>
      <c r="O1177" s="2" t="s">
        <v>2</v>
      </c>
      <c r="P1177" s="2" t="s">
        <v>1</v>
      </c>
      <c r="Q1177" s="1">
        <v>183797492.0316</v>
      </c>
      <c r="R1177" s="1">
        <v>0</v>
      </c>
      <c r="S1177" s="1">
        <v>125792594.49999999</v>
      </c>
      <c r="T1177" s="1">
        <v>0</v>
      </c>
      <c r="U1177" s="2" t="s">
        <v>0</v>
      </c>
      <c r="V1177" s="1">
        <v>0</v>
      </c>
      <c r="W1177" s="1">
        <v>50004222.010000005</v>
      </c>
      <c r="X1177" s="2" t="s">
        <v>9</v>
      </c>
      <c r="Y1177" s="1">
        <v>8000675.5216000006</v>
      </c>
      <c r="Z1177" s="1">
        <v>0</v>
      </c>
      <c r="AA1177" s="2" t="s">
        <v>0</v>
      </c>
      <c r="AB1177" s="1">
        <v>0</v>
      </c>
      <c r="AC1177" s="1">
        <v>0</v>
      </c>
      <c r="AD1177" s="2" t="s">
        <v>0</v>
      </c>
      <c r="AE1177" s="1">
        <v>0</v>
      </c>
      <c r="AF1177" s="2">
        <v>0</v>
      </c>
      <c r="AG1177" s="2" t="s">
        <v>0</v>
      </c>
      <c r="AH1177" s="1">
        <v>0</v>
      </c>
      <c r="AI1177" s="1">
        <v>0</v>
      </c>
      <c r="AJ1177" s="2" t="s">
        <v>0</v>
      </c>
      <c r="AK1177" s="1">
        <v>0</v>
      </c>
      <c r="AL1177" s="1">
        <v>0</v>
      </c>
      <c r="AM1177" s="49" t="s">
        <v>1</v>
      </c>
      <c r="AN1177" s="2" t="s">
        <v>1</v>
      </c>
      <c r="AO1177" s="49" t="s">
        <v>1</v>
      </c>
      <c r="AP1177" s="2" t="s">
        <v>1</v>
      </c>
      <c r="AR1177" s="7"/>
      <c r="AS1177" s="125"/>
      <c r="AT1177" s="5"/>
      <c r="AU1177" s="13"/>
    </row>
    <row r="1178" spans="1:47" x14ac:dyDescent="0.25">
      <c r="A1178" s="2" t="s">
        <v>711</v>
      </c>
      <c r="B1178" s="48">
        <v>44191</v>
      </c>
      <c r="C1178" s="2" t="s">
        <v>27</v>
      </c>
      <c r="D1178" s="2" t="s">
        <v>42</v>
      </c>
      <c r="E1178" s="2" t="s">
        <v>214</v>
      </c>
      <c r="F1178" s="2" t="s">
        <v>2674</v>
      </c>
      <c r="G1178" s="2" t="s">
        <v>3</v>
      </c>
      <c r="H1178" s="2" t="s">
        <v>3049</v>
      </c>
      <c r="I1178" s="1" t="s">
        <v>1</v>
      </c>
      <c r="J1178" s="1" t="s">
        <v>1</v>
      </c>
      <c r="K1178" s="1" t="s">
        <v>1</v>
      </c>
      <c r="L1178" s="1" t="s">
        <v>1</v>
      </c>
      <c r="M1178" s="1">
        <v>0</v>
      </c>
      <c r="N1178" s="2" t="s">
        <v>1</v>
      </c>
      <c r="O1178" s="2" t="s">
        <v>3050</v>
      </c>
      <c r="P1178" s="2" t="s">
        <v>3051</v>
      </c>
      <c r="Q1178" s="1">
        <v>13625000</v>
      </c>
      <c r="R1178" s="1">
        <v>0</v>
      </c>
      <c r="S1178" s="1">
        <v>13625000</v>
      </c>
      <c r="T1178" s="1">
        <v>0</v>
      </c>
      <c r="U1178" s="2" t="s">
        <v>0</v>
      </c>
      <c r="V1178" s="1">
        <v>0</v>
      </c>
      <c r="W1178" s="1">
        <v>0</v>
      </c>
      <c r="X1178" s="2" t="s">
        <v>0</v>
      </c>
      <c r="Y1178" s="1">
        <v>0</v>
      </c>
      <c r="Z1178" s="1">
        <v>0</v>
      </c>
      <c r="AA1178" s="2" t="s">
        <v>0</v>
      </c>
      <c r="AB1178" s="1">
        <v>0</v>
      </c>
      <c r="AC1178" s="1">
        <v>0</v>
      </c>
      <c r="AD1178" s="2" t="s">
        <v>0</v>
      </c>
      <c r="AE1178" s="1">
        <v>0</v>
      </c>
      <c r="AF1178" s="2">
        <v>0</v>
      </c>
      <c r="AG1178" s="2" t="s">
        <v>0</v>
      </c>
      <c r="AH1178" s="1">
        <v>0</v>
      </c>
      <c r="AI1178" s="1">
        <v>0</v>
      </c>
      <c r="AJ1178" s="2" t="s">
        <v>0</v>
      </c>
      <c r="AK1178" s="1">
        <v>0</v>
      </c>
      <c r="AL1178" s="1">
        <v>0</v>
      </c>
      <c r="AM1178" s="49" t="s">
        <v>1</v>
      </c>
      <c r="AN1178" s="2" t="s">
        <v>1</v>
      </c>
      <c r="AO1178" s="49" t="s">
        <v>1</v>
      </c>
      <c r="AP1178" s="2" t="s">
        <v>1</v>
      </c>
      <c r="AR1178" s="7"/>
      <c r="AS1178" s="125"/>
      <c r="AT1178" s="5"/>
      <c r="AU1178" s="13"/>
    </row>
    <row r="1179" spans="1:47" x14ac:dyDescent="0.25">
      <c r="A1179" s="2" t="s">
        <v>712</v>
      </c>
      <c r="B1179" s="48">
        <v>44191</v>
      </c>
      <c r="C1179" s="2" t="s">
        <v>27</v>
      </c>
      <c r="D1179" s="2" t="s">
        <v>42</v>
      </c>
      <c r="E1179" s="2" t="s">
        <v>214</v>
      </c>
      <c r="F1179" s="2" t="s">
        <v>2674</v>
      </c>
      <c r="G1179" s="2" t="s">
        <v>3</v>
      </c>
      <c r="H1179" s="2" t="s">
        <v>3052</v>
      </c>
      <c r="I1179" s="1" t="s">
        <v>1</v>
      </c>
      <c r="J1179" s="1" t="s">
        <v>1</v>
      </c>
      <c r="K1179" s="1" t="s">
        <v>1</v>
      </c>
      <c r="L1179" s="1" t="s">
        <v>1</v>
      </c>
      <c r="M1179" s="1">
        <v>0</v>
      </c>
      <c r="N1179" s="2" t="s">
        <v>1</v>
      </c>
      <c r="O1179" s="2" t="s">
        <v>3053</v>
      </c>
      <c r="P1179" s="2" t="s">
        <v>3054</v>
      </c>
      <c r="Q1179" s="1">
        <v>341388</v>
      </c>
      <c r="R1179" s="1">
        <v>0</v>
      </c>
      <c r="S1179" s="1">
        <v>0</v>
      </c>
      <c r="T1179" s="1">
        <v>0</v>
      </c>
      <c r="U1179" s="2" t="s">
        <v>0</v>
      </c>
      <c r="V1179" s="1">
        <v>0</v>
      </c>
      <c r="W1179" s="1">
        <v>294300</v>
      </c>
      <c r="X1179" s="2" t="s">
        <v>9</v>
      </c>
      <c r="Y1179" s="1">
        <v>47088</v>
      </c>
      <c r="Z1179" s="1">
        <v>0</v>
      </c>
      <c r="AA1179" s="2" t="s">
        <v>0</v>
      </c>
      <c r="AB1179" s="1">
        <v>0</v>
      </c>
      <c r="AC1179" s="1">
        <v>0</v>
      </c>
      <c r="AD1179" s="2" t="s">
        <v>0</v>
      </c>
      <c r="AE1179" s="1">
        <v>0</v>
      </c>
      <c r="AF1179" s="2">
        <v>0</v>
      </c>
      <c r="AG1179" s="2" t="s">
        <v>0</v>
      </c>
      <c r="AH1179" s="1">
        <v>0</v>
      </c>
      <c r="AI1179" s="1">
        <v>0</v>
      </c>
      <c r="AJ1179" s="2" t="s">
        <v>0</v>
      </c>
      <c r="AK1179" s="1">
        <v>0</v>
      </c>
      <c r="AL1179" s="1">
        <v>0</v>
      </c>
      <c r="AM1179" s="49" t="s">
        <v>1</v>
      </c>
      <c r="AN1179" s="2" t="s">
        <v>1</v>
      </c>
      <c r="AO1179" s="49" t="s">
        <v>1</v>
      </c>
      <c r="AP1179" s="2" t="s">
        <v>1</v>
      </c>
      <c r="AR1179" s="7"/>
      <c r="AS1179" s="125"/>
      <c r="AT1179" s="5"/>
      <c r="AU1179" s="13"/>
    </row>
    <row r="1180" spans="1:47" x14ac:dyDescent="0.25">
      <c r="A1180" s="2" t="s">
        <v>713</v>
      </c>
      <c r="B1180" s="48">
        <v>44191</v>
      </c>
      <c r="C1180" s="2" t="s">
        <v>35</v>
      </c>
      <c r="D1180" s="2" t="s">
        <v>42</v>
      </c>
      <c r="E1180" s="2" t="s">
        <v>219</v>
      </c>
      <c r="F1180" s="2" t="s">
        <v>3055</v>
      </c>
      <c r="G1180" s="2" t="s">
        <v>13</v>
      </c>
      <c r="H1180" s="2" t="s">
        <v>1</v>
      </c>
      <c r="I1180" s="1" t="s">
        <v>3056</v>
      </c>
      <c r="J1180" s="1" t="s">
        <v>1</v>
      </c>
      <c r="K1180" s="1" t="s">
        <v>3057</v>
      </c>
      <c r="L1180" s="1" t="s">
        <v>2511</v>
      </c>
      <c r="M1180" s="1">
        <v>1618650</v>
      </c>
      <c r="N1180" s="2" t="s">
        <v>12</v>
      </c>
      <c r="O1180" s="2" t="s">
        <v>2647</v>
      </c>
      <c r="P1180" s="2" t="s">
        <v>3058</v>
      </c>
      <c r="Q1180" s="1">
        <v>-1618650</v>
      </c>
      <c r="R1180" s="1">
        <v>0</v>
      </c>
      <c r="S1180" s="1">
        <v>-1618650</v>
      </c>
      <c r="T1180" s="1">
        <v>0</v>
      </c>
      <c r="U1180" s="2" t="s">
        <v>0</v>
      </c>
      <c r="V1180" s="1">
        <v>0</v>
      </c>
      <c r="W1180" s="1">
        <v>0</v>
      </c>
      <c r="X1180" s="2" t="s">
        <v>0</v>
      </c>
      <c r="Y1180" s="1">
        <v>0</v>
      </c>
      <c r="Z1180" s="1">
        <v>0</v>
      </c>
      <c r="AA1180" s="2" t="s">
        <v>0</v>
      </c>
      <c r="AB1180" s="1">
        <v>0</v>
      </c>
      <c r="AC1180" s="1">
        <v>0</v>
      </c>
      <c r="AD1180" s="2" t="s">
        <v>0</v>
      </c>
      <c r="AE1180" s="1">
        <v>0</v>
      </c>
      <c r="AF1180" s="2">
        <v>0</v>
      </c>
      <c r="AG1180" s="2" t="s">
        <v>0</v>
      </c>
      <c r="AH1180" s="1">
        <v>0</v>
      </c>
      <c r="AI1180" s="1">
        <v>0</v>
      </c>
      <c r="AJ1180" s="2" t="s">
        <v>0</v>
      </c>
      <c r="AK1180" s="1">
        <v>0</v>
      </c>
      <c r="AL1180" s="1">
        <v>0</v>
      </c>
      <c r="AM1180" s="49" t="s">
        <v>1</v>
      </c>
      <c r="AN1180" s="2" t="s">
        <v>1</v>
      </c>
      <c r="AO1180" s="49" t="s">
        <v>1</v>
      </c>
      <c r="AP1180" s="2" t="s">
        <v>1</v>
      </c>
      <c r="AR1180" s="7"/>
      <c r="AS1180" s="125"/>
      <c r="AT1180" s="5"/>
      <c r="AU1180" s="13"/>
    </row>
    <row r="1181" spans="1:47" x14ac:dyDescent="0.25">
      <c r="A1181" s="2" t="s">
        <v>714</v>
      </c>
      <c r="B1181" s="48">
        <v>44191</v>
      </c>
      <c r="C1181" s="2" t="s">
        <v>35</v>
      </c>
      <c r="D1181" s="2" t="s">
        <v>42</v>
      </c>
      <c r="E1181" s="2" t="s">
        <v>219</v>
      </c>
      <c r="F1181" s="2" t="s">
        <v>3055</v>
      </c>
      <c r="G1181" s="2" t="s">
        <v>3</v>
      </c>
      <c r="H1181" s="2" t="s">
        <v>3059</v>
      </c>
      <c r="I1181" s="1" t="s">
        <v>1</v>
      </c>
      <c r="J1181" s="1" t="s">
        <v>1</v>
      </c>
      <c r="K1181" s="1" t="s">
        <v>1</v>
      </c>
      <c r="L1181" s="1" t="s">
        <v>1</v>
      </c>
      <c r="M1181" s="1">
        <v>0</v>
      </c>
      <c r="N1181" s="2" t="s">
        <v>1</v>
      </c>
      <c r="O1181" s="2" t="s">
        <v>2</v>
      </c>
      <c r="P1181" s="2" t="s">
        <v>1</v>
      </c>
      <c r="Q1181" s="1">
        <v>406072238.65000004</v>
      </c>
      <c r="R1181" s="1">
        <v>0</v>
      </c>
      <c r="S1181" s="1">
        <v>330448790.75000006</v>
      </c>
      <c r="T1181" s="1">
        <v>0</v>
      </c>
      <c r="U1181" s="2" t="s">
        <v>0</v>
      </c>
      <c r="V1181" s="1">
        <v>0</v>
      </c>
      <c r="W1181" s="1">
        <v>65192627.5</v>
      </c>
      <c r="X1181" s="2" t="s">
        <v>0</v>
      </c>
      <c r="Y1181" s="1">
        <v>10430820.4</v>
      </c>
      <c r="Z1181" s="1">
        <v>0</v>
      </c>
      <c r="AA1181" s="2" t="s">
        <v>0</v>
      </c>
      <c r="AB1181" s="1">
        <v>0</v>
      </c>
      <c r="AC1181" s="1">
        <v>0</v>
      </c>
      <c r="AD1181" s="2" t="s">
        <v>0</v>
      </c>
      <c r="AE1181" s="1">
        <v>0</v>
      </c>
      <c r="AF1181" s="2">
        <v>0</v>
      </c>
      <c r="AG1181" s="2" t="s">
        <v>0</v>
      </c>
      <c r="AH1181" s="1">
        <v>0</v>
      </c>
      <c r="AI1181" s="1">
        <v>0</v>
      </c>
      <c r="AJ1181" s="2" t="s">
        <v>0</v>
      </c>
      <c r="AK1181" s="1">
        <v>0</v>
      </c>
      <c r="AL1181" s="1">
        <v>0</v>
      </c>
      <c r="AM1181" s="49" t="s">
        <v>1</v>
      </c>
      <c r="AN1181" s="2" t="s">
        <v>1</v>
      </c>
      <c r="AO1181" s="49" t="s">
        <v>1</v>
      </c>
      <c r="AP1181" s="2" t="s">
        <v>1</v>
      </c>
      <c r="AR1181" s="7"/>
      <c r="AS1181" s="125"/>
      <c r="AT1181" s="5"/>
      <c r="AU1181" s="13"/>
    </row>
    <row r="1182" spans="1:47" x14ac:dyDescent="0.25">
      <c r="A1182" s="2" t="s">
        <v>715</v>
      </c>
      <c r="B1182" s="48">
        <v>44191</v>
      </c>
      <c r="C1182" s="2" t="s">
        <v>6</v>
      </c>
      <c r="D1182" s="2" t="s">
        <v>42</v>
      </c>
      <c r="E1182" s="2" t="s">
        <v>217</v>
      </c>
      <c r="F1182" s="2" t="s">
        <v>888</v>
      </c>
      <c r="G1182" s="2" t="s">
        <v>3</v>
      </c>
      <c r="H1182" s="2" t="s">
        <v>3060</v>
      </c>
      <c r="I1182" s="1"/>
      <c r="J1182" s="1"/>
      <c r="K1182" s="1"/>
      <c r="L1182" s="1"/>
      <c r="M1182" s="1">
        <v>0</v>
      </c>
      <c r="N1182" s="2"/>
      <c r="O1182" s="2" t="s">
        <v>2</v>
      </c>
      <c r="P1182" s="2"/>
      <c r="Q1182" s="1">
        <v>196103601</v>
      </c>
      <c r="R1182" s="1">
        <v>0</v>
      </c>
      <c r="S1182" s="1">
        <v>196103601</v>
      </c>
      <c r="T1182" s="1">
        <v>0</v>
      </c>
      <c r="U1182" s="2" t="s">
        <v>0</v>
      </c>
      <c r="V1182" s="1">
        <v>0</v>
      </c>
      <c r="W1182" s="1">
        <v>0</v>
      </c>
      <c r="X1182" s="2" t="s">
        <v>0</v>
      </c>
      <c r="Y1182" s="1">
        <v>0</v>
      </c>
      <c r="Z1182" s="1">
        <v>0</v>
      </c>
      <c r="AA1182" s="2" t="s">
        <v>0</v>
      </c>
      <c r="AB1182" s="1">
        <v>0</v>
      </c>
      <c r="AC1182" s="1">
        <v>0</v>
      </c>
      <c r="AD1182" s="2" t="s">
        <v>0</v>
      </c>
      <c r="AE1182" s="1">
        <v>0</v>
      </c>
      <c r="AF1182" s="2">
        <v>0</v>
      </c>
      <c r="AG1182" s="2" t="s">
        <v>0</v>
      </c>
      <c r="AH1182" s="1">
        <v>0</v>
      </c>
      <c r="AI1182" s="1">
        <v>0</v>
      </c>
      <c r="AJ1182" s="2" t="s">
        <v>0</v>
      </c>
      <c r="AK1182" s="1">
        <v>0</v>
      </c>
      <c r="AL1182" s="1">
        <v>0</v>
      </c>
      <c r="AM1182" s="49" t="s">
        <v>1</v>
      </c>
      <c r="AN1182" s="2" t="s">
        <v>1</v>
      </c>
      <c r="AO1182" s="49" t="s">
        <v>1</v>
      </c>
      <c r="AP1182" s="2" t="s">
        <v>1</v>
      </c>
      <c r="AR1182" s="7"/>
      <c r="AS1182" s="125"/>
      <c r="AT1182" s="5"/>
      <c r="AU1182" s="13"/>
    </row>
    <row r="1183" spans="1:47" x14ac:dyDescent="0.25">
      <c r="A1183" s="2" t="s">
        <v>716</v>
      </c>
      <c r="B1183" s="48">
        <v>44191</v>
      </c>
      <c r="C1183" s="2" t="s">
        <v>6</v>
      </c>
      <c r="D1183" s="2" t="s">
        <v>42</v>
      </c>
      <c r="E1183" s="2" t="s">
        <v>221</v>
      </c>
      <c r="F1183" s="2" t="s">
        <v>856</v>
      </c>
      <c r="G1183" s="2" t="s">
        <v>3</v>
      </c>
      <c r="H1183" s="2" t="s">
        <v>3061</v>
      </c>
      <c r="I1183" s="1" t="s">
        <v>1</v>
      </c>
      <c r="J1183" s="1" t="s">
        <v>1</v>
      </c>
      <c r="K1183" s="1" t="s">
        <v>1</v>
      </c>
      <c r="L1183" s="1" t="s">
        <v>1</v>
      </c>
      <c r="M1183" s="1">
        <v>0</v>
      </c>
      <c r="N1183" s="2" t="s">
        <v>1</v>
      </c>
      <c r="O1183" s="2" t="s">
        <v>2</v>
      </c>
      <c r="P1183" s="2" t="s">
        <v>1</v>
      </c>
      <c r="Q1183" s="1">
        <v>936454285.04839981</v>
      </c>
      <c r="R1183" s="1">
        <v>0</v>
      </c>
      <c r="S1183" s="1">
        <v>648324911.19999981</v>
      </c>
      <c r="T1183" s="1">
        <v>0</v>
      </c>
      <c r="U1183" s="2" t="s">
        <v>0</v>
      </c>
      <c r="V1183" s="1">
        <v>0</v>
      </c>
      <c r="W1183" s="1">
        <v>201786508.49000001</v>
      </c>
      <c r="X1183" s="2" t="s">
        <v>9</v>
      </c>
      <c r="Y1183" s="1">
        <v>32285841.358400002</v>
      </c>
      <c r="Z1183" s="1">
        <v>0</v>
      </c>
      <c r="AA1183" s="2" t="s">
        <v>0</v>
      </c>
      <c r="AB1183" s="1">
        <v>0</v>
      </c>
      <c r="AC1183" s="1">
        <v>50052800</v>
      </c>
      <c r="AD1183" s="2" t="s">
        <v>272</v>
      </c>
      <c r="AE1183" s="1">
        <v>4004224</v>
      </c>
      <c r="AF1183" s="2">
        <v>0</v>
      </c>
      <c r="AG1183" s="2" t="s">
        <v>0</v>
      </c>
      <c r="AH1183" s="1">
        <v>0</v>
      </c>
      <c r="AI1183" s="1">
        <v>0</v>
      </c>
      <c r="AJ1183" s="2" t="s">
        <v>0</v>
      </c>
      <c r="AK1183" s="1">
        <v>0</v>
      </c>
      <c r="AL1183" s="1">
        <v>0</v>
      </c>
      <c r="AM1183" s="49" t="s">
        <v>1</v>
      </c>
      <c r="AN1183" s="2" t="s">
        <v>1</v>
      </c>
      <c r="AO1183" s="49" t="s">
        <v>1</v>
      </c>
      <c r="AP1183" s="2" t="s">
        <v>1</v>
      </c>
      <c r="AR1183" s="7"/>
      <c r="AS1183" s="125"/>
      <c r="AT1183" s="5"/>
      <c r="AU1183" s="13"/>
    </row>
    <row r="1184" spans="1:47" x14ac:dyDescent="0.25">
      <c r="A1184" s="2" t="s">
        <v>717</v>
      </c>
      <c r="B1184" s="48">
        <v>44191</v>
      </c>
      <c r="C1184" s="2" t="s">
        <v>27</v>
      </c>
      <c r="D1184" s="2" t="s">
        <v>38</v>
      </c>
      <c r="E1184" s="2" t="s">
        <v>4</v>
      </c>
      <c r="F1184" s="2" t="s">
        <v>2756</v>
      </c>
      <c r="G1184" s="2" t="s">
        <v>3</v>
      </c>
      <c r="H1184" s="2" t="s">
        <v>3062</v>
      </c>
      <c r="I1184" s="1" t="s">
        <v>1</v>
      </c>
      <c r="J1184" s="1" t="s">
        <v>1</v>
      </c>
      <c r="K1184" s="1" t="s">
        <v>1</v>
      </c>
      <c r="L1184" s="1" t="s">
        <v>1</v>
      </c>
      <c r="M1184" s="1">
        <v>0</v>
      </c>
      <c r="N1184" s="2" t="s">
        <v>1</v>
      </c>
      <c r="O1184" s="2" t="s">
        <v>2</v>
      </c>
      <c r="P1184" s="2" t="s">
        <v>1</v>
      </c>
      <c r="Q1184" s="1">
        <v>637697780.10680008</v>
      </c>
      <c r="R1184" s="1">
        <v>0</v>
      </c>
      <c r="S1184" s="1">
        <v>388190609.47000003</v>
      </c>
      <c r="T1184" s="1">
        <v>0</v>
      </c>
      <c r="U1184" s="2" t="s">
        <v>0</v>
      </c>
      <c r="V1184" s="1">
        <v>0</v>
      </c>
      <c r="W1184" s="1">
        <v>215092388.47999999</v>
      </c>
      <c r="X1184" s="2" t="s">
        <v>9</v>
      </c>
      <c r="Y1184" s="1">
        <v>34414782.156800002</v>
      </c>
      <c r="Z1184" s="1">
        <v>0</v>
      </c>
      <c r="AA1184" s="2" t="s">
        <v>0</v>
      </c>
      <c r="AB1184" s="1">
        <v>0</v>
      </c>
      <c r="AC1184" s="1">
        <v>0</v>
      </c>
      <c r="AD1184" s="2" t="s">
        <v>0</v>
      </c>
      <c r="AE1184" s="1">
        <v>0</v>
      </c>
      <c r="AF1184" s="2">
        <v>0</v>
      </c>
      <c r="AG1184" s="2" t="s">
        <v>0</v>
      </c>
      <c r="AH1184" s="1">
        <v>0</v>
      </c>
      <c r="AI1184" s="1">
        <v>0</v>
      </c>
      <c r="AJ1184" s="2" t="s">
        <v>0</v>
      </c>
      <c r="AK1184" s="1">
        <v>0</v>
      </c>
      <c r="AL1184" s="1">
        <v>0</v>
      </c>
      <c r="AM1184" s="49" t="s">
        <v>1</v>
      </c>
      <c r="AN1184" s="2" t="s">
        <v>1</v>
      </c>
      <c r="AO1184" s="49" t="s">
        <v>1</v>
      </c>
      <c r="AP1184" s="2" t="s">
        <v>1</v>
      </c>
      <c r="AR1184" s="7"/>
      <c r="AS1184" s="125"/>
      <c r="AT1184" s="5"/>
      <c r="AU1184" s="13"/>
    </row>
    <row r="1185" spans="1:47" x14ac:dyDescent="0.25">
      <c r="A1185" s="2" t="s">
        <v>718</v>
      </c>
      <c r="B1185" s="48">
        <v>44191</v>
      </c>
      <c r="C1185" s="2" t="s">
        <v>35</v>
      </c>
      <c r="D1185" s="2" t="s">
        <v>38</v>
      </c>
      <c r="E1185" s="2" t="s">
        <v>210</v>
      </c>
      <c r="F1185" s="2" t="s">
        <v>2443</v>
      </c>
      <c r="G1185" s="2" t="s">
        <v>3</v>
      </c>
      <c r="H1185" s="2" t="s">
        <v>3063</v>
      </c>
      <c r="I1185" s="1" t="s">
        <v>1</v>
      </c>
      <c r="J1185" s="1" t="s">
        <v>1</v>
      </c>
      <c r="K1185" s="1" t="s">
        <v>1</v>
      </c>
      <c r="L1185" s="1" t="s">
        <v>1</v>
      </c>
      <c r="M1185" s="1">
        <v>0</v>
      </c>
      <c r="N1185" s="2" t="s">
        <v>1</v>
      </c>
      <c r="O1185" s="2" t="s">
        <v>2</v>
      </c>
      <c r="P1185" s="2" t="s">
        <v>1</v>
      </c>
      <c r="Q1185" s="1">
        <v>360757188.89999998</v>
      </c>
      <c r="R1185" s="1">
        <v>0</v>
      </c>
      <c r="S1185" s="1">
        <v>342170508.89999998</v>
      </c>
      <c r="T1185" s="1">
        <v>0</v>
      </c>
      <c r="U1185" s="2" t="s">
        <v>0</v>
      </c>
      <c r="V1185" s="1">
        <v>0</v>
      </c>
      <c r="W1185" s="1">
        <v>16023000</v>
      </c>
      <c r="X1185" s="2" t="s">
        <v>0</v>
      </c>
      <c r="Y1185" s="1">
        <v>2563680</v>
      </c>
      <c r="Z1185" s="1">
        <v>0</v>
      </c>
      <c r="AA1185" s="2" t="s">
        <v>0</v>
      </c>
      <c r="AB1185" s="1">
        <v>0</v>
      </c>
      <c r="AC1185" s="1">
        <v>0</v>
      </c>
      <c r="AD1185" s="2" t="s">
        <v>0</v>
      </c>
      <c r="AE1185" s="1">
        <v>0</v>
      </c>
      <c r="AF1185" s="2">
        <v>0</v>
      </c>
      <c r="AG1185" s="2" t="s">
        <v>0</v>
      </c>
      <c r="AH1185" s="1">
        <v>0</v>
      </c>
      <c r="AI1185" s="1">
        <v>0</v>
      </c>
      <c r="AJ1185" s="2" t="s">
        <v>0</v>
      </c>
      <c r="AK1185" s="1">
        <v>0</v>
      </c>
      <c r="AL1185" s="1">
        <v>0</v>
      </c>
      <c r="AM1185" s="49" t="s">
        <v>1</v>
      </c>
      <c r="AN1185" s="2" t="s">
        <v>1</v>
      </c>
      <c r="AO1185" s="49" t="s">
        <v>1</v>
      </c>
      <c r="AP1185" s="2" t="s">
        <v>1</v>
      </c>
      <c r="AR1185" s="7"/>
      <c r="AS1185" s="125"/>
      <c r="AT1185" s="5"/>
      <c r="AU1185" s="13"/>
    </row>
    <row r="1186" spans="1:47" x14ac:dyDescent="0.25">
      <c r="A1186" s="2" t="s">
        <v>719</v>
      </c>
      <c r="B1186" s="48">
        <v>44191</v>
      </c>
      <c r="C1186" s="2" t="s">
        <v>6</v>
      </c>
      <c r="D1186" s="2" t="s">
        <v>38</v>
      </c>
      <c r="E1186" s="2" t="s">
        <v>212</v>
      </c>
      <c r="F1186" s="2" t="s">
        <v>3064</v>
      </c>
      <c r="G1186" s="2" t="s">
        <v>3</v>
      </c>
      <c r="H1186" s="2" t="s">
        <v>3065</v>
      </c>
      <c r="I1186" s="1" t="s">
        <v>1</v>
      </c>
      <c r="J1186" s="1" t="s">
        <v>1</v>
      </c>
      <c r="K1186" s="1" t="s">
        <v>1</v>
      </c>
      <c r="L1186" s="1" t="s">
        <v>1</v>
      </c>
      <c r="M1186" s="1">
        <v>0</v>
      </c>
      <c r="N1186" s="2" t="s">
        <v>1</v>
      </c>
      <c r="O1186" s="2" t="s">
        <v>2</v>
      </c>
      <c r="P1186" s="2" t="s">
        <v>1</v>
      </c>
      <c r="Q1186" s="1">
        <v>889821690.96119988</v>
      </c>
      <c r="R1186" s="1">
        <v>0</v>
      </c>
      <c r="S1186" s="1">
        <v>658471367.14999986</v>
      </c>
      <c r="T1186" s="1">
        <v>0</v>
      </c>
      <c r="U1186" s="2" t="s">
        <v>0</v>
      </c>
      <c r="V1186" s="1">
        <v>0</v>
      </c>
      <c r="W1186" s="1">
        <v>199439934.31999999</v>
      </c>
      <c r="X1186" s="2" t="s">
        <v>9</v>
      </c>
      <c r="Y1186" s="1">
        <v>31910389.4912</v>
      </c>
      <c r="Z1186" s="1">
        <v>0</v>
      </c>
      <c r="AA1186" s="2" t="s">
        <v>0</v>
      </c>
      <c r="AB1186" s="1">
        <v>0</v>
      </c>
      <c r="AC1186" s="1">
        <v>0</v>
      </c>
      <c r="AD1186" s="2" t="s">
        <v>0</v>
      </c>
      <c r="AE1186" s="1">
        <v>0</v>
      </c>
      <c r="AF1186" s="2">
        <v>0</v>
      </c>
      <c r="AG1186" s="2" t="s">
        <v>0</v>
      </c>
      <c r="AH1186" s="1">
        <v>0</v>
      </c>
      <c r="AI1186" s="1">
        <v>0</v>
      </c>
      <c r="AJ1186" s="2" t="s">
        <v>0</v>
      </c>
      <c r="AK1186" s="1">
        <v>0</v>
      </c>
      <c r="AL1186" s="1">
        <v>0</v>
      </c>
      <c r="AM1186" s="49" t="s">
        <v>1</v>
      </c>
      <c r="AN1186" s="2" t="s">
        <v>1</v>
      </c>
      <c r="AO1186" s="49" t="s">
        <v>1</v>
      </c>
      <c r="AP1186" s="2" t="s">
        <v>1</v>
      </c>
      <c r="AR1186" s="7"/>
      <c r="AS1186" s="125"/>
      <c r="AT1186" s="5"/>
      <c r="AU1186" s="13"/>
    </row>
    <row r="1187" spans="1:47" x14ac:dyDescent="0.25">
      <c r="A1187" s="2" t="s">
        <v>720</v>
      </c>
      <c r="B1187" s="48">
        <v>44191</v>
      </c>
      <c r="C1187" s="2" t="s">
        <v>27</v>
      </c>
      <c r="D1187" s="2" t="s">
        <v>33</v>
      </c>
      <c r="E1187" s="2" t="s">
        <v>32</v>
      </c>
      <c r="F1187" s="2" t="s">
        <v>2756</v>
      </c>
      <c r="G1187" s="2" t="s">
        <v>3</v>
      </c>
      <c r="H1187" s="2" t="s">
        <v>3066</v>
      </c>
      <c r="I1187" s="1" t="s">
        <v>1</v>
      </c>
      <c r="J1187" s="1" t="s">
        <v>1</v>
      </c>
      <c r="K1187" s="1" t="s">
        <v>1</v>
      </c>
      <c r="L1187" s="1" t="s">
        <v>1</v>
      </c>
      <c r="M1187" s="1">
        <v>0</v>
      </c>
      <c r="N1187" s="2" t="s">
        <v>1</v>
      </c>
      <c r="O1187" s="2" t="s">
        <v>2</v>
      </c>
      <c r="P1187" s="2" t="s">
        <v>1</v>
      </c>
      <c r="Q1187" s="1">
        <v>224642696.31200001</v>
      </c>
      <c r="R1187" s="1">
        <v>0</v>
      </c>
      <c r="S1187" s="1">
        <v>144788591.30000001</v>
      </c>
      <c r="T1187" s="1">
        <v>0</v>
      </c>
      <c r="U1187" s="2" t="s">
        <v>0</v>
      </c>
      <c r="V1187" s="1">
        <v>0</v>
      </c>
      <c r="W1187" s="1">
        <v>68839745.700000003</v>
      </c>
      <c r="X1187" s="2" t="s">
        <v>9</v>
      </c>
      <c r="Y1187" s="1">
        <v>11014359.312000001</v>
      </c>
      <c r="Z1187" s="1">
        <v>0</v>
      </c>
      <c r="AA1187" s="2" t="s">
        <v>0</v>
      </c>
      <c r="AB1187" s="1">
        <v>0</v>
      </c>
      <c r="AC1187" s="1">
        <v>0</v>
      </c>
      <c r="AD1187" s="2" t="s">
        <v>0</v>
      </c>
      <c r="AE1187" s="1">
        <v>0</v>
      </c>
      <c r="AF1187" s="2">
        <v>0</v>
      </c>
      <c r="AG1187" s="2" t="s">
        <v>0</v>
      </c>
      <c r="AH1187" s="1">
        <v>0</v>
      </c>
      <c r="AI1187" s="1">
        <v>0</v>
      </c>
      <c r="AJ1187" s="2" t="s">
        <v>0</v>
      </c>
      <c r="AK1187" s="1">
        <v>0</v>
      </c>
      <c r="AL1187" s="1">
        <v>0</v>
      </c>
      <c r="AM1187" s="49" t="s">
        <v>1</v>
      </c>
      <c r="AN1187" s="2" t="s">
        <v>1</v>
      </c>
      <c r="AO1187" s="49" t="s">
        <v>1</v>
      </c>
      <c r="AP1187" s="2" t="s">
        <v>1</v>
      </c>
      <c r="AR1187" s="7"/>
      <c r="AS1187" s="125"/>
      <c r="AT1187" s="5"/>
      <c r="AU1187" s="13"/>
    </row>
    <row r="1188" spans="1:47" x14ac:dyDescent="0.25">
      <c r="A1188" s="2" t="s">
        <v>721</v>
      </c>
      <c r="B1188" s="48">
        <v>44191</v>
      </c>
      <c r="C1188" s="2" t="s">
        <v>6</v>
      </c>
      <c r="D1188" s="2" t="s">
        <v>33</v>
      </c>
      <c r="E1188" s="2" t="s">
        <v>206</v>
      </c>
      <c r="F1188" s="2" t="s">
        <v>475</v>
      </c>
      <c r="G1188" s="2" t="s">
        <v>3</v>
      </c>
      <c r="H1188" s="2" t="s">
        <v>3067</v>
      </c>
      <c r="I1188" s="1" t="s">
        <v>1</v>
      </c>
      <c r="J1188" s="1" t="s">
        <v>1</v>
      </c>
      <c r="K1188" s="1" t="s">
        <v>1</v>
      </c>
      <c r="L1188" s="1" t="s">
        <v>1</v>
      </c>
      <c r="M1188" s="1">
        <v>0</v>
      </c>
      <c r="N1188" s="2" t="s">
        <v>1</v>
      </c>
      <c r="O1188" s="2" t="s">
        <v>2</v>
      </c>
      <c r="P1188" s="2" t="s">
        <v>1</v>
      </c>
      <c r="Q1188" s="1">
        <v>457413988.23440009</v>
      </c>
      <c r="R1188" s="1">
        <v>0</v>
      </c>
      <c r="S1188" s="1">
        <v>333375808.14999998</v>
      </c>
      <c r="T1188" s="1">
        <v>0</v>
      </c>
      <c r="U1188" s="2" t="s">
        <v>0</v>
      </c>
      <c r="V1188" s="1">
        <v>0</v>
      </c>
      <c r="W1188" s="1">
        <v>106929465.59000002</v>
      </c>
      <c r="X1188" s="2" t="s">
        <v>9</v>
      </c>
      <c r="Y1188" s="1">
        <v>17108714.494399998</v>
      </c>
      <c r="Z1188" s="1">
        <v>0</v>
      </c>
      <c r="AA1188" s="2" t="s">
        <v>0</v>
      </c>
      <c r="AB1188" s="1">
        <v>0</v>
      </c>
      <c r="AC1188" s="1">
        <v>0</v>
      </c>
      <c r="AD1188" s="2" t="s">
        <v>0</v>
      </c>
      <c r="AE1188" s="1">
        <v>0</v>
      </c>
      <c r="AF1188" s="2">
        <v>0</v>
      </c>
      <c r="AG1188" s="2" t="s">
        <v>0</v>
      </c>
      <c r="AH1188" s="50">
        <v>0</v>
      </c>
      <c r="AI1188" s="50">
        <v>0</v>
      </c>
      <c r="AJ1188" s="45" t="s">
        <v>0</v>
      </c>
      <c r="AK1188" s="50">
        <v>0</v>
      </c>
      <c r="AL1188" s="50">
        <v>0</v>
      </c>
      <c r="AM1188" s="66" t="s">
        <v>1</v>
      </c>
      <c r="AN1188" s="45" t="s">
        <v>1</v>
      </c>
      <c r="AO1188" s="66" t="s">
        <v>1</v>
      </c>
      <c r="AP1188" s="45" t="s">
        <v>1</v>
      </c>
      <c r="AR1188" s="7"/>
      <c r="AS1188" s="125"/>
      <c r="AT1188" s="5"/>
      <c r="AU1188" s="13"/>
    </row>
    <row r="1189" spans="1:47" x14ac:dyDescent="0.25">
      <c r="A1189" s="2" t="s">
        <v>722</v>
      </c>
      <c r="B1189" s="48">
        <v>44191</v>
      </c>
      <c r="C1189" s="2" t="s">
        <v>35</v>
      </c>
      <c r="D1189" s="2" t="s">
        <v>33</v>
      </c>
      <c r="E1189" s="2" t="s">
        <v>2983</v>
      </c>
      <c r="F1189" s="2" t="s">
        <v>3068</v>
      </c>
      <c r="G1189" s="2" t="s">
        <v>3</v>
      </c>
      <c r="H1189" s="2" t="s">
        <v>3069</v>
      </c>
      <c r="I1189" s="1" t="s">
        <v>1</v>
      </c>
      <c r="J1189" s="1" t="s">
        <v>1</v>
      </c>
      <c r="K1189" s="1" t="s">
        <v>1</v>
      </c>
      <c r="L1189" s="1" t="s">
        <v>1</v>
      </c>
      <c r="M1189" s="1">
        <v>0</v>
      </c>
      <c r="N1189" s="2" t="s">
        <v>1</v>
      </c>
      <c r="O1189" s="2" t="s">
        <v>2</v>
      </c>
      <c r="P1189" s="2" t="s">
        <v>1</v>
      </c>
      <c r="Q1189" s="1">
        <v>137291120.28960001</v>
      </c>
      <c r="R1189" s="1">
        <v>0</v>
      </c>
      <c r="S1189" s="1">
        <v>125296860</v>
      </c>
      <c r="T1189" s="1">
        <v>0</v>
      </c>
      <c r="U1189" s="2" t="s">
        <v>0</v>
      </c>
      <c r="V1189" s="1">
        <v>0</v>
      </c>
      <c r="W1189" s="1">
        <v>10339879.560000001</v>
      </c>
      <c r="X1189" s="2" t="s">
        <v>9</v>
      </c>
      <c r="Y1189" s="1">
        <v>1654380.7296</v>
      </c>
      <c r="Z1189" s="1">
        <v>0</v>
      </c>
      <c r="AA1189" s="2" t="s">
        <v>0</v>
      </c>
      <c r="AB1189" s="1">
        <v>0</v>
      </c>
      <c r="AC1189" s="1">
        <v>0</v>
      </c>
      <c r="AD1189" s="2" t="s">
        <v>0</v>
      </c>
      <c r="AE1189" s="1">
        <v>0</v>
      </c>
      <c r="AF1189" s="49">
        <v>0</v>
      </c>
      <c r="AG1189" s="2" t="s">
        <v>0</v>
      </c>
      <c r="AH1189" s="46">
        <v>0</v>
      </c>
      <c r="AI1189" s="8">
        <v>0</v>
      </c>
      <c r="AJ1189" s="1" t="s">
        <v>0</v>
      </c>
      <c r="AK1189" s="3">
        <v>0</v>
      </c>
      <c r="AL1189" s="155">
        <v>0</v>
      </c>
      <c r="AM1189" s="46" t="s">
        <v>1</v>
      </c>
      <c r="AN1189" s="46" t="s">
        <v>1</v>
      </c>
      <c r="AO1189" s="46" t="s">
        <v>1</v>
      </c>
      <c r="AP1189" s="46" t="s">
        <v>1</v>
      </c>
    </row>
    <row r="1190" spans="1:47" x14ac:dyDescent="0.25">
      <c r="A1190" s="2" t="s">
        <v>723</v>
      </c>
      <c r="B1190" s="48">
        <v>44191</v>
      </c>
      <c r="C1190" s="2" t="s">
        <v>27</v>
      </c>
      <c r="D1190" s="2" t="s">
        <v>26</v>
      </c>
      <c r="E1190" s="2" t="s">
        <v>253</v>
      </c>
      <c r="F1190" s="2" t="s">
        <v>2530</v>
      </c>
      <c r="G1190" s="2" t="s">
        <v>3</v>
      </c>
      <c r="H1190" s="2" t="s">
        <v>3070</v>
      </c>
      <c r="I1190" s="1" t="s">
        <v>1</v>
      </c>
      <c r="J1190" s="1" t="s">
        <v>1</v>
      </c>
      <c r="K1190" s="1" t="s">
        <v>1</v>
      </c>
      <c r="L1190" s="1" t="s">
        <v>1</v>
      </c>
      <c r="M1190" s="1">
        <v>0</v>
      </c>
      <c r="N1190" s="2" t="s">
        <v>1</v>
      </c>
      <c r="O1190" s="2" t="s">
        <v>2</v>
      </c>
      <c r="P1190" s="2" t="s">
        <v>1</v>
      </c>
      <c r="Q1190" s="1">
        <v>2297011.5</v>
      </c>
      <c r="R1190" s="1">
        <v>0</v>
      </c>
      <c r="S1190" s="1">
        <v>2297011.5</v>
      </c>
      <c r="T1190" s="1">
        <v>0</v>
      </c>
      <c r="U1190" s="2" t="s">
        <v>0</v>
      </c>
      <c r="V1190" s="1">
        <v>0</v>
      </c>
      <c r="W1190" s="1">
        <v>0</v>
      </c>
      <c r="X1190" s="2" t="s">
        <v>0</v>
      </c>
      <c r="Y1190" s="1">
        <v>0</v>
      </c>
      <c r="Z1190" s="1">
        <v>0</v>
      </c>
      <c r="AA1190" s="2" t="s">
        <v>0</v>
      </c>
      <c r="AB1190" s="1">
        <v>0</v>
      </c>
      <c r="AC1190" s="1">
        <v>0</v>
      </c>
      <c r="AD1190" s="2" t="s">
        <v>0</v>
      </c>
      <c r="AE1190" s="1">
        <v>0</v>
      </c>
      <c r="AF1190" s="2">
        <v>0</v>
      </c>
      <c r="AG1190" s="2" t="s">
        <v>0</v>
      </c>
      <c r="AH1190" s="1">
        <v>0</v>
      </c>
      <c r="AI1190" s="1">
        <v>0</v>
      </c>
      <c r="AJ1190" s="2" t="s">
        <v>0</v>
      </c>
      <c r="AK1190" s="1">
        <v>0</v>
      </c>
      <c r="AL1190" s="1">
        <v>0</v>
      </c>
      <c r="AM1190" s="49" t="s">
        <v>1</v>
      </c>
      <c r="AN1190" s="2" t="s">
        <v>1</v>
      </c>
      <c r="AO1190" s="49" t="s">
        <v>1</v>
      </c>
      <c r="AP1190" s="2" t="s">
        <v>1</v>
      </c>
      <c r="AR1190" s="7"/>
      <c r="AS1190" s="125"/>
      <c r="AT1190" s="5"/>
      <c r="AU1190" s="13"/>
    </row>
    <row r="1191" spans="1:47" x14ac:dyDescent="0.25">
      <c r="A1191" s="2" t="s">
        <v>724</v>
      </c>
      <c r="B1191" s="48">
        <v>44191</v>
      </c>
      <c r="C1191" s="2" t="s">
        <v>27</v>
      </c>
      <c r="D1191" s="2" t="s">
        <v>26</v>
      </c>
      <c r="E1191" s="2" t="s">
        <v>253</v>
      </c>
      <c r="F1191" s="2" t="s">
        <v>2257</v>
      </c>
      <c r="G1191" s="2" t="s">
        <v>3</v>
      </c>
      <c r="H1191" s="2" t="s">
        <v>3071</v>
      </c>
      <c r="I1191" s="1" t="s">
        <v>1</v>
      </c>
      <c r="J1191" s="1" t="s">
        <v>1</v>
      </c>
      <c r="K1191" s="1" t="s">
        <v>1</v>
      </c>
      <c r="L1191" s="1" t="s">
        <v>1</v>
      </c>
      <c r="M1191" s="1">
        <v>0</v>
      </c>
      <c r="N1191" s="2" t="s">
        <v>1</v>
      </c>
      <c r="O1191" s="2" t="s">
        <v>3072</v>
      </c>
      <c r="P1191" s="2" t="s">
        <v>3073</v>
      </c>
      <c r="Q1191" s="1">
        <v>809216</v>
      </c>
      <c r="R1191" s="1">
        <v>0</v>
      </c>
      <c r="S1191" s="1">
        <v>0</v>
      </c>
      <c r="T1191" s="1">
        <v>697600</v>
      </c>
      <c r="U1191" s="2" t="s">
        <v>9</v>
      </c>
      <c r="V1191" s="1">
        <v>111616</v>
      </c>
      <c r="W1191" s="1">
        <v>0</v>
      </c>
      <c r="X1191" s="2" t="s">
        <v>0</v>
      </c>
      <c r="Y1191" s="1">
        <v>0</v>
      </c>
      <c r="Z1191" s="1">
        <v>0</v>
      </c>
      <c r="AA1191" s="2" t="s">
        <v>0</v>
      </c>
      <c r="AB1191" s="1">
        <v>0</v>
      </c>
      <c r="AC1191" s="1">
        <v>0</v>
      </c>
      <c r="AD1191" s="2" t="s">
        <v>0</v>
      </c>
      <c r="AE1191" s="1">
        <v>0</v>
      </c>
      <c r="AF1191" s="2">
        <v>0</v>
      </c>
      <c r="AG1191" s="2" t="s">
        <v>0</v>
      </c>
      <c r="AH1191" s="1">
        <v>0</v>
      </c>
      <c r="AI1191" s="1">
        <v>0</v>
      </c>
      <c r="AJ1191" s="2" t="s">
        <v>0</v>
      </c>
      <c r="AK1191" s="1">
        <v>0</v>
      </c>
      <c r="AL1191" s="1">
        <v>0</v>
      </c>
      <c r="AM1191" s="49" t="s">
        <v>1</v>
      </c>
      <c r="AN1191" s="2" t="s">
        <v>1</v>
      </c>
      <c r="AO1191" s="49" t="s">
        <v>1</v>
      </c>
      <c r="AP1191" s="2" t="s">
        <v>1</v>
      </c>
      <c r="AR1191" s="7"/>
      <c r="AS1191" s="125"/>
      <c r="AT1191" s="5"/>
      <c r="AU1191" s="13"/>
    </row>
    <row r="1192" spans="1:47" x14ac:dyDescent="0.25">
      <c r="A1192" s="2" t="s">
        <v>725</v>
      </c>
      <c r="B1192" s="48">
        <v>44191</v>
      </c>
      <c r="C1192" s="2" t="s">
        <v>27</v>
      </c>
      <c r="D1192" s="2" t="s">
        <v>26</v>
      </c>
      <c r="E1192" s="2" t="s">
        <v>253</v>
      </c>
      <c r="F1192" s="2" t="s">
        <v>2530</v>
      </c>
      <c r="G1192" s="2" t="s">
        <v>3</v>
      </c>
      <c r="H1192" s="2" t="s">
        <v>3074</v>
      </c>
      <c r="I1192" s="1" t="s">
        <v>1</v>
      </c>
      <c r="J1192" s="1" t="s">
        <v>1</v>
      </c>
      <c r="K1192" s="1" t="s">
        <v>1</v>
      </c>
      <c r="L1192" s="1" t="s">
        <v>1</v>
      </c>
      <c r="M1192" s="1">
        <v>0</v>
      </c>
      <c r="N1192" s="2" t="s">
        <v>1</v>
      </c>
      <c r="O1192" s="2" t="s">
        <v>2</v>
      </c>
      <c r="P1192" s="2" t="s">
        <v>1</v>
      </c>
      <c r="Q1192" s="1">
        <v>203194058.528</v>
      </c>
      <c r="R1192" s="1">
        <v>0</v>
      </c>
      <c r="S1192" s="1">
        <v>149511000.5</v>
      </c>
      <c r="T1192" s="1">
        <v>0</v>
      </c>
      <c r="U1192" s="2" t="s">
        <v>0</v>
      </c>
      <c r="V1192" s="1">
        <v>0</v>
      </c>
      <c r="W1192" s="1">
        <v>46278498.299999997</v>
      </c>
      <c r="X1192" s="2" t="s">
        <v>9</v>
      </c>
      <c r="Y1192" s="1">
        <v>7404559.7280000001</v>
      </c>
      <c r="Z1192" s="1">
        <v>0</v>
      </c>
      <c r="AA1192" s="2" t="s">
        <v>0</v>
      </c>
      <c r="AB1192" s="1">
        <v>0</v>
      </c>
      <c r="AC1192" s="1">
        <v>0</v>
      </c>
      <c r="AD1192" s="2" t="s">
        <v>0</v>
      </c>
      <c r="AE1192" s="1">
        <v>0</v>
      </c>
      <c r="AF1192" s="2">
        <v>0</v>
      </c>
      <c r="AG1192" s="2" t="s">
        <v>0</v>
      </c>
      <c r="AH1192" s="1">
        <v>0</v>
      </c>
      <c r="AI1192" s="1">
        <v>0</v>
      </c>
      <c r="AJ1192" s="2" t="s">
        <v>0</v>
      </c>
      <c r="AK1192" s="1">
        <v>0</v>
      </c>
      <c r="AL1192" s="1">
        <v>0</v>
      </c>
      <c r="AM1192" s="49" t="s">
        <v>1</v>
      </c>
      <c r="AN1192" s="2" t="s">
        <v>1</v>
      </c>
      <c r="AO1192" s="49" t="s">
        <v>1</v>
      </c>
      <c r="AP1192" s="2" t="s">
        <v>1</v>
      </c>
      <c r="AR1192" s="7"/>
      <c r="AS1192" s="125"/>
      <c r="AT1192" s="5"/>
      <c r="AU1192" s="13"/>
    </row>
    <row r="1193" spans="1:47" x14ac:dyDescent="0.25">
      <c r="A1193" s="2" t="s">
        <v>726</v>
      </c>
      <c r="B1193" s="48">
        <v>44191</v>
      </c>
      <c r="C1193" s="2" t="s">
        <v>6</v>
      </c>
      <c r="D1193" s="2" t="s">
        <v>26</v>
      </c>
      <c r="E1193" s="2" t="s">
        <v>200</v>
      </c>
      <c r="F1193" s="2" t="s">
        <v>2455</v>
      </c>
      <c r="G1193" s="2" t="s">
        <v>3</v>
      </c>
      <c r="H1193" s="2" t="s">
        <v>3075</v>
      </c>
      <c r="I1193" s="1" t="s">
        <v>1</v>
      </c>
      <c r="J1193" s="1" t="s">
        <v>1</v>
      </c>
      <c r="K1193" s="1" t="s">
        <v>1</v>
      </c>
      <c r="L1193" s="1" t="s">
        <v>1</v>
      </c>
      <c r="M1193" s="1">
        <v>0</v>
      </c>
      <c r="N1193" s="2" t="s">
        <v>1</v>
      </c>
      <c r="O1193" s="2" t="s">
        <v>2</v>
      </c>
      <c r="P1193" s="2" t="s">
        <v>1</v>
      </c>
      <c r="Q1193" s="1">
        <v>544368953.53760016</v>
      </c>
      <c r="R1193" s="1">
        <v>0</v>
      </c>
      <c r="S1193" s="1">
        <v>370092234.25</v>
      </c>
      <c r="T1193" s="1">
        <v>0</v>
      </c>
      <c r="U1193" s="2" t="s">
        <v>0</v>
      </c>
      <c r="V1193" s="1">
        <v>0</v>
      </c>
      <c r="W1193" s="1">
        <v>150238551.11000001</v>
      </c>
      <c r="X1193" s="2" t="s">
        <v>9</v>
      </c>
      <c r="Y1193" s="1">
        <v>24038168.177600004</v>
      </c>
      <c r="Z1193" s="1">
        <v>0</v>
      </c>
      <c r="AA1193" s="2" t="s">
        <v>0</v>
      </c>
      <c r="AB1193" s="1">
        <v>0</v>
      </c>
      <c r="AC1193" s="1">
        <v>0</v>
      </c>
      <c r="AD1193" s="2" t="s">
        <v>0</v>
      </c>
      <c r="AE1193" s="1">
        <v>0</v>
      </c>
      <c r="AF1193" s="2">
        <v>0</v>
      </c>
      <c r="AG1193" s="2" t="s">
        <v>0</v>
      </c>
      <c r="AH1193" s="1">
        <v>0</v>
      </c>
      <c r="AI1193" s="1">
        <v>0</v>
      </c>
      <c r="AJ1193" s="2" t="s">
        <v>0</v>
      </c>
      <c r="AK1193" s="1">
        <v>0</v>
      </c>
      <c r="AL1193" s="1">
        <v>0</v>
      </c>
      <c r="AM1193" s="49" t="s">
        <v>1</v>
      </c>
      <c r="AN1193" s="2" t="s">
        <v>1</v>
      </c>
      <c r="AO1193" s="49" t="s">
        <v>1</v>
      </c>
      <c r="AP1193" s="2" t="s">
        <v>1</v>
      </c>
      <c r="AR1193" s="7"/>
      <c r="AS1193" s="125"/>
      <c r="AT1193" s="5"/>
      <c r="AU1193" s="13"/>
    </row>
    <row r="1194" spans="1:47" x14ac:dyDescent="0.25">
      <c r="A1194" s="2" t="s">
        <v>727</v>
      </c>
      <c r="B1194" s="48">
        <v>44191</v>
      </c>
      <c r="C1194" s="2" t="s">
        <v>27</v>
      </c>
      <c r="D1194" s="2" t="s">
        <v>24</v>
      </c>
      <c r="E1194" s="2" t="s">
        <v>364</v>
      </c>
      <c r="F1194" s="2" t="s">
        <v>3076</v>
      </c>
      <c r="G1194" s="2" t="s">
        <v>3</v>
      </c>
      <c r="H1194" s="2" t="s">
        <v>3077</v>
      </c>
      <c r="I1194" s="1" t="s">
        <v>1</v>
      </c>
      <c r="J1194" s="1" t="s">
        <v>1</v>
      </c>
      <c r="K1194" s="1" t="s">
        <v>1</v>
      </c>
      <c r="L1194" s="1" t="s">
        <v>1</v>
      </c>
      <c r="M1194" s="1">
        <v>0</v>
      </c>
      <c r="N1194" s="2" t="s">
        <v>1</v>
      </c>
      <c r="O1194" s="2" t="s">
        <v>2</v>
      </c>
      <c r="P1194" s="2" t="s">
        <v>1</v>
      </c>
      <c r="Q1194" s="1">
        <v>96127025.516000003</v>
      </c>
      <c r="R1194" s="1">
        <v>0</v>
      </c>
      <c r="S1194" s="1">
        <v>70411165.200000018</v>
      </c>
      <c r="T1194" s="1">
        <v>0</v>
      </c>
      <c r="U1194" s="2" t="s">
        <v>0</v>
      </c>
      <c r="V1194" s="1">
        <v>0</v>
      </c>
      <c r="W1194" s="1">
        <v>22168845.100000001</v>
      </c>
      <c r="X1194" s="2" t="s">
        <v>0</v>
      </c>
      <c r="Y1194" s="1">
        <v>3547015.216</v>
      </c>
      <c r="Z1194" s="1">
        <v>0</v>
      </c>
      <c r="AA1194" s="2" t="s">
        <v>0</v>
      </c>
      <c r="AB1194" s="1">
        <v>0</v>
      </c>
      <c r="AC1194" s="1">
        <v>0</v>
      </c>
      <c r="AD1194" s="2" t="s">
        <v>0</v>
      </c>
      <c r="AE1194" s="1">
        <v>0</v>
      </c>
      <c r="AF1194" s="2">
        <v>0</v>
      </c>
      <c r="AG1194" s="2" t="s">
        <v>0</v>
      </c>
      <c r="AH1194" s="1">
        <v>0</v>
      </c>
      <c r="AI1194" s="1">
        <v>0</v>
      </c>
      <c r="AJ1194" s="2" t="s">
        <v>0</v>
      </c>
      <c r="AK1194" s="1">
        <v>0</v>
      </c>
      <c r="AL1194" s="1">
        <v>0</v>
      </c>
      <c r="AM1194" s="49" t="s">
        <v>1</v>
      </c>
      <c r="AN1194" s="2" t="s">
        <v>1</v>
      </c>
      <c r="AO1194" s="49" t="s">
        <v>1</v>
      </c>
      <c r="AP1194" s="2" t="s">
        <v>1</v>
      </c>
      <c r="AR1194" s="7"/>
      <c r="AS1194" s="125"/>
      <c r="AT1194" s="5"/>
      <c r="AU1194" s="13"/>
    </row>
    <row r="1195" spans="1:47" x14ac:dyDescent="0.25">
      <c r="A1195" s="2" t="s">
        <v>728</v>
      </c>
      <c r="B1195" s="48">
        <v>44191</v>
      </c>
      <c r="C1195" s="2" t="s">
        <v>27</v>
      </c>
      <c r="D1195" s="2" t="s">
        <v>24</v>
      </c>
      <c r="E1195" s="2" t="s">
        <v>364</v>
      </c>
      <c r="F1195" s="2" t="s">
        <v>3078</v>
      </c>
      <c r="G1195" s="2" t="s">
        <v>3</v>
      </c>
      <c r="H1195" s="2" t="s">
        <v>3079</v>
      </c>
      <c r="I1195" s="1" t="s">
        <v>1</v>
      </c>
      <c r="J1195" s="1" t="s">
        <v>1</v>
      </c>
      <c r="K1195" s="1" t="s">
        <v>1</v>
      </c>
      <c r="L1195" s="1" t="s">
        <v>1</v>
      </c>
      <c r="M1195" s="1">
        <v>0</v>
      </c>
      <c r="N1195" s="2" t="s">
        <v>1</v>
      </c>
      <c r="O1195" s="2" t="s">
        <v>424</v>
      </c>
      <c r="P1195" s="2" t="s">
        <v>425</v>
      </c>
      <c r="Q1195" s="1">
        <v>32800018.399999999</v>
      </c>
      <c r="R1195" s="1">
        <v>0</v>
      </c>
      <c r="S1195" s="1">
        <v>1144500</v>
      </c>
      <c r="T1195" s="1">
        <v>27289240</v>
      </c>
      <c r="U1195" s="2" t="s">
        <v>9</v>
      </c>
      <c r="V1195" s="1">
        <v>4366278.4000000004</v>
      </c>
      <c r="W1195" s="1">
        <v>0</v>
      </c>
      <c r="X1195" s="2" t="s">
        <v>0</v>
      </c>
      <c r="Y1195" s="1">
        <v>0</v>
      </c>
      <c r="Z1195" s="1">
        <v>0</v>
      </c>
      <c r="AA1195" s="2" t="s">
        <v>0</v>
      </c>
      <c r="AB1195" s="1">
        <v>0</v>
      </c>
      <c r="AC1195" s="1">
        <v>0</v>
      </c>
      <c r="AD1195" s="2" t="s">
        <v>0</v>
      </c>
      <c r="AE1195" s="1">
        <v>0</v>
      </c>
      <c r="AF1195" s="2">
        <v>0</v>
      </c>
      <c r="AG1195" s="2" t="s">
        <v>0</v>
      </c>
      <c r="AH1195" s="1">
        <v>0</v>
      </c>
      <c r="AI1195" s="1">
        <v>0</v>
      </c>
      <c r="AJ1195" s="2" t="s">
        <v>0</v>
      </c>
      <c r="AK1195" s="1">
        <v>0</v>
      </c>
      <c r="AL1195" s="1">
        <v>0</v>
      </c>
      <c r="AM1195" s="49" t="s">
        <v>1</v>
      </c>
      <c r="AN1195" s="2" t="s">
        <v>1</v>
      </c>
      <c r="AO1195" s="49" t="s">
        <v>1</v>
      </c>
      <c r="AP1195" s="2" t="s">
        <v>1</v>
      </c>
      <c r="AR1195" s="7"/>
      <c r="AS1195" s="125"/>
      <c r="AT1195" s="5"/>
      <c r="AU1195" s="13"/>
    </row>
    <row r="1196" spans="1:47" x14ac:dyDescent="0.25">
      <c r="A1196" s="2" t="s">
        <v>729</v>
      </c>
      <c r="B1196" s="48">
        <v>44191</v>
      </c>
      <c r="C1196" s="2" t="s">
        <v>27</v>
      </c>
      <c r="D1196" s="2" t="s">
        <v>24</v>
      </c>
      <c r="E1196" s="2" t="s">
        <v>364</v>
      </c>
      <c r="F1196" s="2" t="s">
        <v>3076</v>
      </c>
      <c r="G1196" s="2" t="s">
        <v>3</v>
      </c>
      <c r="H1196" s="2" t="s">
        <v>3080</v>
      </c>
      <c r="I1196" s="1" t="s">
        <v>1</v>
      </c>
      <c r="J1196" s="1" t="s">
        <v>1</v>
      </c>
      <c r="K1196" s="1" t="s">
        <v>1</v>
      </c>
      <c r="L1196" s="1" t="s">
        <v>1</v>
      </c>
      <c r="M1196" s="1">
        <v>0</v>
      </c>
      <c r="N1196" s="2" t="s">
        <v>1</v>
      </c>
      <c r="O1196" s="2" t="s">
        <v>2</v>
      </c>
      <c r="P1196" s="2" t="s">
        <v>1</v>
      </c>
      <c r="Q1196" s="1">
        <v>33487529.578000002</v>
      </c>
      <c r="R1196" s="1">
        <v>0</v>
      </c>
      <c r="S1196" s="1">
        <v>21988134</v>
      </c>
      <c r="T1196" s="1">
        <v>0</v>
      </c>
      <c r="U1196" s="2" t="s">
        <v>0</v>
      </c>
      <c r="V1196" s="1">
        <v>0</v>
      </c>
      <c r="W1196" s="1">
        <v>9913272.0500000007</v>
      </c>
      <c r="X1196" s="2" t="s">
        <v>9</v>
      </c>
      <c r="Y1196" s="1">
        <v>1586123.5279999999</v>
      </c>
      <c r="Z1196" s="1">
        <v>0</v>
      </c>
      <c r="AA1196" s="2" t="s">
        <v>0</v>
      </c>
      <c r="AB1196" s="1">
        <v>0</v>
      </c>
      <c r="AC1196" s="1">
        <v>0</v>
      </c>
      <c r="AD1196" s="2" t="s">
        <v>0</v>
      </c>
      <c r="AE1196" s="1">
        <v>0</v>
      </c>
      <c r="AF1196" s="2">
        <v>0</v>
      </c>
      <c r="AG1196" s="2" t="s">
        <v>0</v>
      </c>
      <c r="AH1196" s="1">
        <v>0</v>
      </c>
      <c r="AI1196" s="1">
        <v>0</v>
      </c>
      <c r="AJ1196" s="2" t="s">
        <v>0</v>
      </c>
      <c r="AK1196" s="1">
        <v>0</v>
      </c>
      <c r="AL1196" s="1">
        <v>0</v>
      </c>
      <c r="AM1196" s="49" t="s">
        <v>1</v>
      </c>
      <c r="AN1196" s="2" t="s">
        <v>1</v>
      </c>
      <c r="AO1196" s="49" t="s">
        <v>1</v>
      </c>
      <c r="AP1196" s="2" t="s">
        <v>1</v>
      </c>
      <c r="AR1196" s="7"/>
      <c r="AS1196" s="125"/>
      <c r="AT1196" s="5"/>
      <c r="AU1196" s="13"/>
    </row>
    <row r="1197" spans="1:47" x14ac:dyDescent="0.25">
      <c r="A1197" s="2" t="s">
        <v>730</v>
      </c>
      <c r="B1197" s="48">
        <v>44191</v>
      </c>
      <c r="C1197" s="2" t="s">
        <v>6</v>
      </c>
      <c r="D1197" s="2" t="s">
        <v>24</v>
      </c>
      <c r="E1197" s="2" t="s">
        <v>196</v>
      </c>
      <c r="F1197" s="2" t="s">
        <v>1972</v>
      </c>
      <c r="G1197" s="2" t="s">
        <v>3</v>
      </c>
      <c r="H1197" s="2" t="s">
        <v>3081</v>
      </c>
      <c r="I1197" s="1" t="s">
        <v>1</v>
      </c>
      <c r="J1197" s="1" t="s">
        <v>1</v>
      </c>
      <c r="K1197" s="1" t="s">
        <v>1</v>
      </c>
      <c r="L1197" s="1" t="s">
        <v>1</v>
      </c>
      <c r="M1197" s="1">
        <v>0</v>
      </c>
      <c r="N1197" s="2" t="s">
        <v>1</v>
      </c>
      <c r="O1197" s="2" t="s">
        <v>2</v>
      </c>
      <c r="P1197" s="2" t="s">
        <v>1</v>
      </c>
      <c r="Q1197" s="1">
        <v>968285376.65560019</v>
      </c>
      <c r="R1197" s="1">
        <v>0</v>
      </c>
      <c r="S1197" s="1">
        <v>687334191.94999981</v>
      </c>
      <c r="T1197" s="1">
        <v>0</v>
      </c>
      <c r="U1197" s="2" t="s">
        <v>0</v>
      </c>
      <c r="V1197" s="1">
        <v>0</v>
      </c>
      <c r="W1197" s="1">
        <v>242199297.16000003</v>
      </c>
      <c r="X1197" s="2" t="s">
        <v>9</v>
      </c>
      <c r="Y1197" s="1">
        <v>38751887.545599997</v>
      </c>
      <c r="Z1197" s="1">
        <v>0</v>
      </c>
      <c r="AA1197" s="2" t="s">
        <v>0</v>
      </c>
      <c r="AB1197" s="1">
        <v>0</v>
      </c>
      <c r="AC1197" s="1">
        <v>0</v>
      </c>
      <c r="AD1197" s="2" t="s">
        <v>0</v>
      </c>
      <c r="AE1197" s="1">
        <v>0</v>
      </c>
      <c r="AF1197" s="2">
        <v>0</v>
      </c>
      <c r="AG1197" s="2" t="s">
        <v>0</v>
      </c>
      <c r="AH1197" s="1">
        <v>0</v>
      </c>
      <c r="AI1197" s="1">
        <v>0</v>
      </c>
      <c r="AJ1197" s="2" t="s">
        <v>0</v>
      </c>
      <c r="AK1197" s="1">
        <v>0</v>
      </c>
      <c r="AL1197" s="1">
        <v>0</v>
      </c>
      <c r="AM1197" s="49" t="s">
        <v>1</v>
      </c>
      <c r="AN1197" s="2" t="s">
        <v>1</v>
      </c>
      <c r="AO1197" s="49" t="s">
        <v>1</v>
      </c>
      <c r="AP1197" s="2" t="s">
        <v>1</v>
      </c>
      <c r="AR1197" s="7"/>
      <c r="AS1197" s="125"/>
      <c r="AT1197" s="5"/>
      <c r="AU1197" s="13"/>
    </row>
    <row r="1198" spans="1:47" x14ac:dyDescent="0.25">
      <c r="A1198" s="2" t="s">
        <v>731</v>
      </c>
      <c r="B1198" s="48">
        <v>44191</v>
      </c>
      <c r="C1198" s="2" t="s">
        <v>6</v>
      </c>
      <c r="D1198" s="2" t="s">
        <v>22</v>
      </c>
      <c r="E1198" s="2" t="s">
        <v>194</v>
      </c>
      <c r="F1198" s="2" t="s">
        <v>3082</v>
      </c>
      <c r="G1198" s="2" t="s">
        <v>13</v>
      </c>
      <c r="H1198" s="2" t="s">
        <v>1</v>
      </c>
      <c r="I1198" s="1" t="s">
        <v>3083</v>
      </c>
      <c r="J1198" s="1" t="s">
        <v>1</v>
      </c>
      <c r="K1198" s="1" t="s">
        <v>3084</v>
      </c>
      <c r="L1198" s="1" t="s">
        <v>2944</v>
      </c>
      <c r="M1198" s="1">
        <v>11652100</v>
      </c>
      <c r="N1198" s="2" t="s">
        <v>12</v>
      </c>
      <c r="O1198" s="2" t="s">
        <v>3085</v>
      </c>
      <c r="P1198" s="2" t="s">
        <v>3086</v>
      </c>
      <c r="Q1198" s="1">
        <v>-2169100</v>
      </c>
      <c r="R1198" s="1">
        <v>0</v>
      </c>
      <c r="S1198" s="1">
        <v>-2169100</v>
      </c>
      <c r="T1198" s="1">
        <v>0</v>
      </c>
      <c r="U1198" s="2" t="s">
        <v>0</v>
      </c>
      <c r="V1198" s="1">
        <v>0</v>
      </c>
      <c r="W1198" s="1">
        <v>0</v>
      </c>
      <c r="X1198" s="2" t="s">
        <v>0</v>
      </c>
      <c r="Y1198" s="1">
        <v>0</v>
      </c>
      <c r="Z1198" s="1">
        <v>0</v>
      </c>
      <c r="AA1198" s="2" t="s">
        <v>0</v>
      </c>
      <c r="AB1198" s="1">
        <v>0</v>
      </c>
      <c r="AC1198" s="1">
        <v>0</v>
      </c>
      <c r="AD1198" s="2" t="s">
        <v>0</v>
      </c>
      <c r="AE1198" s="1">
        <v>0</v>
      </c>
      <c r="AF1198" s="2">
        <v>0</v>
      </c>
      <c r="AG1198" s="2" t="s">
        <v>0</v>
      </c>
      <c r="AH1198" s="1">
        <v>0</v>
      </c>
      <c r="AI1198" s="1">
        <v>0</v>
      </c>
      <c r="AJ1198" s="2" t="s">
        <v>0</v>
      </c>
      <c r="AK1198" s="1">
        <v>0</v>
      </c>
      <c r="AL1198" s="1">
        <v>0</v>
      </c>
      <c r="AM1198" s="49" t="s">
        <v>1</v>
      </c>
      <c r="AN1198" s="2" t="s">
        <v>1</v>
      </c>
      <c r="AO1198" s="49" t="s">
        <v>1</v>
      </c>
      <c r="AP1198" s="2" t="s">
        <v>1</v>
      </c>
      <c r="AR1198" s="7"/>
      <c r="AS1198" s="125"/>
      <c r="AT1198" s="5"/>
      <c r="AU1198" s="13"/>
    </row>
    <row r="1199" spans="1:47" x14ac:dyDescent="0.25">
      <c r="A1199" s="2" t="s">
        <v>732</v>
      </c>
      <c r="B1199" s="48">
        <v>44191</v>
      </c>
      <c r="C1199" s="2" t="s">
        <v>6</v>
      </c>
      <c r="D1199" s="2" t="s">
        <v>22</v>
      </c>
      <c r="E1199" s="2" t="s">
        <v>194</v>
      </c>
      <c r="F1199" s="2" t="s">
        <v>3082</v>
      </c>
      <c r="G1199" s="2" t="s">
        <v>3</v>
      </c>
      <c r="H1199" s="2" t="s">
        <v>3087</v>
      </c>
      <c r="I1199" s="1" t="s">
        <v>1</v>
      </c>
      <c r="J1199" s="1" t="s">
        <v>1</v>
      </c>
      <c r="K1199" s="1" t="s">
        <v>1</v>
      </c>
      <c r="L1199" s="1" t="s">
        <v>1</v>
      </c>
      <c r="M1199" s="1">
        <v>0</v>
      </c>
      <c r="N1199" s="2" t="s">
        <v>1</v>
      </c>
      <c r="O1199" s="2" t="s">
        <v>2</v>
      </c>
      <c r="P1199" s="2" t="s">
        <v>1</v>
      </c>
      <c r="Q1199" s="1">
        <v>41093839.299999997</v>
      </c>
      <c r="R1199" s="1">
        <v>0</v>
      </c>
      <c r="S1199" s="1">
        <v>39235171.299999997</v>
      </c>
      <c r="T1199" s="1">
        <v>0</v>
      </c>
      <c r="U1199" s="2" t="s">
        <v>0</v>
      </c>
      <c r="V1199" s="1">
        <v>0</v>
      </c>
      <c r="W1199" s="1">
        <v>1602300</v>
      </c>
      <c r="X1199" s="2" t="s">
        <v>0</v>
      </c>
      <c r="Y1199" s="1">
        <v>256368</v>
      </c>
      <c r="Z1199" s="1">
        <v>0</v>
      </c>
      <c r="AA1199" s="2" t="s">
        <v>0</v>
      </c>
      <c r="AB1199" s="1">
        <v>0</v>
      </c>
      <c r="AC1199" s="1">
        <v>0</v>
      </c>
      <c r="AD1199" s="2" t="s">
        <v>0</v>
      </c>
      <c r="AE1199" s="1">
        <v>0</v>
      </c>
      <c r="AF1199" s="2">
        <v>0</v>
      </c>
      <c r="AG1199" s="2" t="s">
        <v>0</v>
      </c>
      <c r="AH1199" s="1">
        <v>0</v>
      </c>
      <c r="AI1199" s="1">
        <v>0</v>
      </c>
      <c r="AJ1199" s="2" t="s">
        <v>0</v>
      </c>
      <c r="AK1199" s="1">
        <v>0</v>
      </c>
      <c r="AL1199" s="1">
        <v>0</v>
      </c>
      <c r="AM1199" s="49" t="s">
        <v>1</v>
      </c>
      <c r="AN1199" s="2" t="s">
        <v>1</v>
      </c>
      <c r="AO1199" s="49" t="s">
        <v>1</v>
      </c>
      <c r="AP1199" s="2" t="s">
        <v>1</v>
      </c>
      <c r="AR1199" s="7"/>
      <c r="AS1199" s="125"/>
      <c r="AT1199" s="5"/>
      <c r="AU1199" s="13"/>
    </row>
    <row r="1200" spans="1:47" x14ac:dyDescent="0.25">
      <c r="A1200" s="2" t="s">
        <v>733</v>
      </c>
      <c r="B1200" s="48">
        <v>44191</v>
      </c>
      <c r="C1200" s="2" t="s">
        <v>6</v>
      </c>
      <c r="D1200" s="2" t="s">
        <v>22</v>
      </c>
      <c r="E1200" s="2" t="s">
        <v>194</v>
      </c>
      <c r="F1200" s="2" t="s">
        <v>3082</v>
      </c>
      <c r="G1200" s="2" t="s">
        <v>3</v>
      </c>
      <c r="H1200" s="2" t="s">
        <v>3088</v>
      </c>
      <c r="I1200" s="1" t="s">
        <v>1</v>
      </c>
      <c r="J1200" s="1" t="s">
        <v>1</v>
      </c>
      <c r="K1200" s="1" t="s">
        <v>1</v>
      </c>
      <c r="L1200" s="1" t="s">
        <v>1</v>
      </c>
      <c r="M1200" s="1">
        <v>0</v>
      </c>
      <c r="N1200" s="2" t="s">
        <v>1</v>
      </c>
      <c r="O1200" s="2" t="s">
        <v>3089</v>
      </c>
      <c r="P1200" s="2" t="s">
        <v>3090</v>
      </c>
      <c r="Q1200" s="1">
        <v>24625072.998399999</v>
      </c>
      <c r="R1200" s="1">
        <v>0</v>
      </c>
      <c r="S1200" s="1">
        <v>1533194</v>
      </c>
      <c r="T1200" s="1">
        <v>19906792.239999998</v>
      </c>
      <c r="U1200" s="2" t="s">
        <v>9</v>
      </c>
      <c r="V1200" s="1">
        <v>3185086.7584000002</v>
      </c>
      <c r="W1200" s="1">
        <v>0</v>
      </c>
      <c r="X1200" s="2" t="s">
        <v>0</v>
      </c>
      <c r="Y1200" s="1">
        <v>0</v>
      </c>
      <c r="Z1200" s="1">
        <v>0</v>
      </c>
      <c r="AA1200" s="2" t="s">
        <v>0</v>
      </c>
      <c r="AB1200" s="1">
        <v>0</v>
      </c>
      <c r="AC1200" s="1">
        <v>0</v>
      </c>
      <c r="AD1200" s="2" t="s">
        <v>0</v>
      </c>
      <c r="AE1200" s="1">
        <v>0</v>
      </c>
      <c r="AF1200" s="2">
        <v>0</v>
      </c>
      <c r="AG1200" s="2" t="s">
        <v>0</v>
      </c>
      <c r="AH1200" s="1">
        <v>0</v>
      </c>
      <c r="AI1200" s="1">
        <v>0</v>
      </c>
      <c r="AJ1200" s="2" t="s">
        <v>0</v>
      </c>
      <c r="AK1200" s="1">
        <v>0</v>
      </c>
      <c r="AL1200" s="1">
        <v>0</v>
      </c>
      <c r="AM1200" s="49" t="s">
        <v>1</v>
      </c>
      <c r="AN1200" s="2" t="s">
        <v>1</v>
      </c>
      <c r="AO1200" s="49" t="s">
        <v>1</v>
      </c>
      <c r="AP1200" s="2" t="s">
        <v>1</v>
      </c>
      <c r="AR1200" s="7"/>
      <c r="AS1200" s="125"/>
      <c r="AT1200" s="5"/>
      <c r="AU1200" s="13"/>
    </row>
    <row r="1201" spans="1:47" x14ac:dyDescent="0.25">
      <c r="A1201" s="2" t="s">
        <v>734</v>
      </c>
      <c r="B1201" s="48">
        <v>44191</v>
      </c>
      <c r="C1201" s="2" t="s">
        <v>6</v>
      </c>
      <c r="D1201" s="2" t="s">
        <v>22</v>
      </c>
      <c r="E1201" s="2" t="s">
        <v>194</v>
      </c>
      <c r="F1201" s="2" t="s">
        <v>3082</v>
      </c>
      <c r="G1201" s="2" t="s">
        <v>3</v>
      </c>
      <c r="H1201" s="2" t="s">
        <v>3091</v>
      </c>
      <c r="I1201" s="1" t="s">
        <v>1</v>
      </c>
      <c r="J1201" s="1" t="s">
        <v>1</v>
      </c>
      <c r="K1201" s="1" t="s">
        <v>1</v>
      </c>
      <c r="L1201" s="1" t="s">
        <v>1</v>
      </c>
      <c r="M1201" s="1">
        <v>0</v>
      </c>
      <c r="N1201" s="2" t="s">
        <v>1</v>
      </c>
      <c r="O1201" s="2" t="s">
        <v>2</v>
      </c>
      <c r="P1201" s="2" t="s">
        <v>1</v>
      </c>
      <c r="Q1201" s="1">
        <v>299730972.50120002</v>
      </c>
      <c r="R1201" s="1">
        <v>0</v>
      </c>
      <c r="S1201" s="1">
        <v>206774387.5</v>
      </c>
      <c r="T1201" s="1">
        <v>0</v>
      </c>
      <c r="U1201" s="2" t="s">
        <v>0</v>
      </c>
      <c r="V1201" s="1">
        <v>0</v>
      </c>
      <c r="W1201" s="1">
        <v>80134987.069999993</v>
      </c>
      <c r="X1201" s="2" t="s">
        <v>0</v>
      </c>
      <c r="Y1201" s="1">
        <v>12821597.9312</v>
      </c>
      <c r="Z1201" s="1">
        <v>0</v>
      </c>
      <c r="AA1201" s="2" t="s">
        <v>0</v>
      </c>
      <c r="AB1201" s="1">
        <v>0</v>
      </c>
      <c r="AC1201" s="1">
        <v>0</v>
      </c>
      <c r="AD1201" s="2" t="s">
        <v>0</v>
      </c>
      <c r="AE1201" s="1">
        <v>0</v>
      </c>
      <c r="AF1201" s="2">
        <v>0</v>
      </c>
      <c r="AG1201" s="2" t="s">
        <v>0</v>
      </c>
      <c r="AH1201" s="1">
        <v>0</v>
      </c>
      <c r="AI1201" s="1">
        <v>0</v>
      </c>
      <c r="AJ1201" s="2" t="s">
        <v>0</v>
      </c>
      <c r="AK1201" s="1">
        <v>0</v>
      </c>
      <c r="AL1201" s="1">
        <v>0</v>
      </c>
      <c r="AM1201" s="49" t="s">
        <v>1</v>
      </c>
      <c r="AN1201" s="2" t="s">
        <v>1</v>
      </c>
      <c r="AO1201" s="49" t="s">
        <v>1</v>
      </c>
      <c r="AP1201" s="2" t="s">
        <v>1</v>
      </c>
      <c r="AR1201" s="7"/>
      <c r="AS1201" s="125"/>
      <c r="AT1201" s="5"/>
      <c r="AU1201" s="13"/>
    </row>
    <row r="1202" spans="1:47" x14ac:dyDescent="0.25">
      <c r="A1202" s="2" t="s">
        <v>735</v>
      </c>
      <c r="B1202" s="48">
        <v>44191</v>
      </c>
      <c r="C1202" s="2" t="s">
        <v>6</v>
      </c>
      <c r="D1202" s="2" t="s">
        <v>19</v>
      </c>
      <c r="E1202" s="2" t="s">
        <v>185</v>
      </c>
      <c r="F1202" s="2" t="s">
        <v>834</v>
      </c>
      <c r="G1202" s="2" t="s">
        <v>3</v>
      </c>
      <c r="H1202" s="2" t="s">
        <v>3092</v>
      </c>
      <c r="I1202" s="1" t="s">
        <v>1</v>
      </c>
      <c r="J1202" s="1" t="s">
        <v>1</v>
      </c>
      <c r="K1202" s="1" t="s">
        <v>1</v>
      </c>
      <c r="L1202" s="1" t="s">
        <v>1</v>
      </c>
      <c r="M1202" s="1">
        <v>0</v>
      </c>
      <c r="N1202" s="2" t="s">
        <v>1</v>
      </c>
      <c r="O1202" s="2" t="s">
        <v>2</v>
      </c>
      <c r="P1202" s="2" t="s">
        <v>1</v>
      </c>
      <c r="Q1202" s="1">
        <v>810567260.77560008</v>
      </c>
      <c r="R1202" s="1">
        <v>0</v>
      </c>
      <c r="S1202" s="1">
        <v>607216770.64999974</v>
      </c>
      <c r="T1202" s="1">
        <v>0</v>
      </c>
      <c r="U1202" s="2" t="s">
        <v>0</v>
      </c>
      <c r="V1202" s="1">
        <v>0</v>
      </c>
      <c r="W1202" s="1">
        <v>175302146.66</v>
      </c>
      <c r="X1202" s="2" t="s">
        <v>9</v>
      </c>
      <c r="Y1202" s="1">
        <v>28048343.465599999</v>
      </c>
      <c r="Z1202" s="1">
        <v>0</v>
      </c>
      <c r="AA1202" s="2" t="s">
        <v>0</v>
      </c>
      <c r="AB1202" s="1">
        <v>0</v>
      </c>
      <c r="AC1202" s="1">
        <v>0</v>
      </c>
      <c r="AD1202" s="2" t="s">
        <v>0</v>
      </c>
      <c r="AE1202" s="1">
        <v>0</v>
      </c>
      <c r="AF1202" s="2">
        <v>0</v>
      </c>
      <c r="AG1202" s="2" t="s">
        <v>0</v>
      </c>
      <c r="AH1202" s="1">
        <v>0</v>
      </c>
      <c r="AI1202" s="1">
        <v>0</v>
      </c>
      <c r="AJ1202" s="2" t="s">
        <v>0</v>
      </c>
      <c r="AK1202" s="1">
        <v>0</v>
      </c>
      <c r="AL1202" s="1">
        <v>0</v>
      </c>
      <c r="AM1202" s="49" t="s">
        <v>1</v>
      </c>
      <c r="AN1202" s="2" t="s">
        <v>1</v>
      </c>
      <c r="AO1202" s="49" t="s">
        <v>1</v>
      </c>
      <c r="AP1202" s="2" t="s">
        <v>1</v>
      </c>
      <c r="AR1202" s="7"/>
      <c r="AS1202" s="125"/>
      <c r="AT1202" s="5"/>
      <c r="AU1202" s="13"/>
    </row>
    <row r="1203" spans="1:47" x14ac:dyDescent="0.25">
      <c r="A1203" s="2" t="s">
        <v>736</v>
      </c>
      <c r="B1203" s="48">
        <v>44191</v>
      </c>
      <c r="C1203" s="2" t="s">
        <v>6</v>
      </c>
      <c r="D1203" s="2" t="s">
        <v>17</v>
      </c>
      <c r="E1203" s="2" t="s">
        <v>183</v>
      </c>
      <c r="F1203" s="2" t="s">
        <v>3093</v>
      </c>
      <c r="G1203" s="2" t="s">
        <v>3</v>
      </c>
      <c r="H1203" s="2" t="s">
        <v>3094</v>
      </c>
      <c r="I1203" s="1" t="s">
        <v>1</v>
      </c>
      <c r="J1203" s="1" t="s">
        <v>1</v>
      </c>
      <c r="K1203" s="1" t="s">
        <v>1</v>
      </c>
      <c r="L1203" s="1" t="s">
        <v>1</v>
      </c>
      <c r="M1203" s="1">
        <v>0</v>
      </c>
      <c r="N1203" s="2" t="s">
        <v>1</v>
      </c>
      <c r="O1203" s="2" t="s">
        <v>2</v>
      </c>
      <c r="P1203" s="2" t="s">
        <v>1</v>
      </c>
      <c r="Q1203" s="1">
        <v>480487032.10279995</v>
      </c>
      <c r="R1203" s="1">
        <v>0</v>
      </c>
      <c r="S1203" s="1">
        <v>304922734.60000002</v>
      </c>
      <c r="T1203" s="1">
        <v>0</v>
      </c>
      <c r="U1203" s="2" t="s">
        <v>0</v>
      </c>
      <c r="V1203" s="1">
        <v>0</v>
      </c>
      <c r="W1203" s="1">
        <v>151348532.32999998</v>
      </c>
      <c r="X1203" s="2" t="s">
        <v>9</v>
      </c>
      <c r="Y1203" s="1">
        <v>24215765.172800001</v>
      </c>
      <c r="Z1203" s="1">
        <v>0</v>
      </c>
      <c r="AA1203" s="2" t="s">
        <v>0</v>
      </c>
      <c r="AB1203" s="1">
        <v>0</v>
      </c>
      <c r="AC1203" s="1">
        <v>0</v>
      </c>
      <c r="AD1203" s="2" t="s">
        <v>0</v>
      </c>
      <c r="AE1203" s="1">
        <v>0</v>
      </c>
      <c r="AF1203" s="2">
        <v>0</v>
      </c>
      <c r="AG1203" s="2" t="s">
        <v>0</v>
      </c>
      <c r="AH1203" s="1">
        <v>0</v>
      </c>
      <c r="AI1203" s="1">
        <v>0</v>
      </c>
      <c r="AJ1203" s="2" t="s">
        <v>0</v>
      </c>
      <c r="AK1203" s="1">
        <v>0</v>
      </c>
      <c r="AL1203" s="1">
        <v>0</v>
      </c>
      <c r="AM1203" s="49" t="s">
        <v>1</v>
      </c>
      <c r="AN1203" s="2" t="s">
        <v>1</v>
      </c>
      <c r="AO1203" s="49" t="s">
        <v>1</v>
      </c>
      <c r="AP1203" s="2" t="s">
        <v>1</v>
      </c>
      <c r="AR1203" s="7"/>
      <c r="AS1203" s="125"/>
      <c r="AT1203" s="5"/>
      <c r="AU1203" s="13"/>
    </row>
    <row r="1204" spans="1:47" x14ac:dyDescent="0.25">
      <c r="A1204" s="2" t="s">
        <v>737</v>
      </c>
      <c r="B1204" s="48">
        <v>44191</v>
      </c>
      <c r="C1204" s="2" t="s">
        <v>6</v>
      </c>
      <c r="D1204" s="2" t="s">
        <v>14</v>
      </c>
      <c r="E1204" s="2" t="s">
        <v>181</v>
      </c>
      <c r="F1204" s="2" t="s">
        <v>3095</v>
      </c>
      <c r="G1204" s="2" t="s">
        <v>3</v>
      </c>
      <c r="H1204" s="2" t="s">
        <v>3096</v>
      </c>
      <c r="I1204" s="1" t="s">
        <v>1</v>
      </c>
      <c r="J1204" s="1" t="s">
        <v>1</v>
      </c>
      <c r="K1204" s="1" t="s">
        <v>1</v>
      </c>
      <c r="L1204" s="1" t="s">
        <v>1</v>
      </c>
      <c r="M1204" s="1">
        <v>0</v>
      </c>
      <c r="N1204" s="2" t="s">
        <v>1</v>
      </c>
      <c r="O1204" s="2" t="s">
        <v>2</v>
      </c>
      <c r="P1204" s="2" t="s">
        <v>1</v>
      </c>
      <c r="Q1204" s="1">
        <v>136256005.0948</v>
      </c>
      <c r="R1204" s="1">
        <v>0</v>
      </c>
      <c r="S1204" s="1">
        <v>115212989.09999999</v>
      </c>
      <c r="T1204" s="1">
        <v>0</v>
      </c>
      <c r="U1204" s="2" t="s">
        <v>0</v>
      </c>
      <c r="V1204" s="1">
        <v>0</v>
      </c>
      <c r="W1204" s="1">
        <v>18140531.030000001</v>
      </c>
      <c r="X1204" s="2" t="s">
        <v>9</v>
      </c>
      <c r="Y1204" s="1">
        <v>2902484.9648000002</v>
      </c>
      <c r="Z1204" s="1">
        <v>0</v>
      </c>
      <c r="AA1204" s="2" t="s">
        <v>0</v>
      </c>
      <c r="AB1204" s="1">
        <v>0</v>
      </c>
      <c r="AC1204" s="1">
        <v>0</v>
      </c>
      <c r="AD1204" s="2" t="s">
        <v>0</v>
      </c>
      <c r="AE1204" s="1">
        <v>0</v>
      </c>
      <c r="AF1204" s="2">
        <v>0</v>
      </c>
      <c r="AG1204" s="2" t="s">
        <v>0</v>
      </c>
      <c r="AH1204" s="1">
        <v>0</v>
      </c>
      <c r="AI1204" s="1">
        <v>0</v>
      </c>
      <c r="AJ1204" s="2" t="s">
        <v>0</v>
      </c>
      <c r="AK1204" s="1">
        <v>0</v>
      </c>
      <c r="AL1204" s="1">
        <v>0</v>
      </c>
      <c r="AM1204" s="49" t="s">
        <v>1</v>
      </c>
      <c r="AN1204" s="2" t="s">
        <v>1</v>
      </c>
      <c r="AO1204" s="49" t="s">
        <v>1</v>
      </c>
      <c r="AP1204" s="2" t="s">
        <v>1</v>
      </c>
      <c r="AR1204" s="7"/>
      <c r="AS1204" s="125"/>
      <c r="AT1204" s="5"/>
      <c r="AU1204" s="13"/>
    </row>
    <row r="1205" spans="1:47" x14ac:dyDescent="0.25">
      <c r="A1205" s="2" t="s">
        <v>738</v>
      </c>
      <c r="B1205" s="48">
        <v>44191</v>
      </c>
      <c r="C1205" s="2" t="s">
        <v>6</v>
      </c>
      <c r="D1205" s="2" t="s">
        <v>14</v>
      </c>
      <c r="E1205" s="2" t="s">
        <v>181</v>
      </c>
      <c r="F1205" s="2" t="s">
        <v>3095</v>
      </c>
      <c r="G1205" s="2" t="s">
        <v>3</v>
      </c>
      <c r="H1205" s="2" t="s">
        <v>3097</v>
      </c>
      <c r="I1205" s="1" t="s">
        <v>1</v>
      </c>
      <c r="J1205" s="1" t="s">
        <v>1</v>
      </c>
      <c r="K1205" s="1" t="s">
        <v>1</v>
      </c>
      <c r="L1205" s="1" t="s">
        <v>1</v>
      </c>
      <c r="M1205" s="1">
        <v>0</v>
      </c>
      <c r="N1205" s="2" t="s">
        <v>1</v>
      </c>
      <c r="O1205" s="2" t="s">
        <v>3098</v>
      </c>
      <c r="P1205" s="2" t="s">
        <v>3099</v>
      </c>
      <c r="Q1205" s="1">
        <v>32386080</v>
      </c>
      <c r="R1205" s="1">
        <v>0</v>
      </c>
      <c r="S1205" s="1">
        <v>32386080</v>
      </c>
      <c r="T1205" s="1">
        <v>0</v>
      </c>
      <c r="U1205" s="2" t="s">
        <v>0</v>
      </c>
      <c r="V1205" s="1">
        <v>0</v>
      </c>
      <c r="W1205" s="1">
        <v>0</v>
      </c>
      <c r="X1205" s="2" t="s">
        <v>0</v>
      </c>
      <c r="Y1205" s="1">
        <v>0</v>
      </c>
      <c r="Z1205" s="1">
        <v>0</v>
      </c>
      <c r="AA1205" s="2" t="s">
        <v>0</v>
      </c>
      <c r="AB1205" s="1">
        <v>0</v>
      </c>
      <c r="AC1205" s="1">
        <v>0</v>
      </c>
      <c r="AD1205" s="2" t="s">
        <v>0</v>
      </c>
      <c r="AE1205" s="1">
        <v>0</v>
      </c>
      <c r="AF1205" s="2">
        <v>0</v>
      </c>
      <c r="AG1205" s="2" t="s">
        <v>0</v>
      </c>
      <c r="AH1205" s="1">
        <v>0</v>
      </c>
      <c r="AI1205" s="1">
        <v>0</v>
      </c>
      <c r="AJ1205" s="2" t="s">
        <v>0</v>
      </c>
      <c r="AK1205" s="1">
        <v>0</v>
      </c>
      <c r="AL1205" s="1">
        <v>0</v>
      </c>
      <c r="AM1205" s="49" t="s">
        <v>1</v>
      </c>
      <c r="AN1205" s="2" t="s">
        <v>1</v>
      </c>
      <c r="AO1205" s="49" t="s">
        <v>1</v>
      </c>
      <c r="AP1205" s="2" t="s">
        <v>1</v>
      </c>
      <c r="AR1205" s="7"/>
      <c r="AS1205" s="125"/>
      <c r="AT1205" s="5"/>
      <c r="AU1205" s="13"/>
    </row>
    <row r="1206" spans="1:47" x14ac:dyDescent="0.25">
      <c r="A1206" s="2" t="s">
        <v>739</v>
      </c>
      <c r="B1206" s="48">
        <v>44191</v>
      </c>
      <c r="C1206" s="2" t="s">
        <v>6</v>
      </c>
      <c r="D1206" s="2" t="s">
        <v>14</v>
      </c>
      <c r="E1206" s="2" t="s">
        <v>181</v>
      </c>
      <c r="F1206" s="2" t="s">
        <v>3095</v>
      </c>
      <c r="G1206" s="2" t="s">
        <v>3</v>
      </c>
      <c r="H1206" s="2" t="s">
        <v>3100</v>
      </c>
      <c r="I1206" s="1" t="s">
        <v>1</v>
      </c>
      <c r="J1206" s="1" t="s">
        <v>1</v>
      </c>
      <c r="K1206" s="1" t="s">
        <v>1</v>
      </c>
      <c r="L1206" s="1" t="s">
        <v>1</v>
      </c>
      <c r="M1206" s="1">
        <v>0</v>
      </c>
      <c r="N1206" s="2" t="s">
        <v>1</v>
      </c>
      <c r="O1206" s="2" t="s">
        <v>2</v>
      </c>
      <c r="P1206" s="2" t="s">
        <v>1</v>
      </c>
      <c r="Q1206" s="1">
        <v>17145482</v>
      </c>
      <c r="R1206" s="1">
        <v>0</v>
      </c>
      <c r="S1206" s="1">
        <v>17107550</v>
      </c>
      <c r="T1206" s="1">
        <v>0</v>
      </c>
      <c r="U1206" s="2" t="s">
        <v>0</v>
      </c>
      <c r="V1206" s="1">
        <v>0</v>
      </c>
      <c r="W1206" s="1">
        <v>32700</v>
      </c>
      <c r="X1206" s="2" t="s">
        <v>0</v>
      </c>
      <c r="Y1206" s="1">
        <v>5232</v>
      </c>
      <c r="Z1206" s="1">
        <v>0</v>
      </c>
      <c r="AA1206" s="2" t="s">
        <v>0</v>
      </c>
      <c r="AB1206" s="1">
        <v>0</v>
      </c>
      <c r="AC1206" s="1">
        <v>0</v>
      </c>
      <c r="AD1206" s="2" t="s">
        <v>0</v>
      </c>
      <c r="AE1206" s="1">
        <v>0</v>
      </c>
      <c r="AF1206" s="2">
        <v>0</v>
      </c>
      <c r="AG1206" s="2" t="s">
        <v>0</v>
      </c>
      <c r="AH1206" s="1">
        <v>0</v>
      </c>
      <c r="AI1206" s="1">
        <v>0</v>
      </c>
      <c r="AJ1206" s="2" t="s">
        <v>0</v>
      </c>
      <c r="AK1206" s="1">
        <v>0</v>
      </c>
      <c r="AL1206" s="1">
        <v>0</v>
      </c>
      <c r="AM1206" s="49" t="s">
        <v>1</v>
      </c>
      <c r="AN1206" s="2" t="s">
        <v>1</v>
      </c>
      <c r="AO1206" s="49" t="s">
        <v>1</v>
      </c>
      <c r="AP1206" s="2" t="s">
        <v>1</v>
      </c>
      <c r="AR1206" s="7"/>
      <c r="AS1206" s="125"/>
      <c r="AT1206" s="5"/>
      <c r="AU1206" s="13"/>
    </row>
    <row r="1207" spans="1:47" x14ac:dyDescent="0.25">
      <c r="A1207" s="2" t="s">
        <v>740</v>
      </c>
      <c r="B1207" s="48">
        <v>44191</v>
      </c>
      <c r="C1207" s="2" t="s">
        <v>6</v>
      </c>
      <c r="D1207" s="2" t="s">
        <v>14</v>
      </c>
      <c r="E1207" s="2" t="s">
        <v>181</v>
      </c>
      <c r="F1207" s="2" t="s">
        <v>3095</v>
      </c>
      <c r="G1207" s="2" t="s">
        <v>3</v>
      </c>
      <c r="H1207" s="2" t="s">
        <v>3101</v>
      </c>
      <c r="I1207" s="1" t="s">
        <v>1</v>
      </c>
      <c r="J1207" s="1" t="s">
        <v>1</v>
      </c>
      <c r="K1207" s="1" t="s">
        <v>1</v>
      </c>
      <c r="L1207" s="1" t="s">
        <v>1</v>
      </c>
      <c r="M1207" s="1">
        <v>0</v>
      </c>
      <c r="N1207" s="2" t="s">
        <v>1</v>
      </c>
      <c r="O1207" s="2" t="s">
        <v>822</v>
      </c>
      <c r="P1207" s="2" t="s">
        <v>823</v>
      </c>
      <c r="Q1207" s="1">
        <v>490500</v>
      </c>
      <c r="R1207" s="1">
        <v>0</v>
      </c>
      <c r="S1207" s="1">
        <v>490500</v>
      </c>
      <c r="T1207" s="1">
        <v>0</v>
      </c>
      <c r="U1207" s="2" t="s">
        <v>0</v>
      </c>
      <c r="V1207" s="1">
        <v>0</v>
      </c>
      <c r="W1207" s="1">
        <v>0</v>
      </c>
      <c r="X1207" s="2" t="s">
        <v>0</v>
      </c>
      <c r="Y1207" s="1">
        <v>0</v>
      </c>
      <c r="Z1207" s="1">
        <v>0</v>
      </c>
      <c r="AA1207" s="2" t="s">
        <v>0</v>
      </c>
      <c r="AB1207" s="1">
        <v>0</v>
      </c>
      <c r="AC1207" s="1">
        <v>0</v>
      </c>
      <c r="AD1207" s="2" t="s">
        <v>0</v>
      </c>
      <c r="AE1207" s="1">
        <v>0</v>
      </c>
      <c r="AF1207" s="2">
        <v>0</v>
      </c>
      <c r="AG1207" s="2" t="s">
        <v>0</v>
      </c>
      <c r="AH1207" s="1">
        <v>0</v>
      </c>
      <c r="AI1207" s="1">
        <v>0</v>
      </c>
      <c r="AJ1207" s="2" t="s">
        <v>0</v>
      </c>
      <c r="AK1207" s="1">
        <v>0</v>
      </c>
      <c r="AL1207" s="1">
        <v>0</v>
      </c>
      <c r="AM1207" s="49" t="s">
        <v>1</v>
      </c>
      <c r="AN1207" s="2" t="s">
        <v>1</v>
      </c>
      <c r="AO1207" s="49" t="s">
        <v>1</v>
      </c>
      <c r="AP1207" s="2" t="s">
        <v>1</v>
      </c>
      <c r="AR1207" s="7"/>
      <c r="AS1207" s="125"/>
      <c r="AT1207" s="5"/>
      <c r="AU1207" s="13"/>
    </row>
    <row r="1208" spans="1:47" x14ac:dyDescent="0.25">
      <c r="A1208" s="2" t="s">
        <v>741</v>
      </c>
      <c r="B1208" s="48">
        <v>44191</v>
      </c>
      <c r="C1208" s="2" t="s">
        <v>6</v>
      </c>
      <c r="D1208" s="2" t="s">
        <v>14</v>
      </c>
      <c r="E1208" s="2" t="s">
        <v>181</v>
      </c>
      <c r="F1208" s="2" t="s">
        <v>3095</v>
      </c>
      <c r="G1208" s="2" t="s">
        <v>3</v>
      </c>
      <c r="H1208" s="2" t="s">
        <v>3102</v>
      </c>
      <c r="I1208" s="1" t="s">
        <v>1</v>
      </c>
      <c r="J1208" s="1" t="s">
        <v>1</v>
      </c>
      <c r="K1208" s="1" t="s">
        <v>1</v>
      </c>
      <c r="L1208" s="1" t="s">
        <v>1</v>
      </c>
      <c r="M1208" s="1">
        <v>0</v>
      </c>
      <c r="N1208" s="2" t="s">
        <v>1</v>
      </c>
      <c r="O1208" s="2" t="s">
        <v>2</v>
      </c>
      <c r="P1208" s="2" t="s">
        <v>1</v>
      </c>
      <c r="Q1208" s="1">
        <v>199305175.85000002</v>
      </c>
      <c r="R1208" s="1">
        <v>0</v>
      </c>
      <c r="S1208" s="1">
        <v>186360248.65000001</v>
      </c>
      <c r="T1208" s="1">
        <v>0</v>
      </c>
      <c r="U1208" s="2" t="s">
        <v>0</v>
      </c>
      <c r="V1208" s="1">
        <v>0</v>
      </c>
      <c r="W1208" s="1">
        <v>11159420</v>
      </c>
      <c r="X1208" s="2" t="s">
        <v>9</v>
      </c>
      <c r="Y1208" s="1">
        <v>1785507.2000000002</v>
      </c>
      <c r="Z1208" s="1">
        <v>0</v>
      </c>
      <c r="AA1208" s="2" t="s">
        <v>0</v>
      </c>
      <c r="AB1208" s="1">
        <v>0</v>
      </c>
      <c r="AC1208" s="1">
        <v>0</v>
      </c>
      <c r="AD1208" s="2" t="s">
        <v>0</v>
      </c>
      <c r="AE1208" s="1">
        <v>0</v>
      </c>
      <c r="AF1208" s="2">
        <v>0</v>
      </c>
      <c r="AG1208" s="2" t="s">
        <v>0</v>
      </c>
      <c r="AH1208" s="1">
        <v>0</v>
      </c>
      <c r="AI1208" s="1">
        <v>0</v>
      </c>
      <c r="AJ1208" s="2" t="s">
        <v>0</v>
      </c>
      <c r="AK1208" s="1">
        <v>0</v>
      </c>
      <c r="AL1208" s="1">
        <v>0</v>
      </c>
      <c r="AM1208" s="49" t="s">
        <v>1</v>
      </c>
      <c r="AN1208" s="2" t="s">
        <v>1</v>
      </c>
      <c r="AO1208" s="49" t="s">
        <v>1</v>
      </c>
      <c r="AP1208" s="2" t="s">
        <v>1</v>
      </c>
      <c r="AR1208" s="7"/>
      <c r="AS1208" s="125"/>
      <c r="AT1208" s="5"/>
      <c r="AU1208" s="13"/>
    </row>
    <row r="1209" spans="1:47" x14ac:dyDescent="0.25">
      <c r="A1209" s="2" t="s">
        <v>742</v>
      </c>
      <c r="B1209" s="48">
        <v>44191</v>
      </c>
      <c r="C1209" s="2" t="s">
        <v>6</v>
      </c>
      <c r="D1209" s="2" t="s">
        <v>10</v>
      </c>
      <c r="E1209" s="2" t="s">
        <v>178</v>
      </c>
      <c r="F1209" s="2" t="s">
        <v>893</v>
      </c>
      <c r="G1209" s="2" t="s">
        <v>13</v>
      </c>
      <c r="H1209" s="2" t="s">
        <v>1</v>
      </c>
      <c r="I1209" s="1" t="s">
        <v>3103</v>
      </c>
      <c r="J1209" s="1" t="s">
        <v>1</v>
      </c>
      <c r="K1209" s="1" t="s">
        <v>3104</v>
      </c>
      <c r="L1209" s="1" t="s">
        <v>2944</v>
      </c>
      <c r="M1209" s="1">
        <v>1090000</v>
      </c>
      <c r="N1209" s="2" t="s">
        <v>12</v>
      </c>
      <c r="O1209" s="2" t="s">
        <v>3105</v>
      </c>
      <c r="P1209" s="2" t="s">
        <v>3106</v>
      </c>
      <c r="Q1209" s="1">
        <v>-1090000</v>
      </c>
      <c r="R1209" s="1">
        <v>0</v>
      </c>
      <c r="S1209" s="1">
        <v>-1090000</v>
      </c>
      <c r="T1209" s="1">
        <v>0</v>
      </c>
      <c r="U1209" s="2" t="s">
        <v>0</v>
      </c>
      <c r="V1209" s="1">
        <v>0</v>
      </c>
      <c r="W1209" s="1">
        <v>0</v>
      </c>
      <c r="X1209" s="2" t="s">
        <v>0</v>
      </c>
      <c r="Y1209" s="1">
        <v>0</v>
      </c>
      <c r="Z1209" s="1">
        <v>0</v>
      </c>
      <c r="AA1209" s="2" t="s">
        <v>0</v>
      </c>
      <c r="AB1209" s="1">
        <v>0</v>
      </c>
      <c r="AC1209" s="1">
        <v>0</v>
      </c>
      <c r="AD1209" s="2" t="s">
        <v>0</v>
      </c>
      <c r="AE1209" s="1">
        <v>0</v>
      </c>
      <c r="AF1209" s="2">
        <v>0</v>
      </c>
      <c r="AG1209" s="2" t="s">
        <v>0</v>
      </c>
      <c r="AH1209" s="1">
        <v>0</v>
      </c>
      <c r="AI1209" s="1">
        <v>0</v>
      </c>
      <c r="AJ1209" s="2" t="s">
        <v>0</v>
      </c>
      <c r="AK1209" s="1">
        <v>0</v>
      </c>
      <c r="AL1209" s="1">
        <v>0</v>
      </c>
      <c r="AM1209" s="49" t="s">
        <v>1</v>
      </c>
      <c r="AN1209" s="2" t="s">
        <v>1</v>
      </c>
      <c r="AO1209" s="49" t="s">
        <v>1</v>
      </c>
      <c r="AP1209" s="2" t="s">
        <v>1</v>
      </c>
      <c r="AR1209" s="7"/>
      <c r="AS1209" s="125"/>
      <c r="AT1209" s="5"/>
      <c r="AU1209" s="13"/>
    </row>
    <row r="1210" spans="1:47" x14ac:dyDescent="0.25">
      <c r="A1210" s="2" t="s">
        <v>743</v>
      </c>
      <c r="B1210" s="48">
        <v>44191</v>
      </c>
      <c r="C1210" s="2" t="s">
        <v>6</v>
      </c>
      <c r="D1210" s="2" t="s">
        <v>10</v>
      </c>
      <c r="E1210" s="2" t="s">
        <v>178</v>
      </c>
      <c r="F1210" s="2" t="s">
        <v>893</v>
      </c>
      <c r="G1210" s="2" t="s">
        <v>3</v>
      </c>
      <c r="H1210" s="2" t="s">
        <v>3107</v>
      </c>
      <c r="I1210" s="1" t="s">
        <v>1</v>
      </c>
      <c r="J1210" s="1" t="s">
        <v>1</v>
      </c>
      <c r="K1210" s="1" t="s">
        <v>1</v>
      </c>
      <c r="L1210" s="1" t="s">
        <v>1</v>
      </c>
      <c r="M1210" s="1">
        <v>0</v>
      </c>
      <c r="N1210" s="2" t="s">
        <v>1</v>
      </c>
      <c r="O1210" s="2" t="s">
        <v>2</v>
      </c>
      <c r="P1210" s="2" t="s">
        <v>1</v>
      </c>
      <c r="Q1210" s="1">
        <v>100617420.78919999</v>
      </c>
      <c r="R1210" s="1">
        <v>0</v>
      </c>
      <c r="S1210" s="1">
        <v>28023900.000000007</v>
      </c>
      <c r="T1210" s="1">
        <v>0</v>
      </c>
      <c r="U1210" s="2" t="s">
        <v>0</v>
      </c>
      <c r="V1210" s="1">
        <v>0</v>
      </c>
      <c r="W1210" s="1">
        <v>62580621.369999997</v>
      </c>
      <c r="X1210" s="2" t="s">
        <v>9</v>
      </c>
      <c r="Y1210" s="1">
        <v>10012899.419200001</v>
      </c>
      <c r="Z1210" s="1">
        <v>0</v>
      </c>
      <c r="AA1210" s="2" t="s">
        <v>0</v>
      </c>
      <c r="AB1210" s="1">
        <v>0</v>
      </c>
      <c r="AC1210" s="1">
        <v>0</v>
      </c>
      <c r="AD1210" s="2" t="s">
        <v>0</v>
      </c>
      <c r="AE1210" s="1">
        <v>0</v>
      </c>
      <c r="AF1210" s="2">
        <v>0</v>
      </c>
      <c r="AG1210" s="2" t="s">
        <v>0</v>
      </c>
      <c r="AH1210" s="1">
        <v>0</v>
      </c>
      <c r="AI1210" s="1">
        <v>0</v>
      </c>
      <c r="AJ1210" s="2" t="s">
        <v>0</v>
      </c>
      <c r="AK1210" s="1">
        <v>0</v>
      </c>
      <c r="AL1210" s="1">
        <v>0</v>
      </c>
      <c r="AM1210" s="49" t="s">
        <v>1</v>
      </c>
      <c r="AN1210" s="2" t="s">
        <v>1</v>
      </c>
      <c r="AO1210" s="49" t="s">
        <v>1</v>
      </c>
      <c r="AP1210" s="2" t="s">
        <v>1</v>
      </c>
      <c r="AR1210" s="7"/>
      <c r="AS1210" s="125"/>
      <c r="AT1210" s="5"/>
      <c r="AU1210" s="13"/>
    </row>
    <row r="1211" spans="1:47" x14ac:dyDescent="0.25">
      <c r="A1211" s="2" t="s">
        <v>744</v>
      </c>
      <c r="B1211" s="48">
        <v>44191</v>
      </c>
      <c r="C1211" s="2" t="s">
        <v>6</v>
      </c>
      <c r="D1211" s="2" t="s">
        <v>280</v>
      </c>
      <c r="E1211" s="2" t="s">
        <v>204</v>
      </c>
      <c r="F1211" s="2" t="s">
        <v>2059</v>
      </c>
      <c r="G1211" s="2" t="s">
        <v>3</v>
      </c>
      <c r="H1211" s="2" t="s">
        <v>3108</v>
      </c>
      <c r="I1211" s="1" t="s">
        <v>1</v>
      </c>
      <c r="J1211" s="1" t="s">
        <v>1</v>
      </c>
      <c r="K1211" s="1" t="s">
        <v>1</v>
      </c>
      <c r="L1211" s="1" t="s">
        <v>1</v>
      </c>
      <c r="M1211" s="1">
        <v>0</v>
      </c>
      <c r="N1211" s="2" t="s">
        <v>1</v>
      </c>
      <c r="O1211" s="2" t="s">
        <v>2</v>
      </c>
      <c r="P1211" s="2" t="s">
        <v>1</v>
      </c>
      <c r="Q1211" s="1">
        <v>220825432.80000001</v>
      </c>
      <c r="R1211" s="1">
        <v>0</v>
      </c>
      <c r="S1211" s="1">
        <v>168140413.59999999</v>
      </c>
      <c r="T1211" s="1">
        <v>0</v>
      </c>
      <c r="U1211" s="2" t="s">
        <v>0</v>
      </c>
      <c r="V1211" s="1">
        <v>0</v>
      </c>
      <c r="W1211" s="1">
        <v>45418120</v>
      </c>
      <c r="X1211" s="2" t="s">
        <v>9</v>
      </c>
      <c r="Y1211" s="1">
        <v>7266899.2000000011</v>
      </c>
      <c r="Z1211" s="1">
        <v>0</v>
      </c>
      <c r="AA1211" s="2" t="s">
        <v>0</v>
      </c>
      <c r="AB1211" s="1">
        <v>0</v>
      </c>
      <c r="AC1211" s="1">
        <v>0</v>
      </c>
      <c r="AD1211" s="2" t="s">
        <v>0</v>
      </c>
      <c r="AE1211" s="1">
        <v>0</v>
      </c>
      <c r="AF1211" s="2">
        <v>0</v>
      </c>
      <c r="AG1211" s="2" t="s">
        <v>0</v>
      </c>
      <c r="AH1211" s="1">
        <v>0</v>
      </c>
      <c r="AI1211" s="1">
        <v>0</v>
      </c>
      <c r="AJ1211" s="2" t="s">
        <v>0</v>
      </c>
      <c r="AK1211" s="1">
        <v>0</v>
      </c>
      <c r="AL1211" s="1">
        <v>0</v>
      </c>
      <c r="AM1211" s="49" t="s">
        <v>1</v>
      </c>
      <c r="AN1211" s="2" t="s">
        <v>1</v>
      </c>
      <c r="AO1211" s="49" t="s">
        <v>1</v>
      </c>
      <c r="AP1211" s="2" t="s">
        <v>1</v>
      </c>
      <c r="AR1211" s="7"/>
      <c r="AS1211" s="125"/>
      <c r="AT1211" s="5"/>
      <c r="AU1211" s="13"/>
    </row>
    <row r="1212" spans="1:47" x14ac:dyDescent="0.25">
      <c r="A1212" s="2" t="s">
        <v>745</v>
      </c>
      <c r="B1212" s="48">
        <v>44191</v>
      </c>
      <c r="C1212" s="2" t="s">
        <v>6</v>
      </c>
      <c r="D1212" s="2" t="s">
        <v>280</v>
      </c>
      <c r="E1212" s="2" t="s">
        <v>204</v>
      </c>
      <c r="F1212" s="2" t="s">
        <v>2059</v>
      </c>
      <c r="G1212" s="2" t="s">
        <v>3</v>
      </c>
      <c r="H1212" s="2" t="s">
        <v>3109</v>
      </c>
      <c r="I1212" s="1" t="s">
        <v>1</v>
      </c>
      <c r="J1212" s="1" t="s">
        <v>1</v>
      </c>
      <c r="K1212" s="1" t="s">
        <v>1</v>
      </c>
      <c r="L1212" s="1" t="s">
        <v>1</v>
      </c>
      <c r="M1212" s="1">
        <v>0</v>
      </c>
      <c r="N1212" s="2" t="s">
        <v>1</v>
      </c>
      <c r="O1212" s="2" t="s">
        <v>3110</v>
      </c>
      <c r="P1212" s="2" t="s">
        <v>3111</v>
      </c>
      <c r="Q1212" s="1">
        <v>3287440</v>
      </c>
      <c r="R1212" s="1">
        <v>0</v>
      </c>
      <c r="S1212" s="1">
        <v>0</v>
      </c>
      <c r="T1212" s="1">
        <v>2834000</v>
      </c>
      <c r="U1212" s="2" t="s">
        <v>9</v>
      </c>
      <c r="V1212" s="1">
        <v>453440</v>
      </c>
      <c r="W1212" s="1">
        <v>0</v>
      </c>
      <c r="X1212" s="2" t="s">
        <v>0</v>
      </c>
      <c r="Y1212" s="1">
        <v>0</v>
      </c>
      <c r="Z1212" s="1">
        <v>0</v>
      </c>
      <c r="AA1212" s="2" t="s">
        <v>0</v>
      </c>
      <c r="AB1212" s="1">
        <v>0</v>
      </c>
      <c r="AC1212" s="1">
        <v>0</v>
      </c>
      <c r="AD1212" s="2" t="s">
        <v>0</v>
      </c>
      <c r="AE1212" s="1">
        <v>0</v>
      </c>
      <c r="AF1212" s="2">
        <v>0</v>
      </c>
      <c r="AG1212" s="2" t="s">
        <v>0</v>
      </c>
      <c r="AH1212" s="1">
        <v>0</v>
      </c>
      <c r="AI1212" s="1">
        <v>0</v>
      </c>
      <c r="AJ1212" s="2" t="s">
        <v>0</v>
      </c>
      <c r="AK1212" s="1">
        <v>0</v>
      </c>
      <c r="AL1212" s="1">
        <v>0</v>
      </c>
      <c r="AM1212" s="49" t="s">
        <v>1</v>
      </c>
      <c r="AN1212" s="2" t="s">
        <v>1</v>
      </c>
      <c r="AO1212" s="49" t="s">
        <v>1</v>
      </c>
      <c r="AP1212" s="2" t="s">
        <v>1</v>
      </c>
      <c r="AR1212" s="7"/>
      <c r="AS1212" s="125"/>
      <c r="AT1212" s="5"/>
      <c r="AU1212" s="13"/>
    </row>
    <row r="1213" spans="1:47" x14ac:dyDescent="0.25">
      <c r="A1213" s="2" t="s">
        <v>746</v>
      </c>
      <c r="B1213" s="48">
        <v>44191</v>
      </c>
      <c r="C1213" s="2" t="s">
        <v>6</v>
      </c>
      <c r="D1213" s="2" t="s">
        <v>280</v>
      </c>
      <c r="E1213" s="2" t="s">
        <v>204</v>
      </c>
      <c r="F1213" s="2" t="s">
        <v>2059</v>
      </c>
      <c r="G1213" s="2" t="s">
        <v>3</v>
      </c>
      <c r="H1213" s="2" t="s">
        <v>3112</v>
      </c>
      <c r="I1213" s="1" t="s">
        <v>1</v>
      </c>
      <c r="J1213" s="1" t="s">
        <v>1</v>
      </c>
      <c r="K1213" s="1" t="s">
        <v>1</v>
      </c>
      <c r="L1213" s="1" t="s">
        <v>1</v>
      </c>
      <c r="M1213" s="1">
        <v>0</v>
      </c>
      <c r="N1213" s="2" t="s">
        <v>1</v>
      </c>
      <c r="O1213" s="2" t="s">
        <v>2</v>
      </c>
      <c r="P1213" s="2" t="s">
        <v>1</v>
      </c>
      <c r="Q1213" s="1">
        <v>24548097.600000001</v>
      </c>
      <c r="R1213" s="1">
        <v>0</v>
      </c>
      <c r="S1213" s="1">
        <v>23752790</v>
      </c>
      <c r="T1213" s="1">
        <v>0</v>
      </c>
      <c r="U1213" s="2" t="s">
        <v>0</v>
      </c>
      <c r="V1213" s="1">
        <v>0</v>
      </c>
      <c r="W1213" s="1">
        <v>685610</v>
      </c>
      <c r="X1213" s="2" t="s">
        <v>0</v>
      </c>
      <c r="Y1213" s="1">
        <v>109697.60000000001</v>
      </c>
      <c r="Z1213" s="1">
        <v>0</v>
      </c>
      <c r="AA1213" s="2" t="s">
        <v>0</v>
      </c>
      <c r="AB1213" s="1">
        <v>0</v>
      </c>
      <c r="AC1213" s="1">
        <v>0</v>
      </c>
      <c r="AD1213" s="2" t="s">
        <v>0</v>
      </c>
      <c r="AE1213" s="1">
        <v>0</v>
      </c>
      <c r="AF1213" s="2">
        <v>0</v>
      </c>
      <c r="AG1213" s="2" t="s">
        <v>0</v>
      </c>
      <c r="AH1213" s="1">
        <v>0</v>
      </c>
      <c r="AI1213" s="1">
        <v>0</v>
      </c>
      <c r="AJ1213" s="2" t="s">
        <v>0</v>
      </c>
      <c r="AK1213" s="1">
        <v>0</v>
      </c>
      <c r="AL1213" s="1">
        <v>0</v>
      </c>
      <c r="AM1213" s="49" t="s">
        <v>1</v>
      </c>
      <c r="AN1213" s="2" t="s">
        <v>1</v>
      </c>
      <c r="AO1213" s="49" t="s">
        <v>1</v>
      </c>
      <c r="AP1213" s="2" t="s">
        <v>1</v>
      </c>
      <c r="AR1213" s="7"/>
      <c r="AS1213" s="125"/>
      <c r="AT1213" s="5"/>
      <c r="AU1213" s="13"/>
    </row>
    <row r="1214" spans="1:47" x14ac:dyDescent="0.25">
      <c r="A1214" s="2" t="s">
        <v>747</v>
      </c>
      <c r="B1214" s="48">
        <v>44191</v>
      </c>
      <c r="C1214" s="2" t="s">
        <v>6</v>
      </c>
      <c r="D1214" s="2" t="s">
        <v>7</v>
      </c>
      <c r="E1214" s="2" t="s">
        <v>917</v>
      </c>
      <c r="F1214" s="2" t="s">
        <v>3113</v>
      </c>
      <c r="G1214" s="2" t="s">
        <v>3</v>
      </c>
      <c r="H1214" s="2" t="s">
        <v>3114</v>
      </c>
      <c r="I1214" s="1" t="s">
        <v>1</v>
      </c>
      <c r="J1214" s="1" t="s">
        <v>1</v>
      </c>
      <c r="K1214" s="1" t="s">
        <v>1</v>
      </c>
      <c r="L1214" s="1" t="s">
        <v>1</v>
      </c>
      <c r="M1214" s="1">
        <v>0</v>
      </c>
      <c r="N1214" s="2" t="s">
        <v>1</v>
      </c>
      <c r="O1214" s="2" t="s">
        <v>2</v>
      </c>
      <c r="P1214" s="2" t="s">
        <v>1</v>
      </c>
      <c r="Q1214" s="1">
        <v>237640143.19999999</v>
      </c>
      <c r="R1214" s="1">
        <v>0</v>
      </c>
      <c r="S1214" s="1">
        <v>186396540</v>
      </c>
      <c r="T1214" s="1">
        <v>0</v>
      </c>
      <c r="U1214" s="2" t="s">
        <v>0</v>
      </c>
      <c r="V1214" s="1">
        <v>0</v>
      </c>
      <c r="W1214" s="1">
        <v>44175520</v>
      </c>
      <c r="X1214" s="2" t="s">
        <v>9</v>
      </c>
      <c r="Y1214" s="1">
        <v>7068083.2000000002</v>
      </c>
      <c r="Z1214" s="1">
        <v>0</v>
      </c>
      <c r="AA1214" s="2" t="s">
        <v>0</v>
      </c>
      <c r="AB1214" s="1">
        <v>0</v>
      </c>
      <c r="AC1214" s="1">
        <v>0</v>
      </c>
      <c r="AD1214" s="2" t="s">
        <v>0</v>
      </c>
      <c r="AE1214" s="1">
        <v>0</v>
      </c>
      <c r="AF1214" s="2">
        <v>0</v>
      </c>
      <c r="AG1214" s="2" t="s">
        <v>0</v>
      </c>
      <c r="AH1214" s="1">
        <v>0</v>
      </c>
      <c r="AI1214" s="1">
        <v>0</v>
      </c>
      <c r="AJ1214" s="2" t="s">
        <v>0</v>
      </c>
      <c r="AK1214" s="1">
        <v>0</v>
      </c>
      <c r="AL1214" s="1">
        <v>0</v>
      </c>
      <c r="AM1214" s="49" t="s">
        <v>1</v>
      </c>
      <c r="AN1214" s="2" t="s">
        <v>1</v>
      </c>
      <c r="AO1214" s="49" t="s">
        <v>1</v>
      </c>
      <c r="AP1214" s="2" t="s">
        <v>1</v>
      </c>
      <c r="AR1214" s="7"/>
      <c r="AS1214" s="125"/>
      <c r="AT1214" s="5"/>
      <c r="AU1214" s="13"/>
    </row>
    <row r="1215" spans="1:47" x14ac:dyDescent="0.25">
      <c r="A1215" s="2" t="s">
        <v>748</v>
      </c>
      <c r="B1215" s="48">
        <v>44191</v>
      </c>
      <c r="C1215" s="2" t="s">
        <v>6</v>
      </c>
      <c r="D1215" s="2" t="s">
        <v>5</v>
      </c>
      <c r="E1215" s="2" t="s">
        <v>175</v>
      </c>
      <c r="F1215" s="2" t="s">
        <v>3115</v>
      </c>
      <c r="G1215" s="2" t="s">
        <v>3</v>
      </c>
      <c r="H1215" s="2" t="s">
        <v>3116</v>
      </c>
      <c r="I1215" s="1" t="s">
        <v>1</v>
      </c>
      <c r="J1215" s="1" t="s">
        <v>1</v>
      </c>
      <c r="K1215" s="1" t="s">
        <v>1</v>
      </c>
      <c r="L1215" s="1" t="s">
        <v>1</v>
      </c>
      <c r="M1215" s="1">
        <v>0</v>
      </c>
      <c r="N1215" s="2" t="s">
        <v>1</v>
      </c>
      <c r="O1215" s="2" t="s">
        <v>2</v>
      </c>
      <c r="P1215" s="2" t="s">
        <v>1</v>
      </c>
      <c r="Q1215" s="1">
        <v>78590819.494800001</v>
      </c>
      <c r="R1215" s="1">
        <v>0</v>
      </c>
      <c r="S1215" s="1">
        <v>61290427.5</v>
      </c>
      <c r="T1215" s="1">
        <v>0</v>
      </c>
      <c r="U1215" s="2" t="s">
        <v>0</v>
      </c>
      <c r="V1215" s="1">
        <v>0</v>
      </c>
      <c r="W1215" s="1">
        <v>14914131.029999999</v>
      </c>
      <c r="X1215" s="2" t="s">
        <v>9</v>
      </c>
      <c r="Y1215" s="1">
        <v>2386260.9648000002</v>
      </c>
      <c r="Z1215" s="1">
        <v>0</v>
      </c>
      <c r="AA1215" s="2" t="s">
        <v>0</v>
      </c>
      <c r="AB1215" s="1">
        <v>0</v>
      </c>
      <c r="AC1215" s="1">
        <v>0</v>
      </c>
      <c r="AD1215" s="2" t="s">
        <v>0</v>
      </c>
      <c r="AE1215" s="1">
        <v>0</v>
      </c>
      <c r="AF1215" s="2">
        <v>0</v>
      </c>
      <c r="AG1215" s="2" t="s">
        <v>0</v>
      </c>
      <c r="AH1215" s="1">
        <v>0</v>
      </c>
      <c r="AI1215" s="1">
        <v>0</v>
      </c>
      <c r="AJ1215" s="2" t="s">
        <v>0</v>
      </c>
      <c r="AK1215" s="1">
        <v>0</v>
      </c>
      <c r="AL1215" s="1">
        <v>0</v>
      </c>
      <c r="AM1215" s="49" t="s">
        <v>1</v>
      </c>
      <c r="AN1215" s="2" t="s">
        <v>1</v>
      </c>
      <c r="AO1215" s="49" t="s">
        <v>1</v>
      </c>
      <c r="AP1215" s="2" t="s">
        <v>1</v>
      </c>
      <c r="AR1215" s="7"/>
      <c r="AS1215" s="125"/>
      <c r="AT1215" s="5"/>
      <c r="AU1215" s="13"/>
    </row>
    <row r="1216" spans="1:47" x14ac:dyDescent="0.25">
      <c r="A1216" s="2" t="s">
        <v>750</v>
      </c>
      <c r="B1216" s="48">
        <v>44191</v>
      </c>
      <c r="C1216" s="2" t="s">
        <v>6</v>
      </c>
      <c r="D1216" s="2" t="s">
        <v>2929</v>
      </c>
      <c r="E1216" s="2" t="s">
        <v>2930</v>
      </c>
      <c r="F1216" s="2" t="s">
        <v>506</v>
      </c>
      <c r="G1216" s="2" t="s">
        <v>3</v>
      </c>
      <c r="H1216" s="2" t="s">
        <v>3117</v>
      </c>
      <c r="I1216" s="1" t="s">
        <v>1</v>
      </c>
      <c r="J1216" s="1" t="s">
        <v>1</v>
      </c>
      <c r="K1216" s="1" t="s">
        <v>1</v>
      </c>
      <c r="L1216" s="1" t="s">
        <v>1</v>
      </c>
      <c r="M1216" s="1">
        <v>0</v>
      </c>
      <c r="N1216" s="2" t="s">
        <v>1</v>
      </c>
      <c r="O1216" s="2" t="s">
        <v>2</v>
      </c>
      <c r="P1216" s="2" t="s">
        <v>1</v>
      </c>
      <c r="Q1216" s="1">
        <v>188078963.05599999</v>
      </c>
      <c r="R1216" s="1">
        <v>0</v>
      </c>
      <c r="S1216" s="1">
        <v>120913415.5</v>
      </c>
      <c r="T1216" s="1">
        <v>0</v>
      </c>
      <c r="U1216" s="2" t="s">
        <v>0</v>
      </c>
      <c r="V1216" s="1">
        <v>0</v>
      </c>
      <c r="W1216" s="1">
        <v>57901334.100000001</v>
      </c>
      <c r="X1216" s="2" t="s">
        <v>0</v>
      </c>
      <c r="Y1216" s="1">
        <v>9264213.4560000002</v>
      </c>
      <c r="Z1216" s="1">
        <v>0</v>
      </c>
      <c r="AA1216" s="2" t="s">
        <v>0</v>
      </c>
      <c r="AB1216" s="1">
        <v>0</v>
      </c>
      <c r="AC1216" s="1">
        <v>0</v>
      </c>
      <c r="AD1216" s="2" t="s">
        <v>0</v>
      </c>
      <c r="AE1216" s="1">
        <v>0</v>
      </c>
      <c r="AF1216" s="2">
        <v>0</v>
      </c>
      <c r="AG1216" s="2" t="s">
        <v>0</v>
      </c>
      <c r="AH1216" s="1">
        <v>0</v>
      </c>
      <c r="AI1216" s="1">
        <v>0</v>
      </c>
      <c r="AJ1216" s="2" t="s">
        <v>0</v>
      </c>
      <c r="AK1216" s="1">
        <v>0</v>
      </c>
      <c r="AL1216" s="1">
        <v>0</v>
      </c>
      <c r="AM1216" s="49" t="s">
        <v>1</v>
      </c>
      <c r="AN1216" s="2" t="s">
        <v>1</v>
      </c>
      <c r="AO1216" s="49" t="s">
        <v>1</v>
      </c>
      <c r="AP1216" s="2" t="s">
        <v>1</v>
      </c>
      <c r="AR1216" s="7"/>
      <c r="AS1216" s="125"/>
      <c r="AT1216" s="5"/>
      <c r="AU1216" s="13"/>
    </row>
    <row r="1217" spans="1:47" x14ac:dyDescent="0.25">
      <c r="A1217" s="2" t="s">
        <v>751</v>
      </c>
      <c r="B1217" s="48">
        <v>44191</v>
      </c>
      <c r="C1217" s="2" t="s">
        <v>6</v>
      </c>
      <c r="D1217" s="2" t="s">
        <v>2929</v>
      </c>
      <c r="E1217" s="2" t="s">
        <v>2930</v>
      </c>
      <c r="F1217" s="2" t="s">
        <v>506</v>
      </c>
      <c r="G1217" s="2" t="s">
        <v>3</v>
      </c>
      <c r="H1217" s="2" t="s">
        <v>3118</v>
      </c>
      <c r="I1217" s="1" t="s">
        <v>1</v>
      </c>
      <c r="J1217" s="1" t="s">
        <v>1</v>
      </c>
      <c r="K1217" s="1" t="s">
        <v>1</v>
      </c>
      <c r="L1217" s="1" t="s">
        <v>1</v>
      </c>
      <c r="M1217" s="1">
        <v>0</v>
      </c>
      <c r="N1217" s="2" t="s">
        <v>1</v>
      </c>
      <c r="O1217" s="2" t="s">
        <v>2</v>
      </c>
      <c r="P1217" s="2" t="s">
        <v>1</v>
      </c>
      <c r="Q1217" s="1">
        <v>15034958.6</v>
      </c>
      <c r="R1217" s="1">
        <v>0</v>
      </c>
      <c r="S1217" s="1">
        <v>10320011</v>
      </c>
      <c r="T1217" s="1">
        <v>0</v>
      </c>
      <c r="U1217" s="2" t="s">
        <v>0</v>
      </c>
      <c r="V1217" s="1">
        <v>0</v>
      </c>
      <c r="W1217" s="1">
        <v>4064610</v>
      </c>
      <c r="X1217" s="2" t="s">
        <v>0</v>
      </c>
      <c r="Y1217" s="1">
        <v>650337.6</v>
      </c>
      <c r="Z1217" s="1">
        <v>0</v>
      </c>
      <c r="AA1217" s="2" t="s">
        <v>0</v>
      </c>
      <c r="AB1217" s="1">
        <v>0</v>
      </c>
      <c r="AC1217" s="1">
        <v>0</v>
      </c>
      <c r="AD1217" s="2" t="s">
        <v>0</v>
      </c>
      <c r="AE1217" s="1">
        <v>0</v>
      </c>
      <c r="AF1217" s="2">
        <v>0</v>
      </c>
      <c r="AG1217" s="2" t="s">
        <v>0</v>
      </c>
      <c r="AH1217" s="1">
        <v>0</v>
      </c>
      <c r="AI1217" s="1">
        <v>0</v>
      </c>
      <c r="AJ1217" s="2" t="s">
        <v>0</v>
      </c>
      <c r="AK1217" s="1">
        <v>0</v>
      </c>
      <c r="AL1217" s="1">
        <v>0</v>
      </c>
      <c r="AM1217" s="49" t="s">
        <v>1</v>
      </c>
      <c r="AN1217" s="2" t="s">
        <v>1</v>
      </c>
      <c r="AO1217" s="49" t="s">
        <v>1</v>
      </c>
      <c r="AP1217" s="2" t="s">
        <v>1</v>
      </c>
      <c r="AR1217" s="7"/>
      <c r="AS1217" s="125"/>
      <c r="AT1217" s="5"/>
      <c r="AU1217" s="13"/>
    </row>
    <row r="1218" spans="1:47" x14ac:dyDescent="0.25">
      <c r="A1218" s="2" t="s">
        <v>752</v>
      </c>
      <c r="B1218" s="48">
        <v>44191</v>
      </c>
      <c r="C1218" s="2" t="s">
        <v>6</v>
      </c>
      <c r="D1218" s="2" t="s">
        <v>2929</v>
      </c>
      <c r="E1218" s="2" t="s">
        <v>2930</v>
      </c>
      <c r="F1218" s="2" t="s">
        <v>506</v>
      </c>
      <c r="G1218" s="2" t="s">
        <v>3</v>
      </c>
      <c r="H1218" s="2" t="s">
        <v>3119</v>
      </c>
      <c r="I1218" s="1" t="s">
        <v>1</v>
      </c>
      <c r="J1218" s="1" t="s">
        <v>1</v>
      </c>
      <c r="K1218" s="1" t="s">
        <v>1</v>
      </c>
      <c r="L1218" s="1" t="s">
        <v>1</v>
      </c>
      <c r="M1218" s="1">
        <v>0</v>
      </c>
      <c r="N1218" s="2" t="s">
        <v>1</v>
      </c>
      <c r="O1218" s="2" t="s">
        <v>2</v>
      </c>
      <c r="P1218" s="2" t="s">
        <v>1</v>
      </c>
      <c r="Q1218" s="1">
        <v>104237315.09999999</v>
      </c>
      <c r="R1218" s="1">
        <v>0</v>
      </c>
      <c r="S1218" s="1">
        <v>87637007.5</v>
      </c>
      <c r="T1218" s="1">
        <v>0</v>
      </c>
      <c r="U1218" s="2" t="s">
        <v>0</v>
      </c>
      <c r="V1218" s="1">
        <v>0</v>
      </c>
      <c r="W1218" s="1">
        <v>14310610</v>
      </c>
      <c r="X1218" s="2" t="s">
        <v>9</v>
      </c>
      <c r="Y1218" s="1">
        <v>2289697.6</v>
      </c>
      <c r="Z1218" s="1">
        <v>0</v>
      </c>
      <c r="AA1218" s="2" t="s">
        <v>0</v>
      </c>
      <c r="AB1218" s="1">
        <v>0</v>
      </c>
      <c r="AC1218" s="1">
        <v>0</v>
      </c>
      <c r="AD1218" s="2" t="s">
        <v>0</v>
      </c>
      <c r="AE1218" s="1">
        <v>0</v>
      </c>
      <c r="AF1218" s="2">
        <v>0</v>
      </c>
      <c r="AG1218" s="2" t="s">
        <v>0</v>
      </c>
      <c r="AH1218" s="1">
        <v>0</v>
      </c>
      <c r="AI1218" s="1">
        <v>0</v>
      </c>
      <c r="AJ1218" s="2" t="s">
        <v>0</v>
      </c>
      <c r="AK1218" s="1">
        <v>0</v>
      </c>
      <c r="AL1218" s="1">
        <v>0</v>
      </c>
      <c r="AM1218" s="49" t="s">
        <v>1</v>
      </c>
      <c r="AN1218" s="2" t="s">
        <v>1</v>
      </c>
      <c r="AO1218" s="49" t="s">
        <v>1</v>
      </c>
      <c r="AP1218" s="2" t="s">
        <v>1</v>
      </c>
      <c r="AR1218" s="7"/>
      <c r="AS1218" s="125"/>
      <c r="AT1218" s="5"/>
      <c r="AU1218" s="13"/>
    </row>
    <row r="1219" spans="1:47" x14ac:dyDescent="0.25">
      <c r="A1219" s="2" t="s">
        <v>753</v>
      </c>
      <c r="B1219" s="48">
        <v>44191</v>
      </c>
      <c r="C1219" s="2" t="s">
        <v>6</v>
      </c>
      <c r="D1219" s="2" t="s">
        <v>2929</v>
      </c>
      <c r="E1219" s="2" t="s">
        <v>2930</v>
      </c>
      <c r="F1219" s="2" t="s">
        <v>506</v>
      </c>
      <c r="G1219" s="2" t="s">
        <v>3</v>
      </c>
      <c r="H1219" s="2" t="s">
        <v>3120</v>
      </c>
      <c r="I1219" s="1" t="s">
        <v>1</v>
      </c>
      <c r="J1219" s="1" t="s">
        <v>1</v>
      </c>
      <c r="K1219" s="1" t="s">
        <v>1</v>
      </c>
      <c r="L1219" s="1" t="s">
        <v>1</v>
      </c>
      <c r="M1219" s="1">
        <v>0</v>
      </c>
      <c r="N1219" s="2" t="s">
        <v>1</v>
      </c>
      <c r="O1219" s="2" t="s">
        <v>2</v>
      </c>
      <c r="P1219" s="2" t="s">
        <v>1</v>
      </c>
      <c r="Q1219" s="1">
        <v>30975947</v>
      </c>
      <c r="R1219" s="1">
        <v>0</v>
      </c>
      <c r="S1219" s="1">
        <v>26070075</v>
      </c>
      <c r="T1219" s="1">
        <v>0</v>
      </c>
      <c r="U1219" s="2" t="s">
        <v>0</v>
      </c>
      <c r="V1219" s="1">
        <v>0</v>
      </c>
      <c r="W1219" s="1">
        <v>4229200</v>
      </c>
      <c r="X1219" s="2" t="s">
        <v>0</v>
      </c>
      <c r="Y1219" s="1">
        <v>676672</v>
      </c>
      <c r="Z1219" s="1">
        <v>0</v>
      </c>
      <c r="AA1219" s="2" t="s">
        <v>0</v>
      </c>
      <c r="AB1219" s="1">
        <v>0</v>
      </c>
      <c r="AC1219" s="1">
        <v>0</v>
      </c>
      <c r="AD1219" s="2" t="s">
        <v>0</v>
      </c>
      <c r="AE1219" s="1">
        <v>0</v>
      </c>
      <c r="AF1219" s="2">
        <v>0</v>
      </c>
      <c r="AG1219" s="2" t="s">
        <v>0</v>
      </c>
      <c r="AH1219" s="1">
        <v>0</v>
      </c>
      <c r="AI1219" s="1">
        <v>0</v>
      </c>
      <c r="AJ1219" s="2" t="s">
        <v>0</v>
      </c>
      <c r="AK1219" s="1">
        <v>0</v>
      </c>
      <c r="AL1219" s="1">
        <v>0</v>
      </c>
      <c r="AM1219" s="49" t="s">
        <v>1</v>
      </c>
      <c r="AN1219" s="2" t="s">
        <v>1</v>
      </c>
      <c r="AO1219" s="49" t="s">
        <v>1</v>
      </c>
      <c r="AP1219" s="2" t="s">
        <v>1</v>
      </c>
      <c r="AR1219" s="7"/>
      <c r="AS1219" s="125"/>
      <c r="AT1219" s="5"/>
      <c r="AU1219" s="13"/>
    </row>
    <row r="1220" spans="1:47" x14ac:dyDescent="0.25">
      <c r="A1220" s="2" t="s">
        <v>754</v>
      </c>
      <c r="B1220" s="48">
        <v>44191</v>
      </c>
      <c r="C1220" s="2" t="s">
        <v>6</v>
      </c>
      <c r="D1220" s="2" t="s">
        <v>2929</v>
      </c>
      <c r="E1220" s="2" t="s">
        <v>2930</v>
      </c>
      <c r="F1220" s="2" t="s">
        <v>506</v>
      </c>
      <c r="G1220" s="2" t="s">
        <v>3</v>
      </c>
      <c r="H1220" s="2" t="s">
        <v>3121</v>
      </c>
      <c r="I1220" s="1" t="s">
        <v>1</v>
      </c>
      <c r="J1220" s="1" t="s">
        <v>1</v>
      </c>
      <c r="K1220" s="1" t="s">
        <v>1</v>
      </c>
      <c r="L1220" s="1" t="s">
        <v>1</v>
      </c>
      <c r="M1220" s="1">
        <v>0</v>
      </c>
      <c r="N1220" s="2" t="s">
        <v>1</v>
      </c>
      <c r="O1220" s="2" t="s">
        <v>2</v>
      </c>
      <c r="P1220" s="2" t="s">
        <v>1</v>
      </c>
      <c r="Q1220" s="1">
        <v>16357782.6</v>
      </c>
      <c r="R1220" s="1">
        <v>0</v>
      </c>
      <c r="S1220" s="1">
        <v>13925077</v>
      </c>
      <c r="T1220" s="1">
        <v>0</v>
      </c>
      <c r="U1220" s="2" t="s">
        <v>0</v>
      </c>
      <c r="V1220" s="1">
        <v>0</v>
      </c>
      <c r="W1220" s="1">
        <v>2097160</v>
      </c>
      <c r="X1220" s="2" t="s">
        <v>0</v>
      </c>
      <c r="Y1220" s="1">
        <v>335545.59999999998</v>
      </c>
      <c r="Z1220" s="1">
        <v>0</v>
      </c>
      <c r="AA1220" s="2" t="s">
        <v>0</v>
      </c>
      <c r="AB1220" s="1">
        <v>0</v>
      </c>
      <c r="AC1220" s="1">
        <v>0</v>
      </c>
      <c r="AD1220" s="2" t="s">
        <v>0</v>
      </c>
      <c r="AE1220" s="1">
        <v>0</v>
      </c>
      <c r="AF1220" s="2">
        <v>0</v>
      </c>
      <c r="AG1220" s="2" t="s">
        <v>0</v>
      </c>
      <c r="AH1220" s="1">
        <v>0</v>
      </c>
      <c r="AI1220" s="1">
        <v>0</v>
      </c>
      <c r="AJ1220" s="2" t="s">
        <v>0</v>
      </c>
      <c r="AK1220" s="1">
        <v>0</v>
      </c>
      <c r="AL1220" s="1">
        <v>0</v>
      </c>
      <c r="AM1220" s="49" t="s">
        <v>1</v>
      </c>
      <c r="AN1220" s="2" t="s">
        <v>1</v>
      </c>
      <c r="AO1220" s="49" t="s">
        <v>1</v>
      </c>
      <c r="AP1220" s="2" t="s">
        <v>1</v>
      </c>
      <c r="AR1220" s="7"/>
      <c r="AS1220" s="125"/>
      <c r="AT1220" s="5"/>
      <c r="AU1220" s="13"/>
    </row>
    <row r="1221" spans="1:47" x14ac:dyDescent="0.25">
      <c r="A1221" s="2" t="s">
        <v>755</v>
      </c>
      <c r="B1221" s="48">
        <v>44191</v>
      </c>
      <c r="C1221" s="2" t="s">
        <v>6</v>
      </c>
      <c r="D1221" s="2" t="s">
        <v>2929</v>
      </c>
      <c r="E1221" s="2" t="s">
        <v>2930</v>
      </c>
      <c r="F1221" s="2" t="s">
        <v>506</v>
      </c>
      <c r="G1221" s="2" t="s">
        <v>3</v>
      </c>
      <c r="H1221" s="2" t="s">
        <v>3122</v>
      </c>
      <c r="I1221" s="1" t="s">
        <v>1</v>
      </c>
      <c r="J1221" s="1" t="s">
        <v>1</v>
      </c>
      <c r="K1221" s="1" t="s">
        <v>1</v>
      </c>
      <c r="L1221" s="1" t="s">
        <v>1</v>
      </c>
      <c r="M1221" s="1">
        <v>0</v>
      </c>
      <c r="N1221" s="2" t="s">
        <v>1</v>
      </c>
      <c r="O1221" s="2" t="s">
        <v>2</v>
      </c>
      <c r="P1221" s="2" t="s">
        <v>1</v>
      </c>
      <c r="Q1221" s="1">
        <v>53159041.799999997</v>
      </c>
      <c r="R1221" s="1">
        <v>0</v>
      </c>
      <c r="S1221" s="1">
        <v>39216503</v>
      </c>
      <c r="T1221" s="1">
        <v>0</v>
      </c>
      <c r="U1221" s="2" t="s">
        <v>0</v>
      </c>
      <c r="V1221" s="1">
        <v>0</v>
      </c>
      <c r="W1221" s="1">
        <v>12019430</v>
      </c>
      <c r="X1221" s="2" t="s">
        <v>0</v>
      </c>
      <c r="Y1221" s="1">
        <v>1923108.8</v>
      </c>
      <c r="Z1221" s="1">
        <v>0</v>
      </c>
      <c r="AA1221" s="2" t="s">
        <v>0</v>
      </c>
      <c r="AB1221" s="1">
        <v>0</v>
      </c>
      <c r="AC1221" s="1">
        <v>0</v>
      </c>
      <c r="AD1221" s="2" t="s">
        <v>0</v>
      </c>
      <c r="AE1221" s="1">
        <v>0</v>
      </c>
      <c r="AF1221" s="2">
        <v>0</v>
      </c>
      <c r="AG1221" s="2" t="s">
        <v>0</v>
      </c>
      <c r="AH1221" s="1">
        <v>0</v>
      </c>
      <c r="AI1221" s="1">
        <v>0</v>
      </c>
      <c r="AJ1221" s="2" t="s">
        <v>0</v>
      </c>
      <c r="AK1221" s="1">
        <v>0</v>
      </c>
      <c r="AL1221" s="1">
        <v>0</v>
      </c>
      <c r="AM1221" s="49" t="s">
        <v>1</v>
      </c>
      <c r="AN1221" s="2" t="s">
        <v>1</v>
      </c>
      <c r="AO1221" s="49" t="s">
        <v>1</v>
      </c>
      <c r="AP1221" s="2" t="s">
        <v>1</v>
      </c>
      <c r="AR1221" s="7"/>
      <c r="AS1221" s="125"/>
      <c r="AT1221" s="5"/>
      <c r="AU1221" s="13"/>
    </row>
    <row r="1222" spans="1:47" x14ac:dyDescent="0.25">
      <c r="A1222" s="2" t="s">
        <v>757</v>
      </c>
      <c r="B1222" s="48">
        <v>44191</v>
      </c>
      <c r="C1222" s="2" t="s">
        <v>6</v>
      </c>
      <c r="D1222" s="2" t="s">
        <v>2929</v>
      </c>
      <c r="E1222" s="2" t="s">
        <v>2930</v>
      </c>
      <c r="F1222" s="2" t="s">
        <v>506</v>
      </c>
      <c r="G1222" s="2" t="s">
        <v>3</v>
      </c>
      <c r="H1222" s="2" t="s">
        <v>3123</v>
      </c>
      <c r="I1222" s="1" t="s">
        <v>1</v>
      </c>
      <c r="J1222" s="1" t="s">
        <v>1</v>
      </c>
      <c r="K1222" s="1" t="s">
        <v>1</v>
      </c>
      <c r="L1222" s="1" t="s">
        <v>1</v>
      </c>
      <c r="M1222" s="1">
        <v>0</v>
      </c>
      <c r="N1222" s="2" t="s">
        <v>1</v>
      </c>
      <c r="O1222" s="2" t="s">
        <v>2</v>
      </c>
      <c r="P1222" s="2" t="s">
        <v>1</v>
      </c>
      <c r="Q1222" s="1">
        <v>22415555.700000003</v>
      </c>
      <c r="R1222" s="1">
        <v>0</v>
      </c>
      <c r="S1222" s="1">
        <v>16399540.5</v>
      </c>
      <c r="T1222" s="1">
        <v>0</v>
      </c>
      <c r="U1222" s="2" t="s">
        <v>0</v>
      </c>
      <c r="V1222" s="1">
        <v>0</v>
      </c>
      <c r="W1222" s="1">
        <v>5186220</v>
      </c>
      <c r="X1222" s="2" t="s">
        <v>9</v>
      </c>
      <c r="Y1222" s="1">
        <v>829795.20000000007</v>
      </c>
      <c r="Z1222" s="1">
        <v>0</v>
      </c>
      <c r="AA1222" s="2" t="s">
        <v>0</v>
      </c>
      <c r="AB1222" s="1">
        <v>0</v>
      </c>
      <c r="AC1222" s="1">
        <v>0</v>
      </c>
      <c r="AD1222" s="2" t="s">
        <v>0</v>
      </c>
      <c r="AE1222" s="1">
        <v>0</v>
      </c>
      <c r="AF1222" s="2">
        <v>0</v>
      </c>
      <c r="AG1222" s="2" t="s">
        <v>0</v>
      </c>
      <c r="AH1222" s="1">
        <v>0</v>
      </c>
      <c r="AI1222" s="1">
        <v>0</v>
      </c>
      <c r="AJ1222" s="2" t="s">
        <v>0</v>
      </c>
      <c r="AK1222" s="1">
        <v>0</v>
      </c>
      <c r="AL1222" s="1">
        <v>0</v>
      </c>
      <c r="AM1222" s="49" t="s">
        <v>1</v>
      </c>
      <c r="AN1222" s="2" t="s">
        <v>1</v>
      </c>
      <c r="AO1222" s="49" t="s">
        <v>1</v>
      </c>
      <c r="AP1222" s="2" t="s">
        <v>1</v>
      </c>
      <c r="AR1222" s="7"/>
      <c r="AS1222" s="125"/>
      <c r="AT1222" s="5"/>
      <c r="AU1222" s="13"/>
    </row>
    <row r="1223" spans="1:47" x14ac:dyDescent="0.25">
      <c r="A1223" s="2" t="s">
        <v>758</v>
      </c>
      <c r="B1223" s="48">
        <v>44191</v>
      </c>
      <c r="C1223" s="2" t="s">
        <v>6</v>
      </c>
      <c r="D1223" s="2" t="s">
        <v>2929</v>
      </c>
      <c r="E1223" s="2" t="s">
        <v>2930</v>
      </c>
      <c r="F1223" s="2" t="s">
        <v>506</v>
      </c>
      <c r="G1223" s="2" t="s">
        <v>3</v>
      </c>
      <c r="H1223" s="2" t="s">
        <v>3124</v>
      </c>
      <c r="I1223" s="1" t="s">
        <v>1</v>
      </c>
      <c r="J1223" s="1" t="s">
        <v>1</v>
      </c>
      <c r="K1223" s="1" t="s">
        <v>1</v>
      </c>
      <c r="L1223" s="1" t="s">
        <v>1</v>
      </c>
      <c r="M1223" s="1">
        <v>0</v>
      </c>
      <c r="N1223" s="2" t="s">
        <v>1</v>
      </c>
      <c r="O1223" s="2" t="s">
        <v>2</v>
      </c>
      <c r="P1223" s="2" t="s">
        <v>1</v>
      </c>
      <c r="Q1223" s="1">
        <v>148390187.39399999</v>
      </c>
      <c r="R1223" s="1">
        <v>0</v>
      </c>
      <c r="S1223" s="1">
        <v>103464462.25</v>
      </c>
      <c r="T1223" s="1">
        <v>0</v>
      </c>
      <c r="U1223" s="2" t="s">
        <v>0</v>
      </c>
      <c r="V1223" s="1">
        <v>0</v>
      </c>
      <c r="W1223" s="1">
        <v>38729073.399999999</v>
      </c>
      <c r="X1223" s="2" t="s">
        <v>9</v>
      </c>
      <c r="Y1223" s="1">
        <v>6196651.7439999999</v>
      </c>
      <c r="Z1223" s="1">
        <v>0</v>
      </c>
      <c r="AA1223" s="2" t="s">
        <v>0</v>
      </c>
      <c r="AB1223" s="1">
        <v>0</v>
      </c>
      <c r="AC1223" s="1">
        <v>0</v>
      </c>
      <c r="AD1223" s="2" t="s">
        <v>0</v>
      </c>
      <c r="AE1223" s="1">
        <v>0</v>
      </c>
      <c r="AF1223" s="2">
        <v>0</v>
      </c>
      <c r="AG1223" s="2" t="s">
        <v>0</v>
      </c>
      <c r="AH1223" s="1">
        <v>0</v>
      </c>
      <c r="AI1223" s="1">
        <v>0</v>
      </c>
      <c r="AJ1223" s="2" t="s">
        <v>0</v>
      </c>
      <c r="AK1223" s="1">
        <v>0</v>
      </c>
      <c r="AL1223" s="1">
        <v>0</v>
      </c>
      <c r="AM1223" s="49" t="s">
        <v>1</v>
      </c>
      <c r="AN1223" s="2" t="s">
        <v>1</v>
      </c>
      <c r="AO1223" s="49" t="s">
        <v>1</v>
      </c>
      <c r="AP1223" s="2" t="s">
        <v>1</v>
      </c>
      <c r="AR1223" s="7"/>
      <c r="AS1223" s="125"/>
      <c r="AT1223" s="5"/>
      <c r="AU1223" s="13"/>
    </row>
    <row r="1224" spans="1:47" x14ac:dyDescent="0.25">
      <c r="A1224" s="2" t="s">
        <v>759</v>
      </c>
      <c r="B1224" s="48">
        <v>44191</v>
      </c>
      <c r="C1224" s="2" t="s">
        <v>6</v>
      </c>
      <c r="D1224" s="2" t="s">
        <v>2929</v>
      </c>
      <c r="E1224" s="2" t="s">
        <v>2930</v>
      </c>
      <c r="F1224" s="2" t="s">
        <v>506</v>
      </c>
      <c r="G1224" s="2" t="s">
        <v>3</v>
      </c>
      <c r="H1224" s="2" t="s">
        <v>3125</v>
      </c>
      <c r="I1224" s="1" t="s">
        <v>1</v>
      </c>
      <c r="J1224" s="1" t="s">
        <v>1</v>
      </c>
      <c r="K1224" s="1" t="s">
        <v>1</v>
      </c>
      <c r="L1224" s="1" t="s">
        <v>1</v>
      </c>
      <c r="M1224" s="1">
        <v>0</v>
      </c>
      <c r="N1224" s="2" t="s">
        <v>1</v>
      </c>
      <c r="O1224" s="2" t="s">
        <v>3126</v>
      </c>
      <c r="P1224" s="2" t="s">
        <v>3127</v>
      </c>
      <c r="Q1224" s="1">
        <v>27604577.604400001</v>
      </c>
      <c r="R1224" s="1">
        <v>0</v>
      </c>
      <c r="S1224" s="1">
        <v>23715286</v>
      </c>
      <c r="T1224" s="1">
        <v>0</v>
      </c>
      <c r="U1224" s="2" t="s">
        <v>0</v>
      </c>
      <c r="V1224" s="1">
        <v>0</v>
      </c>
      <c r="W1224" s="1">
        <v>3352837.59</v>
      </c>
      <c r="X1224" s="2" t="s">
        <v>9</v>
      </c>
      <c r="Y1224" s="1">
        <v>536454.01439999999</v>
      </c>
      <c r="Z1224" s="1">
        <v>0</v>
      </c>
      <c r="AA1224" s="2" t="s">
        <v>0</v>
      </c>
      <c r="AB1224" s="1">
        <v>0</v>
      </c>
      <c r="AC1224" s="1">
        <v>0</v>
      </c>
      <c r="AD1224" s="2" t="s">
        <v>0</v>
      </c>
      <c r="AE1224" s="1">
        <v>0</v>
      </c>
      <c r="AF1224" s="2">
        <v>0</v>
      </c>
      <c r="AG1224" s="2" t="s">
        <v>0</v>
      </c>
      <c r="AH1224" s="1">
        <v>0</v>
      </c>
      <c r="AI1224" s="1">
        <v>0</v>
      </c>
      <c r="AJ1224" s="2" t="s">
        <v>0</v>
      </c>
      <c r="AK1224" s="1">
        <v>0</v>
      </c>
      <c r="AL1224" s="1">
        <v>0</v>
      </c>
      <c r="AM1224" s="49" t="s">
        <v>1</v>
      </c>
      <c r="AN1224" s="2" t="s">
        <v>1</v>
      </c>
      <c r="AO1224" s="49" t="s">
        <v>1</v>
      </c>
      <c r="AP1224" s="2" t="s">
        <v>1</v>
      </c>
      <c r="AR1224" s="7"/>
      <c r="AS1224" s="125"/>
      <c r="AT1224" s="5"/>
      <c r="AU1224" s="13"/>
    </row>
    <row r="1225" spans="1:47" x14ac:dyDescent="0.25">
      <c r="A1225" s="2" t="s">
        <v>760</v>
      </c>
      <c r="B1225" s="48">
        <v>44191</v>
      </c>
      <c r="C1225" s="2" t="s">
        <v>6</v>
      </c>
      <c r="D1225" s="2" t="s">
        <v>2929</v>
      </c>
      <c r="E1225" s="2" t="s">
        <v>2930</v>
      </c>
      <c r="F1225" s="2" t="s">
        <v>506</v>
      </c>
      <c r="G1225" s="2" t="s">
        <v>3</v>
      </c>
      <c r="H1225" s="2" t="s">
        <v>3128</v>
      </c>
      <c r="I1225" s="1" t="s">
        <v>1</v>
      </c>
      <c r="J1225" s="1" t="s">
        <v>1</v>
      </c>
      <c r="K1225" s="1" t="s">
        <v>1</v>
      </c>
      <c r="L1225" s="1" t="s">
        <v>1</v>
      </c>
      <c r="M1225" s="1">
        <v>0</v>
      </c>
      <c r="N1225" s="2" t="s">
        <v>1</v>
      </c>
      <c r="O1225" s="2" t="s">
        <v>2</v>
      </c>
      <c r="P1225" s="2" t="s">
        <v>1</v>
      </c>
      <c r="Q1225" s="1">
        <v>29378219.550000001</v>
      </c>
      <c r="R1225" s="1">
        <v>0</v>
      </c>
      <c r="S1225" s="1">
        <v>23460827.550000001</v>
      </c>
      <c r="T1225" s="1">
        <v>0</v>
      </c>
      <c r="U1225" s="2" t="s">
        <v>0</v>
      </c>
      <c r="V1225" s="1">
        <v>0</v>
      </c>
      <c r="W1225" s="1">
        <v>5101200</v>
      </c>
      <c r="X1225" s="2" t="s">
        <v>9</v>
      </c>
      <c r="Y1225" s="1">
        <v>816192</v>
      </c>
      <c r="Z1225" s="1">
        <v>0</v>
      </c>
      <c r="AA1225" s="2" t="s">
        <v>0</v>
      </c>
      <c r="AB1225" s="1">
        <v>0</v>
      </c>
      <c r="AC1225" s="1">
        <v>0</v>
      </c>
      <c r="AD1225" s="2" t="s">
        <v>0</v>
      </c>
      <c r="AE1225" s="1">
        <v>0</v>
      </c>
      <c r="AF1225" s="2">
        <v>0</v>
      </c>
      <c r="AG1225" s="2" t="s">
        <v>0</v>
      </c>
      <c r="AH1225" s="1">
        <v>0</v>
      </c>
      <c r="AI1225" s="1">
        <v>0</v>
      </c>
      <c r="AJ1225" s="2" t="s">
        <v>0</v>
      </c>
      <c r="AK1225" s="1">
        <v>0</v>
      </c>
      <c r="AL1225" s="1">
        <v>0</v>
      </c>
      <c r="AM1225" s="49" t="s">
        <v>1</v>
      </c>
      <c r="AN1225" s="2" t="s">
        <v>1</v>
      </c>
      <c r="AO1225" s="49" t="s">
        <v>1</v>
      </c>
      <c r="AP1225" s="2" t="s">
        <v>1</v>
      </c>
      <c r="AR1225" s="7"/>
      <c r="AS1225" s="125"/>
      <c r="AT1225" s="5"/>
      <c r="AU1225" s="13"/>
    </row>
    <row r="1226" spans="1:47" x14ac:dyDescent="0.25">
      <c r="A1226" s="2" t="s">
        <v>761</v>
      </c>
      <c r="B1226" s="48">
        <v>44191</v>
      </c>
      <c r="C1226" s="2" t="s">
        <v>6</v>
      </c>
      <c r="D1226" s="2" t="s">
        <v>2929</v>
      </c>
      <c r="E1226" s="2" t="s">
        <v>2930</v>
      </c>
      <c r="F1226" s="2" t="s">
        <v>506</v>
      </c>
      <c r="G1226" s="2" t="s">
        <v>3</v>
      </c>
      <c r="H1226" s="2" t="s">
        <v>3129</v>
      </c>
      <c r="I1226" s="1" t="s">
        <v>1</v>
      </c>
      <c r="J1226" s="1" t="s">
        <v>1</v>
      </c>
      <c r="K1226" s="1" t="s">
        <v>1</v>
      </c>
      <c r="L1226" s="1" t="s">
        <v>1</v>
      </c>
      <c r="M1226" s="1">
        <v>0</v>
      </c>
      <c r="N1226" s="2" t="s">
        <v>1</v>
      </c>
      <c r="O1226" s="2" t="s">
        <v>3130</v>
      </c>
      <c r="P1226" s="2" t="s">
        <v>3131</v>
      </c>
      <c r="Q1226" s="1">
        <v>2187412</v>
      </c>
      <c r="R1226" s="1">
        <v>0</v>
      </c>
      <c r="S1226" s="1">
        <v>0</v>
      </c>
      <c r="T1226" s="1">
        <v>0</v>
      </c>
      <c r="U1226" s="2" t="s">
        <v>0</v>
      </c>
      <c r="V1226" s="1">
        <v>0</v>
      </c>
      <c r="W1226" s="1">
        <v>1885700</v>
      </c>
      <c r="X1226" s="2" t="s">
        <v>9</v>
      </c>
      <c r="Y1226" s="1">
        <v>301712</v>
      </c>
      <c r="Z1226" s="1">
        <v>0</v>
      </c>
      <c r="AA1226" s="2" t="s">
        <v>0</v>
      </c>
      <c r="AB1226" s="1">
        <v>0</v>
      </c>
      <c r="AC1226" s="1">
        <v>0</v>
      </c>
      <c r="AD1226" s="2" t="s">
        <v>0</v>
      </c>
      <c r="AE1226" s="1">
        <v>0</v>
      </c>
      <c r="AF1226" s="2">
        <v>0</v>
      </c>
      <c r="AG1226" s="2" t="s">
        <v>0</v>
      </c>
      <c r="AH1226" s="1">
        <v>0</v>
      </c>
      <c r="AI1226" s="1">
        <v>0</v>
      </c>
      <c r="AJ1226" s="2" t="s">
        <v>0</v>
      </c>
      <c r="AK1226" s="1">
        <v>0</v>
      </c>
      <c r="AL1226" s="1">
        <v>0</v>
      </c>
      <c r="AM1226" s="49" t="s">
        <v>1</v>
      </c>
      <c r="AN1226" s="2" t="s">
        <v>1</v>
      </c>
      <c r="AO1226" s="49" t="s">
        <v>1</v>
      </c>
      <c r="AP1226" s="2" t="s">
        <v>1</v>
      </c>
      <c r="AR1226" s="7"/>
      <c r="AS1226" s="125"/>
      <c r="AT1226" s="5"/>
      <c r="AU1226" s="13"/>
    </row>
    <row r="1227" spans="1:47" x14ac:dyDescent="0.25">
      <c r="A1227" s="2" t="s">
        <v>762</v>
      </c>
      <c r="B1227" s="48">
        <v>44191</v>
      </c>
      <c r="C1227" s="2" t="s">
        <v>6</v>
      </c>
      <c r="D1227" s="2" t="s">
        <v>2929</v>
      </c>
      <c r="E1227" s="2" t="s">
        <v>2930</v>
      </c>
      <c r="F1227" s="2" t="s">
        <v>506</v>
      </c>
      <c r="G1227" s="2" t="s">
        <v>3</v>
      </c>
      <c r="H1227" s="2" t="s">
        <v>3132</v>
      </c>
      <c r="I1227" s="1" t="s">
        <v>1</v>
      </c>
      <c r="J1227" s="1" t="s">
        <v>1</v>
      </c>
      <c r="K1227" s="1" t="s">
        <v>1</v>
      </c>
      <c r="L1227" s="1" t="s">
        <v>1</v>
      </c>
      <c r="M1227" s="1">
        <v>0</v>
      </c>
      <c r="N1227" s="2" t="s">
        <v>1</v>
      </c>
      <c r="O1227" s="2" t="s">
        <v>2</v>
      </c>
      <c r="P1227" s="2" t="s">
        <v>1</v>
      </c>
      <c r="Q1227" s="1">
        <v>57317321.255999997</v>
      </c>
      <c r="R1227" s="1">
        <v>0</v>
      </c>
      <c r="S1227" s="1">
        <v>47469554.5</v>
      </c>
      <c r="T1227" s="1">
        <v>0</v>
      </c>
      <c r="U1227" s="2" t="s">
        <v>0</v>
      </c>
      <c r="V1227" s="1">
        <v>0</v>
      </c>
      <c r="W1227" s="1">
        <v>8489454.0999999996</v>
      </c>
      <c r="X1227" s="2" t="s">
        <v>9</v>
      </c>
      <c r="Y1227" s="1">
        <v>1358312.656</v>
      </c>
      <c r="Z1227" s="1">
        <v>0</v>
      </c>
      <c r="AA1227" s="2" t="s">
        <v>0</v>
      </c>
      <c r="AB1227" s="1">
        <v>0</v>
      </c>
      <c r="AC1227" s="1">
        <v>0</v>
      </c>
      <c r="AD1227" s="2" t="s">
        <v>0</v>
      </c>
      <c r="AE1227" s="1">
        <v>0</v>
      </c>
      <c r="AF1227" s="2">
        <v>0</v>
      </c>
      <c r="AG1227" s="2" t="s">
        <v>0</v>
      </c>
      <c r="AH1227" s="1">
        <v>0</v>
      </c>
      <c r="AI1227" s="1">
        <v>0</v>
      </c>
      <c r="AJ1227" s="2" t="s">
        <v>0</v>
      </c>
      <c r="AK1227" s="1">
        <v>0</v>
      </c>
      <c r="AL1227" s="1">
        <v>0</v>
      </c>
      <c r="AM1227" s="49" t="s">
        <v>1</v>
      </c>
      <c r="AN1227" s="2" t="s">
        <v>1</v>
      </c>
      <c r="AO1227" s="49" t="s">
        <v>1</v>
      </c>
      <c r="AP1227" s="2" t="s">
        <v>1</v>
      </c>
      <c r="AR1227" s="7"/>
      <c r="AS1227" s="125"/>
      <c r="AT1227" s="5"/>
      <c r="AU1227" s="13"/>
    </row>
    <row r="1228" spans="1:47" x14ac:dyDescent="0.25">
      <c r="A1228" s="2" t="s">
        <v>763</v>
      </c>
      <c r="B1228" s="48">
        <v>44191</v>
      </c>
      <c r="C1228" s="2" t="s">
        <v>6</v>
      </c>
      <c r="D1228" s="2" t="s">
        <v>2929</v>
      </c>
      <c r="E1228" s="2" t="s">
        <v>2930</v>
      </c>
      <c r="F1228" s="2" t="s">
        <v>506</v>
      </c>
      <c r="G1228" s="2" t="s">
        <v>13</v>
      </c>
      <c r="H1228" s="2" t="s">
        <v>1</v>
      </c>
      <c r="I1228" s="1" t="s">
        <v>3133</v>
      </c>
      <c r="J1228" s="1" t="s">
        <v>1</v>
      </c>
      <c r="K1228" s="1" t="s">
        <v>3134</v>
      </c>
      <c r="L1228" s="1" t="s">
        <v>3135</v>
      </c>
      <c r="M1228" s="1">
        <v>8364834.4000000004</v>
      </c>
      <c r="N1228" s="2" t="s">
        <v>12</v>
      </c>
      <c r="O1228" s="2" t="s">
        <v>3136</v>
      </c>
      <c r="P1228" s="2" t="s">
        <v>3137</v>
      </c>
      <c r="Q1228" s="1">
        <v>-2169100</v>
      </c>
      <c r="R1228" s="1">
        <v>0</v>
      </c>
      <c r="S1228" s="1">
        <v>-2169100</v>
      </c>
      <c r="T1228" s="1">
        <v>0</v>
      </c>
      <c r="U1228" s="2" t="s">
        <v>0</v>
      </c>
      <c r="V1228" s="1">
        <v>0</v>
      </c>
      <c r="W1228" s="1">
        <v>0</v>
      </c>
      <c r="X1228" s="2" t="s">
        <v>0</v>
      </c>
      <c r="Y1228" s="1">
        <v>0</v>
      </c>
      <c r="Z1228" s="1">
        <v>0</v>
      </c>
      <c r="AA1228" s="2" t="s">
        <v>0</v>
      </c>
      <c r="AB1228" s="1">
        <v>0</v>
      </c>
      <c r="AC1228" s="1">
        <v>0</v>
      </c>
      <c r="AD1228" s="2" t="s">
        <v>0</v>
      </c>
      <c r="AE1228" s="1">
        <v>0</v>
      </c>
      <c r="AF1228" s="2">
        <v>0</v>
      </c>
      <c r="AG1228" s="2" t="s">
        <v>0</v>
      </c>
      <c r="AH1228" s="1">
        <v>0</v>
      </c>
      <c r="AI1228" s="1">
        <v>0</v>
      </c>
      <c r="AJ1228" s="2" t="s">
        <v>0</v>
      </c>
      <c r="AK1228" s="1">
        <v>0</v>
      </c>
      <c r="AL1228" s="1">
        <v>0</v>
      </c>
      <c r="AM1228" s="49" t="s">
        <v>1</v>
      </c>
      <c r="AN1228" s="2" t="s">
        <v>1</v>
      </c>
      <c r="AO1228" s="49" t="s">
        <v>1</v>
      </c>
      <c r="AP1228" s="2" t="s">
        <v>1</v>
      </c>
      <c r="AR1228" s="7"/>
      <c r="AS1228" s="125"/>
      <c r="AT1228" s="5"/>
      <c r="AU1228" s="13"/>
    </row>
    <row r="1229" spans="1:47" x14ac:dyDescent="0.25">
      <c r="A1229" s="2" t="s">
        <v>764</v>
      </c>
      <c r="B1229" s="48">
        <v>44191</v>
      </c>
      <c r="C1229" s="2" t="s">
        <v>6</v>
      </c>
      <c r="D1229" s="2" t="s">
        <v>2929</v>
      </c>
      <c r="E1229" s="2" t="s">
        <v>2930</v>
      </c>
      <c r="F1229" s="2" t="s">
        <v>506</v>
      </c>
      <c r="G1229" s="2" t="s">
        <v>3</v>
      </c>
      <c r="H1229" s="2" t="s">
        <v>3138</v>
      </c>
      <c r="I1229" s="1" t="s">
        <v>1</v>
      </c>
      <c r="J1229" s="1" t="s">
        <v>1</v>
      </c>
      <c r="K1229" s="1" t="s">
        <v>1</v>
      </c>
      <c r="L1229" s="1" t="s">
        <v>1</v>
      </c>
      <c r="M1229" s="1">
        <v>0</v>
      </c>
      <c r="N1229" s="2" t="s">
        <v>1</v>
      </c>
      <c r="O1229" s="2" t="s">
        <v>2</v>
      </c>
      <c r="P1229" s="2" t="s">
        <v>1</v>
      </c>
      <c r="Q1229" s="1">
        <v>36324108.299999997</v>
      </c>
      <c r="R1229" s="1">
        <v>0</v>
      </c>
      <c r="S1229" s="1">
        <v>30113375.5</v>
      </c>
      <c r="T1229" s="1">
        <v>0</v>
      </c>
      <c r="U1229" s="2" t="s">
        <v>0</v>
      </c>
      <c r="V1229" s="1">
        <v>0</v>
      </c>
      <c r="W1229" s="1">
        <v>5354080</v>
      </c>
      <c r="X1229" s="2" t="s">
        <v>9</v>
      </c>
      <c r="Y1229" s="1">
        <v>856652.80000000005</v>
      </c>
      <c r="Z1229" s="1">
        <v>0</v>
      </c>
      <c r="AA1229" s="2" t="s">
        <v>0</v>
      </c>
      <c r="AB1229" s="1">
        <v>0</v>
      </c>
      <c r="AC1229" s="1">
        <v>0</v>
      </c>
      <c r="AD1229" s="2" t="s">
        <v>0</v>
      </c>
      <c r="AE1229" s="1">
        <v>0</v>
      </c>
      <c r="AF1229" s="2">
        <v>0</v>
      </c>
      <c r="AG1229" s="2" t="s">
        <v>0</v>
      </c>
      <c r="AH1229" s="1">
        <v>0</v>
      </c>
      <c r="AI1229" s="1">
        <v>0</v>
      </c>
      <c r="AJ1229" s="2" t="s">
        <v>0</v>
      </c>
      <c r="AK1229" s="1">
        <v>0</v>
      </c>
      <c r="AL1229" s="1">
        <v>0</v>
      </c>
      <c r="AM1229" s="49" t="s">
        <v>1</v>
      </c>
      <c r="AN1229" s="2" t="s">
        <v>1</v>
      </c>
      <c r="AO1229" s="49" t="s">
        <v>1</v>
      </c>
      <c r="AP1229" s="2" t="s">
        <v>1</v>
      </c>
      <c r="AR1229" s="7"/>
      <c r="AS1229" s="125"/>
      <c r="AT1229" s="5"/>
      <c r="AU1229" s="13"/>
    </row>
    <row r="1230" spans="1:47" x14ac:dyDescent="0.25">
      <c r="A1230" s="2" t="s">
        <v>765</v>
      </c>
      <c r="B1230" s="48">
        <v>44191</v>
      </c>
      <c r="C1230" s="2" t="s">
        <v>6</v>
      </c>
      <c r="D1230" s="2" t="s">
        <v>2929</v>
      </c>
      <c r="E1230" s="2" t="s">
        <v>2930</v>
      </c>
      <c r="F1230" s="2" t="s">
        <v>506</v>
      </c>
      <c r="G1230" s="2" t="s">
        <v>3</v>
      </c>
      <c r="H1230" s="2" t="s">
        <v>3139</v>
      </c>
      <c r="I1230" s="1" t="s">
        <v>1</v>
      </c>
      <c r="J1230" s="1" t="s">
        <v>1</v>
      </c>
      <c r="K1230" s="1" t="s">
        <v>1</v>
      </c>
      <c r="L1230" s="1" t="s">
        <v>1</v>
      </c>
      <c r="M1230" s="1">
        <v>0</v>
      </c>
      <c r="N1230" s="2" t="s">
        <v>1</v>
      </c>
      <c r="O1230" s="2" t="s">
        <v>3140</v>
      </c>
      <c r="P1230" s="2" t="s">
        <v>3141</v>
      </c>
      <c r="Q1230" s="1">
        <v>8584578.5</v>
      </c>
      <c r="R1230" s="1">
        <v>0</v>
      </c>
      <c r="S1230" s="1">
        <v>6397166.5</v>
      </c>
      <c r="T1230" s="1">
        <v>0</v>
      </c>
      <c r="U1230" s="2" t="s">
        <v>0</v>
      </c>
      <c r="V1230" s="1">
        <v>0</v>
      </c>
      <c r="W1230" s="1">
        <v>1885700</v>
      </c>
      <c r="X1230" s="2" t="s">
        <v>9</v>
      </c>
      <c r="Y1230" s="1">
        <v>301712</v>
      </c>
      <c r="Z1230" s="1">
        <v>0</v>
      </c>
      <c r="AA1230" s="2" t="s">
        <v>0</v>
      </c>
      <c r="AB1230" s="1">
        <v>0</v>
      </c>
      <c r="AC1230" s="1">
        <v>0</v>
      </c>
      <c r="AD1230" s="2" t="s">
        <v>0</v>
      </c>
      <c r="AE1230" s="1">
        <v>0</v>
      </c>
      <c r="AF1230" s="2">
        <v>0</v>
      </c>
      <c r="AG1230" s="2" t="s">
        <v>0</v>
      </c>
      <c r="AH1230" s="1">
        <v>0</v>
      </c>
      <c r="AI1230" s="1">
        <v>0</v>
      </c>
      <c r="AJ1230" s="2" t="s">
        <v>0</v>
      </c>
      <c r="AK1230" s="1">
        <v>0</v>
      </c>
      <c r="AL1230" s="1">
        <v>0</v>
      </c>
      <c r="AM1230" s="49" t="s">
        <v>1</v>
      </c>
      <c r="AN1230" s="2" t="s">
        <v>1</v>
      </c>
      <c r="AO1230" s="49" t="s">
        <v>1</v>
      </c>
      <c r="AP1230" s="2" t="s">
        <v>1</v>
      </c>
      <c r="AR1230" s="7"/>
      <c r="AS1230" s="125"/>
      <c r="AT1230" s="5"/>
      <c r="AU1230" s="13"/>
    </row>
    <row r="1231" spans="1:47" x14ac:dyDescent="0.25">
      <c r="A1231" s="2" t="s">
        <v>766</v>
      </c>
      <c r="B1231" s="48">
        <v>44191</v>
      </c>
      <c r="C1231" s="2" t="s">
        <v>6</v>
      </c>
      <c r="D1231" s="2" t="s">
        <v>2929</v>
      </c>
      <c r="E1231" s="2" t="s">
        <v>2930</v>
      </c>
      <c r="F1231" s="2" t="s">
        <v>506</v>
      </c>
      <c r="G1231" s="2" t="s">
        <v>3</v>
      </c>
      <c r="H1231" s="2" t="s">
        <v>3142</v>
      </c>
      <c r="I1231" s="1" t="s">
        <v>1</v>
      </c>
      <c r="J1231" s="1" t="s">
        <v>1</v>
      </c>
      <c r="K1231" s="1" t="s">
        <v>1</v>
      </c>
      <c r="L1231" s="1" t="s">
        <v>1</v>
      </c>
      <c r="M1231" s="1">
        <v>0</v>
      </c>
      <c r="N1231" s="2" t="s">
        <v>1</v>
      </c>
      <c r="O1231" s="2" t="s">
        <v>3143</v>
      </c>
      <c r="P1231" s="2" t="s">
        <v>3144</v>
      </c>
      <c r="Q1231" s="1">
        <v>3427777.5</v>
      </c>
      <c r="R1231" s="1">
        <v>0</v>
      </c>
      <c r="S1231" s="1">
        <v>2846153.5</v>
      </c>
      <c r="T1231" s="1">
        <v>0</v>
      </c>
      <c r="U1231" s="2" t="s">
        <v>0</v>
      </c>
      <c r="V1231" s="1">
        <v>0</v>
      </c>
      <c r="W1231" s="1">
        <v>501400</v>
      </c>
      <c r="X1231" s="2" t="s">
        <v>9</v>
      </c>
      <c r="Y1231" s="1">
        <v>80224</v>
      </c>
      <c r="Z1231" s="1">
        <v>0</v>
      </c>
      <c r="AA1231" s="2" t="s">
        <v>0</v>
      </c>
      <c r="AB1231" s="1">
        <v>0</v>
      </c>
      <c r="AC1231" s="1">
        <v>0</v>
      </c>
      <c r="AD1231" s="2" t="s">
        <v>0</v>
      </c>
      <c r="AE1231" s="1">
        <v>0</v>
      </c>
      <c r="AF1231" s="2">
        <v>0</v>
      </c>
      <c r="AG1231" s="2" t="s">
        <v>0</v>
      </c>
      <c r="AH1231" s="1">
        <v>0</v>
      </c>
      <c r="AI1231" s="1">
        <v>0</v>
      </c>
      <c r="AJ1231" s="2" t="s">
        <v>0</v>
      </c>
      <c r="AK1231" s="1">
        <v>0</v>
      </c>
      <c r="AL1231" s="1">
        <v>0</v>
      </c>
      <c r="AM1231" s="49" t="s">
        <v>1</v>
      </c>
      <c r="AN1231" s="2" t="s">
        <v>1</v>
      </c>
      <c r="AO1231" s="49" t="s">
        <v>1</v>
      </c>
      <c r="AP1231" s="2" t="s">
        <v>1</v>
      </c>
      <c r="AR1231" s="7"/>
      <c r="AS1231" s="125"/>
      <c r="AT1231" s="5"/>
      <c r="AU1231" s="13"/>
    </row>
    <row r="1232" spans="1:47" x14ac:dyDescent="0.25">
      <c r="A1232" s="2" t="s">
        <v>767</v>
      </c>
      <c r="B1232" s="48">
        <v>44191</v>
      </c>
      <c r="C1232" s="2" t="s">
        <v>6</v>
      </c>
      <c r="D1232" s="2" t="s">
        <v>2929</v>
      </c>
      <c r="E1232" s="2" t="s">
        <v>2930</v>
      </c>
      <c r="F1232" s="2" t="s">
        <v>506</v>
      </c>
      <c r="G1232" s="2" t="s">
        <v>3</v>
      </c>
      <c r="H1232" s="2" t="s">
        <v>3145</v>
      </c>
      <c r="I1232" s="1" t="s">
        <v>1</v>
      </c>
      <c r="J1232" s="1" t="s">
        <v>1</v>
      </c>
      <c r="K1232" s="1" t="s">
        <v>1</v>
      </c>
      <c r="L1232" s="1" t="s">
        <v>1</v>
      </c>
      <c r="M1232" s="1">
        <v>0</v>
      </c>
      <c r="N1232" s="2" t="s">
        <v>1</v>
      </c>
      <c r="O1232" s="2" t="s">
        <v>2</v>
      </c>
      <c r="P1232" s="2" t="s">
        <v>1</v>
      </c>
      <c r="Q1232" s="1">
        <v>134786037.132</v>
      </c>
      <c r="R1232" s="1">
        <v>0</v>
      </c>
      <c r="S1232" s="1">
        <v>117896144</v>
      </c>
      <c r="T1232" s="1">
        <v>0</v>
      </c>
      <c r="U1232" s="2" t="s">
        <v>0</v>
      </c>
      <c r="V1232" s="1">
        <v>0</v>
      </c>
      <c r="W1232" s="1">
        <v>14560252.699999999</v>
      </c>
      <c r="X1232" s="2" t="s">
        <v>0</v>
      </c>
      <c r="Y1232" s="1">
        <v>2329640.432</v>
      </c>
      <c r="Z1232" s="1">
        <v>0</v>
      </c>
      <c r="AA1232" s="2" t="s">
        <v>0</v>
      </c>
      <c r="AB1232" s="1">
        <v>0</v>
      </c>
      <c r="AC1232" s="1">
        <v>0</v>
      </c>
      <c r="AD1232" s="2" t="s">
        <v>0</v>
      </c>
      <c r="AE1232" s="1">
        <v>0</v>
      </c>
      <c r="AF1232" s="2">
        <v>0</v>
      </c>
      <c r="AG1232" s="2" t="s">
        <v>0</v>
      </c>
      <c r="AH1232" s="1">
        <v>0</v>
      </c>
      <c r="AI1232" s="1">
        <v>0</v>
      </c>
      <c r="AJ1232" s="2" t="s">
        <v>0</v>
      </c>
      <c r="AK1232" s="1">
        <v>0</v>
      </c>
      <c r="AL1232" s="1">
        <v>0</v>
      </c>
      <c r="AM1232" s="49" t="s">
        <v>1</v>
      </c>
      <c r="AN1232" s="2" t="s">
        <v>1</v>
      </c>
      <c r="AO1232" s="49" t="s">
        <v>1</v>
      </c>
      <c r="AP1232" s="2" t="s">
        <v>1</v>
      </c>
      <c r="AR1232" s="7"/>
      <c r="AS1232" s="125"/>
      <c r="AT1232" s="5"/>
      <c r="AU1232" s="13"/>
    </row>
    <row r="1233" spans="1:47" x14ac:dyDescent="0.25">
      <c r="A1233" s="2" t="s">
        <v>768</v>
      </c>
      <c r="B1233" s="48">
        <v>44191</v>
      </c>
      <c r="C1233" s="2" t="s">
        <v>6</v>
      </c>
      <c r="D1233" s="2" t="s">
        <v>2929</v>
      </c>
      <c r="E1233" s="2" t="s">
        <v>2930</v>
      </c>
      <c r="F1233" s="2" t="s">
        <v>506</v>
      </c>
      <c r="G1233" s="2" t="s">
        <v>3</v>
      </c>
      <c r="H1233" s="2" t="s">
        <v>3146</v>
      </c>
      <c r="I1233" s="1" t="s">
        <v>1</v>
      </c>
      <c r="J1233" s="1" t="s">
        <v>1</v>
      </c>
      <c r="K1233" s="1" t="s">
        <v>1</v>
      </c>
      <c r="L1233" s="1" t="s">
        <v>1</v>
      </c>
      <c r="M1233" s="1">
        <v>0</v>
      </c>
      <c r="N1233" s="2" t="s">
        <v>1</v>
      </c>
      <c r="O1233" s="2" t="s">
        <v>2</v>
      </c>
      <c r="P1233" s="2" t="s">
        <v>1</v>
      </c>
      <c r="Q1233" s="1">
        <v>22312725.100000001</v>
      </c>
      <c r="R1233" s="1">
        <v>0</v>
      </c>
      <c r="S1233" s="1">
        <v>12502245.5</v>
      </c>
      <c r="T1233" s="1">
        <v>0</v>
      </c>
      <c r="U1233" s="2" t="s">
        <v>0</v>
      </c>
      <c r="V1233" s="1">
        <v>0</v>
      </c>
      <c r="W1233" s="1">
        <v>8457310</v>
      </c>
      <c r="X1233" s="2" t="s">
        <v>9</v>
      </c>
      <c r="Y1233" s="1">
        <v>1353169.6</v>
      </c>
      <c r="Z1233" s="1">
        <v>0</v>
      </c>
      <c r="AA1233" s="2" t="s">
        <v>0</v>
      </c>
      <c r="AB1233" s="1">
        <v>0</v>
      </c>
      <c r="AC1233" s="1">
        <v>0</v>
      </c>
      <c r="AD1233" s="2" t="s">
        <v>0</v>
      </c>
      <c r="AE1233" s="1">
        <v>0</v>
      </c>
      <c r="AF1233" s="2">
        <v>0</v>
      </c>
      <c r="AG1233" s="2" t="s">
        <v>0</v>
      </c>
      <c r="AH1233" s="1">
        <v>0</v>
      </c>
      <c r="AI1233" s="1">
        <v>0</v>
      </c>
      <c r="AJ1233" s="2" t="s">
        <v>0</v>
      </c>
      <c r="AK1233" s="1">
        <v>0</v>
      </c>
      <c r="AL1233" s="1">
        <v>0</v>
      </c>
      <c r="AM1233" s="49" t="s">
        <v>1</v>
      </c>
      <c r="AN1233" s="2" t="s">
        <v>1</v>
      </c>
      <c r="AO1233" s="49" t="s">
        <v>1</v>
      </c>
      <c r="AP1233" s="2" t="s">
        <v>1</v>
      </c>
      <c r="AR1233" s="7"/>
      <c r="AS1233" s="125"/>
      <c r="AT1233" s="5"/>
      <c r="AU1233" s="13"/>
    </row>
    <row r="1234" spans="1:47" x14ac:dyDescent="0.25">
      <c r="A1234" s="2" t="s">
        <v>769</v>
      </c>
      <c r="B1234" s="48">
        <v>44191</v>
      </c>
      <c r="C1234" s="2" t="s">
        <v>6</v>
      </c>
      <c r="D1234" s="2" t="s">
        <v>2929</v>
      </c>
      <c r="E1234" s="2" t="s">
        <v>2930</v>
      </c>
      <c r="F1234" s="2" t="s">
        <v>506</v>
      </c>
      <c r="G1234" s="2" t="s">
        <v>3</v>
      </c>
      <c r="H1234" s="2" t="s">
        <v>3147</v>
      </c>
      <c r="I1234" s="1" t="s">
        <v>1</v>
      </c>
      <c r="J1234" s="1" t="s">
        <v>1</v>
      </c>
      <c r="K1234" s="1" t="s">
        <v>1</v>
      </c>
      <c r="L1234" s="1" t="s">
        <v>1</v>
      </c>
      <c r="M1234" s="1">
        <v>0</v>
      </c>
      <c r="N1234" s="2" t="s">
        <v>1</v>
      </c>
      <c r="O1234" s="2" t="s">
        <v>2</v>
      </c>
      <c r="P1234" s="2" t="s">
        <v>1</v>
      </c>
      <c r="Q1234" s="1">
        <v>10440674</v>
      </c>
      <c r="R1234" s="1">
        <v>0</v>
      </c>
      <c r="S1234" s="1">
        <v>8373380</v>
      </c>
      <c r="T1234" s="1">
        <v>0</v>
      </c>
      <c r="U1234" s="2" t="s">
        <v>0</v>
      </c>
      <c r="V1234" s="1">
        <v>0</v>
      </c>
      <c r="W1234" s="1">
        <v>1782150</v>
      </c>
      <c r="X1234" s="2" t="s">
        <v>9</v>
      </c>
      <c r="Y1234" s="1">
        <v>285144</v>
      </c>
      <c r="Z1234" s="1">
        <v>0</v>
      </c>
      <c r="AA1234" s="2" t="s">
        <v>0</v>
      </c>
      <c r="AB1234" s="1">
        <v>0</v>
      </c>
      <c r="AC1234" s="1">
        <v>0</v>
      </c>
      <c r="AD1234" s="2" t="s">
        <v>0</v>
      </c>
      <c r="AE1234" s="1">
        <v>0</v>
      </c>
      <c r="AF1234" s="2">
        <v>0</v>
      </c>
      <c r="AG1234" s="2" t="s">
        <v>0</v>
      </c>
      <c r="AH1234" s="1">
        <v>0</v>
      </c>
      <c r="AI1234" s="1">
        <v>0</v>
      </c>
      <c r="AJ1234" s="2" t="s">
        <v>0</v>
      </c>
      <c r="AK1234" s="1">
        <v>0</v>
      </c>
      <c r="AL1234" s="1">
        <v>0</v>
      </c>
      <c r="AM1234" s="49" t="s">
        <v>1</v>
      </c>
      <c r="AN1234" s="2" t="s">
        <v>1</v>
      </c>
      <c r="AO1234" s="49" t="s">
        <v>1</v>
      </c>
      <c r="AP1234" s="2" t="s">
        <v>1</v>
      </c>
      <c r="AR1234" s="7"/>
      <c r="AS1234" s="125"/>
      <c r="AT1234" s="5"/>
      <c r="AU1234" s="13"/>
    </row>
    <row r="1235" spans="1:47" x14ac:dyDescent="0.25">
      <c r="A1235" s="2" t="s">
        <v>770</v>
      </c>
      <c r="B1235" s="48">
        <v>44192</v>
      </c>
      <c r="C1235" s="2" t="s">
        <v>27</v>
      </c>
      <c r="D1235" s="2" t="s">
        <v>49</v>
      </c>
      <c r="E1235" s="2" t="s">
        <v>223</v>
      </c>
      <c r="F1235" s="2" t="s">
        <v>3148</v>
      </c>
      <c r="G1235" s="2" t="s">
        <v>3</v>
      </c>
      <c r="H1235" s="2" t="s">
        <v>3149</v>
      </c>
      <c r="I1235" s="1" t="s">
        <v>1</v>
      </c>
      <c r="J1235" s="1" t="s">
        <v>1</v>
      </c>
      <c r="K1235" s="1" t="s">
        <v>1</v>
      </c>
      <c r="L1235" s="1" t="s">
        <v>1</v>
      </c>
      <c r="M1235" s="1">
        <v>0</v>
      </c>
      <c r="N1235" s="2" t="s">
        <v>1</v>
      </c>
      <c r="O1235" s="2" t="s">
        <v>2</v>
      </c>
      <c r="P1235" s="2" t="s">
        <v>1</v>
      </c>
      <c r="Q1235" s="1">
        <v>297286222.80680001</v>
      </c>
      <c r="R1235" s="1">
        <v>0</v>
      </c>
      <c r="S1235" s="1">
        <v>204018807.50000003</v>
      </c>
      <c r="T1235" s="1">
        <v>0</v>
      </c>
      <c r="U1235" s="2" t="s">
        <v>0</v>
      </c>
      <c r="V1235" s="1">
        <v>0</v>
      </c>
      <c r="W1235" s="1">
        <v>80402944.229999989</v>
      </c>
      <c r="X1235" s="2" t="s">
        <v>9</v>
      </c>
      <c r="Y1235" s="1">
        <v>12864471.076799998</v>
      </c>
      <c r="Z1235" s="1">
        <v>0</v>
      </c>
      <c r="AA1235" s="2" t="s">
        <v>0</v>
      </c>
      <c r="AB1235" s="1">
        <v>0</v>
      </c>
      <c r="AC1235" s="1">
        <v>0</v>
      </c>
      <c r="AD1235" s="2" t="s">
        <v>0</v>
      </c>
      <c r="AE1235" s="1">
        <v>0</v>
      </c>
      <c r="AF1235" s="2">
        <v>0</v>
      </c>
      <c r="AG1235" s="2" t="s">
        <v>0</v>
      </c>
      <c r="AH1235" s="1">
        <v>0</v>
      </c>
      <c r="AI1235" s="1">
        <v>0</v>
      </c>
      <c r="AJ1235" s="2" t="s">
        <v>0</v>
      </c>
      <c r="AK1235" s="1">
        <v>0</v>
      </c>
      <c r="AL1235" s="1">
        <v>0</v>
      </c>
      <c r="AM1235" s="49" t="s">
        <v>1</v>
      </c>
      <c r="AN1235" s="2" t="s">
        <v>1</v>
      </c>
      <c r="AO1235" s="49" t="s">
        <v>1</v>
      </c>
      <c r="AP1235" s="2" t="s">
        <v>1</v>
      </c>
      <c r="AR1235" s="7"/>
      <c r="AS1235" s="125"/>
      <c r="AT1235" s="5"/>
      <c r="AU1235" s="13"/>
    </row>
    <row r="1236" spans="1:47" x14ac:dyDescent="0.25">
      <c r="A1236" s="2" t="s">
        <v>771</v>
      </c>
      <c r="B1236" s="48">
        <v>44192</v>
      </c>
      <c r="C1236" s="2" t="s">
        <v>6</v>
      </c>
      <c r="D1236" s="2" t="s">
        <v>49</v>
      </c>
      <c r="E1236" s="2" t="s">
        <v>232</v>
      </c>
      <c r="F1236" s="2" t="s">
        <v>1134</v>
      </c>
      <c r="G1236" s="2" t="s">
        <v>3</v>
      </c>
      <c r="H1236" s="2" t="s">
        <v>3150</v>
      </c>
      <c r="I1236" s="1" t="s">
        <v>1</v>
      </c>
      <c r="J1236" s="1" t="s">
        <v>1</v>
      </c>
      <c r="K1236" s="1" t="s">
        <v>1</v>
      </c>
      <c r="L1236" s="1" t="s">
        <v>1</v>
      </c>
      <c r="M1236" s="1">
        <v>0</v>
      </c>
      <c r="N1236" s="2" t="s">
        <v>1</v>
      </c>
      <c r="O1236" s="2" t="s">
        <v>2</v>
      </c>
      <c r="P1236" s="2" t="s">
        <v>1</v>
      </c>
      <c r="Q1236" s="1">
        <v>848854972.10079992</v>
      </c>
      <c r="R1236" s="1">
        <v>0</v>
      </c>
      <c r="S1236" s="1">
        <v>714987679</v>
      </c>
      <c r="T1236" s="1">
        <v>0</v>
      </c>
      <c r="U1236" s="2" t="s">
        <v>0</v>
      </c>
      <c r="V1236" s="1">
        <v>0</v>
      </c>
      <c r="W1236" s="1">
        <v>115402838.88000001</v>
      </c>
      <c r="X1236" s="2" t="s">
        <v>9</v>
      </c>
      <c r="Y1236" s="1">
        <v>18464454.220799997</v>
      </c>
      <c r="Z1236" s="1">
        <v>0</v>
      </c>
      <c r="AA1236" s="2" t="s">
        <v>0</v>
      </c>
      <c r="AB1236" s="1">
        <v>0</v>
      </c>
      <c r="AC1236" s="1">
        <v>0</v>
      </c>
      <c r="AD1236" s="2" t="s">
        <v>0</v>
      </c>
      <c r="AE1236" s="1">
        <v>0</v>
      </c>
      <c r="AF1236" s="2">
        <v>0</v>
      </c>
      <c r="AG1236" s="2" t="s">
        <v>0</v>
      </c>
      <c r="AH1236" s="1">
        <v>0</v>
      </c>
      <c r="AI1236" s="1">
        <v>0</v>
      </c>
      <c r="AJ1236" s="2" t="s">
        <v>0</v>
      </c>
      <c r="AK1236" s="1">
        <v>0</v>
      </c>
      <c r="AL1236" s="1">
        <v>0</v>
      </c>
      <c r="AM1236" s="49" t="s">
        <v>1</v>
      </c>
      <c r="AN1236" s="2" t="s">
        <v>1</v>
      </c>
      <c r="AO1236" s="49" t="s">
        <v>1</v>
      </c>
      <c r="AP1236" s="2" t="s">
        <v>1</v>
      </c>
      <c r="AR1236" s="7"/>
      <c r="AS1236" s="125"/>
      <c r="AT1236" s="5"/>
      <c r="AU1236" s="13"/>
    </row>
    <row r="1237" spans="1:47" x14ac:dyDescent="0.25">
      <c r="A1237" s="2" t="s">
        <v>772</v>
      </c>
      <c r="B1237" s="48">
        <v>44192</v>
      </c>
      <c r="C1237" s="2" t="s">
        <v>27</v>
      </c>
      <c r="D1237" s="2" t="s">
        <v>42</v>
      </c>
      <c r="E1237" s="2" t="s">
        <v>214</v>
      </c>
      <c r="F1237" s="2" t="s">
        <v>3151</v>
      </c>
      <c r="G1237" s="2" t="s">
        <v>13</v>
      </c>
      <c r="H1237" s="2" t="s">
        <v>1</v>
      </c>
      <c r="I1237" s="1" t="s">
        <v>950</v>
      </c>
      <c r="J1237" s="1" t="s">
        <v>1</v>
      </c>
      <c r="K1237" s="1" t="s">
        <v>3152</v>
      </c>
      <c r="L1237" s="1" t="s">
        <v>3153</v>
      </c>
      <c r="M1237" s="1">
        <v>16828625</v>
      </c>
      <c r="N1237" s="2" t="s">
        <v>12</v>
      </c>
      <c r="O1237" s="2" t="s">
        <v>3154</v>
      </c>
      <c r="P1237" s="2" t="s">
        <v>3155</v>
      </c>
      <c r="Q1237" s="1">
        <v>-326128</v>
      </c>
      <c r="R1237" s="1">
        <v>0</v>
      </c>
      <c r="S1237" s="1">
        <v>-326128</v>
      </c>
      <c r="T1237" s="1">
        <v>0</v>
      </c>
      <c r="U1237" s="2" t="s">
        <v>0</v>
      </c>
      <c r="V1237" s="1">
        <v>0</v>
      </c>
      <c r="W1237" s="1">
        <v>0</v>
      </c>
      <c r="X1237" s="2" t="s">
        <v>0</v>
      </c>
      <c r="Y1237" s="1">
        <v>0</v>
      </c>
      <c r="Z1237" s="1">
        <v>0</v>
      </c>
      <c r="AA1237" s="2" t="s">
        <v>0</v>
      </c>
      <c r="AB1237" s="1">
        <v>0</v>
      </c>
      <c r="AC1237" s="1">
        <v>0</v>
      </c>
      <c r="AD1237" s="2" t="s">
        <v>0</v>
      </c>
      <c r="AE1237" s="1">
        <v>0</v>
      </c>
      <c r="AF1237" s="2">
        <v>0</v>
      </c>
      <c r="AG1237" s="2" t="s">
        <v>0</v>
      </c>
      <c r="AH1237" s="1">
        <v>0</v>
      </c>
      <c r="AI1237" s="1">
        <v>0</v>
      </c>
      <c r="AJ1237" s="2" t="s">
        <v>0</v>
      </c>
      <c r="AK1237" s="1">
        <v>0</v>
      </c>
      <c r="AL1237" s="1">
        <v>0</v>
      </c>
      <c r="AM1237" s="49" t="s">
        <v>1</v>
      </c>
      <c r="AN1237" s="2" t="s">
        <v>1</v>
      </c>
      <c r="AO1237" s="49" t="s">
        <v>1</v>
      </c>
      <c r="AP1237" s="2" t="s">
        <v>1</v>
      </c>
      <c r="AR1237" s="7"/>
      <c r="AS1237" s="125"/>
      <c r="AT1237" s="5"/>
      <c r="AU1237" s="13"/>
    </row>
    <row r="1238" spans="1:47" x14ac:dyDescent="0.25">
      <c r="A1238" s="2" t="s">
        <v>773</v>
      </c>
      <c r="B1238" s="48">
        <v>44192</v>
      </c>
      <c r="C1238" s="2" t="s">
        <v>27</v>
      </c>
      <c r="D1238" s="2" t="s">
        <v>42</v>
      </c>
      <c r="E1238" s="2" t="s">
        <v>214</v>
      </c>
      <c r="F1238" s="2" t="s">
        <v>2756</v>
      </c>
      <c r="G1238" s="2" t="s">
        <v>3</v>
      </c>
      <c r="H1238" s="2" t="s">
        <v>3156</v>
      </c>
      <c r="I1238" s="1" t="s">
        <v>1</v>
      </c>
      <c r="J1238" s="1" t="s">
        <v>1</v>
      </c>
      <c r="K1238" s="1" t="s">
        <v>1</v>
      </c>
      <c r="L1238" s="1" t="s">
        <v>1</v>
      </c>
      <c r="M1238" s="1">
        <v>0</v>
      </c>
      <c r="N1238" s="2" t="s">
        <v>1</v>
      </c>
      <c r="O1238" s="2" t="s">
        <v>2</v>
      </c>
      <c r="P1238" s="2" t="s">
        <v>1</v>
      </c>
      <c r="Q1238" s="1">
        <v>314536757.72760004</v>
      </c>
      <c r="R1238" s="1">
        <v>0</v>
      </c>
      <c r="S1238" s="1">
        <v>234033929.49000001</v>
      </c>
      <c r="T1238" s="1">
        <v>0</v>
      </c>
      <c r="U1238" s="2" t="s">
        <v>0</v>
      </c>
      <c r="V1238" s="1">
        <v>0</v>
      </c>
      <c r="W1238" s="1">
        <v>69398989.859999999</v>
      </c>
      <c r="X1238" s="2" t="s">
        <v>9</v>
      </c>
      <c r="Y1238" s="1">
        <v>11103838.377599999</v>
      </c>
      <c r="Z1238" s="1">
        <v>0</v>
      </c>
      <c r="AA1238" s="2" t="s">
        <v>0</v>
      </c>
      <c r="AB1238" s="1">
        <v>0</v>
      </c>
      <c r="AC1238" s="1">
        <v>0</v>
      </c>
      <c r="AD1238" s="2" t="s">
        <v>0</v>
      </c>
      <c r="AE1238" s="1">
        <v>0</v>
      </c>
      <c r="AF1238" s="2">
        <v>0</v>
      </c>
      <c r="AG1238" s="2" t="s">
        <v>0</v>
      </c>
      <c r="AH1238" s="1">
        <v>0</v>
      </c>
      <c r="AI1238" s="1">
        <v>0</v>
      </c>
      <c r="AJ1238" s="2" t="s">
        <v>0</v>
      </c>
      <c r="AK1238" s="1">
        <v>0</v>
      </c>
      <c r="AL1238" s="1">
        <v>0</v>
      </c>
      <c r="AM1238" s="49" t="s">
        <v>1</v>
      </c>
      <c r="AN1238" s="2" t="s">
        <v>1</v>
      </c>
      <c r="AO1238" s="49" t="s">
        <v>1</v>
      </c>
      <c r="AP1238" s="2" t="s">
        <v>1</v>
      </c>
      <c r="AR1238" s="7"/>
      <c r="AS1238" s="125"/>
      <c r="AT1238" s="5"/>
      <c r="AU1238" s="13"/>
    </row>
    <row r="1239" spans="1:47" x14ac:dyDescent="0.25">
      <c r="A1239" s="2" t="s">
        <v>774</v>
      </c>
      <c r="B1239" s="48">
        <v>44192</v>
      </c>
      <c r="C1239" s="2" t="s">
        <v>35</v>
      </c>
      <c r="D1239" s="2" t="s">
        <v>42</v>
      </c>
      <c r="E1239" s="2" t="s">
        <v>219</v>
      </c>
      <c r="F1239" s="2" t="s">
        <v>3157</v>
      </c>
      <c r="G1239" s="2" t="s">
        <v>3</v>
      </c>
      <c r="H1239" s="2" t="s">
        <v>3158</v>
      </c>
      <c r="I1239" s="1" t="s">
        <v>1</v>
      </c>
      <c r="J1239" s="1" t="s">
        <v>1</v>
      </c>
      <c r="K1239" s="1" t="s">
        <v>1</v>
      </c>
      <c r="L1239" s="1" t="s">
        <v>1</v>
      </c>
      <c r="M1239" s="1">
        <v>0</v>
      </c>
      <c r="N1239" s="2" t="s">
        <v>1</v>
      </c>
      <c r="O1239" s="2" t="s">
        <v>2</v>
      </c>
      <c r="P1239" s="2" t="s">
        <v>1</v>
      </c>
      <c r="Q1239" s="1">
        <v>279183545.80000001</v>
      </c>
      <c r="R1239" s="1">
        <v>0</v>
      </c>
      <c r="S1239" s="1">
        <v>247863093.39999998</v>
      </c>
      <c r="T1239" s="1">
        <v>0</v>
      </c>
      <c r="U1239" s="2" t="s">
        <v>0</v>
      </c>
      <c r="V1239" s="1">
        <v>0</v>
      </c>
      <c r="W1239" s="1">
        <v>27000390</v>
      </c>
      <c r="X1239" s="2" t="s">
        <v>0</v>
      </c>
      <c r="Y1239" s="1">
        <v>4320062.4000000004</v>
      </c>
      <c r="Z1239" s="1">
        <v>0</v>
      </c>
      <c r="AA1239" s="2" t="s">
        <v>0</v>
      </c>
      <c r="AB1239" s="1">
        <v>0</v>
      </c>
      <c r="AC1239" s="1">
        <v>0</v>
      </c>
      <c r="AD1239" s="2" t="s">
        <v>0</v>
      </c>
      <c r="AE1239" s="1">
        <v>0</v>
      </c>
      <c r="AF1239" s="2">
        <v>0</v>
      </c>
      <c r="AG1239" s="2" t="s">
        <v>0</v>
      </c>
      <c r="AH1239" s="1">
        <v>0</v>
      </c>
      <c r="AI1239" s="1">
        <v>0</v>
      </c>
      <c r="AJ1239" s="2" t="s">
        <v>0</v>
      </c>
      <c r="AK1239" s="1">
        <v>0</v>
      </c>
      <c r="AL1239" s="1">
        <v>0</v>
      </c>
      <c r="AM1239" s="49" t="s">
        <v>1</v>
      </c>
      <c r="AN1239" s="2" t="s">
        <v>1</v>
      </c>
      <c r="AO1239" s="49" t="s">
        <v>1</v>
      </c>
      <c r="AP1239" s="2" t="s">
        <v>1</v>
      </c>
      <c r="AR1239" s="7"/>
      <c r="AS1239" s="125"/>
      <c r="AT1239" s="5"/>
      <c r="AU1239" s="13"/>
    </row>
    <row r="1240" spans="1:47" x14ac:dyDescent="0.25">
      <c r="A1240" s="2" t="s">
        <v>775</v>
      </c>
      <c r="B1240" s="48">
        <v>44192</v>
      </c>
      <c r="C1240" s="2" t="s">
        <v>6</v>
      </c>
      <c r="D1240" s="2" t="s">
        <v>42</v>
      </c>
      <c r="E1240" s="2" t="s">
        <v>217</v>
      </c>
      <c r="F1240" s="2" t="s">
        <v>892</v>
      </c>
      <c r="G1240" s="2" t="s">
        <v>3</v>
      </c>
      <c r="H1240" s="2" t="s">
        <v>3159</v>
      </c>
      <c r="I1240" s="1"/>
      <c r="J1240" s="1"/>
      <c r="K1240" s="1"/>
      <c r="L1240" s="1"/>
      <c r="M1240" s="1">
        <v>0</v>
      </c>
      <c r="N1240" s="2"/>
      <c r="O1240" s="2" t="s">
        <v>2</v>
      </c>
      <c r="P1240" s="2"/>
      <c r="Q1240" s="1">
        <v>165582400</v>
      </c>
      <c r="R1240" s="1">
        <v>0</v>
      </c>
      <c r="S1240" s="1">
        <v>165582400</v>
      </c>
      <c r="T1240" s="1">
        <v>0</v>
      </c>
      <c r="U1240" s="2" t="s">
        <v>0</v>
      </c>
      <c r="V1240" s="1">
        <v>0</v>
      </c>
      <c r="W1240" s="1">
        <v>0</v>
      </c>
      <c r="X1240" s="2" t="s">
        <v>0</v>
      </c>
      <c r="Y1240" s="1">
        <v>0</v>
      </c>
      <c r="Z1240" s="1">
        <v>0</v>
      </c>
      <c r="AA1240" s="2" t="s">
        <v>0</v>
      </c>
      <c r="AB1240" s="1">
        <v>0</v>
      </c>
      <c r="AC1240" s="1">
        <v>0</v>
      </c>
      <c r="AD1240" s="2" t="s">
        <v>0</v>
      </c>
      <c r="AE1240" s="1">
        <v>0</v>
      </c>
      <c r="AF1240" s="2">
        <v>0</v>
      </c>
      <c r="AG1240" s="2" t="s">
        <v>0</v>
      </c>
      <c r="AH1240" s="1">
        <v>0</v>
      </c>
      <c r="AI1240" s="1">
        <v>0</v>
      </c>
      <c r="AJ1240" s="2" t="s">
        <v>0</v>
      </c>
      <c r="AK1240" s="1">
        <v>0</v>
      </c>
      <c r="AL1240" s="1">
        <v>0</v>
      </c>
      <c r="AM1240" s="49" t="s">
        <v>1</v>
      </c>
      <c r="AN1240" s="2" t="s">
        <v>1</v>
      </c>
      <c r="AO1240" s="49" t="s">
        <v>1</v>
      </c>
      <c r="AP1240" s="2" t="s">
        <v>1</v>
      </c>
      <c r="AR1240" s="7"/>
      <c r="AS1240" s="125"/>
      <c r="AT1240" s="5"/>
      <c r="AU1240" s="13"/>
    </row>
    <row r="1241" spans="1:47" x14ac:dyDescent="0.25">
      <c r="A1241" s="2" t="s">
        <v>776</v>
      </c>
      <c r="B1241" s="48">
        <v>44192</v>
      </c>
      <c r="C1241" s="2" t="s">
        <v>6</v>
      </c>
      <c r="D1241" s="2" t="s">
        <v>42</v>
      </c>
      <c r="E1241" s="2" t="s">
        <v>221</v>
      </c>
      <c r="F1241" s="2" t="s">
        <v>861</v>
      </c>
      <c r="G1241" s="2" t="s">
        <v>13</v>
      </c>
      <c r="H1241" s="2" t="s">
        <v>1</v>
      </c>
      <c r="I1241" s="1" t="s">
        <v>867</v>
      </c>
      <c r="J1241" s="1" t="s">
        <v>1</v>
      </c>
      <c r="K1241" s="1" t="s">
        <v>3160</v>
      </c>
      <c r="L1241" s="1" t="s">
        <v>3135</v>
      </c>
      <c r="M1241" s="1">
        <v>27096963.190000001</v>
      </c>
      <c r="N1241" s="2" t="s">
        <v>12</v>
      </c>
      <c r="O1241" s="2" t="s">
        <v>3161</v>
      </c>
      <c r="P1241" s="2" t="s">
        <v>3162</v>
      </c>
      <c r="Q1241" s="1">
        <v>-2169100</v>
      </c>
      <c r="R1241" s="1">
        <v>0</v>
      </c>
      <c r="S1241" s="1">
        <v>-2169100</v>
      </c>
      <c r="T1241" s="1">
        <v>0</v>
      </c>
      <c r="U1241" s="2" t="s">
        <v>0</v>
      </c>
      <c r="V1241" s="1">
        <v>0</v>
      </c>
      <c r="W1241" s="1">
        <v>0</v>
      </c>
      <c r="X1241" s="2" t="s">
        <v>0</v>
      </c>
      <c r="Y1241" s="1">
        <v>0</v>
      </c>
      <c r="Z1241" s="1">
        <v>0</v>
      </c>
      <c r="AA1241" s="2" t="s">
        <v>0</v>
      </c>
      <c r="AB1241" s="1">
        <v>0</v>
      </c>
      <c r="AC1241" s="1">
        <v>0</v>
      </c>
      <c r="AD1241" s="2" t="s">
        <v>0</v>
      </c>
      <c r="AE1241" s="1">
        <v>0</v>
      </c>
      <c r="AF1241" s="2">
        <v>0</v>
      </c>
      <c r="AG1241" s="2" t="s">
        <v>0</v>
      </c>
      <c r="AH1241" s="1">
        <v>0</v>
      </c>
      <c r="AI1241" s="1">
        <v>0</v>
      </c>
      <c r="AJ1241" s="2" t="s">
        <v>0</v>
      </c>
      <c r="AK1241" s="1">
        <v>0</v>
      </c>
      <c r="AL1241" s="1">
        <v>0</v>
      </c>
      <c r="AM1241" s="49" t="s">
        <v>1</v>
      </c>
      <c r="AN1241" s="2" t="s">
        <v>1</v>
      </c>
      <c r="AO1241" s="49" t="s">
        <v>1</v>
      </c>
      <c r="AP1241" s="2" t="s">
        <v>1</v>
      </c>
      <c r="AR1241" s="7"/>
      <c r="AS1241" s="125"/>
      <c r="AT1241" s="5"/>
      <c r="AU1241" s="13"/>
    </row>
    <row r="1242" spans="1:47" x14ac:dyDescent="0.25">
      <c r="A1242" s="2" t="s">
        <v>777</v>
      </c>
      <c r="B1242" s="48">
        <v>44192</v>
      </c>
      <c r="C1242" s="2" t="s">
        <v>6</v>
      </c>
      <c r="D1242" s="2" t="s">
        <v>42</v>
      </c>
      <c r="E1242" s="2" t="s">
        <v>221</v>
      </c>
      <c r="F1242" s="2" t="s">
        <v>861</v>
      </c>
      <c r="G1242" s="2" t="s">
        <v>3</v>
      </c>
      <c r="H1242" s="2" t="s">
        <v>3163</v>
      </c>
      <c r="I1242" s="1" t="s">
        <v>1</v>
      </c>
      <c r="J1242" s="1" t="s">
        <v>1</v>
      </c>
      <c r="K1242" s="1" t="s">
        <v>1</v>
      </c>
      <c r="L1242" s="1" t="s">
        <v>1</v>
      </c>
      <c r="M1242" s="1">
        <v>0</v>
      </c>
      <c r="N1242" s="2" t="s">
        <v>1</v>
      </c>
      <c r="O1242" s="2" t="s">
        <v>2</v>
      </c>
      <c r="P1242" s="2" t="s">
        <v>1</v>
      </c>
      <c r="Q1242" s="1">
        <v>938493754.27240002</v>
      </c>
      <c r="R1242" s="1">
        <v>0</v>
      </c>
      <c r="S1242" s="1">
        <v>639703084.44999981</v>
      </c>
      <c r="T1242" s="1">
        <v>0</v>
      </c>
      <c r="U1242" s="2" t="s">
        <v>0</v>
      </c>
      <c r="V1242" s="1">
        <v>0</v>
      </c>
      <c r="W1242" s="1">
        <v>257578163.64000002</v>
      </c>
      <c r="X1242" s="2" t="s">
        <v>0</v>
      </c>
      <c r="Y1242" s="1">
        <v>41212506.182400011</v>
      </c>
      <c r="Z1242" s="1">
        <v>0</v>
      </c>
      <c r="AA1242" s="2" t="s">
        <v>0</v>
      </c>
      <c r="AB1242" s="1">
        <v>0</v>
      </c>
      <c r="AC1242" s="1">
        <v>0</v>
      </c>
      <c r="AD1242" s="2" t="s">
        <v>0</v>
      </c>
      <c r="AE1242" s="1">
        <v>0</v>
      </c>
      <c r="AF1242" s="2">
        <v>0</v>
      </c>
      <c r="AG1242" s="2" t="s">
        <v>0</v>
      </c>
      <c r="AH1242" s="1">
        <v>0</v>
      </c>
      <c r="AI1242" s="1">
        <v>0</v>
      </c>
      <c r="AJ1242" s="2" t="s">
        <v>0</v>
      </c>
      <c r="AK1242" s="1">
        <v>0</v>
      </c>
      <c r="AL1242" s="1">
        <v>0</v>
      </c>
      <c r="AM1242" s="49" t="s">
        <v>1</v>
      </c>
      <c r="AN1242" s="2" t="s">
        <v>1</v>
      </c>
      <c r="AO1242" s="49" t="s">
        <v>1</v>
      </c>
      <c r="AP1242" s="2" t="s">
        <v>1</v>
      </c>
      <c r="AR1242" s="7"/>
      <c r="AS1242" s="125"/>
      <c r="AT1242" s="5"/>
      <c r="AU1242" s="13"/>
    </row>
    <row r="1243" spans="1:47" x14ac:dyDescent="0.25">
      <c r="A1243" s="2" t="s">
        <v>778</v>
      </c>
      <c r="B1243" s="48">
        <v>44192</v>
      </c>
      <c r="C1243" s="2" t="s">
        <v>27</v>
      </c>
      <c r="D1243" s="2" t="s">
        <v>38</v>
      </c>
      <c r="E1243" s="2" t="s">
        <v>4</v>
      </c>
      <c r="F1243" s="2" t="s">
        <v>2849</v>
      </c>
      <c r="G1243" s="2" t="s">
        <v>3</v>
      </c>
      <c r="H1243" s="2" t="s">
        <v>3164</v>
      </c>
      <c r="I1243" s="1" t="s">
        <v>1</v>
      </c>
      <c r="J1243" s="1" t="s">
        <v>1</v>
      </c>
      <c r="K1243" s="1" t="s">
        <v>1</v>
      </c>
      <c r="L1243" s="1" t="s">
        <v>1</v>
      </c>
      <c r="M1243" s="1">
        <v>0</v>
      </c>
      <c r="N1243" s="2" t="s">
        <v>1</v>
      </c>
      <c r="O1243" s="2" t="s">
        <v>2</v>
      </c>
      <c r="P1243" s="2" t="s">
        <v>1</v>
      </c>
      <c r="Q1243" s="1">
        <v>165570930.91640002</v>
      </c>
      <c r="R1243" s="1">
        <v>0</v>
      </c>
      <c r="S1243" s="1">
        <v>90617321.489999995</v>
      </c>
      <c r="T1243" s="1">
        <v>0</v>
      </c>
      <c r="U1243" s="2" t="s">
        <v>0</v>
      </c>
      <c r="V1243" s="1">
        <v>0</v>
      </c>
      <c r="W1243" s="1">
        <v>64615180.539999999</v>
      </c>
      <c r="X1243" s="2" t="s">
        <v>9</v>
      </c>
      <c r="Y1243" s="1">
        <v>10338428.886399999</v>
      </c>
      <c r="Z1243" s="1">
        <v>0</v>
      </c>
      <c r="AA1243" s="2" t="s">
        <v>0</v>
      </c>
      <c r="AB1243" s="1">
        <v>0</v>
      </c>
      <c r="AC1243" s="1">
        <v>0</v>
      </c>
      <c r="AD1243" s="2" t="s">
        <v>0</v>
      </c>
      <c r="AE1243" s="1">
        <v>0</v>
      </c>
      <c r="AF1243" s="2">
        <v>0</v>
      </c>
      <c r="AG1243" s="2" t="s">
        <v>0</v>
      </c>
      <c r="AH1243" s="1">
        <v>0</v>
      </c>
      <c r="AI1243" s="1">
        <v>0</v>
      </c>
      <c r="AJ1243" s="2" t="s">
        <v>0</v>
      </c>
      <c r="AK1243" s="1">
        <v>0</v>
      </c>
      <c r="AL1243" s="1">
        <v>0</v>
      </c>
      <c r="AM1243" s="49" t="s">
        <v>1</v>
      </c>
      <c r="AN1243" s="2" t="s">
        <v>1</v>
      </c>
      <c r="AO1243" s="49" t="s">
        <v>1</v>
      </c>
      <c r="AP1243" s="2" t="s">
        <v>1</v>
      </c>
      <c r="AR1243" s="7"/>
      <c r="AS1243" s="125"/>
      <c r="AT1243" s="5"/>
      <c r="AU1243" s="13"/>
    </row>
    <row r="1244" spans="1:47" x14ac:dyDescent="0.25">
      <c r="A1244" s="2" t="s">
        <v>779</v>
      </c>
      <c r="B1244" s="48">
        <v>44192</v>
      </c>
      <c r="C1244" s="2" t="s">
        <v>27</v>
      </c>
      <c r="D1244" s="2" t="s">
        <v>38</v>
      </c>
      <c r="E1244" s="2" t="s">
        <v>4</v>
      </c>
      <c r="F1244" s="2" t="s">
        <v>2843</v>
      </c>
      <c r="G1244" s="2" t="s">
        <v>3</v>
      </c>
      <c r="H1244" s="2" t="s">
        <v>3165</v>
      </c>
      <c r="I1244" s="1" t="s">
        <v>1</v>
      </c>
      <c r="J1244" s="1" t="s">
        <v>1</v>
      </c>
      <c r="K1244" s="1" t="s">
        <v>1</v>
      </c>
      <c r="L1244" s="1" t="s">
        <v>1</v>
      </c>
      <c r="M1244" s="1">
        <v>0</v>
      </c>
      <c r="N1244" s="2" t="s">
        <v>1</v>
      </c>
      <c r="O1244" s="2" t="s">
        <v>3166</v>
      </c>
      <c r="P1244" s="2" t="s">
        <v>3167</v>
      </c>
      <c r="Q1244" s="1">
        <v>25211943.199999999</v>
      </c>
      <c r="R1244" s="1">
        <v>0</v>
      </c>
      <c r="S1244" s="1">
        <v>15251000</v>
      </c>
      <c r="T1244" s="1">
        <v>8587020</v>
      </c>
      <c r="U1244" s="2" t="s">
        <v>9</v>
      </c>
      <c r="V1244" s="1">
        <v>1373923.2</v>
      </c>
      <c r="W1244" s="1">
        <v>0</v>
      </c>
      <c r="X1244" s="2" t="s">
        <v>0</v>
      </c>
      <c r="Y1244" s="1">
        <v>0</v>
      </c>
      <c r="Z1244" s="1">
        <v>0</v>
      </c>
      <c r="AA1244" s="2" t="s">
        <v>0</v>
      </c>
      <c r="AB1244" s="1">
        <v>0</v>
      </c>
      <c r="AC1244" s="1">
        <v>0</v>
      </c>
      <c r="AD1244" s="2" t="s">
        <v>0</v>
      </c>
      <c r="AE1244" s="1">
        <v>0</v>
      </c>
      <c r="AF1244" s="2">
        <v>0</v>
      </c>
      <c r="AG1244" s="2" t="s">
        <v>0</v>
      </c>
      <c r="AH1244" s="1">
        <v>0</v>
      </c>
      <c r="AI1244" s="1">
        <v>0</v>
      </c>
      <c r="AJ1244" s="2" t="s">
        <v>0</v>
      </c>
      <c r="AK1244" s="1">
        <v>0</v>
      </c>
      <c r="AL1244" s="1">
        <v>0</v>
      </c>
      <c r="AM1244" s="49" t="s">
        <v>1</v>
      </c>
      <c r="AN1244" s="2" t="s">
        <v>1</v>
      </c>
      <c r="AO1244" s="49" t="s">
        <v>1</v>
      </c>
      <c r="AP1244" s="2" t="s">
        <v>1</v>
      </c>
      <c r="AR1244" s="7"/>
      <c r="AS1244" s="125"/>
      <c r="AT1244" s="5"/>
      <c r="AU1244" s="13"/>
    </row>
    <row r="1245" spans="1:47" x14ac:dyDescent="0.25">
      <c r="A1245" s="2" t="s">
        <v>780</v>
      </c>
      <c r="B1245" s="48">
        <v>44192</v>
      </c>
      <c r="C1245" s="2" t="s">
        <v>27</v>
      </c>
      <c r="D1245" s="2" t="s">
        <v>38</v>
      </c>
      <c r="E1245" s="2" t="s">
        <v>4</v>
      </c>
      <c r="F1245" s="2" t="s">
        <v>2849</v>
      </c>
      <c r="G1245" s="2" t="s">
        <v>3</v>
      </c>
      <c r="H1245" s="2" t="s">
        <v>3168</v>
      </c>
      <c r="I1245" s="1" t="s">
        <v>1</v>
      </c>
      <c r="J1245" s="1" t="s">
        <v>1</v>
      </c>
      <c r="K1245" s="1" t="s">
        <v>1</v>
      </c>
      <c r="L1245" s="1" t="s">
        <v>1</v>
      </c>
      <c r="M1245" s="1">
        <v>0</v>
      </c>
      <c r="N1245" s="2" t="s">
        <v>1</v>
      </c>
      <c r="O1245" s="2" t="s">
        <v>2</v>
      </c>
      <c r="P1245" s="2" t="s">
        <v>1</v>
      </c>
      <c r="Q1245" s="1">
        <v>134844693.52000001</v>
      </c>
      <c r="R1245" s="1">
        <v>0</v>
      </c>
      <c r="S1245" s="1">
        <v>87182124</v>
      </c>
      <c r="T1245" s="1">
        <v>0</v>
      </c>
      <c r="U1245" s="2" t="s">
        <v>0</v>
      </c>
      <c r="V1245" s="1">
        <v>0</v>
      </c>
      <c r="W1245" s="1">
        <v>41088422</v>
      </c>
      <c r="X1245" s="2" t="s">
        <v>0</v>
      </c>
      <c r="Y1245" s="1">
        <v>6574147.5199999996</v>
      </c>
      <c r="Z1245" s="1">
        <v>0</v>
      </c>
      <c r="AA1245" s="2" t="s">
        <v>0</v>
      </c>
      <c r="AB1245" s="1">
        <v>0</v>
      </c>
      <c r="AC1245" s="1">
        <v>0</v>
      </c>
      <c r="AD1245" s="2" t="s">
        <v>0</v>
      </c>
      <c r="AE1245" s="1">
        <v>0</v>
      </c>
      <c r="AF1245" s="2">
        <v>0</v>
      </c>
      <c r="AG1245" s="2" t="s">
        <v>0</v>
      </c>
      <c r="AH1245" s="1">
        <v>0</v>
      </c>
      <c r="AI1245" s="1">
        <v>0</v>
      </c>
      <c r="AJ1245" s="2" t="s">
        <v>0</v>
      </c>
      <c r="AK1245" s="1">
        <v>0</v>
      </c>
      <c r="AL1245" s="1">
        <v>0</v>
      </c>
      <c r="AM1245" s="49" t="s">
        <v>1</v>
      </c>
      <c r="AN1245" s="2" t="s">
        <v>1</v>
      </c>
      <c r="AO1245" s="49" t="s">
        <v>1</v>
      </c>
      <c r="AP1245" s="2" t="s">
        <v>1</v>
      </c>
      <c r="AR1245" s="7"/>
      <c r="AS1245" s="125"/>
      <c r="AT1245" s="5"/>
      <c r="AU1245" s="13"/>
    </row>
    <row r="1246" spans="1:47" x14ac:dyDescent="0.25">
      <c r="A1246" s="2" t="s">
        <v>782</v>
      </c>
      <c r="B1246" s="48">
        <v>44192</v>
      </c>
      <c r="C1246" s="2" t="s">
        <v>35</v>
      </c>
      <c r="D1246" s="2" t="s">
        <v>38</v>
      </c>
      <c r="E1246" s="2" t="s">
        <v>210</v>
      </c>
      <c r="F1246" s="2" t="s">
        <v>2526</v>
      </c>
      <c r="G1246" s="2" t="s">
        <v>3</v>
      </c>
      <c r="H1246" s="2" t="s">
        <v>3169</v>
      </c>
      <c r="I1246" s="1" t="s">
        <v>1</v>
      </c>
      <c r="J1246" s="1" t="s">
        <v>1</v>
      </c>
      <c r="K1246" s="1" t="s">
        <v>1</v>
      </c>
      <c r="L1246" s="1" t="s">
        <v>1</v>
      </c>
      <c r="M1246" s="1">
        <v>0</v>
      </c>
      <c r="N1246" s="2" t="s">
        <v>1</v>
      </c>
      <c r="O1246" s="2" t="s">
        <v>2</v>
      </c>
      <c r="P1246" s="2" t="s">
        <v>1</v>
      </c>
      <c r="Q1246" s="1">
        <v>405189585.59999996</v>
      </c>
      <c r="R1246" s="1">
        <v>0</v>
      </c>
      <c r="S1246" s="1">
        <v>367024935.99999994</v>
      </c>
      <c r="T1246" s="1">
        <v>0</v>
      </c>
      <c r="U1246" s="2" t="s">
        <v>0</v>
      </c>
      <c r="V1246" s="1">
        <v>0</v>
      </c>
      <c r="W1246" s="1">
        <v>32900560</v>
      </c>
      <c r="X1246" s="2" t="s">
        <v>0</v>
      </c>
      <c r="Y1246" s="1">
        <v>5264089.5999999996</v>
      </c>
      <c r="Z1246" s="1">
        <v>0</v>
      </c>
      <c r="AA1246" s="2" t="s">
        <v>0</v>
      </c>
      <c r="AB1246" s="1">
        <v>0</v>
      </c>
      <c r="AC1246" s="1">
        <v>0</v>
      </c>
      <c r="AD1246" s="2" t="s">
        <v>0</v>
      </c>
      <c r="AE1246" s="1">
        <v>0</v>
      </c>
      <c r="AF1246" s="2">
        <v>0</v>
      </c>
      <c r="AG1246" s="2" t="s">
        <v>0</v>
      </c>
      <c r="AH1246" s="1">
        <v>0</v>
      </c>
      <c r="AI1246" s="1">
        <v>0</v>
      </c>
      <c r="AJ1246" s="2" t="s">
        <v>0</v>
      </c>
      <c r="AK1246" s="1">
        <v>0</v>
      </c>
      <c r="AL1246" s="1">
        <v>0</v>
      </c>
      <c r="AM1246" s="49" t="s">
        <v>1</v>
      </c>
      <c r="AN1246" s="2" t="s">
        <v>1</v>
      </c>
      <c r="AO1246" s="49" t="s">
        <v>1</v>
      </c>
      <c r="AP1246" s="2" t="s">
        <v>1</v>
      </c>
      <c r="AR1246" s="7"/>
      <c r="AS1246" s="125"/>
      <c r="AT1246" s="5"/>
      <c r="AU1246" s="13"/>
    </row>
    <row r="1247" spans="1:47" x14ac:dyDescent="0.25">
      <c r="A1247" s="2" t="s">
        <v>783</v>
      </c>
      <c r="B1247" s="48">
        <v>44192</v>
      </c>
      <c r="C1247" s="2" t="s">
        <v>6</v>
      </c>
      <c r="D1247" s="2" t="s">
        <v>38</v>
      </c>
      <c r="E1247" s="2" t="s">
        <v>212</v>
      </c>
      <c r="F1247" s="2" t="s">
        <v>3170</v>
      </c>
      <c r="G1247" s="2" t="s">
        <v>3</v>
      </c>
      <c r="H1247" s="2" t="s">
        <v>3171</v>
      </c>
      <c r="I1247" s="1" t="s">
        <v>1</v>
      </c>
      <c r="J1247" s="1" t="s">
        <v>1</v>
      </c>
      <c r="K1247" s="1" t="s">
        <v>1</v>
      </c>
      <c r="L1247" s="1" t="s">
        <v>1</v>
      </c>
      <c r="M1247" s="1">
        <v>0</v>
      </c>
      <c r="N1247" s="2" t="s">
        <v>1</v>
      </c>
      <c r="O1247" s="2" t="s">
        <v>2</v>
      </c>
      <c r="P1247" s="2" t="s">
        <v>1</v>
      </c>
      <c r="Q1247" s="1">
        <v>1020535560.4632</v>
      </c>
      <c r="R1247" s="1">
        <v>0</v>
      </c>
      <c r="S1247" s="1">
        <v>782536083.64999998</v>
      </c>
      <c r="T1247" s="1">
        <v>0</v>
      </c>
      <c r="U1247" s="2" t="s">
        <v>0</v>
      </c>
      <c r="V1247" s="1">
        <v>0</v>
      </c>
      <c r="W1247" s="1">
        <v>205171962.77000001</v>
      </c>
      <c r="X1247" s="2" t="s">
        <v>0</v>
      </c>
      <c r="Y1247" s="1">
        <v>32827514.043199997</v>
      </c>
      <c r="Z1247" s="1">
        <v>0</v>
      </c>
      <c r="AA1247" s="2" t="s">
        <v>0</v>
      </c>
      <c r="AB1247" s="1">
        <v>0</v>
      </c>
      <c r="AC1247" s="1">
        <v>0</v>
      </c>
      <c r="AD1247" s="2" t="s">
        <v>0</v>
      </c>
      <c r="AE1247" s="1">
        <v>0</v>
      </c>
      <c r="AF1247" s="2">
        <v>0</v>
      </c>
      <c r="AG1247" s="2" t="s">
        <v>0</v>
      </c>
      <c r="AH1247" s="1">
        <v>0</v>
      </c>
      <c r="AI1247" s="1">
        <v>0</v>
      </c>
      <c r="AJ1247" s="2" t="s">
        <v>0</v>
      </c>
      <c r="AK1247" s="1">
        <v>0</v>
      </c>
      <c r="AL1247" s="1">
        <v>0</v>
      </c>
      <c r="AM1247" s="49" t="s">
        <v>1</v>
      </c>
      <c r="AN1247" s="2" t="s">
        <v>1</v>
      </c>
      <c r="AO1247" s="49" t="s">
        <v>1</v>
      </c>
      <c r="AP1247" s="2" t="s">
        <v>1</v>
      </c>
      <c r="AR1247" s="7"/>
      <c r="AS1247" s="125"/>
      <c r="AT1247" s="5"/>
      <c r="AU1247" s="13"/>
    </row>
    <row r="1248" spans="1:47" x14ac:dyDescent="0.25">
      <c r="A1248" s="2" t="s">
        <v>784</v>
      </c>
      <c r="B1248" s="48">
        <v>44192</v>
      </c>
      <c r="C1248" s="2" t="s">
        <v>27</v>
      </c>
      <c r="D1248" s="2" t="s">
        <v>33</v>
      </c>
      <c r="E1248" s="2" t="s">
        <v>32</v>
      </c>
      <c r="F1248" s="2" t="s">
        <v>3172</v>
      </c>
      <c r="G1248" s="2" t="s">
        <v>3</v>
      </c>
      <c r="H1248" s="2" t="s">
        <v>3173</v>
      </c>
      <c r="I1248" s="1" t="s">
        <v>1</v>
      </c>
      <c r="J1248" s="1" t="s">
        <v>1</v>
      </c>
      <c r="K1248" s="1" t="s">
        <v>1</v>
      </c>
      <c r="L1248" s="1" t="s">
        <v>1</v>
      </c>
      <c r="M1248" s="1">
        <v>0</v>
      </c>
      <c r="N1248" s="2" t="s">
        <v>1</v>
      </c>
      <c r="O1248" s="2" t="s">
        <v>2</v>
      </c>
      <c r="P1248" s="2" t="s">
        <v>1</v>
      </c>
      <c r="Q1248" s="1">
        <v>170827161.66480002</v>
      </c>
      <c r="R1248" s="1">
        <v>0</v>
      </c>
      <c r="S1248" s="1">
        <v>116640049.15000001</v>
      </c>
      <c r="T1248" s="1">
        <v>0</v>
      </c>
      <c r="U1248" s="2" t="s">
        <v>0</v>
      </c>
      <c r="V1248" s="1">
        <v>0</v>
      </c>
      <c r="W1248" s="1">
        <v>46713028.030000001</v>
      </c>
      <c r="X1248" s="2" t="s">
        <v>9</v>
      </c>
      <c r="Y1248" s="1">
        <v>7474084.4847999997</v>
      </c>
      <c r="Z1248" s="1">
        <v>0</v>
      </c>
      <c r="AA1248" s="2" t="s">
        <v>0</v>
      </c>
      <c r="AB1248" s="1">
        <v>0</v>
      </c>
      <c r="AC1248" s="1">
        <v>0</v>
      </c>
      <c r="AD1248" s="2" t="s">
        <v>0</v>
      </c>
      <c r="AE1248" s="1">
        <v>0</v>
      </c>
      <c r="AF1248" s="2">
        <v>0</v>
      </c>
      <c r="AG1248" s="2" t="s">
        <v>0</v>
      </c>
      <c r="AH1248" s="1">
        <v>0</v>
      </c>
      <c r="AI1248" s="1">
        <v>0</v>
      </c>
      <c r="AJ1248" s="2" t="s">
        <v>0</v>
      </c>
      <c r="AK1248" s="1">
        <v>0</v>
      </c>
      <c r="AL1248" s="1">
        <v>0</v>
      </c>
      <c r="AM1248" s="49" t="s">
        <v>1</v>
      </c>
      <c r="AN1248" s="2" t="s">
        <v>1</v>
      </c>
      <c r="AO1248" s="49" t="s">
        <v>1</v>
      </c>
      <c r="AP1248" s="2" t="s">
        <v>1</v>
      </c>
      <c r="AR1248" s="7"/>
      <c r="AS1248" s="125"/>
      <c r="AT1248" s="5"/>
      <c r="AU1248" s="13"/>
    </row>
    <row r="1249" spans="1:47" x14ac:dyDescent="0.25">
      <c r="A1249" s="2" t="s">
        <v>785</v>
      </c>
      <c r="B1249" s="48">
        <v>44192</v>
      </c>
      <c r="C1249" s="2" t="s">
        <v>35</v>
      </c>
      <c r="D1249" s="2" t="s">
        <v>33</v>
      </c>
      <c r="E1249" s="2" t="s">
        <v>2983</v>
      </c>
      <c r="F1249" s="2" t="s">
        <v>852</v>
      </c>
      <c r="G1249" s="2" t="s">
        <v>3</v>
      </c>
      <c r="H1249" s="2" t="s">
        <v>3174</v>
      </c>
      <c r="I1249" s="1" t="s">
        <v>1</v>
      </c>
      <c r="J1249" s="1" t="s">
        <v>1</v>
      </c>
      <c r="K1249" s="1" t="s">
        <v>1</v>
      </c>
      <c r="L1249" s="1" t="s">
        <v>1</v>
      </c>
      <c r="M1249" s="1">
        <v>0</v>
      </c>
      <c r="N1249" s="2" t="s">
        <v>1</v>
      </c>
      <c r="O1249" s="2" t="s">
        <v>2</v>
      </c>
      <c r="P1249" s="2" t="s">
        <v>1</v>
      </c>
      <c r="Q1249" s="1">
        <v>163239429.59999999</v>
      </c>
      <c r="R1249" s="1">
        <v>0</v>
      </c>
      <c r="S1249" s="1">
        <v>146604452.5</v>
      </c>
      <c r="T1249" s="1">
        <v>0</v>
      </c>
      <c r="U1249" s="2" t="s">
        <v>0</v>
      </c>
      <c r="V1249" s="1">
        <v>0</v>
      </c>
      <c r="W1249" s="1">
        <v>14340497.5</v>
      </c>
      <c r="X1249" s="2" t="s">
        <v>0</v>
      </c>
      <c r="Y1249" s="1">
        <v>2294479.6</v>
      </c>
      <c r="Z1249" s="1">
        <v>0</v>
      </c>
      <c r="AA1249" s="2" t="s">
        <v>0</v>
      </c>
      <c r="AB1249" s="1">
        <v>0</v>
      </c>
      <c r="AC1249" s="1">
        <v>0</v>
      </c>
      <c r="AD1249" s="2" t="s">
        <v>0</v>
      </c>
      <c r="AE1249" s="1">
        <v>0</v>
      </c>
      <c r="AF1249" s="2">
        <v>0</v>
      </c>
      <c r="AG1249" s="2" t="s">
        <v>0</v>
      </c>
      <c r="AH1249" s="1">
        <v>0</v>
      </c>
      <c r="AI1249" s="1">
        <v>0</v>
      </c>
      <c r="AJ1249" s="2" t="s">
        <v>0</v>
      </c>
      <c r="AK1249" s="1">
        <v>0</v>
      </c>
      <c r="AL1249" s="1">
        <v>0</v>
      </c>
      <c r="AM1249" s="49" t="s">
        <v>1</v>
      </c>
      <c r="AN1249" s="2" t="s">
        <v>1</v>
      </c>
      <c r="AO1249" s="49" t="s">
        <v>1</v>
      </c>
      <c r="AP1249" s="2" t="s">
        <v>1</v>
      </c>
      <c r="AR1249" s="7"/>
      <c r="AS1249" s="125"/>
      <c r="AT1249" s="5"/>
      <c r="AU1249" s="13"/>
    </row>
    <row r="1250" spans="1:47" x14ac:dyDescent="0.25">
      <c r="A1250" s="2" t="s">
        <v>786</v>
      </c>
      <c r="B1250" s="48">
        <v>44192</v>
      </c>
      <c r="C1250" s="2" t="s">
        <v>35</v>
      </c>
      <c r="D1250" s="2" t="s">
        <v>33</v>
      </c>
      <c r="E1250" s="2" t="s">
        <v>2983</v>
      </c>
      <c r="F1250" s="2" t="s">
        <v>852</v>
      </c>
      <c r="G1250" s="2" t="s">
        <v>3</v>
      </c>
      <c r="H1250" s="2" t="s">
        <v>3175</v>
      </c>
      <c r="I1250" s="1" t="s">
        <v>1</v>
      </c>
      <c r="J1250" s="1" t="s">
        <v>1</v>
      </c>
      <c r="K1250" s="1" t="s">
        <v>1</v>
      </c>
      <c r="L1250" s="1" t="s">
        <v>1</v>
      </c>
      <c r="M1250" s="1">
        <v>0</v>
      </c>
      <c r="N1250" s="2" t="s">
        <v>1</v>
      </c>
      <c r="O1250" s="2" t="s">
        <v>3176</v>
      </c>
      <c r="P1250" s="2" t="s">
        <v>3177</v>
      </c>
      <c r="Q1250" s="1">
        <v>4381800</v>
      </c>
      <c r="R1250" s="1">
        <v>0</v>
      </c>
      <c r="S1250" s="1">
        <v>4381800</v>
      </c>
      <c r="T1250" s="1">
        <v>0</v>
      </c>
      <c r="U1250" s="2" t="s">
        <v>0</v>
      </c>
      <c r="V1250" s="1">
        <v>0</v>
      </c>
      <c r="W1250" s="1">
        <v>0</v>
      </c>
      <c r="X1250" s="2" t="s">
        <v>0</v>
      </c>
      <c r="Y1250" s="1">
        <v>0</v>
      </c>
      <c r="Z1250" s="1">
        <v>0</v>
      </c>
      <c r="AA1250" s="2" t="s">
        <v>0</v>
      </c>
      <c r="AB1250" s="1">
        <v>0</v>
      </c>
      <c r="AC1250" s="1">
        <v>0</v>
      </c>
      <c r="AD1250" s="2" t="s">
        <v>0</v>
      </c>
      <c r="AE1250" s="1">
        <v>0</v>
      </c>
      <c r="AF1250" s="2">
        <v>0</v>
      </c>
      <c r="AG1250" s="2" t="s">
        <v>0</v>
      </c>
      <c r="AH1250" s="1">
        <v>0</v>
      </c>
      <c r="AI1250" s="1">
        <v>0</v>
      </c>
      <c r="AJ1250" s="2" t="s">
        <v>0</v>
      </c>
      <c r="AK1250" s="1">
        <v>0</v>
      </c>
      <c r="AL1250" s="1">
        <v>0</v>
      </c>
      <c r="AM1250" s="49" t="s">
        <v>1</v>
      </c>
      <c r="AN1250" s="2" t="s">
        <v>1</v>
      </c>
      <c r="AO1250" s="49" t="s">
        <v>1</v>
      </c>
      <c r="AP1250" s="2" t="s">
        <v>1</v>
      </c>
      <c r="AR1250" s="7"/>
      <c r="AS1250" s="125"/>
      <c r="AT1250" s="5"/>
      <c r="AU1250" s="13"/>
    </row>
    <row r="1251" spans="1:47" x14ac:dyDescent="0.25">
      <c r="A1251" s="2" t="s">
        <v>787</v>
      </c>
      <c r="B1251" s="48">
        <v>44192</v>
      </c>
      <c r="C1251" s="2" t="s">
        <v>35</v>
      </c>
      <c r="D1251" s="2" t="s">
        <v>33</v>
      </c>
      <c r="E1251" s="2" t="s">
        <v>2983</v>
      </c>
      <c r="F1251" s="2" t="s">
        <v>852</v>
      </c>
      <c r="G1251" s="2" t="s">
        <v>3</v>
      </c>
      <c r="H1251" s="2" t="s">
        <v>3178</v>
      </c>
      <c r="I1251" s="1" t="s">
        <v>1</v>
      </c>
      <c r="J1251" s="1" t="s">
        <v>1</v>
      </c>
      <c r="K1251" s="1" t="s">
        <v>1</v>
      </c>
      <c r="L1251" s="1" t="s">
        <v>1</v>
      </c>
      <c r="M1251" s="1">
        <v>0</v>
      </c>
      <c r="N1251" s="2" t="s">
        <v>1</v>
      </c>
      <c r="O1251" s="2" t="s">
        <v>2</v>
      </c>
      <c r="P1251" s="2" t="s">
        <v>1</v>
      </c>
      <c r="Q1251" s="1">
        <v>109948963</v>
      </c>
      <c r="R1251" s="1">
        <v>0</v>
      </c>
      <c r="S1251" s="1">
        <v>105536207</v>
      </c>
      <c r="T1251" s="1">
        <v>0</v>
      </c>
      <c r="U1251" s="2" t="s">
        <v>0</v>
      </c>
      <c r="V1251" s="1">
        <v>0</v>
      </c>
      <c r="W1251" s="1">
        <v>3804100</v>
      </c>
      <c r="X1251" s="2" t="s">
        <v>9</v>
      </c>
      <c r="Y1251" s="1">
        <v>608656</v>
      </c>
      <c r="Z1251" s="1">
        <v>0</v>
      </c>
      <c r="AA1251" s="2" t="s">
        <v>0</v>
      </c>
      <c r="AB1251" s="1">
        <v>0</v>
      </c>
      <c r="AC1251" s="1">
        <v>0</v>
      </c>
      <c r="AD1251" s="2" t="s">
        <v>0</v>
      </c>
      <c r="AE1251" s="1">
        <v>0</v>
      </c>
      <c r="AF1251" s="2">
        <v>0</v>
      </c>
      <c r="AG1251" s="2" t="s">
        <v>0</v>
      </c>
      <c r="AH1251" s="1">
        <v>0</v>
      </c>
      <c r="AI1251" s="1">
        <v>0</v>
      </c>
      <c r="AJ1251" s="2" t="s">
        <v>0</v>
      </c>
      <c r="AK1251" s="1">
        <v>0</v>
      </c>
      <c r="AL1251" s="1">
        <v>0</v>
      </c>
      <c r="AM1251" s="49" t="s">
        <v>1</v>
      </c>
      <c r="AN1251" s="2" t="s">
        <v>1</v>
      </c>
      <c r="AO1251" s="49" t="s">
        <v>1</v>
      </c>
      <c r="AP1251" s="2" t="s">
        <v>1</v>
      </c>
      <c r="AR1251" s="7"/>
      <c r="AS1251" s="125"/>
      <c r="AT1251" s="5"/>
      <c r="AU1251" s="13"/>
    </row>
    <row r="1252" spans="1:47" x14ac:dyDescent="0.25">
      <c r="A1252" s="2" t="s">
        <v>788</v>
      </c>
      <c r="B1252" s="48">
        <v>44192</v>
      </c>
      <c r="C1252" s="2" t="s">
        <v>6</v>
      </c>
      <c r="D1252" s="2" t="s">
        <v>33</v>
      </c>
      <c r="E1252" s="2" t="s">
        <v>206</v>
      </c>
      <c r="F1252" s="2" t="s">
        <v>477</v>
      </c>
      <c r="G1252" s="2" t="s">
        <v>3</v>
      </c>
      <c r="H1252" s="2" t="s">
        <v>3179</v>
      </c>
      <c r="I1252" s="1" t="s">
        <v>1</v>
      </c>
      <c r="J1252" s="1" t="s">
        <v>1</v>
      </c>
      <c r="K1252" s="1" t="s">
        <v>1</v>
      </c>
      <c r="L1252" s="1" t="s">
        <v>1</v>
      </c>
      <c r="M1252" s="1">
        <v>0</v>
      </c>
      <c r="N1252" s="2" t="s">
        <v>1</v>
      </c>
      <c r="O1252" s="2" t="s">
        <v>2</v>
      </c>
      <c r="P1252" s="2" t="s">
        <v>1</v>
      </c>
      <c r="Q1252" s="1">
        <v>708429588.45319986</v>
      </c>
      <c r="R1252" s="1">
        <v>0</v>
      </c>
      <c r="S1252" s="1">
        <v>522697384.0999999</v>
      </c>
      <c r="T1252" s="1">
        <v>0</v>
      </c>
      <c r="U1252" s="2" t="s">
        <v>0</v>
      </c>
      <c r="V1252" s="1">
        <v>0</v>
      </c>
      <c r="W1252" s="1">
        <v>160113969.26999998</v>
      </c>
      <c r="X1252" s="2" t="s">
        <v>0</v>
      </c>
      <c r="Y1252" s="1">
        <v>25618235.083200004</v>
      </c>
      <c r="Z1252" s="1">
        <v>0</v>
      </c>
      <c r="AA1252" s="2" t="s">
        <v>0</v>
      </c>
      <c r="AB1252" s="1">
        <v>0</v>
      </c>
      <c r="AC1252" s="1">
        <v>0</v>
      </c>
      <c r="AD1252" s="2" t="s">
        <v>0</v>
      </c>
      <c r="AE1252" s="1">
        <v>0</v>
      </c>
      <c r="AF1252" s="2">
        <v>0</v>
      </c>
      <c r="AG1252" s="2" t="s">
        <v>0</v>
      </c>
      <c r="AH1252" s="1">
        <v>0</v>
      </c>
      <c r="AI1252" s="1">
        <v>0</v>
      </c>
      <c r="AJ1252" s="2" t="s">
        <v>0</v>
      </c>
      <c r="AK1252" s="1">
        <v>0</v>
      </c>
      <c r="AL1252" s="1">
        <v>0</v>
      </c>
      <c r="AM1252" s="49" t="s">
        <v>1</v>
      </c>
      <c r="AN1252" s="2" t="s">
        <v>1</v>
      </c>
      <c r="AO1252" s="49" t="s">
        <v>1</v>
      </c>
      <c r="AP1252" s="2" t="s">
        <v>1</v>
      </c>
      <c r="AR1252" s="7"/>
      <c r="AS1252" s="125"/>
      <c r="AT1252" s="5"/>
      <c r="AU1252" s="13"/>
    </row>
    <row r="1253" spans="1:47" x14ac:dyDescent="0.25">
      <c r="A1253" s="2" t="s">
        <v>789</v>
      </c>
      <c r="B1253" s="48">
        <v>44192</v>
      </c>
      <c r="C1253" s="2" t="s">
        <v>27</v>
      </c>
      <c r="D1253" s="2" t="s">
        <v>26</v>
      </c>
      <c r="E1253" s="2" t="s">
        <v>253</v>
      </c>
      <c r="F1253" s="2" t="s">
        <v>2607</v>
      </c>
      <c r="G1253" s="2" t="s">
        <v>3</v>
      </c>
      <c r="H1253" s="2" t="s">
        <v>3180</v>
      </c>
      <c r="I1253" s="1" t="s">
        <v>1</v>
      </c>
      <c r="J1253" s="1" t="s">
        <v>1</v>
      </c>
      <c r="K1253" s="1" t="s">
        <v>1</v>
      </c>
      <c r="L1253" s="1" t="s">
        <v>1</v>
      </c>
      <c r="M1253" s="1">
        <v>0</v>
      </c>
      <c r="N1253" s="2" t="s">
        <v>1</v>
      </c>
      <c r="O1253" s="2" t="s">
        <v>2</v>
      </c>
      <c r="P1253" s="2" t="s">
        <v>1</v>
      </c>
      <c r="Q1253" s="1">
        <v>71422822.467999995</v>
      </c>
      <c r="R1253" s="1">
        <v>0</v>
      </c>
      <c r="S1253" s="1">
        <v>32334250.5</v>
      </c>
      <c r="T1253" s="1">
        <v>0</v>
      </c>
      <c r="U1253" s="2" t="s">
        <v>0</v>
      </c>
      <c r="V1253" s="1">
        <v>0</v>
      </c>
      <c r="W1253" s="1">
        <v>33697044.799999997</v>
      </c>
      <c r="X1253" s="2" t="s">
        <v>0</v>
      </c>
      <c r="Y1253" s="1">
        <v>5391527.1679999996</v>
      </c>
      <c r="Z1253" s="1">
        <v>0</v>
      </c>
      <c r="AA1253" s="2" t="s">
        <v>0</v>
      </c>
      <c r="AB1253" s="1">
        <v>0</v>
      </c>
      <c r="AC1253" s="1">
        <v>0</v>
      </c>
      <c r="AD1253" s="2" t="s">
        <v>0</v>
      </c>
      <c r="AE1253" s="1">
        <v>0</v>
      </c>
      <c r="AF1253" s="2">
        <v>0</v>
      </c>
      <c r="AG1253" s="2" t="s">
        <v>0</v>
      </c>
      <c r="AH1253" s="1">
        <v>0</v>
      </c>
      <c r="AI1253" s="1">
        <v>0</v>
      </c>
      <c r="AJ1253" s="2" t="s">
        <v>0</v>
      </c>
      <c r="AK1253" s="1">
        <v>0</v>
      </c>
      <c r="AL1253" s="1">
        <v>0</v>
      </c>
      <c r="AM1253" s="49" t="s">
        <v>1</v>
      </c>
      <c r="AN1253" s="2" t="s">
        <v>1</v>
      </c>
      <c r="AO1253" s="49" t="s">
        <v>1</v>
      </c>
      <c r="AP1253" s="2" t="s">
        <v>1</v>
      </c>
      <c r="AR1253" s="7"/>
      <c r="AS1253" s="125"/>
      <c r="AT1253" s="5"/>
      <c r="AU1253" s="13"/>
    </row>
    <row r="1254" spans="1:47" x14ac:dyDescent="0.25">
      <c r="A1254" s="2" t="s">
        <v>791</v>
      </c>
      <c r="B1254" s="48">
        <v>44192</v>
      </c>
      <c r="C1254" s="2" t="s">
        <v>27</v>
      </c>
      <c r="D1254" s="2" t="s">
        <v>26</v>
      </c>
      <c r="E1254" s="2" t="s">
        <v>253</v>
      </c>
      <c r="F1254" s="2" t="s">
        <v>2345</v>
      </c>
      <c r="G1254" s="2" t="s">
        <v>3</v>
      </c>
      <c r="H1254" s="2" t="s">
        <v>3181</v>
      </c>
      <c r="I1254" s="1" t="s">
        <v>1</v>
      </c>
      <c r="J1254" s="1" t="s">
        <v>1</v>
      </c>
      <c r="K1254" s="1" t="s">
        <v>1</v>
      </c>
      <c r="L1254" s="1" t="s">
        <v>1</v>
      </c>
      <c r="M1254" s="1">
        <v>0</v>
      </c>
      <c r="N1254" s="2" t="s">
        <v>1</v>
      </c>
      <c r="O1254" s="2" t="s">
        <v>3182</v>
      </c>
      <c r="P1254" s="2" t="s">
        <v>3183</v>
      </c>
      <c r="Q1254" s="1">
        <v>2288564</v>
      </c>
      <c r="R1254" s="1">
        <v>0</v>
      </c>
      <c r="S1254" s="1">
        <v>0</v>
      </c>
      <c r="T1254" s="1">
        <v>1972900</v>
      </c>
      <c r="U1254" s="2" t="s">
        <v>9</v>
      </c>
      <c r="V1254" s="1">
        <v>315664</v>
      </c>
      <c r="W1254" s="1">
        <v>0</v>
      </c>
      <c r="X1254" s="2" t="s">
        <v>0</v>
      </c>
      <c r="Y1254" s="1">
        <v>0</v>
      </c>
      <c r="Z1254" s="1">
        <v>0</v>
      </c>
      <c r="AA1254" s="2" t="s">
        <v>0</v>
      </c>
      <c r="AB1254" s="1">
        <v>0</v>
      </c>
      <c r="AC1254" s="1">
        <v>0</v>
      </c>
      <c r="AD1254" s="2" t="s">
        <v>0</v>
      </c>
      <c r="AE1254" s="1">
        <v>0</v>
      </c>
      <c r="AF1254" s="2">
        <v>0</v>
      </c>
      <c r="AG1254" s="2" t="s">
        <v>0</v>
      </c>
      <c r="AH1254" s="1">
        <v>0</v>
      </c>
      <c r="AI1254" s="1">
        <v>0</v>
      </c>
      <c r="AJ1254" s="2" t="s">
        <v>0</v>
      </c>
      <c r="AK1254" s="1">
        <v>0</v>
      </c>
      <c r="AL1254" s="1">
        <v>0</v>
      </c>
      <c r="AM1254" s="49" t="s">
        <v>1</v>
      </c>
      <c r="AN1254" s="2" t="s">
        <v>1</v>
      </c>
      <c r="AO1254" s="49" t="s">
        <v>1</v>
      </c>
      <c r="AP1254" s="2" t="s">
        <v>1</v>
      </c>
      <c r="AR1254" s="7"/>
      <c r="AS1254" s="125"/>
      <c r="AT1254" s="5"/>
      <c r="AU1254" s="13"/>
    </row>
    <row r="1255" spans="1:47" x14ac:dyDescent="0.25">
      <c r="A1255" s="2" t="s">
        <v>792</v>
      </c>
      <c r="B1255" s="48">
        <v>44192</v>
      </c>
      <c r="C1255" s="2" t="s">
        <v>27</v>
      </c>
      <c r="D1255" s="2" t="s">
        <v>26</v>
      </c>
      <c r="E1255" s="2" t="s">
        <v>253</v>
      </c>
      <c r="F1255" s="2" t="s">
        <v>2607</v>
      </c>
      <c r="G1255" s="2" t="s">
        <v>3</v>
      </c>
      <c r="H1255" s="2" t="s">
        <v>3184</v>
      </c>
      <c r="I1255" s="1" t="s">
        <v>1</v>
      </c>
      <c r="J1255" s="1" t="s">
        <v>1</v>
      </c>
      <c r="K1255" s="1" t="s">
        <v>1</v>
      </c>
      <c r="L1255" s="1" t="s">
        <v>1</v>
      </c>
      <c r="M1255" s="1">
        <v>0</v>
      </c>
      <c r="N1255" s="2" t="s">
        <v>1</v>
      </c>
      <c r="O1255" s="2" t="s">
        <v>2</v>
      </c>
      <c r="P1255" s="2" t="s">
        <v>1</v>
      </c>
      <c r="Q1255" s="1">
        <v>169875556.87639999</v>
      </c>
      <c r="R1255" s="1">
        <v>0</v>
      </c>
      <c r="S1255" s="1">
        <v>117849926.00000003</v>
      </c>
      <c r="T1255" s="1">
        <v>0</v>
      </c>
      <c r="U1255" s="2" t="s">
        <v>0</v>
      </c>
      <c r="V1255" s="1">
        <v>0</v>
      </c>
      <c r="W1255" s="1">
        <v>44849681.789999992</v>
      </c>
      <c r="X1255" s="2" t="s">
        <v>9</v>
      </c>
      <c r="Y1255" s="1">
        <v>7175949.0864000004</v>
      </c>
      <c r="Z1255" s="1">
        <v>0</v>
      </c>
      <c r="AA1255" s="2" t="s">
        <v>0</v>
      </c>
      <c r="AB1255" s="1">
        <v>0</v>
      </c>
      <c r="AC1255" s="1">
        <v>0</v>
      </c>
      <c r="AD1255" s="2" t="s">
        <v>0</v>
      </c>
      <c r="AE1255" s="1">
        <v>0</v>
      </c>
      <c r="AF1255" s="2">
        <v>0</v>
      </c>
      <c r="AG1255" s="2" t="s">
        <v>0</v>
      </c>
      <c r="AH1255" s="1">
        <v>0</v>
      </c>
      <c r="AI1255" s="1">
        <v>0</v>
      </c>
      <c r="AJ1255" s="2" t="s">
        <v>0</v>
      </c>
      <c r="AK1255" s="1">
        <v>0</v>
      </c>
      <c r="AL1255" s="1">
        <v>0</v>
      </c>
      <c r="AM1255" s="49" t="s">
        <v>1</v>
      </c>
      <c r="AN1255" s="2" t="s">
        <v>1</v>
      </c>
      <c r="AO1255" s="49" t="s">
        <v>1</v>
      </c>
      <c r="AP1255" s="2" t="s">
        <v>1</v>
      </c>
      <c r="AR1255" s="7"/>
      <c r="AS1255" s="125"/>
      <c r="AT1255" s="5"/>
      <c r="AU1255" s="13"/>
    </row>
    <row r="1256" spans="1:47" x14ac:dyDescent="0.25">
      <c r="A1256" s="2" t="s">
        <v>793</v>
      </c>
      <c r="B1256" s="48">
        <v>44192</v>
      </c>
      <c r="C1256" s="2" t="s">
        <v>27</v>
      </c>
      <c r="D1256" s="2" t="s">
        <v>26</v>
      </c>
      <c r="E1256" s="2" t="s">
        <v>253</v>
      </c>
      <c r="F1256" s="2" t="s">
        <v>2345</v>
      </c>
      <c r="G1256" s="2" t="s">
        <v>3</v>
      </c>
      <c r="H1256" s="2" t="s">
        <v>3185</v>
      </c>
      <c r="I1256" s="1" t="s">
        <v>1</v>
      </c>
      <c r="J1256" s="1" t="s">
        <v>1</v>
      </c>
      <c r="K1256" s="1" t="s">
        <v>1</v>
      </c>
      <c r="L1256" s="1" t="s">
        <v>1</v>
      </c>
      <c r="M1256" s="1">
        <v>0</v>
      </c>
      <c r="N1256" s="2" t="s">
        <v>1</v>
      </c>
      <c r="O1256" s="2" t="s">
        <v>441</v>
      </c>
      <c r="P1256" s="2" t="s">
        <v>442</v>
      </c>
      <c r="Q1256" s="1">
        <v>27852624.375999998</v>
      </c>
      <c r="R1256" s="1">
        <v>0</v>
      </c>
      <c r="S1256" s="1">
        <v>21632358</v>
      </c>
      <c r="T1256" s="1">
        <v>5362298.5999999996</v>
      </c>
      <c r="U1256" s="2" t="s">
        <v>9</v>
      </c>
      <c r="V1256" s="1">
        <v>857967.77599999995</v>
      </c>
      <c r="W1256" s="1">
        <v>0</v>
      </c>
      <c r="X1256" s="2" t="s">
        <v>0</v>
      </c>
      <c r="Y1256" s="1">
        <v>0</v>
      </c>
      <c r="Z1256" s="1">
        <v>0</v>
      </c>
      <c r="AA1256" s="2" t="s">
        <v>0</v>
      </c>
      <c r="AB1256" s="1">
        <v>0</v>
      </c>
      <c r="AC1256" s="1">
        <v>0</v>
      </c>
      <c r="AD1256" s="2" t="s">
        <v>0</v>
      </c>
      <c r="AE1256" s="1">
        <v>0</v>
      </c>
      <c r="AF1256" s="2">
        <v>0</v>
      </c>
      <c r="AG1256" s="2" t="s">
        <v>0</v>
      </c>
      <c r="AH1256" s="1">
        <v>0</v>
      </c>
      <c r="AI1256" s="1">
        <v>0</v>
      </c>
      <c r="AJ1256" s="2" t="s">
        <v>0</v>
      </c>
      <c r="AK1256" s="1">
        <v>0</v>
      </c>
      <c r="AL1256" s="1">
        <v>0</v>
      </c>
      <c r="AM1256" s="49" t="s">
        <v>1</v>
      </c>
      <c r="AN1256" s="2" t="s">
        <v>1</v>
      </c>
      <c r="AO1256" s="49" t="s">
        <v>1</v>
      </c>
      <c r="AP1256" s="2" t="s">
        <v>1</v>
      </c>
      <c r="AR1256" s="7"/>
      <c r="AS1256" s="125"/>
      <c r="AT1256" s="5"/>
      <c r="AU1256" s="13"/>
    </row>
    <row r="1257" spans="1:47" x14ac:dyDescent="0.25">
      <c r="A1257" s="2" t="s">
        <v>794</v>
      </c>
      <c r="B1257" s="48">
        <v>44192</v>
      </c>
      <c r="C1257" s="2" t="s">
        <v>27</v>
      </c>
      <c r="D1257" s="2" t="s">
        <v>26</v>
      </c>
      <c r="E1257" s="2" t="s">
        <v>253</v>
      </c>
      <c r="F1257" s="2" t="s">
        <v>2607</v>
      </c>
      <c r="G1257" s="2" t="s">
        <v>3</v>
      </c>
      <c r="H1257" s="2" t="s">
        <v>3186</v>
      </c>
      <c r="I1257" s="1" t="s">
        <v>1</v>
      </c>
      <c r="J1257" s="1" t="s">
        <v>1</v>
      </c>
      <c r="K1257" s="1" t="s">
        <v>1</v>
      </c>
      <c r="L1257" s="1" t="s">
        <v>1</v>
      </c>
      <c r="M1257" s="1">
        <v>0</v>
      </c>
      <c r="N1257" s="2" t="s">
        <v>1</v>
      </c>
      <c r="O1257" s="2" t="s">
        <v>2</v>
      </c>
      <c r="P1257" s="2" t="s">
        <v>1</v>
      </c>
      <c r="Q1257" s="1">
        <v>233735794.52200001</v>
      </c>
      <c r="R1257" s="1">
        <v>0</v>
      </c>
      <c r="S1257" s="1">
        <v>182983562.44999999</v>
      </c>
      <c r="T1257" s="1">
        <v>0</v>
      </c>
      <c r="U1257" s="2" t="s">
        <v>0</v>
      </c>
      <c r="V1257" s="1">
        <v>0</v>
      </c>
      <c r="W1257" s="1">
        <v>43751924.200000003</v>
      </c>
      <c r="X1257" s="2" t="s">
        <v>0</v>
      </c>
      <c r="Y1257" s="1">
        <v>7000307.8720000004</v>
      </c>
      <c r="Z1257" s="1">
        <v>0</v>
      </c>
      <c r="AA1257" s="2" t="s">
        <v>0</v>
      </c>
      <c r="AB1257" s="1">
        <v>0</v>
      </c>
      <c r="AC1257" s="1">
        <v>0</v>
      </c>
      <c r="AD1257" s="2" t="s">
        <v>0</v>
      </c>
      <c r="AE1257" s="1">
        <v>0</v>
      </c>
      <c r="AF1257" s="2">
        <v>0</v>
      </c>
      <c r="AG1257" s="2" t="s">
        <v>0</v>
      </c>
      <c r="AH1257" s="1">
        <v>0</v>
      </c>
      <c r="AI1257" s="1">
        <v>0</v>
      </c>
      <c r="AJ1257" s="2" t="s">
        <v>0</v>
      </c>
      <c r="AK1257" s="1">
        <v>0</v>
      </c>
      <c r="AL1257" s="1">
        <v>0</v>
      </c>
      <c r="AM1257" s="49" t="s">
        <v>1</v>
      </c>
      <c r="AN1257" s="2" t="s">
        <v>1</v>
      </c>
      <c r="AO1257" s="49" t="s">
        <v>1</v>
      </c>
      <c r="AP1257" s="2" t="s">
        <v>1</v>
      </c>
      <c r="AR1257" s="7"/>
      <c r="AS1257" s="125"/>
      <c r="AT1257" s="5"/>
      <c r="AU1257" s="13"/>
    </row>
    <row r="1258" spans="1:47" x14ac:dyDescent="0.25">
      <c r="A1258" s="2" t="s">
        <v>795</v>
      </c>
      <c r="B1258" s="48">
        <v>44192</v>
      </c>
      <c r="C1258" s="2" t="s">
        <v>6</v>
      </c>
      <c r="D1258" s="2" t="s">
        <v>26</v>
      </c>
      <c r="E1258" s="2" t="s">
        <v>200</v>
      </c>
      <c r="F1258" s="2" t="s">
        <v>2535</v>
      </c>
      <c r="G1258" s="2" t="s">
        <v>13</v>
      </c>
      <c r="H1258" s="2" t="s">
        <v>1</v>
      </c>
      <c r="I1258" s="1" t="s">
        <v>3187</v>
      </c>
      <c r="J1258" s="1" t="s">
        <v>1</v>
      </c>
      <c r="K1258" s="1" t="s">
        <v>3188</v>
      </c>
      <c r="L1258" s="1" t="s">
        <v>3153</v>
      </c>
      <c r="M1258" s="1">
        <v>40611620.25</v>
      </c>
      <c r="N1258" s="2" t="s">
        <v>12</v>
      </c>
      <c r="O1258" s="2" t="s">
        <v>3189</v>
      </c>
      <c r="P1258" s="2" t="s">
        <v>3190</v>
      </c>
      <c r="Q1258" s="1">
        <v>-3074890</v>
      </c>
      <c r="R1258" s="1">
        <v>0</v>
      </c>
      <c r="S1258" s="1">
        <v>-3074890</v>
      </c>
      <c r="T1258" s="1">
        <v>0</v>
      </c>
      <c r="U1258" s="2" t="s">
        <v>0</v>
      </c>
      <c r="V1258" s="1">
        <v>0</v>
      </c>
      <c r="W1258" s="1">
        <v>0</v>
      </c>
      <c r="X1258" s="2" t="s">
        <v>0</v>
      </c>
      <c r="Y1258" s="1">
        <v>0</v>
      </c>
      <c r="Z1258" s="1">
        <v>0</v>
      </c>
      <c r="AA1258" s="2" t="s">
        <v>0</v>
      </c>
      <c r="AB1258" s="1">
        <v>0</v>
      </c>
      <c r="AC1258" s="1">
        <v>0</v>
      </c>
      <c r="AD1258" s="2" t="s">
        <v>0</v>
      </c>
      <c r="AE1258" s="1">
        <v>0</v>
      </c>
      <c r="AF1258" s="2">
        <v>0</v>
      </c>
      <c r="AG1258" s="2" t="s">
        <v>0</v>
      </c>
      <c r="AH1258" s="1">
        <v>0</v>
      </c>
      <c r="AI1258" s="1">
        <v>0</v>
      </c>
      <c r="AJ1258" s="2" t="s">
        <v>0</v>
      </c>
      <c r="AK1258" s="1">
        <v>0</v>
      </c>
      <c r="AL1258" s="1">
        <v>0</v>
      </c>
      <c r="AM1258" s="49" t="s">
        <v>1</v>
      </c>
      <c r="AN1258" s="2" t="s">
        <v>1</v>
      </c>
      <c r="AO1258" s="49" t="s">
        <v>1</v>
      </c>
      <c r="AP1258" s="2" t="s">
        <v>1</v>
      </c>
      <c r="AR1258" s="7"/>
      <c r="AS1258" s="125"/>
      <c r="AT1258" s="5"/>
      <c r="AU1258" s="13"/>
    </row>
    <row r="1259" spans="1:47" x14ac:dyDescent="0.25">
      <c r="A1259" s="2" t="s">
        <v>796</v>
      </c>
      <c r="B1259" s="48">
        <v>44192</v>
      </c>
      <c r="C1259" s="2" t="s">
        <v>6</v>
      </c>
      <c r="D1259" s="2" t="s">
        <v>26</v>
      </c>
      <c r="E1259" s="2" t="s">
        <v>200</v>
      </c>
      <c r="F1259" s="2" t="s">
        <v>2535</v>
      </c>
      <c r="G1259" s="2" t="s">
        <v>3</v>
      </c>
      <c r="H1259" s="2" t="s">
        <v>3191</v>
      </c>
      <c r="I1259" s="1" t="s">
        <v>1</v>
      </c>
      <c r="J1259" s="1" t="s">
        <v>1</v>
      </c>
      <c r="K1259" s="1" t="s">
        <v>1</v>
      </c>
      <c r="L1259" s="1" t="s">
        <v>1</v>
      </c>
      <c r="M1259" s="1">
        <v>0</v>
      </c>
      <c r="N1259" s="2" t="s">
        <v>1</v>
      </c>
      <c r="O1259" s="2" t="s">
        <v>2</v>
      </c>
      <c r="P1259" s="2" t="s">
        <v>1</v>
      </c>
      <c r="Q1259" s="1">
        <v>814666333.25799966</v>
      </c>
      <c r="R1259" s="1">
        <v>0</v>
      </c>
      <c r="S1259" s="1">
        <v>610516825.39999998</v>
      </c>
      <c r="T1259" s="1">
        <v>0</v>
      </c>
      <c r="U1259" s="2" t="s">
        <v>0</v>
      </c>
      <c r="V1259" s="1">
        <v>0</v>
      </c>
      <c r="W1259" s="1">
        <v>175990955.04999998</v>
      </c>
      <c r="X1259" s="2" t="s">
        <v>0</v>
      </c>
      <c r="Y1259" s="1">
        <v>28158552.808000002</v>
      </c>
      <c r="Z1259" s="1">
        <v>0</v>
      </c>
      <c r="AA1259" s="2" t="s">
        <v>0</v>
      </c>
      <c r="AB1259" s="1">
        <v>0</v>
      </c>
      <c r="AC1259" s="1">
        <v>0</v>
      </c>
      <c r="AD1259" s="2" t="s">
        <v>0</v>
      </c>
      <c r="AE1259" s="1">
        <v>0</v>
      </c>
      <c r="AF1259" s="2">
        <v>0</v>
      </c>
      <c r="AG1259" s="2" t="s">
        <v>0</v>
      </c>
      <c r="AH1259" s="1">
        <v>0</v>
      </c>
      <c r="AI1259" s="1">
        <v>0</v>
      </c>
      <c r="AJ1259" s="2" t="s">
        <v>0</v>
      </c>
      <c r="AK1259" s="1">
        <v>0</v>
      </c>
      <c r="AL1259" s="1">
        <v>0</v>
      </c>
      <c r="AM1259" s="49" t="s">
        <v>1</v>
      </c>
      <c r="AN1259" s="2" t="s">
        <v>1</v>
      </c>
      <c r="AO1259" s="49" t="s">
        <v>1</v>
      </c>
      <c r="AP1259" s="2" t="s">
        <v>1</v>
      </c>
      <c r="AR1259" s="7"/>
      <c r="AS1259" s="125"/>
      <c r="AT1259" s="5"/>
      <c r="AU1259" s="13"/>
    </row>
    <row r="1260" spans="1:47" x14ac:dyDescent="0.25">
      <c r="A1260" s="2" t="s">
        <v>797</v>
      </c>
      <c r="B1260" s="48">
        <v>44192</v>
      </c>
      <c r="C1260" s="2" t="s">
        <v>27</v>
      </c>
      <c r="D1260" s="2" t="s">
        <v>24</v>
      </c>
      <c r="E1260" s="2" t="s">
        <v>364</v>
      </c>
      <c r="F1260" s="2" t="s">
        <v>3192</v>
      </c>
      <c r="G1260" s="2" t="s">
        <v>3</v>
      </c>
      <c r="H1260" s="2" t="s">
        <v>3193</v>
      </c>
      <c r="I1260" s="1" t="s">
        <v>1</v>
      </c>
      <c r="J1260" s="1" t="s">
        <v>1</v>
      </c>
      <c r="K1260" s="1" t="s">
        <v>1</v>
      </c>
      <c r="L1260" s="1" t="s">
        <v>1</v>
      </c>
      <c r="M1260" s="1">
        <v>0</v>
      </c>
      <c r="N1260" s="2" t="s">
        <v>1</v>
      </c>
      <c r="O1260" s="2" t="s">
        <v>2</v>
      </c>
      <c r="P1260" s="2" t="s">
        <v>1</v>
      </c>
      <c r="Q1260" s="1">
        <v>253788176.29480001</v>
      </c>
      <c r="R1260" s="1">
        <v>0</v>
      </c>
      <c r="S1260" s="1">
        <v>171882318</v>
      </c>
      <c r="T1260" s="1">
        <v>0</v>
      </c>
      <c r="U1260" s="2" t="s">
        <v>0</v>
      </c>
      <c r="V1260" s="1">
        <v>0</v>
      </c>
      <c r="W1260" s="1">
        <v>70608498.530000001</v>
      </c>
      <c r="X1260" s="2" t="s">
        <v>9</v>
      </c>
      <c r="Y1260" s="1">
        <v>11297359.764800001</v>
      </c>
      <c r="Z1260" s="1">
        <v>0</v>
      </c>
      <c r="AA1260" s="2" t="s">
        <v>0</v>
      </c>
      <c r="AB1260" s="1">
        <v>0</v>
      </c>
      <c r="AC1260" s="1">
        <v>0</v>
      </c>
      <c r="AD1260" s="2" t="s">
        <v>0</v>
      </c>
      <c r="AE1260" s="1">
        <v>0</v>
      </c>
      <c r="AF1260" s="2">
        <v>0</v>
      </c>
      <c r="AG1260" s="2" t="s">
        <v>0</v>
      </c>
      <c r="AH1260" s="1">
        <v>0</v>
      </c>
      <c r="AI1260" s="1">
        <v>0</v>
      </c>
      <c r="AJ1260" s="2" t="s">
        <v>0</v>
      </c>
      <c r="AK1260" s="1">
        <v>0</v>
      </c>
      <c r="AL1260" s="1">
        <v>0</v>
      </c>
      <c r="AM1260" s="49" t="s">
        <v>1</v>
      </c>
      <c r="AN1260" s="2" t="s">
        <v>1</v>
      </c>
      <c r="AO1260" s="49" t="s">
        <v>1</v>
      </c>
      <c r="AP1260" s="2" t="s">
        <v>1</v>
      </c>
      <c r="AR1260" s="7"/>
      <c r="AS1260" s="125"/>
      <c r="AT1260" s="5"/>
      <c r="AU1260" s="13"/>
    </row>
    <row r="1261" spans="1:47" x14ac:dyDescent="0.25">
      <c r="A1261" s="2" t="s">
        <v>798</v>
      </c>
      <c r="B1261" s="48">
        <v>44192</v>
      </c>
      <c r="C1261" s="2" t="s">
        <v>6</v>
      </c>
      <c r="D1261" s="2" t="s">
        <v>24</v>
      </c>
      <c r="E1261" s="2" t="s">
        <v>196</v>
      </c>
      <c r="F1261" s="2" t="s">
        <v>2480</v>
      </c>
      <c r="G1261" s="2" t="s">
        <v>13</v>
      </c>
      <c r="H1261" s="2" t="s">
        <v>1</v>
      </c>
      <c r="I1261" s="1" t="s">
        <v>3194</v>
      </c>
      <c r="J1261" s="1" t="s">
        <v>1</v>
      </c>
      <c r="K1261" s="1" t="s">
        <v>3195</v>
      </c>
      <c r="L1261" s="1" t="s">
        <v>3153</v>
      </c>
      <c r="M1261" s="1">
        <v>545000</v>
      </c>
      <c r="N1261" s="2" t="s">
        <v>12</v>
      </c>
      <c r="O1261" s="2" t="s">
        <v>3196</v>
      </c>
      <c r="P1261" s="2" t="s">
        <v>3197</v>
      </c>
      <c r="Q1261" s="1">
        <v>-545000</v>
      </c>
      <c r="R1261" s="1">
        <v>0</v>
      </c>
      <c r="S1261" s="1">
        <v>-545000</v>
      </c>
      <c r="T1261" s="1">
        <v>0</v>
      </c>
      <c r="U1261" s="2" t="s">
        <v>0</v>
      </c>
      <c r="V1261" s="1">
        <v>0</v>
      </c>
      <c r="W1261" s="1">
        <v>0</v>
      </c>
      <c r="X1261" s="2" t="s">
        <v>0</v>
      </c>
      <c r="Y1261" s="1">
        <v>0</v>
      </c>
      <c r="Z1261" s="1">
        <v>0</v>
      </c>
      <c r="AA1261" s="2" t="s">
        <v>0</v>
      </c>
      <c r="AB1261" s="1">
        <v>0</v>
      </c>
      <c r="AC1261" s="1">
        <v>0</v>
      </c>
      <c r="AD1261" s="2" t="s">
        <v>0</v>
      </c>
      <c r="AE1261" s="1">
        <v>0</v>
      </c>
      <c r="AF1261" s="2">
        <v>0</v>
      </c>
      <c r="AG1261" s="2" t="s">
        <v>0</v>
      </c>
      <c r="AH1261" s="1">
        <v>0</v>
      </c>
      <c r="AI1261" s="1">
        <v>0</v>
      </c>
      <c r="AJ1261" s="2" t="s">
        <v>0</v>
      </c>
      <c r="AK1261" s="1">
        <v>0</v>
      </c>
      <c r="AL1261" s="1">
        <v>0</v>
      </c>
      <c r="AM1261" s="49" t="s">
        <v>1</v>
      </c>
      <c r="AN1261" s="2" t="s">
        <v>1</v>
      </c>
      <c r="AO1261" s="49" t="s">
        <v>1</v>
      </c>
      <c r="AP1261" s="2" t="s">
        <v>1</v>
      </c>
      <c r="AR1261" s="7"/>
      <c r="AS1261" s="125"/>
      <c r="AT1261" s="5"/>
      <c r="AU1261" s="13"/>
    </row>
    <row r="1262" spans="1:47" x14ac:dyDescent="0.25">
      <c r="A1262" s="2" t="s">
        <v>799</v>
      </c>
      <c r="B1262" s="48">
        <v>44192</v>
      </c>
      <c r="C1262" s="2" t="s">
        <v>6</v>
      </c>
      <c r="D1262" s="2" t="s">
        <v>24</v>
      </c>
      <c r="E1262" s="2" t="s">
        <v>196</v>
      </c>
      <c r="F1262" s="2" t="s">
        <v>2480</v>
      </c>
      <c r="G1262" s="2" t="s">
        <v>3</v>
      </c>
      <c r="H1262" s="2" t="s">
        <v>3198</v>
      </c>
      <c r="I1262" s="1" t="s">
        <v>1</v>
      </c>
      <c r="J1262" s="1" t="s">
        <v>1</v>
      </c>
      <c r="K1262" s="1" t="s">
        <v>1</v>
      </c>
      <c r="L1262" s="1" t="s">
        <v>1</v>
      </c>
      <c r="M1262" s="1">
        <v>0</v>
      </c>
      <c r="N1262" s="2" t="s">
        <v>1</v>
      </c>
      <c r="O1262" s="2" t="s">
        <v>2</v>
      </c>
      <c r="P1262" s="2" t="s">
        <v>1</v>
      </c>
      <c r="Q1262" s="1">
        <v>930816427.99399996</v>
      </c>
      <c r="R1262" s="1">
        <v>0</v>
      </c>
      <c r="S1262" s="1">
        <v>747901349.89999986</v>
      </c>
      <c r="T1262" s="1">
        <v>0</v>
      </c>
      <c r="U1262" s="2" t="s">
        <v>0</v>
      </c>
      <c r="V1262" s="1">
        <v>0</v>
      </c>
      <c r="W1262" s="1">
        <v>157685412.15000004</v>
      </c>
      <c r="X1262" s="2" t="s">
        <v>0</v>
      </c>
      <c r="Y1262" s="1">
        <v>25229665.943999995</v>
      </c>
      <c r="Z1262" s="1">
        <v>0</v>
      </c>
      <c r="AA1262" s="2" t="s">
        <v>0</v>
      </c>
      <c r="AB1262" s="1">
        <v>0</v>
      </c>
      <c r="AC1262" s="1">
        <v>0</v>
      </c>
      <c r="AD1262" s="2" t="s">
        <v>0</v>
      </c>
      <c r="AE1262" s="1">
        <v>0</v>
      </c>
      <c r="AF1262" s="2">
        <v>0</v>
      </c>
      <c r="AG1262" s="2" t="s">
        <v>0</v>
      </c>
      <c r="AH1262" s="1">
        <v>0</v>
      </c>
      <c r="AI1262" s="1">
        <v>0</v>
      </c>
      <c r="AJ1262" s="2" t="s">
        <v>0</v>
      </c>
      <c r="AK1262" s="1">
        <v>0</v>
      </c>
      <c r="AL1262" s="1">
        <v>0</v>
      </c>
      <c r="AM1262" s="49" t="s">
        <v>1</v>
      </c>
      <c r="AN1262" s="2" t="s">
        <v>1</v>
      </c>
      <c r="AO1262" s="49" t="s">
        <v>1</v>
      </c>
      <c r="AP1262" s="2" t="s">
        <v>1</v>
      </c>
      <c r="AR1262" s="7"/>
      <c r="AS1262" s="125"/>
      <c r="AT1262" s="5"/>
      <c r="AU1262" s="13"/>
    </row>
    <row r="1263" spans="1:47" x14ac:dyDescent="0.25">
      <c r="A1263" s="2" t="s">
        <v>800</v>
      </c>
      <c r="B1263" s="48">
        <v>44192</v>
      </c>
      <c r="C1263" s="2" t="s">
        <v>6</v>
      </c>
      <c r="D1263" s="2" t="s">
        <v>22</v>
      </c>
      <c r="E1263" s="2" t="s">
        <v>194</v>
      </c>
      <c r="F1263" s="2" t="s">
        <v>3199</v>
      </c>
      <c r="G1263" s="2" t="s">
        <v>3</v>
      </c>
      <c r="H1263" s="2" t="s">
        <v>3200</v>
      </c>
      <c r="I1263" s="1" t="s">
        <v>1</v>
      </c>
      <c r="J1263" s="1" t="s">
        <v>1</v>
      </c>
      <c r="K1263" s="1" t="s">
        <v>1</v>
      </c>
      <c r="L1263" s="1" t="s">
        <v>1</v>
      </c>
      <c r="M1263" s="1">
        <v>0</v>
      </c>
      <c r="N1263" s="2" t="s">
        <v>1</v>
      </c>
      <c r="O1263" s="2" t="s">
        <v>2</v>
      </c>
      <c r="P1263" s="2" t="s">
        <v>1</v>
      </c>
      <c r="Q1263" s="1">
        <v>717228139.58760011</v>
      </c>
      <c r="R1263" s="1">
        <v>0</v>
      </c>
      <c r="S1263" s="1">
        <v>496718830.04999995</v>
      </c>
      <c r="T1263" s="1">
        <v>0</v>
      </c>
      <c r="U1263" s="2" t="s">
        <v>0</v>
      </c>
      <c r="V1263" s="1">
        <v>0</v>
      </c>
      <c r="W1263" s="1">
        <v>190094232.35999998</v>
      </c>
      <c r="X1263" s="2" t="s">
        <v>9</v>
      </c>
      <c r="Y1263" s="1">
        <v>30415077.177600004</v>
      </c>
      <c r="Z1263" s="1">
        <v>0</v>
      </c>
      <c r="AA1263" s="2" t="s">
        <v>0</v>
      </c>
      <c r="AB1263" s="1">
        <v>0</v>
      </c>
      <c r="AC1263" s="1">
        <v>0</v>
      </c>
      <c r="AD1263" s="2" t="s">
        <v>0</v>
      </c>
      <c r="AE1263" s="1">
        <v>0</v>
      </c>
      <c r="AF1263" s="2">
        <v>0</v>
      </c>
      <c r="AG1263" s="2" t="s">
        <v>0</v>
      </c>
      <c r="AH1263" s="1">
        <v>0</v>
      </c>
      <c r="AI1263" s="1">
        <v>0</v>
      </c>
      <c r="AJ1263" s="2" t="s">
        <v>0</v>
      </c>
      <c r="AK1263" s="1">
        <v>0</v>
      </c>
      <c r="AL1263" s="1">
        <v>0</v>
      </c>
      <c r="AM1263" s="49" t="s">
        <v>1</v>
      </c>
      <c r="AN1263" s="2" t="s">
        <v>1</v>
      </c>
      <c r="AO1263" s="49" t="s">
        <v>1</v>
      </c>
      <c r="AP1263" s="2" t="s">
        <v>1</v>
      </c>
      <c r="AR1263" s="7"/>
      <c r="AS1263" s="125"/>
      <c r="AT1263" s="5"/>
      <c r="AU1263" s="13"/>
    </row>
    <row r="1264" spans="1:47" x14ac:dyDescent="0.25">
      <c r="A1264" s="2" t="s">
        <v>801</v>
      </c>
      <c r="B1264" s="48">
        <v>44192</v>
      </c>
      <c r="C1264" s="2" t="s">
        <v>6</v>
      </c>
      <c r="D1264" s="2" t="s">
        <v>19</v>
      </c>
      <c r="E1264" s="2" t="s">
        <v>185</v>
      </c>
      <c r="F1264" s="2" t="s">
        <v>838</v>
      </c>
      <c r="G1264" s="2" t="s">
        <v>3</v>
      </c>
      <c r="H1264" s="2" t="s">
        <v>3201</v>
      </c>
      <c r="I1264" s="1" t="s">
        <v>1</v>
      </c>
      <c r="J1264" s="1" t="s">
        <v>1</v>
      </c>
      <c r="K1264" s="1" t="s">
        <v>1</v>
      </c>
      <c r="L1264" s="1" t="s">
        <v>1</v>
      </c>
      <c r="M1264" s="1">
        <v>0</v>
      </c>
      <c r="N1264" s="2" t="s">
        <v>1</v>
      </c>
      <c r="O1264" s="2" t="s">
        <v>2</v>
      </c>
      <c r="P1264" s="2" t="s">
        <v>1</v>
      </c>
      <c r="Q1264" s="1">
        <v>383129683.53520006</v>
      </c>
      <c r="R1264" s="1">
        <v>0</v>
      </c>
      <c r="S1264" s="1">
        <v>248084531.54999998</v>
      </c>
      <c r="T1264" s="1">
        <v>0</v>
      </c>
      <c r="U1264" s="2" t="s">
        <v>0</v>
      </c>
      <c r="V1264" s="1">
        <v>0</v>
      </c>
      <c r="W1264" s="1">
        <v>116418234.47</v>
      </c>
      <c r="X1264" s="2" t="s">
        <v>0</v>
      </c>
      <c r="Y1264" s="1">
        <v>18626917.515200004</v>
      </c>
      <c r="Z1264" s="1">
        <v>0</v>
      </c>
      <c r="AA1264" s="2" t="s">
        <v>0</v>
      </c>
      <c r="AB1264" s="1">
        <v>0</v>
      </c>
      <c r="AC1264" s="1">
        <v>0</v>
      </c>
      <c r="AD1264" s="2" t="s">
        <v>0</v>
      </c>
      <c r="AE1264" s="1">
        <v>0</v>
      </c>
      <c r="AF1264" s="2">
        <v>0</v>
      </c>
      <c r="AG1264" s="2" t="s">
        <v>0</v>
      </c>
      <c r="AH1264" s="1">
        <v>0</v>
      </c>
      <c r="AI1264" s="1">
        <v>0</v>
      </c>
      <c r="AJ1264" s="2" t="s">
        <v>0</v>
      </c>
      <c r="AK1264" s="1">
        <v>0</v>
      </c>
      <c r="AL1264" s="1">
        <v>0</v>
      </c>
      <c r="AM1264" s="49" t="s">
        <v>1</v>
      </c>
      <c r="AN1264" s="2" t="s">
        <v>1</v>
      </c>
      <c r="AO1264" s="49" t="s">
        <v>1</v>
      </c>
      <c r="AP1264" s="2" t="s">
        <v>1</v>
      </c>
      <c r="AR1264" s="7"/>
      <c r="AS1264" s="125"/>
      <c r="AT1264" s="5"/>
      <c r="AU1264" s="13"/>
    </row>
    <row r="1265" spans="1:47" x14ac:dyDescent="0.25">
      <c r="A1265" s="2" t="s">
        <v>802</v>
      </c>
      <c r="B1265" s="48">
        <v>44192</v>
      </c>
      <c r="C1265" s="2" t="s">
        <v>6</v>
      </c>
      <c r="D1265" s="2" t="s">
        <v>19</v>
      </c>
      <c r="E1265" s="2" t="s">
        <v>185</v>
      </c>
      <c r="F1265" s="2" t="s">
        <v>838</v>
      </c>
      <c r="G1265" s="2" t="s">
        <v>3</v>
      </c>
      <c r="H1265" s="2" t="s">
        <v>3202</v>
      </c>
      <c r="I1265" s="1" t="s">
        <v>1</v>
      </c>
      <c r="J1265" s="1" t="s">
        <v>1</v>
      </c>
      <c r="K1265" s="1" t="s">
        <v>1</v>
      </c>
      <c r="L1265" s="1" t="s">
        <v>1</v>
      </c>
      <c r="M1265" s="1">
        <v>0</v>
      </c>
      <c r="N1265" s="2" t="s">
        <v>1</v>
      </c>
      <c r="O1265" s="2" t="s">
        <v>3203</v>
      </c>
      <c r="P1265" s="2" t="s">
        <v>3204</v>
      </c>
      <c r="Q1265" s="1">
        <v>32438400</v>
      </c>
      <c r="R1265" s="1">
        <v>0</v>
      </c>
      <c r="S1265" s="1">
        <v>32438400</v>
      </c>
      <c r="T1265" s="1">
        <v>0</v>
      </c>
      <c r="U1265" s="2" t="s">
        <v>0</v>
      </c>
      <c r="V1265" s="1">
        <v>0</v>
      </c>
      <c r="W1265" s="1">
        <v>0</v>
      </c>
      <c r="X1265" s="2" t="s">
        <v>0</v>
      </c>
      <c r="Y1265" s="1">
        <v>0</v>
      </c>
      <c r="Z1265" s="1">
        <v>0</v>
      </c>
      <c r="AA1265" s="2" t="s">
        <v>0</v>
      </c>
      <c r="AB1265" s="1">
        <v>0</v>
      </c>
      <c r="AC1265" s="1">
        <v>0</v>
      </c>
      <c r="AD1265" s="2" t="s">
        <v>0</v>
      </c>
      <c r="AE1265" s="1">
        <v>0</v>
      </c>
      <c r="AF1265" s="2">
        <v>0</v>
      </c>
      <c r="AG1265" s="2" t="s">
        <v>0</v>
      </c>
      <c r="AH1265" s="1">
        <v>0</v>
      </c>
      <c r="AI1265" s="1">
        <v>0</v>
      </c>
      <c r="AJ1265" s="2" t="s">
        <v>0</v>
      </c>
      <c r="AK1265" s="1">
        <v>0</v>
      </c>
      <c r="AL1265" s="1">
        <v>0</v>
      </c>
      <c r="AM1265" s="49" t="s">
        <v>1</v>
      </c>
      <c r="AN1265" s="2" t="s">
        <v>1</v>
      </c>
      <c r="AO1265" s="49" t="s">
        <v>1</v>
      </c>
      <c r="AP1265" s="2" t="s">
        <v>1</v>
      </c>
      <c r="AR1265" s="7"/>
      <c r="AS1265" s="125"/>
      <c r="AT1265" s="5"/>
      <c r="AU1265" s="13"/>
    </row>
    <row r="1266" spans="1:47" x14ac:dyDescent="0.25">
      <c r="A1266" s="2" t="s">
        <v>803</v>
      </c>
      <c r="B1266" s="48">
        <v>44192</v>
      </c>
      <c r="C1266" s="2" t="s">
        <v>6</v>
      </c>
      <c r="D1266" s="2" t="s">
        <v>19</v>
      </c>
      <c r="E1266" s="2" t="s">
        <v>185</v>
      </c>
      <c r="F1266" s="2" t="s">
        <v>838</v>
      </c>
      <c r="G1266" s="2" t="s">
        <v>3</v>
      </c>
      <c r="H1266" s="2" t="s">
        <v>3205</v>
      </c>
      <c r="I1266" s="1" t="s">
        <v>1</v>
      </c>
      <c r="J1266" s="1" t="s">
        <v>1</v>
      </c>
      <c r="K1266" s="1" t="s">
        <v>1</v>
      </c>
      <c r="L1266" s="1" t="s">
        <v>1</v>
      </c>
      <c r="M1266" s="1">
        <v>0</v>
      </c>
      <c r="N1266" s="2" t="s">
        <v>1</v>
      </c>
      <c r="O1266" s="2" t="s">
        <v>2</v>
      </c>
      <c r="P1266" s="2" t="s">
        <v>1</v>
      </c>
      <c r="Q1266" s="1">
        <v>94288496.673600003</v>
      </c>
      <c r="R1266" s="1">
        <v>0</v>
      </c>
      <c r="S1266" s="1">
        <v>81719743.599999994</v>
      </c>
      <c r="T1266" s="1">
        <v>0</v>
      </c>
      <c r="U1266" s="2" t="s">
        <v>0</v>
      </c>
      <c r="V1266" s="1">
        <v>0</v>
      </c>
      <c r="W1266" s="1">
        <v>10835131.960000001</v>
      </c>
      <c r="X1266" s="2" t="s">
        <v>9</v>
      </c>
      <c r="Y1266" s="1">
        <v>1733621.1135999998</v>
      </c>
      <c r="Z1266" s="1">
        <v>0</v>
      </c>
      <c r="AA1266" s="2" t="s">
        <v>0</v>
      </c>
      <c r="AB1266" s="1">
        <v>0</v>
      </c>
      <c r="AC1266" s="1">
        <v>0</v>
      </c>
      <c r="AD1266" s="2" t="s">
        <v>0</v>
      </c>
      <c r="AE1266" s="1">
        <v>0</v>
      </c>
      <c r="AF1266" s="2">
        <v>0</v>
      </c>
      <c r="AG1266" s="2" t="s">
        <v>0</v>
      </c>
      <c r="AH1266" s="1">
        <v>0</v>
      </c>
      <c r="AI1266" s="1">
        <v>0</v>
      </c>
      <c r="AJ1266" s="2" t="s">
        <v>0</v>
      </c>
      <c r="AK1266" s="1">
        <v>0</v>
      </c>
      <c r="AL1266" s="1">
        <v>0</v>
      </c>
      <c r="AM1266" s="49" t="s">
        <v>1</v>
      </c>
      <c r="AN1266" s="2" t="s">
        <v>1</v>
      </c>
      <c r="AO1266" s="49" t="s">
        <v>1</v>
      </c>
      <c r="AP1266" s="2" t="s">
        <v>1</v>
      </c>
      <c r="AR1266" s="7"/>
      <c r="AS1266" s="125"/>
      <c r="AT1266" s="5"/>
      <c r="AU1266" s="13"/>
    </row>
    <row r="1267" spans="1:47" x14ac:dyDescent="0.25">
      <c r="A1267" s="2" t="s">
        <v>804</v>
      </c>
      <c r="B1267" s="48">
        <v>44192</v>
      </c>
      <c r="C1267" s="2" t="s">
        <v>6</v>
      </c>
      <c r="D1267" s="2" t="s">
        <v>19</v>
      </c>
      <c r="E1267" s="2" t="s">
        <v>185</v>
      </c>
      <c r="F1267" s="2" t="s">
        <v>838</v>
      </c>
      <c r="G1267" s="2" t="s">
        <v>3</v>
      </c>
      <c r="H1267" s="2" t="s">
        <v>3206</v>
      </c>
      <c r="I1267" s="1" t="s">
        <v>1</v>
      </c>
      <c r="J1267" s="1" t="s">
        <v>1</v>
      </c>
      <c r="K1267" s="1" t="s">
        <v>1</v>
      </c>
      <c r="L1267" s="1" t="s">
        <v>1</v>
      </c>
      <c r="M1267" s="1">
        <v>0</v>
      </c>
      <c r="N1267" s="2" t="s">
        <v>1</v>
      </c>
      <c r="O1267" s="2" t="s">
        <v>3207</v>
      </c>
      <c r="P1267" s="2" t="s">
        <v>3208</v>
      </c>
      <c r="Q1267" s="1">
        <v>9091493.8000000007</v>
      </c>
      <c r="R1267" s="1">
        <v>0</v>
      </c>
      <c r="S1267" s="1">
        <v>4621839.8000000007</v>
      </c>
      <c r="T1267" s="1">
        <v>3853150</v>
      </c>
      <c r="U1267" s="2" t="s">
        <v>9</v>
      </c>
      <c r="V1267" s="1">
        <v>616504</v>
      </c>
      <c r="W1267" s="1">
        <v>0</v>
      </c>
      <c r="X1267" s="2" t="s">
        <v>0</v>
      </c>
      <c r="Y1267" s="1">
        <v>0</v>
      </c>
      <c r="Z1267" s="1">
        <v>0</v>
      </c>
      <c r="AA1267" s="2" t="s">
        <v>0</v>
      </c>
      <c r="AB1267" s="1">
        <v>0</v>
      </c>
      <c r="AC1267" s="1">
        <v>0</v>
      </c>
      <c r="AD1267" s="2" t="s">
        <v>0</v>
      </c>
      <c r="AE1267" s="1">
        <v>0</v>
      </c>
      <c r="AF1267" s="2">
        <v>0</v>
      </c>
      <c r="AG1267" s="2" t="s">
        <v>0</v>
      </c>
      <c r="AH1267" s="1">
        <v>0</v>
      </c>
      <c r="AI1267" s="1">
        <v>0</v>
      </c>
      <c r="AJ1267" s="2" t="s">
        <v>0</v>
      </c>
      <c r="AK1267" s="1">
        <v>0</v>
      </c>
      <c r="AL1267" s="1">
        <v>0</v>
      </c>
      <c r="AM1267" s="49" t="s">
        <v>1</v>
      </c>
      <c r="AN1267" s="2" t="s">
        <v>1</v>
      </c>
      <c r="AO1267" s="49" t="s">
        <v>1</v>
      </c>
      <c r="AP1267" s="2" t="s">
        <v>1</v>
      </c>
      <c r="AR1267" s="7"/>
      <c r="AS1267" s="125"/>
      <c r="AT1267" s="5"/>
      <c r="AU1267" s="13"/>
    </row>
    <row r="1268" spans="1:47" x14ac:dyDescent="0.25">
      <c r="A1268" s="2" t="s">
        <v>805</v>
      </c>
      <c r="B1268" s="48">
        <v>44192</v>
      </c>
      <c r="C1268" s="2" t="s">
        <v>6</v>
      </c>
      <c r="D1268" s="2" t="s">
        <v>19</v>
      </c>
      <c r="E1268" s="2" t="s">
        <v>185</v>
      </c>
      <c r="F1268" s="2" t="s">
        <v>838</v>
      </c>
      <c r="G1268" s="2" t="s">
        <v>3</v>
      </c>
      <c r="H1268" s="2" t="s">
        <v>3209</v>
      </c>
      <c r="I1268" s="1" t="s">
        <v>1</v>
      </c>
      <c r="J1268" s="1" t="s">
        <v>1</v>
      </c>
      <c r="K1268" s="1" t="s">
        <v>1</v>
      </c>
      <c r="L1268" s="1" t="s">
        <v>1</v>
      </c>
      <c r="M1268" s="1">
        <v>0</v>
      </c>
      <c r="N1268" s="2" t="s">
        <v>1</v>
      </c>
      <c r="O1268" s="2" t="s">
        <v>2</v>
      </c>
      <c r="P1268" s="2" t="s">
        <v>1</v>
      </c>
      <c r="Q1268" s="1">
        <v>188565143.35999998</v>
      </c>
      <c r="R1268" s="1">
        <v>0</v>
      </c>
      <c r="S1268" s="1">
        <v>150354603.00000003</v>
      </c>
      <c r="T1268" s="1">
        <v>0</v>
      </c>
      <c r="U1268" s="2" t="s">
        <v>0</v>
      </c>
      <c r="V1268" s="1">
        <v>0</v>
      </c>
      <c r="W1268" s="1">
        <v>32940121</v>
      </c>
      <c r="X1268" s="2" t="s">
        <v>9</v>
      </c>
      <c r="Y1268" s="1">
        <v>5270419.3600000003</v>
      </c>
      <c r="Z1268" s="1">
        <v>0</v>
      </c>
      <c r="AA1268" s="2" t="s">
        <v>0</v>
      </c>
      <c r="AB1268" s="1">
        <v>0</v>
      </c>
      <c r="AC1268" s="1">
        <v>0</v>
      </c>
      <c r="AD1268" s="2" t="s">
        <v>0</v>
      </c>
      <c r="AE1268" s="1">
        <v>0</v>
      </c>
      <c r="AF1268" s="2">
        <v>0</v>
      </c>
      <c r="AG1268" s="2" t="s">
        <v>0</v>
      </c>
      <c r="AH1268" s="1">
        <v>0</v>
      </c>
      <c r="AI1268" s="1">
        <v>0</v>
      </c>
      <c r="AJ1268" s="2" t="s">
        <v>0</v>
      </c>
      <c r="AK1268" s="1">
        <v>0</v>
      </c>
      <c r="AL1268" s="1">
        <v>0</v>
      </c>
      <c r="AM1268" s="49" t="s">
        <v>1</v>
      </c>
      <c r="AN1268" s="2" t="s">
        <v>1</v>
      </c>
      <c r="AO1268" s="49" t="s">
        <v>1</v>
      </c>
      <c r="AP1268" s="2" t="s">
        <v>1</v>
      </c>
      <c r="AR1268" s="7"/>
      <c r="AS1268" s="125"/>
      <c r="AT1268" s="5"/>
      <c r="AU1268" s="13"/>
    </row>
    <row r="1269" spans="1:47" x14ac:dyDescent="0.25">
      <c r="A1269" s="2" t="s">
        <v>806</v>
      </c>
      <c r="B1269" s="48">
        <v>44192</v>
      </c>
      <c r="C1269" s="2" t="s">
        <v>6</v>
      </c>
      <c r="D1269" s="2" t="s">
        <v>17</v>
      </c>
      <c r="E1269" s="2" t="s">
        <v>183</v>
      </c>
      <c r="F1269" s="2" t="s">
        <v>3210</v>
      </c>
      <c r="G1269" s="2" t="s">
        <v>3</v>
      </c>
      <c r="H1269" s="2" t="s">
        <v>3211</v>
      </c>
      <c r="I1269" s="1" t="s">
        <v>1</v>
      </c>
      <c r="J1269" s="1" t="s">
        <v>1</v>
      </c>
      <c r="K1269" s="1" t="s">
        <v>1</v>
      </c>
      <c r="L1269" s="1" t="s">
        <v>1</v>
      </c>
      <c r="M1269" s="1">
        <v>0</v>
      </c>
      <c r="N1269" s="2" t="s">
        <v>1</v>
      </c>
      <c r="O1269" s="2" t="s">
        <v>2</v>
      </c>
      <c r="P1269" s="2" t="s">
        <v>1</v>
      </c>
      <c r="Q1269" s="1">
        <v>111949290.8</v>
      </c>
      <c r="R1269" s="1">
        <v>0</v>
      </c>
      <c r="S1269" s="1">
        <v>85276772.800000012</v>
      </c>
      <c r="T1269" s="1">
        <v>0</v>
      </c>
      <c r="U1269" s="2" t="s">
        <v>0</v>
      </c>
      <c r="V1269" s="1">
        <v>0</v>
      </c>
      <c r="W1269" s="1">
        <v>22993550</v>
      </c>
      <c r="X1269" s="2" t="s">
        <v>0</v>
      </c>
      <c r="Y1269" s="1">
        <v>3678968</v>
      </c>
      <c r="Z1269" s="1">
        <v>0</v>
      </c>
      <c r="AA1269" s="2" t="s">
        <v>0</v>
      </c>
      <c r="AB1269" s="1">
        <v>0</v>
      </c>
      <c r="AC1269" s="1">
        <v>0</v>
      </c>
      <c r="AD1269" s="2" t="s">
        <v>0</v>
      </c>
      <c r="AE1269" s="1">
        <v>0</v>
      </c>
      <c r="AF1269" s="2">
        <v>0</v>
      </c>
      <c r="AG1269" s="2" t="s">
        <v>0</v>
      </c>
      <c r="AH1269" s="1">
        <v>0</v>
      </c>
      <c r="AI1269" s="1">
        <v>0</v>
      </c>
      <c r="AJ1269" s="2" t="s">
        <v>0</v>
      </c>
      <c r="AK1269" s="1">
        <v>0</v>
      </c>
      <c r="AL1269" s="1">
        <v>0</v>
      </c>
      <c r="AM1269" s="49" t="s">
        <v>1</v>
      </c>
      <c r="AN1269" s="2" t="s">
        <v>1</v>
      </c>
      <c r="AO1269" s="49" t="s">
        <v>1</v>
      </c>
      <c r="AP1269" s="2" t="s">
        <v>1</v>
      </c>
      <c r="AR1269" s="7"/>
      <c r="AS1269" s="125"/>
      <c r="AT1269" s="5"/>
      <c r="AU1269" s="13"/>
    </row>
    <row r="1270" spans="1:47" x14ac:dyDescent="0.25">
      <c r="A1270" s="2" t="s">
        <v>807</v>
      </c>
      <c r="B1270" s="48">
        <v>44192</v>
      </c>
      <c r="C1270" s="2" t="s">
        <v>6</v>
      </c>
      <c r="D1270" s="2" t="s">
        <v>17</v>
      </c>
      <c r="E1270" s="2" t="s">
        <v>183</v>
      </c>
      <c r="F1270" s="2" t="s">
        <v>3210</v>
      </c>
      <c r="G1270" s="2" t="s">
        <v>3</v>
      </c>
      <c r="H1270" s="2" t="s">
        <v>3212</v>
      </c>
      <c r="I1270" s="1" t="s">
        <v>1</v>
      </c>
      <c r="J1270" s="1" t="s">
        <v>1</v>
      </c>
      <c r="K1270" s="1" t="s">
        <v>1</v>
      </c>
      <c r="L1270" s="1" t="s">
        <v>1</v>
      </c>
      <c r="M1270" s="1">
        <v>0</v>
      </c>
      <c r="N1270" s="2" t="s">
        <v>1</v>
      </c>
      <c r="O1270" s="2" t="s">
        <v>871</v>
      </c>
      <c r="P1270" s="2" t="s">
        <v>872</v>
      </c>
      <c r="Q1270" s="1">
        <v>19619215.199999999</v>
      </c>
      <c r="R1270" s="1">
        <v>0</v>
      </c>
      <c r="S1270" s="1">
        <v>19293000</v>
      </c>
      <c r="T1270" s="1">
        <v>281220</v>
      </c>
      <c r="U1270" s="2" t="s">
        <v>9</v>
      </c>
      <c r="V1270" s="1">
        <v>44995.199999999997</v>
      </c>
      <c r="W1270" s="1">
        <v>0</v>
      </c>
      <c r="X1270" s="2" t="s">
        <v>0</v>
      </c>
      <c r="Y1270" s="1">
        <v>0</v>
      </c>
      <c r="Z1270" s="1">
        <v>0</v>
      </c>
      <c r="AA1270" s="2" t="s">
        <v>0</v>
      </c>
      <c r="AB1270" s="1">
        <v>0</v>
      </c>
      <c r="AC1270" s="1">
        <v>0</v>
      </c>
      <c r="AD1270" s="2" t="s">
        <v>0</v>
      </c>
      <c r="AE1270" s="1">
        <v>0</v>
      </c>
      <c r="AF1270" s="2">
        <v>0</v>
      </c>
      <c r="AG1270" s="2" t="s">
        <v>0</v>
      </c>
      <c r="AH1270" s="1">
        <v>0</v>
      </c>
      <c r="AI1270" s="1">
        <v>0</v>
      </c>
      <c r="AJ1270" s="2" t="s">
        <v>0</v>
      </c>
      <c r="AK1270" s="1">
        <v>0</v>
      </c>
      <c r="AL1270" s="1">
        <v>0</v>
      </c>
      <c r="AM1270" s="49" t="s">
        <v>1</v>
      </c>
      <c r="AN1270" s="2" t="s">
        <v>1</v>
      </c>
      <c r="AO1270" s="49" t="s">
        <v>1</v>
      </c>
      <c r="AP1270" s="2" t="s">
        <v>1</v>
      </c>
      <c r="AR1270" s="7"/>
      <c r="AS1270" s="125"/>
      <c r="AT1270" s="5"/>
      <c r="AU1270" s="13"/>
    </row>
    <row r="1271" spans="1:47" x14ac:dyDescent="0.25">
      <c r="A1271" s="2" t="s">
        <v>808</v>
      </c>
      <c r="B1271" s="48">
        <v>44192</v>
      </c>
      <c r="C1271" s="2" t="s">
        <v>6</v>
      </c>
      <c r="D1271" s="2" t="s">
        <v>17</v>
      </c>
      <c r="E1271" s="2" t="s">
        <v>183</v>
      </c>
      <c r="F1271" s="2" t="s">
        <v>3210</v>
      </c>
      <c r="G1271" s="2" t="s">
        <v>3</v>
      </c>
      <c r="H1271" s="2" t="s">
        <v>3213</v>
      </c>
      <c r="I1271" s="1" t="s">
        <v>1</v>
      </c>
      <c r="J1271" s="1" t="s">
        <v>1</v>
      </c>
      <c r="K1271" s="1" t="s">
        <v>1</v>
      </c>
      <c r="L1271" s="1" t="s">
        <v>1</v>
      </c>
      <c r="M1271" s="1">
        <v>0</v>
      </c>
      <c r="N1271" s="2" t="s">
        <v>1</v>
      </c>
      <c r="O1271" s="2" t="s">
        <v>2</v>
      </c>
      <c r="P1271" s="2" t="s">
        <v>1</v>
      </c>
      <c r="Q1271" s="1">
        <v>463655388.97279996</v>
      </c>
      <c r="R1271" s="1">
        <v>0</v>
      </c>
      <c r="S1271" s="1">
        <v>318273356.79999995</v>
      </c>
      <c r="T1271" s="1">
        <v>0</v>
      </c>
      <c r="U1271" s="2" t="s">
        <v>0</v>
      </c>
      <c r="V1271" s="1">
        <v>0</v>
      </c>
      <c r="W1271" s="1">
        <v>125329338.08000001</v>
      </c>
      <c r="X1271" s="2" t="s">
        <v>9</v>
      </c>
      <c r="Y1271" s="1">
        <v>20052694.092799999</v>
      </c>
      <c r="Z1271" s="1">
        <v>0</v>
      </c>
      <c r="AA1271" s="2" t="s">
        <v>0</v>
      </c>
      <c r="AB1271" s="1">
        <v>0</v>
      </c>
      <c r="AC1271" s="1">
        <v>0</v>
      </c>
      <c r="AD1271" s="2" t="s">
        <v>0</v>
      </c>
      <c r="AE1271" s="1">
        <v>0</v>
      </c>
      <c r="AF1271" s="2">
        <v>0</v>
      </c>
      <c r="AG1271" s="2" t="s">
        <v>0</v>
      </c>
      <c r="AH1271" s="1">
        <v>0</v>
      </c>
      <c r="AI1271" s="1">
        <v>0</v>
      </c>
      <c r="AJ1271" s="2" t="s">
        <v>0</v>
      </c>
      <c r="AK1271" s="1">
        <v>0</v>
      </c>
      <c r="AL1271" s="1">
        <v>0</v>
      </c>
      <c r="AM1271" s="49" t="s">
        <v>1</v>
      </c>
      <c r="AN1271" s="2" t="s">
        <v>1</v>
      </c>
      <c r="AO1271" s="49" t="s">
        <v>1</v>
      </c>
      <c r="AP1271" s="2" t="s">
        <v>1</v>
      </c>
      <c r="AR1271" s="7"/>
      <c r="AS1271" s="125"/>
      <c r="AT1271" s="5"/>
      <c r="AU1271" s="13"/>
    </row>
    <row r="1272" spans="1:47" x14ac:dyDescent="0.25">
      <c r="A1272" s="2" t="s">
        <v>809</v>
      </c>
      <c r="B1272" s="48">
        <v>44192</v>
      </c>
      <c r="C1272" s="2" t="s">
        <v>6</v>
      </c>
      <c r="D1272" s="2" t="s">
        <v>14</v>
      </c>
      <c r="E1272" s="2" t="s">
        <v>181</v>
      </c>
      <c r="F1272" s="2" t="s">
        <v>3214</v>
      </c>
      <c r="G1272" s="2" t="s">
        <v>3</v>
      </c>
      <c r="H1272" s="2" t="s">
        <v>3215</v>
      </c>
      <c r="I1272" s="1" t="s">
        <v>1</v>
      </c>
      <c r="J1272" s="1" t="s">
        <v>1</v>
      </c>
      <c r="K1272" s="1" t="s">
        <v>1</v>
      </c>
      <c r="L1272" s="1" t="s">
        <v>1</v>
      </c>
      <c r="M1272" s="1">
        <v>0</v>
      </c>
      <c r="N1272" s="2" t="s">
        <v>1</v>
      </c>
      <c r="O1272" s="2" t="s">
        <v>2</v>
      </c>
      <c r="P1272" s="2" t="s">
        <v>1</v>
      </c>
      <c r="Q1272" s="1">
        <v>273943049.79479998</v>
      </c>
      <c r="R1272" s="1">
        <v>0</v>
      </c>
      <c r="S1272" s="1">
        <v>249935015.80000004</v>
      </c>
      <c r="T1272" s="1">
        <v>0</v>
      </c>
      <c r="U1272" s="2" t="s">
        <v>0</v>
      </c>
      <c r="V1272" s="1">
        <v>0</v>
      </c>
      <c r="W1272" s="1">
        <v>20696581.030000001</v>
      </c>
      <c r="X1272" s="2" t="s">
        <v>0</v>
      </c>
      <c r="Y1272" s="1">
        <v>3311452.9648000002</v>
      </c>
      <c r="Z1272" s="1">
        <v>0</v>
      </c>
      <c r="AA1272" s="2" t="s">
        <v>0</v>
      </c>
      <c r="AB1272" s="1">
        <v>0</v>
      </c>
      <c r="AC1272" s="1">
        <v>0</v>
      </c>
      <c r="AD1272" s="2" t="s">
        <v>0</v>
      </c>
      <c r="AE1272" s="1">
        <v>0</v>
      </c>
      <c r="AF1272" s="2">
        <v>0</v>
      </c>
      <c r="AG1272" s="2" t="s">
        <v>0</v>
      </c>
      <c r="AH1272" s="1">
        <v>0</v>
      </c>
      <c r="AI1272" s="1">
        <v>0</v>
      </c>
      <c r="AJ1272" s="2" t="s">
        <v>0</v>
      </c>
      <c r="AK1272" s="1">
        <v>0</v>
      </c>
      <c r="AL1272" s="1">
        <v>0</v>
      </c>
      <c r="AM1272" s="49" t="s">
        <v>1</v>
      </c>
      <c r="AN1272" s="2" t="s">
        <v>1</v>
      </c>
      <c r="AO1272" s="49" t="s">
        <v>1</v>
      </c>
      <c r="AP1272" s="2" t="s">
        <v>1</v>
      </c>
      <c r="AR1272" s="7"/>
      <c r="AS1272" s="125"/>
      <c r="AT1272" s="5"/>
      <c r="AU1272" s="13"/>
    </row>
    <row r="1273" spans="1:47" x14ac:dyDescent="0.25">
      <c r="A1273" s="2" t="s">
        <v>810</v>
      </c>
      <c r="B1273" s="48">
        <v>44192</v>
      </c>
      <c r="C1273" s="2" t="s">
        <v>6</v>
      </c>
      <c r="D1273" s="2" t="s">
        <v>14</v>
      </c>
      <c r="E1273" s="2" t="s">
        <v>181</v>
      </c>
      <c r="F1273" s="2" t="s">
        <v>3214</v>
      </c>
      <c r="G1273" s="2" t="s">
        <v>3</v>
      </c>
      <c r="H1273" s="2" t="s">
        <v>3216</v>
      </c>
      <c r="I1273" s="1" t="s">
        <v>1</v>
      </c>
      <c r="J1273" s="1" t="s">
        <v>1</v>
      </c>
      <c r="K1273" s="1" t="s">
        <v>1</v>
      </c>
      <c r="L1273" s="1" t="s">
        <v>1</v>
      </c>
      <c r="M1273" s="1">
        <v>0</v>
      </c>
      <c r="N1273" s="2" t="s">
        <v>1</v>
      </c>
      <c r="O1273" s="2" t="s">
        <v>3217</v>
      </c>
      <c r="P1273" s="2" t="s">
        <v>3218</v>
      </c>
      <c r="Q1273" s="1">
        <v>14715000</v>
      </c>
      <c r="R1273" s="1">
        <v>0</v>
      </c>
      <c r="S1273" s="1">
        <v>14715000</v>
      </c>
      <c r="T1273" s="1">
        <v>0</v>
      </c>
      <c r="U1273" s="2" t="s">
        <v>0</v>
      </c>
      <c r="V1273" s="1">
        <v>0</v>
      </c>
      <c r="W1273" s="1">
        <v>0</v>
      </c>
      <c r="X1273" s="2" t="s">
        <v>0</v>
      </c>
      <c r="Y1273" s="1">
        <v>0</v>
      </c>
      <c r="Z1273" s="1">
        <v>0</v>
      </c>
      <c r="AA1273" s="2" t="s">
        <v>0</v>
      </c>
      <c r="AB1273" s="1">
        <v>0</v>
      </c>
      <c r="AC1273" s="1">
        <v>0</v>
      </c>
      <c r="AD1273" s="2" t="s">
        <v>0</v>
      </c>
      <c r="AE1273" s="1">
        <v>0</v>
      </c>
      <c r="AF1273" s="2">
        <v>0</v>
      </c>
      <c r="AG1273" s="2" t="s">
        <v>0</v>
      </c>
      <c r="AH1273" s="1">
        <v>0</v>
      </c>
      <c r="AI1273" s="1">
        <v>0</v>
      </c>
      <c r="AJ1273" s="2" t="s">
        <v>0</v>
      </c>
      <c r="AK1273" s="1">
        <v>0</v>
      </c>
      <c r="AL1273" s="1">
        <v>0</v>
      </c>
      <c r="AM1273" s="49" t="s">
        <v>1</v>
      </c>
      <c r="AN1273" s="2" t="s">
        <v>1</v>
      </c>
      <c r="AO1273" s="49" t="s">
        <v>1</v>
      </c>
      <c r="AP1273" s="2" t="s">
        <v>1</v>
      </c>
      <c r="AR1273" s="7"/>
      <c r="AS1273" s="125"/>
      <c r="AT1273" s="5"/>
      <c r="AU1273" s="13"/>
    </row>
    <row r="1274" spans="1:47" x14ac:dyDescent="0.25">
      <c r="A1274" s="2" t="s">
        <v>811</v>
      </c>
      <c r="B1274" s="48">
        <v>44192</v>
      </c>
      <c r="C1274" s="2" t="s">
        <v>6</v>
      </c>
      <c r="D1274" s="2" t="s">
        <v>14</v>
      </c>
      <c r="E1274" s="2" t="s">
        <v>181</v>
      </c>
      <c r="F1274" s="2" t="s">
        <v>3214</v>
      </c>
      <c r="G1274" s="2" t="s">
        <v>3</v>
      </c>
      <c r="H1274" s="2" t="s">
        <v>3219</v>
      </c>
      <c r="I1274" s="1" t="s">
        <v>1</v>
      </c>
      <c r="J1274" s="1" t="s">
        <v>1</v>
      </c>
      <c r="K1274" s="1" t="s">
        <v>1</v>
      </c>
      <c r="L1274" s="1" t="s">
        <v>1</v>
      </c>
      <c r="M1274" s="1">
        <v>0</v>
      </c>
      <c r="N1274" s="2" t="s">
        <v>1</v>
      </c>
      <c r="O1274" s="2" t="s">
        <v>2</v>
      </c>
      <c r="P1274" s="2" t="s">
        <v>1</v>
      </c>
      <c r="Q1274" s="1">
        <v>22895397</v>
      </c>
      <c r="R1274" s="1">
        <v>0</v>
      </c>
      <c r="S1274" s="1">
        <v>22199977</v>
      </c>
      <c r="T1274" s="1">
        <v>0</v>
      </c>
      <c r="U1274" s="2" t="s">
        <v>0</v>
      </c>
      <c r="V1274" s="1">
        <v>0</v>
      </c>
      <c r="W1274" s="1">
        <v>599500</v>
      </c>
      <c r="X1274" s="2" t="s">
        <v>9</v>
      </c>
      <c r="Y1274" s="1">
        <v>95920</v>
      </c>
      <c r="Z1274" s="1">
        <v>0</v>
      </c>
      <c r="AA1274" s="2" t="s">
        <v>0</v>
      </c>
      <c r="AB1274" s="1">
        <v>0</v>
      </c>
      <c r="AC1274" s="1">
        <v>0</v>
      </c>
      <c r="AD1274" s="2" t="s">
        <v>0</v>
      </c>
      <c r="AE1274" s="1">
        <v>0</v>
      </c>
      <c r="AF1274" s="2">
        <v>0</v>
      </c>
      <c r="AG1274" s="2" t="s">
        <v>0</v>
      </c>
      <c r="AH1274" s="1">
        <v>0</v>
      </c>
      <c r="AI1274" s="1">
        <v>0</v>
      </c>
      <c r="AJ1274" s="2" t="s">
        <v>0</v>
      </c>
      <c r="AK1274" s="1">
        <v>0</v>
      </c>
      <c r="AL1274" s="1">
        <v>0</v>
      </c>
      <c r="AM1274" s="49" t="s">
        <v>1</v>
      </c>
      <c r="AN1274" s="2" t="s">
        <v>1</v>
      </c>
      <c r="AO1274" s="49" t="s">
        <v>1</v>
      </c>
      <c r="AP1274" s="2" t="s">
        <v>1</v>
      </c>
      <c r="AR1274" s="7"/>
      <c r="AS1274" s="125"/>
      <c r="AT1274" s="5"/>
      <c r="AU1274" s="13"/>
    </row>
    <row r="1275" spans="1:47" x14ac:dyDescent="0.25">
      <c r="A1275" s="2" t="s">
        <v>812</v>
      </c>
      <c r="B1275" s="48">
        <v>44192</v>
      </c>
      <c r="C1275" s="2" t="s">
        <v>6</v>
      </c>
      <c r="D1275" s="2" t="s">
        <v>10</v>
      </c>
      <c r="E1275" s="2" t="s">
        <v>178</v>
      </c>
      <c r="F1275" s="2" t="s">
        <v>912</v>
      </c>
      <c r="G1275" s="2" t="s">
        <v>3</v>
      </c>
      <c r="H1275" s="2" t="s">
        <v>3220</v>
      </c>
      <c r="I1275" s="1" t="s">
        <v>1</v>
      </c>
      <c r="J1275" s="1" t="s">
        <v>1</v>
      </c>
      <c r="K1275" s="1" t="s">
        <v>1</v>
      </c>
      <c r="L1275" s="1" t="s">
        <v>1</v>
      </c>
      <c r="M1275" s="1">
        <v>0</v>
      </c>
      <c r="N1275" s="2" t="s">
        <v>1</v>
      </c>
      <c r="O1275" s="2" t="s">
        <v>2</v>
      </c>
      <c r="P1275" s="2" t="s">
        <v>1</v>
      </c>
      <c r="Q1275" s="1">
        <v>35118186.799999997</v>
      </c>
      <c r="R1275" s="1">
        <v>0</v>
      </c>
      <c r="S1275" s="1">
        <v>9833980</v>
      </c>
      <c r="T1275" s="1">
        <v>0</v>
      </c>
      <c r="U1275" s="2" t="s">
        <v>0</v>
      </c>
      <c r="V1275" s="1">
        <v>0</v>
      </c>
      <c r="W1275" s="1">
        <v>21796730</v>
      </c>
      <c r="X1275" s="2" t="s">
        <v>0</v>
      </c>
      <c r="Y1275" s="1">
        <v>3487476.8</v>
      </c>
      <c r="Z1275" s="1">
        <v>0</v>
      </c>
      <c r="AA1275" s="2" t="s">
        <v>0</v>
      </c>
      <c r="AB1275" s="1">
        <v>0</v>
      </c>
      <c r="AC1275" s="1">
        <v>0</v>
      </c>
      <c r="AD1275" s="2" t="s">
        <v>0</v>
      </c>
      <c r="AE1275" s="1">
        <v>0</v>
      </c>
      <c r="AF1275" s="2">
        <v>0</v>
      </c>
      <c r="AG1275" s="2" t="s">
        <v>0</v>
      </c>
      <c r="AH1275" s="1">
        <v>0</v>
      </c>
      <c r="AI1275" s="1">
        <v>0</v>
      </c>
      <c r="AJ1275" s="2" t="s">
        <v>0</v>
      </c>
      <c r="AK1275" s="1">
        <v>0</v>
      </c>
      <c r="AL1275" s="1">
        <v>0</v>
      </c>
      <c r="AM1275" s="49" t="s">
        <v>1</v>
      </c>
      <c r="AN1275" s="2" t="s">
        <v>1</v>
      </c>
      <c r="AO1275" s="49" t="s">
        <v>1</v>
      </c>
      <c r="AP1275" s="2" t="s">
        <v>1</v>
      </c>
      <c r="AR1275" s="7"/>
      <c r="AS1275" s="125"/>
      <c r="AT1275" s="5"/>
      <c r="AU1275" s="13"/>
    </row>
    <row r="1276" spans="1:47" x14ac:dyDescent="0.25">
      <c r="A1276" s="2" t="s">
        <v>813</v>
      </c>
      <c r="B1276" s="48">
        <v>44192</v>
      </c>
      <c r="C1276" s="2" t="s">
        <v>6</v>
      </c>
      <c r="D1276" s="2" t="s">
        <v>280</v>
      </c>
      <c r="E1276" s="2" t="s">
        <v>204</v>
      </c>
      <c r="F1276" s="2" t="s">
        <v>2136</v>
      </c>
      <c r="G1276" s="2" t="s">
        <v>3</v>
      </c>
      <c r="H1276" s="2" t="s">
        <v>3221</v>
      </c>
      <c r="I1276" s="1" t="s">
        <v>1</v>
      </c>
      <c r="J1276" s="1" t="s">
        <v>1</v>
      </c>
      <c r="K1276" s="1" t="s">
        <v>1</v>
      </c>
      <c r="L1276" s="1" t="s">
        <v>1</v>
      </c>
      <c r="M1276" s="1">
        <v>0</v>
      </c>
      <c r="N1276" s="2" t="s">
        <v>1</v>
      </c>
      <c r="O1276" s="2" t="s">
        <v>2</v>
      </c>
      <c r="P1276" s="2" t="s">
        <v>1</v>
      </c>
      <c r="Q1276" s="1">
        <v>297228997.70000005</v>
      </c>
      <c r="R1276" s="1">
        <v>0</v>
      </c>
      <c r="S1276" s="1">
        <v>253031895.70000005</v>
      </c>
      <c r="T1276" s="1">
        <v>0</v>
      </c>
      <c r="U1276" s="2" t="s">
        <v>0</v>
      </c>
      <c r="V1276" s="1">
        <v>0</v>
      </c>
      <c r="W1276" s="1">
        <v>38100950</v>
      </c>
      <c r="X1276" s="2" t="s">
        <v>9</v>
      </c>
      <c r="Y1276" s="1">
        <v>6096152</v>
      </c>
      <c r="Z1276" s="1">
        <v>0</v>
      </c>
      <c r="AA1276" s="2" t="s">
        <v>0</v>
      </c>
      <c r="AB1276" s="1">
        <v>0</v>
      </c>
      <c r="AC1276" s="1">
        <v>0</v>
      </c>
      <c r="AD1276" s="2" t="s">
        <v>0</v>
      </c>
      <c r="AE1276" s="1">
        <v>0</v>
      </c>
      <c r="AF1276" s="2">
        <v>0</v>
      </c>
      <c r="AG1276" s="2" t="s">
        <v>0</v>
      </c>
      <c r="AH1276" s="1">
        <v>0</v>
      </c>
      <c r="AI1276" s="1">
        <v>0</v>
      </c>
      <c r="AJ1276" s="2" t="s">
        <v>0</v>
      </c>
      <c r="AK1276" s="1">
        <v>0</v>
      </c>
      <c r="AL1276" s="1">
        <v>0</v>
      </c>
      <c r="AM1276" s="49" t="s">
        <v>1</v>
      </c>
      <c r="AN1276" s="2" t="s">
        <v>1</v>
      </c>
      <c r="AO1276" s="49" t="s">
        <v>1</v>
      </c>
      <c r="AP1276" s="2" t="s">
        <v>1</v>
      </c>
      <c r="AR1276" s="7"/>
      <c r="AS1276" s="125"/>
      <c r="AT1276" s="5"/>
      <c r="AU1276" s="13"/>
    </row>
    <row r="1277" spans="1:47" x14ac:dyDescent="0.25">
      <c r="A1277" s="2" t="s">
        <v>814</v>
      </c>
      <c r="B1277" s="48">
        <v>44192</v>
      </c>
      <c r="C1277" s="2" t="s">
        <v>6</v>
      </c>
      <c r="D1277" s="2" t="s">
        <v>7</v>
      </c>
      <c r="E1277" s="2" t="s">
        <v>917</v>
      </c>
      <c r="F1277" s="2" t="s">
        <v>3222</v>
      </c>
      <c r="G1277" s="2" t="s">
        <v>3</v>
      </c>
      <c r="H1277" s="2" t="s">
        <v>3223</v>
      </c>
      <c r="I1277" s="1" t="s">
        <v>1</v>
      </c>
      <c r="J1277" s="1" t="s">
        <v>1</v>
      </c>
      <c r="K1277" s="1" t="s">
        <v>1</v>
      </c>
      <c r="L1277" s="1" t="s">
        <v>1</v>
      </c>
      <c r="M1277" s="1">
        <v>0</v>
      </c>
      <c r="N1277" s="2" t="s">
        <v>1</v>
      </c>
      <c r="O1277" s="2" t="s">
        <v>2</v>
      </c>
      <c r="P1277" s="2" t="s">
        <v>1</v>
      </c>
      <c r="Q1277" s="1">
        <v>196575570.40000001</v>
      </c>
      <c r="R1277" s="1">
        <v>0</v>
      </c>
      <c r="S1277" s="1">
        <v>168359220</v>
      </c>
      <c r="T1277" s="1">
        <v>0</v>
      </c>
      <c r="U1277" s="2" t="s">
        <v>0</v>
      </c>
      <c r="V1277" s="1">
        <v>0</v>
      </c>
      <c r="W1277" s="1">
        <v>24324440</v>
      </c>
      <c r="X1277" s="2" t="s">
        <v>0</v>
      </c>
      <c r="Y1277" s="1">
        <v>3891910.4</v>
      </c>
      <c r="Z1277" s="1">
        <v>0</v>
      </c>
      <c r="AA1277" s="2" t="s">
        <v>0</v>
      </c>
      <c r="AB1277" s="1">
        <v>0</v>
      </c>
      <c r="AC1277" s="1">
        <v>0</v>
      </c>
      <c r="AD1277" s="2" t="s">
        <v>0</v>
      </c>
      <c r="AE1277" s="1">
        <v>0</v>
      </c>
      <c r="AF1277" s="2">
        <v>0</v>
      </c>
      <c r="AG1277" s="2" t="s">
        <v>0</v>
      </c>
      <c r="AH1277" s="1">
        <v>0</v>
      </c>
      <c r="AI1277" s="1">
        <v>0</v>
      </c>
      <c r="AJ1277" s="2" t="s">
        <v>0</v>
      </c>
      <c r="AK1277" s="1">
        <v>0</v>
      </c>
      <c r="AL1277" s="1">
        <v>0</v>
      </c>
      <c r="AM1277" s="49" t="s">
        <v>1</v>
      </c>
      <c r="AN1277" s="2" t="s">
        <v>1</v>
      </c>
      <c r="AO1277" s="49" t="s">
        <v>1</v>
      </c>
      <c r="AP1277" s="2" t="s">
        <v>1</v>
      </c>
      <c r="AR1277" s="7"/>
      <c r="AS1277" s="125"/>
      <c r="AT1277" s="5"/>
      <c r="AU1277" s="13"/>
    </row>
    <row r="1278" spans="1:47" x14ac:dyDescent="0.25">
      <c r="A1278" s="2" t="s">
        <v>815</v>
      </c>
      <c r="B1278" s="48">
        <v>44192</v>
      </c>
      <c r="C1278" s="2" t="s">
        <v>6</v>
      </c>
      <c r="D1278" s="2" t="s">
        <v>7</v>
      </c>
      <c r="E1278" s="2" t="s">
        <v>917</v>
      </c>
      <c r="F1278" s="2" t="s">
        <v>3222</v>
      </c>
      <c r="G1278" s="2" t="s">
        <v>3</v>
      </c>
      <c r="H1278" s="2" t="s">
        <v>3224</v>
      </c>
      <c r="I1278" s="1" t="s">
        <v>1</v>
      </c>
      <c r="J1278" s="1" t="s">
        <v>1</v>
      </c>
      <c r="K1278" s="1" t="s">
        <v>1</v>
      </c>
      <c r="L1278" s="1" t="s">
        <v>1</v>
      </c>
      <c r="M1278" s="1">
        <v>0</v>
      </c>
      <c r="N1278" s="2" t="s">
        <v>1</v>
      </c>
      <c r="O1278" s="2" t="s">
        <v>3225</v>
      </c>
      <c r="P1278" s="2" t="s">
        <v>3226</v>
      </c>
      <c r="Q1278" s="1">
        <v>8332396</v>
      </c>
      <c r="R1278" s="1">
        <v>0</v>
      </c>
      <c r="S1278" s="1">
        <v>0</v>
      </c>
      <c r="T1278" s="1">
        <v>7183100</v>
      </c>
      <c r="U1278" s="2" t="s">
        <v>9</v>
      </c>
      <c r="V1278" s="1">
        <v>1149296</v>
      </c>
      <c r="W1278" s="1">
        <v>0</v>
      </c>
      <c r="X1278" s="2" t="s">
        <v>0</v>
      </c>
      <c r="Y1278" s="1">
        <v>0</v>
      </c>
      <c r="Z1278" s="1">
        <v>0</v>
      </c>
      <c r="AA1278" s="2" t="s">
        <v>0</v>
      </c>
      <c r="AB1278" s="1">
        <v>0</v>
      </c>
      <c r="AC1278" s="1">
        <v>0</v>
      </c>
      <c r="AD1278" s="2" t="s">
        <v>0</v>
      </c>
      <c r="AE1278" s="1">
        <v>0</v>
      </c>
      <c r="AF1278" s="2">
        <v>0</v>
      </c>
      <c r="AG1278" s="2" t="s">
        <v>0</v>
      </c>
      <c r="AH1278" s="1">
        <v>0</v>
      </c>
      <c r="AI1278" s="1">
        <v>0</v>
      </c>
      <c r="AJ1278" s="2" t="s">
        <v>0</v>
      </c>
      <c r="AK1278" s="1">
        <v>0</v>
      </c>
      <c r="AL1278" s="1">
        <v>0</v>
      </c>
      <c r="AM1278" s="49" t="s">
        <v>1</v>
      </c>
      <c r="AN1278" s="2" t="s">
        <v>1</v>
      </c>
      <c r="AO1278" s="49" t="s">
        <v>1</v>
      </c>
      <c r="AP1278" s="2" t="s">
        <v>1</v>
      </c>
      <c r="AR1278" s="7"/>
      <c r="AS1278" s="125"/>
      <c r="AT1278" s="5"/>
      <c r="AU1278" s="13"/>
    </row>
    <row r="1279" spans="1:47" x14ac:dyDescent="0.25">
      <c r="A1279" s="2" t="s">
        <v>816</v>
      </c>
      <c r="B1279" s="48">
        <v>44192</v>
      </c>
      <c r="C1279" s="2" t="s">
        <v>6</v>
      </c>
      <c r="D1279" s="2" t="s">
        <v>7</v>
      </c>
      <c r="E1279" s="2" t="s">
        <v>917</v>
      </c>
      <c r="F1279" s="2" t="s">
        <v>3222</v>
      </c>
      <c r="G1279" s="2" t="s">
        <v>3</v>
      </c>
      <c r="H1279" s="2" t="s">
        <v>3227</v>
      </c>
      <c r="I1279" s="1" t="s">
        <v>1</v>
      </c>
      <c r="J1279" s="1" t="s">
        <v>1</v>
      </c>
      <c r="K1279" s="1" t="s">
        <v>1</v>
      </c>
      <c r="L1279" s="1" t="s">
        <v>1</v>
      </c>
      <c r="M1279" s="1">
        <v>0</v>
      </c>
      <c r="N1279" s="2" t="s">
        <v>1</v>
      </c>
      <c r="O1279" s="2" t="s">
        <v>2</v>
      </c>
      <c r="P1279" s="2" t="s">
        <v>1</v>
      </c>
      <c r="Q1279" s="1">
        <v>14612540</v>
      </c>
      <c r="R1279" s="1">
        <v>0</v>
      </c>
      <c r="S1279" s="1">
        <v>9744600</v>
      </c>
      <c r="T1279" s="1">
        <v>0</v>
      </c>
      <c r="U1279" s="2" t="s">
        <v>0</v>
      </c>
      <c r="V1279" s="1">
        <v>0</v>
      </c>
      <c r="W1279" s="1">
        <v>4196500</v>
      </c>
      <c r="X1279" s="2" t="s">
        <v>9</v>
      </c>
      <c r="Y1279" s="1">
        <v>671440</v>
      </c>
      <c r="Z1279" s="1">
        <v>0</v>
      </c>
      <c r="AA1279" s="2" t="s">
        <v>0</v>
      </c>
      <c r="AB1279" s="1">
        <v>0</v>
      </c>
      <c r="AC1279" s="1">
        <v>0</v>
      </c>
      <c r="AD1279" s="2" t="s">
        <v>0</v>
      </c>
      <c r="AE1279" s="1">
        <v>0</v>
      </c>
      <c r="AF1279" s="2">
        <v>0</v>
      </c>
      <c r="AG1279" s="2" t="s">
        <v>0</v>
      </c>
      <c r="AH1279" s="1">
        <v>0</v>
      </c>
      <c r="AI1279" s="1">
        <v>0</v>
      </c>
      <c r="AJ1279" s="2" t="s">
        <v>0</v>
      </c>
      <c r="AK1279" s="1">
        <v>0</v>
      </c>
      <c r="AL1279" s="1">
        <v>0</v>
      </c>
      <c r="AM1279" s="49" t="s">
        <v>1</v>
      </c>
      <c r="AN1279" s="2" t="s">
        <v>1</v>
      </c>
      <c r="AO1279" s="49" t="s">
        <v>1</v>
      </c>
      <c r="AP1279" s="2" t="s">
        <v>1</v>
      </c>
      <c r="AR1279" s="7"/>
      <c r="AS1279" s="125"/>
      <c r="AT1279" s="5"/>
      <c r="AU1279" s="13"/>
    </row>
    <row r="1280" spans="1:47" x14ac:dyDescent="0.25">
      <c r="A1280" s="2" t="s">
        <v>817</v>
      </c>
      <c r="B1280" s="48">
        <v>44192</v>
      </c>
      <c r="C1280" s="2" t="s">
        <v>6</v>
      </c>
      <c r="D1280" s="2" t="s">
        <v>5</v>
      </c>
      <c r="E1280" s="2" t="s">
        <v>175</v>
      </c>
      <c r="F1280" s="2" t="s">
        <v>3228</v>
      </c>
      <c r="G1280" s="2" t="s">
        <v>3</v>
      </c>
      <c r="H1280" s="2" t="s">
        <v>3229</v>
      </c>
      <c r="I1280" s="1" t="s">
        <v>1</v>
      </c>
      <c r="J1280" s="1" t="s">
        <v>1</v>
      </c>
      <c r="K1280" s="1" t="s">
        <v>1</v>
      </c>
      <c r="L1280" s="1" t="s">
        <v>1</v>
      </c>
      <c r="M1280" s="1">
        <v>0</v>
      </c>
      <c r="N1280" s="2" t="s">
        <v>1</v>
      </c>
      <c r="O1280" s="2" t="s">
        <v>2</v>
      </c>
      <c r="P1280" s="2" t="s">
        <v>1</v>
      </c>
      <c r="Q1280" s="1">
        <v>270141356.39480001</v>
      </c>
      <c r="R1280" s="1">
        <v>0</v>
      </c>
      <c r="S1280" s="1">
        <v>242490586</v>
      </c>
      <c r="T1280" s="1">
        <v>0</v>
      </c>
      <c r="U1280" s="2" t="s">
        <v>0</v>
      </c>
      <c r="V1280" s="1">
        <v>0</v>
      </c>
      <c r="W1280" s="1">
        <v>23836871.030000001</v>
      </c>
      <c r="X1280" s="2" t="s">
        <v>9</v>
      </c>
      <c r="Y1280" s="1">
        <v>3813899.3647999996</v>
      </c>
      <c r="Z1280" s="1">
        <v>0</v>
      </c>
      <c r="AA1280" s="2" t="s">
        <v>0</v>
      </c>
      <c r="AB1280" s="1">
        <v>0</v>
      </c>
      <c r="AC1280" s="1">
        <v>0</v>
      </c>
      <c r="AD1280" s="2" t="s">
        <v>0</v>
      </c>
      <c r="AE1280" s="1">
        <v>0</v>
      </c>
      <c r="AF1280" s="2">
        <v>0</v>
      </c>
      <c r="AG1280" s="2" t="s">
        <v>0</v>
      </c>
      <c r="AH1280" s="1">
        <v>0</v>
      </c>
      <c r="AI1280" s="1">
        <v>0</v>
      </c>
      <c r="AJ1280" s="2" t="s">
        <v>0</v>
      </c>
      <c r="AK1280" s="1">
        <v>0</v>
      </c>
      <c r="AL1280" s="1">
        <v>0</v>
      </c>
      <c r="AM1280" s="49" t="s">
        <v>1</v>
      </c>
      <c r="AN1280" s="2" t="s">
        <v>1</v>
      </c>
      <c r="AO1280" s="49" t="s">
        <v>1</v>
      </c>
      <c r="AP1280" s="2" t="s">
        <v>1</v>
      </c>
      <c r="AR1280" s="7"/>
      <c r="AS1280" s="125"/>
      <c r="AT1280" s="5"/>
      <c r="AU1280" s="13"/>
    </row>
    <row r="1281" spans="1:47" x14ac:dyDescent="0.25">
      <c r="A1281" s="2" t="s">
        <v>1977</v>
      </c>
      <c r="B1281" s="48">
        <v>44192</v>
      </c>
      <c r="C1281" s="2" t="s">
        <v>6</v>
      </c>
      <c r="D1281" s="2" t="s">
        <v>2929</v>
      </c>
      <c r="E1281" s="2" t="s">
        <v>2930</v>
      </c>
      <c r="F1281" s="2" t="s">
        <v>544</v>
      </c>
      <c r="G1281" s="2" t="s">
        <v>3</v>
      </c>
      <c r="H1281" s="2" t="s">
        <v>3230</v>
      </c>
      <c r="I1281" s="1" t="s">
        <v>1</v>
      </c>
      <c r="J1281" s="1" t="s">
        <v>1</v>
      </c>
      <c r="K1281" s="1" t="s">
        <v>1</v>
      </c>
      <c r="L1281" s="1" t="s">
        <v>1</v>
      </c>
      <c r="M1281" s="1">
        <v>0</v>
      </c>
      <c r="N1281" s="2" t="s">
        <v>1</v>
      </c>
      <c r="O1281" s="2" t="s">
        <v>2</v>
      </c>
      <c r="P1281" s="2" t="s">
        <v>1</v>
      </c>
      <c r="Q1281" s="1">
        <v>0</v>
      </c>
      <c r="R1281" s="1">
        <v>0</v>
      </c>
      <c r="S1281" s="1">
        <v>0</v>
      </c>
      <c r="T1281" s="1">
        <v>0</v>
      </c>
      <c r="U1281" s="2" t="s">
        <v>0</v>
      </c>
      <c r="V1281" s="1">
        <v>0</v>
      </c>
      <c r="W1281" s="1">
        <v>0</v>
      </c>
      <c r="X1281" s="2" t="s">
        <v>9</v>
      </c>
      <c r="Y1281" s="1">
        <v>0</v>
      </c>
      <c r="Z1281" s="1">
        <v>0</v>
      </c>
      <c r="AA1281" s="2" t="s">
        <v>0</v>
      </c>
      <c r="AB1281" s="1">
        <v>0</v>
      </c>
      <c r="AC1281" s="1">
        <v>0</v>
      </c>
      <c r="AD1281" s="2" t="s">
        <v>0</v>
      </c>
      <c r="AE1281" s="1">
        <v>0</v>
      </c>
      <c r="AF1281" s="2">
        <v>0</v>
      </c>
      <c r="AG1281" s="2" t="s">
        <v>0</v>
      </c>
      <c r="AH1281" s="1">
        <v>0</v>
      </c>
      <c r="AI1281" s="1">
        <v>0</v>
      </c>
      <c r="AJ1281" s="2" t="s">
        <v>0</v>
      </c>
      <c r="AK1281" s="1">
        <v>0</v>
      </c>
      <c r="AL1281" s="1">
        <v>0</v>
      </c>
      <c r="AM1281" s="49" t="s">
        <v>1</v>
      </c>
      <c r="AN1281" s="2" t="s">
        <v>1</v>
      </c>
      <c r="AO1281" s="49" t="s">
        <v>1</v>
      </c>
      <c r="AP1281" s="2" t="s">
        <v>1</v>
      </c>
      <c r="AR1281" s="7"/>
      <c r="AS1281" s="125"/>
      <c r="AT1281" s="5"/>
      <c r="AU1281" s="13"/>
    </row>
    <row r="1282" spans="1:47" x14ac:dyDescent="0.25">
      <c r="A1282" s="2" t="s">
        <v>1979</v>
      </c>
      <c r="B1282" s="48">
        <v>44193</v>
      </c>
      <c r="C1282" s="2" t="s">
        <v>27</v>
      </c>
      <c r="D1282" s="2" t="s">
        <v>49</v>
      </c>
      <c r="E1282" s="2" t="s">
        <v>223</v>
      </c>
      <c r="F1282" s="2" t="s">
        <v>3231</v>
      </c>
      <c r="G1282" s="2" t="s">
        <v>3</v>
      </c>
      <c r="H1282" s="2" t="s">
        <v>3232</v>
      </c>
      <c r="I1282" s="1" t="s">
        <v>1</v>
      </c>
      <c r="J1282" s="1" t="s">
        <v>1</v>
      </c>
      <c r="K1282" s="1" t="s">
        <v>1</v>
      </c>
      <c r="L1282" s="1" t="s">
        <v>1</v>
      </c>
      <c r="M1282" s="1">
        <v>0</v>
      </c>
      <c r="N1282" s="2" t="s">
        <v>1</v>
      </c>
      <c r="O1282" s="2" t="s">
        <v>2</v>
      </c>
      <c r="P1282" s="2" t="s">
        <v>1</v>
      </c>
      <c r="Q1282" s="1">
        <v>448342158.24999994</v>
      </c>
      <c r="R1282" s="1">
        <v>0</v>
      </c>
      <c r="S1282" s="1">
        <v>311042542.75000006</v>
      </c>
      <c r="T1282" s="1">
        <v>0</v>
      </c>
      <c r="U1282" s="2" t="s">
        <v>0</v>
      </c>
      <c r="V1282" s="1">
        <v>0</v>
      </c>
      <c r="W1282" s="1">
        <v>118361737.5</v>
      </c>
      <c r="X1282" s="2" t="s">
        <v>0</v>
      </c>
      <c r="Y1282" s="1">
        <v>18937877.999999996</v>
      </c>
      <c r="Z1282" s="1">
        <v>0</v>
      </c>
      <c r="AA1282" s="2" t="s">
        <v>0</v>
      </c>
      <c r="AB1282" s="1">
        <v>0</v>
      </c>
      <c r="AC1282" s="1">
        <v>0</v>
      </c>
      <c r="AD1282" s="2" t="s">
        <v>0</v>
      </c>
      <c r="AE1282" s="1">
        <v>0</v>
      </c>
      <c r="AF1282" s="2">
        <v>0</v>
      </c>
      <c r="AG1282" s="2" t="s">
        <v>0</v>
      </c>
      <c r="AH1282" s="1">
        <v>0</v>
      </c>
      <c r="AI1282" s="1">
        <v>0</v>
      </c>
      <c r="AJ1282" s="2" t="s">
        <v>0</v>
      </c>
      <c r="AK1282" s="1">
        <v>0</v>
      </c>
      <c r="AL1282" s="1">
        <v>0</v>
      </c>
      <c r="AM1282" s="49" t="s">
        <v>1</v>
      </c>
      <c r="AN1282" s="2" t="s">
        <v>1</v>
      </c>
      <c r="AO1282" s="49" t="s">
        <v>1</v>
      </c>
      <c r="AP1282" s="2" t="s">
        <v>1</v>
      </c>
      <c r="AR1282" s="7"/>
      <c r="AS1282" s="125"/>
      <c r="AT1282" s="5"/>
      <c r="AU1282" s="13"/>
    </row>
    <row r="1283" spans="1:47" x14ac:dyDescent="0.25">
      <c r="A1283" s="2" t="s">
        <v>1981</v>
      </c>
      <c r="B1283" s="48">
        <v>44193</v>
      </c>
      <c r="C1283" s="2" t="s">
        <v>6</v>
      </c>
      <c r="D1283" s="2" t="s">
        <v>49</v>
      </c>
      <c r="E1283" s="2" t="s">
        <v>232</v>
      </c>
      <c r="F1283" s="2" t="s">
        <v>1228</v>
      </c>
      <c r="G1283" s="2" t="s">
        <v>3</v>
      </c>
      <c r="H1283" s="2" t="s">
        <v>3233</v>
      </c>
      <c r="I1283" s="1" t="s">
        <v>1</v>
      </c>
      <c r="J1283" s="1" t="s">
        <v>1</v>
      </c>
      <c r="K1283" s="1" t="s">
        <v>1</v>
      </c>
      <c r="L1283" s="1" t="s">
        <v>1</v>
      </c>
      <c r="M1283" s="1">
        <v>0</v>
      </c>
      <c r="N1283" s="2" t="s">
        <v>1</v>
      </c>
      <c r="O1283" s="2" t="s">
        <v>2</v>
      </c>
      <c r="P1283" s="2" t="s">
        <v>1</v>
      </c>
      <c r="Q1283" s="1">
        <v>636269983.83400011</v>
      </c>
      <c r="R1283" s="1">
        <v>0</v>
      </c>
      <c r="S1283" s="1">
        <v>476956709.1500001</v>
      </c>
      <c r="T1283" s="1">
        <v>0</v>
      </c>
      <c r="U1283" s="2" t="s">
        <v>0</v>
      </c>
      <c r="V1283" s="1">
        <v>0</v>
      </c>
      <c r="W1283" s="1">
        <v>137339029.90000001</v>
      </c>
      <c r="X1283" s="2" t="s">
        <v>0</v>
      </c>
      <c r="Y1283" s="1">
        <v>21974244.783999998</v>
      </c>
      <c r="Z1283" s="1">
        <v>0</v>
      </c>
      <c r="AA1283" s="2" t="s">
        <v>0</v>
      </c>
      <c r="AB1283" s="1">
        <v>0</v>
      </c>
      <c r="AC1283" s="1">
        <v>0</v>
      </c>
      <c r="AD1283" s="2" t="s">
        <v>0</v>
      </c>
      <c r="AE1283" s="1">
        <v>0</v>
      </c>
      <c r="AF1283" s="2">
        <v>0</v>
      </c>
      <c r="AG1283" s="2" t="s">
        <v>0</v>
      </c>
      <c r="AH1283" s="1">
        <v>0</v>
      </c>
      <c r="AI1283" s="1">
        <v>0</v>
      </c>
      <c r="AJ1283" s="2" t="s">
        <v>0</v>
      </c>
      <c r="AK1283" s="1">
        <v>0</v>
      </c>
      <c r="AL1283" s="1">
        <v>0</v>
      </c>
      <c r="AM1283" s="49" t="s">
        <v>1</v>
      </c>
      <c r="AN1283" s="2" t="s">
        <v>1</v>
      </c>
      <c r="AO1283" s="49" t="s">
        <v>1</v>
      </c>
      <c r="AP1283" s="2" t="s">
        <v>1</v>
      </c>
      <c r="AR1283" s="7"/>
      <c r="AS1283" s="125"/>
      <c r="AT1283" s="5"/>
      <c r="AU1283" s="13"/>
    </row>
    <row r="1284" spans="1:47" x14ac:dyDescent="0.25">
      <c r="A1284" s="2" t="s">
        <v>1984</v>
      </c>
      <c r="B1284" s="48">
        <v>44193</v>
      </c>
      <c r="C1284" s="2" t="s">
        <v>6</v>
      </c>
      <c r="D1284" s="2" t="s">
        <v>49</v>
      </c>
      <c r="E1284" s="2" t="s">
        <v>232</v>
      </c>
      <c r="F1284" s="2" t="s">
        <v>1228</v>
      </c>
      <c r="G1284" s="2" t="s">
        <v>3</v>
      </c>
      <c r="H1284" s="2" t="s">
        <v>3234</v>
      </c>
      <c r="I1284" s="1" t="s">
        <v>1</v>
      </c>
      <c r="J1284" s="1" t="s">
        <v>1</v>
      </c>
      <c r="K1284" s="1" t="s">
        <v>1</v>
      </c>
      <c r="L1284" s="1" t="s">
        <v>1</v>
      </c>
      <c r="M1284" s="1">
        <v>0</v>
      </c>
      <c r="N1284" s="2" t="s">
        <v>1</v>
      </c>
      <c r="O1284" s="2" t="s">
        <v>3235</v>
      </c>
      <c r="P1284" s="2" t="s">
        <v>3236</v>
      </c>
      <c r="Q1284" s="1">
        <v>3626145</v>
      </c>
      <c r="R1284" s="1">
        <v>0</v>
      </c>
      <c r="S1284" s="1">
        <v>3626145</v>
      </c>
      <c r="T1284" s="1">
        <v>0</v>
      </c>
      <c r="U1284" s="2" t="s">
        <v>0</v>
      </c>
      <c r="V1284" s="1">
        <v>0</v>
      </c>
      <c r="W1284" s="1">
        <v>0</v>
      </c>
      <c r="X1284" s="2" t="s">
        <v>0</v>
      </c>
      <c r="Y1284" s="1">
        <v>0</v>
      </c>
      <c r="Z1284" s="1">
        <v>0</v>
      </c>
      <c r="AA1284" s="2" t="s">
        <v>0</v>
      </c>
      <c r="AB1284" s="1">
        <v>0</v>
      </c>
      <c r="AC1284" s="1">
        <v>0</v>
      </c>
      <c r="AD1284" s="2" t="s">
        <v>0</v>
      </c>
      <c r="AE1284" s="1">
        <v>0</v>
      </c>
      <c r="AF1284" s="2">
        <v>0</v>
      </c>
      <c r="AG1284" s="2" t="s">
        <v>0</v>
      </c>
      <c r="AH1284" s="1">
        <v>0</v>
      </c>
      <c r="AI1284" s="1">
        <v>0</v>
      </c>
      <c r="AJ1284" s="2" t="s">
        <v>0</v>
      </c>
      <c r="AK1284" s="1">
        <v>0</v>
      </c>
      <c r="AL1284" s="1">
        <v>0</v>
      </c>
      <c r="AM1284" s="49" t="s">
        <v>1</v>
      </c>
      <c r="AN1284" s="2" t="s">
        <v>1</v>
      </c>
      <c r="AO1284" s="49" t="s">
        <v>1</v>
      </c>
      <c r="AP1284" s="2" t="s">
        <v>1</v>
      </c>
      <c r="AR1284" s="7"/>
      <c r="AS1284" s="125"/>
      <c r="AT1284" s="5"/>
      <c r="AU1284" s="13"/>
    </row>
    <row r="1285" spans="1:47" x14ac:dyDescent="0.25">
      <c r="A1285" s="2" t="s">
        <v>1988</v>
      </c>
      <c r="B1285" s="48">
        <v>44193</v>
      </c>
      <c r="C1285" s="2" t="s">
        <v>6</v>
      </c>
      <c r="D1285" s="2" t="s">
        <v>49</v>
      </c>
      <c r="E1285" s="2" t="s">
        <v>232</v>
      </c>
      <c r="F1285" s="2" t="s">
        <v>1228</v>
      </c>
      <c r="G1285" s="2" t="s">
        <v>3</v>
      </c>
      <c r="H1285" s="2" t="s">
        <v>3237</v>
      </c>
      <c r="I1285" s="1" t="s">
        <v>1</v>
      </c>
      <c r="J1285" s="1" t="s">
        <v>1</v>
      </c>
      <c r="K1285" s="1" t="s">
        <v>1</v>
      </c>
      <c r="L1285" s="1" t="s">
        <v>1</v>
      </c>
      <c r="M1285" s="1">
        <v>0</v>
      </c>
      <c r="N1285" s="2" t="s">
        <v>1</v>
      </c>
      <c r="O1285" s="2" t="s">
        <v>2</v>
      </c>
      <c r="P1285" s="2" t="s">
        <v>1</v>
      </c>
      <c r="Q1285" s="1">
        <v>101294061.10999998</v>
      </c>
      <c r="R1285" s="1">
        <v>0</v>
      </c>
      <c r="S1285" s="1">
        <v>74197463.349999994</v>
      </c>
      <c r="T1285" s="1">
        <v>0</v>
      </c>
      <c r="U1285" s="2" t="s">
        <v>0</v>
      </c>
      <c r="V1285" s="1">
        <v>0</v>
      </c>
      <c r="W1285" s="1">
        <v>23359136</v>
      </c>
      <c r="X1285" s="2" t="s">
        <v>0</v>
      </c>
      <c r="Y1285" s="1">
        <v>3737461.76</v>
      </c>
      <c r="Z1285" s="1">
        <v>0</v>
      </c>
      <c r="AA1285" s="2" t="s">
        <v>0</v>
      </c>
      <c r="AB1285" s="1">
        <v>0</v>
      </c>
      <c r="AC1285" s="1">
        <v>0</v>
      </c>
      <c r="AD1285" s="2" t="s">
        <v>0</v>
      </c>
      <c r="AE1285" s="1">
        <v>0</v>
      </c>
      <c r="AF1285" s="2">
        <v>0</v>
      </c>
      <c r="AG1285" s="2" t="s">
        <v>0</v>
      </c>
      <c r="AH1285" s="1">
        <v>0</v>
      </c>
      <c r="AI1285" s="1">
        <v>0</v>
      </c>
      <c r="AJ1285" s="2" t="s">
        <v>0</v>
      </c>
      <c r="AK1285" s="1">
        <v>0</v>
      </c>
      <c r="AL1285" s="1">
        <v>0</v>
      </c>
      <c r="AM1285" s="49" t="s">
        <v>1</v>
      </c>
      <c r="AN1285" s="2" t="s">
        <v>1</v>
      </c>
      <c r="AO1285" s="49" t="s">
        <v>1</v>
      </c>
      <c r="AP1285" s="2" t="s">
        <v>1</v>
      </c>
      <c r="AR1285" s="7"/>
      <c r="AS1285" s="125"/>
      <c r="AT1285" s="5"/>
      <c r="AU1285" s="13"/>
    </row>
    <row r="1286" spans="1:47" x14ac:dyDescent="0.25">
      <c r="A1286" s="2" t="s">
        <v>1990</v>
      </c>
      <c r="B1286" s="48">
        <v>44193</v>
      </c>
      <c r="C1286" s="2" t="s">
        <v>6</v>
      </c>
      <c r="D1286" s="2" t="s">
        <v>49</v>
      </c>
      <c r="E1286" s="2" t="s">
        <v>232</v>
      </c>
      <c r="F1286" s="2" t="s">
        <v>1228</v>
      </c>
      <c r="G1286" s="2" t="s">
        <v>3</v>
      </c>
      <c r="H1286" s="2" t="s">
        <v>3238</v>
      </c>
      <c r="I1286" s="1" t="s">
        <v>1</v>
      </c>
      <c r="J1286" s="1" t="s">
        <v>1</v>
      </c>
      <c r="K1286" s="1" t="s">
        <v>1</v>
      </c>
      <c r="L1286" s="1" t="s">
        <v>1</v>
      </c>
      <c r="M1286" s="1">
        <v>0</v>
      </c>
      <c r="N1286" s="2" t="s">
        <v>1</v>
      </c>
      <c r="O1286" s="2" t="s">
        <v>3239</v>
      </c>
      <c r="P1286" s="2" t="s">
        <v>3240</v>
      </c>
      <c r="Q1286" s="1">
        <v>15681045.199999999</v>
      </c>
      <c r="R1286" s="1">
        <v>0</v>
      </c>
      <c r="S1286" s="1">
        <v>11150700</v>
      </c>
      <c r="T1286" s="1">
        <v>3905470</v>
      </c>
      <c r="U1286" s="2" t="s">
        <v>9</v>
      </c>
      <c r="V1286" s="1">
        <v>624875.19999999995</v>
      </c>
      <c r="W1286" s="1">
        <v>0</v>
      </c>
      <c r="X1286" s="2" t="s">
        <v>0</v>
      </c>
      <c r="Y1286" s="1">
        <v>0</v>
      </c>
      <c r="Z1286" s="1">
        <v>0</v>
      </c>
      <c r="AA1286" s="2" t="s">
        <v>0</v>
      </c>
      <c r="AB1286" s="1">
        <v>0</v>
      </c>
      <c r="AC1286" s="1">
        <v>0</v>
      </c>
      <c r="AD1286" s="2" t="s">
        <v>0</v>
      </c>
      <c r="AE1286" s="1">
        <v>0</v>
      </c>
      <c r="AF1286" s="2">
        <v>0</v>
      </c>
      <c r="AG1286" s="2" t="s">
        <v>0</v>
      </c>
      <c r="AH1286" s="1">
        <v>0</v>
      </c>
      <c r="AI1286" s="1">
        <v>0</v>
      </c>
      <c r="AJ1286" s="2" t="s">
        <v>0</v>
      </c>
      <c r="AK1286" s="1">
        <v>0</v>
      </c>
      <c r="AL1286" s="1">
        <v>0</v>
      </c>
      <c r="AM1286" s="49" t="s">
        <v>1</v>
      </c>
      <c r="AN1286" s="2" t="s">
        <v>1</v>
      </c>
      <c r="AO1286" s="49" t="s">
        <v>1</v>
      </c>
      <c r="AP1286" s="2" t="s">
        <v>1</v>
      </c>
      <c r="AR1286" s="7"/>
      <c r="AS1286" s="125"/>
      <c r="AT1286" s="5"/>
      <c r="AU1286" s="13"/>
    </row>
    <row r="1287" spans="1:47" x14ac:dyDescent="0.25">
      <c r="A1287" s="2" t="s">
        <v>1992</v>
      </c>
      <c r="B1287" s="48">
        <v>44193</v>
      </c>
      <c r="C1287" s="2" t="s">
        <v>6</v>
      </c>
      <c r="D1287" s="2" t="s">
        <v>49</v>
      </c>
      <c r="E1287" s="2" t="s">
        <v>232</v>
      </c>
      <c r="F1287" s="2" t="s">
        <v>1228</v>
      </c>
      <c r="G1287" s="2" t="s">
        <v>3</v>
      </c>
      <c r="H1287" s="2" t="s">
        <v>3241</v>
      </c>
      <c r="I1287" s="1" t="s">
        <v>1</v>
      </c>
      <c r="J1287" s="1" t="s">
        <v>1</v>
      </c>
      <c r="K1287" s="1" t="s">
        <v>1</v>
      </c>
      <c r="L1287" s="1" t="s">
        <v>1</v>
      </c>
      <c r="M1287" s="1">
        <v>0</v>
      </c>
      <c r="N1287" s="2" t="s">
        <v>1</v>
      </c>
      <c r="O1287" s="2" t="s">
        <v>2</v>
      </c>
      <c r="P1287" s="2" t="s">
        <v>1</v>
      </c>
      <c r="Q1287" s="1">
        <v>233713682.454</v>
      </c>
      <c r="R1287" s="1">
        <v>0</v>
      </c>
      <c r="S1287" s="1">
        <v>188131544.05000001</v>
      </c>
      <c r="T1287" s="1">
        <v>0</v>
      </c>
      <c r="U1287" s="2" t="s">
        <v>0</v>
      </c>
      <c r="V1287" s="1">
        <v>0</v>
      </c>
      <c r="W1287" s="1">
        <v>39294946.899999999</v>
      </c>
      <c r="X1287" s="2" t="s">
        <v>9</v>
      </c>
      <c r="Y1287" s="1">
        <v>6287191.5040000007</v>
      </c>
      <c r="Z1287" s="1">
        <v>0</v>
      </c>
      <c r="AA1287" s="2" t="s">
        <v>0</v>
      </c>
      <c r="AB1287" s="1">
        <v>0</v>
      </c>
      <c r="AC1287" s="1">
        <v>0</v>
      </c>
      <c r="AD1287" s="2" t="s">
        <v>0</v>
      </c>
      <c r="AE1287" s="1">
        <v>0</v>
      </c>
      <c r="AF1287" s="2">
        <v>0</v>
      </c>
      <c r="AG1287" s="2" t="s">
        <v>0</v>
      </c>
      <c r="AH1287" s="1">
        <v>0</v>
      </c>
      <c r="AI1287" s="1">
        <v>0</v>
      </c>
      <c r="AJ1287" s="2" t="s">
        <v>0</v>
      </c>
      <c r="AK1287" s="1">
        <v>0</v>
      </c>
      <c r="AL1287" s="1">
        <v>0</v>
      </c>
      <c r="AM1287" s="49" t="s">
        <v>1</v>
      </c>
      <c r="AN1287" s="2" t="s">
        <v>1</v>
      </c>
      <c r="AO1287" s="49" t="s">
        <v>1</v>
      </c>
      <c r="AP1287" s="2" t="s">
        <v>1</v>
      </c>
      <c r="AR1287" s="7"/>
      <c r="AS1287" s="125"/>
      <c r="AT1287" s="5"/>
      <c r="AU1287" s="13"/>
    </row>
    <row r="1288" spans="1:47" x14ac:dyDescent="0.25">
      <c r="A1288" s="2" t="s">
        <v>1995</v>
      </c>
      <c r="B1288" s="48">
        <v>44193</v>
      </c>
      <c r="C1288" s="2" t="s">
        <v>6</v>
      </c>
      <c r="D1288" s="2" t="s">
        <v>49</v>
      </c>
      <c r="E1288" s="2" t="s">
        <v>446</v>
      </c>
      <c r="F1288" s="2" t="s">
        <v>3242</v>
      </c>
      <c r="G1288" s="2" t="s">
        <v>3</v>
      </c>
      <c r="H1288" s="2" t="s">
        <v>1885</v>
      </c>
      <c r="I1288" s="1"/>
      <c r="J1288" s="1"/>
      <c r="K1288" s="1"/>
      <c r="L1288" s="1"/>
      <c r="M1288" s="1">
        <v>0</v>
      </c>
      <c r="N1288" s="2"/>
      <c r="O1288" s="2" t="s">
        <v>98</v>
      </c>
      <c r="P1288" s="2"/>
      <c r="Q1288" s="1">
        <v>0</v>
      </c>
      <c r="R1288" s="1">
        <v>0</v>
      </c>
      <c r="S1288" s="1">
        <v>0</v>
      </c>
      <c r="T1288" s="1">
        <v>0</v>
      </c>
      <c r="U1288" s="2" t="s">
        <v>0</v>
      </c>
      <c r="V1288" s="1">
        <v>0</v>
      </c>
      <c r="W1288" s="1">
        <v>0</v>
      </c>
      <c r="X1288" s="2" t="s">
        <v>0</v>
      </c>
      <c r="Y1288" s="1">
        <v>0</v>
      </c>
      <c r="Z1288" s="1">
        <v>0</v>
      </c>
      <c r="AA1288" s="2" t="s">
        <v>0</v>
      </c>
      <c r="AB1288" s="1">
        <v>0</v>
      </c>
      <c r="AC1288" s="1">
        <v>0</v>
      </c>
      <c r="AD1288" s="2" t="s">
        <v>0</v>
      </c>
      <c r="AE1288" s="1">
        <v>0</v>
      </c>
      <c r="AF1288" s="2">
        <v>0</v>
      </c>
      <c r="AG1288" s="2" t="s">
        <v>0</v>
      </c>
      <c r="AH1288" s="1">
        <v>0</v>
      </c>
      <c r="AI1288" s="1">
        <v>0</v>
      </c>
      <c r="AJ1288" s="2" t="s">
        <v>0</v>
      </c>
      <c r="AK1288" s="1">
        <v>0</v>
      </c>
      <c r="AL1288" s="1">
        <v>0</v>
      </c>
      <c r="AM1288" s="49" t="s">
        <v>1</v>
      </c>
      <c r="AN1288" s="2" t="s">
        <v>1</v>
      </c>
      <c r="AO1288" s="49" t="s">
        <v>1</v>
      </c>
      <c r="AP1288" s="2" t="s">
        <v>1</v>
      </c>
      <c r="AR1288" s="7"/>
      <c r="AS1288" s="125"/>
      <c r="AT1288" s="5"/>
      <c r="AU1288" s="13"/>
    </row>
    <row r="1289" spans="1:47" x14ac:dyDescent="0.25">
      <c r="A1289" s="2" t="s">
        <v>1999</v>
      </c>
      <c r="B1289" s="48">
        <v>44193</v>
      </c>
      <c r="C1289" s="2" t="s">
        <v>27</v>
      </c>
      <c r="D1289" s="2" t="s">
        <v>42</v>
      </c>
      <c r="E1289" s="2" t="s">
        <v>214</v>
      </c>
      <c r="F1289" s="2" t="s">
        <v>2849</v>
      </c>
      <c r="G1289" s="2" t="s">
        <v>3</v>
      </c>
      <c r="H1289" s="2" t="s">
        <v>3243</v>
      </c>
      <c r="I1289" s="1" t="s">
        <v>1</v>
      </c>
      <c r="J1289" s="1" t="s">
        <v>1</v>
      </c>
      <c r="K1289" s="1" t="s">
        <v>1</v>
      </c>
      <c r="L1289" s="1" t="s">
        <v>1</v>
      </c>
      <c r="M1289" s="1">
        <v>0</v>
      </c>
      <c r="N1289" s="2" t="s">
        <v>1</v>
      </c>
      <c r="O1289" s="2" t="s">
        <v>2</v>
      </c>
      <c r="P1289" s="2" t="s">
        <v>1</v>
      </c>
      <c r="Q1289" s="1">
        <v>230743304.84720001</v>
      </c>
      <c r="R1289" s="1">
        <v>0</v>
      </c>
      <c r="S1289" s="1">
        <v>131568123</v>
      </c>
      <c r="T1289" s="1">
        <v>0</v>
      </c>
      <c r="U1289" s="2" t="s">
        <v>0</v>
      </c>
      <c r="V1289" s="1">
        <v>0</v>
      </c>
      <c r="W1289" s="1">
        <v>85495846.420000002</v>
      </c>
      <c r="X1289" s="2" t="s">
        <v>0</v>
      </c>
      <c r="Y1289" s="1">
        <v>13679335.427199999</v>
      </c>
      <c r="Z1289" s="1">
        <v>0</v>
      </c>
      <c r="AA1289" s="2" t="s">
        <v>0</v>
      </c>
      <c r="AB1289" s="1">
        <v>0</v>
      </c>
      <c r="AC1289" s="1">
        <v>0</v>
      </c>
      <c r="AD1289" s="2" t="s">
        <v>0</v>
      </c>
      <c r="AE1289" s="1">
        <v>0</v>
      </c>
      <c r="AF1289" s="2">
        <v>0</v>
      </c>
      <c r="AG1289" s="2" t="s">
        <v>0</v>
      </c>
      <c r="AH1289" s="1">
        <v>0</v>
      </c>
      <c r="AI1289" s="1">
        <v>0</v>
      </c>
      <c r="AJ1289" s="2" t="s">
        <v>0</v>
      </c>
      <c r="AK1289" s="1">
        <v>0</v>
      </c>
      <c r="AL1289" s="1">
        <v>0</v>
      </c>
      <c r="AM1289" s="49" t="s">
        <v>1</v>
      </c>
      <c r="AN1289" s="2" t="s">
        <v>1</v>
      </c>
      <c r="AO1289" s="49" t="s">
        <v>1</v>
      </c>
      <c r="AP1289" s="2" t="s">
        <v>1</v>
      </c>
      <c r="AR1289" s="7"/>
      <c r="AS1289" s="125"/>
      <c r="AT1289" s="5"/>
      <c r="AU1289" s="13"/>
    </row>
    <row r="1290" spans="1:47" x14ac:dyDescent="0.25">
      <c r="A1290" s="2" t="s">
        <v>2001</v>
      </c>
      <c r="B1290" s="48">
        <v>44193</v>
      </c>
      <c r="C1290" s="2" t="s">
        <v>35</v>
      </c>
      <c r="D1290" s="2" t="s">
        <v>42</v>
      </c>
      <c r="E1290" s="2" t="s">
        <v>219</v>
      </c>
      <c r="F1290" s="2" t="s">
        <v>3244</v>
      </c>
      <c r="G1290" s="2" t="s">
        <v>3</v>
      </c>
      <c r="H1290" s="2" t="s">
        <v>3245</v>
      </c>
      <c r="I1290" s="1" t="s">
        <v>1</v>
      </c>
      <c r="J1290" s="1" t="s">
        <v>1</v>
      </c>
      <c r="K1290" s="1" t="s">
        <v>1</v>
      </c>
      <c r="L1290" s="1" t="s">
        <v>1</v>
      </c>
      <c r="M1290" s="1">
        <v>0</v>
      </c>
      <c r="N1290" s="2" t="s">
        <v>1</v>
      </c>
      <c r="O1290" s="2" t="s">
        <v>2</v>
      </c>
      <c r="P1290" s="2" t="s">
        <v>1</v>
      </c>
      <c r="Q1290" s="1">
        <v>263318048.29999998</v>
      </c>
      <c r="R1290" s="1">
        <v>0</v>
      </c>
      <c r="S1290" s="1">
        <v>239141455.90000001</v>
      </c>
      <c r="T1290" s="1">
        <v>0</v>
      </c>
      <c r="U1290" s="2" t="s">
        <v>0</v>
      </c>
      <c r="V1290" s="1">
        <v>0</v>
      </c>
      <c r="W1290" s="1">
        <v>20841890</v>
      </c>
      <c r="X1290" s="2" t="s">
        <v>0</v>
      </c>
      <c r="Y1290" s="1">
        <v>3334702.4</v>
      </c>
      <c r="Z1290" s="1">
        <v>0</v>
      </c>
      <c r="AA1290" s="2" t="s">
        <v>0</v>
      </c>
      <c r="AB1290" s="1">
        <v>0</v>
      </c>
      <c r="AC1290" s="1">
        <v>0</v>
      </c>
      <c r="AD1290" s="2" t="s">
        <v>0</v>
      </c>
      <c r="AE1290" s="1">
        <v>0</v>
      </c>
      <c r="AF1290" s="2">
        <v>0</v>
      </c>
      <c r="AG1290" s="2" t="s">
        <v>0</v>
      </c>
      <c r="AH1290" s="1">
        <v>0</v>
      </c>
      <c r="AI1290" s="1">
        <v>0</v>
      </c>
      <c r="AJ1290" s="2" t="s">
        <v>0</v>
      </c>
      <c r="AK1290" s="1">
        <v>0</v>
      </c>
      <c r="AL1290" s="1">
        <v>0</v>
      </c>
      <c r="AM1290" s="49" t="s">
        <v>1</v>
      </c>
      <c r="AN1290" s="2" t="s">
        <v>1</v>
      </c>
      <c r="AO1290" s="49" t="s">
        <v>1</v>
      </c>
      <c r="AP1290" s="2" t="s">
        <v>1</v>
      </c>
      <c r="AR1290" s="7"/>
      <c r="AS1290" s="125"/>
      <c r="AT1290" s="5"/>
      <c r="AU1290" s="13"/>
    </row>
    <row r="1291" spans="1:47" x14ac:dyDescent="0.25">
      <c r="A1291" s="2" t="s">
        <v>2003</v>
      </c>
      <c r="B1291" s="48">
        <v>44193</v>
      </c>
      <c r="C1291" s="2" t="s">
        <v>35</v>
      </c>
      <c r="D1291" s="2" t="s">
        <v>42</v>
      </c>
      <c r="E1291" s="2" t="s">
        <v>219</v>
      </c>
      <c r="F1291" s="2" t="s">
        <v>3244</v>
      </c>
      <c r="G1291" s="2" t="s">
        <v>3</v>
      </c>
      <c r="H1291" s="2" t="s">
        <v>3246</v>
      </c>
      <c r="I1291" s="1" t="s">
        <v>1</v>
      </c>
      <c r="J1291" s="1" t="s">
        <v>1</v>
      </c>
      <c r="K1291" s="1" t="s">
        <v>1</v>
      </c>
      <c r="L1291" s="1" t="s">
        <v>1</v>
      </c>
      <c r="M1291" s="1">
        <v>0</v>
      </c>
      <c r="N1291" s="2" t="s">
        <v>1</v>
      </c>
      <c r="O1291" s="2" t="s">
        <v>3247</v>
      </c>
      <c r="P1291" s="2" t="s">
        <v>3248</v>
      </c>
      <c r="Q1291" s="1">
        <v>2589225</v>
      </c>
      <c r="R1291" s="1">
        <v>0</v>
      </c>
      <c r="S1291" s="1">
        <v>2589225</v>
      </c>
      <c r="T1291" s="1">
        <v>0</v>
      </c>
      <c r="U1291" s="2" t="s">
        <v>0</v>
      </c>
      <c r="V1291" s="1">
        <v>0</v>
      </c>
      <c r="W1291" s="1">
        <v>0</v>
      </c>
      <c r="X1291" s="2" t="s">
        <v>0</v>
      </c>
      <c r="Y1291" s="1">
        <v>0</v>
      </c>
      <c r="Z1291" s="1">
        <v>0</v>
      </c>
      <c r="AA1291" s="2" t="s">
        <v>0</v>
      </c>
      <c r="AB1291" s="1">
        <v>0</v>
      </c>
      <c r="AC1291" s="1">
        <v>0</v>
      </c>
      <c r="AD1291" s="2" t="s">
        <v>0</v>
      </c>
      <c r="AE1291" s="1">
        <v>0</v>
      </c>
      <c r="AF1291" s="2">
        <v>0</v>
      </c>
      <c r="AG1291" s="2" t="s">
        <v>0</v>
      </c>
      <c r="AH1291" s="1">
        <v>0</v>
      </c>
      <c r="AI1291" s="1">
        <v>0</v>
      </c>
      <c r="AJ1291" s="2" t="s">
        <v>0</v>
      </c>
      <c r="AK1291" s="1">
        <v>0</v>
      </c>
      <c r="AL1291" s="1">
        <v>0</v>
      </c>
      <c r="AM1291" s="49" t="s">
        <v>1</v>
      </c>
      <c r="AN1291" s="2" t="s">
        <v>1</v>
      </c>
      <c r="AO1291" s="49" t="s">
        <v>1</v>
      </c>
      <c r="AP1291" s="2" t="s">
        <v>1</v>
      </c>
      <c r="AR1291" s="7"/>
      <c r="AS1291" s="125"/>
      <c r="AT1291" s="5"/>
      <c r="AU1291" s="13"/>
    </row>
    <row r="1292" spans="1:47" x14ac:dyDescent="0.25">
      <c r="A1292" s="2" t="s">
        <v>2005</v>
      </c>
      <c r="B1292" s="48">
        <v>44193</v>
      </c>
      <c r="C1292" s="2" t="s">
        <v>35</v>
      </c>
      <c r="D1292" s="2" t="s">
        <v>42</v>
      </c>
      <c r="E1292" s="2" t="s">
        <v>219</v>
      </c>
      <c r="F1292" s="2" t="s">
        <v>3244</v>
      </c>
      <c r="G1292" s="2" t="s">
        <v>3</v>
      </c>
      <c r="H1292" s="2" t="s">
        <v>3249</v>
      </c>
      <c r="I1292" s="1" t="s">
        <v>1</v>
      </c>
      <c r="J1292" s="1" t="s">
        <v>1</v>
      </c>
      <c r="K1292" s="1" t="s">
        <v>1</v>
      </c>
      <c r="L1292" s="1" t="s">
        <v>1</v>
      </c>
      <c r="M1292" s="1">
        <v>0</v>
      </c>
      <c r="N1292" s="2" t="s">
        <v>1</v>
      </c>
      <c r="O1292" s="2" t="s">
        <v>2</v>
      </c>
      <c r="P1292" s="2" t="s">
        <v>1</v>
      </c>
      <c r="Q1292" s="1">
        <v>136987294.40000001</v>
      </c>
      <c r="R1292" s="1">
        <v>0</v>
      </c>
      <c r="S1292" s="1">
        <v>132336831.19999999</v>
      </c>
      <c r="T1292" s="1">
        <v>0</v>
      </c>
      <c r="U1292" s="2" t="s">
        <v>0</v>
      </c>
      <c r="V1292" s="1">
        <v>0</v>
      </c>
      <c r="W1292" s="1">
        <v>4009020</v>
      </c>
      <c r="X1292" s="2" t="s">
        <v>0</v>
      </c>
      <c r="Y1292" s="1">
        <v>641443.19999999995</v>
      </c>
      <c r="Z1292" s="1">
        <v>0</v>
      </c>
      <c r="AA1292" s="2" t="s">
        <v>0</v>
      </c>
      <c r="AB1292" s="1">
        <v>0</v>
      </c>
      <c r="AC1292" s="1">
        <v>0</v>
      </c>
      <c r="AD1292" s="2" t="s">
        <v>0</v>
      </c>
      <c r="AE1292" s="1">
        <v>0</v>
      </c>
      <c r="AF1292" s="2">
        <v>0</v>
      </c>
      <c r="AG1292" s="2" t="s">
        <v>0</v>
      </c>
      <c r="AH1292" s="1">
        <v>0</v>
      </c>
      <c r="AI1292" s="1">
        <v>0</v>
      </c>
      <c r="AJ1292" s="2" t="s">
        <v>0</v>
      </c>
      <c r="AK1292" s="1">
        <v>0</v>
      </c>
      <c r="AL1292" s="1">
        <v>0</v>
      </c>
      <c r="AM1292" s="49" t="s">
        <v>1</v>
      </c>
      <c r="AN1292" s="2" t="s">
        <v>1</v>
      </c>
      <c r="AO1292" s="49" t="s">
        <v>1</v>
      </c>
      <c r="AP1292" s="2" t="s">
        <v>1</v>
      </c>
      <c r="AR1292" s="7"/>
      <c r="AS1292" s="125"/>
      <c r="AT1292" s="5"/>
      <c r="AU1292" s="13"/>
    </row>
    <row r="1293" spans="1:47" x14ac:dyDescent="0.25">
      <c r="A1293" s="2" t="s">
        <v>2007</v>
      </c>
      <c r="B1293" s="48">
        <v>44193</v>
      </c>
      <c r="C1293" s="2" t="s">
        <v>6</v>
      </c>
      <c r="D1293" s="2" t="s">
        <v>42</v>
      </c>
      <c r="E1293" s="2" t="s">
        <v>217</v>
      </c>
      <c r="F1293" s="2" t="s">
        <v>894</v>
      </c>
      <c r="G1293" s="2" t="s">
        <v>3</v>
      </c>
      <c r="H1293" s="2" t="s">
        <v>3250</v>
      </c>
      <c r="I1293" s="1"/>
      <c r="J1293" s="1"/>
      <c r="K1293" s="1"/>
      <c r="L1293" s="1"/>
      <c r="M1293" s="1">
        <v>0</v>
      </c>
      <c r="N1293" s="2"/>
      <c r="O1293" s="2" t="s">
        <v>2</v>
      </c>
      <c r="P1293" s="2"/>
      <c r="Q1293" s="1">
        <v>108696601</v>
      </c>
      <c r="R1293" s="1">
        <v>0</v>
      </c>
      <c r="S1293" s="1">
        <v>108696601</v>
      </c>
      <c r="T1293" s="1">
        <v>0</v>
      </c>
      <c r="U1293" s="2" t="s">
        <v>0</v>
      </c>
      <c r="V1293" s="1">
        <v>0</v>
      </c>
      <c r="W1293" s="1">
        <v>0</v>
      </c>
      <c r="X1293" s="2" t="s">
        <v>0</v>
      </c>
      <c r="Y1293" s="1">
        <v>0</v>
      </c>
      <c r="Z1293" s="1">
        <v>0</v>
      </c>
      <c r="AA1293" s="2" t="s">
        <v>0</v>
      </c>
      <c r="AB1293" s="1">
        <v>0</v>
      </c>
      <c r="AC1293" s="1">
        <v>0</v>
      </c>
      <c r="AD1293" s="2" t="s">
        <v>0</v>
      </c>
      <c r="AE1293" s="1">
        <v>0</v>
      </c>
      <c r="AF1293" s="2">
        <v>0</v>
      </c>
      <c r="AG1293" s="2" t="s">
        <v>0</v>
      </c>
      <c r="AH1293" s="1">
        <v>0</v>
      </c>
      <c r="AI1293" s="1">
        <v>0</v>
      </c>
      <c r="AJ1293" s="2" t="s">
        <v>0</v>
      </c>
      <c r="AK1293" s="1">
        <v>0</v>
      </c>
      <c r="AL1293" s="1">
        <v>0</v>
      </c>
      <c r="AM1293" s="49" t="s">
        <v>1</v>
      </c>
      <c r="AN1293" s="2" t="s">
        <v>1</v>
      </c>
      <c r="AO1293" s="49" t="s">
        <v>1</v>
      </c>
      <c r="AP1293" s="2" t="s">
        <v>1</v>
      </c>
      <c r="AR1293" s="7"/>
      <c r="AS1293" s="125"/>
      <c r="AT1293" s="5"/>
      <c r="AU1293" s="13"/>
    </row>
    <row r="1294" spans="1:47" x14ac:dyDescent="0.25">
      <c r="A1294" s="2" t="s">
        <v>2009</v>
      </c>
      <c r="B1294" s="48">
        <v>44193</v>
      </c>
      <c r="C1294" s="2" t="s">
        <v>6</v>
      </c>
      <c r="D1294" s="2" t="s">
        <v>42</v>
      </c>
      <c r="E1294" s="2" t="s">
        <v>221</v>
      </c>
      <c r="F1294" s="2" t="s">
        <v>897</v>
      </c>
      <c r="G1294" s="2" t="s">
        <v>3</v>
      </c>
      <c r="H1294" s="2" t="s">
        <v>3251</v>
      </c>
      <c r="I1294" s="1" t="s">
        <v>1</v>
      </c>
      <c r="J1294" s="1" t="s">
        <v>1</v>
      </c>
      <c r="K1294" s="1" t="s">
        <v>1</v>
      </c>
      <c r="L1294" s="1" t="s">
        <v>1</v>
      </c>
      <c r="M1294" s="1">
        <v>0</v>
      </c>
      <c r="N1294" s="2" t="s">
        <v>1</v>
      </c>
      <c r="O1294" s="2" t="s">
        <v>2</v>
      </c>
      <c r="P1294" s="2" t="s">
        <v>1</v>
      </c>
      <c r="Q1294" s="1">
        <v>75839243.920000002</v>
      </c>
      <c r="R1294" s="1">
        <v>0</v>
      </c>
      <c r="S1294" s="1">
        <v>66139020</v>
      </c>
      <c r="T1294" s="1">
        <v>0</v>
      </c>
      <c r="U1294" s="2" t="s">
        <v>0</v>
      </c>
      <c r="V1294" s="1">
        <v>0</v>
      </c>
      <c r="W1294" s="1">
        <v>8362262</v>
      </c>
      <c r="X1294" s="2" t="s">
        <v>0</v>
      </c>
      <c r="Y1294" s="1">
        <v>1337961.92</v>
      </c>
      <c r="Z1294" s="1">
        <v>0</v>
      </c>
      <c r="AA1294" s="2" t="s">
        <v>0</v>
      </c>
      <c r="AB1294" s="1">
        <v>0</v>
      </c>
      <c r="AC1294" s="1">
        <v>0</v>
      </c>
      <c r="AD1294" s="2" t="s">
        <v>0</v>
      </c>
      <c r="AE1294" s="1">
        <v>0</v>
      </c>
      <c r="AF1294" s="2">
        <v>0</v>
      </c>
      <c r="AG1294" s="2" t="s">
        <v>0</v>
      </c>
      <c r="AH1294" s="1">
        <v>0</v>
      </c>
      <c r="AI1294" s="1">
        <v>0</v>
      </c>
      <c r="AJ1294" s="2" t="s">
        <v>0</v>
      </c>
      <c r="AK1294" s="1">
        <v>0</v>
      </c>
      <c r="AL1294" s="1">
        <v>0</v>
      </c>
      <c r="AM1294" s="49" t="s">
        <v>1</v>
      </c>
      <c r="AN1294" s="2" t="s">
        <v>1</v>
      </c>
      <c r="AO1294" s="49" t="s">
        <v>1</v>
      </c>
      <c r="AP1294" s="2" t="s">
        <v>1</v>
      </c>
      <c r="AR1294" s="7"/>
      <c r="AS1294" s="125"/>
      <c r="AT1294" s="5"/>
      <c r="AU1294" s="13"/>
    </row>
    <row r="1295" spans="1:47" x14ac:dyDescent="0.25">
      <c r="A1295" s="2" t="s">
        <v>2011</v>
      </c>
      <c r="B1295" s="48">
        <v>44193</v>
      </c>
      <c r="C1295" s="2" t="s">
        <v>6</v>
      </c>
      <c r="D1295" s="2" t="s">
        <v>42</v>
      </c>
      <c r="E1295" s="2" t="s">
        <v>221</v>
      </c>
      <c r="F1295" s="2" t="s">
        <v>897</v>
      </c>
      <c r="G1295" s="2" t="s">
        <v>3</v>
      </c>
      <c r="H1295" s="2" t="s">
        <v>3252</v>
      </c>
      <c r="I1295" s="1" t="s">
        <v>1</v>
      </c>
      <c r="J1295" s="1" t="s">
        <v>1</v>
      </c>
      <c r="K1295" s="1" t="s">
        <v>1</v>
      </c>
      <c r="L1295" s="1" t="s">
        <v>1</v>
      </c>
      <c r="M1295" s="1">
        <v>0</v>
      </c>
      <c r="N1295" s="2" t="s">
        <v>1</v>
      </c>
      <c r="O1295" s="2" t="s">
        <v>365</v>
      </c>
      <c r="P1295" s="2" t="s">
        <v>674</v>
      </c>
      <c r="Q1295" s="1">
        <v>1680115.1</v>
      </c>
      <c r="R1295" s="1">
        <v>0</v>
      </c>
      <c r="S1295" s="1">
        <v>1137687.5</v>
      </c>
      <c r="T1295" s="1">
        <v>467610</v>
      </c>
      <c r="U1295" s="2" t="s">
        <v>9</v>
      </c>
      <c r="V1295" s="1">
        <v>74817.600000000006</v>
      </c>
      <c r="W1295" s="1">
        <v>0</v>
      </c>
      <c r="X1295" s="2" t="s">
        <v>0</v>
      </c>
      <c r="Y1295" s="1">
        <v>0</v>
      </c>
      <c r="Z1295" s="1">
        <v>0</v>
      </c>
      <c r="AA1295" s="2" t="s">
        <v>0</v>
      </c>
      <c r="AB1295" s="1">
        <v>0</v>
      </c>
      <c r="AC1295" s="1">
        <v>0</v>
      </c>
      <c r="AD1295" s="2" t="s">
        <v>0</v>
      </c>
      <c r="AE1295" s="1">
        <v>0</v>
      </c>
      <c r="AF1295" s="2">
        <v>0</v>
      </c>
      <c r="AG1295" s="2" t="s">
        <v>0</v>
      </c>
      <c r="AH1295" s="1">
        <v>0</v>
      </c>
      <c r="AI1295" s="1">
        <v>0</v>
      </c>
      <c r="AJ1295" s="2" t="s">
        <v>0</v>
      </c>
      <c r="AK1295" s="1">
        <v>0</v>
      </c>
      <c r="AL1295" s="1">
        <v>0</v>
      </c>
      <c r="AM1295" s="49" t="s">
        <v>1</v>
      </c>
      <c r="AN1295" s="2" t="s">
        <v>1</v>
      </c>
      <c r="AO1295" s="49" t="s">
        <v>1</v>
      </c>
      <c r="AP1295" s="2" t="s">
        <v>1</v>
      </c>
      <c r="AR1295" s="7"/>
      <c r="AS1295" s="125"/>
      <c r="AT1295" s="5"/>
      <c r="AU1295" s="13"/>
    </row>
    <row r="1296" spans="1:47" x14ac:dyDescent="0.25">
      <c r="A1296" s="2" t="s">
        <v>2013</v>
      </c>
      <c r="B1296" s="48">
        <v>44193</v>
      </c>
      <c r="C1296" s="2" t="s">
        <v>6</v>
      </c>
      <c r="D1296" s="2" t="s">
        <v>42</v>
      </c>
      <c r="E1296" s="2" t="s">
        <v>221</v>
      </c>
      <c r="F1296" s="2" t="s">
        <v>897</v>
      </c>
      <c r="G1296" s="2" t="s">
        <v>3</v>
      </c>
      <c r="H1296" s="2" t="s">
        <v>3253</v>
      </c>
      <c r="I1296" s="1" t="s">
        <v>1</v>
      </c>
      <c r="J1296" s="1" t="s">
        <v>1</v>
      </c>
      <c r="K1296" s="1" t="s">
        <v>1</v>
      </c>
      <c r="L1296" s="1" t="s">
        <v>1</v>
      </c>
      <c r="M1296" s="1">
        <v>0</v>
      </c>
      <c r="N1296" s="2" t="s">
        <v>1</v>
      </c>
      <c r="O1296" s="2" t="s">
        <v>2</v>
      </c>
      <c r="P1296" s="2" t="s">
        <v>1</v>
      </c>
      <c r="Q1296" s="1">
        <v>557390351.39200008</v>
      </c>
      <c r="R1296" s="1">
        <v>0</v>
      </c>
      <c r="S1296" s="1">
        <v>464459568.70000011</v>
      </c>
      <c r="T1296" s="1">
        <v>0</v>
      </c>
      <c r="U1296" s="2" t="s">
        <v>0</v>
      </c>
      <c r="V1296" s="1">
        <v>0</v>
      </c>
      <c r="W1296" s="1">
        <v>80112743.700000003</v>
      </c>
      <c r="X1296" s="2" t="s">
        <v>0</v>
      </c>
      <c r="Y1296" s="1">
        <v>12818038.991999999</v>
      </c>
      <c r="Z1296" s="1">
        <v>0</v>
      </c>
      <c r="AA1296" s="2" t="s">
        <v>0</v>
      </c>
      <c r="AB1296" s="1">
        <v>0</v>
      </c>
      <c r="AC1296" s="1">
        <v>0</v>
      </c>
      <c r="AD1296" s="2" t="s">
        <v>0</v>
      </c>
      <c r="AE1296" s="1">
        <v>0</v>
      </c>
      <c r="AF1296" s="2">
        <v>0</v>
      </c>
      <c r="AG1296" s="2" t="s">
        <v>0</v>
      </c>
      <c r="AH1296" s="1">
        <v>0</v>
      </c>
      <c r="AI1296" s="1">
        <v>0</v>
      </c>
      <c r="AJ1296" s="2" t="s">
        <v>0</v>
      </c>
      <c r="AK1296" s="1">
        <v>0</v>
      </c>
      <c r="AL1296" s="1">
        <v>0</v>
      </c>
      <c r="AM1296" s="49" t="s">
        <v>1</v>
      </c>
      <c r="AN1296" s="2" t="s">
        <v>1</v>
      </c>
      <c r="AO1296" s="49" t="s">
        <v>1</v>
      </c>
      <c r="AP1296" s="2" t="s">
        <v>1</v>
      </c>
      <c r="AR1296" s="7"/>
      <c r="AS1296" s="125"/>
      <c r="AT1296" s="5"/>
      <c r="AU1296" s="13"/>
    </row>
    <row r="1297" spans="1:47" x14ac:dyDescent="0.25">
      <c r="A1297" s="2" t="s">
        <v>2015</v>
      </c>
      <c r="B1297" s="48">
        <v>44193</v>
      </c>
      <c r="C1297" s="2" t="s">
        <v>27</v>
      </c>
      <c r="D1297" s="2" t="s">
        <v>38</v>
      </c>
      <c r="E1297" s="2" t="s">
        <v>4</v>
      </c>
      <c r="F1297" s="2" t="s">
        <v>2935</v>
      </c>
      <c r="G1297" s="2" t="s">
        <v>3</v>
      </c>
      <c r="H1297" s="2" t="s">
        <v>3254</v>
      </c>
      <c r="I1297" s="1" t="s">
        <v>1</v>
      </c>
      <c r="J1297" s="1" t="s">
        <v>1</v>
      </c>
      <c r="K1297" s="1" t="s">
        <v>1</v>
      </c>
      <c r="L1297" s="1" t="s">
        <v>1</v>
      </c>
      <c r="M1297" s="1">
        <v>0</v>
      </c>
      <c r="N1297" s="2" t="s">
        <v>1</v>
      </c>
      <c r="O1297" s="2" t="s">
        <v>2</v>
      </c>
      <c r="P1297" s="2" t="s">
        <v>1</v>
      </c>
      <c r="Q1297" s="1">
        <v>57530749.32</v>
      </c>
      <c r="R1297" s="1">
        <v>0</v>
      </c>
      <c r="S1297" s="1">
        <v>35918613</v>
      </c>
      <c r="T1297" s="1">
        <v>0</v>
      </c>
      <c r="U1297" s="2" t="s">
        <v>0</v>
      </c>
      <c r="V1297" s="1">
        <v>0</v>
      </c>
      <c r="W1297" s="1">
        <v>18631152</v>
      </c>
      <c r="X1297" s="2" t="s">
        <v>9</v>
      </c>
      <c r="Y1297" s="1">
        <v>2980984.3200000003</v>
      </c>
      <c r="Z1297" s="1">
        <v>0</v>
      </c>
      <c r="AA1297" s="2" t="s">
        <v>0</v>
      </c>
      <c r="AB1297" s="1">
        <v>0</v>
      </c>
      <c r="AC1297" s="1">
        <v>0</v>
      </c>
      <c r="AD1297" s="2" t="s">
        <v>0</v>
      </c>
      <c r="AE1297" s="1">
        <v>0</v>
      </c>
      <c r="AF1297" s="2">
        <v>0</v>
      </c>
      <c r="AG1297" s="2" t="s">
        <v>0</v>
      </c>
      <c r="AH1297" s="1">
        <v>0</v>
      </c>
      <c r="AI1297" s="1">
        <v>0</v>
      </c>
      <c r="AJ1297" s="2" t="s">
        <v>0</v>
      </c>
      <c r="AK1297" s="1">
        <v>0</v>
      </c>
      <c r="AL1297" s="1">
        <v>0</v>
      </c>
      <c r="AM1297" s="49" t="s">
        <v>1</v>
      </c>
      <c r="AN1297" s="2" t="s">
        <v>1</v>
      </c>
      <c r="AO1297" s="49" t="s">
        <v>1</v>
      </c>
      <c r="AP1297" s="2" t="s">
        <v>1</v>
      </c>
      <c r="AR1297" s="7"/>
      <c r="AS1297" s="125"/>
      <c r="AT1297" s="5"/>
      <c r="AU1297" s="13"/>
    </row>
    <row r="1298" spans="1:47" x14ac:dyDescent="0.25">
      <c r="A1298" s="2" t="s">
        <v>2017</v>
      </c>
      <c r="B1298" s="48">
        <v>44193</v>
      </c>
      <c r="C1298" s="2" t="s">
        <v>27</v>
      </c>
      <c r="D1298" s="2" t="s">
        <v>38</v>
      </c>
      <c r="E1298" s="2" t="s">
        <v>4</v>
      </c>
      <c r="F1298" s="2" t="s">
        <v>2938</v>
      </c>
      <c r="G1298" s="2" t="s">
        <v>3</v>
      </c>
      <c r="H1298" s="2" t="s">
        <v>3255</v>
      </c>
      <c r="I1298" s="1" t="s">
        <v>1</v>
      </c>
      <c r="J1298" s="1" t="s">
        <v>1</v>
      </c>
      <c r="K1298" s="1" t="s">
        <v>1</v>
      </c>
      <c r="L1298" s="1" t="s">
        <v>1</v>
      </c>
      <c r="M1298" s="1">
        <v>0</v>
      </c>
      <c r="N1298" s="2" t="s">
        <v>1</v>
      </c>
      <c r="O1298" s="2" t="s">
        <v>2798</v>
      </c>
      <c r="P1298" s="2" t="s">
        <v>2799</v>
      </c>
      <c r="Q1298" s="1">
        <v>15129499.199999999</v>
      </c>
      <c r="R1298" s="1">
        <v>0</v>
      </c>
      <c r="S1298" s="1">
        <v>9587634</v>
      </c>
      <c r="T1298" s="1">
        <v>4777470</v>
      </c>
      <c r="U1298" s="2" t="s">
        <v>9</v>
      </c>
      <c r="V1298" s="1">
        <v>764395.2</v>
      </c>
      <c r="W1298" s="1">
        <v>0</v>
      </c>
      <c r="X1298" s="2" t="s">
        <v>0</v>
      </c>
      <c r="Y1298" s="1">
        <v>0</v>
      </c>
      <c r="Z1298" s="1">
        <v>0</v>
      </c>
      <c r="AA1298" s="2" t="s">
        <v>0</v>
      </c>
      <c r="AB1298" s="1">
        <v>0</v>
      </c>
      <c r="AC1298" s="1">
        <v>0</v>
      </c>
      <c r="AD1298" s="2" t="s">
        <v>0</v>
      </c>
      <c r="AE1298" s="1">
        <v>0</v>
      </c>
      <c r="AF1298" s="2">
        <v>0</v>
      </c>
      <c r="AG1298" s="2" t="s">
        <v>0</v>
      </c>
      <c r="AH1298" s="1">
        <v>0</v>
      </c>
      <c r="AI1298" s="1">
        <v>0</v>
      </c>
      <c r="AJ1298" s="2" t="s">
        <v>0</v>
      </c>
      <c r="AK1298" s="1">
        <v>0</v>
      </c>
      <c r="AL1298" s="1">
        <v>0</v>
      </c>
      <c r="AM1298" s="49" t="s">
        <v>1</v>
      </c>
      <c r="AN1298" s="2" t="s">
        <v>1</v>
      </c>
      <c r="AO1298" s="49" t="s">
        <v>1</v>
      </c>
      <c r="AP1298" s="2" t="s">
        <v>1</v>
      </c>
      <c r="AR1298" s="7"/>
      <c r="AS1298" s="125"/>
      <c r="AT1298" s="5"/>
      <c r="AU1298" s="13"/>
    </row>
    <row r="1299" spans="1:47" x14ac:dyDescent="0.25">
      <c r="A1299" s="2" t="s">
        <v>2019</v>
      </c>
      <c r="B1299" s="48">
        <v>44193</v>
      </c>
      <c r="C1299" s="2" t="s">
        <v>27</v>
      </c>
      <c r="D1299" s="2" t="s">
        <v>38</v>
      </c>
      <c r="E1299" s="2" t="s">
        <v>4</v>
      </c>
      <c r="F1299" s="2" t="s">
        <v>2935</v>
      </c>
      <c r="G1299" s="2" t="s">
        <v>3</v>
      </c>
      <c r="H1299" s="2" t="s">
        <v>3256</v>
      </c>
      <c r="I1299" s="1" t="s">
        <v>1</v>
      </c>
      <c r="J1299" s="1" t="s">
        <v>1</v>
      </c>
      <c r="K1299" s="1" t="s">
        <v>1</v>
      </c>
      <c r="L1299" s="1" t="s">
        <v>1</v>
      </c>
      <c r="M1299" s="1">
        <v>0</v>
      </c>
      <c r="N1299" s="2" t="s">
        <v>1</v>
      </c>
      <c r="O1299" s="2" t="s">
        <v>2</v>
      </c>
      <c r="P1299" s="2" t="s">
        <v>1</v>
      </c>
      <c r="Q1299" s="1">
        <v>849581844.30239999</v>
      </c>
      <c r="R1299" s="1">
        <v>0</v>
      </c>
      <c r="S1299" s="1">
        <v>568532118.49000001</v>
      </c>
      <c r="T1299" s="1">
        <v>0</v>
      </c>
      <c r="U1299" s="2" t="s">
        <v>0</v>
      </c>
      <c r="V1299" s="1">
        <v>0</v>
      </c>
      <c r="W1299" s="1">
        <v>242284246.39000002</v>
      </c>
      <c r="X1299" s="2" t="s">
        <v>9</v>
      </c>
      <c r="Y1299" s="1">
        <v>38765479.42239999</v>
      </c>
      <c r="Z1299" s="1">
        <v>0</v>
      </c>
      <c r="AA1299" s="2" t="s">
        <v>0</v>
      </c>
      <c r="AB1299" s="1">
        <v>0</v>
      </c>
      <c r="AC1299" s="1">
        <v>0</v>
      </c>
      <c r="AD1299" s="2" t="s">
        <v>0</v>
      </c>
      <c r="AE1299" s="1">
        <v>0</v>
      </c>
      <c r="AF1299" s="2">
        <v>0</v>
      </c>
      <c r="AG1299" s="2" t="s">
        <v>0</v>
      </c>
      <c r="AH1299" s="1">
        <v>0</v>
      </c>
      <c r="AI1299" s="1">
        <v>0</v>
      </c>
      <c r="AJ1299" s="2" t="s">
        <v>0</v>
      </c>
      <c r="AK1299" s="1">
        <v>0</v>
      </c>
      <c r="AL1299" s="1">
        <v>0</v>
      </c>
      <c r="AM1299" s="49" t="s">
        <v>1</v>
      </c>
      <c r="AN1299" s="2" t="s">
        <v>1</v>
      </c>
      <c r="AO1299" s="49" t="s">
        <v>1</v>
      </c>
      <c r="AP1299" s="2" t="s">
        <v>1</v>
      </c>
      <c r="AR1299" s="7"/>
      <c r="AS1299" s="125"/>
      <c r="AT1299" s="5"/>
      <c r="AU1299" s="13"/>
    </row>
    <row r="1300" spans="1:47" x14ac:dyDescent="0.25">
      <c r="A1300" s="2" t="s">
        <v>2021</v>
      </c>
      <c r="B1300" s="48">
        <v>44193</v>
      </c>
      <c r="C1300" s="2" t="s">
        <v>35</v>
      </c>
      <c r="D1300" s="2" t="s">
        <v>38</v>
      </c>
      <c r="E1300" s="2" t="s">
        <v>210</v>
      </c>
      <c r="F1300" s="2" t="s">
        <v>2603</v>
      </c>
      <c r="G1300" s="2" t="s">
        <v>3</v>
      </c>
      <c r="H1300" s="2" t="s">
        <v>3257</v>
      </c>
      <c r="I1300" s="1" t="s">
        <v>1</v>
      </c>
      <c r="J1300" s="1" t="s">
        <v>1</v>
      </c>
      <c r="K1300" s="1" t="s">
        <v>1</v>
      </c>
      <c r="L1300" s="1" t="s">
        <v>1</v>
      </c>
      <c r="M1300" s="1">
        <v>0</v>
      </c>
      <c r="N1300" s="2" t="s">
        <v>1</v>
      </c>
      <c r="O1300" s="2" t="s">
        <v>2</v>
      </c>
      <c r="P1300" s="2" t="s">
        <v>1</v>
      </c>
      <c r="Q1300" s="1">
        <v>401421412.90000004</v>
      </c>
      <c r="R1300" s="1">
        <v>0</v>
      </c>
      <c r="S1300" s="1">
        <v>373547714.9000001</v>
      </c>
      <c r="T1300" s="1">
        <v>0</v>
      </c>
      <c r="U1300" s="2" t="s">
        <v>0</v>
      </c>
      <c r="V1300" s="1">
        <v>0</v>
      </c>
      <c r="W1300" s="1">
        <v>24029050</v>
      </c>
      <c r="X1300" s="2" t="s">
        <v>0</v>
      </c>
      <c r="Y1300" s="1">
        <v>3844648</v>
      </c>
      <c r="Z1300" s="1">
        <v>0</v>
      </c>
      <c r="AA1300" s="2" t="s">
        <v>0</v>
      </c>
      <c r="AB1300" s="1">
        <v>0</v>
      </c>
      <c r="AC1300" s="1">
        <v>0</v>
      </c>
      <c r="AD1300" s="2" t="s">
        <v>0</v>
      </c>
      <c r="AE1300" s="1">
        <v>0</v>
      </c>
      <c r="AF1300" s="2">
        <v>0</v>
      </c>
      <c r="AG1300" s="2" t="s">
        <v>0</v>
      </c>
      <c r="AH1300" s="1">
        <v>0</v>
      </c>
      <c r="AI1300" s="1">
        <v>0</v>
      </c>
      <c r="AJ1300" s="2" t="s">
        <v>0</v>
      </c>
      <c r="AK1300" s="1">
        <v>0</v>
      </c>
      <c r="AL1300" s="1">
        <v>0</v>
      </c>
      <c r="AM1300" s="49" t="s">
        <v>1</v>
      </c>
      <c r="AN1300" s="2" t="s">
        <v>1</v>
      </c>
      <c r="AO1300" s="49" t="s">
        <v>1</v>
      </c>
      <c r="AP1300" s="2" t="s">
        <v>1</v>
      </c>
      <c r="AR1300" s="7"/>
      <c r="AS1300" s="125"/>
      <c r="AT1300" s="5"/>
      <c r="AU1300" s="13"/>
    </row>
    <row r="1301" spans="1:47" x14ac:dyDescent="0.25">
      <c r="A1301" s="2" t="s">
        <v>2023</v>
      </c>
      <c r="B1301" s="48">
        <v>44193</v>
      </c>
      <c r="C1301" s="2" t="s">
        <v>6</v>
      </c>
      <c r="D1301" s="2" t="s">
        <v>38</v>
      </c>
      <c r="E1301" s="2" t="s">
        <v>212</v>
      </c>
      <c r="F1301" s="2" t="s">
        <v>3258</v>
      </c>
      <c r="G1301" s="2" t="s">
        <v>3</v>
      </c>
      <c r="H1301" s="2" t="s">
        <v>3259</v>
      </c>
      <c r="I1301" s="1" t="s">
        <v>1</v>
      </c>
      <c r="J1301" s="1" t="s">
        <v>1</v>
      </c>
      <c r="K1301" s="1" t="s">
        <v>1</v>
      </c>
      <c r="L1301" s="1" t="s">
        <v>1</v>
      </c>
      <c r="M1301" s="1">
        <v>0</v>
      </c>
      <c r="N1301" s="2" t="s">
        <v>1</v>
      </c>
      <c r="O1301" s="2" t="s">
        <v>2</v>
      </c>
      <c r="P1301" s="2" t="s">
        <v>1</v>
      </c>
      <c r="Q1301" s="1">
        <v>516490682.09799999</v>
      </c>
      <c r="R1301" s="1">
        <v>0</v>
      </c>
      <c r="S1301" s="1">
        <v>382787064.79999995</v>
      </c>
      <c r="T1301" s="1">
        <v>0</v>
      </c>
      <c r="U1301" s="2" t="s">
        <v>0</v>
      </c>
      <c r="V1301" s="1">
        <v>0</v>
      </c>
      <c r="W1301" s="1">
        <v>115261739.05</v>
      </c>
      <c r="X1301" s="2" t="s">
        <v>9</v>
      </c>
      <c r="Y1301" s="1">
        <v>18441878.248</v>
      </c>
      <c r="Z1301" s="1">
        <v>0</v>
      </c>
      <c r="AA1301" s="2" t="s">
        <v>0</v>
      </c>
      <c r="AB1301" s="1">
        <v>0</v>
      </c>
      <c r="AC1301" s="1">
        <v>0</v>
      </c>
      <c r="AD1301" s="2" t="s">
        <v>0</v>
      </c>
      <c r="AE1301" s="1">
        <v>0</v>
      </c>
      <c r="AF1301" s="2">
        <v>0</v>
      </c>
      <c r="AG1301" s="2" t="s">
        <v>0</v>
      </c>
      <c r="AH1301" s="1">
        <v>0</v>
      </c>
      <c r="AI1301" s="1">
        <v>0</v>
      </c>
      <c r="AJ1301" s="2" t="s">
        <v>0</v>
      </c>
      <c r="AK1301" s="1">
        <v>0</v>
      </c>
      <c r="AL1301" s="1">
        <v>0</v>
      </c>
      <c r="AM1301" s="49" t="s">
        <v>1</v>
      </c>
      <c r="AN1301" s="2" t="s">
        <v>1</v>
      </c>
      <c r="AO1301" s="49" t="s">
        <v>1</v>
      </c>
      <c r="AP1301" s="2" t="s">
        <v>1</v>
      </c>
      <c r="AR1301" s="7"/>
      <c r="AS1301" s="125"/>
      <c r="AT1301" s="5"/>
      <c r="AU1301" s="13"/>
    </row>
    <row r="1302" spans="1:47" x14ac:dyDescent="0.25">
      <c r="A1302" s="2" t="s">
        <v>2026</v>
      </c>
      <c r="B1302" s="48">
        <v>44193</v>
      </c>
      <c r="C1302" s="2" t="s">
        <v>6</v>
      </c>
      <c r="D1302" s="2" t="s">
        <v>38</v>
      </c>
      <c r="E1302" s="2" t="s">
        <v>212</v>
      </c>
      <c r="F1302" s="2" t="s">
        <v>3258</v>
      </c>
      <c r="G1302" s="2" t="s">
        <v>3</v>
      </c>
      <c r="H1302" s="2" t="s">
        <v>3260</v>
      </c>
      <c r="I1302" s="1" t="s">
        <v>1</v>
      </c>
      <c r="J1302" s="1" t="s">
        <v>1</v>
      </c>
      <c r="K1302" s="1" t="s">
        <v>1</v>
      </c>
      <c r="L1302" s="1" t="s">
        <v>1</v>
      </c>
      <c r="M1302" s="1">
        <v>0</v>
      </c>
      <c r="N1302" s="2" t="s">
        <v>1</v>
      </c>
      <c r="O1302" s="2" t="s">
        <v>3261</v>
      </c>
      <c r="P1302" s="2" t="s">
        <v>3262</v>
      </c>
      <c r="Q1302" s="1">
        <v>4479682</v>
      </c>
      <c r="R1302" s="1">
        <v>0</v>
      </c>
      <c r="S1302" s="1">
        <v>3114130</v>
      </c>
      <c r="T1302" s="1">
        <v>1177200</v>
      </c>
      <c r="U1302" s="2" t="s">
        <v>9</v>
      </c>
      <c r="V1302" s="1">
        <v>188352</v>
      </c>
      <c r="W1302" s="1">
        <v>0</v>
      </c>
      <c r="X1302" s="2" t="s">
        <v>0</v>
      </c>
      <c r="Y1302" s="1">
        <v>0</v>
      </c>
      <c r="Z1302" s="1">
        <v>0</v>
      </c>
      <c r="AA1302" s="2" t="s">
        <v>0</v>
      </c>
      <c r="AB1302" s="1">
        <v>0</v>
      </c>
      <c r="AC1302" s="1">
        <v>0</v>
      </c>
      <c r="AD1302" s="2" t="s">
        <v>0</v>
      </c>
      <c r="AE1302" s="1">
        <v>0</v>
      </c>
      <c r="AF1302" s="2">
        <v>0</v>
      </c>
      <c r="AG1302" s="2" t="s">
        <v>0</v>
      </c>
      <c r="AH1302" s="1">
        <v>0</v>
      </c>
      <c r="AI1302" s="1">
        <v>0</v>
      </c>
      <c r="AJ1302" s="2" t="s">
        <v>0</v>
      </c>
      <c r="AK1302" s="1">
        <v>0</v>
      </c>
      <c r="AL1302" s="1">
        <v>0</v>
      </c>
      <c r="AM1302" s="49" t="s">
        <v>1</v>
      </c>
      <c r="AN1302" s="2" t="s">
        <v>1</v>
      </c>
      <c r="AO1302" s="49" t="s">
        <v>1</v>
      </c>
      <c r="AP1302" s="2" t="s">
        <v>1</v>
      </c>
      <c r="AR1302" s="7"/>
      <c r="AS1302" s="125"/>
      <c r="AT1302" s="5"/>
      <c r="AU1302" s="13"/>
    </row>
    <row r="1303" spans="1:47" x14ac:dyDescent="0.25">
      <c r="A1303" s="2" t="s">
        <v>2030</v>
      </c>
      <c r="B1303" s="48">
        <v>44193</v>
      </c>
      <c r="C1303" s="2" t="s">
        <v>6</v>
      </c>
      <c r="D1303" s="2" t="s">
        <v>38</v>
      </c>
      <c r="E1303" s="2" t="s">
        <v>212</v>
      </c>
      <c r="F1303" s="2" t="s">
        <v>3258</v>
      </c>
      <c r="G1303" s="2" t="s">
        <v>3</v>
      </c>
      <c r="H1303" s="2" t="s">
        <v>3263</v>
      </c>
      <c r="I1303" s="1" t="s">
        <v>1</v>
      </c>
      <c r="J1303" s="1" t="s">
        <v>1</v>
      </c>
      <c r="K1303" s="1" t="s">
        <v>1</v>
      </c>
      <c r="L1303" s="1" t="s">
        <v>1</v>
      </c>
      <c r="M1303" s="1">
        <v>0</v>
      </c>
      <c r="N1303" s="2" t="s">
        <v>1</v>
      </c>
      <c r="O1303" s="2" t="s">
        <v>2</v>
      </c>
      <c r="P1303" s="2" t="s">
        <v>1</v>
      </c>
      <c r="Q1303" s="1">
        <v>189447289.79999998</v>
      </c>
      <c r="R1303" s="1">
        <v>0</v>
      </c>
      <c r="S1303" s="1">
        <v>169942655.39999998</v>
      </c>
      <c r="T1303" s="1">
        <v>0</v>
      </c>
      <c r="U1303" s="2" t="s">
        <v>0</v>
      </c>
      <c r="V1303" s="1">
        <v>0</v>
      </c>
      <c r="W1303" s="1">
        <v>16814340</v>
      </c>
      <c r="X1303" s="2" t="s">
        <v>0</v>
      </c>
      <c r="Y1303" s="1">
        <v>2690294.4</v>
      </c>
      <c r="Z1303" s="1">
        <v>0</v>
      </c>
      <c r="AA1303" s="2" t="s">
        <v>0</v>
      </c>
      <c r="AB1303" s="1">
        <v>0</v>
      </c>
      <c r="AC1303" s="1">
        <v>0</v>
      </c>
      <c r="AD1303" s="2" t="s">
        <v>0</v>
      </c>
      <c r="AE1303" s="1">
        <v>0</v>
      </c>
      <c r="AF1303" s="2">
        <v>0</v>
      </c>
      <c r="AG1303" s="2" t="s">
        <v>0</v>
      </c>
      <c r="AH1303" s="1">
        <v>0</v>
      </c>
      <c r="AI1303" s="1">
        <v>0</v>
      </c>
      <c r="AJ1303" s="2" t="s">
        <v>0</v>
      </c>
      <c r="AK1303" s="1">
        <v>0</v>
      </c>
      <c r="AL1303" s="1">
        <v>0</v>
      </c>
      <c r="AM1303" s="49" t="s">
        <v>1</v>
      </c>
      <c r="AN1303" s="2" t="s">
        <v>1</v>
      </c>
      <c r="AO1303" s="49" t="s">
        <v>1</v>
      </c>
      <c r="AP1303" s="2" t="s">
        <v>1</v>
      </c>
      <c r="AR1303" s="7"/>
      <c r="AS1303" s="125"/>
      <c r="AT1303" s="5"/>
      <c r="AU1303" s="13"/>
    </row>
    <row r="1304" spans="1:47" x14ac:dyDescent="0.25">
      <c r="A1304" s="2" t="s">
        <v>2032</v>
      </c>
      <c r="B1304" s="48">
        <v>44193</v>
      </c>
      <c r="C1304" s="2" t="s">
        <v>27</v>
      </c>
      <c r="D1304" s="2" t="s">
        <v>33</v>
      </c>
      <c r="E1304" s="2" t="s">
        <v>32</v>
      </c>
      <c r="F1304" s="2" t="s">
        <v>3038</v>
      </c>
      <c r="G1304" s="2" t="s">
        <v>3</v>
      </c>
      <c r="H1304" s="2" t="s">
        <v>3264</v>
      </c>
      <c r="I1304" s="1" t="s">
        <v>1</v>
      </c>
      <c r="J1304" s="1" t="s">
        <v>1</v>
      </c>
      <c r="K1304" s="1" t="s">
        <v>1</v>
      </c>
      <c r="L1304" s="1" t="s">
        <v>1</v>
      </c>
      <c r="M1304" s="1">
        <v>0</v>
      </c>
      <c r="N1304" s="2" t="s">
        <v>1</v>
      </c>
      <c r="O1304" s="2" t="s">
        <v>2</v>
      </c>
      <c r="P1304" s="2" t="s">
        <v>1</v>
      </c>
      <c r="Q1304" s="1">
        <v>350159716.41319996</v>
      </c>
      <c r="R1304" s="1">
        <v>0</v>
      </c>
      <c r="S1304" s="1">
        <v>272517721.75000006</v>
      </c>
      <c r="T1304" s="1">
        <v>0</v>
      </c>
      <c r="U1304" s="2" t="s">
        <v>0</v>
      </c>
      <c r="V1304" s="1">
        <v>0</v>
      </c>
      <c r="W1304" s="1">
        <v>66932754.019999996</v>
      </c>
      <c r="X1304" s="2" t="s">
        <v>9</v>
      </c>
      <c r="Y1304" s="1">
        <v>10709240.643200001</v>
      </c>
      <c r="Z1304" s="1">
        <v>0</v>
      </c>
      <c r="AA1304" s="2" t="s">
        <v>0</v>
      </c>
      <c r="AB1304" s="1">
        <v>0</v>
      </c>
      <c r="AC1304" s="1">
        <v>0</v>
      </c>
      <c r="AD1304" s="2" t="s">
        <v>0</v>
      </c>
      <c r="AE1304" s="1">
        <v>0</v>
      </c>
      <c r="AF1304" s="2">
        <v>0</v>
      </c>
      <c r="AG1304" s="2" t="s">
        <v>0</v>
      </c>
      <c r="AH1304" s="1">
        <v>0</v>
      </c>
      <c r="AI1304" s="1">
        <v>0</v>
      </c>
      <c r="AJ1304" s="2" t="s">
        <v>0</v>
      </c>
      <c r="AK1304" s="1">
        <v>0</v>
      </c>
      <c r="AL1304" s="1">
        <v>0</v>
      </c>
      <c r="AM1304" s="49" t="s">
        <v>1</v>
      </c>
      <c r="AN1304" s="2" t="s">
        <v>1</v>
      </c>
      <c r="AO1304" s="49" t="s">
        <v>1</v>
      </c>
      <c r="AP1304" s="2" t="s">
        <v>1</v>
      </c>
      <c r="AR1304" s="7"/>
      <c r="AS1304" s="125"/>
      <c r="AT1304" s="5"/>
      <c r="AU1304" s="13"/>
    </row>
    <row r="1305" spans="1:47" x14ac:dyDescent="0.25">
      <c r="A1305" s="2" t="s">
        <v>2034</v>
      </c>
      <c r="B1305" s="48">
        <v>44193</v>
      </c>
      <c r="C1305" s="2" t="s">
        <v>35</v>
      </c>
      <c r="D1305" s="2" t="s">
        <v>33</v>
      </c>
      <c r="E1305" s="2" t="s">
        <v>2983</v>
      </c>
      <c r="F1305" s="2" t="s">
        <v>851</v>
      </c>
      <c r="G1305" s="2" t="s">
        <v>3</v>
      </c>
      <c r="H1305" s="2" t="s">
        <v>3265</v>
      </c>
      <c r="I1305" s="1" t="s">
        <v>1</v>
      </c>
      <c r="J1305" s="1" t="s">
        <v>1</v>
      </c>
      <c r="K1305" s="1" t="s">
        <v>1</v>
      </c>
      <c r="L1305" s="1" t="s">
        <v>1</v>
      </c>
      <c r="M1305" s="1">
        <v>0</v>
      </c>
      <c r="N1305" s="2" t="s">
        <v>1</v>
      </c>
      <c r="O1305" s="2" t="s">
        <v>2</v>
      </c>
      <c r="P1305" s="2" t="s">
        <v>1</v>
      </c>
      <c r="Q1305" s="1">
        <v>292928141.35000002</v>
      </c>
      <c r="R1305" s="1">
        <v>0</v>
      </c>
      <c r="S1305" s="1">
        <v>259240416.05000001</v>
      </c>
      <c r="T1305" s="1">
        <v>0</v>
      </c>
      <c r="U1305" s="2" t="s">
        <v>0</v>
      </c>
      <c r="V1305" s="1">
        <v>0</v>
      </c>
      <c r="W1305" s="1">
        <v>29041142.5</v>
      </c>
      <c r="X1305" s="2" t="s">
        <v>0</v>
      </c>
      <c r="Y1305" s="1">
        <v>4646582.8</v>
      </c>
      <c r="Z1305" s="1">
        <v>0</v>
      </c>
      <c r="AA1305" s="2" t="s">
        <v>0</v>
      </c>
      <c r="AB1305" s="1">
        <v>0</v>
      </c>
      <c r="AC1305" s="1">
        <v>0</v>
      </c>
      <c r="AD1305" s="2" t="s">
        <v>0</v>
      </c>
      <c r="AE1305" s="1">
        <v>0</v>
      </c>
      <c r="AF1305" s="2">
        <v>0</v>
      </c>
      <c r="AG1305" s="2" t="s">
        <v>0</v>
      </c>
      <c r="AH1305" s="1">
        <v>0</v>
      </c>
      <c r="AI1305" s="1">
        <v>0</v>
      </c>
      <c r="AJ1305" s="2" t="s">
        <v>0</v>
      </c>
      <c r="AK1305" s="1">
        <v>0</v>
      </c>
      <c r="AL1305" s="1">
        <v>0</v>
      </c>
      <c r="AM1305" s="49" t="s">
        <v>1</v>
      </c>
      <c r="AN1305" s="2" t="s">
        <v>1</v>
      </c>
      <c r="AO1305" s="49" t="s">
        <v>1</v>
      </c>
      <c r="AP1305" s="2" t="s">
        <v>1</v>
      </c>
      <c r="AR1305" s="7"/>
      <c r="AS1305" s="125"/>
      <c r="AT1305" s="5"/>
      <c r="AU1305" s="13"/>
    </row>
    <row r="1306" spans="1:47" x14ac:dyDescent="0.25">
      <c r="A1306" s="2" t="s">
        <v>2036</v>
      </c>
      <c r="B1306" s="48">
        <v>44193</v>
      </c>
      <c r="C1306" s="2" t="s">
        <v>6</v>
      </c>
      <c r="D1306" s="2" t="s">
        <v>33</v>
      </c>
      <c r="E1306" s="2" t="s">
        <v>206</v>
      </c>
      <c r="F1306" s="2" t="s">
        <v>479</v>
      </c>
      <c r="G1306" s="2" t="s">
        <v>3</v>
      </c>
      <c r="H1306" s="2" t="s">
        <v>3266</v>
      </c>
      <c r="I1306" s="1" t="s">
        <v>1</v>
      </c>
      <c r="J1306" s="1" t="s">
        <v>1</v>
      </c>
      <c r="K1306" s="1" t="s">
        <v>1</v>
      </c>
      <c r="L1306" s="1" t="s">
        <v>1</v>
      </c>
      <c r="M1306" s="1">
        <v>0</v>
      </c>
      <c r="N1306" s="2" t="s">
        <v>1</v>
      </c>
      <c r="O1306" s="2" t="s">
        <v>2</v>
      </c>
      <c r="P1306" s="2" t="s">
        <v>1</v>
      </c>
      <c r="Q1306" s="1">
        <v>209915672.542</v>
      </c>
      <c r="R1306" s="1">
        <v>0</v>
      </c>
      <c r="S1306" s="1">
        <v>160271939.95000002</v>
      </c>
      <c r="T1306" s="1">
        <v>0</v>
      </c>
      <c r="U1306" s="2" t="s">
        <v>0</v>
      </c>
      <c r="V1306" s="1">
        <v>0</v>
      </c>
      <c r="W1306" s="1">
        <v>42796321.199999996</v>
      </c>
      <c r="X1306" s="2" t="s">
        <v>9</v>
      </c>
      <c r="Y1306" s="1">
        <v>6847411.392</v>
      </c>
      <c r="Z1306" s="1">
        <v>0</v>
      </c>
      <c r="AA1306" s="2" t="s">
        <v>0</v>
      </c>
      <c r="AB1306" s="1">
        <v>0</v>
      </c>
      <c r="AC1306" s="1">
        <v>0</v>
      </c>
      <c r="AD1306" s="2" t="s">
        <v>0</v>
      </c>
      <c r="AE1306" s="1">
        <v>0</v>
      </c>
      <c r="AF1306" s="2">
        <v>0</v>
      </c>
      <c r="AG1306" s="2" t="s">
        <v>0</v>
      </c>
      <c r="AH1306" s="1">
        <v>0</v>
      </c>
      <c r="AI1306" s="1">
        <v>0</v>
      </c>
      <c r="AJ1306" s="2" t="s">
        <v>0</v>
      </c>
      <c r="AK1306" s="1">
        <v>0</v>
      </c>
      <c r="AL1306" s="1">
        <v>0</v>
      </c>
      <c r="AM1306" s="49" t="s">
        <v>1</v>
      </c>
      <c r="AN1306" s="2" t="s">
        <v>1</v>
      </c>
      <c r="AO1306" s="49" t="s">
        <v>1</v>
      </c>
      <c r="AP1306" s="2" t="s">
        <v>1</v>
      </c>
      <c r="AR1306" s="7"/>
      <c r="AS1306" s="125"/>
      <c r="AT1306" s="5"/>
      <c r="AU1306" s="13"/>
    </row>
    <row r="1307" spans="1:47" x14ac:dyDescent="0.25">
      <c r="A1307" s="2" t="s">
        <v>2038</v>
      </c>
      <c r="B1307" s="48">
        <v>44193</v>
      </c>
      <c r="C1307" s="2" t="s">
        <v>6</v>
      </c>
      <c r="D1307" s="2" t="s">
        <v>33</v>
      </c>
      <c r="E1307" s="2" t="s">
        <v>206</v>
      </c>
      <c r="F1307" s="2" t="s">
        <v>479</v>
      </c>
      <c r="G1307" s="2" t="s">
        <v>3</v>
      </c>
      <c r="H1307" s="2" t="s">
        <v>3267</v>
      </c>
      <c r="I1307" s="1" t="s">
        <v>1</v>
      </c>
      <c r="J1307" s="1" t="s">
        <v>1</v>
      </c>
      <c r="K1307" s="1" t="s">
        <v>1</v>
      </c>
      <c r="L1307" s="1" t="s">
        <v>1</v>
      </c>
      <c r="M1307" s="1">
        <v>0</v>
      </c>
      <c r="N1307" s="2" t="s">
        <v>1</v>
      </c>
      <c r="O1307" s="2" t="s">
        <v>3268</v>
      </c>
      <c r="P1307" s="2" t="s">
        <v>3269</v>
      </c>
      <c r="Q1307" s="1">
        <v>175771688.44</v>
      </c>
      <c r="R1307" s="1">
        <v>0</v>
      </c>
      <c r="S1307" s="1">
        <v>87904815.800000012</v>
      </c>
      <c r="T1307" s="1">
        <v>75747304</v>
      </c>
      <c r="U1307" s="2" t="s">
        <v>9</v>
      </c>
      <c r="V1307" s="1">
        <v>12119568.640000001</v>
      </c>
      <c r="W1307" s="1">
        <v>0</v>
      </c>
      <c r="X1307" s="2" t="s">
        <v>0</v>
      </c>
      <c r="Y1307" s="1">
        <v>0</v>
      </c>
      <c r="Z1307" s="1">
        <v>0</v>
      </c>
      <c r="AA1307" s="2" t="s">
        <v>0</v>
      </c>
      <c r="AB1307" s="1">
        <v>0</v>
      </c>
      <c r="AC1307" s="1">
        <v>0</v>
      </c>
      <c r="AD1307" s="2" t="s">
        <v>0</v>
      </c>
      <c r="AE1307" s="1">
        <v>0</v>
      </c>
      <c r="AF1307" s="2">
        <v>0</v>
      </c>
      <c r="AG1307" s="2" t="s">
        <v>0</v>
      </c>
      <c r="AH1307" s="1">
        <v>0</v>
      </c>
      <c r="AI1307" s="1">
        <v>0</v>
      </c>
      <c r="AJ1307" s="2" t="s">
        <v>0</v>
      </c>
      <c r="AK1307" s="1">
        <v>0</v>
      </c>
      <c r="AL1307" s="1">
        <v>0</v>
      </c>
      <c r="AM1307" s="49" t="s">
        <v>1</v>
      </c>
      <c r="AN1307" s="2" t="s">
        <v>1</v>
      </c>
      <c r="AO1307" s="49" t="s">
        <v>1</v>
      </c>
      <c r="AP1307" s="2" t="s">
        <v>1</v>
      </c>
      <c r="AR1307" s="7"/>
      <c r="AS1307" s="125"/>
      <c r="AT1307" s="5"/>
      <c r="AU1307" s="13"/>
    </row>
    <row r="1308" spans="1:47" x14ac:dyDescent="0.25">
      <c r="A1308" s="2" t="s">
        <v>2040</v>
      </c>
      <c r="B1308" s="48">
        <v>44193</v>
      </c>
      <c r="C1308" s="2" t="s">
        <v>27</v>
      </c>
      <c r="D1308" s="2" t="s">
        <v>26</v>
      </c>
      <c r="E1308" s="2" t="s">
        <v>253</v>
      </c>
      <c r="F1308" s="2" t="s">
        <v>2431</v>
      </c>
      <c r="G1308" s="2" t="s">
        <v>3</v>
      </c>
      <c r="H1308" s="2" t="s">
        <v>3270</v>
      </c>
      <c r="I1308" s="1" t="s">
        <v>1</v>
      </c>
      <c r="J1308" s="1" t="s">
        <v>1</v>
      </c>
      <c r="K1308" s="1" t="s">
        <v>1</v>
      </c>
      <c r="L1308" s="1" t="s">
        <v>1</v>
      </c>
      <c r="M1308" s="1">
        <v>0</v>
      </c>
      <c r="N1308" s="2" t="s">
        <v>1</v>
      </c>
      <c r="O1308" s="2" t="s">
        <v>2</v>
      </c>
      <c r="P1308" s="2" t="s">
        <v>1</v>
      </c>
      <c r="Q1308" s="1">
        <v>51074217.200000003</v>
      </c>
      <c r="R1308" s="1">
        <v>0</v>
      </c>
      <c r="S1308" s="1">
        <v>40550616</v>
      </c>
      <c r="T1308" s="1">
        <v>0</v>
      </c>
      <c r="U1308" s="2" t="s">
        <v>0</v>
      </c>
      <c r="V1308" s="1">
        <v>0</v>
      </c>
      <c r="W1308" s="1">
        <v>9072070</v>
      </c>
      <c r="X1308" s="2" t="s">
        <v>9</v>
      </c>
      <c r="Y1308" s="1">
        <v>1451531.2</v>
      </c>
      <c r="Z1308" s="1">
        <v>0</v>
      </c>
      <c r="AA1308" s="2" t="s">
        <v>0</v>
      </c>
      <c r="AB1308" s="1">
        <v>0</v>
      </c>
      <c r="AC1308" s="1">
        <v>0</v>
      </c>
      <c r="AD1308" s="2" t="s">
        <v>0</v>
      </c>
      <c r="AE1308" s="1">
        <v>0</v>
      </c>
      <c r="AF1308" s="2">
        <v>0</v>
      </c>
      <c r="AG1308" s="2" t="s">
        <v>0</v>
      </c>
      <c r="AH1308" s="1">
        <v>0</v>
      </c>
      <c r="AI1308" s="1">
        <v>0</v>
      </c>
      <c r="AJ1308" s="2" t="s">
        <v>0</v>
      </c>
      <c r="AK1308" s="1">
        <v>0</v>
      </c>
      <c r="AL1308" s="1">
        <v>0</v>
      </c>
      <c r="AM1308" s="49" t="s">
        <v>1</v>
      </c>
      <c r="AN1308" s="2" t="s">
        <v>1</v>
      </c>
      <c r="AO1308" s="49" t="s">
        <v>1</v>
      </c>
      <c r="AP1308" s="2" t="s">
        <v>1</v>
      </c>
      <c r="AR1308" s="7"/>
      <c r="AS1308" s="125"/>
      <c r="AT1308" s="5"/>
      <c r="AU1308" s="13"/>
    </row>
    <row r="1309" spans="1:47" x14ac:dyDescent="0.25">
      <c r="A1309" s="2" t="s">
        <v>2043</v>
      </c>
      <c r="B1309" s="48">
        <v>44193</v>
      </c>
      <c r="C1309" s="2" t="s">
        <v>6</v>
      </c>
      <c r="D1309" s="2" t="s">
        <v>26</v>
      </c>
      <c r="E1309" s="2" t="s">
        <v>200</v>
      </c>
      <c r="F1309" s="2" t="s">
        <v>2610</v>
      </c>
      <c r="G1309" s="2" t="s">
        <v>3</v>
      </c>
      <c r="H1309" s="2" t="s">
        <v>3271</v>
      </c>
      <c r="I1309" s="1" t="s">
        <v>1</v>
      </c>
      <c r="J1309" s="1" t="s">
        <v>1</v>
      </c>
      <c r="K1309" s="1" t="s">
        <v>1</v>
      </c>
      <c r="L1309" s="1" t="s">
        <v>1</v>
      </c>
      <c r="M1309" s="1">
        <v>0</v>
      </c>
      <c r="N1309" s="2" t="s">
        <v>1</v>
      </c>
      <c r="O1309" s="2" t="s">
        <v>2</v>
      </c>
      <c r="P1309" s="2" t="s">
        <v>1</v>
      </c>
      <c r="Q1309" s="1">
        <v>761571617.30800009</v>
      </c>
      <c r="R1309" s="1">
        <v>0</v>
      </c>
      <c r="S1309" s="1">
        <v>676512812</v>
      </c>
      <c r="T1309" s="1">
        <v>0</v>
      </c>
      <c r="U1309" s="2" t="s">
        <v>0</v>
      </c>
      <c r="V1309" s="1">
        <v>0</v>
      </c>
      <c r="W1309" s="1">
        <v>73326556.299999997</v>
      </c>
      <c r="X1309" s="2" t="s">
        <v>0</v>
      </c>
      <c r="Y1309" s="1">
        <v>11732249.007999999</v>
      </c>
      <c r="Z1309" s="1">
        <v>0</v>
      </c>
      <c r="AA1309" s="2" t="s">
        <v>0</v>
      </c>
      <c r="AB1309" s="1">
        <v>0</v>
      </c>
      <c r="AC1309" s="1">
        <v>0</v>
      </c>
      <c r="AD1309" s="2" t="s">
        <v>0</v>
      </c>
      <c r="AE1309" s="1">
        <v>0</v>
      </c>
      <c r="AF1309" s="2">
        <v>0</v>
      </c>
      <c r="AG1309" s="2" t="s">
        <v>0</v>
      </c>
      <c r="AH1309" s="1">
        <v>0</v>
      </c>
      <c r="AI1309" s="1">
        <v>0</v>
      </c>
      <c r="AJ1309" s="2" t="s">
        <v>0</v>
      </c>
      <c r="AK1309" s="1">
        <v>0</v>
      </c>
      <c r="AL1309" s="1">
        <v>0</v>
      </c>
      <c r="AM1309" s="49" t="s">
        <v>1</v>
      </c>
      <c r="AN1309" s="2" t="s">
        <v>1</v>
      </c>
      <c r="AO1309" s="49" t="s">
        <v>1</v>
      </c>
      <c r="AP1309" s="2" t="s">
        <v>1</v>
      </c>
      <c r="AR1309" s="7"/>
      <c r="AS1309" s="125"/>
      <c r="AT1309" s="5"/>
      <c r="AU1309" s="13"/>
    </row>
    <row r="1310" spans="1:47" x14ac:dyDescent="0.25">
      <c r="A1310" s="2" t="s">
        <v>2046</v>
      </c>
      <c r="B1310" s="48">
        <v>44193</v>
      </c>
      <c r="C1310" s="2" t="s">
        <v>27</v>
      </c>
      <c r="D1310" s="2" t="s">
        <v>24</v>
      </c>
      <c r="E1310" s="2" t="s">
        <v>364</v>
      </c>
      <c r="F1310" s="2" t="s">
        <v>3272</v>
      </c>
      <c r="G1310" s="2" t="s">
        <v>3</v>
      </c>
      <c r="H1310" s="2" t="s">
        <v>3273</v>
      </c>
      <c r="I1310" s="1" t="s">
        <v>1</v>
      </c>
      <c r="J1310" s="1" t="s">
        <v>1</v>
      </c>
      <c r="K1310" s="1" t="s">
        <v>1</v>
      </c>
      <c r="L1310" s="1" t="s">
        <v>1</v>
      </c>
      <c r="M1310" s="1">
        <v>0</v>
      </c>
      <c r="N1310" s="2" t="s">
        <v>1</v>
      </c>
      <c r="O1310" s="2" t="s">
        <v>2</v>
      </c>
      <c r="P1310" s="2" t="s">
        <v>1</v>
      </c>
      <c r="Q1310" s="1">
        <v>118312751.41</v>
      </c>
      <c r="R1310" s="1">
        <v>0</v>
      </c>
      <c r="S1310" s="1">
        <v>76445432.849999994</v>
      </c>
      <c r="T1310" s="1">
        <v>0</v>
      </c>
      <c r="U1310" s="2" t="s">
        <v>0</v>
      </c>
      <c r="V1310" s="1">
        <v>0</v>
      </c>
      <c r="W1310" s="1">
        <v>36092516</v>
      </c>
      <c r="X1310" s="2" t="s">
        <v>0</v>
      </c>
      <c r="Y1310" s="1">
        <v>5774802.5600000005</v>
      </c>
      <c r="Z1310" s="1">
        <v>0</v>
      </c>
      <c r="AA1310" s="2" t="s">
        <v>0</v>
      </c>
      <c r="AB1310" s="1">
        <v>0</v>
      </c>
      <c r="AC1310" s="1">
        <v>0</v>
      </c>
      <c r="AD1310" s="2" t="s">
        <v>0</v>
      </c>
      <c r="AE1310" s="1">
        <v>0</v>
      </c>
      <c r="AF1310" s="2">
        <v>0</v>
      </c>
      <c r="AG1310" s="2" t="s">
        <v>0</v>
      </c>
      <c r="AH1310" s="1">
        <v>0</v>
      </c>
      <c r="AI1310" s="1">
        <v>0</v>
      </c>
      <c r="AJ1310" s="2" t="s">
        <v>0</v>
      </c>
      <c r="AK1310" s="1">
        <v>0</v>
      </c>
      <c r="AL1310" s="1">
        <v>0</v>
      </c>
      <c r="AM1310" s="49" t="s">
        <v>1</v>
      </c>
      <c r="AN1310" s="2" t="s">
        <v>1</v>
      </c>
      <c r="AO1310" s="49" t="s">
        <v>1</v>
      </c>
      <c r="AP1310" s="2" t="s">
        <v>1</v>
      </c>
      <c r="AR1310" s="7"/>
      <c r="AS1310" s="125"/>
      <c r="AT1310" s="5"/>
      <c r="AU1310" s="13"/>
    </row>
    <row r="1311" spans="1:47" x14ac:dyDescent="0.25">
      <c r="A1311" s="2" t="s">
        <v>2050</v>
      </c>
      <c r="B1311" s="48">
        <v>44193</v>
      </c>
      <c r="C1311" s="2" t="s">
        <v>6</v>
      </c>
      <c r="D1311" s="2" t="s">
        <v>24</v>
      </c>
      <c r="E1311" s="2" t="s">
        <v>196</v>
      </c>
      <c r="F1311" s="2" t="s">
        <v>2566</v>
      </c>
      <c r="G1311" s="2" t="s">
        <v>13</v>
      </c>
      <c r="H1311" s="2" t="s">
        <v>1</v>
      </c>
      <c r="I1311" s="1" t="s">
        <v>1533</v>
      </c>
      <c r="J1311" s="1" t="s">
        <v>1</v>
      </c>
      <c r="K1311" s="1" t="s">
        <v>3274</v>
      </c>
      <c r="L1311" s="1" t="s">
        <v>3275</v>
      </c>
      <c r="M1311" s="1">
        <v>22673175</v>
      </c>
      <c r="N1311" s="2" t="s">
        <v>12</v>
      </c>
      <c r="O1311" s="2" t="s">
        <v>3276</v>
      </c>
      <c r="P1311" s="2" t="s">
        <v>3277</v>
      </c>
      <c r="Q1311" s="1">
        <v>-9310000</v>
      </c>
      <c r="R1311" s="1">
        <v>0</v>
      </c>
      <c r="S1311" s="1">
        <v>-9310000</v>
      </c>
      <c r="T1311" s="1">
        <v>0</v>
      </c>
      <c r="U1311" s="2" t="s">
        <v>0</v>
      </c>
      <c r="V1311" s="1">
        <v>0</v>
      </c>
      <c r="W1311" s="1">
        <v>0</v>
      </c>
      <c r="X1311" s="2" t="s">
        <v>0</v>
      </c>
      <c r="Y1311" s="1">
        <v>0</v>
      </c>
      <c r="Z1311" s="1">
        <v>0</v>
      </c>
      <c r="AA1311" s="2" t="s">
        <v>0</v>
      </c>
      <c r="AB1311" s="1">
        <v>0</v>
      </c>
      <c r="AC1311" s="1">
        <v>0</v>
      </c>
      <c r="AD1311" s="2" t="s">
        <v>0</v>
      </c>
      <c r="AE1311" s="1">
        <v>0</v>
      </c>
      <c r="AF1311" s="2">
        <v>0</v>
      </c>
      <c r="AG1311" s="2" t="s">
        <v>0</v>
      </c>
      <c r="AH1311" s="1">
        <v>0</v>
      </c>
      <c r="AI1311" s="1">
        <v>0</v>
      </c>
      <c r="AJ1311" s="2" t="s">
        <v>0</v>
      </c>
      <c r="AK1311" s="1">
        <v>0</v>
      </c>
      <c r="AL1311" s="1">
        <v>0</v>
      </c>
      <c r="AM1311" s="49" t="s">
        <v>1</v>
      </c>
      <c r="AN1311" s="2" t="s">
        <v>1</v>
      </c>
      <c r="AO1311" s="49" t="s">
        <v>1</v>
      </c>
      <c r="AP1311" s="2" t="s">
        <v>1</v>
      </c>
      <c r="AR1311" s="7"/>
      <c r="AS1311" s="125"/>
      <c r="AT1311" s="5"/>
      <c r="AU1311" s="13"/>
    </row>
    <row r="1312" spans="1:47" x14ac:dyDescent="0.25">
      <c r="A1312" s="2" t="s">
        <v>2052</v>
      </c>
      <c r="B1312" s="48">
        <v>44193</v>
      </c>
      <c r="C1312" s="2" t="s">
        <v>6</v>
      </c>
      <c r="D1312" s="2" t="s">
        <v>24</v>
      </c>
      <c r="E1312" s="2" t="s">
        <v>196</v>
      </c>
      <c r="F1312" s="2" t="s">
        <v>2566</v>
      </c>
      <c r="G1312" s="2" t="s">
        <v>3</v>
      </c>
      <c r="H1312" s="2" t="s">
        <v>3278</v>
      </c>
      <c r="I1312" s="1" t="s">
        <v>1</v>
      </c>
      <c r="J1312" s="1" t="s">
        <v>1</v>
      </c>
      <c r="K1312" s="1" t="s">
        <v>1</v>
      </c>
      <c r="L1312" s="1" t="s">
        <v>1</v>
      </c>
      <c r="M1312" s="1">
        <v>0</v>
      </c>
      <c r="N1312" s="2" t="s">
        <v>1</v>
      </c>
      <c r="O1312" s="2" t="s">
        <v>2</v>
      </c>
      <c r="P1312" s="2" t="s">
        <v>1</v>
      </c>
      <c r="Q1312" s="1">
        <v>390245945.48799998</v>
      </c>
      <c r="R1312" s="1">
        <v>0</v>
      </c>
      <c r="S1312" s="1">
        <v>295036600.19999999</v>
      </c>
      <c r="T1312" s="1">
        <v>0</v>
      </c>
      <c r="U1312" s="2" t="s">
        <v>0</v>
      </c>
      <c r="V1312" s="1">
        <v>0</v>
      </c>
      <c r="W1312" s="1">
        <v>82077021.799999997</v>
      </c>
      <c r="X1312" s="2" t="s">
        <v>0</v>
      </c>
      <c r="Y1312" s="1">
        <v>13132323.487999998</v>
      </c>
      <c r="Z1312" s="1">
        <v>0</v>
      </c>
      <c r="AA1312" s="2" t="s">
        <v>0</v>
      </c>
      <c r="AB1312" s="1">
        <v>0</v>
      </c>
      <c r="AC1312" s="1">
        <v>0</v>
      </c>
      <c r="AD1312" s="2" t="s">
        <v>0</v>
      </c>
      <c r="AE1312" s="1">
        <v>0</v>
      </c>
      <c r="AF1312" s="2">
        <v>0</v>
      </c>
      <c r="AG1312" s="2" t="s">
        <v>0</v>
      </c>
      <c r="AH1312" s="1">
        <v>0</v>
      </c>
      <c r="AI1312" s="1">
        <v>0</v>
      </c>
      <c r="AJ1312" s="2" t="s">
        <v>0</v>
      </c>
      <c r="AK1312" s="1">
        <v>0</v>
      </c>
      <c r="AL1312" s="1">
        <v>0</v>
      </c>
      <c r="AM1312" s="49" t="s">
        <v>1</v>
      </c>
      <c r="AN1312" s="2" t="s">
        <v>1</v>
      </c>
      <c r="AO1312" s="49" t="s">
        <v>1</v>
      </c>
      <c r="AP1312" s="2" t="s">
        <v>1</v>
      </c>
      <c r="AR1312" s="7"/>
      <c r="AS1312" s="125"/>
      <c r="AT1312" s="5"/>
      <c r="AU1312" s="13"/>
    </row>
    <row r="1313" spans="1:47" x14ac:dyDescent="0.25">
      <c r="A1313" s="2" t="s">
        <v>2054</v>
      </c>
      <c r="B1313" s="48">
        <v>44193</v>
      </c>
      <c r="C1313" s="2" t="s">
        <v>6</v>
      </c>
      <c r="D1313" s="2" t="s">
        <v>24</v>
      </c>
      <c r="E1313" s="2" t="s">
        <v>196</v>
      </c>
      <c r="F1313" s="2" t="s">
        <v>2566</v>
      </c>
      <c r="G1313" s="2" t="s">
        <v>3</v>
      </c>
      <c r="H1313" s="2" t="s">
        <v>3279</v>
      </c>
      <c r="I1313" s="1" t="s">
        <v>1</v>
      </c>
      <c r="J1313" s="1" t="s">
        <v>1</v>
      </c>
      <c r="K1313" s="1" t="s">
        <v>1</v>
      </c>
      <c r="L1313" s="1" t="s">
        <v>1</v>
      </c>
      <c r="M1313" s="1">
        <v>0</v>
      </c>
      <c r="N1313" s="2" t="s">
        <v>1</v>
      </c>
      <c r="O1313" s="2" t="s">
        <v>2588</v>
      </c>
      <c r="P1313" s="2" t="s">
        <v>2589</v>
      </c>
      <c r="Q1313" s="1">
        <v>3998032.8</v>
      </c>
      <c r="R1313" s="1">
        <v>0</v>
      </c>
      <c r="S1313" s="1">
        <v>0</v>
      </c>
      <c r="T1313" s="1">
        <v>3446580</v>
      </c>
      <c r="U1313" s="2" t="s">
        <v>9</v>
      </c>
      <c r="V1313" s="1">
        <v>551452.80000000005</v>
      </c>
      <c r="W1313" s="1">
        <v>0</v>
      </c>
      <c r="X1313" s="2" t="s">
        <v>0</v>
      </c>
      <c r="Y1313" s="1">
        <v>0</v>
      </c>
      <c r="Z1313" s="1">
        <v>0</v>
      </c>
      <c r="AA1313" s="2" t="s">
        <v>0</v>
      </c>
      <c r="AB1313" s="1">
        <v>0</v>
      </c>
      <c r="AC1313" s="1">
        <v>0</v>
      </c>
      <c r="AD1313" s="2" t="s">
        <v>0</v>
      </c>
      <c r="AE1313" s="1">
        <v>0</v>
      </c>
      <c r="AF1313" s="2">
        <v>0</v>
      </c>
      <c r="AG1313" s="2" t="s">
        <v>0</v>
      </c>
      <c r="AH1313" s="1">
        <v>0</v>
      </c>
      <c r="AI1313" s="1">
        <v>0</v>
      </c>
      <c r="AJ1313" s="2" t="s">
        <v>0</v>
      </c>
      <c r="AK1313" s="1">
        <v>0</v>
      </c>
      <c r="AL1313" s="1">
        <v>0</v>
      </c>
      <c r="AM1313" s="49" t="s">
        <v>1</v>
      </c>
      <c r="AN1313" s="2" t="s">
        <v>1</v>
      </c>
      <c r="AO1313" s="49" t="s">
        <v>1</v>
      </c>
      <c r="AP1313" s="2" t="s">
        <v>1</v>
      </c>
      <c r="AR1313" s="7"/>
      <c r="AS1313" s="125"/>
      <c r="AT1313" s="5"/>
      <c r="AU1313" s="13"/>
    </row>
    <row r="1314" spans="1:47" x14ac:dyDescent="0.25">
      <c r="A1314" s="2" t="s">
        <v>2056</v>
      </c>
      <c r="B1314" s="48">
        <v>44193</v>
      </c>
      <c r="C1314" s="2" t="s">
        <v>6</v>
      </c>
      <c r="D1314" s="2" t="s">
        <v>24</v>
      </c>
      <c r="E1314" s="2" t="s">
        <v>196</v>
      </c>
      <c r="F1314" s="2" t="s">
        <v>2566</v>
      </c>
      <c r="G1314" s="2" t="s">
        <v>3</v>
      </c>
      <c r="H1314" s="2" t="s">
        <v>3280</v>
      </c>
      <c r="I1314" s="1" t="s">
        <v>1</v>
      </c>
      <c r="J1314" s="1" t="s">
        <v>1</v>
      </c>
      <c r="K1314" s="1" t="s">
        <v>1</v>
      </c>
      <c r="L1314" s="1" t="s">
        <v>1</v>
      </c>
      <c r="M1314" s="1">
        <v>0</v>
      </c>
      <c r="N1314" s="2" t="s">
        <v>1</v>
      </c>
      <c r="O1314" s="2" t="s">
        <v>2</v>
      </c>
      <c r="P1314" s="2" t="s">
        <v>1</v>
      </c>
      <c r="Q1314" s="1">
        <v>295218397.51199991</v>
      </c>
      <c r="R1314" s="1">
        <v>0</v>
      </c>
      <c r="S1314" s="1">
        <v>238593217.10000002</v>
      </c>
      <c r="T1314" s="1">
        <v>0</v>
      </c>
      <c r="U1314" s="2" t="s">
        <v>0</v>
      </c>
      <c r="V1314" s="1">
        <v>0</v>
      </c>
      <c r="W1314" s="1">
        <v>48814810.700000003</v>
      </c>
      <c r="X1314" s="2" t="s">
        <v>9</v>
      </c>
      <c r="Y1314" s="1">
        <v>7810369.7120000003</v>
      </c>
      <c r="Z1314" s="1">
        <v>0</v>
      </c>
      <c r="AA1314" s="2" t="s">
        <v>0</v>
      </c>
      <c r="AB1314" s="1">
        <v>0</v>
      </c>
      <c r="AC1314" s="1">
        <v>0</v>
      </c>
      <c r="AD1314" s="2" t="s">
        <v>0</v>
      </c>
      <c r="AE1314" s="1">
        <v>0</v>
      </c>
      <c r="AF1314" s="2">
        <v>0</v>
      </c>
      <c r="AG1314" s="2" t="s">
        <v>0</v>
      </c>
      <c r="AH1314" s="1">
        <v>0</v>
      </c>
      <c r="AI1314" s="1">
        <v>0</v>
      </c>
      <c r="AJ1314" s="2" t="s">
        <v>0</v>
      </c>
      <c r="AK1314" s="1">
        <v>0</v>
      </c>
      <c r="AL1314" s="1">
        <v>0</v>
      </c>
      <c r="AM1314" s="49" t="s">
        <v>1</v>
      </c>
      <c r="AN1314" s="2" t="s">
        <v>1</v>
      </c>
      <c r="AO1314" s="49" t="s">
        <v>1</v>
      </c>
      <c r="AP1314" s="2" t="s">
        <v>1</v>
      </c>
      <c r="AR1314" s="7"/>
      <c r="AS1314" s="125"/>
      <c r="AT1314" s="5"/>
      <c r="AU1314" s="13"/>
    </row>
    <row r="1315" spans="1:47" x14ac:dyDescent="0.25">
      <c r="A1315" s="2" t="s">
        <v>2058</v>
      </c>
      <c r="B1315" s="48">
        <v>44193</v>
      </c>
      <c r="C1315" s="2" t="s">
        <v>6</v>
      </c>
      <c r="D1315" s="2" t="s">
        <v>22</v>
      </c>
      <c r="E1315" s="2" t="s">
        <v>194</v>
      </c>
      <c r="F1315" s="2" t="s">
        <v>3281</v>
      </c>
      <c r="G1315" s="2" t="s">
        <v>3</v>
      </c>
      <c r="H1315" s="2" t="s">
        <v>3282</v>
      </c>
      <c r="I1315" s="1" t="s">
        <v>1</v>
      </c>
      <c r="J1315" s="1" t="s">
        <v>1</v>
      </c>
      <c r="K1315" s="1" t="s">
        <v>1</v>
      </c>
      <c r="L1315" s="1" t="s">
        <v>1</v>
      </c>
      <c r="M1315" s="1">
        <v>0</v>
      </c>
      <c r="N1315" s="2" t="s">
        <v>1</v>
      </c>
      <c r="O1315" s="2" t="s">
        <v>2</v>
      </c>
      <c r="P1315" s="2" t="s">
        <v>1</v>
      </c>
      <c r="Q1315" s="1">
        <v>852541832.80599999</v>
      </c>
      <c r="R1315" s="1">
        <v>0</v>
      </c>
      <c r="S1315" s="1">
        <v>682326578.89999986</v>
      </c>
      <c r="T1315" s="1">
        <v>0</v>
      </c>
      <c r="U1315" s="2" t="s">
        <v>0</v>
      </c>
      <c r="V1315" s="1">
        <v>0</v>
      </c>
      <c r="W1315" s="1">
        <v>146737287.84999996</v>
      </c>
      <c r="X1315" s="2" t="s">
        <v>0</v>
      </c>
      <c r="Y1315" s="1">
        <v>23477966.055999998</v>
      </c>
      <c r="Z1315" s="1">
        <v>0</v>
      </c>
      <c r="AA1315" s="2" t="s">
        <v>0</v>
      </c>
      <c r="AB1315" s="1">
        <v>0</v>
      </c>
      <c r="AC1315" s="1">
        <v>0</v>
      </c>
      <c r="AD1315" s="2" t="s">
        <v>0</v>
      </c>
      <c r="AE1315" s="1">
        <v>0</v>
      </c>
      <c r="AF1315" s="2">
        <v>0</v>
      </c>
      <c r="AG1315" s="2" t="s">
        <v>0</v>
      </c>
      <c r="AH1315" s="1">
        <v>0</v>
      </c>
      <c r="AI1315" s="1">
        <v>0</v>
      </c>
      <c r="AJ1315" s="2" t="s">
        <v>0</v>
      </c>
      <c r="AK1315" s="1">
        <v>0</v>
      </c>
      <c r="AL1315" s="1">
        <v>0</v>
      </c>
      <c r="AM1315" s="49" t="s">
        <v>1</v>
      </c>
      <c r="AN1315" s="2" t="s">
        <v>1</v>
      </c>
      <c r="AO1315" s="49" t="s">
        <v>1</v>
      </c>
      <c r="AP1315" s="2" t="s">
        <v>1</v>
      </c>
      <c r="AR1315" s="7"/>
      <c r="AS1315" s="125"/>
      <c r="AT1315" s="5"/>
      <c r="AU1315" s="13"/>
    </row>
    <row r="1316" spans="1:47" x14ac:dyDescent="0.25">
      <c r="A1316" s="2" t="s">
        <v>2063</v>
      </c>
      <c r="B1316" s="48">
        <v>44193</v>
      </c>
      <c r="C1316" s="2" t="s">
        <v>6</v>
      </c>
      <c r="D1316" s="2" t="s">
        <v>19</v>
      </c>
      <c r="E1316" s="2" t="s">
        <v>185</v>
      </c>
      <c r="F1316" s="2" t="s">
        <v>840</v>
      </c>
      <c r="G1316" s="2" t="s">
        <v>3</v>
      </c>
      <c r="H1316" s="2" t="s">
        <v>3283</v>
      </c>
      <c r="I1316" s="1" t="s">
        <v>1</v>
      </c>
      <c r="J1316" s="1" t="s">
        <v>1</v>
      </c>
      <c r="K1316" s="1" t="s">
        <v>1</v>
      </c>
      <c r="L1316" s="1" t="s">
        <v>1</v>
      </c>
      <c r="M1316" s="1">
        <v>0</v>
      </c>
      <c r="N1316" s="2" t="s">
        <v>1</v>
      </c>
      <c r="O1316" s="2" t="s">
        <v>98</v>
      </c>
      <c r="P1316" s="2" t="s">
        <v>1</v>
      </c>
      <c r="Q1316" s="1">
        <v>0</v>
      </c>
      <c r="R1316" s="1">
        <v>0</v>
      </c>
      <c r="S1316" s="1">
        <v>0</v>
      </c>
      <c r="T1316" s="1">
        <v>0</v>
      </c>
      <c r="U1316" s="2" t="s">
        <v>0</v>
      </c>
      <c r="V1316" s="1">
        <v>0</v>
      </c>
      <c r="W1316" s="1">
        <v>0</v>
      </c>
      <c r="X1316" s="2" t="s">
        <v>0</v>
      </c>
      <c r="Y1316" s="1">
        <v>0</v>
      </c>
      <c r="Z1316" s="1">
        <v>0</v>
      </c>
      <c r="AA1316" s="2" t="s">
        <v>0</v>
      </c>
      <c r="AB1316" s="1">
        <v>0</v>
      </c>
      <c r="AC1316" s="1">
        <v>0</v>
      </c>
      <c r="AD1316" s="2" t="s">
        <v>0</v>
      </c>
      <c r="AE1316" s="1">
        <v>0</v>
      </c>
      <c r="AF1316" s="2">
        <v>0</v>
      </c>
      <c r="AG1316" s="2" t="s">
        <v>0</v>
      </c>
      <c r="AH1316" s="1">
        <v>0</v>
      </c>
      <c r="AI1316" s="1">
        <v>0</v>
      </c>
      <c r="AJ1316" s="2" t="s">
        <v>0</v>
      </c>
      <c r="AK1316" s="1">
        <v>0</v>
      </c>
      <c r="AL1316" s="1">
        <v>0</v>
      </c>
      <c r="AM1316" s="49" t="s">
        <v>1</v>
      </c>
      <c r="AN1316" s="2" t="s">
        <v>1</v>
      </c>
      <c r="AO1316" s="49" t="s">
        <v>1</v>
      </c>
      <c r="AP1316" s="2" t="s">
        <v>1</v>
      </c>
      <c r="AR1316" s="7"/>
      <c r="AS1316" s="125"/>
      <c r="AT1316" s="5"/>
      <c r="AU1316" s="13"/>
    </row>
    <row r="1317" spans="1:47" x14ac:dyDescent="0.25">
      <c r="A1317" s="2" t="s">
        <v>2066</v>
      </c>
      <c r="B1317" s="48">
        <v>44193</v>
      </c>
      <c r="C1317" s="2" t="s">
        <v>6</v>
      </c>
      <c r="D1317" s="2" t="s">
        <v>19</v>
      </c>
      <c r="E1317" s="2" t="s">
        <v>185</v>
      </c>
      <c r="F1317" s="2" t="s">
        <v>840</v>
      </c>
      <c r="G1317" s="2" t="s">
        <v>3</v>
      </c>
      <c r="H1317" s="2" t="s">
        <v>3283</v>
      </c>
      <c r="I1317" s="1" t="s">
        <v>1</v>
      </c>
      <c r="J1317" s="1" t="s">
        <v>1</v>
      </c>
      <c r="K1317" s="1" t="s">
        <v>1</v>
      </c>
      <c r="L1317" s="1" t="s">
        <v>1</v>
      </c>
      <c r="M1317" s="1">
        <v>0</v>
      </c>
      <c r="N1317" s="2" t="s">
        <v>1</v>
      </c>
      <c r="O1317" s="2" t="s">
        <v>98</v>
      </c>
      <c r="P1317" s="2" t="s">
        <v>1</v>
      </c>
      <c r="Q1317" s="1">
        <v>0</v>
      </c>
      <c r="R1317" s="1">
        <v>0</v>
      </c>
      <c r="S1317" s="1">
        <v>0</v>
      </c>
      <c r="T1317" s="1">
        <v>0</v>
      </c>
      <c r="U1317" s="2" t="s">
        <v>0</v>
      </c>
      <c r="V1317" s="1">
        <v>0</v>
      </c>
      <c r="W1317" s="1">
        <v>0</v>
      </c>
      <c r="X1317" s="2" t="s">
        <v>9</v>
      </c>
      <c r="Y1317" s="1">
        <v>0</v>
      </c>
      <c r="Z1317" s="1">
        <v>0</v>
      </c>
      <c r="AA1317" s="2" t="s">
        <v>0</v>
      </c>
      <c r="AB1317" s="1">
        <v>0</v>
      </c>
      <c r="AC1317" s="1">
        <v>0</v>
      </c>
      <c r="AD1317" s="2" t="s">
        <v>0</v>
      </c>
      <c r="AE1317" s="1">
        <v>0</v>
      </c>
      <c r="AF1317" s="2">
        <v>0</v>
      </c>
      <c r="AG1317" s="2" t="s">
        <v>0</v>
      </c>
      <c r="AH1317" s="1">
        <v>0</v>
      </c>
      <c r="AI1317" s="1">
        <v>0</v>
      </c>
      <c r="AJ1317" s="2" t="s">
        <v>0</v>
      </c>
      <c r="AK1317" s="1">
        <v>0</v>
      </c>
      <c r="AL1317" s="1">
        <v>0</v>
      </c>
      <c r="AM1317" s="49" t="s">
        <v>1</v>
      </c>
      <c r="AN1317" s="2" t="s">
        <v>1</v>
      </c>
      <c r="AO1317" s="49" t="s">
        <v>1</v>
      </c>
      <c r="AP1317" s="2" t="s">
        <v>1</v>
      </c>
      <c r="AR1317" s="7"/>
      <c r="AS1317" s="125"/>
      <c r="AT1317" s="5"/>
      <c r="AU1317" s="13"/>
    </row>
    <row r="1318" spans="1:47" x14ac:dyDescent="0.25">
      <c r="A1318" s="2" t="s">
        <v>2069</v>
      </c>
      <c r="B1318" s="48">
        <v>44193</v>
      </c>
      <c r="C1318" s="2" t="s">
        <v>6</v>
      </c>
      <c r="D1318" s="2" t="s">
        <v>17</v>
      </c>
      <c r="E1318" s="2" t="s">
        <v>183</v>
      </c>
      <c r="F1318" s="2" t="s">
        <v>3284</v>
      </c>
      <c r="G1318" s="2" t="s">
        <v>3</v>
      </c>
      <c r="H1318" s="2" t="s">
        <v>3285</v>
      </c>
      <c r="I1318" s="1" t="s">
        <v>1</v>
      </c>
      <c r="J1318" s="1" t="s">
        <v>1</v>
      </c>
      <c r="K1318" s="1" t="s">
        <v>1</v>
      </c>
      <c r="L1318" s="1" t="s">
        <v>1</v>
      </c>
      <c r="M1318" s="1">
        <v>0</v>
      </c>
      <c r="N1318" s="2" t="s">
        <v>1</v>
      </c>
      <c r="O1318" s="2" t="s">
        <v>2</v>
      </c>
      <c r="P1318" s="2" t="s">
        <v>1</v>
      </c>
      <c r="Q1318" s="1">
        <v>583182028.31000006</v>
      </c>
      <c r="R1318" s="1">
        <v>0</v>
      </c>
      <c r="S1318" s="1">
        <v>453103211.54999995</v>
      </c>
      <c r="T1318" s="1">
        <v>0</v>
      </c>
      <c r="U1318" s="2" t="s">
        <v>0</v>
      </c>
      <c r="V1318" s="1">
        <v>0</v>
      </c>
      <c r="W1318" s="1">
        <v>112136910.99999999</v>
      </c>
      <c r="X1318" s="2" t="s">
        <v>9</v>
      </c>
      <c r="Y1318" s="1">
        <v>17941905.759999998</v>
      </c>
      <c r="Z1318" s="1">
        <v>0</v>
      </c>
      <c r="AA1318" s="2" t="s">
        <v>0</v>
      </c>
      <c r="AB1318" s="1">
        <v>0</v>
      </c>
      <c r="AC1318" s="1">
        <v>0</v>
      </c>
      <c r="AD1318" s="2" t="s">
        <v>0</v>
      </c>
      <c r="AE1318" s="1">
        <v>0</v>
      </c>
      <c r="AF1318" s="2">
        <v>0</v>
      </c>
      <c r="AG1318" s="2" t="s">
        <v>0</v>
      </c>
      <c r="AH1318" s="1">
        <v>0</v>
      </c>
      <c r="AI1318" s="1">
        <v>0</v>
      </c>
      <c r="AJ1318" s="2" t="s">
        <v>0</v>
      </c>
      <c r="AK1318" s="1">
        <v>0</v>
      </c>
      <c r="AL1318" s="1">
        <v>0</v>
      </c>
      <c r="AM1318" s="49" t="s">
        <v>1</v>
      </c>
      <c r="AN1318" s="2" t="s">
        <v>1</v>
      </c>
      <c r="AO1318" s="49" t="s">
        <v>1</v>
      </c>
      <c r="AP1318" s="2" t="s">
        <v>1</v>
      </c>
      <c r="AR1318" s="7"/>
      <c r="AS1318" s="125"/>
      <c r="AT1318" s="5"/>
      <c r="AU1318" s="13"/>
    </row>
    <row r="1319" spans="1:47" x14ac:dyDescent="0.25">
      <c r="A1319" s="2" t="s">
        <v>2071</v>
      </c>
      <c r="B1319" s="48">
        <v>44193</v>
      </c>
      <c r="C1319" s="2" t="s">
        <v>6</v>
      </c>
      <c r="D1319" s="2" t="s">
        <v>14</v>
      </c>
      <c r="E1319" s="2" t="s">
        <v>181</v>
      </c>
      <c r="F1319" s="2" t="s">
        <v>3286</v>
      </c>
      <c r="G1319" s="2" t="s">
        <v>13</v>
      </c>
      <c r="H1319" s="2" t="s">
        <v>1</v>
      </c>
      <c r="I1319" s="1" t="s">
        <v>3287</v>
      </c>
      <c r="J1319" s="1" t="s">
        <v>1</v>
      </c>
      <c r="K1319" s="1" t="s">
        <v>3288</v>
      </c>
      <c r="L1319" s="1" t="s">
        <v>3289</v>
      </c>
      <c r="M1319" s="1">
        <v>39999</v>
      </c>
      <c r="N1319" s="2" t="s">
        <v>12</v>
      </c>
      <c r="O1319" s="2" t="s">
        <v>3290</v>
      </c>
      <c r="P1319" s="2" t="s">
        <v>3291</v>
      </c>
      <c r="Q1319" s="1">
        <v>-1002800</v>
      </c>
      <c r="R1319" s="1">
        <v>0</v>
      </c>
      <c r="S1319" s="1">
        <v>-1002800</v>
      </c>
      <c r="T1319" s="1">
        <v>0</v>
      </c>
      <c r="U1319" s="2" t="s">
        <v>0</v>
      </c>
      <c r="V1319" s="1">
        <v>0</v>
      </c>
      <c r="W1319" s="1">
        <v>0</v>
      </c>
      <c r="X1319" s="2" t="s">
        <v>0</v>
      </c>
      <c r="Y1319" s="1">
        <v>0</v>
      </c>
      <c r="Z1319" s="1">
        <v>0</v>
      </c>
      <c r="AA1319" s="2" t="s">
        <v>0</v>
      </c>
      <c r="AB1319" s="1">
        <v>0</v>
      </c>
      <c r="AC1319" s="1">
        <v>0</v>
      </c>
      <c r="AD1319" s="2" t="s">
        <v>0</v>
      </c>
      <c r="AE1319" s="1">
        <v>0</v>
      </c>
      <c r="AF1319" s="2">
        <v>0</v>
      </c>
      <c r="AG1319" s="2" t="s">
        <v>0</v>
      </c>
      <c r="AH1319" s="1">
        <v>0</v>
      </c>
      <c r="AI1319" s="1">
        <v>0</v>
      </c>
      <c r="AJ1319" s="2" t="s">
        <v>0</v>
      </c>
      <c r="AK1319" s="1">
        <v>0</v>
      </c>
      <c r="AL1319" s="1">
        <v>0</v>
      </c>
      <c r="AM1319" s="49" t="s">
        <v>1</v>
      </c>
      <c r="AN1319" s="2" t="s">
        <v>1</v>
      </c>
      <c r="AO1319" s="49" t="s">
        <v>1</v>
      </c>
      <c r="AP1319" s="2" t="s">
        <v>1</v>
      </c>
      <c r="AR1319" s="7"/>
      <c r="AS1319" s="125"/>
      <c r="AT1319" s="5"/>
      <c r="AU1319" s="13"/>
    </row>
    <row r="1320" spans="1:47" x14ac:dyDescent="0.25">
      <c r="A1320" s="2" t="s">
        <v>2073</v>
      </c>
      <c r="B1320" s="48">
        <v>44193</v>
      </c>
      <c r="C1320" s="2" t="s">
        <v>6</v>
      </c>
      <c r="D1320" s="2" t="s">
        <v>14</v>
      </c>
      <c r="E1320" s="2" t="s">
        <v>181</v>
      </c>
      <c r="F1320" s="2" t="s">
        <v>3286</v>
      </c>
      <c r="G1320" s="2" t="s">
        <v>3</v>
      </c>
      <c r="H1320" s="2" t="s">
        <v>3292</v>
      </c>
      <c r="I1320" s="1" t="s">
        <v>1</v>
      </c>
      <c r="J1320" s="1" t="s">
        <v>1</v>
      </c>
      <c r="K1320" s="1" t="s">
        <v>1</v>
      </c>
      <c r="L1320" s="1" t="s">
        <v>1</v>
      </c>
      <c r="M1320" s="1">
        <v>0</v>
      </c>
      <c r="N1320" s="2" t="s">
        <v>1</v>
      </c>
      <c r="O1320" s="2" t="s">
        <v>2</v>
      </c>
      <c r="P1320" s="2" t="s">
        <v>1</v>
      </c>
      <c r="Q1320" s="1">
        <v>490206061.29999995</v>
      </c>
      <c r="R1320" s="1">
        <v>0</v>
      </c>
      <c r="S1320" s="1">
        <v>462608002.49999994</v>
      </c>
      <c r="T1320" s="1">
        <v>0</v>
      </c>
      <c r="U1320" s="2" t="s">
        <v>0</v>
      </c>
      <c r="V1320" s="1">
        <v>0</v>
      </c>
      <c r="W1320" s="1">
        <v>23791430</v>
      </c>
      <c r="X1320" s="2" t="s">
        <v>0</v>
      </c>
      <c r="Y1320" s="1">
        <v>3806628.8</v>
      </c>
      <c r="Z1320" s="1">
        <v>0</v>
      </c>
      <c r="AA1320" s="2" t="s">
        <v>0</v>
      </c>
      <c r="AB1320" s="1">
        <v>0</v>
      </c>
      <c r="AC1320" s="1">
        <v>0</v>
      </c>
      <c r="AD1320" s="2" t="s">
        <v>0</v>
      </c>
      <c r="AE1320" s="1">
        <v>0</v>
      </c>
      <c r="AF1320" s="2">
        <v>0</v>
      </c>
      <c r="AG1320" s="2" t="s">
        <v>0</v>
      </c>
      <c r="AH1320" s="1">
        <v>0</v>
      </c>
      <c r="AI1320" s="1">
        <v>0</v>
      </c>
      <c r="AJ1320" s="2" t="s">
        <v>0</v>
      </c>
      <c r="AK1320" s="1">
        <v>0</v>
      </c>
      <c r="AL1320" s="1">
        <v>0</v>
      </c>
      <c r="AM1320" s="49" t="s">
        <v>1</v>
      </c>
      <c r="AN1320" s="2" t="s">
        <v>1</v>
      </c>
      <c r="AO1320" s="49" t="s">
        <v>1</v>
      </c>
      <c r="AP1320" s="2" t="s">
        <v>1</v>
      </c>
      <c r="AR1320" s="7"/>
      <c r="AS1320" s="125"/>
      <c r="AT1320" s="5"/>
      <c r="AU1320" s="13"/>
    </row>
    <row r="1321" spans="1:47" x14ac:dyDescent="0.25">
      <c r="A1321" s="2" t="s">
        <v>2075</v>
      </c>
      <c r="B1321" s="48">
        <v>44193</v>
      </c>
      <c r="C1321" s="2" t="s">
        <v>6</v>
      </c>
      <c r="D1321" s="2" t="s">
        <v>10</v>
      </c>
      <c r="E1321" s="2" t="s">
        <v>178</v>
      </c>
      <c r="F1321" s="2" t="s">
        <v>913</v>
      </c>
      <c r="G1321" s="2" t="s">
        <v>3</v>
      </c>
      <c r="H1321" s="2" t="s">
        <v>3293</v>
      </c>
      <c r="I1321" s="1" t="s">
        <v>1</v>
      </c>
      <c r="J1321" s="1" t="s">
        <v>1</v>
      </c>
      <c r="K1321" s="1" t="s">
        <v>1</v>
      </c>
      <c r="L1321" s="1" t="s">
        <v>1</v>
      </c>
      <c r="M1321" s="1">
        <v>0</v>
      </c>
      <c r="N1321" s="2" t="s">
        <v>1</v>
      </c>
      <c r="O1321" s="2" t="s">
        <v>2</v>
      </c>
      <c r="P1321" s="2" t="s">
        <v>1</v>
      </c>
      <c r="Q1321" s="1">
        <v>20311058.389599998</v>
      </c>
      <c r="R1321" s="1">
        <v>0</v>
      </c>
      <c r="S1321" s="1">
        <v>7836010.0000000019</v>
      </c>
      <c r="T1321" s="1">
        <v>0</v>
      </c>
      <c r="U1321" s="2" t="s">
        <v>0</v>
      </c>
      <c r="V1321" s="1">
        <v>0</v>
      </c>
      <c r="W1321" s="1">
        <v>10754352.060000001</v>
      </c>
      <c r="X1321" s="2" t="s">
        <v>9</v>
      </c>
      <c r="Y1321" s="1">
        <v>1720696.3295999998</v>
      </c>
      <c r="Z1321" s="1">
        <v>0</v>
      </c>
      <c r="AA1321" s="2" t="s">
        <v>0</v>
      </c>
      <c r="AB1321" s="1">
        <v>0</v>
      </c>
      <c r="AC1321" s="1">
        <v>0</v>
      </c>
      <c r="AD1321" s="2" t="s">
        <v>0</v>
      </c>
      <c r="AE1321" s="1">
        <v>0</v>
      </c>
      <c r="AF1321" s="2">
        <v>0</v>
      </c>
      <c r="AG1321" s="2" t="s">
        <v>0</v>
      </c>
      <c r="AH1321" s="1">
        <v>0</v>
      </c>
      <c r="AI1321" s="1">
        <v>0</v>
      </c>
      <c r="AJ1321" s="2" t="s">
        <v>0</v>
      </c>
      <c r="AK1321" s="1">
        <v>0</v>
      </c>
      <c r="AL1321" s="1">
        <v>0</v>
      </c>
      <c r="AM1321" s="49" t="s">
        <v>1</v>
      </c>
      <c r="AN1321" s="2" t="s">
        <v>1</v>
      </c>
      <c r="AO1321" s="49" t="s">
        <v>1</v>
      </c>
      <c r="AP1321" s="2" t="s">
        <v>1</v>
      </c>
      <c r="AR1321" s="7"/>
      <c r="AS1321" s="125"/>
      <c r="AT1321" s="5"/>
      <c r="AU1321" s="13"/>
    </row>
    <row r="1322" spans="1:47" x14ac:dyDescent="0.25">
      <c r="A1322" s="2" t="s">
        <v>2078</v>
      </c>
      <c r="B1322" s="48">
        <v>44193</v>
      </c>
      <c r="C1322" s="2" t="s">
        <v>6</v>
      </c>
      <c r="D1322" s="2" t="s">
        <v>280</v>
      </c>
      <c r="E1322" s="2" t="s">
        <v>204</v>
      </c>
      <c r="F1322" s="2" t="s">
        <v>2253</v>
      </c>
      <c r="G1322" s="2" t="s">
        <v>3</v>
      </c>
      <c r="H1322" s="2" t="s">
        <v>3294</v>
      </c>
      <c r="I1322" s="1" t="s">
        <v>1</v>
      </c>
      <c r="J1322" s="1" t="s">
        <v>1</v>
      </c>
      <c r="K1322" s="1" t="s">
        <v>1</v>
      </c>
      <c r="L1322" s="1" t="s">
        <v>1</v>
      </c>
      <c r="M1322" s="1">
        <v>0</v>
      </c>
      <c r="N1322" s="2" t="s">
        <v>1</v>
      </c>
      <c r="O1322" s="2" t="s">
        <v>2</v>
      </c>
      <c r="P1322" s="2" t="s">
        <v>1</v>
      </c>
      <c r="Q1322" s="1">
        <v>163061611.19999999</v>
      </c>
      <c r="R1322" s="1">
        <v>0</v>
      </c>
      <c r="S1322" s="1">
        <v>127835427.19999999</v>
      </c>
      <c r="T1322" s="1">
        <v>0</v>
      </c>
      <c r="U1322" s="2" t="s">
        <v>0</v>
      </c>
      <c r="V1322" s="1">
        <v>0</v>
      </c>
      <c r="W1322" s="1">
        <v>30367400</v>
      </c>
      <c r="X1322" s="2" t="s">
        <v>9</v>
      </c>
      <c r="Y1322" s="1">
        <v>4858784</v>
      </c>
      <c r="Z1322" s="1">
        <v>0</v>
      </c>
      <c r="AA1322" s="2" t="s">
        <v>0</v>
      </c>
      <c r="AB1322" s="1">
        <v>0</v>
      </c>
      <c r="AC1322" s="1">
        <v>0</v>
      </c>
      <c r="AD1322" s="2" t="s">
        <v>0</v>
      </c>
      <c r="AE1322" s="1">
        <v>0</v>
      </c>
      <c r="AF1322" s="2">
        <v>0</v>
      </c>
      <c r="AG1322" s="2" t="s">
        <v>0</v>
      </c>
      <c r="AH1322" s="1">
        <v>0</v>
      </c>
      <c r="AI1322" s="1">
        <v>0</v>
      </c>
      <c r="AJ1322" s="2" t="s">
        <v>0</v>
      </c>
      <c r="AK1322" s="1">
        <v>0</v>
      </c>
      <c r="AL1322" s="1">
        <v>0</v>
      </c>
      <c r="AM1322" s="49" t="s">
        <v>1</v>
      </c>
      <c r="AN1322" s="2" t="s">
        <v>1</v>
      </c>
      <c r="AO1322" s="49" t="s">
        <v>1</v>
      </c>
      <c r="AP1322" s="2" t="s">
        <v>1</v>
      </c>
      <c r="AR1322" s="7"/>
      <c r="AS1322" s="125"/>
      <c r="AT1322" s="5"/>
      <c r="AU1322" s="13"/>
    </row>
    <row r="1323" spans="1:47" x14ac:dyDescent="0.25">
      <c r="A1323" s="2" t="s">
        <v>2080</v>
      </c>
      <c r="B1323" s="48">
        <v>44193</v>
      </c>
      <c r="C1323" s="2" t="s">
        <v>6</v>
      </c>
      <c r="D1323" s="2" t="s">
        <v>280</v>
      </c>
      <c r="E1323" s="2" t="s">
        <v>204</v>
      </c>
      <c r="F1323" s="2" t="s">
        <v>2253</v>
      </c>
      <c r="G1323" s="2" t="s">
        <v>3</v>
      </c>
      <c r="H1323" s="2" t="s">
        <v>3295</v>
      </c>
      <c r="I1323" s="1" t="s">
        <v>1</v>
      </c>
      <c r="J1323" s="1" t="s">
        <v>1</v>
      </c>
      <c r="K1323" s="1" t="s">
        <v>1</v>
      </c>
      <c r="L1323" s="1" t="s">
        <v>1</v>
      </c>
      <c r="M1323" s="1">
        <v>0</v>
      </c>
      <c r="N1323" s="2" t="s">
        <v>1</v>
      </c>
      <c r="O1323" s="2" t="s">
        <v>2</v>
      </c>
      <c r="P1323" s="2" t="s">
        <v>1</v>
      </c>
      <c r="Q1323" s="1">
        <v>192801706</v>
      </c>
      <c r="R1323" s="1">
        <v>0</v>
      </c>
      <c r="S1323" s="1">
        <v>166646327.59999999</v>
      </c>
      <c r="T1323" s="1">
        <v>0</v>
      </c>
      <c r="U1323" s="2" t="s">
        <v>0</v>
      </c>
      <c r="V1323" s="1">
        <v>0</v>
      </c>
      <c r="W1323" s="1">
        <v>22547740</v>
      </c>
      <c r="X1323" s="2" t="s">
        <v>0</v>
      </c>
      <c r="Y1323" s="1">
        <v>3607638.4</v>
      </c>
      <c r="Z1323" s="1">
        <v>0</v>
      </c>
      <c r="AA1323" s="2" t="s">
        <v>0</v>
      </c>
      <c r="AB1323" s="1">
        <v>0</v>
      </c>
      <c r="AC1323" s="1">
        <v>0</v>
      </c>
      <c r="AD1323" s="2" t="s">
        <v>0</v>
      </c>
      <c r="AE1323" s="1">
        <v>0</v>
      </c>
      <c r="AF1323" s="2">
        <v>0</v>
      </c>
      <c r="AG1323" s="2" t="s">
        <v>0</v>
      </c>
      <c r="AH1323" s="1">
        <v>0</v>
      </c>
      <c r="AI1323" s="1">
        <v>0</v>
      </c>
      <c r="AJ1323" s="2" t="s">
        <v>0</v>
      </c>
      <c r="AK1323" s="1">
        <v>0</v>
      </c>
      <c r="AL1323" s="1">
        <v>0</v>
      </c>
      <c r="AM1323" s="49" t="s">
        <v>1</v>
      </c>
      <c r="AN1323" s="2" t="s">
        <v>1</v>
      </c>
      <c r="AO1323" s="49" t="s">
        <v>1</v>
      </c>
      <c r="AP1323" s="2" t="s">
        <v>1</v>
      </c>
      <c r="AR1323" s="7"/>
      <c r="AS1323" s="125"/>
      <c r="AT1323" s="5"/>
      <c r="AU1323" s="13"/>
    </row>
    <row r="1324" spans="1:47" x14ac:dyDescent="0.25">
      <c r="A1324" s="2" t="s">
        <v>2082</v>
      </c>
      <c r="B1324" s="48">
        <v>44193</v>
      </c>
      <c r="C1324" s="2" t="s">
        <v>6</v>
      </c>
      <c r="D1324" s="2" t="s">
        <v>7</v>
      </c>
      <c r="E1324" s="2" t="s">
        <v>917</v>
      </c>
      <c r="F1324" s="2" t="s">
        <v>3296</v>
      </c>
      <c r="G1324" s="2" t="s">
        <v>3</v>
      </c>
      <c r="H1324" s="2" t="s">
        <v>3297</v>
      </c>
      <c r="I1324" s="1" t="s">
        <v>1</v>
      </c>
      <c r="J1324" s="1" t="s">
        <v>1</v>
      </c>
      <c r="K1324" s="1" t="s">
        <v>1</v>
      </c>
      <c r="L1324" s="1" t="s">
        <v>1</v>
      </c>
      <c r="M1324" s="1">
        <v>0</v>
      </c>
      <c r="N1324" s="2" t="s">
        <v>1</v>
      </c>
      <c r="O1324" s="2" t="s">
        <v>2</v>
      </c>
      <c r="P1324" s="2" t="s">
        <v>1</v>
      </c>
      <c r="Q1324" s="1">
        <v>32171568</v>
      </c>
      <c r="R1324" s="1">
        <v>0</v>
      </c>
      <c r="S1324" s="1">
        <v>26835800</v>
      </c>
      <c r="T1324" s="1">
        <v>0</v>
      </c>
      <c r="U1324" s="2" t="s">
        <v>0</v>
      </c>
      <c r="V1324" s="1">
        <v>0</v>
      </c>
      <c r="W1324" s="1">
        <v>4599800</v>
      </c>
      <c r="X1324" s="2" t="s">
        <v>0</v>
      </c>
      <c r="Y1324" s="1">
        <v>735968</v>
      </c>
      <c r="Z1324" s="1">
        <v>0</v>
      </c>
      <c r="AA1324" s="2" t="s">
        <v>0</v>
      </c>
      <c r="AB1324" s="1">
        <v>0</v>
      </c>
      <c r="AC1324" s="1">
        <v>0</v>
      </c>
      <c r="AD1324" s="2" t="s">
        <v>0</v>
      </c>
      <c r="AE1324" s="1">
        <v>0</v>
      </c>
      <c r="AF1324" s="2">
        <v>0</v>
      </c>
      <c r="AG1324" s="2" t="s">
        <v>0</v>
      </c>
      <c r="AH1324" s="1">
        <v>0</v>
      </c>
      <c r="AI1324" s="1">
        <v>0</v>
      </c>
      <c r="AJ1324" s="2" t="s">
        <v>0</v>
      </c>
      <c r="AK1324" s="1">
        <v>0</v>
      </c>
      <c r="AL1324" s="1">
        <v>0</v>
      </c>
      <c r="AM1324" s="49" t="s">
        <v>1</v>
      </c>
      <c r="AN1324" s="2" t="s">
        <v>1</v>
      </c>
      <c r="AO1324" s="49" t="s">
        <v>1</v>
      </c>
      <c r="AP1324" s="2" t="s">
        <v>1</v>
      </c>
      <c r="AR1324" s="7"/>
      <c r="AS1324" s="125"/>
      <c r="AT1324" s="5"/>
      <c r="AU1324" s="13"/>
    </row>
    <row r="1325" spans="1:47" x14ac:dyDescent="0.25">
      <c r="A1325" s="2" t="s">
        <v>2084</v>
      </c>
      <c r="B1325" s="48">
        <v>44193</v>
      </c>
      <c r="C1325" s="2" t="s">
        <v>6</v>
      </c>
      <c r="D1325" s="2" t="s">
        <v>7</v>
      </c>
      <c r="E1325" s="2" t="s">
        <v>917</v>
      </c>
      <c r="F1325" s="2" t="s">
        <v>3296</v>
      </c>
      <c r="G1325" s="2" t="s">
        <v>3</v>
      </c>
      <c r="H1325" s="2" t="s">
        <v>3298</v>
      </c>
      <c r="I1325" s="1" t="s">
        <v>1</v>
      </c>
      <c r="J1325" s="1" t="s">
        <v>1</v>
      </c>
      <c r="K1325" s="1" t="s">
        <v>1</v>
      </c>
      <c r="L1325" s="1" t="s">
        <v>1</v>
      </c>
      <c r="M1325" s="1">
        <v>0</v>
      </c>
      <c r="N1325" s="2" t="s">
        <v>1</v>
      </c>
      <c r="O1325" s="2" t="s">
        <v>3299</v>
      </c>
      <c r="P1325" s="2" t="s">
        <v>3300</v>
      </c>
      <c r="Q1325" s="1">
        <v>1907500</v>
      </c>
      <c r="R1325" s="1">
        <v>0</v>
      </c>
      <c r="S1325" s="1">
        <v>1907500</v>
      </c>
      <c r="T1325" s="1">
        <v>0</v>
      </c>
      <c r="U1325" s="2" t="s">
        <v>0</v>
      </c>
      <c r="V1325" s="1">
        <v>0</v>
      </c>
      <c r="W1325" s="1">
        <v>0</v>
      </c>
      <c r="X1325" s="2" t="s">
        <v>0</v>
      </c>
      <c r="Y1325" s="1">
        <v>0</v>
      </c>
      <c r="Z1325" s="1">
        <v>0</v>
      </c>
      <c r="AA1325" s="2" t="s">
        <v>0</v>
      </c>
      <c r="AB1325" s="1">
        <v>0</v>
      </c>
      <c r="AC1325" s="1">
        <v>0</v>
      </c>
      <c r="AD1325" s="2" t="s">
        <v>0</v>
      </c>
      <c r="AE1325" s="1">
        <v>0</v>
      </c>
      <c r="AF1325" s="2">
        <v>0</v>
      </c>
      <c r="AG1325" s="2" t="s">
        <v>0</v>
      </c>
      <c r="AH1325" s="1">
        <v>0</v>
      </c>
      <c r="AI1325" s="1">
        <v>0</v>
      </c>
      <c r="AJ1325" s="2" t="s">
        <v>0</v>
      </c>
      <c r="AK1325" s="1">
        <v>0</v>
      </c>
      <c r="AL1325" s="1">
        <v>0</v>
      </c>
      <c r="AM1325" s="49" t="s">
        <v>1</v>
      </c>
      <c r="AN1325" s="2" t="s">
        <v>1</v>
      </c>
      <c r="AO1325" s="49" t="s">
        <v>1</v>
      </c>
      <c r="AP1325" s="2" t="s">
        <v>1</v>
      </c>
      <c r="AR1325" s="7"/>
      <c r="AS1325" s="125"/>
      <c r="AT1325" s="5"/>
      <c r="AU1325" s="13"/>
    </row>
    <row r="1326" spans="1:47" x14ac:dyDescent="0.25">
      <c r="A1326" s="2" t="s">
        <v>2087</v>
      </c>
      <c r="B1326" s="48">
        <v>44193</v>
      </c>
      <c r="C1326" s="2" t="s">
        <v>6</v>
      </c>
      <c r="D1326" s="2" t="s">
        <v>7</v>
      </c>
      <c r="E1326" s="2" t="s">
        <v>917</v>
      </c>
      <c r="F1326" s="2" t="s">
        <v>3296</v>
      </c>
      <c r="G1326" s="2" t="s">
        <v>3</v>
      </c>
      <c r="H1326" s="2" t="s">
        <v>3301</v>
      </c>
      <c r="I1326" s="1" t="s">
        <v>1</v>
      </c>
      <c r="J1326" s="1" t="s">
        <v>1</v>
      </c>
      <c r="K1326" s="1" t="s">
        <v>1</v>
      </c>
      <c r="L1326" s="1" t="s">
        <v>1</v>
      </c>
      <c r="M1326" s="1">
        <v>0</v>
      </c>
      <c r="N1326" s="2" t="s">
        <v>1</v>
      </c>
      <c r="O1326" s="2" t="s">
        <v>2</v>
      </c>
      <c r="P1326" s="2" t="s">
        <v>1</v>
      </c>
      <c r="Q1326" s="1">
        <v>128545051.60000001</v>
      </c>
      <c r="R1326" s="1">
        <v>0</v>
      </c>
      <c r="S1326" s="1">
        <v>108455000</v>
      </c>
      <c r="T1326" s="1">
        <v>0</v>
      </c>
      <c r="U1326" s="2" t="s">
        <v>0</v>
      </c>
      <c r="V1326" s="1">
        <v>0</v>
      </c>
      <c r="W1326" s="1">
        <v>17319010</v>
      </c>
      <c r="X1326" s="2" t="s">
        <v>9</v>
      </c>
      <c r="Y1326" s="1">
        <v>2771041.6</v>
      </c>
      <c r="Z1326" s="1">
        <v>0</v>
      </c>
      <c r="AA1326" s="2" t="s">
        <v>0</v>
      </c>
      <c r="AB1326" s="1">
        <v>0</v>
      </c>
      <c r="AC1326" s="1">
        <v>0</v>
      </c>
      <c r="AD1326" s="2" t="s">
        <v>0</v>
      </c>
      <c r="AE1326" s="1">
        <v>0</v>
      </c>
      <c r="AF1326" s="2">
        <v>0</v>
      </c>
      <c r="AG1326" s="2" t="s">
        <v>0</v>
      </c>
      <c r="AH1326" s="1">
        <v>0</v>
      </c>
      <c r="AI1326" s="1">
        <v>0</v>
      </c>
      <c r="AJ1326" s="2" t="s">
        <v>0</v>
      </c>
      <c r="AK1326" s="1">
        <v>0</v>
      </c>
      <c r="AL1326" s="1">
        <v>0</v>
      </c>
      <c r="AM1326" s="49" t="s">
        <v>1</v>
      </c>
      <c r="AN1326" s="2" t="s">
        <v>1</v>
      </c>
      <c r="AO1326" s="49" t="s">
        <v>1</v>
      </c>
      <c r="AP1326" s="2" t="s">
        <v>1</v>
      </c>
      <c r="AR1326" s="7"/>
      <c r="AS1326" s="125"/>
      <c r="AT1326" s="5"/>
      <c r="AU1326" s="13"/>
    </row>
    <row r="1327" spans="1:47" x14ac:dyDescent="0.25">
      <c r="A1327" s="2" t="s">
        <v>2091</v>
      </c>
      <c r="B1327" s="48">
        <v>44193</v>
      </c>
      <c r="C1327" s="2" t="s">
        <v>6</v>
      </c>
      <c r="D1327" s="2" t="s">
        <v>5</v>
      </c>
      <c r="E1327" s="2" t="s">
        <v>175</v>
      </c>
      <c r="F1327" s="2" t="s">
        <v>1129</v>
      </c>
      <c r="G1327" s="2" t="s">
        <v>3</v>
      </c>
      <c r="H1327" s="2" t="s">
        <v>3302</v>
      </c>
      <c r="I1327" s="1" t="s">
        <v>1</v>
      </c>
      <c r="J1327" s="1" t="s">
        <v>1</v>
      </c>
      <c r="K1327" s="1" t="s">
        <v>1</v>
      </c>
      <c r="L1327" s="1" t="s">
        <v>1</v>
      </c>
      <c r="M1327" s="1">
        <v>0</v>
      </c>
      <c r="N1327" s="2" t="s">
        <v>1</v>
      </c>
      <c r="O1327" s="2" t="s">
        <v>98</v>
      </c>
      <c r="P1327" s="2" t="s">
        <v>1</v>
      </c>
      <c r="Q1327" s="1">
        <v>0</v>
      </c>
      <c r="R1327" s="1">
        <v>0</v>
      </c>
      <c r="S1327" s="1">
        <v>0</v>
      </c>
      <c r="T1327" s="1">
        <v>0</v>
      </c>
      <c r="U1327" s="2" t="s">
        <v>0</v>
      </c>
      <c r="V1327" s="1">
        <v>0</v>
      </c>
      <c r="W1327" s="1">
        <v>0</v>
      </c>
      <c r="X1327" s="2" t="s">
        <v>9</v>
      </c>
      <c r="Y1327" s="1">
        <v>0</v>
      </c>
      <c r="Z1327" s="1">
        <v>0</v>
      </c>
      <c r="AA1327" s="2" t="s">
        <v>0</v>
      </c>
      <c r="AB1327" s="1">
        <v>0</v>
      </c>
      <c r="AC1327" s="1">
        <v>0</v>
      </c>
      <c r="AD1327" s="2" t="s">
        <v>0</v>
      </c>
      <c r="AE1327" s="1">
        <v>0</v>
      </c>
      <c r="AF1327" s="2">
        <v>0</v>
      </c>
      <c r="AG1327" s="2" t="s">
        <v>0</v>
      </c>
      <c r="AH1327" s="1">
        <v>0</v>
      </c>
      <c r="AI1327" s="1">
        <v>0</v>
      </c>
      <c r="AJ1327" s="2" t="s">
        <v>0</v>
      </c>
      <c r="AK1327" s="1">
        <v>0</v>
      </c>
      <c r="AL1327" s="1">
        <v>0</v>
      </c>
      <c r="AM1327" s="49" t="s">
        <v>1</v>
      </c>
      <c r="AN1327" s="2" t="s">
        <v>1</v>
      </c>
      <c r="AO1327" s="49" t="s">
        <v>1</v>
      </c>
      <c r="AP1327" s="2" t="s">
        <v>1</v>
      </c>
      <c r="AR1327" s="7"/>
      <c r="AS1327" s="125"/>
      <c r="AT1327" s="5"/>
      <c r="AU1327" s="13"/>
    </row>
    <row r="1328" spans="1:47" x14ac:dyDescent="0.25">
      <c r="A1328" s="2" t="s">
        <v>2093</v>
      </c>
      <c r="B1328" s="48">
        <v>44193</v>
      </c>
      <c r="C1328" s="2" t="s">
        <v>6</v>
      </c>
      <c r="D1328" s="2" t="s">
        <v>2929</v>
      </c>
      <c r="E1328" s="2" t="s">
        <v>2930</v>
      </c>
      <c r="F1328" s="2" t="s">
        <v>580</v>
      </c>
      <c r="G1328" s="2" t="s">
        <v>3</v>
      </c>
      <c r="H1328" s="2" t="s">
        <v>3303</v>
      </c>
      <c r="I1328" s="1" t="s">
        <v>1</v>
      </c>
      <c r="J1328" s="1" t="s">
        <v>1</v>
      </c>
      <c r="K1328" s="1" t="s">
        <v>1</v>
      </c>
      <c r="L1328" s="1" t="s">
        <v>1</v>
      </c>
      <c r="M1328" s="1">
        <v>0</v>
      </c>
      <c r="N1328" s="2" t="s">
        <v>1</v>
      </c>
      <c r="O1328" s="2" t="s">
        <v>2</v>
      </c>
      <c r="P1328" s="2" t="s">
        <v>1</v>
      </c>
      <c r="Q1328" s="1">
        <v>21559295.082000002</v>
      </c>
      <c r="R1328" s="1">
        <v>0</v>
      </c>
      <c r="S1328" s="1">
        <v>13043049</v>
      </c>
      <c r="T1328" s="1">
        <v>0</v>
      </c>
      <c r="U1328" s="2" t="s">
        <v>0</v>
      </c>
      <c r="V1328" s="1">
        <v>0</v>
      </c>
      <c r="W1328" s="1">
        <v>7341591.4500000002</v>
      </c>
      <c r="X1328" s="2" t="s">
        <v>9</v>
      </c>
      <c r="Y1328" s="1">
        <v>1174654.632</v>
      </c>
      <c r="Z1328" s="1">
        <v>0</v>
      </c>
      <c r="AA1328" s="2" t="s">
        <v>0</v>
      </c>
      <c r="AB1328" s="1">
        <v>0</v>
      </c>
      <c r="AC1328" s="1">
        <v>0</v>
      </c>
      <c r="AD1328" s="2" t="s">
        <v>0</v>
      </c>
      <c r="AE1328" s="1">
        <v>0</v>
      </c>
      <c r="AF1328" s="2">
        <v>0</v>
      </c>
      <c r="AG1328" s="2" t="s">
        <v>0</v>
      </c>
      <c r="AH1328" s="1">
        <v>0</v>
      </c>
      <c r="AI1328" s="1">
        <v>0</v>
      </c>
      <c r="AJ1328" s="2" t="s">
        <v>0</v>
      </c>
      <c r="AK1328" s="1">
        <v>0</v>
      </c>
      <c r="AL1328" s="1">
        <v>0</v>
      </c>
      <c r="AM1328" s="49" t="s">
        <v>1</v>
      </c>
      <c r="AN1328" s="2" t="s">
        <v>1</v>
      </c>
      <c r="AO1328" s="49" t="s">
        <v>1</v>
      </c>
      <c r="AP1328" s="2" t="s">
        <v>1</v>
      </c>
      <c r="AR1328" s="7"/>
      <c r="AS1328" s="125"/>
      <c r="AT1328" s="5"/>
      <c r="AU1328" s="13"/>
    </row>
    <row r="1329" spans="1:47" x14ac:dyDescent="0.25">
      <c r="A1329" s="2" t="s">
        <v>2095</v>
      </c>
      <c r="B1329" s="48">
        <v>44193</v>
      </c>
      <c r="C1329" s="2" t="s">
        <v>6</v>
      </c>
      <c r="D1329" s="2" t="s">
        <v>2929</v>
      </c>
      <c r="E1329" s="2" t="s">
        <v>2930</v>
      </c>
      <c r="F1329" s="2" t="s">
        <v>580</v>
      </c>
      <c r="G1329" s="2" t="s">
        <v>3</v>
      </c>
      <c r="H1329" s="2" t="s">
        <v>3304</v>
      </c>
      <c r="I1329" s="1" t="s">
        <v>1</v>
      </c>
      <c r="J1329" s="1" t="s">
        <v>1</v>
      </c>
      <c r="K1329" s="1" t="s">
        <v>1</v>
      </c>
      <c r="L1329" s="1" t="s">
        <v>1</v>
      </c>
      <c r="M1329" s="1">
        <v>0</v>
      </c>
      <c r="N1329" s="2" t="s">
        <v>1</v>
      </c>
      <c r="O1329" s="2" t="s">
        <v>2</v>
      </c>
      <c r="P1329" s="2" t="s">
        <v>1</v>
      </c>
      <c r="Q1329" s="1">
        <v>25836700</v>
      </c>
      <c r="R1329" s="1">
        <v>0</v>
      </c>
      <c r="S1329" s="1">
        <v>16378988</v>
      </c>
      <c r="T1329" s="1">
        <v>0</v>
      </c>
      <c r="U1329" s="2" t="s">
        <v>0</v>
      </c>
      <c r="V1329" s="1">
        <v>0</v>
      </c>
      <c r="W1329" s="1">
        <v>8153200</v>
      </c>
      <c r="X1329" s="2" t="s">
        <v>9</v>
      </c>
      <c r="Y1329" s="1">
        <v>1304512</v>
      </c>
      <c r="Z1329" s="1">
        <v>0</v>
      </c>
      <c r="AA1329" s="2" t="s">
        <v>0</v>
      </c>
      <c r="AB1329" s="1">
        <v>0</v>
      </c>
      <c r="AC1329" s="1">
        <v>0</v>
      </c>
      <c r="AD1329" s="2" t="s">
        <v>0</v>
      </c>
      <c r="AE1329" s="1">
        <v>0</v>
      </c>
      <c r="AF1329" s="2">
        <v>0</v>
      </c>
      <c r="AG1329" s="2" t="s">
        <v>0</v>
      </c>
      <c r="AH1329" s="1">
        <v>0</v>
      </c>
      <c r="AI1329" s="1">
        <v>0</v>
      </c>
      <c r="AJ1329" s="2" t="s">
        <v>0</v>
      </c>
      <c r="AK1329" s="1">
        <v>0</v>
      </c>
      <c r="AL1329" s="1">
        <v>0</v>
      </c>
      <c r="AM1329" s="49" t="s">
        <v>1</v>
      </c>
      <c r="AN1329" s="2" t="s">
        <v>1</v>
      </c>
      <c r="AO1329" s="49" t="s">
        <v>1</v>
      </c>
      <c r="AP1329" s="2" t="s">
        <v>1</v>
      </c>
      <c r="AR1329" s="7"/>
      <c r="AS1329" s="125"/>
      <c r="AT1329" s="5"/>
      <c r="AU1329" s="13"/>
    </row>
    <row r="1330" spans="1:47" x14ac:dyDescent="0.25">
      <c r="A1330" s="2" t="s">
        <v>2097</v>
      </c>
      <c r="B1330" s="48">
        <v>44193</v>
      </c>
      <c r="C1330" s="2" t="s">
        <v>6</v>
      </c>
      <c r="D1330" s="2" t="s">
        <v>2929</v>
      </c>
      <c r="E1330" s="2" t="s">
        <v>2930</v>
      </c>
      <c r="F1330" s="2" t="s">
        <v>580</v>
      </c>
      <c r="G1330" s="2" t="s">
        <v>3</v>
      </c>
      <c r="H1330" s="2" t="s">
        <v>3305</v>
      </c>
      <c r="I1330" s="1" t="s">
        <v>1</v>
      </c>
      <c r="J1330" s="1" t="s">
        <v>1</v>
      </c>
      <c r="K1330" s="1" t="s">
        <v>1</v>
      </c>
      <c r="L1330" s="1" t="s">
        <v>1</v>
      </c>
      <c r="M1330" s="1">
        <v>0</v>
      </c>
      <c r="N1330" s="2" t="s">
        <v>1</v>
      </c>
      <c r="O1330" s="2" t="s">
        <v>2</v>
      </c>
      <c r="P1330" s="2" t="s">
        <v>1</v>
      </c>
      <c r="Q1330" s="1">
        <v>12875080</v>
      </c>
      <c r="R1330" s="1">
        <v>0</v>
      </c>
      <c r="S1330" s="1">
        <v>12799216</v>
      </c>
      <c r="T1330" s="1">
        <v>0</v>
      </c>
      <c r="U1330" s="2" t="s">
        <v>0</v>
      </c>
      <c r="V1330" s="1">
        <v>0</v>
      </c>
      <c r="W1330" s="1">
        <v>65400</v>
      </c>
      <c r="X1330" s="2" t="s">
        <v>0</v>
      </c>
      <c r="Y1330" s="1">
        <v>10464</v>
      </c>
      <c r="Z1330" s="1">
        <v>0</v>
      </c>
      <c r="AA1330" s="2" t="s">
        <v>0</v>
      </c>
      <c r="AB1330" s="1">
        <v>0</v>
      </c>
      <c r="AC1330" s="1">
        <v>0</v>
      </c>
      <c r="AD1330" s="2" t="s">
        <v>0</v>
      </c>
      <c r="AE1330" s="1">
        <v>0</v>
      </c>
      <c r="AF1330" s="2">
        <v>0</v>
      </c>
      <c r="AG1330" s="2" t="s">
        <v>0</v>
      </c>
      <c r="AH1330" s="1">
        <v>0</v>
      </c>
      <c r="AI1330" s="1">
        <v>0</v>
      </c>
      <c r="AJ1330" s="2" t="s">
        <v>0</v>
      </c>
      <c r="AK1330" s="1">
        <v>0</v>
      </c>
      <c r="AL1330" s="1">
        <v>0</v>
      </c>
      <c r="AM1330" s="49" t="s">
        <v>1</v>
      </c>
      <c r="AN1330" s="2" t="s">
        <v>1</v>
      </c>
      <c r="AO1330" s="49" t="s">
        <v>1</v>
      </c>
      <c r="AP1330" s="2" t="s">
        <v>1</v>
      </c>
      <c r="AR1330" s="7"/>
      <c r="AS1330" s="125"/>
      <c r="AT1330" s="5"/>
      <c r="AU1330" s="13"/>
    </row>
    <row r="1331" spans="1:47" x14ac:dyDescent="0.25">
      <c r="A1331" s="2" t="s">
        <v>2099</v>
      </c>
      <c r="B1331" s="48">
        <v>44193</v>
      </c>
      <c r="C1331" s="2" t="s">
        <v>6</v>
      </c>
      <c r="D1331" s="2" t="s">
        <v>2929</v>
      </c>
      <c r="E1331" s="2" t="s">
        <v>2930</v>
      </c>
      <c r="F1331" s="2" t="s">
        <v>580</v>
      </c>
      <c r="G1331" s="2" t="s">
        <v>3</v>
      </c>
      <c r="H1331" s="2" t="s">
        <v>3306</v>
      </c>
      <c r="I1331" s="1" t="s">
        <v>1</v>
      </c>
      <c r="J1331" s="1" t="s">
        <v>1</v>
      </c>
      <c r="K1331" s="1" t="s">
        <v>1</v>
      </c>
      <c r="L1331" s="1" t="s">
        <v>1</v>
      </c>
      <c r="M1331" s="1">
        <v>0</v>
      </c>
      <c r="N1331" s="2" t="s">
        <v>1</v>
      </c>
      <c r="O1331" s="2" t="s">
        <v>2</v>
      </c>
      <c r="P1331" s="2" t="s">
        <v>1</v>
      </c>
      <c r="Q1331" s="1">
        <v>23647070.399999999</v>
      </c>
      <c r="R1331" s="1">
        <v>0</v>
      </c>
      <c r="S1331" s="1">
        <v>16027796</v>
      </c>
      <c r="T1331" s="1">
        <v>0</v>
      </c>
      <c r="U1331" s="2" t="s">
        <v>0</v>
      </c>
      <c r="V1331" s="1">
        <v>0</v>
      </c>
      <c r="W1331" s="1">
        <v>6568340</v>
      </c>
      <c r="X1331" s="2" t="s">
        <v>9</v>
      </c>
      <c r="Y1331" s="1">
        <v>1050934.3999999999</v>
      </c>
      <c r="Z1331" s="1">
        <v>0</v>
      </c>
      <c r="AA1331" s="2" t="s">
        <v>0</v>
      </c>
      <c r="AB1331" s="1">
        <v>0</v>
      </c>
      <c r="AC1331" s="1">
        <v>0</v>
      </c>
      <c r="AD1331" s="2" t="s">
        <v>0</v>
      </c>
      <c r="AE1331" s="1">
        <v>0</v>
      </c>
      <c r="AF1331" s="2">
        <v>0</v>
      </c>
      <c r="AG1331" s="2" t="s">
        <v>0</v>
      </c>
      <c r="AH1331" s="1">
        <v>0</v>
      </c>
      <c r="AI1331" s="1">
        <v>0</v>
      </c>
      <c r="AJ1331" s="2" t="s">
        <v>0</v>
      </c>
      <c r="AK1331" s="1">
        <v>0</v>
      </c>
      <c r="AL1331" s="1">
        <v>0</v>
      </c>
      <c r="AM1331" s="49" t="s">
        <v>1</v>
      </c>
      <c r="AN1331" s="2" t="s">
        <v>1</v>
      </c>
      <c r="AO1331" s="49" t="s">
        <v>1</v>
      </c>
      <c r="AP1331" s="2" t="s">
        <v>1</v>
      </c>
      <c r="AR1331" s="7"/>
      <c r="AS1331" s="125"/>
      <c r="AT1331" s="5"/>
      <c r="AU1331" s="13"/>
    </row>
    <row r="1332" spans="1:47" x14ac:dyDescent="0.25">
      <c r="A1332" s="2" t="s">
        <v>2101</v>
      </c>
      <c r="B1332" s="48">
        <v>44193</v>
      </c>
      <c r="C1332" s="2" t="s">
        <v>6</v>
      </c>
      <c r="D1332" s="2" t="s">
        <v>2929</v>
      </c>
      <c r="E1332" s="2" t="s">
        <v>2930</v>
      </c>
      <c r="F1332" s="2" t="s">
        <v>580</v>
      </c>
      <c r="G1332" s="2" t="s">
        <v>3</v>
      </c>
      <c r="H1332" s="2" t="s">
        <v>3307</v>
      </c>
      <c r="I1332" s="1" t="s">
        <v>1</v>
      </c>
      <c r="J1332" s="1" t="s">
        <v>1</v>
      </c>
      <c r="K1332" s="1" t="s">
        <v>1</v>
      </c>
      <c r="L1332" s="1" t="s">
        <v>1</v>
      </c>
      <c r="M1332" s="1">
        <v>0</v>
      </c>
      <c r="N1332" s="2" t="s">
        <v>1</v>
      </c>
      <c r="O1332" s="2" t="s">
        <v>2</v>
      </c>
      <c r="P1332" s="2" t="s">
        <v>1</v>
      </c>
      <c r="Q1332" s="1">
        <v>151642720.57999998</v>
      </c>
      <c r="R1332" s="1">
        <v>0</v>
      </c>
      <c r="S1332" s="1">
        <v>135498608.5</v>
      </c>
      <c r="T1332" s="1">
        <v>0</v>
      </c>
      <c r="U1332" s="2" t="s">
        <v>0</v>
      </c>
      <c r="V1332" s="1">
        <v>0</v>
      </c>
      <c r="W1332" s="1">
        <v>13917338</v>
      </c>
      <c r="X1332" s="2" t="s">
        <v>9</v>
      </c>
      <c r="Y1332" s="1">
        <v>2226774.08</v>
      </c>
      <c r="Z1332" s="1">
        <v>0</v>
      </c>
      <c r="AA1332" s="2" t="s">
        <v>0</v>
      </c>
      <c r="AB1332" s="1">
        <v>0</v>
      </c>
      <c r="AC1332" s="1">
        <v>0</v>
      </c>
      <c r="AD1332" s="2" t="s">
        <v>0</v>
      </c>
      <c r="AE1332" s="1">
        <v>0</v>
      </c>
      <c r="AF1332" s="2">
        <v>0</v>
      </c>
      <c r="AG1332" s="2" t="s">
        <v>0</v>
      </c>
      <c r="AH1332" s="1">
        <v>0</v>
      </c>
      <c r="AI1332" s="1">
        <v>0</v>
      </c>
      <c r="AJ1332" s="2" t="s">
        <v>0</v>
      </c>
      <c r="AK1332" s="1">
        <v>0</v>
      </c>
      <c r="AL1332" s="1">
        <v>0</v>
      </c>
      <c r="AM1332" s="49" t="s">
        <v>1</v>
      </c>
      <c r="AN1332" s="2" t="s">
        <v>1</v>
      </c>
      <c r="AO1332" s="49" t="s">
        <v>1</v>
      </c>
      <c r="AP1332" s="2" t="s">
        <v>1</v>
      </c>
      <c r="AR1332" s="7"/>
      <c r="AS1332" s="125"/>
      <c r="AT1332" s="5"/>
      <c r="AU1332" s="13"/>
    </row>
    <row r="1333" spans="1:47" x14ac:dyDescent="0.25">
      <c r="A1333" s="2" t="s">
        <v>2103</v>
      </c>
      <c r="B1333" s="48">
        <v>44193</v>
      </c>
      <c r="C1333" s="2" t="s">
        <v>6</v>
      </c>
      <c r="D1333" s="2" t="s">
        <v>2929</v>
      </c>
      <c r="E1333" s="2" t="s">
        <v>2930</v>
      </c>
      <c r="F1333" s="2" t="s">
        <v>580</v>
      </c>
      <c r="G1333" s="2" t="s">
        <v>3</v>
      </c>
      <c r="H1333" s="2" t="s">
        <v>3308</v>
      </c>
      <c r="I1333" s="1" t="s">
        <v>1</v>
      </c>
      <c r="J1333" s="1" t="s">
        <v>1</v>
      </c>
      <c r="K1333" s="1" t="s">
        <v>1</v>
      </c>
      <c r="L1333" s="1" t="s">
        <v>1</v>
      </c>
      <c r="M1333" s="1">
        <v>0</v>
      </c>
      <c r="N1333" s="2" t="s">
        <v>1</v>
      </c>
      <c r="O1333" s="2" t="s">
        <v>2</v>
      </c>
      <c r="P1333" s="2" t="s">
        <v>1</v>
      </c>
      <c r="Q1333" s="1">
        <v>33192954.462000001</v>
      </c>
      <c r="R1333" s="1">
        <v>0</v>
      </c>
      <c r="S1333" s="1">
        <v>25722746.5</v>
      </c>
      <c r="T1333" s="1">
        <v>0</v>
      </c>
      <c r="U1333" s="2" t="s">
        <v>0</v>
      </c>
      <c r="V1333" s="1">
        <v>0</v>
      </c>
      <c r="W1333" s="1">
        <v>6439834.4500000002</v>
      </c>
      <c r="X1333" s="2" t="s">
        <v>0</v>
      </c>
      <c r="Y1333" s="1">
        <v>1030373.512</v>
      </c>
      <c r="Z1333" s="1">
        <v>0</v>
      </c>
      <c r="AA1333" s="2" t="s">
        <v>0</v>
      </c>
      <c r="AB1333" s="1">
        <v>0</v>
      </c>
      <c r="AC1333" s="1">
        <v>0</v>
      </c>
      <c r="AD1333" s="2" t="s">
        <v>0</v>
      </c>
      <c r="AE1333" s="1">
        <v>0</v>
      </c>
      <c r="AF1333" s="2">
        <v>0</v>
      </c>
      <c r="AG1333" s="2" t="s">
        <v>0</v>
      </c>
      <c r="AH1333" s="1">
        <v>0</v>
      </c>
      <c r="AI1333" s="1">
        <v>0</v>
      </c>
      <c r="AJ1333" s="2" t="s">
        <v>0</v>
      </c>
      <c r="AK1333" s="1">
        <v>0</v>
      </c>
      <c r="AL1333" s="1">
        <v>0</v>
      </c>
      <c r="AM1333" s="49" t="s">
        <v>1</v>
      </c>
      <c r="AN1333" s="2" t="s">
        <v>1</v>
      </c>
      <c r="AO1333" s="49" t="s">
        <v>1</v>
      </c>
      <c r="AP1333" s="2" t="s">
        <v>1</v>
      </c>
      <c r="AR1333" s="7"/>
      <c r="AS1333" s="125"/>
      <c r="AT1333" s="5"/>
      <c r="AU1333" s="13"/>
    </row>
    <row r="1334" spans="1:47" x14ac:dyDescent="0.25">
      <c r="A1334" s="2" t="s">
        <v>2105</v>
      </c>
      <c r="B1334" s="48">
        <v>44193</v>
      </c>
      <c r="C1334" s="2" t="s">
        <v>6</v>
      </c>
      <c r="D1334" s="2" t="s">
        <v>2929</v>
      </c>
      <c r="E1334" s="2" t="s">
        <v>2930</v>
      </c>
      <c r="F1334" s="2" t="s">
        <v>580</v>
      </c>
      <c r="G1334" s="2" t="s">
        <v>3</v>
      </c>
      <c r="H1334" s="2" t="s">
        <v>3309</v>
      </c>
      <c r="I1334" s="1" t="s">
        <v>1</v>
      </c>
      <c r="J1334" s="1" t="s">
        <v>1</v>
      </c>
      <c r="K1334" s="1" t="s">
        <v>1</v>
      </c>
      <c r="L1334" s="1" t="s">
        <v>1</v>
      </c>
      <c r="M1334" s="1">
        <v>0</v>
      </c>
      <c r="N1334" s="2" t="s">
        <v>1</v>
      </c>
      <c r="O1334" s="2" t="s">
        <v>2</v>
      </c>
      <c r="P1334" s="2" t="s">
        <v>1</v>
      </c>
      <c r="Q1334" s="1">
        <v>152799718.43799999</v>
      </c>
      <c r="R1334" s="1">
        <v>0</v>
      </c>
      <c r="S1334" s="1">
        <v>111899040.00000001</v>
      </c>
      <c r="T1334" s="1">
        <v>0</v>
      </c>
      <c r="U1334" s="2" t="s">
        <v>0</v>
      </c>
      <c r="V1334" s="1">
        <v>0</v>
      </c>
      <c r="W1334" s="1">
        <v>35259205.549999997</v>
      </c>
      <c r="X1334" s="2" t="s">
        <v>0</v>
      </c>
      <c r="Y1334" s="1">
        <v>5641472.8880000003</v>
      </c>
      <c r="Z1334" s="1">
        <v>0</v>
      </c>
      <c r="AA1334" s="2" t="s">
        <v>0</v>
      </c>
      <c r="AB1334" s="1">
        <v>0</v>
      </c>
      <c r="AC1334" s="1">
        <v>0</v>
      </c>
      <c r="AD1334" s="2" t="s">
        <v>0</v>
      </c>
      <c r="AE1334" s="1">
        <v>0</v>
      </c>
      <c r="AF1334" s="2">
        <v>0</v>
      </c>
      <c r="AG1334" s="2" t="s">
        <v>0</v>
      </c>
      <c r="AH1334" s="1">
        <v>0</v>
      </c>
      <c r="AI1334" s="1">
        <v>0</v>
      </c>
      <c r="AJ1334" s="2" t="s">
        <v>0</v>
      </c>
      <c r="AK1334" s="1">
        <v>0</v>
      </c>
      <c r="AL1334" s="1">
        <v>0</v>
      </c>
      <c r="AM1334" s="49" t="s">
        <v>1</v>
      </c>
      <c r="AN1334" s="2" t="s">
        <v>1</v>
      </c>
      <c r="AO1334" s="49" t="s">
        <v>1</v>
      </c>
      <c r="AP1334" s="2" t="s">
        <v>1</v>
      </c>
      <c r="AR1334" s="7"/>
      <c r="AS1334" s="125"/>
      <c r="AT1334" s="5"/>
      <c r="AU1334" s="13"/>
    </row>
    <row r="1335" spans="1:47" x14ac:dyDescent="0.25">
      <c r="A1335" s="2" t="s">
        <v>2107</v>
      </c>
      <c r="B1335" s="48">
        <v>44193</v>
      </c>
      <c r="C1335" s="2" t="s">
        <v>6</v>
      </c>
      <c r="D1335" s="2" t="s">
        <v>2929</v>
      </c>
      <c r="E1335" s="2" t="s">
        <v>2930</v>
      </c>
      <c r="F1335" s="2" t="s">
        <v>580</v>
      </c>
      <c r="G1335" s="2" t="s">
        <v>3</v>
      </c>
      <c r="H1335" s="2" t="s">
        <v>3310</v>
      </c>
      <c r="I1335" s="1" t="s">
        <v>1</v>
      </c>
      <c r="J1335" s="1" t="s">
        <v>1</v>
      </c>
      <c r="K1335" s="1" t="s">
        <v>1</v>
      </c>
      <c r="L1335" s="1" t="s">
        <v>1</v>
      </c>
      <c r="M1335" s="1">
        <v>0</v>
      </c>
      <c r="N1335" s="2" t="s">
        <v>1</v>
      </c>
      <c r="O1335" s="2" t="s">
        <v>2</v>
      </c>
      <c r="P1335" s="2" t="s">
        <v>1</v>
      </c>
      <c r="Q1335" s="1">
        <v>29827520.100000001</v>
      </c>
      <c r="R1335" s="1">
        <v>0</v>
      </c>
      <c r="S1335" s="1">
        <v>15255095.5</v>
      </c>
      <c r="T1335" s="1">
        <v>0</v>
      </c>
      <c r="U1335" s="2" t="s">
        <v>0</v>
      </c>
      <c r="V1335" s="1">
        <v>0</v>
      </c>
      <c r="W1335" s="1">
        <v>12562435</v>
      </c>
      <c r="X1335" s="2" t="s">
        <v>0</v>
      </c>
      <c r="Y1335" s="1">
        <v>2009989.5999999999</v>
      </c>
      <c r="Z1335" s="1">
        <v>0</v>
      </c>
      <c r="AA1335" s="2" t="s">
        <v>0</v>
      </c>
      <c r="AB1335" s="1">
        <v>0</v>
      </c>
      <c r="AC1335" s="1">
        <v>0</v>
      </c>
      <c r="AD1335" s="2" t="s">
        <v>0</v>
      </c>
      <c r="AE1335" s="1">
        <v>0</v>
      </c>
      <c r="AF1335" s="2">
        <v>0</v>
      </c>
      <c r="AG1335" s="2" t="s">
        <v>0</v>
      </c>
      <c r="AH1335" s="1">
        <v>0</v>
      </c>
      <c r="AI1335" s="1">
        <v>0</v>
      </c>
      <c r="AJ1335" s="2" t="s">
        <v>0</v>
      </c>
      <c r="AK1335" s="1">
        <v>0</v>
      </c>
      <c r="AL1335" s="1">
        <v>0</v>
      </c>
      <c r="AM1335" s="49" t="s">
        <v>1</v>
      </c>
      <c r="AN1335" s="2" t="s">
        <v>1</v>
      </c>
      <c r="AO1335" s="49" t="s">
        <v>1</v>
      </c>
      <c r="AP1335" s="2" t="s">
        <v>1</v>
      </c>
      <c r="AR1335" s="7"/>
      <c r="AS1335" s="125"/>
      <c r="AT1335" s="5"/>
      <c r="AU1335" s="13"/>
    </row>
    <row r="1336" spans="1:47" x14ac:dyDescent="0.25">
      <c r="A1336" s="2" t="s">
        <v>2109</v>
      </c>
      <c r="B1336" s="48">
        <v>44193</v>
      </c>
      <c r="C1336" s="2" t="s">
        <v>6</v>
      </c>
      <c r="D1336" s="2" t="s">
        <v>2929</v>
      </c>
      <c r="E1336" s="2" t="s">
        <v>2930</v>
      </c>
      <c r="F1336" s="2" t="s">
        <v>580</v>
      </c>
      <c r="G1336" s="2" t="s">
        <v>3</v>
      </c>
      <c r="H1336" s="2" t="s">
        <v>3311</v>
      </c>
      <c r="I1336" s="1" t="s">
        <v>1</v>
      </c>
      <c r="J1336" s="1" t="s">
        <v>1</v>
      </c>
      <c r="K1336" s="1" t="s">
        <v>1</v>
      </c>
      <c r="L1336" s="1" t="s">
        <v>1</v>
      </c>
      <c r="M1336" s="1">
        <v>0</v>
      </c>
      <c r="N1336" s="2" t="s">
        <v>1</v>
      </c>
      <c r="O1336" s="2" t="s">
        <v>2</v>
      </c>
      <c r="P1336" s="2" t="s">
        <v>1</v>
      </c>
      <c r="Q1336" s="1">
        <v>134875303.87</v>
      </c>
      <c r="R1336" s="1">
        <v>0</v>
      </c>
      <c r="S1336" s="1">
        <v>114498170.25</v>
      </c>
      <c r="T1336" s="1">
        <v>0</v>
      </c>
      <c r="U1336" s="2" t="s">
        <v>0</v>
      </c>
      <c r="V1336" s="1">
        <v>0</v>
      </c>
      <c r="W1336" s="1">
        <v>17566494.5</v>
      </c>
      <c r="X1336" s="2" t="s">
        <v>0</v>
      </c>
      <c r="Y1336" s="1">
        <v>2810639.12</v>
      </c>
      <c r="Z1336" s="1">
        <v>0</v>
      </c>
      <c r="AA1336" s="2" t="s">
        <v>0</v>
      </c>
      <c r="AB1336" s="1">
        <v>0</v>
      </c>
      <c r="AC1336" s="1">
        <v>0</v>
      </c>
      <c r="AD1336" s="2" t="s">
        <v>0</v>
      </c>
      <c r="AE1336" s="1">
        <v>0</v>
      </c>
      <c r="AF1336" s="2">
        <v>0</v>
      </c>
      <c r="AG1336" s="2" t="s">
        <v>0</v>
      </c>
      <c r="AH1336" s="1">
        <v>0</v>
      </c>
      <c r="AI1336" s="1">
        <v>0</v>
      </c>
      <c r="AJ1336" s="2" t="s">
        <v>0</v>
      </c>
      <c r="AK1336" s="1">
        <v>0</v>
      </c>
      <c r="AL1336" s="1">
        <v>0</v>
      </c>
      <c r="AM1336" s="49" t="s">
        <v>1</v>
      </c>
      <c r="AN1336" s="2" t="s">
        <v>1</v>
      </c>
      <c r="AO1336" s="49" t="s">
        <v>1</v>
      </c>
      <c r="AP1336" s="2" t="s">
        <v>1</v>
      </c>
      <c r="AR1336" s="7"/>
      <c r="AS1336" s="125"/>
      <c r="AT1336" s="5"/>
      <c r="AU1336" s="13"/>
    </row>
    <row r="1337" spans="1:47" x14ac:dyDescent="0.25">
      <c r="A1337" s="2" t="s">
        <v>2111</v>
      </c>
      <c r="B1337" s="48">
        <v>44193</v>
      </c>
      <c r="C1337" s="2" t="s">
        <v>6</v>
      </c>
      <c r="D1337" s="2" t="s">
        <v>2929</v>
      </c>
      <c r="E1337" s="2" t="s">
        <v>2930</v>
      </c>
      <c r="F1337" s="2" t="s">
        <v>580</v>
      </c>
      <c r="G1337" s="2" t="s">
        <v>3</v>
      </c>
      <c r="H1337" s="2" t="s">
        <v>3312</v>
      </c>
      <c r="I1337" s="1" t="s">
        <v>1</v>
      </c>
      <c r="J1337" s="1" t="s">
        <v>1</v>
      </c>
      <c r="K1337" s="1" t="s">
        <v>1</v>
      </c>
      <c r="L1337" s="1" t="s">
        <v>1</v>
      </c>
      <c r="M1337" s="1">
        <v>0</v>
      </c>
      <c r="N1337" s="2" t="s">
        <v>1</v>
      </c>
      <c r="O1337" s="2" t="s">
        <v>2</v>
      </c>
      <c r="P1337" s="2" t="s">
        <v>1</v>
      </c>
      <c r="Q1337" s="1">
        <v>76430943.071999997</v>
      </c>
      <c r="R1337" s="1">
        <v>0</v>
      </c>
      <c r="S1337" s="1">
        <v>60906475.5</v>
      </c>
      <c r="T1337" s="1">
        <v>0</v>
      </c>
      <c r="U1337" s="2" t="s">
        <v>0</v>
      </c>
      <c r="V1337" s="1">
        <v>0</v>
      </c>
      <c r="W1337" s="1">
        <v>13383161.699999999</v>
      </c>
      <c r="X1337" s="2" t="s">
        <v>0</v>
      </c>
      <c r="Y1337" s="1">
        <v>2141305.872</v>
      </c>
      <c r="Z1337" s="1">
        <v>0</v>
      </c>
      <c r="AA1337" s="2" t="s">
        <v>0</v>
      </c>
      <c r="AB1337" s="1">
        <v>0</v>
      </c>
      <c r="AC1337" s="1">
        <v>0</v>
      </c>
      <c r="AD1337" s="2" t="s">
        <v>0</v>
      </c>
      <c r="AE1337" s="1">
        <v>0</v>
      </c>
      <c r="AF1337" s="2">
        <v>0</v>
      </c>
      <c r="AG1337" s="2" t="s">
        <v>0</v>
      </c>
      <c r="AH1337" s="1">
        <v>0</v>
      </c>
      <c r="AI1337" s="1">
        <v>0</v>
      </c>
      <c r="AJ1337" s="2" t="s">
        <v>0</v>
      </c>
      <c r="AK1337" s="1">
        <v>0</v>
      </c>
      <c r="AL1337" s="1">
        <v>0</v>
      </c>
      <c r="AM1337" s="49" t="s">
        <v>1</v>
      </c>
      <c r="AN1337" s="2" t="s">
        <v>1</v>
      </c>
      <c r="AO1337" s="49" t="s">
        <v>1</v>
      </c>
      <c r="AP1337" s="2" t="s">
        <v>1</v>
      </c>
      <c r="AR1337" s="7"/>
      <c r="AS1337" s="125"/>
      <c r="AT1337" s="5"/>
      <c r="AU1337" s="13"/>
    </row>
    <row r="1338" spans="1:47" x14ac:dyDescent="0.25">
      <c r="A1338" s="2" t="s">
        <v>2113</v>
      </c>
      <c r="B1338" s="48">
        <v>44193</v>
      </c>
      <c r="C1338" s="2" t="s">
        <v>6</v>
      </c>
      <c r="D1338" s="2" t="s">
        <v>2929</v>
      </c>
      <c r="E1338" s="2" t="s">
        <v>2930</v>
      </c>
      <c r="F1338" s="2" t="s">
        <v>580</v>
      </c>
      <c r="G1338" s="2" t="s">
        <v>3</v>
      </c>
      <c r="H1338" s="2" t="s">
        <v>3313</v>
      </c>
      <c r="I1338" s="1" t="s">
        <v>1</v>
      </c>
      <c r="J1338" s="1" t="s">
        <v>1</v>
      </c>
      <c r="K1338" s="1" t="s">
        <v>1</v>
      </c>
      <c r="L1338" s="1" t="s">
        <v>1</v>
      </c>
      <c r="M1338" s="1">
        <v>0</v>
      </c>
      <c r="N1338" s="2" t="s">
        <v>1</v>
      </c>
      <c r="O1338" s="2" t="s">
        <v>3314</v>
      </c>
      <c r="P1338" s="2" t="s">
        <v>3315</v>
      </c>
      <c r="Q1338" s="1">
        <v>379320</v>
      </c>
      <c r="R1338" s="1">
        <v>0</v>
      </c>
      <c r="S1338" s="1">
        <v>0</v>
      </c>
      <c r="T1338" s="1">
        <v>327000</v>
      </c>
      <c r="U1338" s="2" t="s">
        <v>9</v>
      </c>
      <c r="V1338" s="1">
        <v>52320</v>
      </c>
      <c r="W1338" s="1">
        <v>0</v>
      </c>
      <c r="X1338" s="2" t="s">
        <v>0</v>
      </c>
      <c r="Y1338" s="1">
        <v>0</v>
      </c>
      <c r="Z1338" s="1">
        <v>0</v>
      </c>
      <c r="AA1338" s="2" t="s">
        <v>0</v>
      </c>
      <c r="AB1338" s="1">
        <v>0</v>
      </c>
      <c r="AC1338" s="1">
        <v>0</v>
      </c>
      <c r="AD1338" s="2" t="s">
        <v>0</v>
      </c>
      <c r="AE1338" s="1">
        <v>0</v>
      </c>
      <c r="AF1338" s="2">
        <v>0</v>
      </c>
      <c r="AG1338" s="2" t="s">
        <v>0</v>
      </c>
      <c r="AH1338" s="1">
        <v>0</v>
      </c>
      <c r="AI1338" s="1">
        <v>0</v>
      </c>
      <c r="AJ1338" s="2" t="s">
        <v>0</v>
      </c>
      <c r="AK1338" s="1">
        <v>0</v>
      </c>
      <c r="AL1338" s="1">
        <v>0</v>
      </c>
      <c r="AM1338" s="49" t="s">
        <v>1</v>
      </c>
      <c r="AN1338" s="2" t="s">
        <v>1</v>
      </c>
      <c r="AO1338" s="49" t="s">
        <v>1</v>
      </c>
      <c r="AP1338" s="2" t="s">
        <v>1</v>
      </c>
      <c r="AR1338" s="7"/>
      <c r="AS1338" s="125"/>
      <c r="AT1338" s="5"/>
      <c r="AU1338" s="13"/>
    </row>
    <row r="1339" spans="1:47" x14ac:dyDescent="0.25">
      <c r="A1339" s="2" t="s">
        <v>2115</v>
      </c>
      <c r="B1339" s="48">
        <v>44193</v>
      </c>
      <c r="C1339" s="2" t="s">
        <v>6</v>
      </c>
      <c r="D1339" s="2" t="s">
        <v>2929</v>
      </c>
      <c r="E1339" s="2" t="s">
        <v>2930</v>
      </c>
      <c r="F1339" s="2" t="s">
        <v>580</v>
      </c>
      <c r="G1339" s="2" t="s">
        <v>3</v>
      </c>
      <c r="H1339" s="2" t="s">
        <v>3316</v>
      </c>
      <c r="I1339" s="1" t="s">
        <v>1</v>
      </c>
      <c r="J1339" s="1" t="s">
        <v>1</v>
      </c>
      <c r="K1339" s="1" t="s">
        <v>1</v>
      </c>
      <c r="L1339" s="1" t="s">
        <v>1</v>
      </c>
      <c r="M1339" s="1">
        <v>0</v>
      </c>
      <c r="N1339" s="2" t="s">
        <v>1</v>
      </c>
      <c r="O1339" s="2" t="s">
        <v>3314</v>
      </c>
      <c r="P1339" s="2" t="s">
        <v>3315</v>
      </c>
      <c r="Q1339" s="1">
        <v>11523480</v>
      </c>
      <c r="R1339" s="1">
        <v>0</v>
      </c>
      <c r="S1339" s="1">
        <v>9121120</v>
      </c>
      <c r="T1339" s="1">
        <v>2071000</v>
      </c>
      <c r="U1339" s="2" t="s">
        <v>9</v>
      </c>
      <c r="V1339" s="1">
        <v>331360</v>
      </c>
      <c r="W1339" s="1">
        <v>0</v>
      </c>
      <c r="X1339" s="2" t="s">
        <v>0</v>
      </c>
      <c r="Y1339" s="1">
        <v>0</v>
      </c>
      <c r="Z1339" s="1">
        <v>0</v>
      </c>
      <c r="AA1339" s="2" t="s">
        <v>0</v>
      </c>
      <c r="AB1339" s="1">
        <v>0</v>
      </c>
      <c r="AC1339" s="1">
        <v>0</v>
      </c>
      <c r="AD1339" s="2" t="s">
        <v>0</v>
      </c>
      <c r="AE1339" s="1">
        <v>0</v>
      </c>
      <c r="AF1339" s="2">
        <v>0</v>
      </c>
      <c r="AG1339" s="2" t="s">
        <v>0</v>
      </c>
      <c r="AH1339" s="1">
        <v>0</v>
      </c>
      <c r="AI1339" s="1">
        <v>0</v>
      </c>
      <c r="AJ1339" s="2" t="s">
        <v>0</v>
      </c>
      <c r="AK1339" s="1">
        <v>0</v>
      </c>
      <c r="AL1339" s="1">
        <v>0</v>
      </c>
      <c r="AM1339" s="49" t="s">
        <v>1</v>
      </c>
      <c r="AN1339" s="2" t="s">
        <v>1</v>
      </c>
      <c r="AO1339" s="49" t="s">
        <v>1</v>
      </c>
      <c r="AP1339" s="2" t="s">
        <v>1</v>
      </c>
      <c r="AR1339" s="7"/>
      <c r="AS1339" s="125"/>
      <c r="AT1339" s="5"/>
      <c r="AU1339" s="13"/>
    </row>
    <row r="1340" spans="1:47" x14ac:dyDescent="0.25">
      <c r="A1340" s="2" t="s">
        <v>2117</v>
      </c>
      <c r="B1340" s="48">
        <v>44193</v>
      </c>
      <c r="C1340" s="2" t="s">
        <v>6</v>
      </c>
      <c r="D1340" s="2" t="s">
        <v>2929</v>
      </c>
      <c r="E1340" s="2" t="s">
        <v>2930</v>
      </c>
      <c r="F1340" s="2" t="s">
        <v>580</v>
      </c>
      <c r="G1340" s="2" t="s">
        <v>3</v>
      </c>
      <c r="H1340" s="2" t="s">
        <v>3317</v>
      </c>
      <c r="I1340" s="1" t="s">
        <v>1</v>
      </c>
      <c r="J1340" s="1" t="s">
        <v>1</v>
      </c>
      <c r="K1340" s="1" t="s">
        <v>1</v>
      </c>
      <c r="L1340" s="1" t="s">
        <v>1</v>
      </c>
      <c r="M1340" s="1">
        <v>0</v>
      </c>
      <c r="N1340" s="2" t="s">
        <v>1</v>
      </c>
      <c r="O1340" s="2" t="s">
        <v>3314</v>
      </c>
      <c r="P1340" s="2" t="s">
        <v>3318</v>
      </c>
      <c r="Q1340" s="1">
        <v>56620115.399999999</v>
      </c>
      <c r="R1340" s="1">
        <v>0</v>
      </c>
      <c r="S1340" s="1">
        <v>40574879.399999999</v>
      </c>
      <c r="T1340" s="1">
        <v>13832100</v>
      </c>
      <c r="U1340" s="2" t="s">
        <v>9</v>
      </c>
      <c r="V1340" s="1">
        <v>2213136</v>
      </c>
      <c r="W1340" s="1">
        <v>0</v>
      </c>
      <c r="X1340" s="2" t="s">
        <v>0</v>
      </c>
      <c r="Y1340" s="1">
        <v>0</v>
      </c>
      <c r="Z1340" s="1">
        <v>0</v>
      </c>
      <c r="AA1340" s="2" t="s">
        <v>0</v>
      </c>
      <c r="AB1340" s="1">
        <v>0</v>
      </c>
      <c r="AC1340" s="1">
        <v>0</v>
      </c>
      <c r="AD1340" s="2" t="s">
        <v>0</v>
      </c>
      <c r="AE1340" s="1">
        <v>0</v>
      </c>
      <c r="AF1340" s="2">
        <v>0</v>
      </c>
      <c r="AG1340" s="2" t="s">
        <v>0</v>
      </c>
      <c r="AH1340" s="1">
        <v>0</v>
      </c>
      <c r="AI1340" s="1">
        <v>0</v>
      </c>
      <c r="AJ1340" s="2" t="s">
        <v>0</v>
      </c>
      <c r="AK1340" s="1">
        <v>0</v>
      </c>
      <c r="AL1340" s="1">
        <v>0</v>
      </c>
      <c r="AM1340" s="49" t="s">
        <v>1</v>
      </c>
      <c r="AN1340" s="2" t="s">
        <v>1</v>
      </c>
      <c r="AO1340" s="49" t="s">
        <v>1</v>
      </c>
      <c r="AP1340" s="2" t="s">
        <v>1</v>
      </c>
      <c r="AR1340" s="7"/>
      <c r="AS1340" s="125"/>
      <c r="AT1340" s="5"/>
      <c r="AU1340" s="13"/>
    </row>
    <row r="1341" spans="1:47" x14ac:dyDescent="0.25">
      <c r="A1341" s="2" t="s">
        <v>2119</v>
      </c>
      <c r="B1341" s="48">
        <v>44193</v>
      </c>
      <c r="C1341" s="2" t="s">
        <v>6</v>
      </c>
      <c r="D1341" s="2" t="s">
        <v>2929</v>
      </c>
      <c r="E1341" s="2" t="s">
        <v>2930</v>
      </c>
      <c r="F1341" s="2" t="s">
        <v>580</v>
      </c>
      <c r="G1341" s="2" t="s">
        <v>3</v>
      </c>
      <c r="H1341" s="2" t="s">
        <v>3319</v>
      </c>
      <c r="I1341" s="1" t="s">
        <v>1</v>
      </c>
      <c r="J1341" s="1" t="s">
        <v>1</v>
      </c>
      <c r="K1341" s="1" t="s">
        <v>1</v>
      </c>
      <c r="L1341" s="1" t="s">
        <v>1</v>
      </c>
      <c r="M1341" s="1">
        <v>0</v>
      </c>
      <c r="N1341" s="2" t="s">
        <v>1</v>
      </c>
      <c r="O1341" s="2" t="s">
        <v>2</v>
      </c>
      <c r="P1341" s="2" t="s">
        <v>1</v>
      </c>
      <c r="Q1341" s="1">
        <v>23755487.75</v>
      </c>
      <c r="R1341" s="1">
        <v>0</v>
      </c>
      <c r="S1341" s="1">
        <v>23755487.75</v>
      </c>
      <c r="T1341" s="1">
        <v>0</v>
      </c>
      <c r="U1341" s="2" t="s">
        <v>0</v>
      </c>
      <c r="V1341" s="1">
        <v>0</v>
      </c>
      <c r="W1341" s="1">
        <v>0</v>
      </c>
      <c r="X1341" s="2" t="s">
        <v>0</v>
      </c>
      <c r="Y1341" s="1">
        <v>0</v>
      </c>
      <c r="Z1341" s="1">
        <v>0</v>
      </c>
      <c r="AA1341" s="2" t="s">
        <v>0</v>
      </c>
      <c r="AB1341" s="1">
        <v>0</v>
      </c>
      <c r="AC1341" s="1">
        <v>0</v>
      </c>
      <c r="AD1341" s="2" t="s">
        <v>0</v>
      </c>
      <c r="AE1341" s="1">
        <v>0</v>
      </c>
      <c r="AF1341" s="2">
        <v>0</v>
      </c>
      <c r="AG1341" s="2" t="s">
        <v>0</v>
      </c>
      <c r="AH1341" s="1">
        <v>0</v>
      </c>
      <c r="AI1341" s="1">
        <v>0</v>
      </c>
      <c r="AJ1341" s="2" t="s">
        <v>0</v>
      </c>
      <c r="AK1341" s="1">
        <v>0</v>
      </c>
      <c r="AL1341" s="1">
        <v>0</v>
      </c>
      <c r="AM1341" s="49" t="s">
        <v>1</v>
      </c>
      <c r="AN1341" s="2" t="s">
        <v>1</v>
      </c>
      <c r="AO1341" s="49" t="s">
        <v>1</v>
      </c>
      <c r="AP1341" s="2" t="s">
        <v>1</v>
      </c>
      <c r="AR1341" s="7"/>
      <c r="AS1341" s="125"/>
      <c r="AT1341" s="5"/>
      <c r="AU1341" s="13"/>
    </row>
    <row r="1342" spans="1:47" x14ac:dyDescent="0.25">
      <c r="A1342" s="2" t="s">
        <v>2121</v>
      </c>
      <c r="B1342" s="48">
        <v>44194</v>
      </c>
      <c r="C1342" s="2" t="s">
        <v>27</v>
      </c>
      <c r="D1342" s="2" t="s">
        <v>49</v>
      </c>
      <c r="E1342" s="2" t="s">
        <v>223</v>
      </c>
      <c r="F1342" s="2" t="s">
        <v>3320</v>
      </c>
      <c r="G1342" s="2" t="s">
        <v>3</v>
      </c>
      <c r="H1342" s="2" t="s">
        <v>3321</v>
      </c>
      <c r="I1342" s="1" t="s">
        <v>1</v>
      </c>
      <c r="J1342" s="1" t="s">
        <v>1</v>
      </c>
      <c r="K1342" s="1" t="s">
        <v>1</v>
      </c>
      <c r="L1342" s="1" t="s">
        <v>1</v>
      </c>
      <c r="M1342" s="1">
        <v>0</v>
      </c>
      <c r="N1342" s="2" t="s">
        <v>1</v>
      </c>
      <c r="O1342" s="2" t="s">
        <v>2</v>
      </c>
      <c r="P1342" s="2" t="s">
        <v>1</v>
      </c>
      <c r="Q1342" s="1">
        <v>481915623.06599998</v>
      </c>
      <c r="R1342" s="1">
        <v>0</v>
      </c>
      <c r="S1342" s="1">
        <v>348171985.42000002</v>
      </c>
      <c r="T1342" s="1">
        <v>0</v>
      </c>
      <c r="U1342" s="2" t="s">
        <v>0</v>
      </c>
      <c r="V1342" s="1">
        <v>0</v>
      </c>
      <c r="W1342" s="1">
        <v>115296239.34999999</v>
      </c>
      <c r="X1342" s="2" t="s">
        <v>0</v>
      </c>
      <c r="Y1342" s="1">
        <v>18447398.296</v>
      </c>
      <c r="Z1342" s="1">
        <v>0</v>
      </c>
      <c r="AA1342" s="2" t="s">
        <v>0</v>
      </c>
      <c r="AB1342" s="1">
        <v>0</v>
      </c>
      <c r="AC1342" s="1">
        <v>0</v>
      </c>
      <c r="AD1342" s="2" t="s">
        <v>0</v>
      </c>
      <c r="AE1342" s="1">
        <v>0</v>
      </c>
      <c r="AF1342" s="2">
        <v>0</v>
      </c>
      <c r="AG1342" s="2" t="s">
        <v>0</v>
      </c>
      <c r="AH1342" s="1">
        <v>0</v>
      </c>
      <c r="AI1342" s="1">
        <v>0</v>
      </c>
      <c r="AJ1342" s="2" t="s">
        <v>0</v>
      </c>
      <c r="AK1342" s="1">
        <v>0</v>
      </c>
      <c r="AL1342" s="1">
        <v>0</v>
      </c>
      <c r="AM1342" s="49" t="s">
        <v>1</v>
      </c>
      <c r="AN1342" s="2" t="s">
        <v>1</v>
      </c>
      <c r="AO1342" s="49" t="s">
        <v>1</v>
      </c>
      <c r="AP1342" s="2" t="s">
        <v>1</v>
      </c>
      <c r="AR1342" s="7"/>
      <c r="AS1342" s="125"/>
      <c r="AT1342" s="5"/>
      <c r="AU1342" s="13"/>
    </row>
    <row r="1343" spans="1:47" x14ac:dyDescent="0.25">
      <c r="A1343" s="2" t="s">
        <v>2123</v>
      </c>
      <c r="B1343" s="48">
        <v>44194</v>
      </c>
      <c r="C1343" s="2" t="s">
        <v>6</v>
      </c>
      <c r="D1343" s="2" t="s">
        <v>49</v>
      </c>
      <c r="E1343" s="2" t="s">
        <v>232</v>
      </c>
      <c r="F1343" s="2" t="s">
        <v>1301</v>
      </c>
      <c r="G1343" s="2" t="s">
        <v>3</v>
      </c>
      <c r="H1343" s="2" t="s">
        <v>3322</v>
      </c>
      <c r="I1343" s="1" t="s">
        <v>1</v>
      </c>
      <c r="J1343" s="1" t="s">
        <v>1</v>
      </c>
      <c r="K1343" s="1" t="s">
        <v>1</v>
      </c>
      <c r="L1343" s="1" t="s">
        <v>1</v>
      </c>
      <c r="M1343" s="1">
        <v>0</v>
      </c>
      <c r="N1343" s="2" t="s">
        <v>1</v>
      </c>
      <c r="O1343" s="2" t="s">
        <v>2</v>
      </c>
      <c r="P1343" s="2" t="s">
        <v>1</v>
      </c>
      <c r="Q1343" s="1">
        <v>1144203993.7195997</v>
      </c>
      <c r="R1343" s="1">
        <v>0</v>
      </c>
      <c r="S1343" s="1">
        <v>919601376</v>
      </c>
      <c r="T1343" s="1">
        <v>0</v>
      </c>
      <c r="U1343" s="2" t="s">
        <v>0</v>
      </c>
      <c r="V1343" s="1">
        <v>0</v>
      </c>
      <c r="W1343" s="1">
        <v>193622946.30999997</v>
      </c>
      <c r="X1343" s="2" t="s">
        <v>9</v>
      </c>
      <c r="Y1343" s="1">
        <v>30979671.409599997</v>
      </c>
      <c r="Z1343" s="1">
        <v>0</v>
      </c>
      <c r="AA1343" s="2" t="s">
        <v>0</v>
      </c>
      <c r="AB1343" s="1">
        <v>0</v>
      </c>
      <c r="AC1343" s="1">
        <v>0</v>
      </c>
      <c r="AD1343" s="2" t="s">
        <v>0</v>
      </c>
      <c r="AE1343" s="1">
        <v>0</v>
      </c>
      <c r="AF1343" s="2">
        <v>0</v>
      </c>
      <c r="AG1343" s="2" t="s">
        <v>0</v>
      </c>
      <c r="AH1343" s="1">
        <v>0</v>
      </c>
      <c r="AI1343" s="1">
        <v>0</v>
      </c>
      <c r="AJ1343" s="2" t="s">
        <v>0</v>
      </c>
      <c r="AK1343" s="1">
        <v>0</v>
      </c>
      <c r="AL1343" s="1">
        <v>0</v>
      </c>
      <c r="AM1343" s="49" t="s">
        <v>1</v>
      </c>
      <c r="AN1343" s="2" t="s">
        <v>1</v>
      </c>
      <c r="AO1343" s="49" t="s">
        <v>1</v>
      </c>
      <c r="AP1343" s="2" t="s">
        <v>1</v>
      </c>
      <c r="AR1343" s="7"/>
      <c r="AS1343" s="125"/>
      <c r="AT1343" s="5"/>
      <c r="AU1343" s="13"/>
    </row>
    <row r="1344" spans="1:47" x14ac:dyDescent="0.25">
      <c r="A1344" s="2" t="s">
        <v>2126</v>
      </c>
      <c r="B1344" s="48">
        <v>44194</v>
      </c>
      <c r="C1344" s="2" t="s">
        <v>6</v>
      </c>
      <c r="D1344" s="2" t="s">
        <v>49</v>
      </c>
      <c r="E1344" s="2" t="s">
        <v>232</v>
      </c>
      <c r="F1344" s="2" t="s">
        <v>1301</v>
      </c>
      <c r="G1344" s="2" t="s">
        <v>3</v>
      </c>
      <c r="H1344" s="2" t="s">
        <v>3323</v>
      </c>
      <c r="I1344" s="1" t="s">
        <v>1</v>
      </c>
      <c r="J1344" s="1" t="s">
        <v>1</v>
      </c>
      <c r="K1344" s="1" t="s">
        <v>1</v>
      </c>
      <c r="L1344" s="1" t="s">
        <v>1</v>
      </c>
      <c r="M1344" s="1">
        <v>0</v>
      </c>
      <c r="N1344" s="2" t="s">
        <v>1</v>
      </c>
      <c r="O1344" s="2" t="s">
        <v>191</v>
      </c>
      <c r="P1344" s="2" t="s">
        <v>190</v>
      </c>
      <c r="Q1344" s="1">
        <v>26694846.5</v>
      </c>
      <c r="R1344" s="1">
        <v>0</v>
      </c>
      <c r="S1344" s="1">
        <v>8957982.5</v>
      </c>
      <c r="T1344" s="1">
        <v>15290400</v>
      </c>
      <c r="U1344" s="2" t="s">
        <v>9</v>
      </c>
      <c r="V1344" s="1">
        <v>2446464</v>
      </c>
      <c r="W1344" s="1">
        <v>0</v>
      </c>
      <c r="X1344" s="2" t="s">
        <v>0</v>
      </c>
      <c r="Y1344" s="1">
        <v>0</v>
      </c>
      <c r="Z1344" s="1">
        <v>0</v>
      </c>
      <c r="AA1344" s="2" t="s">
        <v>0</v>
      </c>
      <c r="AB1344" s="1">
        <v>0</v>
      </c>
      <c r="AC1344" s="1">
        <v>0</v>
      </c>
      <c r="AD1344" s="2" t="s">
        <v>0</v>
      </c>
      <c r="AE1344" s="1">
        <v>0</v>
      </c>
      <c r="AF1344" s="2">
        <v>0</v>
      </c>
      <c r="AG1344" s="2" t="s">
        <v>0</v>
      </c>
      <c r="AH1344" s="1">
        <v>0</v>
      </c>
      <c r="AI1344" s="1">
        <v>0</v>
      </c>
      <c r="AJ1344" s="2" t="s">
        <v>0</v>
      </c>
      <c r="AK1344" s="1">
        <v>0</v>
      </c>
      <c r="AL1344" s="1">
        <v>0</v>
      </c>
      <c r="AM1344" s="49" t="s">
        <v>1</v>
      </c>
      <c r="AN1344" s="2" t="s">
        <v>1</v>
      </c>
      <c r="AO1344" s="49" t="s">
        <v>1</v>
      </c>
      <c r="AP1344" s="2" t="s">
        <v>1</v>
      </c>
      <c r="AR1344" s="7"/>
      <c r="AS1344" s="125"/>
      <c r="AT1344" s="5"/>
      <c r="AU1344" s="13"/>
    </row>
    <row r="1345" spans="1:47" x14ac:dyDescent="0.25">
      <c r="A1345" s="2" t="s">
        <v>2129</v>
      </c>
      <c r="B1345" s="48">
        <v>44194</v>
      </c>
      <c r="C1345" s="2" t="s">
        <v>6</v>
      </c>
      <c r="D1345" s="2" t="s">
        <v>49</v>
      </c>
      <c r="E1345" s="2" t="s">
        <v>232</v>
      </c>
      <c r="F1345" s="2" t="s">
        <v>1301</v>
      </c>
      <c r="G1345" s="2" t="s">
        <v>3</v>
      </c>
      <c r="H1345" s="2" t="s">
        <v>3324</v>
      </c>
      <c r="I1345" s="1" t="s">
        <v>1</v>
      </c>
      <c r="J1345" s="1" t="s">
        <v>1</v>
      </c>
      <c r="K1345" s="1" t="s">
        <v>1</v>
      </c>
      <c r="L1345" s="1" t="s">
        <v>1</v>
      </c>
      <c r="M1345" s="1">
        <v>0</v>
      </c>
      <c r="N1345" s="2" t="s">
        <v>1</v>
      </c>
      <c r="O1345" s="2" t="s">
        <v>2</v>
      </c>
      <c r="P1345" s="2" t="s">
        <v>1</v>
      </c>
      <c r="Q1345" s="1">
        <v>448199215.76600003</v>
      </c>
      <c r="R1345" s="1">
        <v>0</v>
      </c>
      <c r="S1345" s="1">
        <v>338695220</v>
      </c>
      <c r="T1345" s="1">
        <v>0</v>
      </c>
      <c r="U1345" s="2" t="s">
        <v>0</v>
      </c>
      <c r="V1345" s="1">
        <v>0</v>
      </c>
      <c r="W1345" s="1">
        <v>94399996.349999994</v>
      </c>
      <c r="X1345" s="2" t="s">
        <v>0</v>
      </c>
      <c r="Y1345" s="1">
        <v>15103999.415999999</v>
      </c>
      <c r="Z1345" s="1">
        <v>0</v>
      </c>
      <c r="AA1345" s="2" t="s">
        <v>0</v>
      </c>
      <c r="AB1345" s="1">
        <v>0</v>
      </c>
      <c r="AC1345" s="1">
        <v>0</v>
      </c>
      <c r="AD1345" s="2" t="s">
        <v>0</v>
      </c>
      <c r="AE1345" s="1">
        <v>0</v>
      </c>
      <c r="AF1345" s="2">
        <v>0</v>
      </c>
      <c r="AG1345" s="2" t="s">
        <v>0</v>
      </c>
      <c r="AH1345" s="1">
        <v>0</v>
      </c>
      <c r="AI1345" s="1">
        <v>0</v>
      </c>
      <c r="AJ1345" s="2" t="s">
        <v>0</v>
      </c>
      <c r="AK1345" s="1">
        <v>0</v>
      </c>
      <c r="AL1345" s="1">
        <v>0</v>
      </c>
      <c r="AM1345" s="49" t="s">
        <v>1</v>
      </c>
      <c r="AN1345" s="2" t="s">
        <v>1</v>
      </c>
      <c r="AO1345" s="49" t="s">
        <v>1</v>
      </c>
      <c r="AP1345" s="2" t="s">
        <v>1</v>
      </c>
      <c r="AR1345" s="7"/>
      <c r="AS1345" s="125"/>
      <c r="AT1345" s="5"/>
      <c r="AU1345" s="13"/>
    </row>
    <row r="1346" spans="1:47" x14ac:dyDescent="0.25">
      <c r="A1346" s="2" t="s">
        <v>2131</v>
      </c>
      <c r="B1346" s="48">
        <v>44194</v>
      </c>
      <c r="C1346" s="2" t="s">
        <v>27</v>
      </c>
      <c r="D1346" s="2" t="s">
        <v>42</v>
      </c>
      <c r="E1346" s="2" t="s">
        <v>214</v>
      </c>
      <c r="F1346" s="2" t="s">
        <v>2935</v>
      </c>
      <c r="G1346" s="2" t="s">
        <v>3</v>
      </c>
      <c r="H1346" s="2" t="s">
        <v>3325</v>
      </c>
      <c r="I1346" s="1" t="s">
        <v>1</v>
      </c>
      <c r="J1346" s="1" t="s">
        <v>1</v>
      </c>
      <c r="K1346" s="1" t="s">
        <v>1</v>
      </c>
      <c r="L1346" s="1" t="s">
        <v>1</v>
      </c>
      <c r="M1346" s="1">
        <v>0</v>
      </c>
      <c r="N1346" s="2" t="s">
        <v>1</v>
      </c>
      <c r="O1346" s="2" t="s">
        <v>2</v>
      </c>
      <c r="P1346" s="2" t="s">
        <v>1</v>
      </c>
      <c r="Q1346" s="1">
        <v>330914610.94</v>
      </c>
      <c r="R1346" s="1">
        <v>0</v>
      </c>
      <c r="S1346" s="1">
        <v>210574090.75</v>
      </c>
      <c r="T1346" s="1">
        <v>0</v>
      </c>
      <c r="U1346" s="2" t="s">
        <v>0</v>
      </c>
      <c r="V1346" s="1">
        <v>0</v>
      </c>
      <c r="W1346" s="1">
        <v>103741827.75</v>
      </c>
      <c r="X1346" s="2" t="s">
        <v>9</v>
      </c>
      <c r="Y1346" s="1">
        <v>16598692.439999999</v>
      </c>
      <c r="Z1346" s="1">
        <v>0</v>
      </c>
      <c r="AA1346" s="2" t="s">
        <v>0</v>
      </c>
      <c r="AB1346" s="1">
        <v>0</v>
      </c>
      <c r="AC1346" s="1">
        <v>0</v>
      </c>
      <c r="AD1346" s="2" t="s">
        <v>0</v>
      </c>
      <c r="AE1346" s="1">
        <v>0</v>
      </c>
      <c r="AF1346" s="2">
        <v>0</v>
      </c>
      <c r="AG1346" s="2" t="s">
        <v>0</v>
      </c>
      <c r="AH1346" s="1">
        <v>0</v>
      </c>
      <c r="AI1346" s="1">
        <v>0</v>
      </c>
      <c r="AJ1346" s="2" t="s">
        <v>0</v>
      </c>
      <c r="AK1346" s="1">
        <v>0</v>
      </c>
      <c r="AL1346" s="1">
        <v>0</v>
      </c>
      <c r="AM1346" s="49" t="s">
        <v>1</v>
      </c>
      <c r="AN1346" s="2" t="s">
        <v>1</v>
      </c>
      <c r="AO1346" s="49" t="s">
        <v>1</v>
      </c>
      <c r="AP1346" s="2" t="s">
        <v>1</v>
      </c>
      <c r="AR1346" s="7"/>
      <c r="AS1346" s="125"/>
      <c r="AT1346" s="5"/>
      <c r="AU1346" s="13"/>
    </row>
    <row r="1347" spans="1:47" x14ac:dyDescent="0.25">
      <c r="A1347" s="2" t="s">
        <v>2133</v>
      </c>
      <c r="B1347" s="48">
        <v>44194</v>
      </c>
      <c r="C1347" s="2" t="s">
        <v>35</v>
      </c>
      <c r="D1347" s="2" t="s">
        <v>42</v>
      </c>
      <c r="E1347" s="2" t="s">
        <v>219</v>
      </c>
      <c r="F1347" s="2" t="s">
        <v>3326</v>
      </c>
      <c r="G1347" s="2" t="s">
        <v>3</v>
      </c>
      <c r="H1347" s="2" t="s">
        <v>3327</v>
      </c>
      <c r="I1347" s="1" t="s">
        <v>1</v>
      </c>
      <c r="J1347" s="1" t="s">
        <v>1</v>
      </c>
      <c r="K1347" s="1" t="s">
        <v>1</v>
      </c>
      <c r="L1347" s="1" t="s">
        <v>1</v>
      </c>
      <c r="M1347" s="1">
        <v>0</v>
      </c>
      <c r="N1347" s="2" t="s">
        <v>1</v>
      </c>
      <c r="O1347" s="2" t="s">
        <v>2</v>
      </c>
      <c r="P1347" s="2" t="s">
        <v>1</v>
      </c>
      <c r="Q1347" s="1">
        <v>309939263.49119997</v>
      </c>
      <c r="R1347" s="1">
        <v>0</v>
      </c>
      <c r="S1347" s="1">
        <v>285187914.5</v>
      </c>
      <c r="T1347" s="1">
        <v>0</v>
      </c>
      <c r="U1347" s="2" t="s">
        <v>0</v>
      </c>
      <c r="V1347" s="1">
        <v>0</v>
      </c>
      <c r="W1347" s="1">
        <v>21337369.82</v>
      </c>
      <c r="X1347" s="2" t="s">
        <v>0</v>
      </c>
      <c r="Y1347" s="1">
        <v>3413979.1711999997</v>
      </c>
      <c r="Z1347" s="1">
        <v>0</v>
      </c>
      <c r="AA1347" s="2" t="s">
        <v>0</v>
      </c>
      <c r="AB1347" s="1">
        <v>0</v>
      </c>
      <c r="AC1347" s="1">
        <v>0</v>
      </c>
      <c r="AD1347" s="2" t="s">
        <v>0</v>
      </c>
      <c r="AE1347" s="1">
        <v>0</v>
      </c>
      <c r="AF1347" s="2">
        <v>0</v>
      </c>
      <c r="AG1347" s="2" t="s">
        <v>0</v>
      </c>
      <c r="AH1347" s="1">
        <v>0</v>
      </c>
      <c r="AI1347" s="1">
        <v>0</v>
      </c>
      <c r="AJ1347" s="2" t="s">
        <v>0</v>
      </c>
      <c r="AK1347" s="1">
        <v>0</v>
      </c>
      <c r="AL1347" s="1">
        <v>0</v>
      </c>
      <c r="AM1347" s="49" t="s">
        <v>1</v>
      </c>
      <c r="AN1347" s="2" t="s">
        <v>1</v>
      </c>
      <c r="AO1347" s="49" t="s">
        <v>1</v>
      </c>
      <c r="AP1347" s="2" t="s">
        <v>1</v>
      </c>
      <c r="AR1347" s="7"/>
      <c r="AS1347" s="125"/>
      <c r="AT1347" s="5"/>
      <c r="AU1347" s="13"/>
    </row>
    <row r="1348" spans="1:47" x14ac:dyDescent="0.25">
      <c r="A1348" s="2" t="s">
        <v>2135</v>
      </c>
      <c r="B1348" s="48">
        <v>44194</v>
      </c>
      <c r="C1348" s="2" t="s">
        <v>35</v>
      </c>
      <c r="D1348" s="2" t="s">
        <v>42</v>
      </c>
      <c r="E1348" s="2" t="s">
        <v>219</v>
      </c>
      <c r="F1348" s="2" t="s">
        <v>3326</v>
      </c>
      <c r="G1348" s="2" t="s">
        <v>3</v>
      </c>
      <c r="H1348" s="2" t="s">
        <v>3328</v>
      </c>
      <c r="I1348" s="1" t="s">
        <v>1</v>
      </c>
      <c r="J1348" s="1" t="s">
        <v>1</v>
      </c>
      <c r="K1348" s="1" t="s">
        <v>1</v>
      </c>
      <c r="L1348" s="1" t="s">
        <v>1</v>
      </c>
      <c r="M1348" s="1">
        <v>0</v>
      </c>
      <c r="N1348" s="2" t="s">
        <v>1</v>
      </c>
      <c r="O1348" s="2" t="s">
        <v>3329</v>
      </c>
      <c r="P1348" s="2" t="s">
        <v>1731</v>
      </c>
      <c r="Q1348" s="1">
        <v>2847400</v>
      </c>
      <c r="R1348" s="1">
        <v>0</v>
      </c>
      <c r="S1348" s="1">
        <v>2847400</v>
      </c>
      <c r="T1348" s="1">
        <v>0</v>
      </c>
      <c r="U1348" s="2" t="s">
        <v>0</v>
      </c>
      <c r="V1348" s="1">
        <v>0</v>
      </c>
      <c r="W1348" s="1">
        <v>0</v>
      </c>
      <c r="X1348" s="2" t="s">
        <v>0</v>
      </c>
      <c r="Y1348" s="1">
        <v>0</v>
      </c>
      <c r="Z1348" s="1">
        <v>0</v>
      </c>
      <c r="AA1348" s="2" t="s">
        <v>0</v>
      </c>
      <c r="AB1348" s="1">
        <v>0</v>
      </c>
      <c r="AC1348" s="1">
        <v>0</v>
      </c>
      <c r="AD1348" s="2" t="s">
        <v>0</v>
      </c>
      <c r="AE1348" s="1">
        <v>0</v>
      </c>
      <c r="AF1348" s="2">
        <v>0</v>
      </c>
      <c r="AG1348" s="2" t="s">
        <v>0</v>
      </c>
      <c r="AH1348" s="1">
        <v>0</v>
      </c>
      <c r="AI1348" s="1">
        <v>0</v>
      </c>
      <c r="AJ1348" s="2" t="s">
        <v>0</v>
      </c>
      <c r="AK1348" s="1">
        <v>0</v>
      </c>
      <c r="AL1348" s="1">
        <v>0</v>
      </c>
      <c r="AM1348" s="49" t="s">
        <v>1</v>
      </c>
      <c r="AN1348" s="2" t="s">
        <v>1</v>
      </c>
      <c r="AO1348" s="49" t="s">
        <v>1</v>
      </c>
      <c r="AP1348" s="2" t="s">
        <v>1</v>
      </c>
      <c r="AR1348" s="7"/>
      <c r="AS1348" s="125"/>
      <c r="AT1348" s="5"/>
      <c r="AU1348" s="13"/>
    </row>
    <row r="1349" spans="1:47" x14ac:dyDescent="0.25">
      <c r="A1349" s="2" t="s">
        <v>2137</v>
      </c>
      <c r="B1349" s="48">
        <v>44194</v>
      </c>
      <c r="C1349" s="2" t="s">
        <v>35</v>
      </c>
      <c r="D1349" s="2" t="s">
        <v>42</v>
      </c>
      <c r="E1349" s="2" t="s">
        <v>219</v>
      </c>
      <c r="F1349" s="2" t="s">
        <v>3326</v>
      </c>
      <c r="G1349" s="2" t="s">
        <v>3</v>
      </c>
      <c r="H1349" s="2" t="s">
        <v>3330</v>
      </c>
      <c r="I1349" s="1" t="s">
        <v>1</v>
      </c>
      <c r="J1349" s="1" t="s">
        <v>1</v>
      </c>
      <c r="K1349" s="1" t="s">
        <v>1</v>
      </c>
      <c r="L1349" s="1" t="s">
        <v>1</v>
      </c>
      <c r="M1349" s="1">
        <v>0</v>
      </c>
      <c r="N1349" s="2" t="s">
        <v>1</v>
      </c>
      <c r="O1349" s="2" t="s">
        <v>2</v>
      </c>
      <c r="P1349" s="2" t="s">
        <v>1</v>
      </c>
      <c r="Q1349" s="1">
        <v>200918389.55000001</v>
      </c>
      <c r="R1349" s="1">
        <v>0</v>
      </c>
      <c r="S1349" s="1">
        <v>192817239.55000001</v>
      </c>
      <c r="T1349" s="1">
        <v>0</v>
      </c>
      <c r="U1349" s="2" t="s">
        <v>0</v>
      </c>
      <c r="V1349" s="1">
        <v>0</v>
      </c>
      <c r="W1349" s="1">
        <v>6983750</v>
      </c>
      <c r="X1349" s="2" t="s">
        <v>0</v>
      </c>
      <c r="Y1349" s="1">
        <v>1117400</v>
      </c>
      <c r="Z1349" s="1">
        <v>0</v>
      </c>
      <c r="AA1349" s="2" t="s">
        <v>0</v>
      </c>
      <c r="AB1349" s="1">
        <v>0</v>
      </c>
      <c r="AC1349" s="1">
        <v>0</v>
      </c>
      <c r="AD1349" s="2" t="s">
        <v>0</v>
      </c>
      <c r="AE1349" s="1">
        <v>0</v>
      </c>
      <c r="AF1349" s="2">
        <v>0</v>
      </c>
      <c r="AG1349" s="2" t="s">
        <v>0</v>
      </c>
      <c r="AH1349" s="1">
        <v>0</v>
      </c>
      <c r="AI1349" s="1">
        <v>0</v>
      </c>
      <c r="AJ1349" s="2" t="s">
        <v>0</v>
      </c>
      <c r="AK1349" s="1">
        <v>0</v>
      </c>
      <c r="AL1349" s="1">
        <v>0</v>
      </c>
      <c r="AM1349" s="49" t="s">
        <v>1</v>
      </c>
      <c r="AN1349" s="2" t="s">
        <v>1</v>
      </c>
      <c r="AO1349" s="49" t="s">
        <v>1</v>
      </c>
      <c r="AP1349" s="2" t="s">
        <v>1</v>
      </c>
      <c r="AR1349" s="7"/>
      <c r="AS1349" s="125"/>
      <c r="AT1349" s="5"/>
      <c r="AU1349" s="13"/>
    </row>
    <row r="1350" spans="1:47" x14ac:dyDescent="0.25">
      <c r="A1350" s="2" t="s">
        <v>2139</v>
      </c>
      <c r="B1350" s="48">
        <v>44194</v>
      </c>
      <c r="C1350" s="2" t="s">
        <v>6</v>
      </c>
      <c r="D1350" s="2" t="s">
        <v>42</v>
      </c>
      <c r="E1350" s="2" t="s">
        <v>217</v>
      </c>
      <c r="F1350" s="2" t="s">
        <v>468</v>
      </c>
      <c r="G1350" s="2" t="s">
        <v>3</v>
      </c>
      <c r="H1350" s="2" t="s">
        <v>3331</v>
      </c>
      <c r="I1350" s="1"/>
      <c r="J1350" s="1"/>
      <c r="K1350" s="1"/>
      <c r="L1350" s="1"/>
      <c r="M1350" s="1">
        <v>0</v>
      </c>
      <c r="N1350" s="2"/>
      <c r="O1350" s="2" t="s">
        <v>2</v>
      </c>
      <c r="P1350" s="2"/>
      <c r="Q1350" s="1">
        <v>199821853</v>
      </c>
      <c r="R1350" s="1">
        <v>0</v>
      </c>
      <c r="S1350" s="1">
        <v>199821853</v>
      </c>
      <c r="T1350" s="1">
        <v>0</v>
      </c>
      <c r="U1350" s="2" t="s">
        <v>0</v>
      </c>
      <c r="V1350" s="1">
        <v>0</v>
      </c>
      <c r="W1350" s="1">
        <v>0</v>
      </c>
      <c r="X1350" s="2" t="s">
        <v>0</v>
      </c>
      <c r="Y1350" s="1">
        <v>0</v>
      </c>
      <c r="Z1350" s="1">
        <v>0</v>
      </c>
      <c r="AA1350" s="2" t="s">
        <v>0</v>
      </c>
      <c r="AB1350" s="1">
        <v>0</v>
      </c>
      <c r="AC1350" s="1">
        <v>0</v>
      </c>
      <c r="AD1350" s="2" t="s">
        <v>0</v>
      </c>
      <c r="AE1350" s="1">
        <v>0</v>
      </c>
      <c r="AF1350" s="2">
        <v>0</v>
      </c>
      <c r="AG1350" s="2" t="s">
        <v>0</v>
      </c>
      <c r="AH1350" s="1">
        <v>0</v>
      </c>
      <c r="AI1350" s="1">
        <v>0</v>
      </c>
      <c r="AJ1350" s="2" t="s">
        <v>0</v>
      </c>
      <c r="AK1350" s="1">
        <v>0</v>
      </c>
      <c r="AL1350" s="1">
        <v>0</v>
      </c>
      <c r="AM1350" s="49" t="s">
        <v>1</v>
      </c>
      <c r="AN1350" s="2" t="s">
        <v>1</v>
      </c>
      <c r="AO1350" s="49" t="s">
        <v>1</v>
      </c>
      <c r="AP1350" s="2" t="s">
        <v>1</v>
      </c>
      <c r="AR1350" s="7"/>
      <c r="AS1350" s="125"/>
      <c r="AT1350" s="5"/>
      <c r="AU1350" s="13"/>
    </row>
    <row r="1351" spans="1:47" x14ac:dyDescent="0.25">
      <c r="A1351" s="2" t="s">
        <v>2142</v>
      </c>
      <c r="B1351" s="48">
        <v>44194</v>
      </c>
      <c r="C1351" s="2" t="s">
        <v>6</v>
      </c>
      <c r="D1351" s="2" t="s">
        <v>42</v>
      </c>
      <c r="E1351" s="2" t="s">
        <v>221</v>
      </c>
      <c r="F1351" s="2" t="s">
        <v>869</v>
      </c>
      <c r="G1351" s="2" t="s">
        <v>3</v>
      </c>
      <c r="H1351" s="2" t="s">
        <v>3332</v>
      </c>
      <c r="I1351" s="1" t="s">
        <v>1</v>
      </c>
      <c r="J1351" s="1" t="s">
        <v>1</v>
      </c>
      <c r="K1351" s="1" t="s">
        <v>1</v>
      </c>
      <c r="L1351" s="1" t="s">
        <v>1</v>
      </c>
      <c r="M1351" s="1">
        <v>0</v>
      </c>
      <c r="N1351" s="2" t="s">
        <v>1</v>
      </c>
      <c r="O1351" s="2" t="s">
        <v>2</v>
      </c>
      <c r="P1351" s="2" t="s">
        <v>1</v>
      </c>
      <c r="Q1351" s="1">
        <v>389949648.80000001</v>
      </c>
      <c r="R1351" s="1">
        <v>0</v>
      </c>
      <c r="S1351" s="1">
        <v>276464668</v>
      </c>
      <c r="T1351" s="1">
        <v>0</v>
      </c>
      <c r="U1351" s="2" t="s">
        <v>0</v>
      </c>
      <c r="V1351" s="1">
        <v>0</v>
      </c>
      <c r="W1351" s="1">
        <v>97831880</v>
      </c>
      <c r="X1351" s="2" t="s">
        <v>9</v>
      </c>
      <c r="Y1351" s="1">
        <v>15653100.800000001</v>
      </c>
      <c r="Z1351" s="1">
        <v>0</v>
      </c>
      <c r="AA1351" s="2" t="s">
        <v>0</v>
      </c>
      <c r="AB1351" s="1">
        <v>0</v>
      </c>
      <c r="AC1351" s="1">
        <v>0</v>
      </c>
      <c r="AD1351" s="2" t="s">
        <v>0</v>
      </c>
      <c r="AE1351" s="1">
        <v>0</v>
      </c>
      <c r="AF1351" s="2">
        <v>0</v>
      </c>
      <c r="AG1351" s="2" t="s">
        <v>0</v>
      </c>
      <c r="AH1351" s="1">
        <v>0</v>
      </c>
      <c r="AI1351" s="1">
        <v>0</v>
      </c>
      <c r="AJ1351" s="2" t="s">
        <v>0</v>
      </c>
      <c r="AK1351" s="1">
        <v>0</v>
      </c>
      <c r="AL1351" s="1">
        <v>0</v>
      </c>
      <c r="AM1351" s="49" t="s">
        <v>1</v>
      </c>
      <c r="AN1351" s="2" t="s">
        <v>1</v>
      </c>
      <c r="AO1351" s="49" t="s">
        <v>1</v>
      </c>
      <c r="AP1351" s="2" t="s">
        <v>1</v>
      </c>
      <c r="AR1351" s="7"/>
      <c r="AS1351" s="125"/>
      <c r="AT1351" s="5"/>
      <c r="AU1351" s="13"/>
    </row>
    <row r="1352" spans="1:47" x14ac:dyDescent="0.25">
      <c r="A1352" s="2" t="s">
        <v>2145</v>
      </c>
      <c r="B1352" s="48">
        <v>44194</v>
      </c>
      <c r="C1352" s="2" t="s">
        <v>27</v>
      </c>
      <c r="D1352" s="2" t="s">
        <v>38</v>
      </c>
      <c r="E1352" s="2" t="s">
        <v>4</v>
      </c>
      <c r="F1352" s="2" t="s">
        <v>3038</v>
      </c>
      <c r="G1352" s="2" t="s">
        <v>3</v>
      </c>
      <c r="H1352" s="2" t="s">
        <v>3333</v>
      </c>
      <c r="I1352" s="1" t="s">
        <v>1</v>
      </c>
      <c r="J1352" s="1" t="s">
        <v>1</v>
      </c>
      <c r="K1352" s="1" t="s">
        <v>1</v>
      </c>
      <c r="L1352" s="1" t="s">
        <v>1</v>
      </c>
      <c r="M1352" s="1">
        <v>0</v>
      </c>
      <c r="N1352" s="2" t="s">
        <v>1</v>
      </c>
      <c r="O1352" s="2" t="s">
        <v>2</v>
      </c>
      <c r="P1352" s="2" t="s">
        <v>1</v>
      </c>
      <c r="Q1352" s="1">
        <v>235245033.84999999</v>
      </c>
      <c r="R1352" s="1">
        <v>0</v>
      </c>
      <c r="S1352" s="1">
        <v>126070607.25</v>
      </c>
      <c r="T1352" s="1">
        <v>0</v>
      </c>
      <c r="U1352" s="2" t="s">
        <v>0</v>
      </c>
      <c r="V1352" s="1">
        <v>0</v>
      </c>
      <c r="W1352" s="1">
        <v>94115885</v>
      </c>
      <c r="X1352" s="2" t="s">
        <v>9</v>
      </c>
      <c r="Y1352" s="1">
        <v>15058541.6</v>
      </c>
      <c r="Z1352" s="1">
        <v>0</v>
      </c>
      <c r="AA1352" s="2" t="s">
        <v>0</v>
      </c>
      <c r="AB1352" s="1">
        <v>0</v>
      </c>
      <c r="AC1352" s="1">
        <v>0</v>
      </c>
      <c r="AD1352" s="2" t="s">
        <v>0</v>
      </c>
      <c r="AE1352" s="1">
        <v>0</v>
      </c>
      <c r="AF1352" s="2">
        <v>0</v>
      </c>
      <c r="AG1352" s="2" t="s">
        <v>0</v>
      </c>
      <c r="AH1352" s="1">
        <v>0</v>
      </c>
      <c r="AI1352" s="1">
        <v>0</v>
      </c>
      <c r="AJ1352" s="2" t="s">
        <v>0</v>
      </c>
      <c r="AK1352" s="1">
        <v>0</v>
      </c>
      <c r="AL1352" s="1">
        <v>0</v>
      </c>
      <c r="AM1352" s="49" t="s">
        <v>1</v>
      </c>
      <c r="AN1352" s="2" t="s">
        <v>1</v>
      </c>
      <c r="AO1352" s="49" t="s">
        <v>1</v>
      </c>
      <c r="AP1352" s="2" t="s">
        <v>1</v>
      </c>
      <c r="AR1352" s="7"/>
      <c r="AS1352" s="125"/>
      <c r="AT1352" s="5"/>
      <c r="AU1352" s="13"/>
    </row>
    <row r="1353" spans="1:47" x14ac:dyDescent="0.25">
      <c r="A1353" s="2" t="s">
        <v>2150</v>
      </c>
      <c r="B1353" s="48">
        <v>44194</v>
      </c>
      <c r="C1353" s="2" t="s">
        <v>27</v>
      </c>
      <c r="D1353" s="2" t="s">
        <v>38</v>
      </c>
      <c r="E1353" s="2" t="s">
        <v>4</v>
      </c>
      <c r="F1353" s="2" t="s">
        <v>3040</v>
      </c>
      <c r="G1353" s="2" t="s">
        <v>3</v>
      </c>
      <c r="H1353" s="2" t="s">
        <v>3334</v>
      </c>
      <c r="I1353" s="1" t="s">
        <v>1</v>
      </c>
      <c r="J1353" s="1" t="s">
        <v>1</v>
      </c>
      <c r="K1353" s="1" t="s">
        <v>1</v>
      </c>
      <c r="L1353" s="1" t="s">
        <v>1</v>
      </c>
      <c r="M1353" s="1">
        <v>0</v>
      </c>
      <c r="N1353" s="2" t="s">
        <v>1</v>
      </c>
      <c r="O1353" s="2" t="s">
        <v>937</v>
      </c>
      <c r="P1353" s="2" t="s">
        <v>938</v>
      </c>
      <c r="Q1353" s="1">
        <v>11574612</v>
      </c>
      <c r="R1353" s="1">
        <v>0</v>
      </c>
      <c r="S1353" s="1">
        <v>10350000</v>
      </c>
      <c r="T1353" s="1">
        <v>1055700</v>
      </c>
      <c r="U1353" s="2" t="s">
        <v>9</v>
      </c>
      <c r="V1353" s="1">
        <v>168912</v>
      </c>
      <c r="W1353" s="1">
        <v>0</v>
      </c>
      <c r="X1353" s="2" t="s">
        <v>0</v>
      </c>
      <c r="Y1353" s="1">
        <v>0</v>
      </c>
      <c r="Z1353" s="1">
        <v>0</v>
      </c>
      <c r="AA1353" s="2" t="s">
        <v>0</v>
      </c>
      <c r="AB1353" s="1">
        <v>0</v>
      </c>
      <c r="AC1353" s="1">
        <v>0</v>
      </c>
      <c r="AD1353" s="2" t="s">
        <v>0</v>
      </c>
      <c r="AE1353" s="1">
        <v>0</v>
      </c>
      <c r="AF1353" s="2">
        <v>0</v>
      </c>
      <c r="AG1353" s="2" t="s">
        <v>0</v>
      </c>
      <c r="AH1353" s="1">
        <v>0</v>
      </c>
      <c r="AI1353" s="1">
        <v>0</v>
      </c>
      <c r="AJ1353" s="2" t="s">
        <v>0</v>
      </c>
      <c r="AK1353" s="1">
        <v>0</v>
      </c>
      <c r="AL1353" s="1">
        <v>0</v>
      </c>
      <c r="AM1353" s="49" t="s">
        <v>1</v>
      </c>
      <c r="AN1353" s="2" t="s">
        <v>1</v>
      </c>
      <c r="AO1353" s="49" t="s">
        <v>1</v>
      </c>
      <c r="AP1353" s="2" t="s">
        <v>1</v>
      </c>
      <c r="AR1353" s="7"/>
      <c r="AS1353" s="125"/>
      <c r="AT1353" s="5"/>
      <c r="AU1353" s="13"/>
    </row>
    <row r="1354" spans="1:47" x14ac:dyDescent="0.25">
      <c r="A1354" s="2" t="s">
        <v>2152</v>
      </c>
      <c r="B1354" s="48">
        <v>44194</v>
      </c>
      <c r="C1354" s="2" t="s">
        <v>27</v>
      </c>
      <c r="D1354" s="2" t="s">
        <v>38</v>
      </c>
      <c r="E1354" s="2" t="s">
        <v>4</v>
      </c>
      <c r="F1354" s="2" t="s">
        <v>3038</v>
      </c>
      <c r="G1354" s="2" t="s">
        <v>3</v>
      </c>
      <c r="H1354" s="2" t="s">
        <v>3335</v>
      </c>
      <c r="I1354" s="1" t="s">
        <v>1</v>
      </c>
      <c r="J1354" s="1" t="s">
        <v>1</v>
      </c>
      <c r="K1354" s="1" t="s">
        <v>1</v>
      </c>
      <c r="L1354" s="1" t="s">
        <v>1</v>
      </c>
      <c r="M1354" s="1">
        <v>0</v>
      </c>
      <c r="N1354" s="2" t="s">
        <v>1</v>
      </c>
      <c r="O1354" s="2" t="s">
        <v>2</v>
      </c>
      <c r="P1354" s="2" t="s">
        <v>1</v>
      </c>
      <c r="Q1354" s="1">
        <v>166263731.69600001</v>
      </c>
      <c r="R1354" s="1">
        <v>0</v>
      </c>
      <c r="S1354" s="1">
        <v>123876200</v>
      </c>
      <c r="T1354" s="1">
        <v>0</v>
      </c>
      <c r="U1354" s="2" t="s">
        <v>0</v>
      </c>
      <c r="V1354" s="1">
        <v>0</v>
      </c>
      <c r="W1354" s="1">
        <v>36540975.600000001</v>
      </c>
      <c r="X1354" s="2" t="s">
        <v>0</v>
      </c>
      <c r="Y1354" s="1">
        <v>5846556.0959999999</v>
      </c>
      <c r="Z1354" s="1">
        <v>0</v>
      </c>
      <c r="AA1354" s="2" t="s">
        <v>0</v>
      </c>
      <c r="AB1354" s="1">
        <v>0</v>
      </c>
      <c r="AC1354" s="1">
        <v>0</v>
      </c>
      <c r="AD1354" s="2" t="s">
        <v>0</v>
      </c>
      <c r="AE1354" s="1">
        <v>0</v>
      </c>
      <c r="AF1354" s="2">
        <v>0</v>
      </c>
      <c r="AG1354" s="2" t="s">
        <v>0</v>
      </c>
      <c r="AH1354" s="1">
        <v>0</v>
      </c>
      <c r="AI1354" s="1">
        <v>0</v>
      </c>
      <c r="AJ1354" s="2" t="s">
        <v>0</v>
      </c>
      <c r="AK1354" s="1">
        <v>0</v>
      </c>
      <c r="AL1354" s="1">
        <v>0</v>
      </c>
      <c r="AM1354" s="49" t="s">
        <v>1</v>
      </c>
      <c r="AN1354" s="2" t="s">
        <v>1</v>
      </c>
      <c r="AO1354" s="49" t="s">
        <v>1</v>
      </c>
      <c r="AP1354" s="2" t="s">
        <v>1</v>
      </c>
      <c r="AR1354" s="7"/>
      <c r="AS1354" s="125"/>
      <c r="AT1354" s="5"/>
      <c r="AU1354" s="13"/>
    </row>
    <row r="1355" spans="1:47" x14ac:dyDescent="0.25">
      <c r="A1355" s="2" t="s">
        <v>2157</v>
      </c>
      <c r="B1355" s="48">
        <v>44194</v>
      </c>
      <c r="C1355" s="2" t="s">
        <v>35</v>
      </c>
      <c r="D1355" s="2" t="s">
        <v>38</v>
      </c>
      <c r="E1355" s="2" t="s">
        <v>210</v>
      </c>
      <c r="F1355" s="2" t="s">
        <v>2692</v>
      </c>
      <c r="G1355" s="2" t="s">
        <v>13</v>
      </c>
      <c r="H1355" s="2" t="s">
        <v>1</v>
      </c>
      <c r="I1355" s="1" t="s">
        <v>921</v>
      </c>
      <c r="J1355" s="1" t="s">
        <v>1</v>
      </c>
      <c r="K1355" s="1" t="s">
        <v>3336</v>
      </c>
      <c r="L1355" s="1" t="s">
        <v>3337</v>
      </c>
      <c r="M1355" s="1">
        <v>529000</v>
      </c>
      <c r="N1355" s="2" t="s">
        <v>12</v>
      </c>
      <c r="O1355" s="2" t="s">
        <v>3338</v>
      </c>
      <c r="P1355" s="2" t="s">
        <v>3339</v>
      </c>
      <c r="Q1355" s="1">
        <v>-264500</v>
      </c>
      <c r="R1355" s="1">
        <v>0</v>
      </c>
      <c r="S1355" s="1">
        <v>-264500</v>
      </c>
      <c r="T1355" s="1">
        <v>0</v>
      </c>
      <c r="U1355" s="2" t="s">
        <v>0</v>
      </c>
      <c r="V1355" s="1">
        <v>0</v>
      </c>
      <c r="W1355" s="1">
        <v>0</v>
      </c>
      <c r="X1355" s="2" t="s">
        <v>0</v>
      </c>
      <c r="Y1355" s="1">
        <v>0</v>
      </c>
      <c r="Z1355" s="1">
        <v>0</v>
      </c>
      <c r="AA1355" s="2" t="s">
        <v>0</v>
      </c>
      <c r="AB1355" s="1">
        <v>0</v>
      </c>
      <c r="AC1355" s="1">
        <v>0</v>
      </c>
      <c r="AD1355" s="2" t="s">
        <v>0</v>
      </c>
      <c r="AE1355" s="1">
        <v>0</v>
      </c>
      <c r="AF1355" s="2">
        <v>0</v>
      </c>
      <c r="AG1355" s="2" t="s">
        <v>0</v>
      </c>
      <c r="AH1355" s="1">
        <v>0</v>
      </c>
      <c r="AI1355" s="1">
        <v>0</v>
      </c>
      <c r="AJ1355" s="2" t="s">
        <v>0</v>
      </c>
      <c r="AK1355" s="1">
        <v>0</v>
      </c>
      <c r="AL1355" s="1">
        <v>0</v>
      </c>
      <c r="AM1355" s="49" t="s">
        <v>1</v>
      </c>
      <c r="AN1355" s="2" t="s">
        <v>1</v>
      </c>
      <c r="AO1355" s="49" t="s">
        <v>1</v>
      </c>
      <c r="AP1355" s="2" t="s">
        <v>1</v>
      </c>
      <c r="AR1355" s="7"/>
      <c r="AS1355" s="125"/>
      <c r="AT1355" s="5"/>
      <c r="AU1355" s="13"/>
    </row>
    <row r="1356" spans="1:47" x14ac:dyDescent="0.25">
      <c r="A1356" s="2" t="s">
        <v>2159</v>
      </c>
      <c r="B1356" s="48">
        <v>44194</v>
      </c>
      <c r="C1356" s="2" t="s">
        <v>35</v>
      </c>
      <c r="D1356" s="2" t="s">
        <v>38</v>
      </c>
      <c r="E1356" s="2" t="s">
        <v>210</v>
      </c>
      <c r="F1356" s="2" t="s">
        <v>2692</v>
      </c>
      <c r="G1356" s="2" t="s">
        <v>3</v>
      </c>
      <c r="H1356" s="2" t="s">
        <v>3340</v>
      </c>
      <c r="I1356" s="1" t="s">
        <v>1</v>
      </c>
      <c r="J1356" s="1" t="s">
        <v>1</v>
      </c>
      <c r="K1356" s="1" t="s">
        <v>1</v>
      </c>
      <c r="L1356" s="1" t="s">
        <v>1</v>
      </c>
      <c r="M1356" s="1">
        <v>0</v>
      </c>
      <c r="N1356" s="2" t="s">
        <v>1</v>
      </c>
      <c r="O1356" s="2" t="s">
        <v>2</v>
      </c>
      <c r="P1356" s="2" t="s">
        <v>1</v>
      </c>
      <c r="Q1356" s="1">
        <v>347742614.0456</v>
      </c>
      <c r="R1356" s="1">
        <v>0</v>
      </c>
      <c r="S1356" s="1">
        <v>303560383.35000002</v>
      </c>
      <c r="T1356" s="1">
        <v>0</v>
      </c>
      <c r="U1356" s="2" t="s">
        <v>0</v>
      </c>
      <c r="V1356" s="1">
        <v>0</v>
      </c>
      <c r="W1356" s="1">
        <v>38088129.909999996</v>
      </c>
      <c r="X1356" s="2" t="s">
        <v>9</v>
      </c>
      <c r="Y1356" s="1">
        <v>6094100.7856000001</v>
      </c>
      <c r="Z1356" s="1">
        <v>0</v>
      </c>
      <c r="AA1356" s="2" t="s">
        <v>0</v>
      </c>
      <c r="AB1356" s="1">
        <v>0</v>
      </c>
      <c r="AC1356" s="1">
        <v>0</v>
      </c>
      <c r="AD1356" s="2" t="s">
        <v>0</v>
      </c>
      <c r="AE1356" s="1">
        <v>0</v>
      </c>
      <c r="AF1356" s="2">
        <v>0</v>
      </c>
      <c r="AG1356" s="2" t="s">
        <v>0</v>
      </c>
      <c r="AH1356" s="1">
        <v>0</v>
      </c>
      <c r="AI1356" s="1">
        <v>0</v>
      </c>
      <c r="AJ1356" s="2" t="s">
        <v>0</v>
      </c>
      <c r="AK1356" s="1">
        <v>0</v>
      </c>
      <c r="AL1356" s="1">
        <v>0</v>
      </c>
      <c r="AM1356" s="49" t="s">
        <v>1</v>
      </c>
      <c r="AN1356" s="2" t="s">
        <v>1</v>
      </c>
      <c r="AO1356" s="49" t="s">
        <v>1</v>
      </c>
      <c r="AP1356" s="2" t="s">
        <v>1</v>
      </c>
      <c r="AR1356" s="7"/>
      <c r="AS1356" s="125"/>
      <c r="AT1356" s="5"/>
      <c r="AU1356" s="13"/>
    </row>
    <row r="1357" spans="1:47" x14ac:dyDescent="0.25">
      <c r="A1357" s="2" t="s">
        <v>2161</v>
      </c>
      <c r="B1357" s="48">
        <v>44194</v>
      </c>
      <c r="C1357" s="2" t="s">
        <v>6</v>
      </c>
      <c r="D1357" s="2" t="s">
        <v>38</v>
      </c>
      <c r="E1357" s="2" t="s">
        <v>212</v>
      </c>
      <c r="F1357" s="2" t="s">
        <v>3341</v>
      </c>
      <c r="G1357" s="2" t="s">
        <v>3</v>
      </c>
      <c r="H1357" s="2" t="s">
        <v>3342</v>
      </c>
      <c r="I1357" s="1" t="s">
        <v>1</v>
      </c>
      <c r="J1357" s="1" t="s">
        <v>1</v>
      </c>
      <c r="K1357" s="1" t="s">
        <v>1</v>
      </c>
      <c r="L1357" s="1" t="s">
        <v>1</v>
      </c>
      <c r="M1357" s="1">
        <v>0</v>
      </c>
      <c r="N1357" s="2" t="s">
        <v>1</v>
      </c>
      <c r="O1357" s="2" t="s">
        <v>2</v>
      </c>
      <c r="P1357" s="2" t="s">
        <v>1</v>
      </c>
      <c r="Q1357" s="1">
        <v>1059227337.1800001</v>
      </c>
      <c r="R1357" s="1">
        <v>0</v>
      </c>
      <c r="S1357" s="1">
        <v>870101157</v>
      </c>
      <c r="T1357" s="1">
        <v>0</v>
      </c>
      <c r="U1357" s="2" t="s">
        <v>0</v>
      </c>
      <c r="V1357" s="1">
        <v>0</v>
      </c>
      <c r="W1357" s="1">
        <v>163039810.5</v>
      </c>
      <c r="X1357" s="2" t="s">
        <v>9</v>
      </c>
      <c r="Y1357" s="1">
        <v>26086369.68</v>
      </c>
      <c r="Z1357" s="1">
        <v>0</v>
      </c>
      <c r="AA1357" s="2" t="s">
        <v>0</v>
      </c>
      <c r="AB1357" s="1">
        <v>0</v>
      </c>
      <c r="AC1357" s="1">
        <v>0</v>
      </c>
      <c r="AD1357" s="2" t="s">
        <v>0</v>
      </c>
      <c r="AE1357" s="1">
        <v>0</v>
      </c>
      <c r="AF1357" s="2">
        <v>0</v>
      </c>
      <c r="AG1357" s="2" t="s">
        <v>0</v>
      </c>
      <c r="AH1357" s="1">
        <v>0</v>
      </c>
      <c r="AI1357" s="1">
        <v>0</v>
      </c>
      <c r="AJ1357" s="2" t="s">
        <v>0</v>
      </c>
      <c r="AK1357" s="1">
        <v>0</v>
      </c>
      <c r="AL1357" s="1">
        <v>0</v>
      </c>
      <c r="AM1357" s="49" t="s">
        <v>1</v>
      </c>
      <c r="AN1357" s="2" t="s">
        <v>1</v>
      </c>
      <c r="AO1357" s="49" t="s">
        <v>1</v>
      </c>
      <c r="AP1357" s="2" t="s">
        <v>1</v>
      </c>
      <c r="AR1357" s="7"/>
      <c r="AS1357" s="125"/>
      <c r="AT1357" s="5"/>
      <c r="AU1357" s="13"/>
    </row>
    <row r="1358" spans="1:47" x14ac:dyDescent="0.25">
      <c r="A1358" s="2" t="s">
        <v>2163</v>
      </c>
      <c r="B1358" s="48">
        <v>44194</v>
      </c>
      <c r="C1358" s="2" t="s">
        <v>27</v>
      </c>
      <c r="D1358" s="2" t="s">
        <v>33</v>
      </c>
      <c r="E1358" s="2" t="s">
        <v>32</v>
      </c>
      <c r="F1358" s="2" t="s">
        <v>3148</v>
      </c>
      <c r="G1358" s="2" t="s">
        <v>3</v>
      </c>
      <c r="H1358" s="2" t="s">
        <v>3343</v>
      </c>
      <c r="I1358" s="1" t="s">
        <v>1</v>
      </c>
      <c r="J1358" s="1" t="s">
        <v>1</v>
      </c>
      <c r="K1358" s="1" t="s">
        <v>1</v>
      </c>
      <c r="L1358" s="1" t="s">
        <v>1</v>
      </c>
      <c r="M1358" s="1">
        <v>0</v>
      </c>
      <c r="N1358" s="2" t="s">
        <v>1</v>
      </c>
      <c r="O1358" s="2" t="s">
        <v>2</v>
      </c>
      <c r="P1358" s="2" t="s">
        <v>1</v>
      </c>
      <c r="Q1358" s="1">
        <v>190515697.43000001</v>
      </c>
      <c r="R1358" s="1">
        <v>0</v>
      </c>
      <c r="S1358" s="1">
        <v>150532064.59</v>
      </c>
      <c r="T1358" s="1">
        <v>0</v>
      </c>
      <c r="U1358" s="2" t="s">
        <v>0</v>
      </c>
      <c r="V1358" s="1">
        <v>0</v>
      </c>
      <c r="W1358" s="1">
        <v>34468649</v>
      </c>
      <c r="X1358" s="2" t="s">
        <v>0</v>
      </c>
      <c r="Y1358" s="1">
        <v>5514983.8399999999</v>
      </c>
      <c r="Z1358" s="1">
        <v>0</v>
      </c>
      <c r="AA1358" s="2" t="s">
        <v>0</v>
      </c>
      <c r="AB1358" s="1">
        <v>0</v>
      </c>
      <c r="AC1358" s="1">
        <v>0</v>
      </c>
      <c r="AD1358" s="2" t="s">
        <v>0</v>
      </c>
      <c r="AE1358" s="1">
        <v>0</v>
      </c>
      <c r="AF1358" s="2">
        <v>0</v>
      </c>
      <c r="AG1358" s="2" t="s">
        <v>0</v>
      </c>
      <c r="AH1358" s="1">
        <v>0</v>
      </c>
      <c r="AI1358" s="1">
        <v>0</v>
      </c>
      <c r="AJ1358" s="2" t="s">
        <v>0</v>
      </c>
      <c r="AK1358" s="1">
        <v>0</v>
      </c>
      <c r="AL1358" s="1">
        <v>0</v>
      </c>
      <c r="AM1358" s="49" t="s">
        <v>1</v>
      </c>
      <c r="AN1358" s="2" t="s">
        <v>1</v>
      </c>
      <c r="AO1358" s="49" t="s">
        <v>1</v>
      </c>
      <c r="AP1358" s="2" t="s">
        <v>1</v>
      </c>
      <c r="AR1358" s="7"/>
      <c r="AS1358" s="125"/>
      <c r="AT1358" s="5"/>
      <c r="AU1358" s="13"/>
    </row>
    <row r="1359" spans="1:47" x14ac:dyDescent="0.25">
      <c r="A1359" s="2" t="s">
        <v>2166</v>
      </c>
      <c r="B1359" s="48">
        <v>44194</v>
      </c>
      <c r="C1359" s="2" t="s">
        <v>35</v>
      </c>
      <c r="D1359" s="2" t="s">
        <v>33</v>
      </c>
      <c r="E1359" s="2" t="s">
        <v>2983</v>
      </c>
      <c r="F1359" s="2" t="s">
        <v>853</v>
      </c>
      <c r="G1359" s="2" t="s">
        <v>3</v>
      </c>
      <c r="H1359" s="2" t="s">
        <v>3344</v>
      </c>
      <c r="I1359" s="1" t="s">
        <v>1</v>
      </c>
      <c r="J1359" s="1" t="s">
        <v>1</v>
      </c>
      <c r="K1359" s="1" t="s">
        <v>1</v>
      </c>
      <c r="L1359" s="1" t="s">
        <v>1</v>
      </c>
      <c r="M1359" s="1">
        <v>0</v>
      </c>
      <c r="N1359" s="2" t="s">
        <v>1</v>
      </c>
      <c r="O1359" s="2" t="s">
        <v>2</v>
      </c>
      <c r="P1359" s="2" t="s">
        <v>1</v>
      </c>
      <c r="Q1359" s="1">
        <v>404173806.5</v>
      </c>
      <c r="R1359" s="1">
        <v>0</v>
      </c>
      <c r="S1359" s="1">
        <v>316938210.5</v>
      </c>
      <c r="T1359" s="1">
        <v>0</v>
      </c>
      <c r="U1359" s="2" t="s">
        <v>0</v>
      </c>
      <c r="V1359" s="1">
        <v>0</v>
      </c>
      <c r="W1359" s="1">
        <v>75203100</v>
      </c>
      <c r="X1359" s="2" t="s">
        <v>0</v>
      </c>
      <c r="Y1359" s="1">
        <v>12032496</v>
      </c>
      <c r="Z1359" s="1">
        <v>0</v>
      </c>
      <c r="AA1359" s="2" t="s">
        <v>0</v>
      </c>
      <c r="AB1359" s="1">
        <v>0</v>
      </c>
      <c r="AC1359" s="1">
        <v>0</v>
      </c>
      <c r="AD1359" s="2" t="s">
        <v>0</v>
      </c>
      <c r="AE1359" s="1">
        <v>0</v>
      </c>
      <c r="AF1359" s="2">
        <v>0</v>
      </c>
      <c r="AG1359" s="2" t="s">
        <v>0</v>
      </c>
      <c r="AH1359" s="1">
        <v>0</v>
      </c>
      <c r="AI1359" s="1">
        <v>0</v>
      </c>
      <c r="AJ1359" s="2" t="s">
        <v>0</v>
      </c>
      <c r="AK1359" s="1">
        <v>0</v>
      </c>
      <c r="AL1359" s="1">
        <v>0</v>
      </c>
      <c r="AM1359" s="49" t="s">
        <v>1</v>
      </c>
      <c r="AN1359" s="2" t="s">
        <v>1</v>
      </c>
      <c r="AO1359" s="49" t="s">
        <v>1</v>
      </c>
      <c r="AP1359" s="2" t="s">
        <v>1</v>
      </c>
      <c r="AR1359" s="7"/>
      <c r="AS1359" s="125"/>
      <c r="AT1359" s="5"/>
      <c r="AU1359" s="13"/>
    </row>
    <row r="1360" spans="1:47" x14ac:dyDescent="0.25">
      <c r="A1360" s="2" t="s">
        <v>2168</v>
      </c>
      <c r="B1360" s="48">
        <v>44194</v>
      </c>
      <c r="C1360" s="2" t="s">
        <v>6</v>
      </c>
      <c r="D1360" s="2" t="s">
        <v>33</v>
      </c>
      <c r="E1360" s="2" t="s">
        <v>206</v>
      </c>
      <c r="F1360" s="2" t="s">
        <v>481</v>
      </c>
      <c r="G1360" s="2" t="s">
        <v>3</v>
      </c>
      <c r="H1360" s="2" t="s">
        <v>3345</v>
      </c>
      <c r="I1360" s="1" t="s">
        <v>1</v>
      </c>
      <c r="J1360" s="1" t="s">
        <v>1</v>
      </c>
      <c r="K1360" s="1" t="s">
        <v>1</v>
      </c>
      <c r="L1360" s="1" t="s">
        <v>1</v>
      </c>
      <c r="M1360" s="1">
        <v>0</v>
      </c>
      <c r="N1360" s="2" t="s">
        <v>1</v>
      </c>
      <c r="O1360" s="2" t="s">
        <v>2</v>
      </c>
      <c r="P1360" s="2" t="s">
        <v>1</v>
      </c>
      <c r="Q1360" s="1">
        <v>1494297126.1199999</v>
      </c>
      <c r="R1360" s="1">
        <v>0</v>
      </c>
      <c r="S1360" s="1">
        <v>1107258630.25</v>
      </c>
      <c r="T1360" s="1">
        <v>0</v>
      </c>
      <c r="U1360" s="2" t="s">
        <v>0</v>
      </c>
      <c r="V1360" s="1">
        <v>0</v>
      </c>
      <c r="W1360" s="1">
        <v>333653875.75</v>
      </c>
      <c r="X1360" s="2" t="s">
        <v>9</v>
      </c>
      <c r="Y1360" s="1">
        <v>53384620.119999997</v>
      </c>
      <c r="Z1360" s="1">
        <v>0</v>
      </c>
      <c r="AA1360" s="2" t="s">
        <v>0</v>
      </c>
      <c r="AB1360" s="1">
        <v>0</v>
      </c>
      <c r="AC1360" s="1">
        <v>0</v>
      </c>
      <c r="AD1360" s="2" t="s">
        <v>0</v>
      </c>
      <c r="AE1360" s="1">
        <v>0</v>
      </c>
      <c r="AF1360" s="2">
        <v>0</v>
      </c>
      <c r="AG1360" s="2" t="s">
        <v>0</v>
      </c>
      <c r="AH1360" s="1">
        <v>0</v>
      </c>
      <c r="AI1360" s="1">
        <v>0</v>
      </c>
      <c r="AJ1360" s="2" t="s">
        <v>0</v>
      </c>
      <c r="AK1360" s="1">
        <v>0</v>
      </c>
      <c r="AL1360" s="1">
        <v>0</v>
      </c>
      <c r="AM1360" s="49" t="s">
        <v>1</v>
      </c>
      <c r="AN1360" s="2" t="s">
        <v>1</v>
      </c>
      <c r="AO1360" s="49" t="s">
        <v>1</v>
      </c>
      <c r="AP1360" s="2" t="s">
        <v>1</v>
      </c>
      <c r="AR1360" s="7"/>
      <c r="AS1360" s="125"/>
      <c r="AT1360" s="5"/>
      <c r="AU1360" s="13"/>
    </row>
    <row r="1361" spans="1:47" x14ac:dyDescent="0.25">
      <c r="A1361" s="2" t="s">
        <v>2171</v>
      </c>
      <c r="B1361" s="48">
        <v>44194</v>
      </c>
      <c r="C1361" s="2" t="s">
        <v>27</v>
      </c>
      <c r="D1361" s="2" t="s">
        <v>26</v>
      </c>
      <c r="E1361" s="2" t="s">
        <v>253</v>
      </c>
      <c r="F1361" s="2" t="s">
        <v>2503</v>
      </c>
      <c r="G1361" s="2" t="s">
        <v>3</v>
      </c>
      <c r="H1361" s="2" t="s">
        <v>3346</v>
      </c>
      <c r="I1361" s="1" t="s">
        <v>1</v>
      </c>
      <c r="J1361" s="1" t="s">
        <v>1</v>
      </c>
      <c r="K1361" s="1" t="s">
        <v>1</v>
      </c>
      <c r="L1361" s="1" t="s">
        <v>1</v>
      </c>
      <c r="M1361" s="1">
        <v>0</v>
      </c>
      <c r="N1361" s="2" t="s">
        <v>1</v>
      </c>
      <c r="O1361" s="2" t="s">
        <v>2</v>
      </c>
      <c r="P1361" s="2" t="s">
        <v>1</v>
      </c>
      <c r="Q1361" s="1">
        <v>167433657.06</v>
      </c>
      <c r="R1361" s="1">
        <v>0</v>
      </c>
      <c r="S1361" s="1">
        <v>126389358.5</v>
      </c>
      <c r="T1361" s="1">
        <v>0</v>
      </c>
      <c r="U1361" s="2" t="s">
        <v>0</v>
      </c>
      <c r="V1361" s="1">
        <v>0</v>
      </c>
      <c r="W1361" s="1">
        <v>35383016</v>
      </c>
      <c r="X1361" s="2" t="s">
        <v>0</v>
      </c>
      <c r="Y1361" s="1">
        <v>5661282.5599999996</v>
      </c>
      <c r="Z1361" s="1">
        <v>0</v>
      </c>
      <c r="AA1361" s="2" t="s">
        <v>0</v>
      </c>
      <c r="AB1361" s="1">
        <v>0</v>
      </c>
      <c r="AC1361" s="1">
        <v>0</v>
      </c>
      <c r="AD1361" s="2" t="s">
        <v>0</v>
      </c>
      <c r="AE1361" s="1">
        <v>0</v>
      </c>
      <c r="AF1361" s="2">
        <v>0</v>
      </c>
      <c r="AG1361" s="2" t="s">
        <v>0</v>
      </c>
      <c r="AH1361" s="1">
        <v>0</v>
      </c>
      <c r="AI1361" s="1">
        <v>0</v>
      </c>
      <c r="AJ1361" s="2" t="s">
        <v>0</v>
      </c>
      <c r="AK1361" s="1">
        <v>0</v>
      </c>
      <c r="AL1361" s="1">
        <v>0</v>
      </c>
      <c r="AM1361" s="49" t="s">
        <v>1</v>
      </c>
      <c r="AN1361" s="2" t="s">
        <v>1</v>
      </c>
      <c r="AO1361" s="49" t="s">
        <v>1</v>
      </c>
      <c r="AP1361" s="2" t="s">
        <v>1</v>
      </c>
      <c r="AR1361" s="7"/>
      <c r="AS1361" s="125"/>
      <c r="AT1361" s="5"/>
      <c r="AU1361" s="13"/>
    </row>
    <row r="1362" spans="1:47" x14ac:dyDescent="0.25">
      <c r="A1362" s="2" t="s">
        <v>2177</v>
      </c>
      <c r="B1362" s="48">
        <v>44194</v>
      </c>
      <c r="C1362" s="2" t="s">
        <v>27</v>
      </c>
      <c r="D1362" s="2" t="s">
        <v>26</v>
      </c>
      <c r="E1362" s="2" t="s">
        <v>253</v>
      </c>
      <c r="F1362" s="2" t="s">
        <v>2505</v>
      </c>
      <c r="G1362" s="2" t="s">
        <v>3</v>
      </c>
      <c r="H1362" s="2" t="s">
        <v>3347</v>
      </c>
      <c r="I1362" s="1" t="s">
        <v>1</v>
      </c>
      <c r="J1362" s="1" t="s">
        <v>1</v>
      </c>
      <c r="K1362" s="1" t="s">
        <v>1</v>
      </c>
      <c r="L1362" s="1" t="s">
        <v>1</v>
      </c>
      <c r="M1362" s="1">
        <v>0</v>
      </c>
      <c r="N1362" s="2" t="s">
        <v>1</v>
      </c>
      <c r="O1362" s="2" t="s">
        <v>441</v>
      </c>
      <c r="P1362" s="2" t="s">
        <v>442</v>
      </c>
      <c r="Q1362" s="1">
        <v>24234697.5</v>
      </c>
      <c r="R1362" s="1">
        <v>0</v>
      </c>
      <c r="S1362" s="1">
        <v>15443637.5</v>
      </c>
      <c r="T1362" s="1">
        <v>7578500</v>
      </c>
      <c r="U1362" s="2" t="s">
        <v>9</v>
      </c>
      <c r="V1362" s="1">
        <v>1212560</v>
      </c>
      <c r="W1362" s="1">
        <v>0</v>
      </c>
      <c r="X1362" s="2" t="s">
        <v>0</v>
      </c>
      <c r="Y1362" s="1">
        <v>0</v>
      </c>
      <c r="Z1362" s="1">
        <v>0</v>
      </c>
      <c r="AA1362" s="2" t="s">
        <v>0</v>
      </c>
      <c r="AB1362" s="1">
        <v>0</v>
      </c>
      <c r="AC1362" s="1">
        <v>0</v>
      </c>
      <c r="AD1362" s="2" t="s">
        <v>0</v>
      </c>
      <c r="AE1362" s="1">
        <v>0</v>
      </c>
      <c r="AF1362" s="2">
        <v>0</v>
      </c>
      <c r="AG1362" s="2" t="s">
        <v>0</v>
      </c>
      <c r="AH1362" s="1">
        <v>0</v>
      </c>
      <c r="AI1362" s="1">
        <v>0</v>
      </c>
      <c r="AJ1362" s="2" t="s">
        <v>0</v>
      </c>
      <c r="AK1362" s="1">
        <v>0</v>
      </c>
      <c r="AL1362" s="1">
        <v>0</v>
      </c>
      <c r="AM1362" s="49" t="s">
        <v>1</v>
      </c>
      <c r="AN1362" s="2" t="s">
        <v>1</v>
      </c>
      <c r="AO1362" s="49" t="s">
        <v>1</v>
      </c>
      <c r="AP1362" s="2" t="s">
        <v>1</v>
      </c>
      <c r="AR1362" s="7"/>
      <c r="AS1362" s="125"/>
      <c r="AT1362" s="5"/>
      <c r="AU1362" s="13"/>
    </row>
    <row r="1363" spans="1:47" x14ac:dyDescent="0.25">
      <c r="A1363" s="2" t="s">
        <v>2179</v>
      </c>
      <c r="B1363" s="48">
        <v>44194</v>
      </c>
      <c r="C1363" s="2" t="s">
        <v>27</v>
      </c>
      <c r="D1363" s="2" t="s">
        <v>26</v>
      </c>
      <c r="E1363" s="2" t="s">
        <v>253</v>
      </c>
      <c r="F1363" s="2" t="s">
        <v>2503</v>
      </c>
      <c r="G1363" s="2" t="s">
        <v>3</v>
      </c>
      <c r="H1363" s="2" t="s">
        <v>3348</v>
      </c>
      <c r="I1363" s="1" t="s">
        <v>1</v>
      </c>
      <c r="J1363" s="1" t="s">
        <v>1</v>
      </c>
      <c r="K1363" s="1" t="s">
        <v>1</v>
      </c>
      <c r="L1363" s="1" t="s">
        <v>1</v>
      </c>
      <c r="M1363" s="1">
        <v>0</v>
      </c>
      <c r="N1363" s="2" t="s">
        <v>1</v>
      </c>
      <c r="O1363" s="2" t="s">
        <v>2</v>
      </c>
      <c r="P1363" s="2" t="s">
        <v>1</v>
      </c>
      <c r="Q1363" s="1">
        <v>48276137.5</v>
      </c>
      <c r="R1363" s="1">
        <v>0</v>
      </c>
      <c r="S1363" s="1">
        <v>38819411.5</v>
      </c>
      <c r="T1363" s="1">
        <v>0</v>
      </c>
      <c r="U1363" s="2" t="s">
        <v>0</v>
      </c>
      <c r="V1363" s="1">
        <v>0</v>
      </c>
      <c r="W1363" s="1">
        <v>8152350</v>
      </c>
      <c r="X1363" s="2" t="s">
        <v>9</v>
      </c>
      <c r="Y1363" s="1">
        <v>1304376</v>
      </c>
      <c r="Z1363" s="1">
        <v>0</v>
      </c>
      <c r="AA1363" s="2" t="s">
        <v>0</v>
      </c>
      <c r="AB1363" s="1">
        <v>0</v>
      </c>
      <c r="AC1363" s="1">
        <v>0</v>
      </c>
      <c r="AD1363" s="2" t="s">
        <v>0</v>
      </c>
      <c r="AE1363" s="1">
        <v>0</v>
      </c>
      <c r="AF1363" s="2">
        <v>0</v>
      </c>
      <c r="AG1363" s="2" t="s">
        <v>0</v>
      </c>
      <c r="AH1363" s="1">
        <v>0</v>
      </c>
      <c r="AI1363" s="1">
        <v>0</v>
      </c>
      <c r="AJ1363" s="2" t="s">
        <v>0</v>
      </c>
      <c r="AK1363" s="1">
        <v>0</v>
      </c>
      <c r="AL1363" s="1">
        <v>0</v>
      </c>
      <c r="AM1363" s="49" t="s">
        <v>1</v>
      </c>
      <c r="AN1363" s="2" t="s">
        <v>1</v>
      </c>
      <c r="AO1363" s="49" t="s">
        <v>1</v>
      </c>
      <c r="AP1363" s="2" t="s">
        <v>1</v>
      </c>
      <c r="AR1363" s="7"/>
      <c r="AS1363" s="125"/>
      <c r="AT1363" s="5"/>
      <c r="AU1363" s="13"/>
    </row>
    <row r="1364" spans="1:47" x14ac:dyDescent="0.25">
      <c r="A1364" s="2" t="s">
        <v>2181</v>
      </c>
      <c r="B1364" s="48">
        <v>44194</v>
      </c>
      <c r="C1364" s="2" t="s">
        <v>27</v>
      </c>
      <c r="D1364" s="2" t="s">
        <v>26</v>
      </c>
      <c r="E1364" s="2" t="s">
        <v>253</v>
      </c>
      <c r="F1364" s="2" t="s">
        <v>2505</v>
      </c>
      <c r="G1364" s="2" t="s">
        <v>3</v>
      </c>
      <c r="H1364" s="2" t="s">
        <v>3349</v>
      </c>
      <c r="I1364" s="1" t="s">
        <v>1</v>
      </c>
      <c r="J1364" s="1" t="s">
        <v>1</v>
      </c>
      <c r="K1364" s="1" t="s">
        <v>1</v>
      </c>
      <c r="L1364" s="1" t="s">
        <v>1</v>
      </c>
      <c r="M1364" s="1">
        <v>0</v>
      </c>
      <c r="N1364" s="2" t="s">
        <v>1</v>
      </c>
      <c r="O1364" s="2" t="s">
        <v>2260</v>
      </c>
      <c r="P1364" s="2" t="s">
        <v>2261</v>
      </c>
      <c r="Q1364" s="1">
        <v>3881560.5</v>
      </c>
      <c r="R1364" s="1">
        <v>0</v>
      </c>
      <c r="S1364" s="1">
        <v>3881560.5</v>
      </c>
      <c r="T1364" s="1">
        <v>0</v>
      </c>
      <c r="U1364" s="2" t="s">
        <v>0</v>
      </c>
      <c r="V1364" s="1">
        <v>0</v>
      </c>
      <c r="W1364" s="1">
        <v>0</v>
      </c>
      <c r="X1364" s="2" t="s">
        <v>0</v>
      </c>
      <c r="Y1364" s="1">
        <v>0</v>
      </c>
      <c r="Z1364" s="1">
        <v>0</v>
      </c>
      <c r="AA1364" s="2" t="s">
        <v>0</v>
      </c>
      <c r="AB1364" s="1">
        <v>0</v>
      </c>
      <c r="AC1364" s="1">
        <v>0</v>
      </c>
      <c r="AD1364" s="2" t="s">
        <v>0</v>
      </c>
      <c r="AE1364" s="1">
        <v>0</v>
      </c>
      <c r="AF1364" s="2">
        <v>0</v>
      </c>
      <c r="AG1364" s="2" t="s">
        <v>0</v>
      </c>
      <c r="AH1364" s="1">
        <v>0</v>
      </c>
      <c r="AI1364" s="1">
        <v>0</v>
      </c>
      <c r="AJ1364" s="2" t="s">
        <v>0</v>
      </c>
      <c r="AK1364" s="1">
        <v>0</v>
      </c>
      <c r="AL1364" s="1">
        <v>0</v>
      </c>
      <c r="AM1364" s="49" t="s">
        <v>1</v>
      </c>
      <c r="AN1364" s="2" t="s">
        <v>1</v>
      </c>
      <c r="AO1364" s="49" t="s">
        <v>1</v>
      </c>
      <c r="AP1364" s="2" t="s">
        <v>1</v>
      </c>
      <c r="AR1364" s="7"/>
      <c r="AS1364" s="125"/>
      <c r="AT1364" s="5"/>
      <c r="AU1364" s="13"/>
    </row>
    <row r="1365" spans="1:47" x14ac:dyDescent="0.25">
      <c r="A1365" s="2" t="s">
        <v>2184</v>
      </c>
      <c r="B1365" s="48">
        <v>44194</v>
      </c>
      <c r="C1365" s="2" t="s">
        <v>27</v>
      </c>
      <c r="D1365" s="2" t="s">
        <v>26</v>
      </c>
      <c r="E1365" s="2" t="s">
        <v>253</v>
      </c>
      <c r="F1365" s="2" t="s">
        <v>2503</v>
      </c>
      <c r="G1365" s="2" t="s">
        <v>3</v>
      </c>
      <c r="H1365" s="2" t="s">
        <v>3350</v>
      </c>
      <c r="I1365" s="1" t="s">
        <v>1</v>
      </c>
      <c r="J1365" s="1" t="s">
        <v>1</v>
      </c>
      <c r="K1365" s="1" t="s">
        <v>1</v>
      </c>
      <c r="L1365" s="1" t="s">
        <v>1</v>
      </c>
      <c r="M1365" s="1">
        <v>0</v>
      </c>
      <c r="N1365" s="2" t="s">
        <v>1</v>
      </c>
      <c r="O1365" s="2" t="s">
        <v>2</v>
      </c>
      <c r="P1365" s="2" t="s">
        <v>1</v>
      </c>
      <c r="Q1365" s="1">
        <v>164949352.86719999</v>
      </c>
      <c r="R1365" s="1">
        <v>0</v>
      </c>
      <c r="S1365" s="1">
        <v>116934437.49999999</v>
      </c>
      <c r="T1365" s="1">
        <v>0</v>
      </c>
      <c r="U1365" s="2" t="s">
        <v>0</v>
      </c>
      <c r="V1365" s="1">
        <v>0</v>
      </c>
      <c r="W1365" s="1">
        <v>41392168.420000002</v>
      </c>
      <c r="X1365" s="2" t="s">
        <v>9</v>
      </c>
      <c r="Y1365" s="1">
        <v>6622746.9472000003</v>
      </c>
      <c r="Z1365" s="1">
        <v>0</v>
      </c>
      <c r="AA1365" s="2" t="s">
        <v>0</v>
      </c>
      <c r="AB1365" s="1">
        <v>0</v>
      </c>
      <c r="AC1365" s="1">
        <v>0</v>
      </c>
      <c r="AD1365" s="2" t="s">
        <v>0</v>
      </c>
      <c r="AE1365" s="1">
        <v>0</v>
      </c>
      <c r="AF1365" s="2">
        <v>0</v>
      </c>
      <c r="AG1365" s="2" t="s">
        <v>0</v>
      </c>
      <c r="AH1365" s="1">
        <v>0</v>
      </c>
      <c r="AI1365" s="1">
        <v>0</v>
      </c>
      <c r="AJ1365" s="2" t="s">
        <v>0</v>
      </c>
      <c r="AK1365" s="1">
        <v>0</v>
      </c>
      <c r="AL1365" s="1">
        <v>0</v>
      </c>
      <c r="AM1365" s="49" t="s">
        <v>1</v>
      </c>
      <c r="AN1365" s="2" t="s">
        <v>1</v>
      </c>
      <c r="AO1365" s="49" t="s">
        <v>1</v>
      </c>
      <c r="AP1365" s="2" t="s">
        <v>1</v>
      </c>
      <c r="AR1365" s="7"/>
      <c r="AS1365" s="125"/>
      <c r="AT1365" s="5"/>
      <c r="AU1365" s="13"/>
    </row>
    <row r="1366" spans="1:47" x14ac:dyDescent="0.25">
      <c r="A1366" s="2" t="s">
        <v>2186</v>
      </c>
      <c r="B1366" s="48">
        <v>44194</v>
      </c>
      <c r="C1366" s="2" t="s">
        <v>27</v>
      </c>
      <c r="D1366" s="2" t="s">
        <v>26</v>
      </c>
      <c r="E1366" s="2" t="s">
        <v>253</v>
      </c>
      <c r="F1366" s="2" t="s">
        <v>2505</v>
      </c>
      <c r="G1366" s="2" t="s">
        <v>3</v>
      </c>
      <c r="H1366" s="2" t="s">
        <v>3351</v>
      </c>
      <c r="I1366" s="1" t="s">
        <v>1</v>
      </c>
      <c r="J1366" s="1" t="s">
        <v>1</v>
      </c>
      <c r="K1366" s="1" t="s">
        <v>1</v>
      </c>
      <c r="L1366" s="1" t="s">
        <v>1</v>
      </c>
      <c r="M1366" s="1">
        <v>0</v>
      </c>
      <c r="N1366" s="2" t="s">
        <v>1</v>
      </c>
      <c r="O1366" s="2" t="s">
        <v>358</v>
      </c>
      <c r="P1366" s="2" t="s">
        <v>359</v>
      </c>
      <c r="Q1366" s="1">
        <v>3979000</v>
      </c>
      <c r="R1366" s="1">
        <v>0</v>
      </c>
      <c r="S1366" s="1">
        <v>3979000</v>
      </c>
      <c r="T1366" s="1">
        <v>0</v>
      </c>
      <c r="U1366" s="2" t="s">
        <v>0</v>
      </c>
      <c r="V1366" s="1">
        <v>0</v>
      </c>
      <c r="W1366" s="1">
        <v>0</v>
      </c>
      <c r="X1366" s="2" t="s">
        <v>0</v>
      </c>
      <c r="Y1366" s="1">
        <v>0</v>
      </c>
      <c r="Z1366" s="1">
        <v>0</v>
      </c>
      <c r="AA1366" s="2" t="s">
        <v>0</v>
      </c>
      <c r="AB1366" s="1">
        <v>0</v>
      </c>
      <c r="AC1366" s="1">
        <v>0</v>
      </c>
      <c r="AD1366" s="2" t="s">
        <v>0</v>
      </c>
      <c r="AE1366" s="1">
        <v>0</v>
      </c>
      <c r="AF1366" s="2">
        <v>0</v>
      </c>
      <c r="AG1366" s="2" t="s">
        <v>0</v>
      </c>
      <c r="AH1366" s="1">
        <v>0</v>
      </c>
      <c r="AI1366" s="1">
        <v>0</v>
      </c>
      <c r="AJ1366" s="2" t="s">
        <v>0</v>
      </c>
      <c r="AK1366" s="1">
        <v>0</v>
      </c>
      <c r="AL1366" s="1">
        <v>0</v>
      </c>
      <c r="AM1366" s="49" t="s">
        <v>1</v>
      </c>
      <c r="AN1366" s="2" t="s">
        <v>1</v>
      </c>
      <c r="AO1366" s="49" t="s">
        <v>1</v>
      </c>
      <c r="AP1366" s="2" t="s">
        <v>1</v>
      </c>
      <c r="AR1366" s="7"/>
      <c r="AS1366" s="125"/>
      <c r="AT1366" s="5"/>
      <c r="AU1366" s="13"/>
    </row>
    <row r="1367" spans="1:47" x14ac:dyDescent="0.25">
      <c r="A1367" s="2" t="s">
        <v>2188</v>
      </c>
      <c r="B1367" s="48">
        <v>44194</v>
      </c>
      <c r="C1367" s="2" t="s">
        <v>27</v>
      </c>
      <c r="D1367" s="2" t="s">
        <v>26</v>
      </c>
      <c r="E1367" s="2" t="s">
        <v>253</v>
      </c>
      <c r="F1367" s="2" t="s">
        <v>2503</v>
      </c>
      <c r="G1367" s="2" t="s">
        <v>3</v>
      </c>
      <c r="H1367" s="2" t="s">
        <v>3352</v>
      </c>
      <c r="I1367" s="1" t="s">
        <v>1</v>
      </c>
      <c r="J1367" s="1" t="s">
        <v>1</v>
      </c>
      <c r="K1367" s="1" t="s">
        <v>1</v>
      </c>
      <c r="L1367" s="1" t="s">
        <v>1</v>
      </c>
      <c r="M1367" s="1">
        <v>0</v>
      </c>
      <c r="N1367" s="2" t="s">
        <v>1</v>
      </c>
      <c r="O1367" s="2" t="s">
        <v>2</v>
      </c>
      <c r="P1367" s="2" t="s">
        <v>1</v>
      </c>
      <c r="Q1367" s="1">
        <v>211711681.45200002</v>
      </c>
      <c r="R1367" s="1">
        <v>0</v>
      </c>
      <c r="S1367" s="1">
        <v>152177025</v>
      </c>
      <c r="T1367" s="1">
        <v>0</v>
      </c>
      <c r="U1367" s="2" t="s">
        <v>0</v>
      </c>
      <c r="V1367" s="1">
        <v>0</v>
      </c>
      <c r="W1367" s="1">
        <v>51322979.700000003</v>
      </c>
      <c r="X1367" s="2" t="s">
        <v>9</v>
      </c>
      <c r="Y1367" s="1">
        <v>8211676.7519999994</v>
      </c>
      <c r="Z1367" s="1">
        <v>0</v>
      </c>
      <c r="AA1367" s="2" t="s">
        <v>0</v>
      </c>
      <c r="AB1367" s="1">
        <v>0</v>
      </c>
      <c r="AC1367" s="1">
        <v>0</v>
      </c>
      <c r="AD1367" s="2" t="s">
        <v>0</v>
      </c>
      <c r="AE1367" s="1">
        <v>0</v>
      </c>
      <c r="AF1367" s="2">
        <v>0</v>
      </c>
      <c r="AG1367" s="2" t="s">
        <v>0</v>
      </c>
      <c r="AH1367" s="1">
        <v>0</v>
      </c>
      <c r="AI1367" s="1">
        <v>0</v>
      </c>
      <c r="AJ1367" s="2" t="s">
        <v>0</v>
      </c>
      <c r="AK1367" s="1">
        <v>0</v>
      </c>
      <c r="AL1367" s="1">
        <v>0</v>
      </c>
      <c r="AM1367" s="49" t="s">
        <v>1</v>
      </c>
      <c r="AN1367" s="2" t="s">
        <v>1</v>
      </c>
      <c r="AO1367" s="49" t="s">
        <v>1</v>
      </c>
      <c r="AP1367" s="2" t="s">
        <v>1</v>
      </c>
      <c r="AR1367" s="7"/>
      <c r="AS1367" s="125"/>
      <c r="AT1367" s="5"/>
      <c r="AU1367" s="13"/>
    </row>
    <row r="1368" spans="1:47" x14ac:dyDescent="0.25">
      <c r="A1368" s="2" t="s">
        <v>2190</v>
      </c>
      <c r="B1368" s="48">
        <v>44194</v>
      </c>
      <c r="C1368" s="2" t="s">
        <v>6</v>
      </c>
      <c r="D1368" s="2" t="s">
        <v>26</v>
      </c>
      <c r="E1368" s="2" t="s">
        <v>200</v>
      </c>
      <c r="F1368" s="2" t="s">
        <v>2703</v>
      </c>
      <c r="G1368" s="2" t="s">
        <v>3</v>
      </c>
      <c r="H1368" s="2" t="s">
        <v>3353</v>
      </c>
      <c r="I1368" s="1" t="s">
        <v>1</v>
      </c>
      <c r="J1368" s="1" t="s">
        <v>1</v>
      </c>
      <c r="K1368" s="1" t="s">
        <v>1</v>
      </c>
      <c r="L1368" s="1" t="s">
        <v>1</v>
      </c>
      <c r="M1368" s="1">
        <v>0</v>
      </c>
      <c r="N1368" s="2" t="s">
        <v>1</v>
      </c>
      <c r="O1368" s="2" t="s">
        <v>2</v>
      </c>
      <c r="P1368" s="2" t="s">
        <v>1</v>
      </c>
      <c r="Q1368" s="1">
        <v>1326150819.5119998</v>
      </c>
      <c r="R1368" s="1">
        <v>0</v>
      </c>
      <c r="S1368" s="1">
        <v>1052094141.45</v>
      </c>
      <c r="T1368" s="1">
        <v>0</v>
      </c>
      <c r="U1368" s="2" t="s">
        <v>0</v>
      </c>
      <c r="V1368" s="1">
        <v>0</v>
      </c>
      <c r="W1368" s="1">
        <v>236255756.94999999</v>
      </c>
      <c r="X1368" s="2" t="s">
        <v>9</v>
      </c>
      <c r="Y1368" s="1">
        <v>37800921.112000003</v>
      </c>
      <c r="Z1368" s="1">
        <v>0</v>
      </c>
      <c r="AA1368" s="2" t="s">
        <v>0</v>
      </c>
      <c r="AB1368" s="1">
        <v>0</v>
      </c>
      <c r="AC1368" s="1">
        <v>0</v>
      </c>
      <c r="AD1368" s="2" t="s">
        <v>0</v>
      </c>
      <c r="AE1368" s="1">
        <v>0</v>
      </c>
      <c r="AF1368" s="2">
        <v>0</v>
      </c>
      <c r="AG1368" s="2" t="s">
        <v>0</v>
      </c>
      <c r="AH1368" s="1">
        <v>0</v>
      </c>
      <c r="AI1368" s="1">
        <v>0</v>
      </c>
      <c r="AJ1368" s="2" t="s">
        <v>0</v>
      </c>
      <c r="AK1368" s="1">
        <v>0</v>
      </c>
      <c r="AL1368" s="1">
        <v>0</v>
      </c>
      <c r="AM1368" s="49" t="s">
        <v>1</v>
      </c>
      <c r="AN1368" s="2" t="s">
        <v>1</v>
      </c>
      <c r="AO1368" s="49" t="s">
        <v>1</v>
      </c>
      <c r="AP1368" s="2" t="s">
        <v>1</v>
      </c>
      <c r="AR1368" s="7"/>
      <c r="AS1368" s="125"/>
      <c r="AT1368" s="5"/>
      <c r="AU1368" s="13"/>
    </row>
    <row r="1369" spans="1:47" x14ac:dyDescent="0.25">
      <c r="A1369" s="2" t="s">
        <v>2194</v>
      </c>
      <c r="B1369" s="48">
        <v>44194</v>
      </c>
      <c r="C1369" s="2" t="s">
        <v>27</v>
      </c>
      <c r="D1369" s="2" t="s">
        <v>24</v>
      </c>
      <c r="E1369" s="2" t="s">
        <v>364</v>
      </c>
      <c r="F1369" s="2" t="s">
        <v>3354</v>
      </c>
      <c r="G1369" s="2" t="s">
        <v>3</v>
      </c>
      <c r="H1369" s="2" t="s">
        <v>3355</v>
      </c>
      <c r="I1369" s="1" t="s">
        <v>1</v>
      </c>
      <c r="J1369" s="1" t="s">
        <v>1</v>
      </c>
      <c r="K1369" s="1" t="s">
        <v>1</v>
      </c>
      <c r="L1369" s="1" t="s">
        <v>1</v>
      </c>
      <c r="M1369" s="1">
        <v>0</v>
      </c>
      <c r="N1369" s="2" t="s">
        <v>1</v>
      </c>
      <c r="O1369" s="2" t="s">
        <v>3356</v>
      </c>
      <c r="P1369" s="2" t="s">
        <v>3357</v>
      </c>
      <c r="Q1369" s="1">
        <v>47955833</v>
      </c>
      <c r="R1369" s="1">
        <v>0</v>
      </c>
      <c r="S1369" s="1">
        <v>29664692</v>
      </c>
      <c r="T1369" s="1">
        <v>0</v>
      </c>
      <c r="U1369" s="2" t="s">
        <v>0</v>
      </c>
      <c r="V1369" s="1">
        <v>0</v>
      </c>
      <c r="W1369" s="1">
        <v>15768225</v>
      </c>
      <c r="X1369" s="2" t="s">
        <v>9</v>
      </c>
      <c r="Y1369" s="1">
        <v>2522916</v>
      </c>
      <c r="Z1369" s="1">
        <v>0</v>
      </c>
      <c r="AA1369" s="2" t="s">
        <v>0</v>
      </c>
      <c r="AB1369" s="1">
        <v>0</v>
      </c>
      <c r="AC1369" s="1">
        <v>0</v>
      </c>
      <c r="AD1369" s="2" t="s">
        <v>0</v>
      </c>
      <c r="AE1369" s="1">
        <v>0</v>
      </c>
      <c r="AF1369" s="2">
        <v>0</v>
      </c>
      <c r="AG1369" s="2" t="s">
        <v>0</v>
      </c>
      <c r="AH1369" s="1">
        <v>0</v>
      </c>
      <c r="AI1369" s="1">
        <v>0</v>
      </c>
      <c r="AJ1369" s="2" t="s">
        <v>0</v>
      </c>
      <c r="AK1369" s="1">
        <v>0</v>
      </c>
      <c r="AL1369" s="1">
        <v>0</v>
      </c>
      <c r="AM1369" s="49" t="s">
        <v>1</v>
      </c>
      <c r="AN1369" s="2" t="s">
        <v>1</v>
      </c>
      <c r="AO1369" s="49" t="s">
        <v>1</v>
      </c>
      <c r="AP1369" s="2" t="s">
        <v>1</v>
      </c>
      <c r="AR1369" s="7"/>
      <c r="AS1369" s="125"/>
      <c r="AT1369" s="5"/>
      <c r="AU1369" s="13"/>
    </row>
    <row r="1370" spans="1:47" x14ac:dyDescent="0.25">
      <c r="A1370" s="2" t="s">
        <v>2196</v>
      </c>
      <c r="B1370" s="48">
        <v>44194</v>
      </c>
      <c r="C1370" s="2" t="s">
        <v>27</v>
      </c>
      <c r="D1370" s="2" t="s">
        <v>24</v>
      </c>
      <c r="E1370" s="2" t="s">
        <v>364</v>
      </c>
      <c r="F1370" s="2" t="s">
        <v>3354</v>
      </c>
      <c r="G1370" s="2" t="s">
        <v>3</v>
      </c>
      <c r="H1370" s="2" t="s">
        <v>3358</v>
      </c>
      <c r="I1370" s="1" t="s">
        <v>1</v>
      </c>
      <c r="J1370" s="1" t="s">
        <v>1</v>
      </c>
      <c r="K1370" s="1" t="s">
        <v>1</v>
      </c>
      <c r="L1370" s="1" t="s">
        <v>1</v>
      </c>
      <c r="M1370" s="1">
        <v>0</v>
      </c>
      <c r="N1370" s="2" t="s">
        <v>1</v>
      </c>
      <c r="O1370" s="2" t="s">
        <v>3359</v>
      </c>
      <c r="P1370" s="2" t="s">
        <v>3360</v>
      </c>
      <c r="Q1370" s="1">
        <v>42452503</v>
      </c>
      <c r="R1370" s="1">
        <v>0</v>
      </c>
      <c r="S1370" s="1">
        <v>19943254</v>
      </c>
      <c r="T1370" s="1">
        <v>19404525</v>
      </c>
      <c r="U1370" s="2" t="s">
        <v>9</v>
      </c>
      <c r="V1370" s="1">
        <v>3104724</v>
      </c>
      <c r="W1370" s="1">
        <v>0</v>
      </c>
      <c r="X1370" s="2" t="s">
        <v>0</v>
      </c>
      <c r="Y1370" s="1">
        <v>0</v>
      </c>
      <c r="Z1370" s="1">
        <v>0</v>
      </c>
      <c r="AA1370" s="2" t="s">
        <v>0</v>
      </c>
      <c r="AB1370" s="1">
        <v>0</v>
      </c>
      <c r="AC1370" s="1">
        <v>0</v>
      </c>
      <c r="AD1370" s="2" t="s">
        <v>0</v>
      </c>
      <c r="AE1370" s="1">
        <v>0</v>
      </c>
      <c r="AF1370" s="2">
        <v>0</v>
      </c>
      <c r="AG1370" s="2" t="s">
        <v>0</v>
      </c>
      <c r="AH1370" s="1">
        <v>0</v>
      </c>
      <c r="AI1370" s="1">
        <v>0</v>
      </c>
      <c r="AJ1370" s="2" t="s">
        <v>0</v>
      </c>
      <c r="AK1370" s="1">
        <v>0</v>
      </c>
      <c r="AL1370" s="1">
        <v>0</v>
      </c>
      <c r="AM1370" s="49" t="s">
        <v>1</v>
      </c>
      <c r="AN1370" s="2" t="s">
        <v>1</v>
      </c>
      <c r="AO1370" s="49" t="s">
        <v>1</v>
      </c>
      <c r="AP1370" s="2" t="s">
        <v>1</v>
      </c>
      <c r="AR1370" s="7"/>
      <c r="AS1370" s="125"/>
      <c r="AT1370" s="5"/>
      <c r="AU1370" s="13"/>
    </row>
    <row r="1371" spans="1:47" x14ac:dyDescent="0.25">
      <c r="A1371" s="2" t="s">
        <v>2201</v>
      </c>
      <c r="B1371" s="48">
        <v>44194</v>
      </c>
      <c r="C1371" s="2" t="s">
        <v>27</v>
      </c>
      <c r="D1371" s="2" t="s">
        <v>24</v>
      </c>
      <c r="E1371" s="2" t="s">
        <v>364</v>
      </c>
      <c r="F1371" s="2" t="s">
        <v>3361</v>
      </c>
      <c r="G1371" s="2" t="s">
        <v>3</v>
      </c>
      <c r="H1371" s="2" t="s">
        <v>3362</v>
      </c>
      <c r="I1371" s="1" t="s">
        <v>1</v>
      </c>
      <c r="J1371" s="1" t="s">
        <v>1</v>
      </c>
      <c r="K1371" s="1" t="s">
        <v>1</v>
      </c>
      <c r="L1371" s="1" t="s">
        <v>1</v>
      </c>
      <c r="M1371" s="1">
        <v>0</v>
      </c>
      <c r="N1371" s="2" t="s">
        <v>1</v>
      </c>
      <c r="O1371" s="2" t="s">
        <v>2</v>
      </c>
      <c r="P1371" s="2" t="s">
        <v>1</v>
      </c>
      <c r="Q1371" s="1">
        <v>277017650.35000002</v>
      </c>
      <c r="R1371" s="1">
        <v>0</v>
      </c>
      <c r="S1371" s="1">
        <v>167095350</v>
      </c>
      <c r="T1371" s="1">
        <v>0</v>
      </c>
      <c r="U1371" s="2" t="s">
        <v>0</v>
      </c>
      <c r="V1371" s="1">
        <v>0</v>
      </c>
      <c r="W1371" s="1">
        <v>94760603.75</v>
      </c>
      <c r="X1371" s="2" t="s">
        <v>0</v>
      </c>
      <c r="Y1371" s="1">
        <v>15161696.6</v>
      </c>
      <c r="Z1371" s="1">
        <v>0</v>
      </c>
      <c r="AA1371" s="2" t="s">
        <v>0</v>
      </c>
      <c r="AB1371" s="1">
        <v>0</v>
      </c>
      <c r="AC1371" s="1">
        <v>0</v>
      </c>
      <c r="AD1371" s="2" t="s">
        <v>0</v>
      </c>
      <c r="AE1371" s="1">
        <v>0</v>
      </c>
      <c r="AF1371" s="2">
        <v>0</v>
      </c>
      <c r="AG1371" s="2" t="s">
        <v>0</v>
      </c>
      <c r="AH1371" s="1">
        <v>0</v>
      </c>
      <c r="AI1371" s="1">
        <v>0</v>
      </c>
      <c r="AJ1371" s="2" t="s">
        <v>0</v>
      </c>
      <c r="AK1371" s="1">
        <v>0</v>
      </c>
      <c r="AL1371" s="1">
        <v>0</v>
      </c>
      <c r="AM1371" s="49" t="s">
        <v>1</v>
      </c>
      <c r="AN1371" s="2" t="s">
        <v>1</v>
      </c>
      <c r="AO1371" s="49" t="s">
        <v>1</v>
      </c>
      <c r="AP1371" s="2" t="s">
        <v>1</v>
      </c>
      <c r="AR1371" s="7"/>
      <c r="AS1371" s="125"/>
      <c r="AT1371" s="5"/>
      <c r="AU1371" s="13"/>
    </row>
    <row r="1372" spans="1:47" x14ac:dyDescent="0.25">
      <c r="A1372" s="2" t="s">
        <v>2203</v>
      </c>
      <c r="B1372" s="48">
        <v>44194</v>
      </c>
      <c r="C1372" s="2" t="s">
        <v>6</v>
      </c>
      <c r="D1372" s="2" t="s">
        <v>24</v>
      </c>
      <c r="E1372" s="2" t="s">
        <v>196</v>
      </c>
      <c r="F1372" s="2" t="s">
        <v>2290</v>
      </c>
      <c r="G1372" s="2" t="s">
        <v>3</v>
      </c>
      <c r="H1372" s="2" t="s">
        <v>3363</v>
      </c>
      <c r="I1372" s="1" t="s">
        <v>1</v>
      </c>
      <c r="J1372" s="1" t="s">
        <v>1</v>
      </c>
      <c r="K1372" s="1" t="s">
        <v>1</v>
      </c>
      <c r="L1372" s="1" t="s">
        <v>1</v>
      </c>
      <c r="M1372" s="1">
        <v>0</v>
      </c>
      <c r="N1372" s="2" t="s">
        <v>1</v>
      </c>
      <c r="O1372" s="2" t="s">
        <v>2</v>
      </c>
      <c r="P1372" s="2" t="s">
        <v>1</v>
      </c>
      <c r="Q1372" s="1">
        <v>1366493438</v>
      </c>
      <c r="R1372" s="1">
        <v>0</v>
      </c>
      <c r="S1372" s="1">
        <v>983507598.25</v>
      </c>
      <c r="T1372" s="1">
        <v>0</v>
      </c>
      <c r="U1372" s="2" t="s">
        <v>0</v>
      </c>
      <c r="V1372" s="1">
        <v>0</v>
      </c>
      <c r="W1372" s="1">
        <v>231828068.75</v>
      </c>
      <c r="X1372" s="2" t="s">
        <v>9</v>
      </c>
      <c r="Y1372" s="1">
        <v>37092491</v>
      </c>
      <c r="Z1372" s="1">
        <v>0</v>
      </c>
      <c r="AA1372" s="2" t="s">
        <v>0</v>
      </c>
      <c r="AB1372" s="1">
        <v>0</v>
      </c>
      <c r="AC1372" s="1">
        <v>105616000</v>
      </c>
      <c r="AD1372" s="2" t="s">
        <v>0</v>
      </c>
      <c r="AE1372" s="1">
        <v>8449280</v>
      </c>
      <c r="AF1372" s="2">
        <v>0</v>
      </c>
      <c r="AG1372" s="2" t="s">
        <v>0</v>
      </c>
      <c r="AH1372" s="1">
        <v>0</v>
      </c>
      <c r="AI1372" s="1">
        <v>0</v>
      </c>
      <c r="AJ1372" s="2" t="s">
        <v>0</v>
      </c>
      <c r="AK1372" s="1">
        <v>0</v>
      </c>
      <c r="AL1372" s="1">
        <v>0</v>
      </c>
      <c r="AM1372" s="49" t="s">
        <v>1</v>
      </c>
      <c r="AN1372" s="2" t="s">
        <v>1</v>
      </c>
      <c r="AO1372" s="49" t="s">
        <v>1</v>
      </c>
      <c r="AP1372" s="2" t="s">
        <v>1</v>
      </c>
      <c r="AR1372" s="7"/>
      <c r="AS1372" s="125"/>
      <c r="AT1372" s="5"/>
      <c r="AU1372" s="13"/>
    </row>
    <row r="1373" spans="1:47" x14ac:dyDescent="0.25">
      <c r="A1373" s="2" t="s">
        <v>2205</v>
      </c>
      <c r="B1373" s="48">
        <v>44194</v>
      </c>
      <c r="C1373" s="2" t="s">
        <v>6</v>
      </c>
      <c r="D1373" s="2" t="s">
        <v>22</v>
      </c>
      <c r="E1373" s="2" t="s">
        <v>194</v>
      </c>
      <c r="F1373" s="2" t="s">
        <v>3364</v>
      </c>
      <c r="G1373" s="2" t="s">
        <v>3</v>
      </c>
      <c r="H1373" s="2" t="s">
        <v>3365</v>
      </c>
      <c r="I1373" s="1" t="s">
        <v>1</v>
      </c>
      <c r="J1373" s="1" t="s">
        <v>1</v>
      </c>
      <c r="K1373" s="1" t="s">
        <v>1</v>
      </c>
      <c r="L1373" s="1" t="s">
        <v>1</v>
      </c>
      <c r="M1373" s="1">
        <v>0</v>
      </c>
      <c r="N1373" s="2" t="s">
        <v>1</v>
      </c>
      <c r="O1373" s="2" t="s">
        <v>2</v>
      </c>
      <c r="P1373" s="2" t="s">
        <v>1</v>
      </c>
      <c r="Q1373" s="1">
        <v>1414541270.9400001</v>
      </c>
      <c r="R1373" s="1">
        <v>0</v>
      </c>
      <c r="S1373" s="1">
        <v>1174447570.75</v>
      </c>
      <c r="T1373" s="1">
        <v>0</v>
      </c>
      <c r="U1373" s="2" t="s">
        <v>0</v>
      </c>
      <c r="V1373" s="1">
        <v>0</v>
      </c>
      <c r="W1373" s="1">
        <v>206977327.75</v>
      </c>
      <c r="X1373" s="2" t="s">
        <v>9</v>
      </c>
      <c r="Y1373" s="1">
        <v>33116372.440000001</v>
      </c>
      <c r="Z1373" s="1">
        <v>0</v>
      </c>
      <c r="AA1373" s="2" t="s">
        <v>0</v>
      </c>
      <c r="AB1373" s="1">
        <v>0</v>
      </c>
      <c r="AC1373" s="1">
        <v>0</v>
      </c>
      <c r="AD1373" s="2" t="s">
        <v>0</v>
      </c>
      <c r="AE1373" s="1">
        <v>0</v>
      </c>
      <c r="AF1373" s="2">
        <v>0</v>
      </c>
      <c r="AG1373" s="2" t="s">
        <v>0</v>
      </c>
      <c r="AH1373" s="1">
        <v>0</v>
      </c>
      <c r="AI1373" s="1">
        <v>0</v>
      </c>
      <c r="AJ1373" s="2" t="s">
        <v>0</v>
      </c>
      <c r="AK1373" s="1">
        <v>0</v>
      </c>
      <c r="AL1373" s="1">
        <v>0</v>
      </c>
      <c r="AM1373" s="49" t="s">
        <v>1</v>
      </c>
      <c r="AN1373" s="2" t="s">
        <v>1</v>
      </c>
      <c r="AO1373" s="49" t="s">
        <v>1</v>
      </c>
      <c r="AP1373" s="2" t="s">
        <v>1</v>
      </c>
      <c r="AR1373" s="7"/>
      <c r="AS1373" s="125"/>
      <c r="AT1373" s="5"/>
      <c r="AU1373" s="13"/>
    </row>
    <row r="1374" spans="1:47" x14ac:dyDescent="0.25">
      <c r="A1374" s="2" t="s">
        <v>2207</v>
      </c>
      <c r="B1374" s="48">
        <v>44194</v>
      </c>
      <c r="C1374" s="2" t="s">
        <v>6</v>
      </c>
      <c r="D1374" s="2" t="s">
        <v>19</v>
      </c>
      <c r="E1374" s="2" t="s">
        <v>185</v>
      </c>
      <c r="F1374" s="2" t="s">
        <v>842</v>
      </c>
      <c r="G1374" s="2" t="s">
        <v>3</v>
      </c>
      <c r="H1374" s="2" t="s">
        <v>3366</v>
      </c>
      <c r="I1374" s="1" t="s">
        <v>1</v>
      </c>
      <c r="J1374" s="1" t="s">
        <v>1</v>
      </c>
      <c r="K1374" s="1" t="s">
        <v>1</v>
      </c>
      <c r="L1374" s="1" t="s">
        <v>1</v>
      </c>
      <c r="M1374" s="1">
        <v>0</v>
      </c>
      <c r="N1374" s="2" t="s">
        <v>1</v>
      </c>
      <c r="O1374" s="2" t="s">
        <v>2</v>
      </c>
      <c r="P1374" s="2" t="s">
        <v>1</v>
      </c>
      <c r="Q1374" s="1">
        <v>172142952.40000001</v>
      </c>
      <c r="R1374" s="1">
        <v>0</v>
      </c>
      <c r="S1374" s="1">
        <v>151551195</v>
      </c>
      <c r="T1374" s="1">
        <v>0</v>
      </c>
      <c r="U1374" s="2" t="s">
        <v>0</v>
      </c>
      <c r="V1374" s="1">
        <v>0</v>
      </c>
      <c r="W1374" s="1">
        <v>17751515</v>
      </c>
      <c r="X1374" s="2" t="s">
        <v>0</v>
      </c>
      <c r="Y1374" s="1">
        <v>2840242.4</v>
      </c>
      <c r="Z1374" s="1">
        <v>0</v>
      </c>
      <c r="AA1374" s="2" t="s">
        <v>0</v>
      </c>
      <c r="AB1374" s="1">
        <v>0</v>
      </c>
      <c r="AC1374" s="1">
        <v>0</v>
      </c>
      <c r="AD1374" s="2" t="s">
        <v>0</v>
      </c>
      <c r="AE1374" s="1">
        <v>0</v>
      </c>
      <c r="AF1374" s="2">
        <v>0</v>
      </c>
      <c r="AG1374" s="2" t="s">
        <v>0</v>
      </c>
      <c r="AH1374" s="1">
        <v>0</v>
      </c>
      <c r="AI1374" s="1">
        <v>0</v>
      </c>
      <c r="AJ1374" s="2" t="s">
        <v>0</v>
      </c>
      <c r="AK1374" s="1">
        <v>0</v>
      </c>
      <c r="AL1374" s="1">
        <v>0</v>
      </c>
      <c r="AM1374" s="49" t="s">
        <v>1</v>
      </c>
      <c r="AN1374" s="2" t="s">
        <v>1</v>
      </c>
      <c r="AO1374" s="49" t="s">
        <v>1</v>
      </c>
      <c r="AP1374" s="2" t="s">
        <v>1</v>
      </c>
      <c r="AR1374" s="7"/>
      <c r="AS1374" s="125"/>
      <c r="AT1374" s="5"/>
      <c r="AU1374" s="13"/>
    </row>
    <row r="1375" spans="1:47" x14ac:dyDescent="0.25">
      <c r="A1375" s="2" t="s">
        <v>2209</v>
      </c>
      <c r="B1375" s="48">
        <v>44194</v>
      </c>
      <c r="C1375" s="2" t="s">
        <v>6</v>
      </c>
      <c r="D1375" s="2" t="s">
        <v>17</v>
      </c>
      <c r="E1375" s="2" t="s">
        <v>183</v>
      </c>
      <c r="F1375" s="2" t="s">
        <v>3367</v>
      </c>
      <c r="G1375" s="2" t="s">
        <v>3</v>
      </c>
      <c r="H1375" s="2" t="s">
        <v>3368</v>
      </c>
      <c r="I1375" s="1" t="s">
        <v>1</v>
      </c>
      <c r="J1375" s="1" t="s">
        <v>1</v>
      </c>
      <c r="K1375" s="1" t="s">
        <v>1</v>
      </c>
      <c r="L1375" s="1" t="s">
        <v>1</v>
      </c>
      <c r="M1375" s="1">
        <v>0</v>
      </c>
      <c r="N1375" s="2" t="s">
        <v>1</v>
      </c>
      <c r="O1375" s="2" t="s">
        <v>98</v>
      </c>
      <c r="P1375" s="2" t="s">
        <v>1</v>
      </c>
      <c r="Q1375" s="1">
        <v>0</v>
      </c>
      <c r="R1375" s="1">
        <v>0</v>
      </c>
      <c r="S1375" s="1">
        <v>0</v>
      </c>
      <c r="T1375" s="1">
        <v>0</v>
      </c>
      <c r="U1375" s="2" t="s">
        <v>0</v>
      </c>
      <c r="V1375" s="1">
        <v>0</v>
      </c>
      <c r="W1375" s="1">
        <v>0</v>
      </c>
      <c r="X1375" s="2" t="s">
        <v>9</v>
      </c>
      <c r="Y1375" s="1">
        <v>0</v>
      </c>
      <c r="Z1375" s="1">
        <v>0</v>
      </c>
      <c r="AA1375" s="2" t="s">
        <v>0</v>
      </c>
      <c r="AB1375" s="1">
        <v>0</v>
      </c>
      <c r="AC1375" s="1">
        <v>0</v>
      </c>
      <c r="AD1375" s="2" t="s">
        <v>0</v>
      </c>
      <c r="AE1375" s="1">
        <v>0</v>
      </c>
      <c r="AF1375" s="2">
        <v>0</v>
      </c>
      <c r="AG1375" s="2" t="s">
        <v>0</v>
      </c>
      <c r="AH1375" s="1">
        <v>0</v>
      </c>
      <c r="AI1375" s="1">
        <v>0</v>
      </c>
      <c r="AJ1375" s="2" t="s">
        <v>0</v>
      </c>
      <c r="AK1375" s="1">
        <v>0</v>
      </c>
      <c r="AL1375" s="1">
        <v>0</v>
      </c>
      <c r="AM1375" s="49" t="s">
        <v>1</v>
      </c>
      <c r="AN1375" s="2" t="s">
        <v>1</v>
      </c>
      <c r="AO1375" s="49" t="s">
        <v>1</v>
      </c>
      <c r="AP1375" s="2" t="s">
        <v>1</v>
      </c>
      <c r="AR1375" s="7"/>
      <c r="AS1375" s="125"/>
      <c r="AT1375" s="5"/>
      <c r="AU1375" s="13"/>
    </row>
    <row r="1376" spans="1:47" x14ac:dyDescent="0.25">
      <c r="A1376" s="2" t="s">
        <v>2211</v>
      </c>
      <c r="B1376" s="48">
        <v>44194</v>
      </c>
      <c r="C1376" s="2" t="s">
        <v>6</v>
      </c>
      <c r="D1376" s="2" t="s">
        <v>14</v>
      </c>
      <c r="E1376" s="2" t="s">
        <v>181</v>
      </c>
      <c r="F1376" s="2" t="s">
        <v>3369</v>
      </c>
      <c r="G1376" s="2" t="s">
        <v>13</v>
      </c>
      <c r="H1376" s="2" t="s">
        <v>1</v>
      </c>
      <c r="I1376" s="1" t="s">
        <v>3370</v>
      </c>
      <c r="J1376" s="1" t="s">
        <v>1</v>
      </c>
      <c r="K1376" s="1" t="s">
        <v>3371</v>
      </c>
      <c r="L1376" s="1" t="s">
        <v>3289</v>
      </c>
      <c r="M1376" s="1">
        <v>39646.949999999997</v>
      </c>
      <c r="N1376" s="2" t="s">
        <v>12</v>
      </c>
      <c r="O1376" s="2" t="s">
        <v>3372</v>
      </c>
      <c r="P1376" s="2" t="s">
        <v>3373</v>
      </c>
      <c r="Q1376" s="1">
        <v>-4159876</v>
      </c>
      <c r="R1376" s="1">
        <v>0</v>
      </c>
      <c r="S1376" s="1">
        <v>0</v>
      </c>
      <c r="T1376" s="1">
        <v>0</v>
      </c>
      <c r="U1376" s="2" t="s">
        <v>0</v>
      </c>
      <c r="V1376" s="1">
        <v>0</v>
      </c>
      <c r="W1376" s="1">
        <v>-3586100</v>
      </c>
      <c r="X1376" s="2" t="s">
        <v>9</v>
      </c>
      <c r="Y1376" s="1">
        <v>-573776</v>
      </c>
      <c r="Z1376" s="1">
        <v>0</v>
      </c>
      <c r="AA1376" s="2" t="s">
        <v>0</v>
      </c>
      <c r="AB1376" s="1">
        <v>0</v>
      </c>
      <c r="AC1376" s="1">
        <v>0</v>
      </c>
      <c r="AD1376" s="2" t="s">
        <v>0</v>
      </c>
      <c r="AE1376" s="1">
        <v>0</v>
      </c>
      <c r="AF1376" s="2">
        <v>0</v>
      </c>
      <c r="AG1376" s="2" t="s">
        <v>0</v>
      </c>
      <c r="AH1376" s="1">
        <v>0</v>
      </c>
      <c r="AI1376" s="1">
        <v>0</v>
      </c>
      <c r="AJ1376" s="2" t="s">
        <v>0</v>
      </c>
      <c r="AK1376" s="1">
        <v>0</v>
      </c>
      <c r="AL1376" s="1">
        <v>0</v>
      </c>
      <c r="AM1376" s="49" t="s">
        <v>1</v>
      </c>
      <c r="AN1376" s="2" t="s">
        <v>1</v>
      </c>
      <c r="AO1376" s="49" t="s">
        <v>1</v>
      </c>
      <c r="AP1376" s="2" t="s">
        <v>1</v>
      </c>
      <c r="AR1376" s="7"/>
      <c r="AS1376" s="125"/>
      <c r="AT1376" s="5"/>
      <c r="AU1376" s="13"/>
    </row>
    <row r="1377" spans="1:47" x14ac:dyDescent="0.25">
      <c r="A1377" s="2" t="s">
        <v>2214</v>
      </c>
      <c r="B1377" s="48">
        <v>44194</v>
      </c>
      <c r="C1377" s="2" t="s">
        <v>6</v>
      </c>
      <c r="D1377" s="2" t="s">
        <v>14</v>
      </c>
      <c r="E1377" s="2" t="s">
        <v>181</v>
      </c>
      <c r="F1377" s="2" t="s">
        <v>3369</v>
      </c>
      <c r="G1377" s="2" t="s">
        <v>3</v>
      </c>
      <c r="H1377" s="2" t="s">
        <v>3374</v>
      </c>
      <c r="I1377" s="1" t="s">
        <v>1</v>
      </c>
      <c r="J1377" s="1" t="s">
        <v>1</v>
      </c>
      <c r="K1377" s="1" t="s">
        <v>1</v>
      </c>
      <c r="L1377" s="1" t="s">
        <v>1</v>
      </c>
      <c r="M1377" s="1">
        <v>0</v>
      </c>
      <c r="N1377" s="2" t="s">
        <v>1</v>
      </c>
      <c r="O1377" s="2" t="s">
        <v>2</v>
      </c>
      <c r="P1377" s="2" t="s">
        <v>1</v>
      </c>
      <c r="Q1377" s="1">
        <v>200609528.75</v>
      </c>
      <c r="R1377" s="1">
        <v>0</v>
      </c>
      <c r="S1377" s="1">
        <v>189780116.75</v>
      </c>
      <c r="T1377" s="1">
        <v>0</v>
      </c>
      <c r="U1377" s="2" t="s">
        <v>0</v>
      </c>
      <c r="V1377" s="1">
        <v>0</v>
      </c>
      <c r="W1377" s="1">
        <v>9335700</v>
      </c>
      <c r="X1377" s="2" t="s">
        <v>0</v>
      </c>
      <c r="Y1377" s="1">
        <v>1493712</v>
      </c>
      <c r="Z1377" s="1">
        <v>0</v>
      </c>
      <c r="AA1377" s="2" t="s">
        <v>0</v>
      </c>
      <c r="AB1377" s="1">
        <v>0</v>
      </c>
      <c r="AC1377" s="1">
        <v>0</v>
      </c>
      <c r="AD1377" s="2" t="s">
        <v>0</v>
      </c>
      <c r="AE1377" s="1">
        <v>0</v>
      </c>
      <c r="AF1377" s="2">
        <v>0</v>
      </c>
      <c r="AG1377" s="2" t="s">
        <v>0</v>
      </c>
      <c r="AH1377" s="1">
        <v>0</v>
      </c>
      <c r="AI1377" s="1">
        <v>0</v>
      </c>
      <c r="AJ1377" s="2" t="s">
        <v>0</v>
      </c>
      <c r="AK1377" s="1">
        <v>0</v>
      </c>
      <c r="AL1377" s="1">
        <v>0</v>
      </c>
      <c r="AM1377" s="49" t="s">
        <v>1</v>
      </c>
      <c r="AN1377" s="2" t="s">
        <v>1</v>
      </c>
      <c r="AO1377" s="49" t="s">
        <v>1</v>
      </c>
      <c r="AP1377" s="2" t="s">
        <v>1</v>
      </c>
      <c r="AR1377" s="7"/>
      <c r="AS1377" s="125"/>
      <c r="AT1377" s="5"/>
      <c r="AU1377" s="13"/>
    </row>
    <row r="1378" spans="1:47" x14ac:dyDescent="0.25">
      <c r="A1378" s="2" t="s">
        <v>2216</v>
      </c>
      <c r="B1378" s="48">
        <v>44194</v>
      </c>
      <c r="C1378" s="2" t="s">
        <v>6</v>
      </c>
      <c r="D1378" s="2" t="s">
        <v>14</v>
      </c>
      <c r="E1378" s="2" t="s">
        <v>181</v>
      </c>
      <c r="F1378" s="2" t="s">
        <v>3369</v>
      </c>
      <c r="G1378" s="2" t="s">
        <v>3</v>
      </c>
      <c r="H1378" s="2" t="s">
        <v>3375</v>
      </c>
      <c r="I1378" s="1" t="s">
        <v>1</v>
      </c>
      <c r="J1378" s="1" t="s">
        <v>1</v>
      </c>
      <c r="K1378" s="1" t="s">
        <v>1</v>
      </c>
      <c r="L1378" s="1" t="s">
        <v>1</v>
      </c>
      <c r="M1378" s="1">
        <v>0</v>
      </c>
      <c r="N1378" s="2" t="s">
        <v>1</v>
      </c>
      <c r="O1378" s="2" t="s">
        <v>3376</v>
      </c>
      <c r="P1378" s="2" t="s">
        <v>3377</v>
      </c>
      <c r="Q1378" s="1">
        <v>733700</v>
      </c>
      <c r="R1378" s="1">
        <v>0</v>
      </c>
      <c r="S1378" s="1">
        <v>733700</v>
      </c>
      <c r="T1378" s="1">
        <v>0</v>
      </c>
      <c r="U1378" s="2" t="s">
        <v>0</v>
      </c>
      <c r="V1378" s="1">
        <v>0</v>
      </c>
      <c r="W1378" s="1">
        <v>0</v>
      </c>
      <c r="X1378" s="2" t="s">
        <v>0</v>
      </c>
      <c r="Y1378" s="1">
        <v>0</v>
      </c>
      <c r="Z1378" s="1">
        <v>0</v>
      </c>
      <c r="AA1378" s="2" t="s">
        <v>0</v>
      </c>
      <c r="AB1378" s="1">
        <v>0</v>
      </c>
      <c r="AC1378" s="1">
        <v>0</v>
      </c>
      <c r="AD1378" s="2" t="s">
        <v>0</v>
      </c>
      <c r="AE1378" s="1">
        <v>0</v>
      </c>
      <c r="AF1378" s="2">
        <v>0</v>
      </c>
      <c r="AG1378" s="2" t="s">
        <v>0</v>
      </c>
      <c r="AH1378" s="1">
        <v>0</v>
      </c>
      <c r="AI1378" s="1">
        <v>0</v>
      </c>
      <c r="AJ1378" s="2" t="s">
        <v>0</v>
      </c>
      <c r="AK1378" s="1">
        <v>0</v>
      </c>
      <c r="AL1378" s="1">
        <v>0</v>
      </c>
      <c r="AM1378" s="49" t="s">
        <v>1</v>
      </c>
      <c r="AN1378" s="2" t="s">
        <v>1</v>
      </c>
      <c r="AO1378" s="49" t="s">
        <v>1</v>
      </c>
      <c r="AP1378" s="2" t="s">
        <v>1</v>
      </c>
      <c r="AR1378" s="7"/>
      <c r="AS1378" s="125"/>
      <c r="AT1378" s="5"/>
      <c r="AU1378" s="13"/>
    </row>
    <row r="1379" spans="1:47" x14ac:dyDescent="0.25">
      <c r="A1379" s="2" t="s">
        <v>2220</v>
      </c>
      <c r="B1379" s="48">
        <v>44194</v>
      </c>
      <c r="C1379" s="2" t="s">
        <v>6</v>
      </c>
      <c r="D1379" s="2" t="s">
        <v>14</v>
      </c>
      <c r="E1379" s="2" t="s">
        <v>181</v>
      </c>
      <c r="F1379" s="2" t="s">
        <v>3369</v>
      </c>
      <c r="G1379" s="2" t="s">
        <v>3</v>
      </c>
      <c r="H1379" s="2" t="s">
        <v>3378</v>
      </c>
      <c r="I1379" s="1" t="s">
        <v>1</v>
      </c>
      <c r="J1379" s="1" t="s">
        <v>1</v>
      </c>
      <c r="K1379" s="1" t="s">
        <v>1</v>
      </c>
      <c r="L1379" s="1" t="s">
        <v>1</v>
      </c>
      <c r="M1379" s="1">
        <v>0</v>
      </c>
      <c r="N1379" s="2" t="s">
        <v>1</v>
      </c>
      <c r="O1379" s="2" t="s">
        <v>2</v>
      </c>
      <c r="P1379" s="2" t="s">
        <v>1</v>
      </c>
      <c r="Q1379" s="1">
        <v>246036741.90000001</v>
      </c>
      <c r="R1379" s="1">
        <v>0</v>
      </c>
      <c r="S1379" s="1">
        <v>231623741.90000001</v>
      </c>
      <c r="T1379" s="1">
        <v>0</v>
      </c>
      <c r="U1379" s="2" t="s">
        <v>0</v>
      </c>
      <c r="V1379" s="1">
        <v>0</v>
      </c>
      <c r="W1379" s="1">
        <v>12425000</v>
      </c>
      <c r="X1379" s="2" t="s">
        <v>9</v>
      </c>
      <c r="Y1379" s="1">
        <v>1988000</v>
      </c>
      <c r="Z1379" s="1">
        <v>0</v>
      </c>
      <c r="AA1379" s="2" t="s">
        <v>0</v>
      </c>
      <c r="AB1379" s="1">
        <v>0</v>
      </c>
      <c r="AC1379" s="1">
        <v>0</v>
      </c>
      <c r="AD1379" s="2" t="s">
        <v>0</v>
      </c>
      <c r="AE1379" s="1">
        <v>0</v>
      </c>
      <c r="AF1379" s="2">
        <v>0</v>
      </c>
      <c r="AG1379" s="2" t="s">
        <v>0</v>
      </c>
      <c r="AH1379" s="1">
        <v>0</v>
      </c>
      <c r="AI1379" s="1">
        <v>0</v>
      </c>
      <c r="AJ1379" s="2" t="s">
        <v>0</v>
      </c>
      <c r="AK1379" s="1">
        <v>0</v>
      </c>
      <c r="AL1379" s="1">
        <v>0</v>
      </c>
      <c r="AM1379" s="49" t="s">
        <v>1</v>
      </c>
      <c r="AN1379" s="2" t="s">
        <v>1</v>
      </c>
      <c r="AO1379" s="49" t="s">
        <v>1</v>
      </c>
      <c r="AP1379" s="2" t="s">
        <v>1</v>
      </c>
      <c r="AR1379" s="7"/>
      <c r="AS1379" s="125"/>
      <c r="AT1379" s="5"/>
      <c r="AU1379" s="13"/>
    </row>
    <row r="1380" spans="1:47" x14ac:dyDescent="0.25">
      <c r="A1380" s="2" t="s">
        <v>2222</v>
      </c>
      <c r="B1380" s="48">
        <v>44194</v>
      </c>
      <c r="C1380" s="2" t="s">
        <v>6</v>
      </c>
      <c r="D1380" s="2" t="s">
        <v>10</v>
      </c>
      <c r="E1380" s="2" t="s">
        <v>178</v>
      </c>
      <c r="F1380" s="2" t="s">
        <v>903</v>
      </c>
      <c r="G1380" s="2" t="s">
        <v>3</v>
      </c>
      <c r="H1380" s="2" t="s">
        <v>3379</v>
      </c>
      <c r="I1380" s="1" t="s">
        <v>1</v>
      </c>
      <c r="J1380" s="1" t="s">
        <v>1</v>
      </c>
      <c r="K1380" s="1" t="s">
        <v>1</v>
      </c>
      <c r="L1380" s="1" t="s">
        <v>1</v>
      </c>
      <c r="M1380" s="1">
        <v>0</v>
      </c>
      <c r="N1380" s="2" t="s">
        <v>1</v>
      </c>
      <c r="O1380" s="2" t="s">
        <v>2</v>
      </c>
      <c r="P1380" s="2" t="s">
        <v>1</v>
      </c>
      <c r="Q1380" s="1">
        <v>64235233.5</v>
      </c>
      <c r="R1380" s="1">
        <v>0</v>
      </c>
      <c r="S1380" s="1">
        <v>40851547.5</v>
      </c>
      <c r="T1380" s="1">
        <v>0</v>
      </c>
      <c r="U1380" s="2" t="s">
        <v>0</v>
      </c>
      <c r="V1380" s="1">
        <v>0</v>
      </c>
      <c r="W1380" s="1">
        <v>20158350</v>
      </c>
      <c r="X1380" s="2" t="s">
        <v>9</v>
      </c>
      <c r="Y1380" s="1">
        <v>3225336</v>
      </c>
      <c r="Z1380" s="1">
        <v>0</v>
      </c>
      <c r="AA1380" s="2" t="s">
        <v>0</v>
      </c>
      <c r="AB1380" s="1">
        <v>0</v>
      </c>
      <c r="AC1380" s="1">
        <v>0</v>
      </c>
      <c r="AD1380" s="2" t="s">
        <v>0</v>
      </c>
      <c r="AE1380" s="1">
        <v>0</v>
      </c>
      <c r="AF1380" s="2">
        <v>0</v>
      </c>
      <c r="AG1380" s="2" t="s">
        <v>0</v>
      </c>
      <c r="AH1380" s="1">
        <v>0</v>
      </c>
      <c r="AI1380" s="1">
        <v>0</v>
      </c>
      <c r="AJ1380" s="2" t="s">
        <v>0</v>
      </c>
      <c r="AK1380" s="1">
        <v>0</v>
      </c>
      <c r="AL1380" s="1">
        <v>0</v>
      </c>
      <c r="AM1380" s="49" t="s">
        <v>1</v>
      </c>
      <c r="AN1380" s="2" t="s">
        <v>1</v>
      </c>
      <c r="AO1380" s="49" t="s">
        <v>1</v>
      </c>
      <c r="AP1380" s="2" t="s">
        <v>1</v>
      </c>
      <c r="AR1380" s="7"/>
      <c r="AS1380" s="125"/>
      <c r="AT1380" s="5"/>
      <c r="AU1380" s="13"/>
    </row>
    <row r="1381" spans="1:47" x14ac:dyDescent="0.25">
      <c r="A1381" s="2" t="s">
        <v>2224</v>
      </c>
      <c r="B1381" s="48">
        <v>44194</v>
      </c>
      <c r="C1381" s="2" t="s">
        <v>6</v>
      </c>
      <c r="D1381" s="2" t="s">
        <v>280</v>
      </c>
      <c r="E1381" s="2" t="s">
        <v>204</v>
      </c>
      <c r="F1381" s="2" t="s">
        <v>2337</v>
      </c>
      <c r="G1381" s="2" t="s">
        <v>3</v>
      </c>
      <c r="H1381" s="2" t="s">
        <v>3380</v>
      </c>
      <c r="I1381" s="1" t="s">
        <v>1</v>
      </c>
      <c r="J1381" s="1" t="s">
        <v>1</v>
      </c>
      <c r="K1381" s="1" t="s">
        <v>1</v>
      </c>
      <c r="L1381" s="1" t="s">
        <v>1</v>
      </c>
      <c r="M1381" s="1">
        <v>0</v>
      </c>
      <c r="N1381" s="2" t="s">
        <v>1</v>
      </c>
      <c r="O1381" s="2" t="s">
        <v>2</v>
      </c>
      <c r="P1381" s="2" t="s">
        <v>1</v>
      </c>
      <c r="Q1381" s="1">
        <v>429334505.94999999</v>
      </c>
      <c r="R1381" s="1">
        <v>0</v>
      </c>
      <c r="S1381" s="1">
        <v>354294836.75</v>
      </c>
      <c r="T1381" s="1">
        <v>0</v>
      </c>
      <c r="U1381" s="2" t="s">
        <v>0</v>
      </c>
      <c r="V1381" s="1">
        <v>0</v>
      </c>
      <c r="W1381" s="1">
        <v>64689370</v>
      </c>
      <c r="X1381" s="2" t="s">
        <v>0</v>
      </c>
      <c r="Y1381" s="1">
        <v>10350299.199999999</v>
      </c>
      <c r="Z1381" s="1">
        <v>0</v>
      </c>
      <c r="AA1381" s="2" t="s">
        <v>0</v>
      </c>
      <c r="AB1381" s="1">
        <v>0</v>
      </c>
      <c r="AC1381" s="1">
        <v>0</v>
      </c>
      <c r="AD1381" s="2" t="s">
        <v>0</v>
      </c>
      <c r="AE1381" s="1">
        <v>0</v>
      </c>
      <c r="AF1381" s="2">
        <v>0</v>
      </c>
      <c r="AG1381" s="2" t="s">
        <v>0</v>
      </c>
      <c r="AH1381" s="1">
        <v>0</v>
      </c>
      <c r="AI1381" s="1">
        <v>0</v>
      </c>
      <c r="AJ1381" s="2" t="s">
        <v>0</v>
      </c>
      <c r="AK1381" s="1">
        <v>0</v>
      </c>
      <c r="AL1381" s="1">
        <v>0</v>
      </c>
      <c r="AM1381" s="49" t="s">
        <v>1</v>
      </c>
      <c r="AN1381" s="2" t="s">
        <v>1</v>
      </c>
      <c r="AO1381" s="49" t="s">
        <v>1</v>
      </c>
      <c r="AP1381" s="2" t="s">
        <v>1</v>
      </c>
      <c r="AR1381" s="7"/>
      <c r="AS1381" s="125"/>
      <c r="AT1381" s="5"/>
      <c r="AU1381" s="13"/>
    </row>
    <row r="1382" spans="1:47" x14ac:dyDescent="0.25">
      <c r="A1382" s="2" t="s">
        <v>2226</v>
      </c>
      <c r="B1382" s="48">
        <v>44194</v>
      </c>
      <c r="C1382" s="2" t="s">
        <v>6</v>
      </c>
      <c r="D1382" s="2" t="s">
        <v>7</v>
      </c>
      <c r="E1382" s="2" t="s">
        <v>917</v>
      </c>
      <c r="F1382" s="2" t="s">
        <v>3381</v>
      </c>
      <c r="G1382" s="2" t="s">
        <v>3</v>
      </c>
      <c r="H1382" s="2" t="s">
        <v>3382</v>
      </c>
      <c r="I1382" s="1" t="s">
        <v>1</v>
      </c>
      <c r="J1382" s="1" t="s">
        <v>1</v>
      </c>
      <c r="K1382" s="1" t="s">
        <v>1</v>
      </c>
      <c r="L1382" s="1" t="s">
        <v>1</v>
      </c>
      <c r="M1382" s="1">
        <v>0</v>
      </c>
      <c r="N1382" s="2" t="s">
        <v>1</v>
      </c>
      <c r="O1382" s="2" t="s">
        <v>2</v>
      </c>
      <c r="P1382" s="2" t="s">
        <v>1</v>
      </c>
      <c r="Q1382" s="1">
        <v>179642052</v>
      </c>
      <c r="R1382" s="1">
        <v>0</v>
      </c>
      <c r="S1382" s="1">
        <v>140852000</v>
      </c>
      <c r="T1382" s="1">
        <v>0</v>
      </c>
      <c r="U1382" s="2" t="s">
        <v>0</v>
      </c>
      <c r="V1382" s="1">
        <v>0</v>
      </c>
      <c r="W1382" s="1">
        <v>33439700</v>
      </c>
      <c r="X1382" s="2" t="s">
        <v>0</v>
      </c>
      <c r="Y1382" s="1">
        <v>5350352</v>
      </c>
      <c r="Z1382" s="1">
        <v>0</v>
      </c>
      <c r="AA1382" s="2" t="s">
        <v>0</v>
      </c>
      <c r="AB1382" s="1">
        <v>0</v>
      </c>
      <c r="AC1382" s="1">
        <v>0</v>
      </c>
      <c r="AD1382" s="2" t="s">
        <v>0</v>
      </c>
      <c r="AE1382" s="1">
        <v>0</v>
      </c>
      <c r="AF1382" s="2">
        <v>0</v>
      </c>
      <c r="AG1382" s="2" t="s">
        <v>0</v>
      </c>
      <c r="AH1382" s="1">
        <v>0</v>
      </c>
      <c r="AI1382" s="1">
        <v>0</v>
      </c>
      <c r="AJ1382" s="2" t="s">
        <v>0</v>
      </c>
      <c r="AK1382" s="1">
        <v>0</v>
      </c>
      <c r="AL1382" s="1">
        <v>0</v>
      </c>
      <c r="AM1382" s="49" t="s">
        <v>1</v>
      </c>
      <c r="AN1382" s="2" t="s">
        <v>1</v>
      </c>
      <c r="AO1382" s="49" t="s">
        <v>1</v>
      </c>
      <c r="AP1382" s="2" t="s">
        <v>1</v>
      </c>
      <c r="AR1382" s="7"/>
      <c r="AS1382" s="125"/>
      <c r="AT1382" s="5"/>
      <c r="AU1382" s="13"/>
    </row>
    <row r="1383" spans="1:47" x14ac:dyDescent="0.25">
      <c r="A1383" s="2" t="s">
        <v>2228</v>
      </c>
      <c r="B1383" s="48">
        <v>44194</v>
      </c>
      <c r="C1383" s="2" t="s">
        <v>6</v>
      </c>
      <c r="D1383" s="2" t="s">
        <v>5</v>
      </c>
      <c r="E1383" s="2" t="s">
        <v>175</v>
      </c>
      <c r="F1383" s="2" t="s">
        <v>1226</v>
      </c>
      <c r="G1383" s="2" t="s">
        <v>3</v>
      </c>
      <c r="H1383" s="2" t="s">
        <v>3302</v>
      </c>
      <c r="I1383" s="1" t="s">
        <v>1</v>
      </c>
      <c r="J1383" s="1" t="s">
        <v>1</v>
      </c>
      <c r="K1383" s="1" t="s">
        <v>1</v>
      </c>
      <c r="L1383" s="1" t="s">
        <v>1</v>
      </c>
      <c r="M1383" s="1">
        <v>0</v>
      </c>
      <c r="N1383" s="2" t="s">
        <v>1</v>
      </c>
      <c r="O1383" s="2" t="s">
        <v>98</v>
      </c>
      <c r="P1383" s="2" t="s">
        <v>1</v>
      </c>
      <c r="Q1383" s="1">
        <v>0</v>
      </c>
      <c r="R1383" s="1">
        <v>0</v>
      </c>
      <c r="S1383" s="1">
        <v>0</v>
      </c>
      <c r="T1383" s="1">
        <v>0</v>
      </c>
      <c r="U1383" s="2" t="s">
        <v>0</v>
      </c>
      <c r="V1383" s="1">
        <v>0</v>
      </c>
      <c r="W1383" s="1">
        <v>0</v>
      </c>
      <c r="X1383" s="2" t="s">
        <v>9</v>
      </c>
      <c r="Y1383" s="1">
        <v>0</v>
      </c>
      <c r="Z1383" s="1">
        <v>0</v>
      </c>
      <c r="AA1383" s="2" t="s">
        <v>0</v>
      </c>
      <c r="AB1383" s="1">
        <v>0</v>
      </c>
      <c r="AC1383" s="1">
        <v>0</v>
      </c>
      <c r="AD1383" s="2" t="s">
        <v>0</v>
      </c>
      <c r="AE1383" s="1">
        <v>0</v>
      </c>
      <c r="AF1383" s="2">
        <v>0</v>
      </c>
      <c r="AG1383" s="2" t="s">
        <v>0</v>
      </c>
      <c r="AH1383" s="1">
        <v>0</v>
      </c>
      <c r="AI1383" s="1">
        <v>0</v>
      </c>
      <c r="AJ1383" s="2" t="s">
        <v>0</v>
      </c>
      <c r="AK1383" s="1">
        <v>0</v>
      </c>
      <c r="AL1383" s="1">
        <v>0</v>
      </c>
      <c r="AM1383" s="49" t="s">
        <v>1</v>
      </c>
      <c r="AN1383" s="2" t="s">
        <v>1</v>
      </c>
      <c r="AO1383" s="49" t="s">
        <v>1</v>
      </c>
      <c r="AP1383" s="2" t="s">
        <v>1</v>
      </c>
      <c r="AR1383" s="7"/>
      <c r="AS1383" s="125"/>
      <c r="AT1383" s="5"/>
      <c r="AU1383" s="13"/>
    </row>
    <row r="1384" spans="1:47" x14ac:dyDescent="0.25">
      <c r="A1384" s="2" t="s">
        <v>2231</v>
      </c>
      <c r="B1384" s="48">
        <v>44194</v>
      </c>
      <c r="C1384" s="2" t="s">
        <v>6</v>
      </c>
      <c r="D1384" s="2" t="s">
        <v>2929</v>
      </c>
      <c r="E1384" s="2" t="s">
        <v>2930</v>
      </c>
      <c r="F1384" s="2" t="s">
        <v>619</v>
      </c>
      <c r="G1384" s="2" t="s">
        <v>3</v>
      </c>
      <c r="H1384" s="2" t="s">
        <v>3383</v>
      </c>
      <c r="I1384" s="1" t="s">
        <v>1</v>
      </c>
      <c r="J1384" s="1" t="s">
        <v>1</v>
      </c>
      <c r="K1384" s="1" t="s">
        <v>1</v>
      </c>
      <c r="L1384" s="1" t="s">
        <v>1</v>
      </c>
      <c r="M1384" s="1">
        <v>0</v>
      </c>
      <c r="N1384" s="2" t="s">
        <v>1</v>
      </c>
      <c r="O1384" s="2" t="s">
        <v>2</v>
      </c>
      <c r="P1384" s="2" t="s">
        <v>1</v>
      </c>
      <c r="Q1384" s="1">
        <v>0</v>
      </c>
      <c r="R1384" s="1">
        <v>0</v>
      </c>
      <c r="S1384" s="1">
        <v>0</v>
      </c>
      <c r="T1384" s="1">
        <v>0</v>
      </c>
      <c r="U1384" s="2" t="s">
        <v>0</v>
      </c>
      <c r="V1384" s="1">
        <v>0</v>
      </c>
      <c r="W1384" s="1">
        <v>0</v>
      </c>
      <c r="X1384" s="2" t="s">
        <v>0</v>
      </c>
      <c r="Y1384" s="1">
        <v>0</v>
      </c>
      <c r="Z1384" s="1">
        <v>0</v>
      </c>
      <c r="AA1384" s="2" t="s">
        <v>0</v>
      </c>
      <c r="AB1384" s="1">
        <v>0</v>
      </c>
      <c r="AC1384" s="1">
        <v>0</v>
      </c>
      <c r="AD1384" s="2" t="s">
        <v>0</v>
      </c>
      <c r="AE1384" s="1">
        <v>0</v>
      </c>
      <c r="AF1384" s="2">
        <v>0</v>
      </c>
      <c r="AG1384" s="2" t="s">
        <v>0</v>
      </c>
      <c r="AH1384" s="1">
        <v>0</v>
      </c>
      <c r="AI1384" s="1">
        <v>0</v>
      </c>
      <c r="AJ1384" s="2" t="s">
        <v>0</v>
      </c>
      <c r="AK1384" s="1">
        <v>0</v>
      </c>
      <c r="AL1384" s="1">
        <v>0</v>
      </c>
      <c r="AM1384" s="49" t="s">
        <v>1</v>
      </c>
      <c r="AN1384" s="2" t="s">
        <v>1</v>
      </c>
      <c r="AO1384" s="49" t="s">
        <v>1</v>
      </c>
      <c r="AP1384" s="2" t="s">
        <v>1</v>
      </c>
      <c r="AR1384" s="7"/>
      <c r="AS1384" s="125"/>
      <c r="AT1384" s="5"/>
      <c r="AU1384" s="13"/>
    </row>
    <row r="1385" spans="1:47" x14ac:dyDescent="0.25">
      <c r="A1385" s="2" t="s">
        <v>2236</v>
      </c>
      <c r="B1385" s="48">
        <v>44195</v>
      </c>
      <c r="C1385" s="2" t="s">
        <v>27</v>
      </c>
      <c r="D1385" s="2" t="s">
        <v>49</v>
      </c>
      <c r="E1385" s="2" t="s">
        <v>223</v>
      </c>
      <c r="F1385" s="2" t="s">
        <v>3384</v>
      </c>
      <c r="G1385" s="2" t="s">
        <v>3</v>
      </c>
      <c r="H1385" s="2" t="s">
        <v>3385</v>
      </c>
      <c r="I1385" s="1" t="s">
        <v>1</v>
      </c>
      <c r="J1385" s="1" t="s">
        <v>1</v>
      </c>
      <c r="K1385" s="1" t="s">
        <v>1</v>
      </c>
      <c r="L1385" s="1" t="s">
        <v>1</v>
      </c>
      <c r="M1385" s="1">
        <v>0</v>
      </c>
      <c r="N1385" s="2" t="s">
        <v>1</v>
      </c>
      <c r="O1385" s="2" t="s">
        <v>2</v>
      </c>
      <c r="P1385" s="2" t="s">
        <v>1</v>
      </c>
      <c r="Q1385" s="1">
        <v>234905710.07999998</v>
      </c>
      <c r="R1385" s="1">
        <v>0</v>
      </c>
      <c r="S1385" s="1">
        <v>181427991.25</v>
      </c>
      <c r="T1385" s="1">
        <v>0</v>
      </c>
      <c r="U1385" s="2" t="s">
        <v>0</v>
      </c>
      <c r="V1385" s="1">
        <v>0</v>
      </c>
      <c r="W1385" s="1">
        <v>46101481.75</v>
      </c>
      <c r="X1385" s="2" t="s">
        <v>9</v>
      </c>
      <c r="Y1385" s="1">
        <v>7376237.0800000001</v>
      </c>
      <c r="Z1385" s="1">
        <v>0</v>
      </c>
      <c r="AA1385" s="2" t="s">
        <v>0</v>
      </c>
      <c r="AB1385" s="1">
        <v>0</v>
      </c>
      <c r="AC1385" s="1">
        <v>0</v>
      </c>
      <c r="AD1385" s="2" t="s">
        <v>0</v>
      </c>
      <c r="AE1385" s="1">
        <v>0</v>
      </c>
      <c r="AF1385" s="2">
        <v>0</v>
      </c>
      <c r="AG1385" s="2" t="s">
        <v>0</v>
      </c>
      <c r="AH1385" s="1">
        <v>0</v>
      </c>
      <c r="AI1385" s="1">
        <v>0</v>
      </c>
      <c r="AJ1385" s="2" t="s">
        <v>0</v>
      </c>
      <c r="AK1385" s="1">
        <v>0</v>
      </c>
      <c r="AL1385" s="1">
        <v>0</v>
      </c>
      <c r="AM1385" s="49" t="s">
        <v>1</v>
      </c>
      <c r="AN1385" s="2" t="s">
        <v>1</v>
      </c>
      <c r="AO1385" s="49" t="s">
        <v>1</v>
      </c>
      <c r="AP1385" s="2" t="s">
        <v>1</v>
      </c>
      <c r="AR1385" s="7"/>
      <c r="AS1385" s="125"/>
      <c r="AT1385" s="5"/>
      <c r="AU1385" s="13"/>
    </row>
    <row r="1386" spans="1:47" x14ac:dyDescent="0.25">
      <c r="A1386" s="2" t="s">
        <v>2238</v>
      </c>
      <c r="B1386" s="48">
        <v>44195</v>
      </c>
      <c r="C1386" s="2" t="s">
        <v>27</v>
      </c>
      <c r="D1386" s="2" t="s">
        <v>49</v>
      </c>
      <c r="E1386" s="2" t="s">
        <v>223</v>
      </c>
      <c r="F1386" s="2" t="s">
        <v>3386</v>
      </c>
      <c r="G1386" s="2" t="s">
        <v>3</v>
      </c>
      <c r="H1386" s="2" t="s">
        <v>3387</v>
      </c>
      <c r="I1386" s="1" t="s">
        <v>1</v>
      </c>
      <c r="J1386" s="1" t="s">
        <v>1</v>
      </c>
      <c r="K1386" s="1" t="s">
        <v>1</v>
      </c>
      <c r="L1386" s="1" t="s">
        <v>1</v>
      </c>
      <c r="M1386" s="1">
        <v>0</v>
      </c>
      <c r="N1386" s="2" t="s">
        <v>1</v>
      </c>
      <c r="O1386" s="2" t="s">
        <v>3388</v>
      </c>
      <c r="P1386" s="2" t="s">
        <v>3389</v>
      </c>
      <c r="Q1386" s="1">
        <v>7562400</v>
      </c>
      <c r="R1386" s="1">
        <v>0</v>
      </c>
      <c r="S1386" s="1">
        <v>7562400</v>
      </c>
      <c r="T1386" s="1">
        <v>0</v>
      </c>
      <c r="U1386" s="2" t="s">
        <v>0</v>
      </c>
      <c r="V1386" s="1">
        <v>0</v>
      </c>
      <c r="W1386" s="1">
        <v>0</v>
      </c>
      <c r="X1386" s="2" t="s">
        <v>0</v>
      </c>
      <c r="Y1386" s="1">
        <v>0</v>
      </c>
      <c r="Z1386" s="1">
        <v>0</v>
      </c>
      <c r="AA1386" s="2" t="s">
        <v>0</v>
      </c>
      <c r="AB1386" s="1">
        <v>0</v>
      </c>
      <c r="AC1386" s="1">
        <v>0</v>
      </c>
      <c r="AD1386" s="2" t="s">
        <v>0</v>
      </c>
      <c r="AE1386" s="1">
        <v>0</v>
      </c>
      <c r="AF1386" s="2">
        <v>0</v>
      </c>
      <c r="AG1386" s="2" t="s">
        <v>0</v>
      </c>
      <c r="AH1386" s="1">
        <v>0</v>
      </c>
      <c r="AI1386" s="1">
        <v>0</v>
      </c>
      <c r="AJ1386" s="2" t="s">
        <v>0</v>
      </c>
      <c r="AK1386" s="1">
        <v>0</v>
      </c>
      <c r="AL1386" s="1">
        <v>0</v>
      </c>
      <c r="AM1386" s="49" t="s">
        <v>1</v>
      </c>
      <c r="AN1386" s="2" t="s">
        <v>1</v>
      </c>
      <c r="AO1386" s="49" t="s">
        <v>1</v>
      </c>
      <c r="AP1386" s="2" t="s">
        <v>1</v>
      </c>
      <c r="AR1386" s="7"/>
      <c r="AS1386" s="125"/>
      <c r="AT1386" s="5"/>
      <c r="AU1386" s="13"/>
    </row>
    <row r="1387" spans="1:47" x14ac:dyDescent="0.25">
      <c r="A1387" s="2" t="s">
        <v>2240</v>
      </c>
      <c r="B1387" s="48">
        <v>44195</v>
      </c>
      <c r="C1387" s="2" t="s">
        <v>27</v>
      </c>
      <c r="D1387" s="2" t="s">
        <v>49</v>
      </c>
      <c r="E1387" s="2" t="s">
        <v>223</v>
      </c>
      <c r="F1387" s="2" t="s">
        <v>3384</v>
      </c>
      <c r="G1387" s="2" t="s">
        <v>3</v>
      </c>
      <c r="H1387" s="2" t="s">
        <v>3390</v>
      </c>
      <c r="I1387" s="1" t="s">
        <v>1</v>
      </c>
      <c r="J1387" s="1" t="s">
        <v>1</v>
      </c>
      <c r="K1387" s="1" t="s">
        <v>1</v>
      </c>
      <c r="L1387" s="1" t="s">
        <v>1</v>
      </c>
      <c r="M1387" s="1">
        <v>0</v>
      </c>
      <c r="N1387" s="2" t="s">
        <v>1</v>
      </c>
      <c r="O1387" s="2" t="s">
        <v>2</v>
      </c>
      <c r="P1387" s="2" t="s">
        <v>1</v>
      </c>
      <c r="Q1387" s="1">
        <v>556990329.35000002</v>
      </c>
      <c r="R1387" s="1">
        <v>0</v>
      </c>
      <c r="S1387" s="1">
        <v>409818246.75</v>
      </c>
      <c r="T1387" s="1">
        <v>0</v>
      </c>
      <c r="U1387" s="2" t="s">
        <v>0</v>
      </c>
      <c r="V1387" s="1">
        <v>0</v>
      </c>
      <c r="W1387" s="1">
        <v>126872485</v>
      </c>
      <c r="X1387" s="2" t="s">
        <v>9</v>
      </c>
      <c r="Y1387" s="1">
        <v>20299597.600000001</v>
      </c>
      <c r="Z1387" s="1">
        <v>0</v>
      </c>
      <c r="AA1387" s="2" t="s">
        <v>0</v>
      </c>
      <c r="AB1387" s="1">
        <v>0</v>
      </c>
      <c r="AC1387" s="1">
        <v>0</v>
      </c>
      <c r="AD1387" s="2" t="s">
        <v>0</v>
      </c>
      <c r="AE1387" s="1">
        <v>0</v>
      </c>
      <c r="AF1387" s="2">
        <v>0</v>
      </c>
      <c r="AG1387" s="2" t="s">
        <v>0</v>
      </c>
      <c r="AH1387" s="1">
        <v>0</v>
      </c>
      <c r="AI1387" s="1">
        <v>0</v>
      </c>
      <c r="AJ1387" s="2" t="s">
        <v>0</v>
      </c>
      <c r="AK1387" s="1">
        <v>0</v>
      </c>
      <c r="AL1387" s="1">
        <v>0</v>
      </c>
      <c r="AM1387" s="49" t="s">
        <v>1</v>
      </c>
      <c r="AN1387" s="2" t="s">
        <v>1</v>
      </c>
      <c r="AO1387" s="49" t="s">
        <v>1</v>
      </c>
      <c r="AP1387" s="2" t="s">
        <v>1</v>
      </c>
      <c r="AR1387" s="7"/>
      <c r="AS1387" s="125"/>
      <c r="AT1387" s="5"/>
      <c r="AU1387" s="13"/>
    </row>
    <row r="1388" spans="1:47" x14ac:dyDescent="0.25">
      <c r="A1388" s="2" t="s">
        <v>2242</v>
      </c>
      <c r="B1388" s="48">
        <v>44195</v>
      </c>
      <c r="C1388" s="2" t="s">
        <v>27</v>
      </c>
      <c r="D1388" s="2" t="s">
        <v>49</v>
      </c>
      <c r="E1388" s="2" t="s">
        <v>223</v>
      </c>
      <c r="F1388" s="2" t="s">
        <v>3386</v>
      </c>
      <c r="G1388" s="2" t="s">
        <v>3</v>
      </c>
      <c r="H1388" s="2" t="s">
        <v>3391</v>
      </c>
      <c r="I1388" s="1" t="s">
        <v>1</v>
      </c>
      <c r="J1388" s="1" t="s">
        <v>1</v>
      </c>
      <c r="K1388" s="1" t="s">
        <v>1</v>
      </c>
      <c r="L1388" s="1" t="s">
        <v>1</v>
      </c>
      <c r="M1388" s="1">
        <v>0</v>
      </c>
      <c r="N1388" s="2" t="s">
        <v>1</v>
      </c>
      <c r="O1388" s="2" t="s">
        <v>358</v>
      </c>
      <c r="P1388" s="2" t="s">
        <v>359</v>
      </c>
      <c r="Q1388" s="1">
        <v>12534402</v>
      </c>
      <c r="R1388" s="1">
        <v>0</v>
      </c>
      <c r="S1388" s="1">
        <v>3726000</v>
      </c>
      <c r="T1388" s="1">
        <v>7593450</v>
      </c>
      <c r="U1388" s="2" t="s">
        <v>9</v>
      </c>
      <c r="V1388" s="1">
        <v>1214952</v>
      </c>
      <c r="W1388" s="1">
        <v>0</v>
      </c>
      <c r="X1388" s="2" t="s">
        <v>0</v>
      </c>
      <c r="Y1388" s="1">
        <v>0</v>
      </c>
      <c r="Z1388" s="1">
        <v>0</v>
      </c>
      <c r="AA1388" s="2" t="s">
        <v>0</v>
      </c>
      <c r="AB1388" s="1">
        <v>0</v>
      </c>
      <c r="AC1388" s="1">
        <v>0</v>
      </c>
      <c r="AD1388" s="2" t="s">
        <v>0</v>
      </c>
      <c r="AE1388" s="1">
        <v>0</v>
      </c>
      <c r="AF1388" s="2">
        <v>0</v>
      </c>
      <c r="AG1388" s="2" t="s">
        <v>0</v>
      </c>
      <c r="AH1388" s="1">
        <v>0</v>
      </c>
      <c r="AI1388" s="1">
        <v>0</v>
      </c>
      <c r="AJ1388" s="2" t="s">
        <v>0</v>
      </c>
      <c r="AK1388" s="1">
        <v>0</v>
      </c>
      <c r="AL1388" s="1">
        <v>0</v>
      </c>
      <c r="AM1388" s="49" t="s">
        <v>1</v>
      </c>
      <c r="AN1388" s="2" t="s">
        <v>1</v>
      </c>
      <c r="AO1388" s="49" t="s">
        <v>1</v>
      </c>
      <c r="AP1388" s="2" t="s">
        <v>1</v>
      </c>
      <c r="AR1388" s="7"/>
      <c r="AS1388" s="125"/>
      <c r="AT1388" s="5"/>
      <c r="AU1388" s="13"/>
    </row>
    <row r="1389" spans="1:47" x14ac:dyDescent="0.25">
      <c r="A1389" s="2" t="s">
        <v>2245</v>
      </c>
      <c r="B1389" s="48">
        <v>44195</v>
      </c>
      <c r="C1389" s="2" t="s">
        <v>27</v>
      </c>
      <c r="D1389" s="2" t="s">
        <v>49</v>
      </c>
      <c r="E1389" s="2" t="s">
        <v>223</v>
      </c>
      <c r="F1389" s="2" t="s">
        <v>3384</v>
      </c>
      <c r="G1389" s="2" t="s">
        <v>3</v>
      </c>
      <c r="H1389" s="2" t="s">
        <v>3392</v>
      </c>
      <c r="I1389" s="1" t="s">
        <v>1</v>
      </c>
      <c r="J1389" s="1" t="s">
        <v>1</v>
      </c>
      <c r="K1389" s="1" t="s">
        <v>1</v>
      </c>
      <c r="L1389" s="1" t="s">
        <v>1</v>
      </c>
      <c r="M1389" s="1">
        <v>0</v>
      </c>
      <c r="N1389" s="2" t="s">
        <v>1</v>
      </c>
      <c r="O1389" s="2" t="s">
        <v>2</v>
      </c>
      <c r="P1389" s="2" t="s">
        <v>1</v>
      </c>
      <c r="Q1389" s="1">
        <v>304318889.69</v>
      </c>
      <c r="R1389" s="1">
        <v>0</v>
      </c>
      <c r="S1389" s="1">
        <v>225148124.09000003</v>
      </c>
      <c r="T1389" s="1">
        <v>0</v>
      </c>
      <c r="U1389" s="2" t="s">
        <v>0</v>
      </c>
      <c r="V1389" s="1">
        <v>0</v>
      </c>
      <c r="W1389" s="1">
        <v>68250660</v>
      </c>
      <c r="X1389" s="2" t="s">
        <v>9</v>
      </c>
      <c r="Y1389" s="1">
        <v>10920105.6</v>
      </c>
      <c r="Z1389" s="1">
        <v>0</v>
      </c>
      <c r="AA1389" s="2" t="s">
        <v>0</v>
      </c>
      <c r="AB1389" s="1">
        <v>0</v>
      </c>
      <c r="AC1389" s="1">
        <v>0</v>
      </c>
      <c r="AD1389" s="2" t="s">
        <v>0</v>
      </c>
      <c r="AE1389" s="1">
        <v>0</v>
      </c>
      <c r="AF1389" s="2">
        <v>0</v>
      </c>
      <c r="AG1389" s="2" t="s">
        <v>0</v>
      </c>
      <c r="AH1389" s="1">
        <v>0</v>
      </c>
      <c r="AI1389" s="1">
        <v>0</v>
      </c>
      <c r="AJ1389" s="2" t="s">
        <v>0</v>
      </c>
      <c r="AK1389" s="1">
        <v>0</v>
      </c>
      <c r="AL1389" s="1">
        <v>0</v>
      </c>
      <c r="AM1389" s="49" t="s">
        <v>1</v>
      </c>
      <c r="AN1389" s="2" t="s">
        <v>1</v>
      </c>
      <c r="AO1389" s="49" t="s">
        <v>1</v>
      </c>
      <c r="AP1389" s="2" t="s">
        <v>1</v>
      </c>
      <c r="AR1389" s="7"/>
      <c r="AS1389" s="125"/>
      <c r="AT1389" s="5"/>
      <c r="AU1389" s="13"/>
    </row>
    <row r="1390" spans="1:47" x14ac:dyDescent="0.25">
      <c r="A1390" s="2" t="s">
        <v>2248</v>
      </c>
      <c r="B1390" s="48">
        <v>44195</v>
      </c>
      <c r="C1390" s="2" t="s">
        <v>6</v>
      </c>
      <c r="D1390" s="2" t="s">
        <v>49</v>
      </c>
      <c r="E1390" s="2" t="s">
        <v>232</v>
      </c>
      <c r="F1390" s="2" t="s">
        <v>1396</v>
      </c>
      <c r="G1390" s="2" t="s">
        <v>13</v>
      </c>
      <c r="H1390" s="2" t="s">
        <v>1</v>
      </c>
      <c r="I1390" s="1" t="s">
        <v>3393</v>
      </c>
      <c r="J1390" s="1" t="s">
        <v>1</v>
      </c>
      <c r="K1390" s="1" t="s">
        <v>3394</v>
      </c>
      <c r="L1390" s="1" t="s">
        <v>3395</v>
      </c>
      <c r="M1390" s="1">
        <v>4887500</v>
      </c>
      <c r="N1390" s="2" t="s">
        <v>12</v>
      </c>
      <c r="O1390" s="2" t="s">
        <v>3396</v>
      </c>
      <c r="P1390" s="2" t="s">
        <v>3397</v>
      </c>
      <c r="Q1390" s="1">
        <v>-4887500</v>
      </c>
      <c r="R1390" s="1">
        <v>0</v>
      </c>
      <c r="S1390" s="1">
        <v>-4887500</v>
      </c>
      <c r="T1390" s="1">
        <v>0</v>
      </c>
      <c r="U1390" s="2" t="s">
        <v>0</v>
      </c>
      <c r="V1390" s="1">
        <v>0</v>
      </c>
      <c r="W1390" s="1">
        <v>0</v>
      </c>
      <c r="X1390" s="2" t="s">
        <v>0</v>
      </c>
      <c r="Y1390" s="1">
        <v>0</v>
      </c>
      <c r="Z1390" s="1">
        <v>0</v>
      </c>
      <c r="AA1390" s="2" t="s">
        <v>0</v>
      </c>
      <c r="AB1390" s="1">
        <v>0</v>
      </c>
      <c r="AC1390" s="1">
        <v>0</v>
      </c>
      <c r="AD1390" s="2" t="s">
        <v>0</v>
      </c>
      <c r="AE1390" s="1">
        <v>0</v>
      </c>
      <c r="AF1390" s="2">
        <v>0</v>
      </c>
      <c r="AG1390" s="2" t="s">
        <v>0</v>
      </c>
      <c r="AH1390" s="1">
        <v>0</v>
      </c>
      <c r="AI1390" s="1">
        <v>0</v>
      </c>
      <c r="AJ1390" s="2" t="s">
        <v>0</v>
      </c>
      <c r="AK1390" s="1">
        <v>0</v>
      </c>
      <c r="AL1390" s="1">
        <v>0</v>
      </c>
      <c r="AM1390" s="49" t="s">
        <v>1</v>
      </c>
      <c r="AN1390" s="2" t="s">
        <v>1</v>
      </c>
      <c r="AO1390" s="49" t="s">
        <v>1</v>
      </c>
      <c r="AP1390" s="2" t="s">
        <v>1</v>
      </c>
      <c r="AR1390" s="7"/>
      <c r="AS1390" s="125"/>
      <c r="AT1390" s="5"/>
      <c r="AU1390" s="13"/>
    </row>
    <row r="1391" spans="1:47" x14ac:dyDescent="0.25">
      <c r="A1391" s="2" t="s">
        <v>2250</v>
      </c>
      <c r="B1391" s="48">
        <v>44195</v>
      </c>
      <c r="C1391" s="2" t="s">
        <v>6</v>
      </c>
      <c r="D1391" s="2" t="s">
        <v>49</v>
      </c>
      <c r="E1391" s="2" t="s">
        <v>232</v>
      </c>
      <c r="F1391" s="2" t="s">
        <v>1396</v>
      </c>
      <c r="G1391" s="2" t="s">
        <v>3</v>
      </c>
      <c r="H1391" s="2" t="s">
        <v>3398</v>
      </c>
      <c r="I1391" s="1" t="s">
        <v>1</v>
      </c>
      <c r="J1391" s="1" t="s">
        <v>1</v>
      </c>
      <c r="K1391" s="1" t="s">
        <v>1</v>
      </c>
      <c r="L1391" s="1" t="s">
        <v>1</v>
      </c>
      <c r="M1391" s="1">
        <v>0</v>
      </c>
      <c r="N1391" s="2" t="s">
        <v>1</v>
      </c>
      <c r="O1391" s="2" t="s">
        <v>2</v>
      </c>
      <c r="P1391" s="2" t="s">
        <v>1</v>
      </c>
      <c r="Q1391" s="1">
        <v>578156410.10000002</v>
      </c>
      <c r="R1391" s="1">
        <v>0</v>
      </c>
      <c r="S1391" s="1">
        <v>452102743.5</v>
      </c>
      <c r="T1391" s="1">
        <v>0</v>
      </c>
      <c r="U1391" s="2" t="s">
        <v>0</v>
      </c>
      <c r="V1391" s="1">
        <v>0</v>
      </c>
      <c r="W1391" s="1">
        <v>59500885</v>
      </c>
      <c r="X1391" s="2" t="s">
        <v>0</v>
      </c>
      <c r="Y1391" s="1">
        <v>9520141.5999999996</v>
      </c>
      <c r="Z1391" s="1">
        <v>0</v>
      </c>
      <c r="AA1391" s="2" t="s">
        <v>0</v>
      </c>
      <c r="AB1391" s="1">
        <v>0</v>
      </c>
      <c r="AC1391" s="1">
        <v>52808000</v>
      </c>
      <c r="AD1391" s="2" t="s">
        <v>272</v>
      </c>
      <c r="AE1391" s="1">
        <v>4224640</v>
      </c>
      <c r="AF1391" s="2">
        <v>0</v>
      </c>
      <c r="AG1391" s="2" t="s">
        <v>0</v>
      </c>
      <c r="AH1391" s="1">
        <v>0</v>
      </c>
      <c r="AI1391" s="1">
        <v>0</v>
      </c>
      <c r="AJ1391" s="2" t="s">
        <v>0</v>
      </c>
      <c r="AK1391" s="1">
        <v>0</v>
      </c>
      <c r="AL1391" s="1">
        <v>0</v>
      </c>
      <c r="AM1391" s="49" t="s">
        <v>1</v>
      </c>
      <c r="AN1391" s="2" t="s">
        <v>1</v>
      </c>
      <c r="AO1391" s="49" t="s">
        <v>1</v>
      </c>
      <c r="AP1391" s="2" t="s">
        <v>1</v>
      </c>
      <c r="AR1391" s="7"/>
      <c r="AS1391" s="125"/>
      <c r="AT1391" s="5"/>
      <c r="AU1391" s="13"/>
    </row>
    <row r="1392" spans="1:47" x14ac:dyDescent="0.25">
      <c r="A1392" s="2" t="s">
        <v>2252</v>
      </c>
      <c r="B1392" s="48">
        <v>44195</v>
      </c>
      <c r="C1392" s="2" t="s">
        <v>6</v>
      </c>
      <c r="D1392" s="2" t="s">
        <v>49</v>
      </c>
      <c r="E1392" s="2" t="s">
        <v>232</v>
      </c>
      <c r="F1392" s="2" t="s">
        <v>1396</v>
      </c>
      <c r="G1392" s="2" t="s">
        <v>3</v>
      </c>
      <c r="H1392" s="2" t="s">
        <v>3399</v>
      </c>
      <c r="I1392" s="1" t="s">
        <v>1</v>
      </c>
      <c r="J1392" s="1" t="s">
        <v>1</v>
      </c>
      <c r="K1392" s="1" t="s">
        <v>1</v>
      </c>
      <c r="L1392" s="1" t="s">
        <v>1</v>
      </c>
      <c r="M1392" s="1">
        <v>0</v>
      </c>
      <c r="N1392" s="2" t="s">
        <v>1</v>
      </c>
      <c r="O1392" s="2" t="s">
        <v>3400</v>
      </c>
      <c r="P1392" s="2" t="s">
        <v>3401</v>
      </c>
      <c r="Q1392" s="1">
        <v>667395784</v>
      </c>
      <c r="R1392" s="1">
        <v>0</v>
      </c>
      <c r="S1392" s="1">
        <v>442048500</v>
      </c>
      <c r="T1392" s="1">
        <v>194264900</v>
      </c>
      <c r="U1392" s="2" t="s">
        <v>9</v>
      </c>
      <c r="V1392" s="1">
        <v>31082384</v>
      </c>
      <c r="W1392" s="1">
        <v>0</v>
      </c>
      <c r="X1392" s="2" t="s">
        <v>0</v>
      </c>
      <c r="Y1392" s="1">
        <v>0</v>
      </c>
      <c r="Z1392" s="1">
        <v>0</v>
      </c>
      <c r="AA1392" s="2" t="s">
        <v>0</v>
      </c>
      <c r="AB1392" s="1">
        <v>0</v>
      </c>
      <c r="AC1392" s="1">
        <v>0</v>
      </c>
      <c r="AD1392" s="2" t="s">
        <v>0</v>
      </c>
      <c r="AE1392" s="1">
        <v>0</v>
      </c>
      <c r="AF1392" s="2">
        <v>0</v>
      </c>
      <c r="AG1392" s="2" t="s">
        <v>0</v>
      </c>
      <c r="AH1392" s="1">
        <v>0</v>
      </c>
      <c r="AI1392" s="1">
        <v>0</v>
      </c>
      <c r="AJ1392" s="2" t="s">
        <v>0</v>
      </c>
      <c r="AK1392" s="1">
        <v>0</v>
      </c>
      <c r="AL1392" s="1">
        <v>0</v>
      </c>
      <c r="AM1392" s="49" t="s">
        <v>1</v>
      </c>
      <c r="AN1392" s="2" t="s">
        <v>1</v>
      </c>
      <c r="AO1392" s="49" t="s">
        <v>1</v>
      </c>
      <c r="AP1392" s="2" t="s">
        <v>1</v>
      </c>
      <c r="AR1392" s="7"/>
      <c r="AS1392" s="125"/>
      <c r="AT1392" s="5"/>
      <c r="AU1392" s="13"/>
    </row>
    <row r="1393" spans="1:47" x14ac:dyDescent="0.25">
      <c r="A1393" s="2" t="s">
        <v>3402</v>
      </c>
      <c r="B1393" s="48">
        <v>44195</v>
      </c>
      <c r="C1393" s="2" t="s">
        <v>6</v>
      </c>
      <c r="D1393" s="2" t="s">
        <v>49</v>
      </c>
      <c r="E1393" s="2" t="s">
        <v>232</v>
      </c>
      <c r="F1393" s="2" t="s">
        <v>1396</v>
      </c>
      <c r="G1393" s="2" t="s">
        <v>3</v>
      </c>
      <c r="H1393" s="2" t="s">
        <v>3403</v>
      </c>
      <c r="I1393" s="1" t="s">
        <v>1</v>
      </c>
      <c r="J1393" s="1" t="s">
        <v>1</v>
      </c>
      <c r="K1393" s="1" t="s">
        <v>1</v>
      </c>
      <c r="L1393" s="1" t="s">
        <v>1</v>
      </c>
      <c r="M1393" s="1">
        <v>0</v>
      </c>
      <c r="N1393" s="2" t="s">
        <v>1</v>
      </c>
      <c r="O1393" s="2" t="s">
        <v>2</v>
      </c>
      <c r="P1393" s="2" t="s">
        <v>1</v>
      </c>
      <c r="Q1393" s="1">
        <v>717712868.94000006</v>
      </c>
      <c r="R1393" s="1">
        <v>0</v>
      </c>
      <c r="S1393" s="1">
        <v>564390199.25</v>
      </c>
      <c r="T1393" s="1">
        <v>0</v>
      </c>
      <c r="U1393" s="2" t="s">
        <v>0</v>
      </c>
      <c r="V1393" s="1">
        <v>0</v>
      </c>
      <c r="W1393" s="1">
        <v>132174715.25</v>
      </c>
      <c r="X1393" s="2" t="s">
        <v>0</v>
      </c>
      <c r="Y1393" s="1">
        <v>21147954.440000001</v>
      </c>
      <c r="Z1393" s="1">
        <v>0</v>
      </c>
      <c r="AA1393" s="2" t="s">
        <v>0</v>
      </c>
      <c r="AB1393" s="1">
        <v>0</v>
      </c>
      <c r="AC1393" s="1">
        <v>0</v>
      </c>
      <c r="AD1393" s="2" t="s">
        <v>0</v>
      </c>
      <c r="AE1393" s="1">
        <v>0</v>
      </c>
      <c r="AF1393" s="2">
        <v>0</v>
      </c>
      <c r="AG1393" s="2" t="s">
        <v>0</v>
      </c>
      <c r="AH1393" s="1">
        <v>0</v>
      </c>
      <c r="AI1393" s="1">
        <v>0</v>
      </c>
      <c r="AJ1393" s="2" t="s">
        <v>0</v>
      </c>
      <c r="AK1393" s="1">
        <v>0</v>
      </c>
      <c r="AL1393" s="1">
        <v>0</v>
      </c>
      <c r="AM1393" s="49" t="s">
        <v>1</v>
      </c>
      <c r="AN1393" s="2" t="s">
        <v>1</v>
      </c>
      <c r="AO1393" s="49" t="s">
        <v>1</v>
      </c>
      <c r="AP1393" s="2" t="s">
        <v>1</v>
      </c>
      <c r="AR1393" s="7"/>
      <c r="AS1393" s="125"/>
      <c r="AT1393" s="5"/>
      <c r="AU1393" s="13"/>
    </row>
    <row r="1394" spans="1:47" x14ac:dyDescent="0.25">
      <c r="A1394" s="2" t="s">
        <v>3404</v>
      </c>
      <c r="B1394" s="48">
        <v>44195</v>
      </c>
      <c r="C1394" s="2" t="s">
        <v>6</v>
      </c>
      <c r="D1394" s="2" t="s">
        <v>49</v>
      </c>
      <c r="E1394" s="2" t="s">
        <v>446</v>
      </c>
      <c r="F1394" s="2" t="s">
        <v>3405</v>
      </c>
      <c r="G1394" s="2" t="s">
        <v>3</v>
      </c>
      <c r="H1394" s="2" t="s">
        <v>1885</v>
      </c>
      <c r="I1394" s="1"/>
      <c r="J1394" s="1"/>
      <c r="K1394" s="1"/>
      <c r="L1394" s="1"/>
      <c r="M1394" s="1">
        <v>0</v>
      </c>
      <c r="N1394" s="2"/>
      <c r="O1394" s="2" t="s">
        <v>98</v>
      </c>
      <c r="P1394" s="2"/>
      <c r="Q1394" s="1">
        <v>0</v>
      </c>
      <c r="R1394" s="1">
        <v>0</v>
      </c>
      <c r="S1394" s="1">
        <v>0</v>
      </c>
      <c r="T1394" s="1">
        <v>0</v>
      </c>
      <c r="U1394" s="2" t="s">
        <v>0</v>
      </c>
      <c r="V1394" s="1">
        <v>0</v>
      </c>
      <c r="W1394" s="1">
        <v>0</v>
      </c>
      <c r="X1394" s="2" t="s">
        <v>0</v>
      </c>
      <c r="Y1394" s="1">
        <v>0</v>
      </c>
      <c r="Z1394" s="1">
        <v>0</v>
      </c>
      <c r="AA1394" s="2" t="s">
        <v>0</v>
      </c>
      <c r="AB1394" s="1">
        <v>0</v>
      </c>
      <c r="AC1394" s="1">
        <v>0</v>
      </c>
      <c r="AD1394" s="2" t="s">
        <v>0</v>
      </c>
      <c r="AE1394" s="1">
        <v>0</v>
      </c>
      <c r="AF1394" s="2">
        <v>0</v>
      </c>
      <c r="AG1394" s="2" t="s">
        <v>0</v>
      </c>
      <c r="AH1394" s="1">
        <v>0</v>
      </c>
      <c r="AI1394" s="1">
        <v>0</v>
      </c>
      <c r="AJ1394" s="2" t="s">
        <v>0</v>
      </c>
      <c r="AK1394" s="1">
        <v>0</v>
      </c>
      <c r="AL1394" s="1">
        <v>0</v>
      </c>
      <c r="AM1394" s="49" t="s">
        <v>1</v>
      </c>
      <c r="AN1394" s="2" t="s">
        <v>1</v>
      </c>
      <c r="AO1394" s="49" t="s">
        <v>1</v>
      </c>
      <c r="AP1394" s="2" t="s">
        <v>1</v>
      </c>
      <c r="AR1394" s="7"/>
      <c r="AS1394" s="125"/>
      <c r="AT1394" s="5"/>
      <c r="AU1394" s="13"/>
    </row>
    <row r="1395" spans="1:47" x14ac:dyDescent="0.25">
      <c r="A1395" s="2" t="s">
        <v>3406</v>
      </c>
      <c r="B1395" s="48">
        <v>44195</v>
      </c>
      <c r="C1395" s="2" t="s">
        <v>27</v>
      </c>
      <c r="D1395" s="2" t="s">
        <v>42</v>
      </c>
      <c r="E1395" s="2" t="s">
        <v>214</v>
      </c>
      <c r="F1395" s="2" t="s">
        <v>3038</v>
      </c>
      <c r="G1395" s="2" t="s">
        <v>3</v>
      </c>
      <c r="H1395" s="2" t="s">
        <v>3407</v>
      </c>
      <c r="I1395" s="1" t="s">
        <v>1</v>
      </c>
      <c r="J1395" s="1" t="s">
        <v>1</v>
      </c>
      <c r="K1395" s="1" t="s">
        <v>1</v>
      </c>
      <c r="L1395" s="1" t="s">
        <v>1</v>
      </c>
      <c r="M1395" s="1">
        <v>0</v>
      </c>
      <c r="N1395" s="2" t="s">
        <v>1</v>
      </c>
      <c r="O1395" s="2" t="s">
        <v>2</v>
      </c>
      <c r="P1395" s="2" t="s">
        <v>1</v>
      </c>
      <c r="Q1395" s="1">
        <v>382586559.08999997</v>
      </c>
      <c r="R1395" s="1">
        <v>0</v>
      </c>
      <c r="S1395" s="1">
        <v>265731814.25</v>
      </c>
      <c r="T1395" s="1">
        <v>0</v>
      </c>
      <c r="U1395" s="2" t="s">
        <v>0</v>
      </c>
      <c r="V1395" s="1">
        <v>0</v>
      </c>
      <c r="W1395" s="1">
        <v>100736849</v>
      </c>
      <c r="X1395" s="2" t="s">
        <v>0</v>
      </c>
      <c r="Y1395" s="1">
        <v>16117895.840000002</v>
      </c>
      <c r="Z1395" s="1">
        <v>0</v>
      </c>
      <c r="AA1395" s="2" t="s">
        <v>0</v>
      </c>
      <c r="AB1395" s="1">
        <v>0</v>
      </c>
      <c r="AC1395" s="1">
        <v>0</v>
      </c>
      <c r="AD1395" s="2" t="s">
        <v>0</v>
      </c>
      <c r="AE1395" s="1">
        <v>0</v>
      </c>
      <c r="AF1395" s="2">
        <v>0</v>
      </c>
      <c r="AG1395" s="2" t="s">
        <v>0</v>
      </c>
      <c r="AH1395" s="1">
        <v>0</v>
      </c>
      <c r="AI1395" s="1">
        <v>0</v>
      </c>
      <c r="AJ1395" s="2" t="s">
        <v>0</v>
      </c>
      <c r="AK1395" s="1">
        <v>0</v>
      </c>
      <c r="AL1395" s="1">
        <v>0</v>
      </c>
      <c r="AM1395" s="49" t="s">
        <v>1</v>
      </c>
      <c r="AN1395" s="2" t="s">
        <v>1</v>
      </c>
      <c r="AO1395" s="49" t="s">
        <v>1</v>
      </c>
      <c r="AP1395" s="2" t="s">
        <v>1</v>
      </c>
      <c r="AR1395" s="7"/>
      <c r="AS1395" s="125"/>
      <c r="AT1395" s="5"/>
      <c r="AU1395" s="13"/>
    </row>
    <row r="1396" spans="1:47" x14ac:dyDescent="0.25">
      <c r="A1396" s="2" t="s">
        <v>3408</v>
      </c>
      <c r="B1396" s="48">
        <v>44195</v>
      </c>
      <c r="C1396" s="2" t="s">
        <v>35</v>
      </c>
      <c r="D1396" s="2" t="s">
        <v>42</v>
      </c>
      <c r="E1396" s="2" t="s">
        <v>219</v>
      </c>
      <c r="F1396" s="2" t="s">
        <v>3409</v>
      </c>
      <c r="G1396" s="2" t="s">
        <v>3</v>
      </c>
      <c r="H1396" s="2" t="s">
        <v>3410</v>
      </c>
      <c r="I1396" s="1" t="s">
        <v>1</v>
      </c>
      <c r="J1396" s="1" t="s">
        <v>1</v>
      </c>
      <c r="K1396" s="1" t="s">
        <v>1</v>
      </c>
      <c r="L1396" s="1" t="s">
        <v>1</v>
      </c>
      <c r="M1396" s="1">
        <v>0</v>
      </c>
      <c r="N1396" s="2" t="s">
        <v>1</v>
      </c>
      <c r="O1396" s="2" t="s">
        <v>2</v>
      </c>
      <c r="P1396" s="2" t="s">
        <v>1</v>
      </c>
      <c r="Q1396" s="1">
        <v>148454084.25</v>
      </c>
      <c r="R1396" s="1">
        <v>0</v>
      </c>
      <c r="S1396" s="1">
        <v>118395062.25</v>
      </c>
      <c r="T1396" s="1">
        <v>0</v>
      </c>
      <c r="U1396" s="2" t="s">
        <v>0</v>
      </c>
      <c r="V1396" s="1">
        <v>0</v>
      </c>
      <c r="W1396" s="1">
        <v>25912950</v>
      </c>
      <c r="X1396" s="2" t="s">
        <v>0</v>
      </c>
      <c r="Y1396" s="1">
        <v>4146072</v>
      </c>
      <c r="Z1396" s="1">
        <v>0</v>
      </c>
      <c r="AA1396" s="2" t="s">
        <v>0</v>
      </c>
      <c r="AB1396" s="1">
        <v>0</v>
      </c>
      <c r="AC1396" s="1">
        <v>0</v>
      </c>
      <c r="AD1396" s="2" t="s">
        <v>0</v>
      </c>
      <c r="AE1396" s="1">
        <v>0</v>
      </c>
      <c r="AF1396" s="2">
        <v>0</v>
      </c>
      <c r="AG1396" s="2" t="s">
        <v>0</v>
      </c>
      <c r="AH1396" s="1">
        <v>0</v>
      </c>
      <c r="AI1396" s="1">
        <v>0</v>
      </c>
      <c r="AJ1396" s="2" t="s">
        <v>0</v>
      </c>
      <c r="AK1396" s="1">
        <v>0</v>
      </c>
      <c r="AL1396" s="1">
        <v>0</v>
      </c>
      <c r="AM1396" s="49" t="s">
        <v>1</v>
      </c>
      <c r="AN1396" s="2" t="s">
        <v>1</v>
      </c>
      <c r="AO1396" s="49" t="s">
        <v>1</v>
      </c>
      <c r="AP1396" s="2" t="s">
        <v>1</v>
      </c>
      <c r="AR1396" s="7"/>
      <c r="AS1396" s="125"/>
      <c r="AT1396" s="5"/>
      <c r="AU1396" s="13"/>
    </row>
    <row r="1397" spans="1:47" x14ac:dyDescent="0.25">
      <c r="A1397" s="2" t="s">
        <v>3411</v>
      </c>
      <c r="B1397" s="48">
        <v>44195</v>
      </c>
      <c r="C1397" s="2" t="s">
        <v>35</v>
      </c>
      <c r="D1397" s="2" t="s">
        <v>42</v>
      </c>
      <c r="E1397" s="2" t="s">
        <v>219</v>
      </c>
      <c r="F1397" s="2" t="s">
        <v>3409</v>
      </c>
      <c r="G1397" s="2" t="s">
        <v>3</v>
      </c>
      <c r="H1397" s="2" t="s">
        <v>3412</v>
      </c>
      <c r="I1397" s="1" t="s">
        <v>1</v>
      </c>
      <c r="J1397" s="1" t="s">
        <v>1</v>
      </c>
      <c r="K1397" s="1" t="s">
        <v>1</v>
      </c>
      <c r="L1397" s="1" t="s">
        <v>1</v>
      </c>
      <c r="M1397" s="1">
        <v>0</v>
      </c>
      <c r="N1397" s="2" t="s">
        <v>1</v>
      </c>
      <c r="O1397" s="2" t="s">
        <v>3413</v>
      </c>
      <c r="P1397" s="2" t="s">
        <v>3414</v>
      </c>
      <c r="Q1397" s="1">
        <v>5713200</v>
      </c>
      <c r="R1397" s="1">
        <v>0</v>
      </c>
      <c r="S1397" s="1">
        <v>5713200</v>
      </c>
      <c r="T1397" s="1">
        <v>0</v>
      </c>
      <c r="U1397" s="2" t="s">
        <v>0</v>
      </c>
      <c r="V1397" s="1">
        <v>0</v>
      </c>
      <c r="W1397" s="1">
        <v>0</v>
      </c>
      <c r="X1397" s="2" t="s">
        <v>0</v>
      </c>
      <c r="Y1397" s="1">
        <v>0</v>
      </c>
      <c r="Z1397" s="1">
        <v>0</v>
      </c>
      <c r="AA1397" s="2" t="s">
        <v>0</v>
      </c>
      <c r="AB1397" s="1">
        <v>0</v>
      </c>
      <c r="AC1397" s="1">
        <v>0</v>
      </c>
      <c r="AD1397" s="2" t="s">
        <v>0</v>
      </c>
      <c r="AE1397" s="1">
        <v>0</v>
      </c>
      <c r="AF1397" s="2">
        <v>0</v>
      </c>
      <c r="AG1397" s="2" t="s">
        <v>0</v>
      </c>
      <c r="AH1397" s="1">
        <v>0</v>
      </c>
      <c r="AI1397" s="1">
        <v>0</v>
      </c>
      <c r="AJ1397" s="2" t="s">
        <v>0</v>
      </c>
      <c r="AK1397" s="1">
        <v>0</v>
      </c>
      <c r="AL1397" s="1">
        <v>0</v>
      </c>
      <c r="AM1397" s="49" t="s">
        <v>1</v>
      </c>
      <c r="AN1397" s="2" t="s">
        <v>1</v>
      </c>
      <c r="AO1397" s="49" t="s">
        <v>1</v>
      </c>
      <c r="AP1397" s="2" t="s">
        <v>1</v>
      </c>
      <c r="AR1397" s="7"/>
      <c r="AS1397" s="125"/>
      <c r="AT1397" s="5"/>
      <c r="AU1397" s="13"/>
    </row>
    <row r="1398" spans="1:47" x14ac:dyDescent="0.25">
      <c r="A1398" s="2" t="s">
        <v>3415</v>
      </c>
      <c r="B1398" s="48">
        <v>44195</v>
      </c>
      <c r="C1398" s="2" t="s">
        <v>35</v>
      </c>
      <c r="D1398" s="2" t="s">
        <v>42</v>
      </c>
      <c r="E1398" s="2" t="s">
        <v>219</v>
      </c>
      <c r="F1398" s="2" t="s">
        <v>3409</v>
      </c>
      <c r="G1398" s="2" t="s">
        <v>3</v>
      </c>
      <c r="H1398" s="2" t="s">
        <v>3416</v>
      </c>
      <c r="I1398" s="1" t="s">
        <v>1</v>
      </c>
      <c r="J1398" s="1" t="s">
        <v>1</v>
      </c>
      <c r="K1398" s="1" t="s">
        <v>1</v>
      </c>
      <c r="L1398" s="1" t="s">
        <v>1</v>
      </c>
      <c r="M1398" s="1">
        <v>0</v>
      </c>
      <c r="N1398" s="2" t="s">
        <v>1</v>
      </c>
      <c r="O1398" s="2" t="s">
        <v>2</v>
      </c>
      <c r="P1398" s="2" t="s">
        <v>1</v>
      </c>
      <c r="Q1398" s="1">
        <v>129798214</v>
      </c>
      <c r="R1398" s="1">
        <v>0</v>
      </c>
      <c r="S1398" s="1">
        <v>122415858</v>
      </c>
      <c r="T1398" s="1">
        <v>0</v>
      </c>
      <c r="U1398" s="2" t="s">
        <v>0</v>
      </c>
      <c r="V1398" s="1">
        <v>0</v>
      </c>
      <c r="W1398" s="1">
        <v>6364100</v>
      </c>
      <c r="X1398" s="2" t="s">
        <v>0</v>
      </c>
      <c r="Y1398" s="1">
        <v>1018256</v>
      </c>
      <c r="Z1398" s="1">
        <v>0</v>
      </c>
      <c r="AA1398" s="2" t="s">
        <v>0</v>
      </c>
      <c r="AB1398" s="1">
        <v>0</v>
      </c>
      <c r="AC1398" s="1">
        <v>0</v>
      </c>
      <c r="AD1398" s="2" t="s">
        <v>0</v>
      </c>
      <c r="AE1398" s="1">
        <v>0</v>
      </c>
      <c r="AF1398" s="2">
        <v>0</v>
      </c>
      <c r="AG1398" s="2" t="s">
        <v>0</v>
      </c>
      <c r="AH1398" s="1">
        <v>0</v>
      </c>
      <c r="AI1398" s="1">
        <v>0</v>
      </c>
      <c r="AJ1398" s="2" t="s">
        <v>0</v>
      </c>
      <c r="AK1398" s="1">
        <v>0</v>
      </c>
      <c r="AL1398" s="1">
        <v>0</v>
      </c>
      <c r="AM1398" s="49" t="s">
        <v>1</v>
      </c>
      <c r="AN1398" s="2" t="s">
        <v>1</v>
      </c>
      <c r="AO1398" s="49" t="s">
        <v>1</v>
      </c>
      <c r="AP1398" s="2" t="s">
        <v>1</v>
      </c>
      <c r="AR1398" s="7"/>
      <c r="AS1398" s="125"/>
      <c r="AT1398" s="5"/>
      <c r="AU1398" s="13"/>
    </row>
    <row r="1399" spans="1:47" x14ac:dyDescent="0.25">
      <c r="A1399" s="2" t="s">
        <v>3417</v>
      </c>
      <c r="B1399" s="48">
        <v>44195</v>
      </c>
      <c r="C1399" s="2" t="s">
        <v>35</v>
      </c>
      <c r="D1399" s="2" t="s">
        <v>42</v>
      </c>
      <c r="E1399" s="2" t="s">
        <v>219</v>
      </c>
      <c r="F1399" s="2" t="s">
        <v>3409</v>
      </c>
      <c r="G1399" s="2" t="s">
        <v>3</v>
      </c>
      <c r="H1399" s="2" t="s">
        <v>3418</v>
      </c>
      <c r="I1399" s="1" t="s">
        <v>1</v>
      </c>
      <c r="J1399" s="1" t="s">
        <v>1</v>
      </c>
      <c r="K1399" s="1" t="s">
        <v>1</v>
      </c>
      <c r="L1399" s="1" t="s">
        <v>1</v>
      </c>
      <c r="M1399" s="1">
        <v>0</v>
      </c>
      <c r="N1399" s="2" t="s">
        <v>1</v>
      </c>
      <c r="O1399" s="2" t="s">
        <v>3419</v>
      </c>
      <c r="P1399" s="2" t="s">
        <v>3420</v>
      </c>
      <c r="Q1399" s="1">
        <v>1415420</v>
      </c>
      <c r="R1399" s="1">
        <v>0</v>
      </c>
      <c r="S1399" s="1">
        <v>575000</v>
      </c>
      <c r="T1399" s="1">
        <v>724500</v>
      </c>
      <c r="U1399" s="2" t="s">
        <v>9</v>
      </c>
      <c r="V1399" s="1">
        <v>115920</v>
      </c>
      <c r="W1399" s="1">
        <v>0</v>
      </c>
      <c r="X1399" s="2" t="s">
        <v>0</v>
      </c>
      <c r="Y1399" s="1">
        <v>0</v>
      </c>
      <c r="Z1399" s="1">
        <v>0</v>
      </c>
      <c r="AA1399" s="2" t="s">
        <v>0</v>
      </c>
      <c r="AB1399" s="1">
        <v>0</v>
      </c>
      <c r="AC1399" s="1">
        <v>0</v>
      </c>
      <c r="AD1399" s="2" t="s">
        <v>0</v>
      </c>
      <c r="AE1399" s="1">
        <v>0</v>
      </c>
      <c r="AF1399" s="2">
        <v>0</v>
      </c>
      <c r="AG1399" s="2" t="s">
        <v>0</v>
      </c>
      <c r="AH1399" s="1">
        <v>0</v>
      </c>
      <c r="AI1399" s="1">
        <v>0</v>
      </c>
      <c r="AJ1399" s="2" t="s">
        <v>0</v>
      </c>
      <c r="AK1399" s="1">
        <v>0</v>
      </c>
      <c r="AL1399" s="1">
        <v>0</v>
      </c>
      <c r="AM1399" s="49" t="s">
        <v>1</v>
      </c>
      <c r="AN1399" s="2" t="s">
        <v>1</v>
      </c>
      <c r="AO1399" s="49" t="s">
        <v>1</v>
      </c>
      <c r="AP1399" s="2" t="s">
        <v>1</v>
      </c>
      <c r="AR1399" s="7"/>
      <c r="AS1399" s="125"/>
      <c r="AT1399" s="5"/>
      <c r="AU1399" s="13"/>
    </row>
    <row r="1400" spans="1:47" x14ac:dyDescent="0.25">
      <c r="A1400" s="2" t="s">
        <v>3421</v>
      </c>
      <c r="B1400" s="48">
        <v>44195</v>
      </c>
      <c r="C1400" s="2" t="s">
        <v>35</v>
      </c>
      <c r="D1400" s="2" t="s">
        <v>42</v>
      </c>
      <c r="E1400" s="2" t="s">
        <v>219</v>
      </c>
      <c r="F1400" s="2" t="s">
        <v>3409</v>
      </c>
      <c r="G1400" s="2" t="s">
        <v>3</v>
      </c>
      <c r="H1400" s="2" t="s">
        <v>3422</v>
      </c>
      <c r="I1400" s="1" t="s">
        <v>1</v>
      </c>
      <c r="J1400" s="1" t="s">
        <v>1</v>
      </c>
      <c r="K1400" s="1" t="s">
        <v>1</v>
      </c>
      <c r="L1400" s="1" t="s">
        <v>1</v>
      </c>
      <c r="M1400" s="1">
        <v>0</v>
      </c>
      <c r="N1400" s="2" t="s">
        <v>1</v>
      </c>
      <c r="O1400" s="2" t="s">
        <v>2</v>
      </c>
      <c r="P1400" s="2" t="s">
        <v>1</v>
      </c>
      <c r="Q1400" s="1">
        <v>254881245</v>
      </c>
      <c r="R1400" s="1">
        <v>0</v>
      </c>
      <c r="S1400" s="1">
        <v>215228095</v>
      </c>
      <c r="T1400" s="1">
        <v>0</v>
      </c>
      <c r="U1400" s="2" t="s">
        <v>0</v>
      </c>
      <c r="V1400" s="1">
        <v>0</v>
      </c>
      <c r="W1400" s="1">
        <v>34183750</v>
      </c>
      <c r="X1400" s="2" t="s">
        <v>9</v>
      </c>
      <c r="Y1400" s="1">
        <v>5469400</v>
      </c>
      <c r="Z1400" s="1">
        <v>0</v>
      </c>
      <c r="AA1400" s="2" t="s">
        <v>0</v>
      </c>
      <c r="AB1400" s="1">
        <v>0</v>
      </c>
      <c r="AC1400" s="1">
        <v>0</v>
      </c>
      <c r="AD1400" s="2" t="s">
        <v>0</v>
      </c>
      <c r="AE1400" s="1">
        <v>0</v>
      </c>
      <c r="AF1400" s="2">
        <v>0</v>
      </c>
      <c r="AG1400" s="2" t="s">
        <v>0</v>
      </c>
      <c r="AH1400" s="1">
        <v>0</v>
      </c>
      <c r="AI1400" s="1">
        <v>0</v>
      </c>
      <c r="AJ1400" s="2" t="s">
        <v>0</v>
      </c>
      <c r="AK1400" s="1">
        <v>0</v>
      </c>
      <c r="AL1400" s="1">
        <v>0</v>
      </c>
      <c r="AM1400" s="49" t="s">
        <v>1</v>
      </c>
      <c r="AN1400" s="2" t="s">
        <v>1</v>
      </c>
      <c r="AO1400" s="49" t="s">
        <v>1</v>
      </c>
      <c r="AP1400" s="2" t="s">
        <v>1</v>
      </c>
      <c r="AR1400" s="7"/>
      <c r="AS1400" s="125"/>
      <c r="AT1400" s="5"/>
      <c r="AU1400" s="13"/>
    </row>
    <row r="1401" spans="1:47" x14ac:dyDescent="0.25">
      <c r="A1401" s="2" t="s">
        <v>3423</v>
      </c>
      <c r="B1401" s="48">
        <v>44195</v>
      </c>
      <c r="C1401" s="2" t="s">
        <v>35</v>
      </c>
      <c r="D1401" s="2" t="s">
        <v>42</v>
      </c>
      <c r="E1401" s="2" t="s">
        <v>219</v>
      </c>
      <c r="F1401" s="2" t="s">
        <v>3409</v>
      </c>
      <c r="G1401" s="2" t="s">
        <v>3</v>
      </c>
      <c r="H1401" s="2" t="s">
        <v>3424</v>
      </c>
      <c r="I1401" s="1" t="s">
        <v>1</v>
      </c>
      <c r="J1401" s="1" t="s">
        <v>1</v>
      </c>
      <c r="K1401" s="1" t="s">
        <v>1</v>
      </c>
      <c r="L1401" s="1" t="s">
        <v>1</v>
      </c>
      <c r="M1401" s="1">
        <v>0</v>
      </c>
      <c r="N1401" s="2" t="s">
        <v>1</v>
      </c>
      <c r="O1401" s="2" t="s">
        <v>2</v>
      </c>
      <c r="P1401" s="2" t="s">
        <v>1</v>
      </c>
      <c r="Q1401" s="1">
        <v>59263659</v>
      </c>
      <c r="R1401" s="1">
        <v>0</v>
      </c>
      <c r="S1401" s="1">
        <v>58770079</v>
      </c>
      <c r="T1401" s="1">
        <v>0</v>
      </c>
      <c r="U1401" s="2" t="s">
        <v>0</v>
      </c>
      <c r="V1401" s="1">
        <v>0</v>
      </c>
      <c r="W1401" s="1">
        <v>425500</v>
      </c>
      <c r="X1401" s="2" t="s">
        <v>0</v>
      </c>
      <c r="Y1401" s="1">
        <v>68080</v>
      </c>
      <c r="Z1401" s="1">
        <v>0</v>
      </c>
      <c r="AA1401" s="2" t="s">
        <v>0</v>
      </c>
      <c r="AB1401" s="1">
        <v>0</v>
      </c>
      <c r="AC1401" s="1">
        <v>0</v>
      </c>
      <c r="AD1401" s="2" t="s">
        <v>0</v>
      </c>
      <c r="AE1401" s="1">
        <v>0</v>
      </c>
      <c r="AF1401" s="2">
        <v>0</v>
      </c>
      <c r="AG1401" s="2" t="s">
        <v>0</v>
      </c>
      <c r="AH1401" s="1">
        <v>0</v>
      </c>
      <c r="AI1401" s="1">
        <v>0</v>
      </c>
      <c r="AJ1401" s="2" t="s">
        <v>0</v>
      </c>
      <c r="AK1401" s="1">
        <v>0</v>
      </c>
      <c r="AL1401" s="1">
        <v>0</v>
      </c>
      <c r="AM1401" s="49" t="s">
        <v>1</v>
      </c>
      <c r="AN1401" s="2" t="s">
        <v>1</v>
      </c>
      <c r="AO1401" s="49" t="s">
        <v>1</v>
      </c>
      <c r="AP1401" s="2" t="s">
        <v>1</v>
      </c>
      <c r="AR1401" s="7"/>
      <c r="AS1401" s="125"/>
      <c r="AT1401" s="5"/>
      <c r="AU1401" s="13"/>
    </row>
    <row r="1402" spans="1:47" x14ac:dyDescent="0.25">
      <c r="A1402" s="2" t="s">
        <v>3425</v>
      </c>
      <c r="B1402" s="48">
        <v>44195</v>
      </c>
      <c r="C1402" s="2" t="s">
        <v>6</v>
      </c>
      <c r="D1402" s="2" t="s">
        <v>42</v>
      </c>
      <c r="E1402" s="2" t="s">
        <v>217</v>
      </c>
      <c r="F1402" s="2" t="s">
        <v>470</v>
      </c>
      <c r="G1402" s="2" t="s">
        <v>13</v>
      </c>
      <c r="H1402" s="2" t="s">
        <v>3426</v>
      </c>
      <c r="I1402" s="1"/>
      <c r="J1402" s="1"/>
      <c r="K1402" s="1"/>
      <c r="L1402" s="1"/>
      <c r="M1402" s="1">
        <v>0</v>
      </c>
      <c r="N1402" s="2"/>
      <c r="O1402" s="2" t="s">
        <v>3427</v>
      </c>
      <c r="P1402" s="2"/>
      <c r="Q1402" s="1">
        <v>-5437000</v>
      </c>
      <c r="R1402" s="1">
        <v>0</v>
      </c>
      <c r="S1402" s="1">
        <v>-5437000</v>
      </c>
      <c r="T1402" s="1">
        <v>0</v>
      </c>
      <c r="U1402" s="2" t="s">
        <v>0</v>
      </c>
      <c r="V1402" s="1">
        <v>0</v>
      </c>
      <c r="W1402" s="1">
        <v>0</v>
      </c>
      <c r="X1402" s="2" t="s">
        <v>0</v>
      </c>
      <c r="Y1402" s="1">
        <v>0</v>
      </c>
      <c r="Z1402" s="1">
        <v>0</v>
      </c>
      <c r="AA1402" s="2" t="s">
        <v>0</v>
      </c>
      <c r="AB1402" s="1">
        <v>0</v>
      </c>
      <c r="AC1402" s="1">
        <v>0</v>
      </c>
      <c r="AD1402" s="2" t="s">
        <v>0</v>
      </c>
      <c r="AE1402" s="1">
        <v>0</v>
      </c>
      <c r="AF1402" s="2">
        <v>0</v>
      </c>
      <c r="AG1402" s="2" t="s">
        <v>0</v>
      </c>
      <c r="AH1402" s="1">
        <v>0</v>
      </c>
      <c r="AI1402" s="1">
        <v>0</v>
      </c>
      <c r="AJ1402" s="2" t="s">
        <v>0</v>
      </c>
      <c r="AK1402" s="1">
        <v>0</v>
      </c>
      <c r="AL1402" s="1">
        <v>0</v>
      </c>
      <c r="AM1402" s="49" t="s">
        <v>1</v>
      </c>
      <c r="AN1402" s="2" t="s">
        <v>1</v>
      </c>
      <c r="AO1402" s="49" t="s">
        <v>1</v>
      </c>
      <c r="AP1402" s="2" t="s">
        <v>1</v>
      </c>
      <c r="AR1402" s="7"/>
      <c r="AS1402" s="125"/>
      <c r="AT1402" s="5"/>
      <c r="AU1402" s="13"/>
    </row>
    <row r="1403" spans="1:47" x14ac:dyDescent="0.25">
      <c r="A1403" s="2" t="s">
        <v>3428</v>
      </c>
      <c r="B1403" s="48">
        <v>44195</v>
      </c>
      <c r="C1403" s="2" t="s">
        <v>6</v>
      </c>
      <c r="D1403" s="2" t="s">
        <v>42</v>
      </c>
      <c r="E1403" s="2" t="s">
        <v>217</v>
      </c>
      <c r="F1403" s="2" t="s">
        <v>470</v>
      </c>
      <c r="G1403" s="2" t="s">
        <v>3</v>
      </c>
      <c r="H1403" s="2" t="s">
        <v>3429</v>
      </c>
      <c r="I1403" s="1"/>
      <c r="J1403" s="1"/>
      <c r="K1403" s="1"/>
      <c r="L1403" s="1"/>
      <c r="M1403" s="1">
        <v>0</v>
      </c>
      <c r="N1403" s="2"/>
      <c r="O1403" s="2" t="s">
        <v>2</v>
      </c>
      <c r="P1403" s="2"/>
      <c r="Q1403" s="1">
        <v>323022382</v>
      </c>
      <c r="R1403" s="1">
        <v>0</v>
      </c>
      <c r="S1403" s="1">
        <v>323022382</v>
      </c>
      <c r="T1403" s="1">
        <v>0</v>
      </c>
      <c r="U1403" s="2" t="s">
        <v>0</v>
      </c>
      <c r="V1403" s="1">
        <v>0</v>
      </c>
      <c r="W1403" s="1">
        <v>0</v>
      </c>
      <c r="X1403" s="2" t="s">
        <v>0</v>
      </c>
      <c r="Y1403" s="1">
        <v>0</v>
      </c>
      <c r="Z1403" s="1">
        <v>0</v>
      </c>
      <c r="AA1403" s="2" t="s">
        <v>0</v>
      </c>
      <c r="AB1403" s="1">
        <v>0</v>
      </c>
      <c r="AC1403" s="1">
        <v>0</v>
      </c>
      <c r="AD1403" s="2" t="s">
        <v>0</v>
      </c>
      <c r="AE1403" s="1">
        <v>0</v>
      </c>
      <c r="AF1403" s="2">
        <v>0</v>
      </c>
      <c r="AG1403" s="2" t="s">
        <v>0</v>
      </c>
      <c r="AH1403" s="1">
        <v>0</v>
      </c>
      <c r="AI1403" s="1">
        <v>0</v>
      </c>
      <c r="AJ1403" s="2" t="s">
        <v>0</v>
      </c>
      <c r="AK1403" s="1">
        <v>0</v>
      </c>
      <c r="AL1403" s="1">
        <v>0</v>
      </c>
      <c r="AM1403" s="49" t="s">
        <v>1</v>
      </c>
      <c r="AN1403" s="2" t="s">
        <v>1</v>
      </c>
      <c r="AO1403" s="49" t="s">
        <v>1</v>
      </c>
      <c r="AP1403" s="2" t="s">
        <v>1</v>
      </c>
      <c r="AR1403" s="7"/>
      <c r="AS1403" s="125"/>
      <c r="AT1403" s="5"/>
      <c r="AU1403" s="13"/>
    </row>
    <row r="1404" spans="1:47" x14ac:dyDescent="0.25">
      <c r="A1404" s="2" t="s">
        <v>3430</v>
      </c>
      <c r="B1404" s="48">
        <v>44195</v>
      </c>
      <c r="C1404" s="2" t="s">
        <v>6</v>
      </c>
      <c r="D1404" s="2" t="s">
        <v>42</v>
      </c>
      <c r="E1404" s="2" t="s">
        <v>221</v>
      </c>
      <c r="F1404" s="2" t="s">
        <v>877</v>
      </c>
      <c r="G1404" s="2" t="s">
        <v>3</v>
      </c>
      <c r="H1404" s="2" t="s">
        <v>3431</v>
      </c>
      <c r="I1404" s="1" t="s">
        <v>1</v>
      </c>
      <c r="J1404" s="1" t="s">
        <v>1</v>
      </c>
      <c r="K1404" s="1" t="s">
        <v>1</v>
      </c>
      <c r="L1404" s="1" t="s">
        <v>1</v>
      </c>
      <c r="M1404" s="1">
        <v>0</v>
      </c>
      <c r="N1404" s="2" t="s">
        <v>1</v>
      </c>
      <c r="O1404" s="2" t="s">
        <v>2</v>
      </c>
      <c r="P1404" s="2" t="s">
        <v>1</v>
      </c>
      <c r="Q1404" s="1">
        <v>1716602120.8251998</v>
      </c>
      <c r="R1404" s="1">
        <v>0</v>
      </c>
      <c r="S1404" s="1">
        <v>1425947443.25</v>
      </c>
      <c r="T1404" s="1">
        <v>0</v>
      </c>
      <c r="U1404" s="2" t="s">
        <v>0</v>
      </c>
      <c r="V1404" s="1">
        <v>0</v>
      </c>
      <c r="W1404" s="1">
        <v>250564377.22</v>
      </c>
      <c r="X1404" s="2" t="s">
        <v>0</v>
      </c>
      <c r="Y1404" s="1">
        <v>40090300.3552</v>
      </c>
      <c r="Z1404" s="1">
        <v>0</v>
      </c>
      <c r="AA1404" s="2" t="s">
        <v>0</v>
      </c>
      <c r="AB1404" s="1">
        <v>0</v>
      </c>
      <c r="AC1404" s="1">
        <v>0</v>
      </c>
      <c r="AD1404" s="2" t="s">
        <v>0</v>
      </c>
      <c r="AE1404" s="1">
        <v>0</v>
      </c>
      <c r="AF1404" s="2">
        <v>0</v>
      </c>
      <c r="AG1404" s="2" t="s">
        <v>0</v>
      </c>
      <c r="AH1404" s="1">
        <v>0</v>
      </c>
      <c r="AI1404" s="1">
        <v>0</v>
      </c>
      <c r="AJ1404" s="2" t="s">
        <v>0</v>
      </c>
      <c r="AK1404" s="1">
        <v>0</v>
      </c>
      <c r="AL1404" s="1">
        <v>0</v>
      </c>
      <c r="AM1404" s="49" t="s">
        <v>1</v>
      </c>
      <c r="AN1404" s="2" t="s">
        <v>1</v>
      </c>
      <c r="AO1404" s="49" t="s">
        <v>1</v>
      </c>
      <c r="AP1404" s="2" t="s">
        <v>1</v>
      </c>
      <c r="AR1404" s="7"/>
      <c r="AS1404" s="125"/>
      <c r="AT1404" s="5"/>
      <c r="AU1404" s="13"/>
    </row>
    <row r="1405" spans="1:47" x14ac:dyDescent="0.25">
      <c r="A1405" s="2" t="s">
        <v>3432</v>
      </c>
      <c r="B1405" s="48">
        <v>44195</v>
      </c>
      <c r="C1405" s="2" t="s">
        <v>27</v>
      </c>
      <c r="D1405" s="2" t="s">
        <v>38</v>
      </c>
      <c r="E1405" s="2" t="s">
        <v>4</v>
      </c>
      <c r="F1405" s="2" t="s">
        <v>3148</v>
      </c>
      <c r="G1405" s="2" t="s">
        <v>3</v>
      </c>
      <c r="H1405" s="2" t="s">
        <v>3433</v>
      </c>
      <c r="I1405" s="1" t="s">
        <v>1</v>
      </c>
      <c r="J1405" s="1" t="s">
        <v>1</v>
      </c>
      <c r="K1405" s="1" t="s">
        <v>1</v>
      </c>
      <c r="L1405" s="1" t="s">
        <v>1</v>
      </c>
      <c r="M1405" s="1">
        <v>0</v>
      </c>
      <c r="N1405" s="2" t="s">
        <v>1</v>
      </c>
      <c r="O1405" s="2" t="s">
        <v>2</v>
      </c>
      <c r="P1405" s="2" t="s">
        <v>1</v>
      </c>
      <c r="Q1405" s="1">
        <v>132352390.2</v>
      </c>
      <c r="R1405" s="1">
        <v>0</v>
      </c>
      <c r="S1405" s="1">
        <v>88888102.25</v>
      </c>
      <c r="T1405" s="1">
        <v>0</v>
      </c>
      <c r="U1405" s="2" t="s">
        <v>0</v>
      </c>
      <c r="V1405" s="1">
        <v>0</v>
      </c>
      <c r="W1405" s="1">
        <v>37469213.75</v>
      </c>
      <c r="X1405" s="2" t="s">
        <v>9</v>
      </c>
      <c r="Y1405" s="1">
        <v>5995074.2000000002</v>
      </c>
      <c r="Z1405" s="1">
        <v>0</v>
      </c>
      <c r="AA1405" s="2" t="s">
        <v>0</v>
      </c>
      <c r="AB1405" s="1">
        <v>0</v>
      </c>
      <c r="AC1405" s="1">
        <v>0</v>
      </c>
      <c r="AD1405" s="2" t="s">
        <v>0</v>
      </c>
      <c r="AE1405" s="1">
        <v>0</v>
      </c>
      <c r="AF1405" s="2">
        <v>0</v>
      </c>
      <c r="AG1405" s="2" t="s">
        <v>0</v>
      </c>
      <c r="AH1405" s="1">
        <v>0</v>
      </c>
      <c r="AI1405" s="1">
        <v>0</v>
      </c>
      <c r="AJ1405" s="2" t="s">
        <v>0</v>
      </c>
      <c r="AK1405" s="1">
        <v>0</v>
      </c>
      <c r="AL1405" s="1">
        <v>0</v>
      </c>
      <c r="AM1405" s="49" t="s">
        <v>1</v>
      </c>
      <c r="AN1405" s="2" t="s">
        <v>1</v>
      </c>
      <c r="AO1405" s="49" t="s">
        <v>1</v>
      </c>
      <c r="AP1405" s="2" t="s">
        <v>1</v>
      </c>
      <c r="AR1405" s="7"/>
      <c r="AS1405" s="125"/>
      <c r="AT1405" s="5"/>
      <c r="AU1405" s="13"/>
    </row>
    <row r="1406" spans="1:47" x14ac:dyDescent="0.25">
      <c r="A1406" s="2" t="s">
        <v>3434</v>
      </c>
      <c r="B1406" s="48">
        <v>44195</v>
      </c>
      <c r="C1406" s="2" t="s">
        <v>27</v>
      </c>
      <c r="D1406" s="2" t="s">
        <v>38</v>
      </c>
      <c r="E1406" s="2" t="s">
        <v>4</v>
      </c>
      <c r="F1406" s="2" t="s">
        <v>3435</v>
      </c>
      <c r="G1406" s="2" t="s">
        <v>3</v>
      </c>
      <c r="H1406" s="2" t="s">
        <v>3436</v>
      </c>
      <c r="I1406" s="1" t="s">
        <v>1</v>
      </c>
      <c r="J1406" s="1" t="s">
        <v>1</v>
      </c>
      <c r="K1406" s="1" t="s">
        <v>1</v>
      </c>
      <c r="L1406" s="1" t="s">
        <v>1</v>
      </c>
      <c r="M1406" s="1">
        <v>0</v>
      </c>
      <c r="N1406" s="2" t="s">
        <v>1</v>
      </c>
      <c r="O1406" s="2" t="s">
        <v>937</v>
      </c>
      <c r="P1406" s="2" t="s">
        <v>938</v>
      </c>
      <c r="Q1406" s="1">
        <v>46299195.5</v>
      </c>
      <c r="R1406" s="1">
        <v>0</v>
      </c>
      <c r="S1406" s="1">
        <v>29661547.5</v>
      </c>
      <c r="T1406" s="1">
        <v>14342800</v>
      </c>
      <c r="U1406" s="2" t="s">
        <v>9</v>
      </c>
      <c r="V1406" s="1">
        <v>2294848</v>
      </c>
      <c r="W1406" s="1">
        <v>0</v>
      </c>
      <c r="X1406" s="2" t="s">
        <v>0</v>
      </c>
      <c r="Y1406" s="1">
        <v>0</v>
      </c>
      <c r="Z1406" s="1">
        <v>0</v>
      </c>
      <c r="AA1406" s="2" t="s">
        <v>0</v>
      </c>
      <c r="AB1406" s="1">
        <v>0</v>
      </c>
      <c r="AC1406" s="1">
        <v>0</v>
      </c>
      <c r="AD1406" s="2" t="s">
        <v>0</v>
      </c>
      <c r="AE1406" s="1">
        <v>0</v>
      </c>
      <c r="AF1406" s="2">
        <v>0</v>
      </c>
      <c r="AG1406" s="2" t="s">
        <v>0</v>
      </c>
      <c r="AH1406" s="1">
        <v>0</v>
      </c>
      <c r="AI1406" s="1">
        <v>0</v>
      </c>
      <c r="AJ1406" s="2" t="s">
        <v>0</v>
      </c>
      <c r="AK1406" s="1">
        <v>0</v>
      </c>
      <c r="AL1406" s="1">
        <v>0</v>
      </c>
      <c r="AM1406" s="49" t="s">
        <v>1</v>
      </c>
      <c r="AN1406" s="2" t="s">
        <v>1</v>
      </c>
      <c r="AO1406" s="49" t="s">
        <v>1</v>
      </c>
      <c r="AP1406" s="2" t="s">
        <v>1</v>
      </c>
      <c r="AR1406" s="7"/>
      <c r="AS1406" s="125"/>
      <c r="AT1406" s="5"/>
      <c r="AU1406" s="13"/>
    </row>
    <row r="1407" spans="1:47" x14ac:dyDescent="0.25">
      <c r="A1407" s="2" t="s">
        <v>3437</v>
      </c>
      <c r="B1407" s="48">
        <v>44195</v>
      </c>
      <c r="C1407" s="2" t="s">
        <v>27</v>
      </c>
      <c r="D1407" s="2" t="s">
        <v>38</v>
      </c>
      <c r="E1407" s="2" t="s">
        <v>4</v>
      </c>
      <c r="F1407" s="2" t="s">
        <v>3148</v>
      </c>
      <c r="G1407" s="2" t="s">
        <v>3</v>
      </c>
      <c r="H1407" s="2" t="s">
        <v>3438</v>
      </c>
      <c r="I1407" s="1" t="s">
        <v>1</v>
      </c>
      <c r="J1407" s="1" t="s">
        <v>1</v>
      </c>
      <c r="K1407" s="1" t="s">
        <v>1</v>
      </c>
      <c r="L1407" s="1" t="s">
        <v>1</v>
      </c>
      <c r="M1407" s="1">
        <v>0</v>
      </c>
      <c r="N1407" s="2" t="s">
        <v>1</v>
      </c>
      <c r="O1407" s="2" t="s">
        <v>2</v>
      </c>
      <c r="P1407" s="2" t="s">
        <v>1</v>
      </c>
      <c r="Q1407" s="1">
        <v>495790578.94999999</v>
      </c>
      <c r="R1407" s="1">
        <v>0</v>
      </c>
      <c r="S1407" s="1">
        <v>318405864.25</v>
      </c>
      <c r="T1407" s="1">
        <v>0</v>
      </c>
      <c r="U1407" s="2" t="s">
        <v>0</v>
      </c>
      <c r="V1407" s="1">
        <v>0</v>
      </c>
      <c r="W1407" s="1">
        <v>152917857.5</v>
      </c>
      <c r="X1407" s="2" t="s">
        <v>0</v>
      </c>
      <c r="Y1407" s="1">
        <v>24466857.199999999</v>
      </c>
      <c r="Z1407" s="1">
        <v>0</v>
      </c>
      <c r="AA1407" s="2" t="s">
        <v>0</v>
      </c>
      <c r="AB1407" s="1">
        <v>0</v>
      </c>
      <c r="AC1407" s="1">
        <v>0</v>
      </c>
      <c r="AD1407" s="2" t="s">
        <v>0</v>
      </c>
      <c r="AE1407" s="1">
        <v>0</v>
      </c>
      <c r="AF1407" s="2">
        <v>0</v>
      </c>
      <c r="AG1407" s="2" t="s">
        <v>0</v>
      </c>
      <c r="AH1407" s="1">
        <v>0</v>
      </c>
      <c r="AI1407" s="1">
        <v>0</v>
      </c>
      <c r="AJ1407" s="2" t="s">
        <v>0</v>
      </c>
      <c r="AK1407" s="1">
        <v>0</v>
      </c>
      <c r="AL1407" s="1">
        <v>0</v>
      </c>
      <c r="AM1407" s="49" t="s">
        <v>1</v>
      </c>
      <c r="AN1407" s="2" t="s">
        <v>1</v>
      </c>
      <c r="AO1407" s="49" t="s">
        <v>1</v>
      </c>
      <c r="AP1407" s="2" t="s">
        <v>1</v>
      </c>
      <c r="AR1407" s="7"/>
      <c r="AS1407" s="125"/>
      <c r="AT1407" s="5"/>
      <c r="AU1407" s="13"/>
    </row>
    <row r="1408" spans="1:47" x14ac:dyDescent="0.25">
      <c r="A1408" s="2" t="s">
        <v>3439</v>
      </c>
      <c r="B1408" s="48">
        <v>44195</v>
      </c>
      <c r="C1408" s="2" t="s">
        <v>35</v>
      </c>
      <c r="D1408" s="2" t="s">
        <v>38</v>
      </c>
      <c r="E1408" s="2" t="s">
        <v>210</v>
      </c>
      <c r="F1408" s="2" t="s">
        <v>2768</v>
      </c>
      <c r="G1408" s="2" t="s">
        <v>13</v>
      </c>
      <c r="H1408" s="2" t="s">
        <v>1</v>
      </c>
      <c r="I1408" s="1" t="s">
        <v>941</v>
      </c>
      <c r="J1408" s="1" t="s">
        <v>1</v>
      </c>
      <c r="K1408" s="1" t="s">
        <v>3440</v>
      </c>
      <c r="L1408" s="1" t="s">
        <v>3395</v>
      </c>
      <c r="M1408" s="1">
        <v>1787560</v>
      </c>
      <c r="N1408" s="2" t="s">
        <v>12</v>
      </c>
      <c r="O1408" s="2" t="s">
        <v>3441</v>
      </c>
      <c r="P1408" s="2" t="s">
        <v>3442</v>
      </c>
      <c r="Q1408" s="1">
        <v>-960480</v>
      </c>
      <c r="R1408" s="1">
        <v>0</v>
      </c>
      <c r="S1408" s="1">
        <v>0</v>
      </c>
      <c r="T1408" s="1">
        <v>0</v>
      </c>
      <c r="U1408" s="2" t="s">
        <v>0</v>
      </c>
      <c r="V1408" s="1">
        <v>0</v>
      </c>
      <c r="W1408" s="1">
        <v>-828000</v>
      </c>
      <c r="X1408" s="2" t="s">
        <v>9</v>
      </c>
      <c r="Y1408" s="1">
        <v>-132480</v>
      </c>
      <c r="Z1408" s="1">
        <v>0</v>
      </c>
      <c r="AA1408" s="2" t="s">
        <v>0</v>
      </c>
      <c r="AB1408" s="1">
        <v>0</v>
      </c>
      <c r="AC1408" s="1">
        <v>0</v>
      </c>
      <c r="AD1408" s="2" t="s">
        <v>0</v>
      </c>
      <c r="AE1408" s="1">
        <v>0</v>
      </c>
      <c r="AF1408" s="2">
        <v>0</v>
      </c>
      <c r="AG1408" s="2" t="s">
        <v>0</v>
      </c>
      <c r="AH1408" s="1">
        <v>0</v>
      </c>
      <c r="AI1408" s="1">
        <v>0</v>
      </c>
      <c r="AJ1408" s="2" t="s">
        <v>0</v>
      </c>
      <c r="AK1408" s="1">
        <v>0</v>
      </c>
      <c r="AL1408" s="1">
        <v>0</v>
      </c>
      <c r="AM1408" s="49" t="s">
        <v>1</v>
      </c>
      <c r="AN1408" s="2" t="s">
        <v>1</v>
      </c>
      <c r="AO1408" s="49" t="s">
        <v>1</v>
      </c>
      <c r="AP1408" s="2" t="s">
        <v>1</v>
      </c>
      <c r="AR1408" s="7"/>
      <c r="AS1408" s="125"/>
      <c r="AT1408" s="5"/>
      <c r="AU1408" s="13"/>
    </row>
    <row r="1409" spans="1:47" x14ac:dyDescent="0.25">
      <c r="A1409" s="2" t="s">
        <v>3443</v>
      </c>
      <c r="B1409" s="48">
        <v>44195</v>
      </c>
      <c r="C1409" s="2" t="s">
        <v>35</v>
      </c>
      <c r="D1409" s="2" t="s">
        <v>38</v>
      </c>
      <c r="E1409" s="2" t="s">
        <v>210</v>
      </c>
      <c r="F1409" s="2" t="s">
        <v>2768</v>
      </c>
      <c r="G1409" s="2" t="s">
        <v>3</v>
      </c>
      <c r="H1409" s="2" t="s">
        <v>3444</v>
      </c>
      <c r="I1409" s="1" t="s">
        <v>1</v>
      </c>
      <c r="J1409" s="1" t="s">
        <v>1</v>
      </c>
      <c r="K1409" s="1" t="s">
        <v>1</v>
      </c>
      <c r="L1409" s="1" t="s">
        <v>1</v>
      </c>
      <c r="M1409" s="1">
        <v>0</v>
      </c>
      <c r="N1409" s="2" t="s">
        <v>1</v>
      </c>
      <c r="O1409" s="2" t="s">
        <v>2</v>
      </c>
      <c r="P1409" s="2" t="s">
        <v>1</v>
      </c>
      <c r="Q1409" s="1">
        <v>614785524.25</v>
      </c>
      <c r="R1409" s="1">
        <v>0</v>
      </c>
      <c r="S1409" s="1">
        <v>519731354.25</v>
      </c>
      <c r="T1409" s="1">
        <v>0</v>
      </c>
      <c r="U1409" s="2" t="s">
        <v>0</v>
      </c>
      <c r="V1409" s="1">
        <v>0</v>
      </c>
      <c r="W1409" s="1">
        <v>81943250</v>
      </c>
      <c r="X1409" s="2" t="s">
        <v>9</v>
      </c>
      <c r="Y1409" s="1">
        <v>13110920</v>
      </c>
      <c r="Z1409" s="1">
        <v>0</v>
      </c>
      <c r="AA1409" s="2" t="s">
        <v>0</v>
      </c>
      <c r="AB1409" s="1">
        <v>0</v>
      </c>
      <c r="AC1409" s="1">
        <v>0</v>
      </c>
      <c r="AD1409" s="2" t="s">
        <v>0</v>
      </c>
      <c r="AE1409" s="1">
        <v>0</v>
      </c>
      <c r="AF1409" s="2">
        <v>0</v>
      </c>
      <c r="AG1409" s="2" t="s">
        <v>0</v>
      </c>
      <c r="AH1409" s="1">
        <v>0</v>
      </c>
      <c r="AI1409" s="1">
        <v>0</v>
      </c>
      <c r="AJ1409" s="2" t="s">
        <v>0</v>
      </c>
      <c r="AK1409" s="1">
        <v>0</v>
      </c>
      <c r="AL1409" s="1">
        <v>0</v>
      </c>
      <c r="AM1409" s="49" t="s">
        <v>1</v>
      </c>
      <c r="AN1409" s="2" t="s">
        <v>1</v>
      </c>
      <c r="AO1409" s="49" t="s">
        <v>1</v>
      </c>
      <c r="AP1409" s="2" t="s">
        <v>1</v>
      </c>
      <c r="AR1409" s="7"/>
      <c r="AS1409" s="125"/>
      <c r="AT1409" s="5"/>
      <c r="AU1409" s="13"/>
    </row>
    <row r="1410" spans="1:47" x14ac:dyDescent="0.25">
      <c r="A1410" s="2" t="s">
        <v>3445</v>
      </c>
      <c r="B1410" s="48">
        <v>44195</v>
      </c>
      <c r="C1410" s="2" t="s">
        <v>6</v>
      </c>
      <c r="D1410" s="2" t="s">
        <v>38</v>
      </c>
      <c r="E1410" s="2" t="s">
        <v>212</v>
      </c>
      <c r="F1410" s="2" t="s">
        <v>3446</v>
      </c>
      <c r="G1410" s="2" t="s">
        <v>3</v>
      </c>
      <c r="H1410" s="2" t="s">
        <v>3447</v>
      </c>
      <c r="I1410" s="1" t="s">
        <v>1</v>
      </c>
      <c r="J1410" s="1" t="s">
        <v>1</v>
      </c>
      <c r="K1410" s="1" t="s">
        <v>1</v>
      </c>
      <c r="L1410" s="1" t="s">
        <v>1</v>
      </c>
      <c r="M1410" s="1">
        <v>0</v>
      </c>
      <c r="N1410" s="2" t="s">
        <v>1</v>
      </c>
      <c r="O1410" s="2" t="s">
        <v>2</v>
      </c>
      <c r="P1410" s="2" t="s">
        <v>1</v>
      </c>
      <c r="Q1410" s="1">
        <v>1433242997.1099999</v>
      </c>
      <c r="R1410" s="1">
        <v>0</v>
      </c>
      <c r="S1410" s="1">
        <v>1089389102.75</v>
      </c>
      <c r="T1410" s="1">
        <v>0</v>
      </c>
      <c r="U1410" s="2" t="s">
        <v>0</v>
      </c>
      <c r="V1410" s="1">
        <v>0</v>
      </c>
      <c r="W1410" s="1">
        <v>296425771</v>
      </c>
      <c r="X1410" s="2" t="s">
        <v>0</v>
      </c>
      <c r="Y1410" s="1">
        <v>47428123.359999999</v>
      </c>
      <c r="Z1410" s="1">
        <v>0</v>
      </c>
      <c r="AA1410" s="2" t="s">
        <v>0</v>
      </c>
      <c r="AB1410" s="1">
        <v>0</v>
      </c>
      <c r="AC1410" s="1">
        <v>0</v>
      </c>
      <c r="AD1410" s="2" t="s">
        <v>0</v>
      </c>
      <c r="AE1410" s="1">
        <v>0</v>
      </c>
      <c r="AF1410" s="2">
        <v>0</v>
      </c>
      <c r="AG1410" s="2" t="s">
        <v>0</v>
      </c>
      <c r="AH1410" s="1">
        <v>0</v>
      </c>
      <c r="AI1410" s="1">
        <v>0</v>
      </c>
      <c r="AJ1410" s="2" t="s">
        <v>0</v>
      </c>
      <c r="AK1410" s="1">
        <v>0</v>
      </c>
      <c r="AL1410" s="1">
        <v>0</v>
      </c>
      <c r="AM1410" s="49" t="s">
        <v>1</v>
      </c>
      <c r="AN1410" s="2" t="s">
        <v>1</v>
      </c>
      <c r="AO1410" s="49" t="s">
        <v>1</v>
      </c>
      <c r="AP1410" s="2" t="s">
        <v>1</v>
      </c>
      <c r="AR1410" s="7"/>
      <c r="AS1410" s="125"/>
      <c r="AT1410" s="5"/>
      <c r="AU1410" s="13"/>
    </row>
    <row r="1411" spans="1:47" x14ac:dyDescent="0.25">
      <c r="A1411" s="2" t="s">
        <v>3448</v>
      </c>
      <c r="B1411" s="48">
        <v>44195</v>
      </c>
      <c r="C1411" s="2" t="s">
        <v>27</v>
      </c>
      <c r="D1411" s="2" t="s">
        <v>33</v>
      </c>
      <c r="E1411" s="2" t="s">
        <v>32</v>
      </c>
      <c r="F1411" s="2" t="s">
        <v>3231</v>
      </c>
      <c r="G1411" s="2" t="s">
        <v>3</v>
      </c>
      <c r="H1411" s="2" t="s">
        <v>3449</v>
      </c>
      <c r="I1411" s="1" t="s">
        <v>1</v>
      </c>
      <c r="J1411" s="1" t="s">
        <v>1</v>
      </c>
      <c r="K1411" s="1" t="s">
        <v>1</v>
      </c>
      <c r="L1411" s="1" t="s">
        <v>1</v>
      </c>
      <c r="M1411" s="1">
        <v>0</v>
      </c>
      <c r="N1411" s="2" t="s">
        <v>1</v>
      </c>
      <c r="O1411" s="2" t="s">
        <v>2</v>
      </c>
      <c r="P1411" s="2" t="s">
        <v>1</v>
      </c>
      <c r="Q1411" s="1">
        <v>817504787.99360001</v>
      </c>
      <c r="R1411" s="1">
        <v>0</v>
      </c>
      <c r="S1411" s="1">
        <v>553102186.42999995</v>
      </c>
      <c r="T1411" s="1">
        <v>0</v>
      </c>
      <c r="U1411" s="2" t="s">
        <v>0</v>
      </c>
      <c r="V1411" s="1">
        <v>0</v>
      </c>
      <c r="W1411" s="1">
        <v>227933277.21000001</v>
      </c>
      <c r="X1411" s="2" t="s">
        <v>9</v>
      </c>
      <c r="Y1411" s="1">
        <v>36469324.353599995</v>
      </c>
      <c r="Z1411" s="1">
        <v>0</v>
      </c>
      <c r="AA1411" s="2" t="s">
        <v>0</v>
      </c>
      <c r="AB1411" s="1">
        <v>0</v>
      </c>
      <c r="AC1411" s="1">
        <v>0</v>
      </c>
      <c r="AD1411" s="2" t="s">
        <v>0</v>
      </c>
      <c r="AE1411" s="1">
        <v>0</v>
      </c>
      <c r="AF1411" s="2">
        <v>0</v>
      </c>
      <c r="AG1411" s="2" t="s">
        <v>0</v>
      </c>
      <c r="AH1411" s="1">
        <v>0</v>
      </c>
      <c r="AI1411" s="1">
        <v>0</v>
      </c>
      <c r="AJ1411" s="2" t="s">
        <v>0</v>
      </c>
      <c r="AK1411" s="1">
        <v>0</v>
      </c>
      <c r="AL1411" s="1">
        <v>0</v>
      </c>
      <c r="AM1411" s="49" t="s">
        <v>1</v>
      </c>
      <c r="AN1411" s="2" t="s">
        <v>1</v>
      </c>
      <c r="AO1411" s="49" t="s">
        <v>1</v>
      </c>
      <c r="AP1411" s="2" t="s">
        <v>1</v>
      </c>
      <c r="AR1411" s="7"/>
      <c r="AS1411" s="125"/>
      <c r="AT1411" s="5"/>
      <c r="AU1411" s="13"/>
    </row>
    <row r="1412" spans="1:47" x14ac:dyDescent="0.25">
      <c r="A1412" s="2" t="s">
        <v>3450</v>
      </c>
      <c r="B1412" s="48">
        <v>44195</v>
      </c>
      <c r="C1412" s="2" t="s">
        <v>35</v>
      </c>
      <c r="D1412" s="2" t="s">
        <v>33</v>
      </c>
      <c r="E1412" s="2" t="s">
        <v>2983</v>
      </c>
      <c r="F1412" s="2" t="s">
        <v>854</v>
      </c>
      <c r="G1412" s="2" t="s">
        <v>3</v>
      </c>
      <c r="H1412" s="2" t="s">
        <v>3451</v>
      </c>
      <c r="I1412" s="1" t="s">
        <v>1</v>
      </c>
      <c r="J1412" s="1" t="s">
        <v>1</v>
      </c>
      <c r="K1412" s="1" t="s">
        <v>1</v>
      </c>
      <c r="L1412" s="1" t="s">
        <v>1</v>
      </c>
      <c r="M1412" s="1">
        <v>0</v>
      </c>
      <c r="N1412" s="2" t="s">
        <v>1</v>
      </c>
      <c r="O1412" s="2" t="s">
        <v>2</v>
      </c>
      <c r="P1412" s="2" t="s">
        <v>1</v>
      </c>
      <c r="Q1412" s="1">
        <v>560396272.55999994</v>
      </c>
      <c r="R1412" s="1">
        <v>0</v>
      </c>
      <c r="S1412" s="1">
        <v>497534404</v>
      </c>
      <c r="T1412" s="1">
        <v>0</v>
      </c>
      <c r="U1412" s="2" t="s">
        <v>0</v>
      </c>
      <c r="V1412" s="1">
        <v>0</v>
      </c>
      <c r="W1412" s="1">
        <v>54191266</v>
      </c>
      <c r="X1412" s="2" t="s">
        <v>0</v>
      </c>
      <c r="Y1412" s="1">
        <v>8670602.5600000005</v>
      </c>
      <c r="Z1412" s="1">
        <v>0</v>
      </c>
      <c r="AA1412" s="2" t="s">
        <v>0</v>
      </c>
      <c r="AB1412" s="1">
        <v>0</v>
      </c>
      <c r="AC1412" s="1">
        <v>0</v>
      </c>
      <c r="AD1412" s="2" t="s">
        <v>0</v>
      </c>
      <c r="AE1412" s="1">
        <v>0</v>
      </c>
      <c r="AF1412" s="2">
        <v>0</v>
      </c>
      <c r="AG1412" s="2" t="s">
        <v>0</v>
      </c>
      <c r="AH1412" s="1">
        <v>0</v>
      </c>
      <c r="AI1412" s="1">
        <v>0</v>
      </c>
      <c r="AJ1412" s="2" t="s">
        <v>0</v>
      </c>
      <c r="AK1412" s="1">
        <v>0</v>
      </c>
      <c r="AL1412" s="1">
        <v>0</v>
      </c>
      <c r="AM1412" s="49" t="s">
        <v>1</v>
      </c>
      <c r="AN1412" s="2" t="s">
        <v>1</v>
      </c>
      <c r="AO1412" s="49" t="s">
        <v>1</v>
      </c>
      <c r="AP1412" s="2" t="s">
        <v>1</v>
      </c>
      <c r="AR1412" s="7"/>
      <c r="AS1412" s="125"/>
      <c r="AT1412" s="5"/>
      <c r="AU1412" s="13"/>
    </row>
    <row r="1413" spans="1:47" x14ac:dyDescent="0.25">
      <c r="A1413" s="2" t="s">
        <v>3452</v>
      </c>
      <c r="B1413" s="48">
        <v>44195</v>
      </c>
      <c r="C1413" s="2" t="s">
        <v>6</v>
      </c>
      <c r="D1413" s="2" t="s">
        <v>33</v>
      </c>
      <c r="E1413" s="2" t="s">
        <v>206</v>
      </c>
      <c r="F1413" s="2" t="s">
        <v>485</v>
      </c>
      <c r="G1413" s="2" t="s">
        <v>3</v>
      </c>
      <c r="H1413" s="2" t="s">
        <v>3453</v>
      </c>
      <c r="I1413" s="1" t="s">
        <v>1</v>
      </c>
      <c r="J1413" s="1" t="s">
        <v>1</v>
      </c>
      <c r="K1413" s="1" t="s">
        <v>1</v>
      </c>
      <c r="L1413" s="1" t="s">
        <v>1</v>
      </c>
      <c r="M1413" s="1">
        <v>0</v>
      </c>
      <c r="N1413" s="2" t="s">
        <v>1</v>
      </c>
      <c r="O1413" s="2" t="s">
        <v>2</v>
      </c>
      <c r="P1413" s="2" t="s">
        <v>1</v>
      </c>
      <c r="Q1413" s="1">
        <v>1392588321.9599998</v>
      </c>
      <c r="R1413" s="1">
        <v>0</v>
      </c>
      <c r="S1413" s="1">
        <v>1039148103.5</v>
      </c>
      <c r="T1413" s="1">
        <v>0</v>
      </c>
      <c r="U1413" s="2" t="s">
        <v>0</v>
      </c>
      <c r="V1413" s="1">
        <v>0</v>
      </c>
      <c r="W1413" s="1">
        <v>304689843.5</v>
      </c>
      <c r="X1413" s="2" t="s">
        <v>0</v>
      </c>
      <c r="Y1413" s="1">
        <v>48750374.960000001</v>
      </c>
      <c r="Z1413" s="1">
        <v>0</v>
      </c>
      <c r="AA1413" s="2" t="s">
        <v>0</v>
      </c>
      <c r="AB1413" s="1">
        <v>0</v>
      </c>
      <c r="AC1413" s="1">
        <v>0</v>
      </c>
      <c r="AD1413" s="2" t="s">
        <v>0</v>
      </c>
      <c r="AE1413" s="1">
        <v>0</v>
      </c>
      <c r="AF1413" s="2">
        <v>0</v>
      </c>
      <c r="AG1413" s="2" t="s">
        <v>0</v>
      </c>
      <c r="AH1413" s="1">
        <v>0</v>
      </c>
      <c r="AI1413" s="1">
        <v>0</v>
      </c>
      <c r="AJ1413" s="2" t="s">
        <v>0</v>
      </c>
      <c r="AK1413" s="1">
        <v>0</v>
      </c>
      <c r="AL1413" s="1">
        <v>0</v>
      </c>
      <c r="AM1413" s="49" t="s">
        <v>1</v>
      </c>
      <c r="AN1413" s="2" t="s">
        <v>1</v>
      </c>
      <c r="AO1413" s="49" t="s">
        <v>1</v>
      </c>
      <c r="AP1413" s="2" t="s">
        <v>1</v>
      </c>
      <c r="AR1413" s="7"/>
      <c r="AS1413" s="125"/>
      <c r="AT1413" s="5"/>
      <c r="AU1413" s="13"/>
    </row>
    <row r="1414" spans="1:47" x14ac:dyDescent="0.25">
      <c r="A1414" s="2" t="s">
        <v>3454</v>
      </c>
      <c r="B1414" s="48">
        <v>44195</v>
      </c>
      <c r="C1414" s="2" t="s">
        <v>6</v>
      </c>
      <c r="D1414" s="2" t="s">
        <v>33</v>
      </c>
      <c r="E1414" s="2" t="s">
        <v>206</v>
      </c>
      <c r="F1414" s="2" t="s">
        <v>485</v>
      </c>
      <c r="G1414" s="2" t="s">
        <v>3</v>
      </c>
      <c r="H1414" s="2" t="s">
        <v>3455</v>
      </c>
      <c r="I1414" s="1" t="s">
        <v>1</v>
      </c>
      <c r="J1414" s="1" t="s">
        <v>1</v>
      </c>
      <c r="K1414" s="1" t="s">
        <v>1</v>
      </c>
      <c r="L1414" s="1" t="s">
        <v>1</v>
      </c>
      <c r="M1414" s="1">
        <v>0</v>
      </c>
      <c r="N1414" s="2" t="s">
        <v>1</v>
      </c>
      <c r="O1414" s="2" t="s">
        <v>444</v>
      </c>
      <c r="P1414" s="2" t="s">
        <v>445</v>
      </c>
      <c r="Q1414" s="1">
        <v>19093083</v>
      </c>
      <c r="R1414" s="1">
        <v>0</v>
      </c>
      <c r="S1414" s="1">
        <v>13546311</v>
      </c>
      <c r="T1414" s="1">
        <v>4781700</v>
      </c>
      <c r="U1414" s="2" t="s">
        <v>9</v>
      </c>
      <c r="V1414" s="1">
        <v>765072</v>
      </c>
      <c r="W1414" s="1">
        <v>0</v>
      </c>
      <c r="X1414" s="2" t="s">
        <v>0</v>
      </c>
      <c r="Y1414" s="1">
        <v>0</v>
      </c>
      <c r="Z1414" s="1">
        <v>0</v>
      </c>
      <c r="AA1414" s="2" t="s">
        <v>0</v>
      </c>
      <c r="AB1414" s="1">
        <v>0</v>
      </c>
      <c r="AC1414" s="1">
        <v>0</v>
      </c>
      <c r="AD1414" s="2" t="s">
        <v>0</v>
      </c>
      <c r="AE1414" s="1">
        <v>0</v>
      </c>
      <c r="AF1414" s="2">
        <v>0</v>
      </c>
      <c r="AG1414" s="2" t="s">
        <v>0</v>
      </c>
      <c r="AH1414" s="1">
        <v>0</v>
      </c>
      <c r="AI1414" s="1">
        <v>0</v>
      </c>
      <c r="AJ1414" s="2" t="s">
        <v>0</v>
      </c>
      <c r="AK1414" s="1">
        <v>0</v>
      </c>
      <c r="AL1414" s="1">
        <v>0</v>
      </c>
      <c r="AM1414" s="49" t="s">
        <v>1</v>
      </c>
      <c r="AN1414" s="2" t="s">
        <v>1</v>
      </c>
      <c r="AO1414" s="49" t="s">
        <v>1</v>
      </c>
      <c r="AP1414" s="2" t="s">
        <v>1</v>
      </c>
      <c r="AR1414" s="7"/>
      <c r="AS1414" s="125"/>
      <c r="AT1414" s="5"/>
      <c r="AU1414" s="13"/>
    </row>
    <row r="1415" spans="1:47" x14ac:dyDescent="0.25">
      <c r="A1415" s="2" t="s">
        <v>3456</v>
      </c>
      <c r="B1415" s="48">
        <v>44195</v>
      </c>
      <c r="C1415" s="2" t="s">
        <v>6</v>
      </c>
      <c r="D1415" s="2" t="s">
        <v>33</v>
      </c>
      <c r="E1415" s="2" t="s">
        <v>206</v>
      </c>
      <c r="F1415" s="2" t="s">
        <v>485</v>
      </c>
      <c r="G1415" s="2" t="s">
        <v>3</v>
      </c>
      <c r="H1415" s="2" t="s">
        <v>3457</v>
      </c>
      <c r="I1415" s="1" t="s">
        <v>1</v>
      </c>
      <c r="J1415" s="1" t="s">
        <v>1</v>
      </c>
      <c r="K1415" s="1" t="s">
        <v>1</v>
      </c>
      <c r="L1415" s="1" t="s">
        <v>1</v>
      </c>
      <c r="M1415" s="1">
        <v>0</v>
      </c>
      <c r="N1415" s="2" t="s">
        <v>1</v>
      </c>
      <c r="O1415" s="2" t="s">
        <v>2</v>
      </c>
      <c r="P1415" s="2" t="s">
        <v>1</v>
      </c>
      <c r="Q1415" s="1">
        <v>82678462.25</v>
      </c>
      <c r="R1415" s="1">
        <v>0</v>
      </c>
      <c r="S1415" s="1">
        <v>46259595.25</v>
      </c>
      <c r="T1415" s="1">
        <v>0</v>
      </c>
      <c r="U1415" s="2" t="s">
        <v>0</v>
      </c>
      <c r="V1415" s="1">
        <v>0</v>
      </c>
      <c r="W1415" s="1">
        <v>31395575</v>
      </c>
      <c r="X1415" s="2" t="s">
        <v>0</v>
      </c>
      <c r="Y1415" s="1">
        <v>5023292</v>
      </c>
      <c r="Z1415" s="1">
        <v>0</v>
      </c>
      <c r="AA1415" s="2" t="s">
        <v>0</v>
      </c>
      <c r="AB1415" s="1">
        <v>0</v>
      </c>
      <c r="AC1415" s="1">
        <v>0</v>
      </c>
      <c r="AD1415" s="2" t="s">
        <v>0</v>
      </c>
      <c r="AE1415" s="1">
        <v>0</v>
      </c>
      <c r="AF1415" s="2">
        <v>0</v>
      </c>
      <c r="AG1415" s="2" t="s">
        <v>0</v>
      </c>
      <c r="AH1415" s="1">
        <v>0</v>
      </c>
      <c r="AI1415" s="1">
        <v>0</v>
      </c>
      <c r="AJ1415" s="2" t="s">
        <v>0</v>
      </c>
      <c r="AK1415" s="1">
        <v>0</v>
      </c>
      <c r="AL1415" s="1">
        <v>0</v>
      </c>
      <c r="AM1415" s="49" t="s">
        <v>1</v>
      </c>
      <c r="AN1415" s="2" t="s">
        <v>1</v>
      </c>
      <c r="AO1415" s="49" t="s">
        <v>1</v>
      </c>
      <c r="AP1415" s="2" t="s">
        <v>1</v>
      </c>
      <c r="AR1415" s="7"/>
      <c r="AS1415" s="125"/>
      <c r="AT1415" s="5"/>
      <c r="AU1415" s="13"/>
    </row>
    <row r="1416" spans="1:47" x14ac:dyDescent="0.25">
      <c r="A1416" s="2" t="s">
        <v>3458</v>
      </c>
      <c r="B1416" s="48">
        <v>44195</v>
      </c>
      <c r="C1416" s="2" t="s">
        <v>27</v>
      </c>
      <c r="D1416" s="2" t="s">
        <v>26</v>
      </c>
      <c r="E1416" s="2" t="s">
        <v>253</v>
      </c>
      <c r="F1416" s="2" t="s">
        <v>2591</v>
      </c>
      <c r="G1416" s="2" t="s">
        <v>3</v>
      </c>
      <c r="H1416" s="2" t="s">
        <v>3459</v>
      </c>
      <c r="I1416" s="1" t="s">
        <v>1</v>
      </c>
      <c r="J1416" s="1" t="s">
        <v>1</v>
      </c>
      <c r="K1416" s="1" t="s">
        <v>1</v>
      </c>
      <c r="L1416" s="1" t="s">
        <v>1</v>
      </c>
      <c r="M1416" s="1">
        <v>0</v>
      </c>
      <c r="N1416" s="2" t="s">
        <v>1</v>
      </c>
      <c r="O1416" s="2" t="s">
        <v>2</v>
      </c>
      <c r="P1416" s="2" t="s">
        <v>1</v>
      </c>
      <c r="Q1416" s="1">
        <v>341869689.39999998</v>
      </c>
      <c r="R1416" s="1">
        <v>0</v>
      </c>
      <c r="S1416" s="1">
        <v>263105860.5</v>
      </c>
      <c r="T1416" s="1">
        <v>0</v>
      </c>
      <c r="U1416" s="2" t="s">
        <v>0</v>
      </c>
      <c r="V1416" s="1">
        <v>0</v>
      </c>
      <c r="W1416" s="1">
        <v>67899852.5</v>
      </c>
      <c r="X1416" s="2" t="s">
        <v>9</v>
      </c>
      <c r="Y1416" s="1">
        <v>10863976.4</v>
      </c>
      <c r="Z1416" s="1">
        <v>0</v>
      </c>
      <c r="AA1416" s="2" t="s">
        <v>0</v>
      </c>
      <c r="AB1416" s="1">
        <v>0</v>
      </c>
      <c r="AC1416" s="1">
        <v>0</v>
      </c>
      <c r="AD1416" s="2" t="s">
        <v>0</v>
      </c>
      <c r="AE1416" s="1">
        <v>0</v>
      </c>
      <c r="AF1416" s="2">
        <v>0</v>
      </c>
      <c r="AG1416" s="2" t="s">
        <v>0</v>
      </c>
      <c r="AH1416" s="1">
        <v>0</v>
      </c>
      <c r="AI1416" s="1">
        <v>0</v>
      </c>
      <c r="AJ1416" s="2" t="s">
        <v>0</v>
      </c>
      <c r="AK1416" s="1">
        <v>0</v>
      </c>
      <c r="AL1416" s="1">
        <v>0</v>
      </c>
      <c r="AM1416" s="49" t="s">
        <v>1</v>
      </c>
      <c r="AN1416" s="2" t="s">
        <v>1</v>
      </c>
      <c r="AO1416" s="49" t="s">
        <v>1</v>
      </c>
      <c r="AP1416" s="2" t="s">
        <v>1</v>
      </c>
      <c r="AR1416" s="7"/>
      <c r="AS1416" s="125"/>
      <c r="AT1416" s="5"/>
      <c r="AU1416" s="13"/>
    </row>
    <row r="1417" spans="1:47" x14ac:dyDescent="0.25">
      <c r="A1417" s="2" t="s">
        <v>3460</v>
      </c>
      <c r="B1417" s="48">
        <v>44195</v>
      </c>
      <c r="C1417" s="2" t="s">
        <v>6</v>
      </c>
      <c r="D1417" s="2" t="s">
        <v>26</v>
      </c>
      <c r="E1417" s="2" t="s">
        <v>200</v>
      </c>
      <c r="F1417" s="2" t="s">
        <v>2785</v>
      </c>
      <c r="G1417" s="2" t="s">
        <v>3</v>
      </c>
      <c r="H1417" s="2" t="s">
        <v>3461</v>
      </c>
      <c r="I1417" s="1" t="s">
        <v>1</v>
      </c>
      <c r="J1417" s="1" t="s">
        <v>1</v>
      </c>
      <c r="K1417" s="1" t="s">
        <v>1</v>
      </c>
      <c r="L1417" s="1" t="s">
        <v>1</v>
      </c>
      <c r="M1417" s="1">
        <v>0</v>
      </c>
      <c r="N1417" s="2" t="s">
        <v>1</v>
      </c>
      <c r="O1417" s="2" t="s">
        <v>2</v>
      </c>
      <c r="P1417" s="2" t="s">
        <v>1</v>
      </c>
      <c r="Q1417" s="1">
        <v>1339387899.8599997</v>
      </c>
      <c r="R1417" s="1">
        <v>0</v>
      </c>
      <c r="S1417" s="1">
        <v>1031131150.25</v>
      </c>
      <c r="T1417" s="1">
        <v>0</v>
      </c>
      <c r="U1417" s="2" t="s">
        <v>0</v>
      </c>
      <c r="V1417" s="1">
        <v>0</v>
      </c>
      <c r="W1417" s="1">
        <v>265738577.25</v>
      </c>
      <c r="X1417" s="2" t="s">
        <v>9</v>
      </c>
      <c r="Y1417" s="1">
        <v>42518172.359999999</v>
      </c>
      <c r="Z1417" s="1">
        <v>0</v>
      </c>
      <c r="AA1417" s="2" t="s">
        <v>0</v>
      </c>
      <c r="AB1417" s="1">
        <v>0</v>
      </c>
      <c r="AC1417" s="1">
        <v>0</v>
      </c>
      <c r="AD1417" s="2" t="s">
        <v>0</v>
      </c>
      <c r="AE1417" s="1">
        <v>0</v>
      </c>
      <c r="AF1417" s="2">
        <v>0</v>
      </c>
      <c r="AG1417" s="2" t="s">
        <v>0</v>
      </c>
      <c r="AH1417" s="1">
        <v>0</v>
      </c>
      <c r="AI1417" s="1">
        <v>0</v>
      </c>
      <c r="AJ1417" s="2" t="s">
        <v>0</v>
      </c>
      <c r="AK1417" s="1">
        <v>0</v>
      </c>
      <c r="AL1417" s="1">
        <v>0</v>
      </c>
      <c r="AM1417" s="49" t="s">
        <v>1</v>
      </c>
      <c r="AN1417" s="2" t="s">
        <v>1</v>
      </c>
      <c r="AO1417" s="49" t="s">
        <v>1</v>
      </c>
      <c r="AP1417" s="2" t="s">
        <v>1</v>
      </c>
      <c r="AR1417" s="7"/>
      <c r="AS1417" s="125"/>
      <c r="AT1417" s="5"/>
      <c r="AU1417" s="13"/>
    </row>
    <row r="1418" spans="1:47" x14ac:dyDescent="0.25">
      <c r="A1418" s="2" t="s">
        <v>3462</v>
      </c>
      <c r="B1418" s="48">
        <v>44195</v>
      </c>
      <c r="C1418" s="2" t="s">
        <v>27</v>
      </c>
      <c r="D1418" s="2" t="s">
        <v>24</v>
      </c>
      <c r="E1418" s="2" t="s">
        <v>364</v>
      </c>
      <c r="F1418" s="2" t="s">
        <v>1033</v>
      </c>
      <c r="G1418" s="2" t="s">
        <v>3</v>
      </c>
      <c r="H1418" s="2" t="s">
        <v>3463</v>
      </c>
      <c r="I1418" s="1" t="s">
        <v>1</v>
      </c>
      <c r="J1418" s="1" t="s">
        <v>1</v>
      </c>
      <c r="K1418" s="1" t="s">
        <v>1</v>
      </c>
      <c r="L1418" s="1" t="s">
        <v>1</v>
      </c>
      <c r="M1418" s="1">
        <v>0</v>
      </c>
      <c r="N1418" s="2" t="s">
        <v>1</v>
      </c>
      <c r="O1418" s="2" t="s">
        <v>2</v>
      </c>
      <c r="P1418" s="2" t="s">
        <v>1</v>
      </c>
      <c r="Q1418" s="1">
        <v>289706073.41999996</v>
      </c>
      <c r="R1418" s="1">
        <v>0</v>
      </c>
      <c r="S1418" s="1">
        <v>184133096.5</v>
      </c>
      <c r="T1418" s="1">
        <v>0</v>
      </c>
      <c r="U1418" s="2" t="s">
        <v>0</v>
      </c>
      <c r="V1418" s="1">
        <v>0</v>
      </c>
      <c r="W1418" s="1">
        <v>91011187</v>
      </c>
      <c r="X1418" s="2" t="s">
        <v>9</v>
      </c>
      <c r="Y1418" s="1">
        <v>14561789.92</v>
      </c>
      <c r="Z1418" s="1">
        <v>0</v>
      </c>
      <c r="AA1418" s="2" t="s">
        <v>0</v>
      </c>
      <c r="AB1418" s="1">
        <v>0</v>
      </c>
      <c r="AC1418" s="1">
        <v>0</v>
      </c>
      <c r="AD1418" s="2" t="s">
        <v>0</v>
      </c>
      <c r="AE1418" s="1">
        <v>0</v>
      </c>
      <c r="AF1418" s="2">
        <v>0</v>
      </c>
      <c r="AG1418" s="2" t="s">
        <v>0</v>
      </c>
      <c r="AH1418" s="1">
        <v>0</v>
      </c>
      <c r="AI1418" s="1">
        <v>0</v>
      </c>
      <c r="AJ1418" s="2" t="s">
        <v>0</v>
      </c>
      <c r="AK1418" s="1">
        <v>0</v>
      </c>
      <c r="AL1418" s="1">
        <v>0</v>
      </c>
      <c r="AM1418" s="49" t="s">
        <v>1</v>
      </c>
      <c r="AN1418" s="2" t="s">
        <v>1</v>
      </c>
      <c r="AO1418" s="49" t="s">
        <v>1</v>
      </c>
      <c r="AP1418" s="2" t="s">
        <v>1</v>
      </c>
      <c r="AR1418" s="7"/>
      <c r="AS1418" s="125"/>
      <c r="AT1418" s="5"/>
      <c r="AU1418" s="13"/>
    </row>
    <row r="1419" spans="1:47" x14ac:dyDescent="0.25">
      <c r="A1419" s="2" t="s">
        <v>3464</v>
      </c>
      <c r="B1419" s="48">
        <v>44195</v>
      </c>
      <c r="C1419" s="2" t="s">
        <v>6</v>
      </c>
      <c r="D1419" s="2" t="s">
        <v>24</v>
      </c>
      <c r="E1419" s="2" t="s">
        <v>196</v>
      </c>
      <c r="F1419" s="2" t="s">
        <v>826</v>
      </c>
      <c r="G1419" s="2" t="s">
        <v>3</v>
      </c>
      <c r="H1419" s="2" t="s">
        <v>3465</v>
      </c>
      <c r="I1419" s="1" t="s">
        <v>1</v>
      </c>
      <c r="J1419" s="1" t="s">
        <v>1</v>
      </c>
      <c r="K1419" s="1" t="s">
        <v>1</v>
      </c>
      <c r="L1419" s="1" t="s">
        <v>1</v>
      </c>
      <c r="M1419" s="1">
        <v>0</v>
      </c>
      <c r="N1419" s="2" t="s">
        <v>1</v>
      </c>
      <c r="O1419" s="2" t="s">
        <v>2</v>
      </c>
      <c r="P1419" s="2" t="s">
        <v>1</v>
      </c>
      <c r="Q1419" s="1">
        <v>1571257810.98</v>
      </c>
      <c r="R1419" s="1">
        <v>0</v>
      </c>
      <c r="S1419" s="1">
        <v>1165368174.25</v>
      </c>
      <c r="T1419" s="1">
        <v>0</v>
      </c>
      <c r="U1419" s="2" t="s">
        <v>0</v>
      </c>
      <c r="V1419" s="1">
        <v>0</v>
      </c>
      <c r="W1419" s="1">
        <v>349904859.25</v>
      </c>
      <c r="X1419" s="2" t="s">
        <v>9</v>
      </c>
      <c r="Y1419" s="1">
        <v>55984777.480000004</v>
      </c>
      <c r="Z1419" s="1">
        <v>0</v>
      </c>
      <c r="AA1419" s="2" t="s">
        <v>0</v>
      </c>
      <c r="AB1419" s="1">
        <v>0</v>
      </c>
      <c r="AC1419" s="1">
        <v>0</v>
      </c>
      <c r="AD1419" s="2" t="s">
        <v>0</v>
      </c>
      <c r="AE1419" s="1">
        <v>0</v>
      </c>
      <c r="AF1419" s="2">
        <v>0</v>
      </c>
      <c r="AG1419" s="2" t="s">
        <v>0</v>
      </c>
      <c r="AH1419" s="1">
        <v>0</v>
      </c>
      <c r="AI1419" s="1">
        <v>0</v>
      </c>
      <c r="AJ1419" s="2" t="s">
        <v>0</v>
      </c>
      <c r="AK1419" s="1">
        <v>0</v>
      </c>
      <c r="AL1419" s="1">
        <v>0</v>
      </c>
      <c r="AM1419" s="49" t="s">
        <v>1</v>
      </c>
      <c r="AN1419" s="2" t="s">
        <v>1</v>
      </c>
      <c r="AO1419" s="49" t="s">
        <v>1</v>
      </c>
      <c r="AP1419" s="2" t="s">
        <v>1</v>
      </c>
      <c r="AR1419" s="7"/>
      <c r="AS1419" s="125"/>
      <c r="AT1419" s="5"/>
      <c r="AU1419" s="13"/>
    </row>
    <row r="1420" spans="1:47" x14ac:dyDescent="0.25">
      <c r="A1420" s="2" t="s">
        <v>3466</v>
      </c>
      <c r="B1420" s="48">
        <v>44195</v>
      </c>
      <c r="C1420" s="2" t="s">
        <v>6</v>
      </c>
      <c r="D1420" s="2" t="s">
        <v>22</v>
      </c>
      <c r="E1420" s="2" t="s">
        <v>194</v>
      </c>
      <c r="F1420" s="2" t="s">
        <v>3467</v>
      </c>
      <c r="G1420" s="2" t="s">
        <v>13</v>
      </c>
      <c r="H1420" s="2" t="s">
        <v>1</v>
      </c>
      <c r="I1420" s="1" t="s">
        <v>3468</v>
      </c>
      <c r="J1420" s="1" t="s">
        <v>1</v>
      </c>
      <c r="K1420" s="1" t="s">
        <v>3469</v>
      </c>
      <c r="L1420" s="1" t="s">
        <v>2944</v>
      </c>
      <c r="M1420" s="1">
        <v>46229085.229999997</v>
      </c>
      <c r="N1420" s="2" t="s">
        <v>12</v>
      </c>
      <c r="O1420" s="2" t="s">
        <v>3470</v>
      </c>
      <c r="P1420" s="2" t="s">
        <v>3471</v>
      </c>
      <c r="Q1420" s="1">
        <v>-2354400</v>
      </c>
      <c r="R1420" s="1">
        <v>0</v>
      </c>
      <c r="S1420" s="1">
        <v>-2354400</v>
      </c>
      <c r="T1420" s="1">
        <v>0</v>
      </c>
      <c r="U1420" s="2" t="s">
        <v>0</v>
      </c>
      <c r="V1420" s="1">
        <v>0</v>
      </c>
      <c r="W1420" s="1">
        <v>0</v>
      </c>
      <c r="X1420" s="2" t="s">
        <v>0</v>
      </c>
      <c r="Y1420" s="1">
        <v>0</v>
      </c>
      <c r="Z1420" s="1">
        <v>0</v>
      </c>
      <c r="AA1420" s="2" t="s">
        <v>0</v>
      </c>
      <c r="AB1420" s="1">
        <v>0</v>
      </c>
      <c r="AC1420" s="1">
        <v>0</v>
      </c>
      <c r="AD1420" s="2" t="s">
        <v>0</v>
      </c>
      <c r="AE1420" s="1">
        <v>0</v>
      </c>
      <c r="AF1420" s="2">
        <v>0</v>
      </c>
      <c r="AG1420" s="2" t="s">
        <v>0</v>
      </c>
      <c r="AH1420" s="1">
        <v>0</v>
      </c>
      <c r="AI1420" s="1">
        <v>0</v>
      </c>
      <c r="AJ1420" s="2" t="s">
        <v>0</v>
      </c>
      <c r="AK1420" s="1">
        <v>0</v>
      </c>
      <c r="AL1420" s="1">
        <v>0</v>
      </c>
      <c r="AM1420" s="49" t="s">
        <v>1</v>
      </c>
      <c r="AN1420" s="2" t="s">
        <v>1</v>
      </c>
      <c r="AO1420" s="49" t="s">
        <v>1</v>
      </c>
      <c r="AP1420" s="2" t="s">
        <v>1</v>
      </c>
      <c r="AR1420" s="7"/>
      <c r="AS1420" s="125"/>
      <c r="AT1420" s="5"/>
      <c r="AU1420" s="13"/>
    </row>
    <row r="1421" spans="1:47" x14ac:dyDescent="0.25">
      <c r="A1421" s="2" t="s">
        <v>3472</v>
      </c>
      <c r="B1421" s="48">
        <v>44195</v>
      </c>
      <c r="C1421" s="2" t="s">
        <v>6</v>
      </c>
      <c r="D1421" s="2" t="s">
        <v>22</v>
      </c>
      <c r="E1421" s="2" t="s">
        <v>194</v>
      </c>
      <c r="F1421" s="2" t="s">
        <v>3467</v>
      </c>
      <c r="G1421" s="2" t="s">
        <v>3</v>
      </c>
      <c r="H1421" s="2" t="s">
        <v>3473</v>
      </c>
      <c r="I1421" s="1" t="s">
        <v>1</v>
      </c>
      <c r="J1421" s="1" t="s">
        <v>1</v>
      </c>
      <c r="K1421" s="1" t="s">
        <v>1</v>
      </c>
      <c r="L1421" s="1" t="s">
        <v>1</v>
      </c>
      <c r="M1421" s="1">
        <v>0</v>
      </c>
      <c r="N1421" s="2" t="s">
        <v>1</v>
      </c>
      <c r="O1421" s="2" t="s">
        <v>2</v>
      </c>
      <c r="P1421" s="2" t="s">
        <v>1</v>
      </c>
      <c r="Q1421" s="1">
        <v>1888454690.1300001</v>
      </c>
      <c r="R1421" s="1">
        <v>0</v>
      </c>
      <c r="S1421" s="1">
        <v>1512260927.25</v>
      </c>
      <c r="T1421" s="1">
        <v>0</v>
      </c>
      <c r="U1421" s="2" t="s">
        <v>0</v>
      </c>
      <c r="V1421" s="1">
        <v>0</v>
      </c>
      <c r="W1421" s="1">
        <v>324304968</v>
      </c>
      <c r="X1421" s="2" t="s">
        <v>9</v>
      </c>
      <c r="Y1421" s="1">
        <v>51888794.879999995</v>
      </c>
      <c r="Z1421" s="1">
        <v>0</v>
      </c>
      <c r="AA1421" s="2" t="s">
        <v>0</v>
      </c>
      <c r="AB1421" s="1">
        <v>0</v>
      </c>
      <c r="AC1421" s="1">
        <v>0</v>
      </c>
      <c r="AD1421" s="2" t="s">
        <v>0</v>
      </c>
      <c r="AE1421" s="1">
        <v>0</v>
      </c>
      <c r="AF1421" s="2">
        <v>0</v>
      </c>
      <c r="AG1421" s="2" t="s">
        <v>0</v>
      </c>
      <c r="AH1421" s="1">
        <v>0</v>
      </c>
      <c r="AI1421" s="1">
        <v>0</v>
      </c>
      <c r="AJ1421" s="2" t="s">
        <v>0</v>
      </c>
      <c r="AK1421" s="1">
        <v>0</v>
      </c>
      <c r="AL1421" s="1">
        <v>0</v>
      </c>
      <c r="AM1421" s="49" t="s">
        <v>1</v>
      </c>
      <c r="AN1421" s="2" t="s">
        <v>1</v>
      </c>
      <c r="AO1421" s="49" t="s">
        <v>1</v>
      </c>
      <c r="AP1421" s="2" t="s">
        <v>1</v>
      </c>
      <c r="AR1421" s="7"/>
      <c r="AS1421" s="125"/>
      <c r="AT1421" s="5"/>
      <c r="AU1421" s="13"/>
    </row>
    <row r="1422" spans="1:47" x14ac:dyDescent="0.25">
      <c r="A1422" s="2" t="s">
        <v>3474</v>
      </c>
      <c r="B1422" s="48">
        <v>44195</v>
      </c>
      <c r="C1422" s="2" t="s">
        <v>6</v>
      </c>
      <c r="D1422" s="2" t="s">
        <v>22</v>
      </c>
      <c r="E1422" s="2" t="s">
        <v>194</v>
      </c>
      <c r="F1422" s="2" t="s">
        <v>3467</v>
      </c>
      <c r="G1422" s="2" t="s">
        <v>3</v>
      </c>
      <c r="H1422" s="2" t="s">
        <v>3475</v>
      </c>
      <c r="I1422" s="1" t="s">
        <v>1</v>
      </c>
      <c r="J1422" s="1" t="s">
        <v>1</v>
      </c>
      <c r="K1422" s="1" t="s">
        <v>1</v>
      </c>
      <c r="L1422" s="1" t="s">
        <v>1</v>
      </c>
      <c r="M1422" s="1">
        <v>0</v>
      </c>
      <c r="N1422" s="2" t="s">
        <v>1</v>
      </c>
      <c r="O1422" s="2" t="s">
        <v>408</v>
      </c>
      <c r="P1422" s="2" t="s">
        <v>438</v>
      </c>
      <c r="Q1422" s="1">
        <v>10197605</v>
      </c>
      <c r="R1422" s="1">
        <v>0</v>
      </c>
      <c r="S1422" s="1">
        <v>10197605</v>
      </c>
      <c r="T1422" s="1">
        <v>0</v>
      </c>
      <c r="U1422" s="2" t="s">
        <v>0</v>
      </c>
      <c r="V1422" s="1">
        <v>0</v>
      </c>
      <c r="W1422" s="1">
        <v>0</v>
      </c>
      <c r="X1422" s="2" t="s">
        <v>0</v>
      </c>
      <c r="Y1422" s="1">
        <v>0</v>
      </c>
      <c r="Z1422" s="1">
        <v>0</v>
      </c>
      <c r="AA1422" s="2" t="s">
        <v>0</v>
      </c>
      <c r="AB1422" s="1">
        <v>0</v>
      </c>
      <c r="AC1422" s="1">
        <v>0</v>
      </c>
      <c r="AD1422" s="2" t="s">
        <v>0</v>
      </c>
      <c r="AE1422" s="1">
        <v>0</v>
      </c>
      <c r="AF1422" s="2">
        <v>0</v>
      </c>
      <c r="AG1422" s="2" t="s">
        <v>0</v>
      </c>
      <c r="AH1422" s="1">
        <v>0</v>
      </c>
      <c r="AI1422" s="1">
        <v>0</v>
      </c>
      <c r="AJ1422" s="2" t="s">
        <v>0</v>
      </c>
      <c r="AK1422" s="1">
        <v>0</v>
      </c>
      <c r="AL1422" s="1">
        <v>0</v>
      </c>
      <c r="AM1422" s="49" t="s">
        <v>1</v>
      </c>
      <c r="AN1422" s="2" t="s">
        <v>1</v>
      </c>
      <c r="AO1422" s="49" t="s">
        <v>1</v>
      </c>
      <c r="AP1422" s="2" t="s">
        <v>1</v>
      </c>
      <c r="AR1422" s="7"/>
      <c r="AS1422" s="125"/>
      <c r="AT1422" s="5"/>
      <c r="AU1422" s="13"/>
    </row>
    <row r="1423" spans="1:47" x14ac:dyDescent="0.25">
      <c r="A1423" s="2" t="s">
        <v>3476</v>
      </c>
      <c r="B1423" s="48">
        <v>44195</v>
      </c>
      <c r="C1423" s="2" t="s">
        <v>6</v>
      </c>
      <c r="D1423" s="2" t="s">
        <v>22</v>
      </c>
      <c r="E1423" s="2" t="s">
        <v>194</v>
      </c>
      <c r="F1423" s="2" t="s">
        <v>3467</v>
      </c>
      <c r="G1423" s="2" t="s">
        <v>3</v>
      </c>
      <c r="H1423" s="2" t="s">
        <v>3477</v>
      </c>
      <c r="I1423" s="1" t="s">
        <v>1</v>
      </c>
      <c r="J1423" s="1" t="s">
        <v>1</v>
      </c>
      <c r="K1423" s="1" t="s">
        <v>1</v>
      </c>
      <c r="L1423" s="1" t="s">
        <v>1</v>
      </c>
      <c r="M1423" s="1">
        <v>0</v>
      </c>
      <c r="N1423" s="2" t="s">
        <v>1</v>
      </c>
      <c r="O1423" s="2" t="s">
        <v>3478</v>
      </c>
      <c r="P1423" s="2" t="s">
        <v>3479</v>
      </c>
      <c r="Q1423" s="1">
        <v>9131057.5</v>
      </c>
      <c r="R1423" s="1">
        <v>0</v>
      </c>
      <c r="S1423" s="1">
        <v>9131057.5</v>
      </c>
      <c r="T1423" s="1">
        <v>0</v>
      </c>
      <c r="U1423" s="2" t="s">
        <v>0</v>
      </c>
      <c r="V1423" s="1">
        <v>0</v>
      </c>
      <c r="W1423" s="1">
        <v>0</v>
      </c>
      <c r="X1423" s="2" t="s">
        <v>0</v>
      </c>
      <c r="Y1423" s="1">
        <v>0</v>
      </c>
      <c r="Z1423" s="1">
        <v>0</v>
      </c>
      <c r="AA1423" s="2" t="s">
        <v>0</v>
      </c>
      <c r="AB1423" s="1">
        <v>0</v>
      </c>
      <c r="AC1423" s="1">
        <v>0</v>
      </c>
      <c r="AD1423" s="2" t="s">
        <v>0</v>
      </c>
      <c r="AE1423" s="1">
        <v>0</v>
      </c>
      <c r="AF1423" s="2">
        <v>0</v>
      </c>
      <c r="AG1423" s="2" t="s">
        <v>0</v>
      </c>
      <c r="AH1423" s="1">
        <v>0</v>
      </c>
      <c r="AI1423" s="1">
        <v>0</v>
      </c>
      <c r="AJ1423" s="2" t="s">
        <v>0</v>
      </c>
      <c r="AK1423" s="1">
        <v>0</v>
      </c>
      <c r="AL1423" s="1">
        <v>0</v>
      </c>
      <c r="AM1423" s="49" t="s">
        <v>1</v>
      </c>
      <c r="AN1423" s="2" t="s">
        <v>1</v>
      </c>
      <c r="AO1423" s="49" t="s">
        <v>1</v>
      </c>
      <c r="AP1423" s="2" t="s">
        <v>1</v>
      </c>
      <c r="AR1423" s="7"/>
      <c r="AS1423" s="125"/>
      <c r="AT1423" s="5"/>
      <c r="AU1423" s="13"/>
    </row>
    <row r="1424" spans="1:47" x14ac:dyDescent="0.25">
      <c r="A1424" s="2" t="s">
        <v>3480</v>
      </c>
      <c r="B1424" s="48">
        <v>44195</v>
      </c>
      <c r="C1424" s="2" t="s">
        <v>6</v>
      </c>
      <c r="D1424" s="2" t="s">
        <v>22</v>
      </c>
      <c r="E1424" s="2" t="s">
        <v>194</v>
      </c>
      <c r="F1424" s="2" t="s">
        <v>3467</v>
      </c>
      <c r="G1424" s="2" t="s">
        <v>3</v>
      </c>
      <c r="H1424" s="2" t="s">
        <v>3481</v>
      </c>
      <c r="I1424" s="1" t="s">
        <v>1</v>
      </c>
      <c r="J1424" s="1" t="s">
        <v>1</v>
      </c>
      <c r="K1424" s="1" t="s">
        <v>1</v>
      </c>
      <c r="L1424" s="1" t="s">
        <v>1</v>
      </c>
      <c r="M1424" s="1">
        <v>0</v>
      </c>
      <c r="N1424" s="2" t="s">
        <v>1</v>
      </c>
      <c r="O1424" s="2" t="s">
        <v>3235</v>
      </c>
      <c r="P1424" s="2" t="s">
        <v>3482</v>
      </c>
      <c r="Q1424" s="1">
        <v>1527315</v>
      </c>
      <c r="R1424" s="1">
        <v>0</v>
      </c>
      <c r="S1424" s="1">
        <v>1527315</v>
      </c>
      <c r="T1424" s="1">
        <v>0</v>
      </c>
      <c r="U1424" s="2" t="s">
        <v>0</v>
      </c>
      <c r="V1424" s="1">
        <v>0</v>
      </c>
      <c r="W1424" s="1">
        <v>0</v>
      </c>
      <c r="X1424" s="2" t="s">
        <v>0</v>
      </c>
      <c r="Y1424" s="1">
        <v>0</v>
      </c>
      <c r="Z1424" s="1">
        <v>0</v>
      </c>
      <c r="AA1424" s="2" t="s">
        <v>0</v>
      </c>
      <c r="AB1424" s="1">
        <v>0</v>
      </c>
      <c r="AC1424" s="1">
        <v>0</v>
      </c>
      <c r="AD1424" s="2" t="s">
        <v>0</v>
      </c>
      <c r="AE1424" s="1">
        <v>0</v>
      </c>
      <c r="AF1424" s="2">
        <v>0</v>
      </c>
      <c r="AG1424" s="2" t="s">
        <v>0</v>
      </c>
      <c r="AH1424" s="1">
        <v>0</v>
      </c>
      <c r="AI1424" s="1">
        <v>0</v>
      </c>
      <c r="AJ1424" s="2" t="s">
        <v>0</v>
      </c>
      <c r="AK1424" s="1">
        <v>0</v>
      </c>
      <c r="AL1424" s="1">
        <v>0</v>
      </c>
      <c r="AM1424" s="49" t="s">
        <v>1</v>
      </c>
      <c r="AN1424" s="2" t="s">
        <v>1</v>
      </c>
      <c r="AO1424" s="49" t="s">
        <v>1</v>
      </c>
      <c r="AP1424" s="2" t="s">
        <v>1</v>
      </c>
      <c r="AR1424" s="7"/>
      <c r="AS1424" s="125"/>
      <c r="AT1424" s="5"/>
      <c r="AU1424" s="13"/>
    </row>
    <row r="1425" spans="1:47" x14ac:dyDescent="0.25">
      <c r="A1425" s="2" t="s">
        <v>3483</v>
      </c>
      <c r="B1425" s="48">
        <v>44195</v>
      </c>
      <c r="C1425" s="2" t="s">
        <v>6</v>
      </c>
      <c r="D1425" s="2" t="s">
        <v>22</v>
      </c>
      <c r="E1425" s="2" t="s">
        <v>194</v>
      </c>
      <c r="F1425" s="2" t="s">
        <v>3467</v>
      </c>
      <c r="G1425" s="2" t="s">
        <v>3</v>
      </c>
      <c r="H1425" s="2" t="s">
        <v>3484</v>
      </c>
      <c r="I1425" s="1" t="s">
        <v>1</v>
      </c>
      <c r="J1425" s="1" t="s">
        <v>1</v>
      </c>
      <c r="K1425" s="1" t="s">
        <v>1</v>
      </c>
      <c r="L1425" s="1" t="s">
        <v>1</v>
      </c>
      <c r="M1425" s="1">
        <v>0</v>
      </c>
      <c r="N1425" s="2" t="s">
        <v>1</v>
      </c>
      <c r="O1425" s="2" t="s">
        <v>2</v>
      </c>
      <c r="P1425" s="2" t="s">
        <v>1</v>
      </c>
      <c r="Q1425" s="1">
        <v>776212684.86960006</v>
      </c>
      <c r="R1425" s="1">
        <v>0</v>
      </c>
      <c r="S1425" s="1">
        <v>522071309.49999994</v>
      </c>
      <c r="T1425" s="1">
        <v>0</v>
      </c>
      <c r="U1425" s="2" t="s">
        <v>0</v>
      </c>
      <c r="V1425" s="1">
        <v>0</v>
      </c>
      <c r="W1425" s="1">
        <v>219087392.56</v>
      </c>
      <c r="X1425" s="2" t="s">
        <v>9</v>
      </c>
      <c r="Y1425" s="1">
        <v>35053982.809600003</v>
      </c>
      <c r="Z1425" s="1">
        <v>0</v>
      </c>
      <c r="AA1425" s="2" t="s">
        <v>0</v>
      </c>
      <c r="AB1425" s="1">
        <v>0</v>
      </c>
      <c r="AC1425" s="1">
        <v>0</v>
      </c>
      <c r="AD1425" s="2" t="s">
        <v>0</v>
      </c>
      <c r="AE1425" s="1">
        <v>0</v>
      </c>
      <c r="AF1425" s="2">
        <v>0</v>
      </c>
      <c r="AG1425" s="2" t="s">
        <v>0</v>
      </c>
      <c r="AH1425" s="1">
        <v>0</v>
      </c>
      <c r="AI1425" s="1">
        <v>0</v>
      </c>
      <c r="AJ1425" s="2" t="s">
        <v>0</v>
      </c>
      <c r="AK1425" s="1">
        <v>0</v>
      </c>
      <c r="AL1425" s="1">
        <v>0</v>
      </c>
      <c r="AM1425" s="49" t="s">
        <v>1</v>
      </c>
      <c r="AN1425" s="2" t="s">
        <v>1</v>
      </c>
      <c r="AO1425" s="49" t="s">
        <v>1</v>
      </c>
      <c r="AP1425" s="2" t="s">
        <v>1</v>
      </c>
      <c r="AR1425" s="7"/>
      <c r="AS1425" s="125"/>
      <c r="AT1425" s="5"/>
      <c r="AU1425" s="13"/>
    </row>
    <row r="1426" spans="1:47" x14ac:dyDescent="0.25">
      <c r="A1426" s="2" t="s">
        <v>3485</v>
      </c>
      <c r="B1426" s="48">
        <v>44195</v>
      </c>
      <c r="C1426" s="2" t="s">
        <v>6</v>
      </c>
      <c r="D1426" s="2" t="s">
        <v>19</v>
      </c>
      <c r="E1426" s="2" t="s">
        <v>185</v>
      </c>
      <c r="F1426" s="2" t="s">
        <v>856</v>
      </c>
      <c r="G1426" s="2" t="s">
        <v>3</v>
      </c>
      <c r="H1426" s="2" t="s">
        <v>3486</v>
      </c>
      <c r="I1426" s="1" t="s">
        <v>1</v>
      </c>
      <c r="J1426" s="1" t="s">
        <v>1</v>
      </c>
      <c r="K1426" s="1" t="s">
        <v>1</v>
      </c>
      <c r="L1426" s="1" t="s">
        <v>1</v>
      </c>
      <c r="M1426" s="1">
        <v>0</v>
      </c>
      <c r="N1426" s="2" t="s">
        <v>1</v>
      </c>
      <c r="O1426" s="2" t="s">
        <v>2</v>
      </c>
      <c r="P1426" s="2" t="s">
        <v>1</v>
      </c>
      <c r="Q1426" s="1">
        <v>1159659459.5799999</v>
      </c>
      <c r="R1426" s="1">
        <v>0</v>
      </c>
      <c r="S1426" s="1">
        <v>900017877</v>
      </c>
      <c r="T1426" s="1">
        <v>0</v>
      </c>
      <c r="U1426" s="2" t="s">
        <v>0</v>
      </c>
      <c r="V1426" s="1">
        <v>0</v>
      </c>
      <c r="W1426" s="1">
        <v>223828950.5</v>
      </c>
      <c r="X1426" s="2" t="s">
        <v>9</v>
      </c>
      <c r="Y1426" s="1">
        <v>35812632.079999998</v>
      </c>
      <c r="Z1426" s="1">
        <v>0</v>
      </c>
      <c r="AA1426" s="2" t="s">
        <v>0</v>
      </c>
      <c r="AB1426" s="1">
        <v>0</v>
      </c>
      <c r="AC1426" s="1">
        <v>0</v>
      </c>
      <c r="AD1426" s="2" t="s">
        <v>0</v>
      </c>
      <c r="AE1426" s="1">
        <v>0</v>
      </c>
      <c r="AF1426" s="2">
        <v>0</v>
      </c>
      <c r="AG1426" s="2" t="s">
        <v>0</v>
      </c>
      <c r="AH1426" s="1">
        <v>0</v>
      </c>
      <c r="AI1426" s="1">
        <v>0</v>
      </c>
      <c r="AJ1426" s="2" t="s">
        <v>0</v>
      </c>
      <c r="AK1426" s="1">
        <v>0</v>
      </c>
      <c r="AL1426" s="1">
        <v>0</v>
      </c>
      <c r="AM1426" s="49" t="s">
        <v>1</v>
      </c>
      <c r="AN1426" s="2" t="s">
        <v>1</v>
      </c>
      <c r="AO1426" s="49" t="s">
        <v>1</v>
      </c>
      <c r="AP1426" s="2" t="s">
        <v>1</v>
      </c>
      <c r="AR1426" s="7"/>
      <c r="AS1426" s="125"/>
      <c r="AT1426" s="5"/>
      <c r="AU1426" s="13"/>
    </row>
    <row r="1427" spans="1:47" x14ac:dyDescent="0.25">
      <c r="A1427" s="2" t="s">
        <v>3487</v>
      </c>
      <c r="B1427" s="48">
        <v>44195</v>
      </c>
      <c r="C1427" s="2" t="s">
        <v>6</v>
      </c>
      <c r="D1427" s="2" t="s">
        <v>17</v>
      </c>
      <c r="E1427" s="2" t="s">
        <v>183</v>
      </c>
      <c r="F1427" s="2" t="s">
        <v>3488</v>
      </c>
      <c r="G1427" s="2" t="s">
        <v>3</v>
      </c>
      <c r="H1427" s="2" t="s">
        <v>3489</v>
      </c>
      <c r="I1427" s="1" t="s">
        <v>1</v>
      </c>
      <c r="J1427" s="1" t="s">
        <v>1</v>
      </c>
      <c r="K1427" s="1" t="s">
        <v>1</v>
      </c>
      <c r="L1427" s="1" t="s">
        <v>1</v>
      </c>
      <c r="M1427" s="1">
        <v>0</v>
      </c>
      <c r="N1427" s="2" t="s">
        <v>1</v>
      </c>
      <c r="O1427" s="2" t="s">
        <v>2</v>
      </c>
      <c r="P1427" s="2" t="s">
        <v>1</v>
      </c>
      <c r="Q1427" s="1">
        <v>1288045466.2692001</v>
      </c>
      <c r="R1427" s="1">
        <v>0</v>
      </c>
      <c r="S1427" s="1">
        <v>1021848159.4999999</v>
      </c>
      <c r="T1427" s="1">
        <v>0</v>
      </c>
      <c r="U1427" s="2" t="s">
        <v>0</v>
      </c>
      <c r="V1427" s="1">
        <v>0</v>
      </c>
      <c r="W1427" s="1">
        <v>229480436.87</v>
      </c>
      <c r="X1427" s="2" t="s">
        <v>0</v>
      </c>
      <c r="Y1427" s="1">
        <v>36716869.8992</v>
      </c>
      <c r="Z1427" s="1">
        <v>0</v>
      </c>
      <c r="AA1427" s="2" t="s">
        <v>0</v>
      </c>
      <c r="AB1427" s="1">
        <v>0</v>
      </c>
      <c r="AC1427" s="1">
        <v>0</v>
      </c>
      <c r="AD1427" s="2" t="s">
        <v>0</v>
      </c>
      <c r="AE1427" s="1">
        <v>0</v>
      </c>
      <c r="AF1427" s="2">
        <v>0</v>
      </c>
      <c r="AG1427" s="2" t="s">
        <v>0</v>
      </c>
      <c r="AH1427" s="1">
        <v>0</v>
      </c>
      <c r="AI1427" s="1">
        <v>0</v>
      </c>
      <c r="AJ1427" s="2" t="s">
        <v>0</v>
      </c>
      <c r="AK1427" s="1">
        <v>0</v>
      </c>
      <c r="AL1427" s="1">
        <v>0</v>
      </c>
      <c r="AM1427" s="49" t="s">
        <v>1</v>
      </c>
      <c r="AN1427" s="2" t="s">
        <v>1</v>
      </c>
      <c r="AO1427" s="49" t="s">
        <v>1</v>
      </c>
      <c r="AP1427" s="2" t="s">
        <v>1</v>
      </c>
      <c r="AR1427" s="7"/>
      <c r="AS1427" s="125"/>
      <c r="AT1427" s="5"/>
      <c r="AU1427" s="13"/>
    </row>
    <row r="1428" spans="1:47" x14ac:dyDescent="0.25">
      <c r="A1428" s="2" t="s">
        <v>3490</v>
      </c>
      <c r="B1428" s="48">
        <v>44195</v>
      </c>
      <c r="C1428" s="2" t="s">
        <v>6</v>
      </c>
      <c r="D1428" s="2" t="s">
        <v>14</v>
      </c>
      <c r="E1428" s="2" t="s">
        <v>181</v>
      </c>
      <c r="F1428" s="2" t="s">
        <v>3491</v>
      </c>
      <c r="G1428" s="2" t="s">
        <v>3</v>
      </c>
      <c r="H1428" s="2" t="s">
        <v>3492</v>
      </c>
      <c r="I1428" s="1" t="s">
        <v>1</v>
      </c>
      <c r="J1428" s="1" t="s">
        <v>1</v>
      </c>
      <c r="K1428" s="1" t="s">
        <v>1</v>
      </c>
      <c r="L1428" s="1" t="s">
        <v>1</v>
      </c>
      <c r="M1428" s="1">
        <v>0</v>
      </c>
      <c r="N1428" s="2" t="s">
        <v>1</v>
      </c>
      <c r="O1428" s="2" t="s">
        <v>2</v>
      </c>
      <c r="P1428" s="2" t="s">
        <v>1</v>
      </c>
      <c r="Q1428" s="1">
        <v>532795397.5</v>
      </c>
      <c r="R1428" s="1">
        <v>0</v>
      </c>
      <c r="S1428" s="1">
        <v>479418055.5</v>
      </c>
      <c r="T1428" s="1">
        <v>0</v>
      </c>
      <c r="U1428" s="2" t="s">
        <v>0</v>
      </c>
      <c r="V1428" s="1">
        <v>0</v>
      </c>
      <c r="W1428" s="1">
        <v>46014950</v>
      </c>
      <c r="X1428" s="2" t="s">
        <v>0</v>
      </c>
      <c r="Y1428" s="1">
        <v>7362392</v>
      </c>
      <c r="Z1428" s="1">
        <v>0</v>
      </c>
      <c r="AA1428" s="2" t="s">
        <v>0</v>
      </c>
      <c r="AB1428" s="1">
        <v>0</v>
      </c>
      <c r="AC1428" s="1">
        <v>0</v>
      </c>
      <c r="AD1428" s="2" t="s">
        <v>0</v>
      </c>
      <c r="AE1428" s="1">
        <v>0</v>
      </c>
      <c r="AF1428" s="2">
        <v>0</v>
      </c>
      <c r="AG1428" s="2" t="s">
        <v>0</v>
      </c>
      <c r="AH1428" s="1">
        <v>0</v>
      </c>
      <c r="AI1428" s="1">
        <v>0</v>
      </c>
      <c r="AJ1428" s="2" t="s">
        <v>0</v>
      </c>
      <c r="AK1428" s="1">
        <v>0</v>
      </c>
      <c r="AL1428" s="1">
        <v>0</v>
      </c>
      <c r="AM1428" s="49" t="s">
        <v>1</v>
      </c>
      <c r="AN1428" s="2" t="s">
        <v>1</v>
      </c>
      <c r="AO1428" s="49" t="s">
        <v>1</v>
      </c>
      <c r="AP1428" s="2" t="s">
        <v>1</v>
      </c>
      <c r="AR1428" s="7"/>
      <c r="AS1428" s="125"/>
      <c r="AT1428" s="5"/>
      <c r="AU1428" s="13"/>
    </row>
    <row r="1429" spans="1:47" x14ac:dyDescent="0.25">
      <c r="A1429" s="2" t="s">
        <v>3493</v>
      </c>
      <c r="B1429" s="48">
        <v>44195</v>
      </c>
      <c r="C1429" s="2" t="s">
        <v>6</v>
      </c>
      <c r="D1429" s="2" t="s">
        <v>10</v>
      </c>
      <c r="E1429" s="2" t="s">
        <v>178</v>
      </c>
      <c r="F1429" s="2" t="s">
        <v>909</v>
      </c>
      <c r="G1429" s="2" t="s">
        <v>3</v>
      </c>
      <c r="H1429" s="2" t="s">
        <v>3494</v>
      </c>
      <c r="I1429" s="1" t="s">
        <v>1</v>
      </c>
      <c r="J1429" s="1" t="s">
        <v>1</v>
      </c>
      <c r="K1429" s="1" t="s">
        <v>1</v>
      </c>
      <c r="L1429" s="1" t="s">
        <v>1</v>
      </c>
      <c r="M1429" s="1">
        <v>0</v>
      </c>
      <c r="N1429" s="2" t="s">
        <v>1</v>
      </c>
      <c r="O1429" s="2" t="s">
        <v>2</v>
      </c>
      <c r="P1429" s="2" t="s">
        <v>1</v>
      </c>
      <c r="Q1429" s="1">
        <v>27427907</v>
      </c>
      <c r="R1429" s="1">
        <v>0</v>
      </c>
      <c r="S1429" s="1">
        <v>17392225</v>
      </c>
      <c r="T1429" s="1">
        <v>0</v>
      </c>
      <c r="U1429" s="2" t="s">
        <v>0</v>
      </c>
      <c r="V1429" s="1">
        <v>0</v>
      </c>
      <c r="W1429" s="1">
        <v>8651450</v>
      </c>
      <c r="X1429" s="2" t="s">
        <v>9</v>
      </c>
      <c r="Y1429" s="1">
        <v>1384232</v>
      </c>
      <c r="Z1429" s="1">
        <v>0</v>
      </c>
      <c r="AA1429" s="2" t="s">
        <v>0</v>
      </c>
      <c r="AB1429" s="1">
        <v>0</v>
      </c>
      <c r="AC1429" s="1">
        <v>0</v>
      </c>
      <c r="AD1429" s="2" t="s">
        <v>0</v>
      </c>
      <c r="AE1429" s="1">
        <v>0</v>
      </c>
      <c r="AF1429" s="2">
        <v>0</v>
      </c>
      <c r="AG1429" s="2" t="s">
        <v>0</v>
      </c>
      <c r="AH1429" s="1">
        <v>0</v>
      </c>
      <c r="AI1429" s="1">
        <v>0</v>
      </c>
      <c r="AJ1429" s="2" t="s">
        <v>0</v>
      </c>
      <c r="AK1429" s="1">
        <v>0</v>
      </c>
      <c r="AL1429" s="1">
        <v>0</v>
      </c>
      <c r="AM1429" s="49" t="s">
        <v>1</v>
      </c>
      <c r="AN1429" s="2" t="s">
        <v>1</v>
      </c>
      <c r="AO1429" s="49" t="s">
        <v>1</v>
      </c>
      <c r="AP1429" s="2" t="s">
        <v>1</v>
      </c>
      <c r="AR1429" s="7"/>
      <c r="AS1429" s="125"/>
      <c r="AT1429" s="5"/>
      <c r="AU1429" s="13"/>
    </row>
    <row r="1430" spans="1:47" x14ac:dyDescent="0.25">
      <c r="A1430" s="2" t="s">
        <v>3495</v>
      </c>
      <c r="B1430" s="48">
        <v>44195</v>
      </c>
      <c r="C1430" s="2" t="s">
        <v>6</v>
      </c>
      <c r="D1430" s="2" t="s">
        <v>280</v>
      </c>
      <c r="E1430" s="2" t="s">
        <v>204</v>
      </c>
      <c r="F1430" s="2" t="s">
        <v>2430</v>
      </c>
      <c r="G1430" s="2" t="s">
        <v>3</v>
      </c>
      <c r="H1430" s="2" t="s">
        <v>3496</v>
      </c>
      <c r="I1430" s="1" t="s">
        <v>1</v>
      </c>
      <c r="J1430" s="1" t="s">
        <v>1</v>
      </c>
      <c r="K1430" s="1" t="s">
        <v>1</v>
      </c>
      <c r="L1430" s="1" t="s">
        <v>1</v>
      </c>
      <c r="M1430" s="1">
        <v>0</v>
      </c>
      <c r="N1430" s="2" t="s">
        <v>1</v>
      </c>
      <c r="O1430" s="2" t="s">
        <v>2</v>
      </c>
      <c r="P1430" s="2" t="s">
        <v>1</v>
      </c>
      <c r="Q1430" s="1">
        <v>465420811.5</v>
      </c>
      <c r="R1430" s="1">
        <v>0</v>
      </c>
      <c r="S1430" s="1">
        <v>379675293.5</v>
      </c>
      <c r="T1430" s="1">
        <v>0</v>
      </c>
      <c r="U1430" s="2" t="s">
        <v>0</v>
      </c>
      <c r="V1430" s="1">
        <v>0</v>
      </c>
      <c r="W1430" s="1">
        <v>73918550</v>
      </c>
      <c r="X1430" s="2" t="s">
        <v>9</v>
      </c>
      <c r="Y1430" s="1">
        <v>11826968</v>
      </c>
      <c r="Z1430" s="1">
        <v>0</v>
      </c>
      <c r="AA1430" s="2" t="s">
        <v>0</v>
      </c>
      <c r="AB1430" s="1">
        <v>0</v>
      </c>
      <c r="AC1430" s="1">
        <v>0</v>
      </c>
      <c r="AD1430" s="2" t="s">
        <v>0</v>
      </c>
      <c r="AE1430" s="1">
        <v>0</v>
      </c>
      <c r="AF1430" s="2">
        <v>0</v>
      </c>
      <c r="AG1430" s="2" t="s">
        <v>0</v>
      </c>
      <c r="AH1430" s="1">
        <v>0</v>
      </c>
      <c r="AI1430" s="1">
        <v>0</v>
      </c>
      <c r="AJ1430" s="2" t="s">
        <v>0</v>
      </c>
      <c r="AK1430" s="1">
        <v>0</v>
      </c>
      <c r="AL1430" s="1">
        <v>0</v>
      </c>
      <c r="AM1430" s="49" t="s">
        <v>1</v>
      </c>
      <c r="AN1430" s="2" t="s">
        <v>1</v>
      </c>
      <c r="AO1430" s="49" t="s">
        <v>1</v>
      </c>
      <c r="AP1430" s="2" t="s">
        <v>1</v>
      </c>
      <c r="AR1430" s="7"/>
      <c r="AS1430" s="125"/>
      <c r="AT1430" s="5"/>
      <c r="AU1430" s="13"/>
    </row>
    <row r="1431" spans="1:47" x14ac:dyDescent="0.25">
      <c r="A1431" s="2" t="s">
        <v>3497</v>
      </c>
      <c r="B1431" s="48">
        <v>44195</v>
      </c>
      <c r="C1431" s="2" t="s">
        <v>6</v>
      </c>
      <c r="D1431" s="2" t="s">
        <v>7</v>
      </c>
      <c r="E1431" s="2" t="s">
        <v>917</v>
      </c>
      <c r="F1431" s="2" t="s">
        <v>3498</v>
      </c>
      <c r="G1431" s="2" t="s">
        <v>3</v>
      </c>
      <c r="H1431" s="2" t="s">
        <v>3499</v>
      </c>
      <c r="I1431" s="1" t="s">
        <v>1</v>
      </c>
      <c r="J1431" s="1" t="s">
        <v>1</v>
      </c>
      <c r="K1431" s="1" t="s">
        <v>1</v>
      </c>
      <c r="L1431" s="1" t="s">
        <v>1</v>
      </c>
      <c r="M1431" s="1">
        <v>0</v>
      </c>
      <c r="N1431" s="2" t="s">
        <v>1</v>
      </c>
      <c r="O1431" s="2" t="s">
        <v>2</v>
      </c>
      <c r="P1431" s="2" t="s">
        <v>1</v>
      </c>
      <c r="Q1431" s="1">
        <v>172877890</v>
      </c>
      <c r="R1431" s="1">
        <v>0</v>
      </c>
      <c r="S1431" s="1">
        <v>136413000</v>
      </c>
      <c r="T1431" s="1">
        <v>0</v>
      </c>
      <c r="U1431" s="2" t="s">
        <v>0</v>
      </c>
      <c r="V1431" s="1">
        <v>0</v>
      </c>
      <c r="W1431" s="1">
        <v>31435250</v>
      </c>
      <c r="X1431" s="2" t="s">
        <v>0</v>
      </c>
      <c r="Y1431" s="1">
        <v>5029640</v>
      </c>
      <c r="Z1431" s="1">
        <v>0</v>
      </c>
      <c r="AA1431" s="2" t="s">
        <v>0</v>
      </c>
      <c r="AB1431" s="1">
        <v>0</v>
      </c>
      <c r="AC1431" s="1">
        <v>0</v>
      </c>
      <c r="AD1431" s="2" t="s">
        <v>0</v>
      </c>
      <c r="AE1431" s="1">
        <v>0</v>
      </c>
      <c r="AF1431" s="2">
        <v>0</v>
      </c>
      <c r="AG1431" s="2" t="s">
        <v>0</v>
      </c>
      <c r="AH1431" s="1">
        <v>0</v>
      </c>
      <c r="AI1431" s="1">
        <v>0</v>
      </c>
      <c r="AJ1431" s="2" t="s">
        <v>0</v>
      </c>
      <c r="AK1431" s="1">
        <v>0</v>
      </c>
      <c r="AL1431" s="1">
        <v>0</v>
      </c>
      <c r="AM1431" s="49" t="s">
        <v>1</v>
      </c>
      <c r="AN1431" s="2" t="s">
        <v>1</v>
      </c>
      <c r="AO1431" s="49" t="s">
        <v>1</v>
      </c>
      <c r="AP1431" s="2" t="s">
        <v>1</v>
      </c>
      <c r="AR1431" s="7"/>
      <c r="AS1431" s="125"/>
      <c r="AT1431" s="5"/>
      <c r="AU1431" s="13"/>
    </row>
    <row r="1432" spans="1:47" x14ac:dyDescent="0.25">
      <c r="A1432" s="2" t="s">
        <v>3500</v>
      </c>
      <c r="B1432" s="48">
        <v>44195</v>
      </c>
      <c r="C1432" s="2" t="s">
        <v>6</v>
      </c>
      <c r="D1432" s="2" t="s">
        <v>5</v>
      </c>
      <c r="E1432" s="2" t="s">
        <v>175</v>
      </c>
      <c r="F1432" s="2" t="s">
        <v>1298</v>
      </c>
      <c r="G1432" s="2" t="s">
        <v>3</v>
      </c>
      <c r="H1432" s="2" t="s">
        <v>3501</v>
      </c>
      <c r="I1432" s="1" t="s">
        <v>1</v>
      </c>
      <c r="J1432" s="1" t="s">
        <v>1</v>
      </c>
      <c r="K1432" s="1" t="s">
        <v>1</v>
      </c>
      <c r="L1432" s="1" t="s">
        <v>1</v>
      </c>
      <c r="M1432" s="1">
        <v>0</v>
      </c>
      <c r="N1432" s="2" t="s">
        <v>1</v>
      </c>
      <c r="O1432" s="2" t="s">
        <v>2</v>
      </c>
      <c r="P1432" s="2" t="s">
        <v>1</v>
      </c>
      <c r="Q1432" s="1">
        <v>347301971</v>
      </c>
      <c r="R1432" s="1">
        <v>0</v>
      </c>
      <c r="S1432" s="1">
        <v>305686507</v>
      </c>
      <c r="T1432" s="1">
        <v>0</v>
      </c>
      <c r="U1432" s="2" t="s">
        <v>0</v>
      </c>
      <c r="V1432" s="1">
        <v>0</v>
      </c>
      <c r="W1432" s="1">
        <v>35875400</v>
      </c>
      <c r="X1432" s="2" t="s">
        <v>9</v>
      </c>
      <c r="Y1432" s="1">
        <v>5740064</v>
      </c>
      <c r="Z1432" s="1">
        <v>0</v>
      </c>
      <c r="AA1432" s="2" t="s">
        <v>0</v>
      </c>
      <c r="AB1432" s="1">
        <v>0</v>
      </c>
      <c r="AC1432" s="1">
        <v>0</v>
      </c>
      <c r="AD1432" s="2" t="s">
        <v>0</v>
      </c>
      <c r="AE1432" s="1">
        <v>0</v>
      </c>
      <c r="AF1432" s="2">
        <v>0</v>
      </c>
      <c r="AG1432" s="2" t="s">
        <v>0</v>
      </c>
      <c r="AH1432" s="1">
        <v>0</v>
      </c>
      <c r="AI1432" s="1">
        <v>0</v>
      </c>
      <c r="AJ1432" s="2" t="s">
        <v>0</v>
      </c>
      <c r="AK1432" s="1">
        <v>0</v>
      </c>
      <c r="AL1432" s="1">
        <v>0</v>
      </c>
      <c r="AM1432" s="49" t="s">
        <v>1</v>
      </c>
      <c r="AN1432" s="2" t="s">
        <v>1</v>
      </c>
      <c r="AO1432" s="49" t="s">
        <v>1</v>
      </c>
      <c r="AP1432" s="2" t="s">
        <v>1</v>
      </c>
      <c r="AR1432" s="7"/>
      <c r="AS1432" s="125"/>
      <c r="AT1432" s="5"/>
      <c r="AU1432" s="13"/>
    </row>
    <row r="1433" spans="1:47" x14ac:dyDescent="0.25">
      <c r="A1433" s="2" t="s">
        <v>3502</v>
      </c>
      <c r="B1433" s="48">
        <v>44195</v>
      </c>
      <c r="C1433" s="2" t="s">
        <v>6</v>
      </c>
      <c r="D1433" s="2" t="s">
        <v>2929</v>
      </c>
      <c r="E1433" s="2" t="s">
        <v>2930</v>
      </c>
      <c r="F1433" s="2" t="s">
        <v>666</v>
      </c>
      <c r="G1433" s="2" t="s">
        <v>3</v>
      </c>
      <c r="H1433" s="2" t="s">
        <v>3503</v>
      </c>
      <c r="I1433" s="1" t="s">
        <v>1</v>
      </c>
      <c r="J1433" s="1" t="s">
        <v>1</v>
      </c>
      <c r="K1433" s="1" t="s">
        <v>1</v>
      </c>
      <c r="L1433" s="1" t="s">
        <v>1</v>
      </c>
      <c r="M1433" s="1">
        <v>0</v>
      </c>
      <c r="N1433" s="2" t="s">
        <v>1</v>
      </c>
      <c r="O1433" s="2" t="s">
        <v>2</v>
      </c>
      <c r="P1433" s="2" t="s">
        <v>1</v>
      </c>
      <c r="Q1433" s="1">
        <v>68955741.5</v>
      </c>
      <c r="R1433" s="1">
        <v>0</v>
      </c>
      <c r="S1433" s="1">
        <v>55094147.5</v>
      </c>
      <c r="T1433" s="1">
        <v>0</v>
      </c>
      <c r="U1433" s="2" t="s">
        <v>0</v>
      </c>
      <c r="V1433" s="1">
        <v>0</v>
      </c>
      <c r="W1433" s="1">
        <v>11949650</v>
      </c>
      <c r="X1433" s="2" t="s">
        <v>0</v>
      </c>
      <c r="Y1433" s="1">
        <v>1911944</v>
      </c>
      <c r="Z1433" s="1">
        <v>0</v>
      </c>
      <c r="AA1433" s="2" t="s">
        <v>0</v>
      </c>
      <c r="AB1433" s="1">
        <v>0</v>
      </c>
      <c r="AC1433" s="1">
        <v>0</v>
      </c>
      <c r="AD1433" s="2" t="s">
        <v>0</v>
      </c>
      <c r="AE1433" s="1">
        <v>0</v>
      </c>
      <c r="AF1433" s="2">
        <v>0</v>
      </c>
      <c r="AG1433" s="2" t="s">
        <v>0</v>
      </c>
      <c r="AH1433" s="1">
        <v>0</v>
      </c>
      <c r="AI1433" s="1">
        <v>0</v>
      </c>
      <c r="AJ1433" s="2" t="s">
        <v>0</v>
      </c>
      <c r="AK1433" s="1">
        <v>0</v>
      </c>
      <c r="AL1433" s="1">
        <v>0</v>
      </c>
      <c r="AM1433" s="49" t="s">
        <v>1</v>
      </c>
      <c r="AN1433" s="2" t="s">
        <v>1</v>
      </c>
      <c r="AO1433" s="49" t="s">
        <v>1</v>
      </c>
      <c r="AP1433" s="2" t="s">
        <v>1</v>
      </c>
      <c r="AR1433" s="7"/>
      <c r="AS1433" s="125"/>
      <c r="AT1433" s="5"/>
      <c r="AU1433" s="13"/>
    </row>
    <row r="1434" spans="1:47" x14ac:dyDescent="0.25">
      <c r="A1434" s="2" t="s">
        <v>3504</v>
      </c>
      <c r="B1434" s="48">
        <v>44195</v>
      </c>
      <c r="C1434" s="2" t="s">
        <v>6</v>
      </c>
      <c r="D1434" s="2" t="s">
        <v>2929</v>
      </c>
      <c r="E1434" s="2" t="s">
        <v>2930</v>
      </c>
      <c r="F1434" s="2" t="s">
        <v>666</v>
      </c>
      <c r="G1434" s="2" t="s">
        <v>3</v>
      </c>
      <c r="H1434" s="2" t="s">
        <v>3505</v>
      </c>
      <c r="I1434" s="1" t="s">
        <v>1</v>
      </c>
      <c r="J1434" s="1" t="s">
        <v>1</v>
      </c>
      <c r="K1434" s="1" t="s">
        <v>1</v>
      </c>
      <c r="L1434" s="1" t="s">
        <v>1</v>
      </c>
      <c r="M1434" s="1">
        <v>0</v>
      </c>
      <c r="N1434" s="2" t="s">
        <v>1</v>
      </c>
      <c r="O1434" s="2" t="s">
        <v>3506</v>
      </c>
      <c r="P1434" s="2" t="s">
        <v>3507</v>
      </c>
      <c r="Q1434" s="1">
        <v>110365310</v>
      </c>
      <c r="R1434" s="1">
        <v>0</v>
      </c>
      <c r="S1434" s="1">
        <v>103533896</v>
      </c>
      <c r="T1434" s="1">
        <v>0</v>
      </c>
      <c r="U1434" s="2" t="s">
        <v>0</v>
      </c>
      <c r="V1434" s="1">
        <v>0</v>
      </c>
      <c r="W1434" s="1">
        <v>5889150</v>
      </c>
      <c r="X1434" s="2" t="s">
        <v>9</v>
      </c>
      <c r="Y1434" s="1">
        <v>942264</v>
      </c>
      <c r="Z1434" s="1">
        <v>0</v>
      </c>
      <c r="AA1434" s="2" t="s">
        <v>0</v>
      </c>
      <c r="AB1434" s="1">
        <v>0</v>
      </c>
      <c r="AC1434" s="1">
        <v>0</v>
      </c>
      <c r="AD1434" s="2" t="s">
        <v>0</v>
      </c>
      <c r="AE1434" s="1">
        <v>0</v>
      </c>
      <c r="AF1434" s="2">
        <v>0</v>
      </c>
      <c r="AG1434" s="2" t="s">
        <v>0</v>
      </c>
      <c r="AH1434" s="1">
        <v>0</v>
      </c>
      <c r="AI1434" s="1">
        <v>0</v>
      </c>
      <c r="AJ1434" s="2" t="s">
        <v>0</v>
      </c>
      <c r="AK1434" s="1">
        <v>0</v>
      </c>
      <c r="AL1434" s="1">
        <v>0</v>
      </c>
      <c r="AM1434" s="49" t="s">
        <v>1</v>
      </c>
      <c r="AN1434" s="2" t="s">
        <v>1</v>
      </c>
      <c r="AO1434" s="49" t="s">
        <v>1</v>
      </c>
      <c r="AP1434" s="2" t="s">
        <v>1</v>
      </c>
      <c r="AR1434" s="7"/>
      <c r="AS1434" s="125"/>
      <c r="AT1434" s="5"/>
      <c r="AU1434" s="13"/>
    </row>
    <row r="1435" spans="1:47" x14ac:dyDescent="0.25">
      <c r="A1435" s="2" t="s">
        <v>3508</v>
      </c>
      <c r="B1435" s="48">
        <v>44195</v>
      </c>
      <c r="C1435" s="2" t="s">
        <v>6</v>
      </c>
      <c r="D1435" s="2" t="s">
        <v>2929</v>
      </c>
      <c r="E1435" s="2" t="s">
        <v>2930</v>
      </c>
      <c r="F1435" s="2" t="s">
        <v>666</v>
      </c>
      <c r="G1435" s="2" t="s">
        <v>3</v>
      </c>
      <c r="H1435" s="2" t="s">
        <v>3509</v>
      </c>
      <c r="I1435" s="1" t="s">
        <v>1</v>
      </c>
      <c r="J1435" s="1" t="s">
        <v>1</v>
      </c>
      <c r="K1435" s="1" t="s">
        <v>1</v>
      </c>
      <c r="L1435" s="1" t="s">
        <v>1</v>
      </c>
      <c r="M1435" s="1">
        <v>0</v>
      </c>
      <c r="N1435" s="2" t="s">
        <v>1</v>
      </c>
      <c r="O1435" s="2" t="s">
        <v>3510</v>
      </c>
      <c r="P1435" s="2" t="s">
        <v>3511</v>
      </c>
      <c r="Q1435" s="1">
        <v>11343082.5</v>
      </c>
      <c r="R1435" s="1">
        <v>0</v>
      </c>
      <c r="S1435" s="1">
        <v>6033762.5</v>
      </c>
      <c r="T1435" s="1">
        <v>0</v>
      </c>
      <c r="U1435" s="2" t="s">
        <v>0</v>
      </c>
      <c r="V1435" s="1">
        <v>0</v>
      </c>
      <c r="W1435" s="1">
        <v>4577000</v>
      </c>
      <c r="X1435" s="2" t="s">
        <v>9</v>
      </c>
      <c r="Y1435" s="1">
        <v>732320</v>
      </c>
      <c r="Z1435" s="1">
        <v>0</v>
      </c>
      <c r="AA1435" s="2" t="s">
        <v>0</v>
      </c>
      <c r="AB1435" s="1">
        <v>0</v>
      </c>
      <c r="AC1435" s="1">
        <v>0</v>
      </c>
      <c r="AD1435" s="2" t="s">
        <v>0</v>
      </c>
      <c r="AE1435" s="1">
        <v>0</v>
      </c>
      <c r="AF1435" s="2">
        <v>0</v>
      </c>
      <c r="AG1435" s="2" t="s">
        <v>0</v>
      </c>
      <c r="AH1435" s="50">
        <v>0</v>
      </c>
      <c r="AI1435" s="50">
        <v>0</v>
      </c>
      <c r="AJ1435" s="45" t="s">
        <v>0</v>
      </c>
      <c r="AK1435" s="50">
        <v>0</v>
      </c>
      <c r="AL1435" s="50">
        <v>0</v>
      </c>
      <c r="AM1435" s="66" t="s">
        <v>1</v>
      </c>
      <c r="AN1435" s="45" t="s">
        <v>1</v>
      </c>
      <c r="AO1435" s="66" t="s">
        <v>1</v>
      </c>
      <c r="AP1435" s="45" t="s">
        <v>1</v>
      </c>
      <c r="AR1435" s="7"/>
      <c r="AS1435" s="125"/>
      <c r="AT1435" s="5"/>
      <c r="AU1435" s="13"/>
    </row>
    <row r="1436" spans="1:47" x14ac:dyDescent="0.25">
      <c r="A1436" s="2" t="s">
        <v>3512</v>
      </c>
      <c r="B1436" s="48">
        <v>44195</v>
      </c>
      <c r="C1436" s="2" t="s">
        <v>6</v>
      </c>
      <c r="D1436" s="2" t="s">
        <v>2929</v>
      </c>
      <c r="E1436" s="2" t="s">
        <v>2930</v>
      </c>
      <c r="F1436" s="2" t="s">
        <v>666</v>
      </c>
      <c r="G1436" s="2" t="s">
        <v>3</v>
      </c>
      <c r="H1436" s="2" t="s">
        <v>3513</v>
      </c>
      <c r="I1436" s="1" t="s">
        <v>1</v>
      </c>
      <c r="J1436" s="1" t="s">
        <v>1</v>
      </c>
      <c r="K1436" s="1" t="s">
        <v>1</v>
      </c>
      <c r="L1436" s="1" t="s">
        <v>1</v>
      </c>
      <c r="M1436" s="1">
        <v>0</v>
      </c>
      <c r="N1436" s="2" t="s">
        <v>1</v>
      </c>
      <c r="O1436" s="2" t="s">
        <v>3514</v>
      </c>
      <c r="P1436" s="2" t="s">
        <v>3515</v>
      </c>
      <c r="Q1436" s="1">
        <v>3750150</v>
      </c>
      <c r="R1436" s="1">
        <v>0</v>
      </c>
      <c r="S1436" s="1">
        <v>3750150</v>
      </c>
      <c r="T1436" s="1">
        <v>0</v>
      </c>
      <c r="U1436" s="2" t="s">
        <v>0</v>
      </c>
      <c r="V1436" s="1">
        <v>0</v>
      </c>
      <c r="W1436" s="1">
        <v>0</v>
      </c>
      <c r="X1436" s="2" t="s">
        <v>0</v>
      </c>
      <c r="Y1436" s="1">
        <v>0</v>
      </c>
      <c r="Z1436" s="1">
        <v>0</v>
      </c>
      <c r="AA1436" s="2" t="s">
        <v>0</v>
      </c>
      <c r="AB1436" s="1">
        <v>0</v>
      </c>
      <c r="AC1436" s="1">
        <v>0</v>
      </c>
      <c r="AD1436" s="2" t="s">
        <v>0</v>
      </c>
      <c r="AE1436" s="1">
        <v>0</v>
      </c>
      <c r="AF1436" s="2">
        <v>0</v>
      </c>
      <c r="AG1436" s="2" t="s">
        <v>0</v>
      </c>
      <c r="AH1436" s="50">
        <v>0</v>
      </c>
      <c r="AI1436" s="50">
        <v>0</v>
      </c>
      <c r="AJ1436" s="45" t="s">
        <v>0</v>
      </c>
      <c r="AK1436" s="50">
        <v>0</v>
      </c>
      <c r="AL1436" s="50">
        <v>0</v>
      </c>
      <c r="AM1436" s="66" t="s">
        <v>1</v>
      </c>
      <c r="AN1436" s="45" t="s">
        <v>1</v>
      </c>
      <c r="AO1436" s="66" t="s">
        <v>1</v>
      </c>
      <c r="AP1436" s="45" t="s">
        <v>1</v>
      </c>
      <c r="AR1436" s="7"/>
      <c r="AS1436" s="125"/>
      <c r="AT1436" s="5"/>
      <c r="AU1436" s="13"/>
    </row>
    <row r="1437" spans="1:47" x14ac:dyDescent="0.25">
      <c r="A1437" s="2" t="s">
        <v>3516</v>
      </c>
      <c r="B1437" s="48">
        <v>44195</v>
      </c>
      <c r="C1437" s="2" t="s">
        <v>6</v>
      </c>
      <c r="D1437" s="2" t="s">
        <v>2929</v>
      </c>
      <c r="E1437" s="2" t="s">
        <v>2930</v>
      </c>
      <c r="F1437" s="2" t="s">
        <v>666</v>
      </c>
      <c r="G1437" s="2" t="s">
        <v>3</v>
      </c>
      <c r="H1437" s="2" t="s">
        <v>3517</v>
      </c>
      <c r="I1437" s="1" t="s">
        <v>1</v>
      </c>
      <c r="J1437" s="1" t="s">
        <v>1</v>
      </c>
      <c r="K1437" s="1" t="s">
        <v>1</v>
      </c>
      <c r="L1437" s="1" t="s">
        <v>1</v>
      </c>
      <c r="M1437" s="1">
        <v>0</v>
      </c>
      <c r="N1437" s="2" t="s">
        <v>1</v>
      </c>
      <c r="O1437" s="2" t="s">
        <v>2</v>
      </c>
      <c r="P1437" s="2" t="s">
        <v>1</v>
      </c>
      <c r="Q1437" s="1">
        <v>146967884.00999999</v>
      </c>
      <c r="R1437" s="1">
        <v>0</v>
      </c>
      <c r="S1437" s="1">
        <v>119863485.25</v>
      </c>
      <c r="T1437" s="1">
        <v>0</v>
      </c>
      <c r="U1437" s="2" t="s">
        <v>0</v>
      </c>
      <c r="V1437" s="1">
        <v>0</v>
      </c>
      <c r="W1437" s="1">
        <v>23365861</v>
      </c>
      <c r="X1437" s="2" t="s">
        <v>0</v>
      </c>
      <c r="Y1437" s="1">
        <v>3738537.76</v>
      </c>
      <c r="Z1437" s="1">
        <v>0</v>
      </c>
      <c r="AA1437" s="2" t="s">
        <v>0</v>
      </c>
      <c r="AB1437" s="1">
        <v>0</v>
      </c>
      <c r="AC1437" s="1">
        <v>0</v>
      </c>
      <c r="AD1437" s="2" t="s">
        <v>0</v>
      </c>
      <c r="AE1437" s="1">
        <v>0</v>
      </c>
      <c r="AF1437" s="2">
        <v>0</v>
      </c>
      <c r="AG1437" s="2" t="s">
        <v>0</v>
      </c>
      <c r="AH1437" s="50">
        <v>0</v>
      </c>
      <c r="AI1437" s="50">
        <v>0</v>
      </c>
      <c r="AJ1437" s="45" t="s">
        <v>0</v>
      </c>
      <c r="AK1437" s="50">
        <v>0</v>
      </c>
      <c r="AL1437" s="50">
        <v>0</v>
      </c>
      <c r="AM1437" s="66" t="s">
        <v>1</v>
      </c>
      <c r="AN1437" s="45" t="s">
        <v>1</v>
      </c>
      <c r="AO1437" s="66" t="s">
        <v>1</v>
      </c>
      <c r="AP1437" s="45" t="s">
        <v>1</v>
      </c>
      <c r="AR1437" s="7"/>
      <c r="AS1437" s="125"/>
      <c r="AT1437" s="5"/>
      <c r="AU1437" s="13"/>
    </row>
    <row r="1438" spans="1:47" x14ac:dyDescent="0.25">
      <c r="A1438" s="2" t="s">
        <v>3518</v>
      </c>
      <c r="B1438" s="48">
        <v>44195</v>
      </c>
      <c r="C1438" s="2" t="s">
        <v>6</v>
      </c>
      <c r="D1438" s="2" t="s">
        <v>2929</v>
      </c>
      <c r="E1438" s="2" t="s">
        <v>2930</v>
      </c>
      <c r="F1438" s="2" t="s">
        <v>666</v>
      </c>
      <c r="G1438" s="2" t="s">
        <v>3</v>
      </c>
      <c r="H1438" s="2" t="s">
        <v>3519</v>
      </c>
      <c r="I1438" s="1" t="s">
        <v>1</v>
      </c>
      <c r="J1438" s="1" t="s">
        <v>1</v>
      </c>
      <c r="K1438" s="1" t="s">
        <v>1</v>
      </c>
      <c r="L1438" s="1" t="s">
        <v>1</v>
      </c>
      <c r="M1438" s="1">
        <v>0</v>
      </c>
      <c r="N1438" s="2" t="s">
        <v>1</v>
      </c>
      <c r="O1438" s="2" t="s">
        <v>2</v>
      </c>
      <c r="P1438" s="2" t="s">
        <v>1</v>
      </c>
      <c r="Q1438" s="1">
        <v>121684217</v>
      </c>
      <c r="R1438" s="1">
        <v>0</v>
      </c>
      <c r="S1438" s="1">
        <v>86085093</v>
      </c>
      <c r="T1438" s="1">
        <v>0</v>
      </c>
      <c r="U1438" s="2" t="s">
        <v>0</v>
      </c>
      <c r="V1438" s="1">
        <v>0</v>
      </c>
      <c r="W1438" s="1">
        <v>30688900</v>
      </c>
      <c r="X1438" s="2" t="s">
        <v>0</v>
      </c>
      <c r="Y1438" s="1">
        <v>4910224</v>
      </c>
      <c r="Z1438" s="1">
        <v>0</v>
      </c>
      <c r="AA1438" s="2" t="s">
        <v>0</v>
      </c>
      <c r="AB1438" s="1">
        <v>0</v>
      </c>
      <c r="AC1438" s="1">
        <v>0</v>
      </c>
      <c r="AD1438" s="2" t="s">
        <v>0</v>
      </c>
      <c r="AE1438" s="1">
        <v>0</v>
      </c>
      <c r="AF1438" s="2">
        <v>0</v>
      </c>
      <c r="AG1438" s="2" t="s">
        <v>0</v>
      </c>
      <c r="AH1438" s="50">
        <v>0</v>
      </c>
      <c r="AI1438" s="50">
        <v>0</v>
      </c>
      <c r="AJ1438" s="45" t="s">
        <v>0</v>
      </c>
      <c r="AK1438" s="50">
        <v>0</v>
      </c>
      <c r="AL1438" s="50">
        <v>0</v>
      </c>
      <c r="AM1438" s="66" t="s">
        <v>1</v>
      </c>
      <c r="AN1438" s="45" t="s">
        <v>1</v>
      </c>
      <c r="AO1438" s="66" t="s">
        <v>1</v>
      </c>
      <c r="AP1438" s="45" t="s">
        <v>1</v>
      </c>
      <c r="AR1438" s="7"/>
      <c r="AS1438" s="125"/>
      <c r="AT1438" s="5"/>
      <c r="AU1438" s="13"/>
    </row>
    <row r="1439" spans="1:47" x14ac:dyDescent="0.25">
      <c r="A1439" s="2" t="s">
        <v>3520</v>
      </c>
      <c r="B1439" s="48">
        <v>44195</v>
      </c>
      <c r="C1439" s="2" t="s">
        <v>6</v>
      </c>
      <c r="D1439" s="2" t="s">
        <v>2929</v>
      </c>
      <c r="E1439" s="2" t="s">
        <v>2930</v>
      </c>
      <c r="F1439" s="2" t="s">
        <v>666</v>
      </c>
      <c r="G1439" s="2" t="s">
        <v>3</v>
      </c>
      <c r="H1439" s="2" t="s">
        <v>3521</v>
      </c>
      <c r="I1439" s="1" t="s">
        <v>1</v>
      </c>
      <c r="J1439" s="1" t="s">
        <v>1</v>
      </c>
      <c r="K1439" s="1" t="s">
        <v>1</v>
      </c>
      <c r="L1439" s="1" t="s">
        <v>1</v>
      </c>
      <c r="M1439" s="1">
        <v>0</v>
      </c>
      <c r="N1439" s="2" t="s">
        <v>1</v>
      </c>
      <c r="O1439" s="2" t="s">
        <v>2</v>
      </c>
      <c r="P1439" s="2" t="s">
        <v>1</v>
      </c>
      <c r="Q1439" s="1">
        <v>286025055.59000003</v>
      </c>
      <c r="R1439" s="1">
        <v>0</v>
      </c>
      <c r="S1439" s="1">
        <v>174981214.75</v>
      </c>
      <c r="T1439" s="1">
        <v>0</v>
      </c>
      <c r="U1439" s="2" t="s">
        <v>0</v>
      </c>
      <c r="V1439" s="1">
        <v>0</v>
      </c>
      <c r="W1439" s="1">
        <v>95727449</v>
      </c>
      <c r="X1439" s="2" t="s">
        <v>9</v>
      </c>
      <c r="Y1439" s="1">
        <v>15316391.84</v>
      </c>
      <c r="Z1439" s="1">
        <v>0</v>
      </c>
      <c r="AA1439" s="2" t="s">
        <v>0</v>
      </c>
      <c r="AB1439" s="1">
        <v>0</v>
      </c>
      <c r="AC1439" s="1">
        <v>0</v>
      </c>
      <c r="AD1439" s="2" t="s">
        <v>0</v>
      </c>
      <c r="AE1439" s="1">
        <v>0</v>
      </c>
      <c r="AF1439" s="2">
        <v>0</v>
      </c>
      <c r="AG1439" s="2" t="s">
        <v>0</v>
      </c>
      <c r="AH1439" s="50">
        <v>0</v>
      </c>
      <c r="AI1439" s="50">
        <v>0</v>
      </c>
      <c r="AJ1439" s="45" t="s">
        <v>0</v>
      </c>
      <c r="AK1439" s="50">
        <v>0</v>
      </c>
      <c r="AL1439" s="50">
        <v>0</v>
      </c>
      <c r="AM1439" s="66" t="s">
        <v>1</v>
      </c>
      <c r="AN1439" s="45" t="s">
        <v>1</v>
      </c>
      <c r="AO1439" s="66" t="s">
        <v>1</v>
      </c>
      <c r="AP1439" s="45" t="s">
        <v>1</v>
      </c>
      <c r="AR1439" s="7"/>
      <c r="AS1439" s="125"/>
      <c r="AT1439" s="5"/>
      <c r="AU1439" s="13"/>
    </row>
    <row r="1440" spans="1:47" x14ac:dyDescent="0.25">
      <c r="A1440" s="2" t="s">
        <v>3522</v>
      </c>
      <c r="B1440" s="48">
        <v>44195</v>
      </c>
      <c r="C1440" s="2" t="s">
        <v>6</v>
      </c>
      <c r="D1440" s="2" t="s">
        <v>2929</v>
      </c>
      <c r="E1440" s="2" t="s">
        <v>2930</v>
      </c>
      <c r="F1440" s="2" t="s">
        <v>666</v>
      </c>
      <c r="G1440" s="2" t="s">
        <v>3</v>
      </c>
      <c r="H1440" s="2" t="s">
        <v>3523</v>
      </c>
      <c r="I1440" s="1" t="s">
        <v>1</v>
      </c>
      <c r="J1440" s="1" t="s">
        <v>1</v>
      </c>
      <c r="K1440" s="1" t="s">
        <v>1</v>
      </c>
      <c r="L1440" s="1" t="s">
        <v>1</v>
      </c>
      <c r="M1440" s="1">
        <v>0</v>
      </c>
      <c r="N1440" s="2" t="s">
        <v>1</v>
      </c>
      <c r="O1440" s="2" t="s">
        <v>2</v>
      </c>
      <c r="P1440" s="2" t="s">
        <v>1</v>
      </c>
      <c r="Q1440" s="1">
        <v>404872953.50199997</v>
      </c>
      <c r="R1440" s="1">
        <v>0</v>
      </c>
      <c r="S1440" s="1">
        <v>270978854.75</v>
      </c>
      <c r="T1440" s="1">
        <v>0</v>
      </c>
      <c r="U1440" s="2" t="s">
        <v>0</v>
      </c>
      <c r="V1440" s="1">
        <v>0</v>
      </c>
      <c r="W1440" s="1">
        <v>115425947.2</v>
      </c>
      <c r="X1440" s="2" t="s">
        <v>9</v>
      </c>
      <c r="Y1440" s="1">
        <v>18468151.552000001</v>
      </c>
      <c r="Z1440" s="1">
        <v>0</v>
      </c>
      <c r="AA1440" s="2" t="s">
        <v>0</v>
      </c>
      <c r="AB1440" s="1">
        <v>0</v>
      </c>
      <c r="AC1440" s="1">
        <v>0</v>
      </c>
      <c r="AD1440" s="2" t="s">
        <v>0</v>
      </c>
      <c r="AE1440" s="1">
        <v>0</v>
      </c>
      <c r="AF1440" s="2">
        <v>0</v>
      </c>
      <c r="AG1440" s="2" t="s">
        <v>0</v>
      </c>
      <c r="AH1440" s="50">
        <v>0</v>
      </c>
      <c r="AI1440" s="50">
        <v>0</v>
      </c>
      <c r="AJ1440" s="45" t="s">
        <v>0</v>
      </c>
      <c r="AK1440" s="50">
        <v>0</v>
      </c>
      <c r="AL1440" s="50">
        <v>0</v>
      </c>
      <c r="AM1440" s="66" t="s">
        <v>1</v>
      </c>
      <c r="AN1440" s="45" t="s">
        <v>1</v>
      </c>
      <c r="AO1440" s="66" t="s">
        <v>1</v>
      </c>
      <c r="AP1440" s="45" t="s">
        <v>1</v>
      </c>
      <c r="AR1440" s="7"/>
      <c r="AS1440" s="125"/>
      <c r="AT1440" s="5"/>
      <c r="AU1440" s="13"/>
    </row>
    <row r="1441" spans="1:47" x14ac:dyDescent="0.25">
      <c r="A1441" s="2" t="s">
        <v>3524</v>
      </c>
      <c r="B1441" s="48">
        <v>44195</v>
      </c>
      <c r="C1441" s="2" t="s">
        <v>6</v>
      </c>
      <c r="D1441" s="2" t="s">
        <v>2929</v>
      </c>
      <c r="E1441" s="2" t="s">
        <v>2930</v>
      </c>
      <c r="F1441" s="2" t="s">
        <v>666</v>
      </c>
      <c r="G1441" s="2" t="s">
        <v>3</v>
      </c>
      <c r="H1441" s="2" t="s">
        <v>3525</v>
      </c>
      <c r="I1441" s="1" t="s">
        <v>1</v>
      </c>
      <c r="J1441" s="1" t="s">
        <v>1</v>
      </c>
      <c r="K1441" s="1" t="s">
        <v>1</v>
      </c>
      <c r="L1441" s="1" t="s">
        <v>1</v>
      </c>
      <c r="M1441" s="1">
        <v>0</v>
      </c>
      <c r="N1441" s="2" t="s">
        <v>1</v>
      </c>
      <c r="O1441" s="2" t="s">
        <v>2</v>
      </c>
      <c r="P1441" s="2" t="s">
        <v>1</v>
      </c>
      <c r="Q1441" s="1">
        <v>35793977.5</v>
      </c>
      <c r="R1441" s="1">
        <v>0</v>
      </c>
      <c r="S1441" s="1">
        <v>25702267.5</v>
      </c>
      <c r="T1441" s="1">
        <v>0</v>
      </c>
      <c r="U1441" s="2" t="s">
        <v>0</v>
      </c>
      <c r="V1441" s="1">
        <v>0</v>
      </c>
      <c r="W1441" s="1">
        <v>8699750</v>
      </c>
      <c r="X1441" s="2" t="s">
        <v>9</v>
      </c>
      <c r="Y1441" s="1">
        <v>1391960</v>
      </c>
      <c r="Z1441" s="1">
        <v>0</v>
      </c>
      <c r="AA1441" s="2" t="s">
        <v>0</v>
      </c>
      <c r="AB1441" s="1">
        <v>0</v>
      </c>
      <c r="AC1441" s="1">
        <v>0</v>
      </c>
      <c r="AD1441" s="2" t="s">
        <v>0</v>
      </c>
      <c r="AE1441" s="1">
        <v>0</v>
      </c>
      <c r="AF1441" s="2">
        <v>0</v>
      </c>
      <c r="AG1441" s="2" t="s">
        <v>0</v>
      </c>
      <c r="AH1441" s="50">
        <v>0</v>
      </c>
      <c r="AI1441" s="50">
        <v>0</v>
      </c>
      <c r="AJ1441" s="45" t="s">
        <v>0</v>
      </c>
      <c r="AK1441" s="50">
        <v>0</v>
      </c>
      <c r="AL1441" s="50">
        <v>0</v>
      </c>
      <c r="AM1441" s="66" t="s">
        <v>1</v>
      </c>
      <c r="AN1441" s="45" t="s">
        <v>1</v>
      </c>
      <c r="AO1441" s="66" t="s">
        <v>1</v>
      </c>
      <c r="AP1441" s="45" t="s">
        <v>1</v>
      </c>
      <c r="AR1441" s="7"/>
      <c r="AS1441" s="125"/>
      <c r="AT1441" s="5"/>
      <c r="AU1441" s="13"/>
    </row>
    <row r="1442" spans="1:47" x14ac:dyDescent="0.25">
      <c r="A1442" s="2" t="s">
        <v>3526</v>
      </c>
      <c r="B1442" s="48">
        <v>44195</v>
      </c>
      <c r="C1442" s="2" t="s">
        <v>6</v>
      </c>
      <c r="D1442" s="2" t="s">
        <v>2929</v>
      </c>
      <c r="E1442" s="2" t="s">
        <v>2930</v>
      </c>
      <c r="F1442" s="2" t="s">
        <v>666</v>
      </c>
      <c r="G1442" s="2" t="s">
        <v>3</v>
      </c>
      <c r="H1442" s="2" t="s">
        <v>3527</v>
      </c>
      <c r="I1442" s="1" t="s">
        <v>1</v>
      </c>
      <c r="J1442" s="1" t="s">
        <v>1</v>
      </c>
      <c r="K1442" s="1" t="s">
        <v>1</v>
      </c>
      <c r="L1442" s="1" t="s">
        <v>1</v>
      </c>
      <c r="M1442" s="1">
        <v>0</v>
      </c>
      <c r="N1442" s="2" t="s">
        <v>1</v>
      </c>
      <c r="O1442" s="2" t="s">
        <v>3528</v>
      </c>
      <c r="P1442" s="2" t="s">
        <v>3529</v>
      </c>
      <c r="Q1442" s="1">
        <v>6813950</v>
      </c>
      <c r="R1442" s="1">
        <v>0</v>
      </c>
      <c r="S1442" s="1">
        <v>6773930</v>
      </c>
      <c r="T1442" s="1">
        <v>0</v>
      </c>
      <c r="U1442" s="2" t="s">
        <v>0</v>
      </c>
      <c r="V1442" s="1">
        <v>0</v>
      </c>
      <c r="W1442" s="1">
        <v>34500</v>
      </c>
      <c r="X1442" s="2" t="s">
        <v>9</v>
      </c>
      <c r="Y1442" s="1">
        <v>5520</v>
      </c>
      <c r="Z1442" s="1">
        <v>0</v>
      </c>
      <c r="AA1442" s="2" t="s">
        <v>0</v>
      </c>
      <c r="AB1442" s="1">
        <v>0</v>
      </c>
      <c r="AC1442" s="1">
        <v>0</v>
      </c>
      <c r="AD1442" s="2" t="s">
        <v>0</v>
      </c>
      <c r="AE1442" s="1">
        <v>0</v>
      </c>
      <c r="AF1442" s="2">
        <v>0</v>
      </c>
      <c r="AG1442" s="2" t="s">
        <v>0</v>
      </c>
      <c r="AH1442" s="50">
        <v>0</v>
      </c>
      <c r="AI1442" s="50">
        <v>0</v>
      </c>
      <c r="AJ1442" s="45" t="s">
        <v>0</v>
      </c>
      <c r="AK1442" s="50">
        <v>0</v>
      </c>
      <c r="AL1442" s="50">
        <v>0</v>
      </c>
      <c r="AM1442" s="66" t="s">
        <v>1</v>
      </c>
      <c r="AN1442" s="45" t="s">
        <v>1</v>
      </c>
      <c r="AO1442" s="66" t="s">
        <v>1</v>
      </c>
      <c r="AP1442" s="45" t="s">
        <v>1</v>
      </c>
      <c r="AR1442" s="7"/>
      <c r="AS1442" s="125"/>
      <c r="AT1442" s="5"/>
      <c r="AU1442" s="13"/>
    </row>
    <row r="1443" spans="1:47" x14ac:dyDescent="0.25">
      <c r="A1443" s="2" t="s">
        <v>3530</v>
      </c>
      <c r="B1443" s="48">
        <v>44195</v>
      </c>
      <c r="C1443" s="2" t="s">
        <v>6</v>
      </c>
      <c r="D1443" s="2" t="s">
        <v>2929</v>
      </c>
      <c r="E1443" s="2" t="s">
        <v>2930</v>
      </c>
      <c r="F1443" s="2" t="s">
        <v>666</v>
      </c>
      <c r="G1443" s="2" t="s">
        <v>3</v>
      </c>
      <c r="H1443" s="2" t="s">
        <v>3531</v>
      </c>
      <c r="I1443" s="1" t="s">
        <v>1</v>
      </c>
      <c r="J1443" s="1" t="s">
        <v>1</v>
      </c>
      <c r="K1443" s="1" t="s">
        <v>1</v>
      </c>
      <c r="L1443" s="1" t="s">
        <v>1</v>
      </c>
      <c r="M1443" s="1">
        <v>0</v>
      </c>
      <c r="N1443" s="2" t="s">
        <v>1</v>
      </c>
      <c r="O1443" s="2" t="s">
        <v>2</v>
      </c>
      <c r="P1443" s="2" t="s">
        <v>1</v>
      </c>
      <c r="Q1443" s="1">
        <v>78531234.5</v>
      </c>
      <c r="R1443" s="1">
        <v>0</v>
      </c>
      <c r="S1443" s="1">
        <v>67655132.5</v>
      </c>
      <c r="T1443" s="1">
        <v>0</v>
      </c>
      <c r="U1443" s="2" t="s">
        <v>0</v>
      </c>
      <c r="V1443" s="1">
        <v>0</v>
      </c>
      <c r="W1443" s="1">
        <v>9375950</v>
      </c>
      <c r="X1443" s="2" t="s">
        <v>0</v>
      </c>
      <c r="Y1443" s="1">
        <v>1500152</v>
      </c>
      <c r="Z1443" s="1">
        <v>0</v>
      </c>
      <c r="AA1443" s="2" t="s">
        <v>0</v>
      </c>
      <c r="AB1443" s="1">
        <v>0</v>
      </c>
      <c r="AC1443" s="1">
        <v>0</v>
      </c>
      <c r="AD1443" s="2" t="s">
        <v>0</v>
      </c>
      <c r="AE1443" s="1">
        <v>0</v>
      </c>
      <c r="AF1443" s="2">
        <v>0</v>
      </c>
      <c r="AG1443" s="2" t="s">
        <v>0</v>
      </c>
      <c r="AH1443" s="1">
        <v>0</v>
      </c>
      <c r="AI1443" s="1">
        <v>0</v>
      </c>
      <c r="AJ1443" s="2" t="s">
        <v>0</v>
      </c>
      <c r="AK1443" s="1">
        <v>0</v>
      </c>
      <c r="AL1443" s="1">
        <v>0</v>
      </c>
      <c r="AM1443" s="49" t="s">
        <v>1</v>
      </c>
      <c r="AN1443" s="2" t="s">
        <v>1</v>
      </c>
      <c r="AO1443" s="49" t="s">
        <v>1</v>
      </c>
      <c r="AP1443" s="2" t="s">
        <v>1</v>
      </c>
      <c r="AR1443" s="7"/>
      <c r="AS1443" s="125"/>
      <c r="AT1443" s="5"/>
      <c r="AU1443" s="13"/>
    </row>
    <row r="1444" spans="1:47" x14ac:dyDescent="0.25">
      <c r="A1444" s="2" t="s">
        <v>3532</v>
      </c>
      <c r="B1444" s="48">
        <v>44195</v>
      </c>
      <c r="C1444" s="2" t="s">
        <v>6</v>
      </c>
      <c r="D1444" s="2" t="s">
        <v>2929</v>
      </c>
      <c r="E1444" s="2" t="s">
        <v>2930</v>
      </c>
      <c r="F1444" s="2" t="s">
        <v>666</v>
      </c>
      <c r="G1444" s="2" t="s">
        <v>3</v>
      </c>
      <c r="H1444" s="2" t="s">
        <v>3533</v>
      </c>
      <c r="I1444" s="1" t="s">
        <v>1</v>
      </c>
      <c r="J1444" s="1" t="s">
        <v>1</v>
      </c>
      <c r="K1444" s="1" t="s">
        <v>1</v>
      </c>
      <c r="L1444" s="1" t="s">
        <v>1</v>
      </c>
      <c r="M1444" s="1">
        <v>0</v>
      </c>
      <c r="N1444" s="2" t="s">
        <v>1</v>
      </c>
      <c r="O1444" s="2" t="s">
        <v>3534</v>
      </c>
      <c r="P1444" s="2" t="s">
        <v>3535</v>
      </c>
      <c r="Q1444" s="1">
        <v>11489696</v>
      </c>
      <c r="R1444" s="1">
        <v>0</v>
      </c>
      <c r="S1444" s="1">
        <v>7729150</v>
      </c>
      <c r="T1444" s="1">
        <v>0</v>
      </c>
      <c r="U1444" s="2" t="s">
        <v>0</v>
      </c>
      <c r="V1444" s="1">
        <v>0</v>
      </c>
      <c r="W1444" s="1">
        <v>3241850</v>
      </c>
      <c r="X1444" s="2" t="s">
        <v>9</v>
      </c>
      <c r="Y1444" s="1">
        <v>518696</v>
      </c>
      <c r="Z1444" s="1">
        <v>0</v>
      </c>
      <c r="AA1444" s="2" t="s">
        <v>0</v>
      </c>
      <c r="AB1444" s="1">
        <v>0</v>
      </c>
      <c r="AC1444" s="1">
        <v>0</v>
      </c>
      <c r="AD1444" s="2" t="s">
        <v>0</v>
      </c>
      <c r="AE1444" s="1">
        <v>0</v>
      </c>
      <c r="AF1444" s="2">
        <v>0</v>
      </c>
      <c r="AG1444" s="2" t="s">
        <v>0</v>
      </c>
      <c r="AH1444" s="1">
        <v>0</v>
      </c>
      <c r="AI1444" s="1">
        <v>0</v>
      </c>
      <c r="AJ1444" s="2" t="s">
        <v>0</v>
      </c>
      <c r="AK1444" s="1">
        <v>0</v>
      </c>
      <c r="AL1444" s="1">
        <v>0</v>
      </c>
      <c r="AM1444" s="49" t="s">
        <v>1</v>
      </c>
      <c r="AN1444" s="2" t="s">
        <v>1</v>
      </c>
      <c r="AO1444" s="49" t="s">
        <v>1</v>
      </c>
      <c r="AP1444" s="2" t="s">
        <v>1</v>
      </c>
      <c r="AR1444" s="7"/>
      <c r="AS1444" s="125"/>
      <c r="AT1444" s="5"/>
      <c r="AU1444" s="13"/>
    </row>
    <row r="1445" spans="1:47" x14ac:dyDescent="0.25">
      <c r="A1445" s="2" t="s">
        <v>3536</v>
      </c>
      <c r="B1445" s="48">
        <v>44195</v>
      </c>
      <c r="C1445" s="2" t="s">
        <v>6</v>
      </c>
      <c r="D1445" s="2" t="s">
        <v>2929</v>
      </c>
      <c r="E1445" s="2" t="s">
        <v>2930</v>
      </c>
      <c r="F1445" s="2" t="s">
        <v>666</v>
      </c>
      <c r="G1445" s="2" t="s">
        <v>3</v>
      </c>
      <c r="H1445" s="2" t="s">
        <v>3537</v>
      </c>
      <c r="I1445" s="1" t="s">
        <v>1</v>
      </c>
      <c r="J1445" s="1" t="s">
        <v>1</v>
      </c>
      <c r="K1445" s="1" t="s">
        <v>1</v>
      </c>
      <c r="L1445" s="1" t="s">
        <v>1</v>
      </c>
      <c r="M1445" s="1">
        <v>0</v>
      </c>
      <c r="N1445" s="2" t="s">
        <v>1</v>
      </c>
      <c r="O1445" s="2" t="s">
        <v>3538</v>
      </c>
      <c r="P1445" s="2" t="s">
        <v>3539</v>
      </c>
      <c r="Q1445" s="1">
        <v>2472500</v>
      </c>
      <c r="R1445" s="1">
        <v>0</v>
      </c>
      <c r="S1445" s="1">
        <v>2472500</v>
      </c>
      <c r="T1445" s="1">
        <v>0</v>
      </c>
      <c r="U1445" s="2" t="s">
        <v>0</v>
      </c>
      <c r="V1445" s="1">
        <v>0</v>
      </c>
      <c r="W1445" s="1">
        <v>0</v>
      </c>
      <c r="X1445" s="2" t="s">
        <v>0</v>
      </c>
      <c r="Y1445" s="1">
        <v>0</v>
      </c>
      <c r="Z1445" s="1">
        <v>0</v>
      </c>
      <c r="AA1445" s="2" t="s">
        <v>0</v>
      </c>
      <c r="AB1445" s="1">
        <v>0</v>
      </c>
      <c r="AC1445" s="1">
        <v>0</v>
      </c>
      <c r="AD1445" s="2" t="s">
        <v>0</v>
      </c>
      <c r="AE1445" s="1">
        <v>0</v>
      </c>
      <c r="AF1445" s="2">
        <v>0</v>
      </c>
      <c r="AG1445" s="2" t="s">
        <v>0</v>
      </c>
      <c r="AH1445" s="1">
        <v>0</v>
      </c>
      <c r="AI1445" s="1">
        <v>0</v>
      </c>
      <c r="AJ1445" s="2" t="s">
        <v>0</v>
      </c>
      <c r="AK1445" s="1">
        <v>0</v>
      </c>
      <c r="AL1445" s="1">
        <v>0</v>
      </c>
      <c r="AM1445" s="49" t="s">
        <v>1</v>
      </c>
      <c r="AN1445" s="2" t="s">
        <v>1</v>
      </c>
      <c r="AO1445" s="49" t="s">
        <v>1</v>
      </c>
      <c r="AP1445" s="2" t="s">
        <v>1</v>
      </c>
      <c r="AR1445" s="7"/>
      <c r="AS1445" s="125"/>
      <c r="AT1445" s="5"/>
      <c r="AU1445" s="13"/>
    </row>
    <row r="1446" spans="1:47" x14ac:dyDescent="0.25">
      <c r="A1446" s="2" t="s">
        <v>3540</v>
      </c>
      <c r="B1446" s="48">
        <v>44195</v>
      </c>
      <c r="C1446" s="2" t="s">
        <v>6</v>
      </c>
      <c r="D1446" s="2" t="s">
        <v>2929</v>
      </c>
      <c r="E1446" s="2" t="s">
        <v>2930</v>
      </c>
      <c r="F1446" s="2" t="s">
        <v>666</v>
      </c>
      <c r="G1446" s="2" t="s">
        <v>3</v>
      </c>
      <c r="H1446" s="2" t="s">
        <v>3541</v>
      </c>
      <c r="I1446" s="1" t="s">
        <v>1</v>
      </c>
      <c r="J1446" s="1" t="s">
        <v>1</v>
      </c>
      <c r="K1446" s="1" t="s">
        <v>1</v>
      </c>
      <c r="L1446" s="1" t="s">
        <v>1</v>
      </c>
      <c r="M1446" s="1">
        <v>0</v>
      </c>
      <c r="N1446" s="2" t="s">
        <v>1</v>
      </c>
      <c r="O1446" s="2" t="s">
        <v>2</v>
      </c>
      <c r="P1446" s="2" t="s">
        <v>1</v>
      </c>
      <c r="Q1446" s="1">
        <v>25010515</v>
      </c>
      <c r="R1446" s="1">
        <v>0</v>
      </c>
      <c r="S1446" s="1">
        <v>24970495</v>
      </c>
      <c r="T1446" s="1">
        <v>0</v>
      </c>
      <c r="U1446" s="2" t="s">
        <v>0</v>
      </c>
      <c r="V1446" s="1">
        <v>0</v>
      </c>
      <c r="W1446" s="1">
        <v>34500</v>
      </c>
      <c r="X1446" s="2" t="s">
        <v>0</v>
      </c>
      <c r="Y1446" s="1">
        <v>5520</v>
      </c>
      <c r="Z1446" s="1">
        <v>0</v>
      </c>
      <c r="AA1446" s="2" t="s">
        <v>0</v>
      </c>
      <c r="AB1446" s="1">
        <v>0</v>
      </c>
      <c r="AC1446" s="1">
        <v>0</v>
      </c>
      <c r="AD1446" s="2" t="s">
        <v>0</v>
      </c>
      <c r="AE1446" s="1">
        <v>0</v>
      </c>
      <c r="AF1446" s="2">
        <v>0</v>
      </c>
      <c r="AG1446" s="2" t="s">
        <v>0</v>
      </c>
      <c r="AH1446" s="1">
        <v>0</v>
      </c>
      <c r="AI1446" s="1">
        <v>0</v>
      </c>
      <c r="AJ1446" s="2" t="s">
        <v>0</v>
      </c>
      <c r="AK1446" s="1">
        <v>0</v>
      </c>
      <c r="AL1446" s="1">
        <v>0</v>
      </c>
      <c r="AM1446" s="49" t="s">
        <v>1</v>
      </c>
      <c r="AN1446" s="2" t="s">
        <v>1</v>
      </c>
      <c r="AO1446" s="49" t="s">
        <v>1</v>
      </c>
      <c r="AP1446" s="2" t="s">
        <v>1</v>
      </c>
      <c r="AR1446" s="7"/>
      <c r="AS1446" s="125"/>
      <c r="AT1446" s="5"/>
      <c r="AU1446" s="13"/>
    </row>
    <row r="1447" spans="1:47" x14ac:dyDescent="0.25">
      <c r="A1447" s="2" t="s">
        <v>3542</v>
      </c>
      <c r="B1447" s="48">
        <v>44196</v>
      </c>
      <c r="C1447" s="2" t="s">
        <v>27</v>
      </c>
      <c r="D1447" s="2" t="s">
        <v>49</v>
      </c>
      <c r="E1447" s="2" t="s">
        <v>223</v>
      </c>
      <c r="F1447" s="2" t="s">
        <v>3543</v>
      </c>
      <c r="G1447" s="2" t="s">
        <v>3</v>
      </c>
      <c r="H1447" s="2" t="s">
        <v>3544</v>
      </c>
      <c r="I1447" s="1" t="s">
        <v>1</v>
      </c>
      <c r="J1447" s="1" t="s">
        <v>1</v>
      </c>
      <c r="K1447" s="1" t="s">
        <v>1</v>
      </c>
      <c r="L1447" s="1" t="s">
        <v>1</v>
      </c>
      <c r="M1447" s="1">
        <v>0</v>
      </c>
      <c r="N1447" s="2" t="s">
        <v>1</v>
      </c>
      <c r="O1447" s="2" t="s">
        <v>2</v>
      </c>
      <c r="P1447" s="2" t="s">
        <v>1</v>
      </c>
      <c r="Q1447" s="1">
        <v>910214821.91959989</v>
      </c>
      <c r="R1447" s="1">
        <v>0</v>
      </c>
      <c r="S1447" s="1">
        <v>618748367.24999976</v>
      </c>
      <c r="T1447" s="1">
        <v>0</v>
      </c>
      <c r="U1447" s="2" t="s">
        <v>0</v>
      </c>
      <c r="V1447" s="1">
        <v>0</v>
      </c>
      <c r="W1447" s="1">
        <v>251264185.05999994</v>
      </c>
      <c r="X1447" s="2" t="s">
        <v>0</v>
      </c>
      <c r="Y1447" s="1">
        <v>40202269.609600008</v>
      </c>
      <c r="Z1447" s="1">
        <v>0</v>
      </c>
      <c r="AA1447" s="2" t="s">
        <v>0</v>
      </c>
      <c r="AB1447" s="1">
        <v>0</v>
      </c>
      <c r="AC1447" s="1">
        <v>0</v>
      </c>
      <c r="AD1447" s="2" t="s">
        <v>0</v>
      </c>
      <c r="AE1447" s="1">
        <v>0</v>
      </c>
      <c r="AF1447" s="2">
        <v>0</v>
      </c>
      <c r="AG1447" s="2" t="s">
        <v>0</v>
      </c>
      <c r="AH1447" s="1">
        <v>0</v>
      </c>
      <c r="AI1447" s="1">
        <v>0</v>
      </c>
      <c r="AJ1447" s="2" t="s">
        <v>0</v>
      </c>
      <c r="AK1447" s="1">
        <v>0</v>
      </c>
      <c r="AL1447" s="1">
        <v>0</v>
      </c>
      <c r="AM1447" s="49" t="s">
        <v>1</v>
      </c>
      <c r="AN1447" s="2" t="s">
        <v>1</v>
      </c>
      <c r="AO1447" s="49" t="s">
        <v>1</v>
      </c>
      <c r="AP1447" s="2" t="s">
        <v>1</v>
      </c>
      <c r="AR1447" s="7"/>
      <c r="AS1447" s="125"/>
      <c r="AT1447" s="5"/>
      <c r="AU1447" s="13"/>
    </row>
    <row r="1448" spans="1:47" x14ac:dyDescent="0.25">
      <c r="A1448" s="2" t="s">
        <v>3545</v>
      </c>
      <c r="B1448" s="48">
        <v>44196</v>
      </c>
      <c r="C1448" s="2" t="s">
        <v>6</v>
      </c>
      <c r="D1448" s="2" t="s">
        <v>49</v>
      </c>
      <c r="E1448" s="2" t="s">
        <v>232</v>
      </c>
      <c r="F1448" s="2" t="s">
        <v>1459</v>
      </c>
      <c r="G1448" s="2" t="s">
        <v>13</v>
      </c>
      <c r="H1448" s="2" t="s">
        <v>1</v>
      </c>
      <c r="I1448" s="1" t="s">
        <v>3546</v>
      </c>
      <c r="J1448" s="1" t="s">
        <v>1</v>
      </c>
      <c r="K1448" s="1" t="s">
        <v>3547</v>
      </c>
      <c r="L1448" s="1" t="s">
        <v>3548</v>
      </c>
      <c r="M1448" s="1">
        <v>29658700.010000002</v>
      </c>
      <c r="N1448" s="2" t="s">
        <v>12</v>
      </c>
      <c r="O1448" s="2" t="s">
        <v>3549</v>
      </c>
      <c r="P1448" s="2" t="s">
        <v>3550</v>
      </c>
      <c r="Q1448" s="1">
        <v>-4830000</v>
      </c>
      <c r="R1448" s="1">
        <v>0</v>
      </c>
      <c r="S1448" s="1">
        <v>-4830000</v>
      </c>
      <c r="T1448" s="1">
        <v>0</v>
      </c>
      <c r="U1448" s="2" t="s">
        <v>0</v>
      </c>
      <c r="V1448" s="1">
        <v>0</v>
      </c>
      <c r="W1448" s="1">
        <v>0</v>
      </c>
      <c r="X1448" s="2" t="s">
        <v>0</v>
      </c>
      <c r="Y1448" s="1">
        <v>0</v>
      </c>
      <c r="Z1448" s="1">
        <v>0</v>
      </c>
      <c r="AA1448" s="2" t="s">
        <v>0</v>
      </c>
      <c r="AB1448" s="1">
        <v>0</v>
      </c>
      <c r="AC1448" s="1">
        <v>0</v>
      </c>
      <c r="AD1448" s="2" t="s">
        <v>0</v>
      </c>
      <c r="AE1448" s="1">
        <v>0</v>
      </c>
      <c r="AF1448" s="2">
        <v>0</v>
      </c>
      <c r="AG1448" s="2" t="s">
        <v>0</v>
      </c>
      <c r="AH1448" s="1">
        <v>0</v>
      </c>
      <c r="AI1448" s="1">
        <v>0</v>
      </c>
      <c r="AJ1448" s="2" t="s">
        <v>0</v>
      </c>
      <c r="AK1448" s="1">
        <v>0</v>
      </c>
      <c r="AL1448" s="1">
        <v>0</v>
      </c>
      <c r="AM1448" s="49" t="s">
        <v>1</v>
      </c>
      <c r="AN1448" s="2" t="s">
        <v>1</v>
      </c>
      <c r="AO1448" s="49" t="s">
        <v>1</v>
      </c>
      <c r="AP1448" s="2" t="s">
        <v>1</v>
      </c>
      <c r="AR1448" s="7"/>
      <c r="AS1448" s="125"/>
      <c r="AT1448" s="5"/>
      <c r="AU1448" s="13"/>
    </row>
    <row r="1449" spans="1:47" x14ac:dyDescent="0.25">
      <c r="A1449" s="2" t="s">
        <v>3551</v>
      </c>
      <c r="B1449" s="48">
        <v>44196</v>
      </c>
      <c r="C1449" s="2" t="s">
        <v>6</v>
      </c>
      <c r="D1449" s="2" t="s">
        <v>49</v>
      </c>
      <c r="E1449" s="2" t="s">
        <v>232</v>
      </c>
      <c r="F1449" s="2" t="s">
        <v>1459</v>
      </c>
      <c r="G1449" s="2" t="s">
        <v>3</v>
      </c>
      <c r="H1449" s="2" t="s">
        <v>3552</v>
      </c>
      <c r="I1449" s="1" t="s">
        <v>1</v>
      </c>
      <c r="J1449" s="1" t="s">
        <v>1</v>
      </c>
      <c r="K1449" s="1" t="s">
        <v>1</v>
      </c>
      <c r="L1449" s="1" t="s">
        <v>1</v>
      </c>
      <c r="M1449" s="1">
        <v>0</v>
      </c>
      <c r="N1449" s="2" t="s">
        <v>1</v>
      </c>
      <c r="O1449" s="2" t="s">
        <v>2</v>
      </c>
      <c r="P1449" s="2" t="s">
        <v>1</v>
      </c>
      <c r="Q1449" s="1">
        <v>1604174375.3668001</v>
      </c>
      <c r="R1449" s="1">
        <v>0</v>
      </c>
      <c r="S1449" s="1">
        <v>1240851843.7499995</v>
      </c>
      <c r="T1449" s="1">
        <v>0</v>
      </c>
      <c r="U1449" s="2" t="s">
        <v>0</v>
      </c>
      <c r="V1449" s="1">
        <v>0</v>
      </c>
      <c r="W1449" s="1">
        <v>313209078.97999996</v>
      </c>
      <c r="X1449" s="2" t="s">
        <v>9</v>
      </c>
      <c r="Y1449" s="1">
        <v>50113452.636799991</v>
      </c>
      <c r="Z1449" s="1">
        <v>0</v>
      </c>
      <c r="AA1449" s="2" t="s">
        <v>0</v>
      </c>
      <c r="AB1449" s="1">
        <v>0</v>
      </c>
      <c r="AC1449" s="1">
        <v>0</v>
      </c>
      <c r="AD1449" s="2" t="s">
        <v>0</v>
      </c>
      <c r="AE1449" s="1">
        <v>0</v>
      </c>
      <c r="AF1449" s="2">
        <v>0</v>
      </c>
      <c r="AG1449" s="2" t="s">
        <v>0</v>
      </c>
      <c r="AH1449" s="1">
        <v>0</v>
      </c>
      <c r="AI1449" s="1">
        <v>0</v>
      </c>
      <c r="AJ1449" s="2" t="s">
        <v>0</v>
      </c>
      <c r="AK1449" s="1">
        <v>0</v>
      </c>
      <c r="AL1449" s="1">
        <v>0</v>
      </c>
      <c r="AM1449" s="49" t="s">
        <v>1</v>
      </c>
      <c r="AN1449" s="2" t="s">
        <v>1</v>
      </c>
      <c r="AO1449" s="49" t="s">
        <v>1</v>
      </c>
      <c r="AP1449" s="2" t="s">
        <v>1</v>
      </c>
      <c r="AR1449" s="7"/>
      <c r="AS1449" s="125"/>
      <c r="AT1449" s="5"/>
      <c r="AU1449" s="13"/>
    </row>
    <row r="1450" spans="1:47" x14ac:dyDescent="0.25">
      <c r="A1450" s="2" t="s">
        <v>3553</v>
      </c>
      <c r="B1450" s="48">
        <v>44196</v>
      </c>
      <c r="C1450" s="2" t="s">
        <v>27</v>
      </c>
      <c r="D1450" s="2" t="s">
        <v>42</v>
      </c>
      <c r="E1450" s="2" t="s">
        <v>214</v>
      </c>
      <c r="F1450" s="2" t="s">
        <v>3148</v>
      </c>
      <c r="G1450" s="2" t="s">
        <v>3</v>
      </c>
      <c r="H1450" s="2" t="s">
        <v>3554</v>
      </c>
      <c r="I1450" s="1" t="s">
        <v>1</v>
      </c>
      <c r="J1450" s="1" t="s">
        <v>1</v>
      </c>
      <c r="K1450" s="1" t="s">
        <v>1</v>
      </c>
      <c r="L1450" s="1" t="s">
        <v>1</v>
      </c>
      <c r="M1450" s="1">
        <v>0</v>
      </c>
      <c r="N1450" s="2" t="s">
        <v>1</v>
      </c>
      <c r="O1450" s="2" t="s">
        <v>2</v>
      </c>
      <c r="P1450" s="2" t="s">
        <v>1</v>
      </c>
      <c r="Q1450" s="1">
        <v>827798440.21280003</v>
      </c>
      <c r="R1450" s="1">
        <v>0</v>
      </c>
      <c r="S1450" s="1">
        <v>684497875.5</v>
      </c>
      <c r="T1450" s="1">
        <v>0</v>
      </c>
      <c r="U1450" s="2" t="s">
        <v>0</v>
      </c>
      <c r="V1450" s="1">
        <v>0</v>
      </c>
      <c r="W1450" s="1">
        <v>123534969.58000003</v>
      </c>
      <c r="X1450" s="2" t="s">
        <v>0</v>
      </c>
      <c r="Y1450" s="1">
        <v>19765595.132799998</v>
      </c>
      <c r="Z1450" s="1">
        <v>0</v>
      </c>
      <c r="AA1450" s="2" t="s">
        <v>0</v>
      </c>
      <c r="AB1450" s="1">
        <v>0</v>
      </c>
      <c r="AC1450" s="1">
        <v>0</v>
      </c>
      <c r="AD1450" s="2" t="s">
        <v>0</v>
      </c>
      <c r="AE1450" s="1">
        <v>0</v>
      </c>
      <c r="AF1450" s="2">
        <v>0</v>
      </c>
      <c r="AG1450" s="2" t="s">
        <v>0</v>
      </c>
      <c r="AH1450" s="1">
        <v>0</v>
      </c>
      <c r="AI1450" s="1">
        <v>0</v>
      </c>
      <c r="AJ1450" s="2" t="s">
        <v>0</v>
      </c>
      <c r="AK1450" s="1">
        <v>0</v>
      </c>
      <c r="AL1450" s="1">
        <v>0</v>
      </c>
      <c r="AM1450" s="49" t="s">
        <v>1</v>
      </c>
      <c r="AN1450" s="2" t="s">
        <v>1</v>
      </c>
      <c r="AO1450" s="49" t="s">
        <v>1</v>
      </c>
      <c r="AP1450" s="2" t="s">
        <v>1</v>
      </c>
      <c r="AR1450" s="7"/>
      <c r="AS1450" s="125"/>
      <c r="AT1450" s="5"/>
      <c r="AU1450" s="13"/>
    </row>
    <row r="1451" spans="1:47" x14ac:dyDescent="0.25">
      <c r="A1451" s="2" t="s">
        <v>3555</v>
      </c>
      <c r="B1451" s="48">
        <v>44196</v>
      </c>
      <c r="C1451" s="2" t="s">
        <v>35</v>
      </c>
      <c r="D1451" s="2" t="s">
        <v>42</v>
      </c>
      <c r="E1451" s="2" t="s">
        <v>219</v>
      </c>
      <c r="F1451" s="2" t="s">
        <v>3556</v>
      </c>
      <c r="G1451" s="2" t="s">
        <v>3</v>
      </c>
      <c r="H1451" s="2" t="s">
        <v>3557</v>
      </c>
      <c r="I1451" s="1" t="s">
        <v>1</v>
      </c>
      <c r="J1451" s="1" t="s">
        <v>1</v>
      </c>
      <c r="K1451" s="1" t="s">
        <v>1</v>
      </c>
      <c r="L1451" s="1" t="s">
        <v>1</v>
      </c>
      <c r="M1451" s="1">
        <v>0</v>
      </c>
      <c r="N1451" s="2" t="s">
        <v>1</v>
      </c>
      <c r="O1451" s="2" t="s">
        <v>2</v>
      </c>
      <c r="P1451" s="2" t="s">
        <v>1</v>
      </c>
      <c r="Q1451" s="1">
        <v>845554384.00599968</v>
      </c>
      <c r="R1451" s="1">
        <v>0</v>
      </c>
      <c r="S1451" s="1">
        <v>537718523.74999976</v>
      </c>
      <c r="T1451" s="1">
        <v>0</v>
      </c>
      <c r="U1451" s="2" t="s">
        <v>0</v>
      </c>
      <c r="V1451" s="1">
        <v>0</v>
      </c>
      <c r="W1451" s="1">
        <v>265375741.59999999</v>
      </c>
      <c r="X1451" s="2" t="s">
        <v>9</v>
      </c>
      <c r="Y1451" s="1">
        <v>42460118.656000003</v>
      </c>
      <c r="Z1451" s="1">
        <v>0</v>
      </c>
      <c r="AA1451" s="2" t="s">
        <v>0</v>
      </c>
      <c r="AB1451" s="1">
        <v>0</v>
      </c>
      <c r="AC1451" s="1">
        <v>0</v>
      </c>
      <c r="AD1451" s="2" t="s">
        <v>0</v>
      </c>
      <c r="AE1451" s="1">
        <v>0</v>
      </c>
      <c r="AF1451" s="2">
        <v>0</v>
      </c>
      <c r="AG1451" s="2" t="s">
        <v>0</v>
      </c>
      <c r="AH1451" s="1">
        <v>0</v>
      </c>
      <c r="AI1451" s="1">
        <v>0</v>
      </c>
      <c r="AJ1451" s="2" t="s">
        <v>0</v>
      </c>
      <c r="AK1451" s="1">
        <v>0</v>
      </c>
      <c r="AL1451" s="1">
        <v>0</v>
      </c>
      <c r="AM1451" s="49" t="s">
        <v>1</v>
      </c>
      <c r="AN1451" s="2" t="s">
        <v>1</v>
      </c>
      <c r="AO1451" s="49" t="s">
        <v>1</v>
      </c>
      <c r="AP1451" s="2" t="s">
        <v>1</v>
      </c>
      <c r="AR1451" s="7"/>
      <c r="AS1451" s="125"/>
      <c r="AT1451" s="5"/>
      <c r="AU1451" s="13"/>
    </row>
    <row r="1452" spans="1:47" x14ac:dyDescent="0.25">
      <c r="A1452" s="2" t="s">
        <v>3558</v>
      </c>
      <c r="B1452" s="48">
        <v>44196</v>
      </c>
      <c r="C1452" s="2" t="s">
        <v>6</v>
      </c>
      <c r="D1452" s="2" t="s">
        <v>42</v>
      </c>
      <c r="E1452" s="2" t="s">
        <v>217</v>
      </c>
      <c r="F1452" s="2" t="s">
        <v>472</v>
      </c>
      <c r="G1452" s="2" t="s">
        <v>3</v>
      </c>
      <c r="H1452" s="2" t="s">
        <v>3559</v>
      </c>
      <c r="I1452" s="1"/>
      <c r="J1452" s="1"/>
      <c r="K1452" s="1"/>
      <c r="L1452" s="1"/>
      <c r="M1452" s="1">
        <v>0</v>
      </c>
      <c r="N1452" s="2"/>
      <c r="O1452" s="2" t="s">
        <v>2</v>
      </c>
      <c r="P1452" s="2"/>
      <c r="Q1452" s="1">
        <v>221735689</v>
      </c>
      <c r="R1452" s="1">
        <v>0</v>
      </c>
      <c r="S1452" s="1">
        <v>221735689</v>
      </c>
      <c r="T1452" s="1">
        <v>0</v>
      </c>
      <c r="U1452" s="2" t="s">
        <v>0</v>
      </c>
      <c r="V1452" s="1">
        <v>0</v>
      </c>
      <c r="W1452" s="1">
        <v>0</v>
      </c>
      <c r="X1452" s="2" t="s">
        <v>0</v>
      </c>
      <c r="Y1452" s="1">
        <v>0</v>
      </c>
      <c r="Z1452" s="1">
        <v>0</v>
      </c>
      <c r="AA1452" s="2" t="s">
        <v>0</v>
      </c>
      <c r="AB1452" s="1">
        <v>0</v>
      </c>
      <c r="AC1452" s="1">
        <v>0</v>
      </c>
      <c r="AD1452" s="2" t="s">
        <v>0</v>
      </c>
      <c r="AE1452" s="1">
        <v>0</v>
      </c>
      <c r="AF1452" s="2">
        <v>0</v>
      </c>
      <c r="AG1452" s="2" t="s">
        <v>0</v>
      </c>
      <c r="AH1452" s="1">
        <v>0</v>
      </c>
      <c r="AI1452" s="1">
        <v>0</v>
      </c>
      <c r="AJ1452" s="2" t="s">
        <v>0</v>
      </c>
      <c r="AK1452" s="1">
        <v>0</v>
      </c>
      <c r="AL1452" s="1">
        <v>0</v>
      </c>
      <c r="AM1452" s="49" t="s">
        <v>1</v>
      </c>
      <c r="AN1452" s="2" t="s">
        <v>1</v>
      </c>
      <c r="AO1452" s="49" t="s">
        <v>1</v>
      </c>
      <c r="AP1452" s="2" t="s">
        <v>1</v>
      </c>
      <c r="AR1452" s="7"/>
      <c r="AS1452" s="125"/>
      <c r="AT1452" s="5"/>
      <c r="AU1452" s="13"/>
    </row>
    <row r="1453" spans="1:47" x14ac:dyDescent="0.25">
      <c r="A1453" s="2" t="s">
        <v>3560</v>
      </c>
      <c r="B1453" s="48">
        <v>44196</v>
      </c>
      <c r="C1453" s="2" t="s">
        <v>6</v>
      </c>
      <c r="D1453" s="2" t="s">
        <v>42</v>
      </c>
      <c r="E1453" s="2" t="s">
        <v>221</v>
      </c>
      <c r="F1453" s="2" t="s">
        <v>880</v>
      </c>
      <c r="G1453" s="2" t="s">
        <v>3</v>
      </c>
      <c r="H1453" s="2" t="s">
        <v>3561</v>
      </c>
      <c r="I1453" s="1" t="s">
        <v>1</v>
      </c>
      <c r="J1453" s="1" t="s">
        <v>1</v>
      </c>
      <c r="K1453" s="1" t="s">
        <v>1</v>
      </c>
      <c r="L1453" s="1" t="s">
        <v>1</v>
      </c>
      <c r="M1453" s="1">
        <v>0</v>
      </c>
      <c r="N1453" s="2" t="s">
        <v>1</v>
      </c>
      <c r="O1453" s="2" t="s">
        <v>2</v>
      </c>
      <c r="P1453" s="2" t="s">
        <v>1</v>
      </c>
      <c r="Q1453" s="1">
        <v>1705218023.537601</v>
      </c>
      <c r="R1453" s="1">
        <v>0</v>
      </c>
      <c r="S1453" s="1">
        <v>1228414224.9999988</v>
      </c>
      <c r="T1453" s="1">
        <v>0</v>
      </c>
      <c r="U1453" s="2" t="s">
        <v>0</v>
      </c>
      <c r="V1453" s="1">
        <v>0</v>
      </c>
      <c r="W1453" s="1">
        <v>411037757.36000007</v>
      </c>
      <c r="X1453" s="2" t="s">
        <v>0</v>
      </c>
      <c r="Y1453" s="1">
        <v>65766041.177599981</v>
      </c>
      <c r="Z1453" s="1">
        <v>0</v>
      </c>
      <c r="AA1453" s="2" t="s">
        <v>0</v>
      </c>
      <c r="AB1453" s="1">
        <v>0</v>
      </c>
      <c r="AC1453" s="1">
        <v>0</v>
      </c>
      <c r="AD1453" s="2" t="s">
        <v>0</v>
      </c>
      <c r="AE1453" s="1">
        <v>0</v>
      </c>
      <c r="AF1453" s="2">
        <v>0</v>
      </c>
      <c r="AG1453" s="2" t="s">
        <v>0</v>
      </c>
      <c r="AH1453" s="1">
        <v>0</v>
      </c>
      <c r="AI1453" s="1">
        <v>0</v>
      </c>
      <c r="AJ1453" s="2" t="s">
        <v>0</v>
      </c>
      <c r="AK1453" s="1">
        <v>0</v>
      </c>
      <c r="AL1453" s="1">
        <v>0</v>
      </c>
      <c r="AM1453" s="49" t="s">
        <v>1</v>
      </c>
      <c r="AN1453" s="2" t="s">
        <v>1</v>
      </c>
      <c r="AO1453" s="49" t="s">
        <v>1</v>
      </c>
      <c r="AP1453" s="2" t="s">
        <v>1</v>
      </c>
      <c r="AR1453" s="7"/>
      <c r="AS1453" s="125"/>
      <c r="AT1453" s="5"/>
      <c r="AU1453" s="13"/>
    </row>
    <row r="1454" spans="1:47" x14ac:dyDescent="0.25">
      <c r="A1454" s="2" t="s">
        <v>3562</v>
      </c>
      <c r="B1454" s="48">
        <v>44196</v>
      </c>
      <c r="C1454" s="2" t="s">
        <v>27</v>
      </c>
      <c r="D1454" s="2" t="s">
        <v>38</v>
      </c>
      <c r="E1454" s="2" t="s">
        <v>4</v>
      </c>
      <c r="F1454" s="2" t="s">
        <v>3563</v>
      </c>
      <c r="G1454" s="2" t="s">
        <v>3</v>
      </c>
      <c r="H1454" s="2" t="s">
        <v>3564</v>
      </c>
      <c r="I1454" s="1" t="s">
        <v>1</v>
      </c>
      <c r="J1454" s="1" t="s">
        <v>1</v>
      </c>
      <c r="K1454" s="1" t="s">
        <v>1</v>
      </c>
      <c r="L1454" s="1" t="s">
        <v>1</v>
      </c>
      <c r="M1454" s="1">
        <v>0</v>
      </c>
      <c r="N1454" s="2" t="s">
        <v>1</v>
      </c>
      <c r="O1454" s="2" t="s">
        <v>3565</v>
      </c>
      <c r="P1454" s="2" t="s">
        <v>3566</v>
      </c>
      <c r="Q1454" s="1">
        <v>1972250</v>
      </c>
      <c r="R1454" s="1">
        <v>0</v>
      </c>
      <c r="S1454" s="1">
        <v>1972250</v>
      </c>
      <c r="T1454" s="1">
        <v>0</v>
      </c>
      <c r="U1454" s="2" t="s">
        <v>0</v>
      </c>
      <c r="V1454" s="1">
        <v>0</v>
      </c>
      <c r="W1454" s="1">
        <v>0</v>
      </c>
      <c r="X1454" s="2" t="s">
        <v>0</v>
      </c>
      <c r="Y1454" s="1">
        <v>0</v>
      </c>
      <c r="Z1454" s="1">
        <v>0</v>
      </c>
      <c r="AA1454" s="2" t="s">
        <v>0</v>
      </c>
      <c r="AB1454" s="1">
        <v>0</v>
      </c>
      <c r="AC1454" s="1">
        <v>0</v>
      </c>
      <c r="AD1454" s="2" t="s">
        <v>0</v>
      </c>
      <c r="AE1454" s="1">
        <v>0</v>
      </c>
      <c r="AF1454" s="2">
        <v>0</v>
      </c>
      <c r="AG1454" s="2" t="s">
        <v>0</v>
      </c>
      <c r="AH1454" s="1">
        <v>0</v>
      </c>
      <c r="AI1454" s="1">
        <v>0</v>
      </c>
      <c r="AJ1454" s="2" t="s">
        <v>0</v>
      </c>
      <c r="AK1454" s="1">
        <v>0</v>
      </c>
      <c r="AL1454" s="1">
        <v>0</v>
      </c>
      <c r="AM1454" s="49" t="s">
        <v>1</v>
      </c>
      <c r="AN1454" s="2" t="s">
        <v>1</v>
      </c>
      <c r="AO1454" s="49" t="s">
        <v>1</v>
      </c>
      <c r="AP1454" s="2" t="s">
        <v>1</v>
      </c>
      <c r="AR1454" s="7"/>
      <c r="AS1454" s="125"/>
      <c r="AT1454" s="5"/>
      <c r="AU1454" s="13"/>
    </row>
    <row r="1455" spans="1:47" x14ac:dyDescent="0.25">
      <c r="A1455" s="2" t="s">
        <v>3567</v>
      </c>
      <c r="B1455" s="48">
        <v>44196</v>
      </c>
      <c r="C1455" s="2" t="s">
        <v>27</v>
      </c>
      <c r="D1455" s="2" t="s">
        <v>38</v>
      </c>
      <c r="E1455" s="2" t="s">
        <v>4</v>
      </c>
      <c r="F1455" s="2" t="s">
        <v>3563</v>
      </c>
      <c r="G1455" s="2" t="s">
        <v>3</v>
      </c>
      <c r="H1455" s="2" t="s">
        <v>3568</v>
      </c>
      <c r="I1455" s="1" t="s">
        <v>1</v>
      </c>
      <c r="J1455" s="1" t="s">
        <v>1</v>
      </c>
      <c r="K1455" s="1" t="s">
        <v>1</v>
      </c>
      <c r="L1455" s="1" t="s">
        <v>1</v>
      </c>
      <c r="M1455" s="1">
        <v>0</v>
      </c>
      <c r="N1455" s="2" t="s">
        <v>1</v>
      </c>
      <c r="O1455" s="2" t="s">
        <v>937</v>
      </c>
      <c r="P1455" s="2" t="s">
        <v>938</v>
      </c>
      <c r="Q1455" s="1">
        <v>13396580</v>
      </c>
      <c r="R1455" s="1">
        <v>0</v>
      </c>
      <c r="S1455" s="1">
        <v>1897500</v>
      </c>
      <c r="T1455" s="1">
        <v>9913000</v>
      </c>
      <c r="U1455" s="2" t="s">
        <v>9</v>
      </c>
      <c r="V1455" s="1">
        <v>1586080</v>
      </c>
      <c r="W1455" s="1">
        <v>0</v>
      </c>
      <c r="X1455" s="2" t="s">
        <v>0</v>
      </c>
      <c r="Y1455" s="1">
        <v>0</v>
      </c>
      <c r="Z1455" s="1">
        <v>0</v>
      </c>
      <c r="AA1455" s="2" t="s">
        <v>0</v>
      </c>
      <c r="AB1455" s="1">
        <v>0</v>
      </c>
      <c r="AC1455" s="1">
        <v>0</v>
      </c>
      <c r="AD1455" s="2" t="s">
        <v>0</v>
      </c>
      <c r="AE1455" s="1">
        <v>0</v>
      </c>
      <c r="AF1455" s="2">
        <v>0</v>
      </c>
      <c r="AG1455" s="2" t="s">
        <v>0</v>
      </c>
      <c r="AH1455" s="1">
        <v>0</v>
      </c>
      <c r="AI1455" s="1">
        <v>0</v>
      </c>
      <c r="AJ1455" s="2" t="s">
        <v>0</v>
      </c>
      <c r="AK1455" s="1">
        <v>0</v>
      </c>
      <c r="AL1455" s="1">
        <v>0</v>
      </c>
      <c r="AM1455" s="49" t="s">
        <v>1</v>
      </c>
      <c r="AN1455" s="2" t="s">
        <v>1</v>
      </c>
      <c r="AO1455" s="49" t="s">
        <v>1</v>
      </c>
      <c r="AP1455" s="2" t="s">
        <v>1</v>
      </c>
      <c r="AR1455" s="7"/>
      <c r="AS1455" s="125"/>
      <c r="AT1455" s="5"/>
      <c r="AU1455" s="13"/>
    </row>
    <row r="1456" spans="1:47" x14ac:dyDescent="0.25">
      <c r="A1456" s="2" t="s">
        <v>3569</v>
      </c>
      <c r="B1456" s="48">
        <v>44196</v>
      </c>
      <c r="C1456" s="2" t="s">
        <v>27</v>
      </c>
      <c r="D1456" s="2" t="s">
        <v>38</v>
      </c>
      <c r="E1456" s="2" t="s">
        <v>4</v>
      </c>
      <c r="F1456" s="2" t="s">
        <v>3563</v>
      </c>
      <c r="G1456" s="2" t="s">
        <v>3</v>
      </c>
      <c r="H1456" s="2" t="s">
        <v>3570</v>
      </c>
      <c r="I1456" s="1" t="s">
        <v>1</v>
      </c>
      <c r="J1456" s="1" t="s">
        <v>1</v>
      </c>
      <c r="K1456" s="1" t="s">
        <v>1</v>
      </c>
      <c r="L1456" s="1" t="s">
        <v>1</v>
      </c>
      <c r="M1456" s="1">
        <v>0</v>
      </c>
      <c r="N1456" s="2" t="s">
        <v>1</v>
      </c>
      <c r="O1456" s="2" t="s">
        <v>2</v>
      </c>
      <c r="P1456" s="2" t="s">
        <v>1</v>
      </c>
      <c r="Q1456" s="1">
        <v>539083639.05159998</v>
      </c>
      <c r="R1456" s="1">
        <v>0</v>
      </c>
      <c r="S1456" s="1">
        <v>317009671.75</v>
      </c>
      <c r="T1456" s="1">
        <v>0</v>
      </c>
      <c r="U1456" s="2" t="s">
        <v>0</v>
      </c>
      <c r="V1456" s="1">
        <v>0</v>
      </c>
      <c r="W1456" s="1">
        <v>191443075.26000002</v>
      </c>
      <c r="X1456" s="2" t="s">
        <v>0</v>
      </c>
      <c r="Y1456" s="1">
        <v>30630892.0416</v>
      </c>
      <c r="Z1456" s="1">
        <v>0</v>
      </c>
      <c r="AA1456" s="2" t="s">
        <v>0</v>
      </c>
      <c r="AB1456" s="1">
        <v>0</v>
      </c>
      <c r="AC1456" s="1">
        <v>0</v>
      </c>
      <c r="AD1456" s="2" t="s">
        <v>0</v>
      </c>
      <c r="AE1456" s="1">
        <v>0</v>
      </c>
      <c r="AF1456" s="2">
        <v>0</v>
      </c>
      <c r="AG1456" s="2" t="s">
        <v>0</v>
      </c>
      <c r="AH1456" s="1">
        <v>0</v>
      </c>
      <c r="AI1456" s="1">
        <v>0</v>
      </c>
      <c r="AJ1456" s="2" t="s">
        <v>0</v>
      </c>
      <c r="AK1456" s="1">
        <v>0</v>
      </c>
      <c r="AL1456" s="1">
        <v>0</v>
      </c>
      <c r="AM1456" s="49" t="s">
        <v>1</v>
      </c>
      <c r="AN1456" s="2" t="s">
        <v>1</v>
      </c>
      <c r="AO1456" s="49" t="s">
        <v>1</v>
      </c>
      <c r="AP1456" s="2" t="s">
        <v>1</v>
      </c>
      <c r="AR1456" s="7"/>
      <c r="AS1456" s="125"/>
      <c r="AT1456" s="5"/>
      <c r="AU1456" s="13"/>
    </row>
    <row r="1457" spans="1:47" x14ac:dyDescent="0.25">
      <c r="A1457" s="2" t="s">
        <v>3571</v>
      </c>
      <c r="B1457" s="48">
        <v>44196</v>
      </c>
      <c r="C1457" s="2" t="s">
        <v>27</v>
      </c>
      <c r="D1457" s="2" t="s">
        <v>38</v>
      </c>
      <c r="E1457" s="2" t="s">
        <v>4</v>
      </c>
      <c r="F1457" s="2" t="s">
        <v>3563</v>
      </c>
      <c r="G1457" s="2" t="s">
        <v>3</v>
      </c>
      <c r="H1457" s="2" t="s">
        <v>3572</v>
      </c>
      <c r="I1457" s="1" t="s">
        <v>1</v>
      </c>
      <c r="J1457" s="1" t="s">
        <v>1</v>
      </c>
      <c r="K1457" s="1" t="s">
        <v>1</v>
      </c>
      <c r="L1457" s="1" t="s">
        <v>1</v>
      </c>
      <c r="M1457" s="1">
        <v>0</v>
      </c>
      <c r="N1457" s="2" t="s">
        <v>1</v>
      </c>
      <c r="O1457" s="2" t="s">
        <v>836</v>
      </c>
      <c r="P1457" s="2" t="s">
        <v>837</v>
      </c>
      <c r="Q1457" s="1">
        <v>3979000</v>
      </c>
      <c r="R1457" s="1">
        <v>0</v>
      </c>
      <c r="S1457" s="1">
        <v>1644500</v>
      </c>
      <c r="T1457" s="1">
        <v>2012500</v>
      </c>
      <c r="U1457" s="2" t="s">
        <v>9</v>
      </c>
      <c r="V1457" s="1">
        <v>322000</v>
      </c>
      <c r="W1457" s="1">
        <v>0</v>
      </c>
      <c r="X1457" s="2" t="s">
        <v>0</v>
      </c>
      <c r="Y1457" s="1">
        <v>0</v>
      </c>
      <c r="Z1457" s="1">
        <v>0</v>
      </c>
      <c r="AA1457" s="2" t="s">
        <v>0</v>
      </c>
      <c r="AB1457" s="1">
        <v>0</v>
      </c>
      <c r="AC1457" s="1">
        <v>0</v>
      </c>
      <c r="AD1457" s="2" t="s">
        <v>0</v>
      </c>
      <c r="AE1457" s="1">
        <v>0</v>
      </c>
      <c r="AF1457" s="2">
        <v>0</v>
      </c>
      <c r="AG1457" s="2" t="s">
        <v>0</v>
      </c>
      <c r="AH1457" s="1">
        <v>0</v>
      </c>
      <c r="AI1457" s="1">
        <v>0</v>
      </c>
      <c r="AJ1457" s="2" t="s">
        <v>0</v>
      </c>
      <c r="AK1457" s="1">
        <v>0</v>
      </c>
      <c r="AL1457" s="1">
        <v>0</v>
      </c>
      <c r="AM1457" s="49" t="s">
        <v>1</v>
      </c>
      <c r="AN1457" s="2" t="s">
        <v>1</v>
      </c>
      <c r="AO1457" s="49" t="s">
        <v>1</v>
      </c>
      <c r="AP1457" s="2" t="s">
        <v>1</v>
      </c>
      <c r="AR1457" s="7"/>
      <c r="AS1457" s="125"/>
      <c r="AT1457" s="5"/>
      <c r="AU1457" s="13"/>
    </row>
    <row r="1458" spans="1:47" x14ac:dyDescent="0.25">
      <c r="A1458" s="2" t="s">
        <v>3573</v>
      </c>
      <c r="B1458" s="48">
        <v>44196</v>
      </c>
      <c r="C1458" s="2" t="s">
        <v>27</v>
      </c>
      <c r="D1458" s="2" t="s">
        <v>38</v>
      </c>
      <c r="E1458" s="2" t="s">
        <v>4</v>
      </c>
      <c r="F1458" s="2" t="s">
        <v>3563</v>
      </c>
      <c r="G1458" s="2" t="s">
        <v>3</v>
      </c>
      <c r="H1458" s="2" t="s">
        <v>3574</v>
      </c>
      <c r="I1458" s="1" t="s">
        <v>1</v>
      </c>
      <c r="J1458" s="1" t="s">
        <v>1</v>
      </c>
      <c r="K1458" s="1" t="s">
        <v>1</v>
      </c>
      <c r="L1458" s="1" t="s">
        <v>1</v>
      </c>
      <c r="M1458" s="1">
        <v>0</v>
      </c>
      <c r="N1458" s="2" t="s">
        <v>1</v>
      </c>
      <c r="O1458" s="2" t="s">
        <v>2</v>
      </c>
      <c r="P1458" s="2" t="s">
        <v>1</v>
      </c>
      <c r="Q1458" s="1">
        <v>106980039.5512</v>
      </c>
      <c r="R1458" s="1">
        <v>0</v>
      </c>
      <c r="S1458" s="1">
        <v>33733697.499999993</v>
      </c>
      <c r="T1458" s="1">
        <v>0</v>
      </c>
      <c r="U1458" s="2" t="s">
        <v>0</v>
      </c>
      <c r="V1458" s="1">
        <v>0</v>
      </c>
      <c r="W1458" s="1">
        <v>63143398.32</v>
      </c>
      <c r="X1458" s="2" t="s">
        <v>0</v>
      </c>
      <c r="Y1458" s="1">
        <v>10102943.731199998</v>
      </c>
      <c r="Z1458" s="1">
        <v>0</v>
      </c>
      <c r="AA1458" s="2" t="s">
        <v>0</v>
      </c>
      <c r="AB1458" s="1">
        <v>0</v>
      </c>
      <c r="AC1458" s="1">
        <v>0</v>
      </c>
      <c r="AD1458" s="2" t="s">
        <v>0</v>
      </c>
      <c r="AE1458" s="1">
        <v>0</v>
      </c>
      <c r="AF1458" s="2">
        <v>0</v>
      </c>
      <c r="AG1458" s="2" t="s">
        <v>0</v>
      </c>
      <c r="AH1458" s="1">
        <v>0</v>
      </c>
      <c r="AI1458" s="1">
        <v>0</v>
      </c>
      <c r="AJ1458" s="2" t="s">
        <v>0</v>
      </c>
      <c r="AK1458" s="1">
        <v>0</v>
      </c>
      <c r="AL1458" s="1">
        <v>0</v>
      </c>
      <c r="AM1458" s="49" t="s">
        <v>1</v>
      </c>
      <c r="AN1458" s="2" t="s">
        <v>1</v>
      </c>
      <c r="AO1458" s="49" t="s">
        <v>1</v>
      </c>
      <c r="AP1458" s="2" t="s">
        <v>1</v>
      </c>
      <c r="AR1458" s="7"/>
      <c r="AS1458" s="125"/>
      <c r="AT1458" s="5"/>
      <c r="AU1458" s="13"/>
    </row>
    <row r="1459" spans="1:47" x14ac:dyDescent="0.25">
      <c r="A1459" s="2" t="s">
        <v>3575</v>
      </c>
      <c r="B1459" s="48">
        <v>44196</v>
      </c>
      <c r="C1459" s="2" t="s">
        <v>27</v>
      </c>
      <c r="D1459" s="2" t="s">
        <v>38</v>
      </c>
      <c r="E1459" s="2" t="s">
        <v>4</v>
      </c>
      <c r="F1459" s="2" t="s">
        <v>3563</v>
      </c>
      <c r="G1459" s="2" t="s">
        <v>3</v>
      </c>
      <c r="H1459" s="2" t="s">
        <v>3576</v>
      </c>
      <c r="I1459" s="1" t="s">
        <v>1</v>
      </c>
      <c r="J1459" s="1" t="s">
        <v>1</v>
      </c>
      <c r="K1459" s="1" t="s">
        <v>1</v>
      </c>
      <c r="L1459" s="1" t="s">
        <v>1</v>
      </c>
      <c r="M1459" s="1">
        <v>0</v>
      </c>
      <c r="N1459" s="2" t="s">
        <v>1</v>
      </c>
      <c r="O1459" s="2" t="s">
        <v>836</v>
      </c>
      <c r="P1459" s="2" t="s">
        <v>837</v>
      </c>
      <c r="Q1459" s="1">
        <v>11808860.0064</v>
      </c>
      <c r="R1459" s="1">
        <v>0</v>
      </c>
      <c r="S1459" s="1">
        <v>4519499.9999999991</v>
      </c>
      <c r="T1459" s="1">
        <v>6283931.04</v>
      </c>
      <c r="U1459" s="2" t="s">
        <v>9</v>
      </c>
      <c r="V1459" s="1">
        <v>1005428.9664</v>
      </c>
      <c r="W1459" s="1">
        <v>0</v>
      </c>
      <c r="X1459" s="2" t="s">
        <v>0</v>
      </c>
      <c r="Y1459" s="1">
        <v>0</v>
      </c>
      <c r="Z1459" s="1">
        <v>0</v>
      </c>
      <c r="AA1459" s="2" t="s">
        <v>0</v>
      </c>
      <c r="AB1459" s="1">
        <v>0</v>
      </c>
      <c r="AC1459" s="1">
        <v>0</v>
      </c>
      <c r="AD1459" s="2" t="s">
        <v>0</v>
      </c>
      <c r="AE1459" s="1">
        <v>0</v>
      </c>
      <c r="AF1459" s="2">
        <v>0</v>
      </c>
      <c r="AG1459" s="2" t="s">
        <v>0</v>
      </c>
      <c r="AH1459" s="1">
        <v>0</v>
      </c>
      <c r="AI1459" s="1">
        <v>0</v>
      </c>
      <c r="AJ1459" s="2" t="s">
        <v>0</v>
      </c>
      <c r="AK1459" s="1">
        <v>0</v>
      </c>
      <c r="AL1459" s="1">
        <v>0</v>
      </c>
      <c r="AM1459" s="49" t="s">
        <v>1</v>
      </c>
      <c r="AN1459" s="2" t="s">
        <v>1</v>
      </c>
      <c r="AO1459" s="49" t="s">
        <v>1</v>
      </c>
      <c r="AP1459" s="2" t="s">
        <v>1</v>
      </c>
      <c r="AR1459" s="7"/>
      <c r="AS1459" s="125"/>
      <c r="AT1459" s="5"/>
      <c r="AU1459" s="13"/>
    </row>
    <row r="1460" spans="1:47" x14ac:dyDescent="0.25">
      <c r="A1460" s="2" t="s">
        <v>3577</v>
      </c>
      <c r="B1460" s="48">
        <v>44196</v>
      </c>
      <c r="C1460" s="2" t="s">
        <v>27</v>
      </c>
      <c r="D1460" s="2" t="s">
        <v>38</v>
      </c>
      <c r="E1460" s="2" t="s">
        <v>4</v>
      </c>
      <c r="F1460" s="2" t="s">
        <v>3563</v>
      </c>
      <c r="G1460" s="2" t="s">
        <v>3</v>
      </c>
      <c r="H1460" s="2" t="s">
        <v>3578</v>
      </c>
      <c r="I1460" s="1" t="s">
        <v>1</v>
      </c>
      <c r="J1460" s="1" t="s">
        <v>1</v>
      </c>
      <c r="K1460" s="1" t="s">
        <v>1</v>
      </c>
      <c r="L1460" s="1" t="s">
        <v>1</v>
      </c>
      <c r="M1460" s="1">
        <v>0</v>
      </c>
      <c r="N1460" s="2" t="s">
        <v>1</v>
      </c>
      <c r="O1460" s="2" t="s">
        <v>2</v>
      </c>
      <c r="P1460" s="2" t="s">
        <v>1</v>
      </c>
      <c r="Q1460" s="1">
        <v>654673217.75479996</v>
      </c>
      <c r="R1460" s="1">
        <v>0</v>
      </c>
      <c r="S1460" s="1">
        <v>355992195.02999997</v>
      </c>
      <c r="T1460" s="1">
        <v>0</v>
      </c>
      <c r="U1460" s="2" t="s">
        <v>0</v>
      </c>
      <c r="V1460" s="1">
        <v>0</v>
      </c>
      <c r="W1460" s="1">
        <v>257483640.27999997</v>
      </c>
      <c r="X1460" s="2" t="s">
        <v>0</v>
      </c>
      <c r="Y1460" s="1">
        <v>41197382.444799997</v>
      </c>
      <c r="Z1460" s="1">
        <v>0</v>
      </c>
      <c r="AA1460" s="2" t="s">
        <v>0</v>
      </c>
      <c r="AB1460" s="1">
        <v>0</v>
      </c>
      <c r="AC1460" s="1">
        <v>0</v>
      </c>
      <c r="AD1460" s="2" t="s">
        <v>0</v>
      </c>
      <c r="AE1460" s="1">
        <v>0</v>
      </c>
      <c r="AF1460" s="2">
        <v>0</v>
      </c>
      <c r="AG1460" s="2" t="s">
        <v>0</v>
      </c>
      <c r="AH1460" s="1">
        <v>0</v>
      </c>
      <c r="AI1460" s="1">
        <v>0</v>
      </c>
      <c r="AJ1460" s="2" t="s">
        <v>0</v>
      </c>
      <c r="AK1460" s="1">
        <v>0</v>
      </c>
      <c r="AL1460" s="1">
        <v>0</v>
      </c>
      <c r="AM1460" s="49" t="s">
        <v>1</v>
      </c>
      <c r="AN1460" s="2" t="s">
        <v>1</v>
      </c>
      <c r="AO1460" s="49" t="s">
        <v>1</v>
      </c>
      <c r="AP1460" s="2" t="s">
        <v>1</v>
      </c>
      <c r="AR1460" s="7"/>
      <c r="AS1460" s="125"/>
      <c r="AT1460" s="5"/>
      <c r="AU1460" s="13"/>
    </row>
    <row r="1461" spans="1:47" x14ac:dyDescent="0.25">
      <c r="A1461" s="2" t="s">
        <v>3579</v>
      </c>
      <c r="B1461" s="48">
        <v>44196</v>
      </c>
      <c r="C1461" s="2" t="s">
        <v>35</v>
      </c>
      <c r="D1461" s="2" t="s">
        <v>38</v>
      </c>
      <c r="E1461" s="2" t="s">
        <v>210</v>
      </c>
      <c r="F1461" s="2" t="s">
        <v>2867</v>
      </c>
      <c r="G1461" s="2" t="s">
        <v>3</v>
      </c>
      <c r="H1461" s="2" t="s">
        <v>3580</v>
      </c>
      <c r="I1461" s="1" t="s">
        <v>1</v>
      </c>
      <c r="J1461" s="1" t="s">
        <v>1</v>
      </c>
      <c r="K1461" s="1" t="s">
        <v>1</v>
      </c>
      <c r="L1461" s="1" t="s">
        <v>1</v>
      </c>
      <c r="M1461" s="1">
        <v>0</v>
      </c>
      <c r="N1461" s="2" t="s">
        <v>1</v>
      </c>
      <c r="O1461" s="2" t="s">
        <v>3581</v>
      </c>
      <c r="P1461" s="2" t="s">
        <v>3582</v>
      </c>
      <c r="Q1461" s="1">
        <v>3740920.0063999998</v>
      </c>
      <c r="R1461" s="1">
        <v>0</v>
      </c>
      <c r="S1461" s="1">
        <v>0</v>
      </c>
      <c r="T1461" s="1">
        <v>0</v>
      </c>
      <c r="U1461" s="2" t="s">
        <v>0</v>
      </c>
      <c r="V1461" s="1">
        <v>0</v>
      </c>
      <c r="W1461" s="1">
        <v>3224931.04</v>
      </c>
      <c r="X1461" s="2" t="s">
        <v>9</v>
      </c>
      <c r="Y1461" s="1">
        <v>515988.96639999998</v>
      </c>
      <c r="Z1461" s="1">
        <v>0</v>
      </c>
      <c r="AA1461" s="2" t="s">
        <v>0</v>
      </c>
      <c r="AB1461" s="1">
        <v>0</v>
      </c>
      <c r="AC1461" s="1">
        <v>0</v>
      </c>
      <c r="AD1461" s="2" t="s">
        <v>0</v>
      </c>
      <c r="AE1461" s="1">
        <v>0</v>
      </c>
      <c r="AF1461" s="2">
        <v>0</v>
      </c>
      <c r="AG1461" s="2" t="s">
        <v>0</v>
      </c>
      <c r="AH1461" s="1">
        <v>0</v>
      </c>
      <c r="AI1461" s="1">
        <v>0</v>
      </c>
      <c r="AJ1461" s="2" t="s">
        <v>0</v>
      </c>
      <c r="AK1461" s="1">
        <v>0</v>
      </c>
      <c r="AL1461" s="1">
        <v>0</v>
      </c>
      <c r="AM1461" s="49" t="s">
        <v>1</v>
      </c>
      <c r="AN1461" s="2" t="s">
        <v>1</v>
      </c>
      <c r="AO1461" s="49" t="s">
        <v>1</v>
      </c>
      <c r="AP1461" s="2" t="s">
        <v>1</v>
      </c>
      <c r="AR1461" s="7"/>
      <c r="AS1461" s="125"/>
      <c r="AT1461" s="5"/>
      <c r="AU1461" s="13"/>
    </row>
    <row r="1462" spans="1:47" x14ac:dyDescent="0.25">
      <c r="A1462" s="2" t="s">
        <v>3583</v>
      </c>
      <c r="B1462" s="48">
        <v>44196</v>
      </c>
      <c r="C1462" s="2" t="s">
        <v>35</v>
      </c>
      <c r="D1462" s="2" t="s">
        <v>38</v>
      </c>
      <c r="E1462" s="2" t="s">
        <v>210</v>
      </c>
      <c r="F1462" s="2" t="s">
        <v>2867</v>
      </c>
      <c r="G1462" s="2" t="s">
        <v>3</v>
      </c>
      <c r="H1462" s="2" t="s">
        <v>3584</v>
      </c>
      <c r="I1462" s="1" t="s">
        <v>1</v>
      </c>
      <c r="J1462" s="1" t="s">
        <v>1</v>
      </c>
      <c r="K1462" s="1" t="s">
        <v>1</v>
      </c>
      <c r="L1462" s="1" t="s">
        <v>1</v>
      </c>
      <c r="M1462" s="1">
        <v>0</v>
      </c>
      <c r="N1462" s="2" t="s">
        <v>1</v>
      </c>
      <c r="O1462" s="2" t="s">
        <v>3585</v>
      </c>
      <c r="P1462" s="2" t="s">
        <v>3586</v>
      </c>
      <c r="Q1462" s="1">
        <v>11630495.0064</v>
      </c>
      <c r="R1462" s="1">
        <v>0</v>
      </c>
      <c r="S1462" s="1">
        <v>6342134.9999999991</v>
      </c>
      <c r="T1462" s="1">
        <v>4558931.04</v>
      </c>
      <c r="U1462" s="2" t="s">
        <v>9</v>
      </c>
      <c r="V1462" s="1">
        <v>729428.96640000003</v>
      </c>
      <c r="W1462" s="1">
        <v>0</v>
      </c>
      <c r="X1462" s="2" t="s">
        <v>0</v>
      </c>
      <c r="Y1462" s="1">
        <v>0</v>
      </c>
      <c r="Z1462" s="1">
        <v>0</v>
      </c>
      <c r="AA1462" s="2" t="s">
        <v>0</v>
      </c>
      <c r="AB1462" s="1">
        <v>0</v>
      </c>
      <c r="AC1462" s="1">
        <v>0</v>
      </c>
      <c r="AD1462" s="2" t="s">
        <v>0</v>
      </c>
      <c r="AE1462" s="1">
        <v>0</v>
      </c>
      <c r="AF1462" s="2">
        <v>0</v>
      </c>
      <c r="AG1462" s="2" t="s">
        <v>0</v>
      </c>
      <c r="AH1462" s="1">
        <v>0</v>
      </c>
      <c r="AI1462" s="1">
        <v>0</v>
      </c>
      <c r="AJ1462" s="2" t="s">
        <v>0</v>
      </c>
      <c r="AK1462" s="1">
        <v>0</v>
      </c>
      <c r="AL1462" s="1">
        <v>0</v>
      </c>
      <c r="AM1462" s="49" t="s">
        <v>1</v>
      </c>
      <c r="AN1462" s="2" t="s">
        <v>1</v>
      </c>
      <c r="AO1462" s="49" t="s">
        <v>1</v>
      </c>
      <c r="AP1462" s="2" t="s">
        <v>1</v>
      </c>
      <c r="AR1462" s="7"/>
      <c r="AS1462" s="125"/>
      <c r="AT1462" s="5"/>
      <c r="AU1462" s="13"/>
    </row>
    <row r="1463" spans="1:47" x14ac:dyDescent="0.25">
      <c r="A1463" s="2" t="s">
        <v>3587</v>
      </c>
      <c r="B1463" s="48">
        <v>44196</v>
      </c>
      <c r="C1463" s="2" t="s">
        <v>35</v>
      </c>
      <c r="D1463" s="2" t="s">
        <v>38</v>
      </c>
      <c r="E1463" s="2" t="s">
        <v>210</v>
      </c>
      <c r="F1463" s="2" t="s">
        <v>2867</v>
      </c>
      <c r="G1463" s="2" t="s">
        <v>3</v>
      </c>
      <c r="H1463" s="2" t="s">
        <v>3588</v>
      </c>
      <c r="I1463" s="1" t="s">
        <v>1</v>
      </c>
      <c r="J1463" s="1" t="s">
        <v>1</v>
      </c>
      <c r="K1463" s="1" t="s">
        <v>1</v>
      </c>
      <c r="L1463" s="1" t="s">
        <v>1</v>
      </c>
      <c r="M1463" s="1">
        <v>0</v>
      </c>
      <c r="N1463" s="2" t="s">
        <v>1</v>
      </c>
      <c r="O1463" s="2" t="s">
        <v>2</v>
      </c>
      <c r="P1463" s="2" t="s">
        <v>1</v>
      </c>
      <c r="Q1463" s="1">
        <v>617641821.77519977</v>
      </c>
      <c r="R1463" s="1">
        <v>0</v>
      </c>
      <c r="S1463" s="1">
        <v>312204675.50000018</v>
      </c>
      <c r="T1463" s="1">
        <v>0</v>
      </c>
      <c r="U1463" s="2" t="s">
        <v>0</v>
      </c>
      <c r="V1463" s="1">
        <v>0</v>
      </c>
      <c r="W1463" s="1">
        <v>263307884.71999997</v>
      </c>
      <c r="X1463" s="2" t="s">
        <v>0</v>
      </c>
      <c r="Y1463" s="1">
        <v>42129261.555199996</v>
      </c>
      <c r="Z1463" s="1">
        <v>0</v>
      </c>
      <c r="AA1463" s="2" t="s">
        <v>0</v>
      </c>
      <c r="AB1463" s="1">
        <v>0</v>
      </c>
      <c r="AC1463" s="1">
        <v>0</v>
      </c>
      <c r="AD1463" s="2" t="s">
        <v>0</v>
      </c>
      <c r="AE1463" s="1">
        <v>0</v>
      </c>
      <c r="AF1463" s="2">
        <v>0</v>
      </c>
      <c r="AG1463" s="2" t="s">
        <v>0</v>
      </c>
      <c r="AH1463" s="1">
        <v>0</v>
      </c>
      <c r="AI1463" s="1">
        <v>0</v>
      </c>
      <c r="AJ1463" s="2" t="s">
        <v>0</v>
      </c>
      <c r="AK1463" s="1">
        <v>0</v>
      </c>
      <c r="AL1463" s="1">
        <v>0</v>
      </c>
      <c r="AM1463" s="49" t="s">
        <v>1</v>
      </c>
      <c r="AN1463" s="2" t="s">
        <v>1</v>
      </c>
      <c r="AO1463" s="49" t="s">
        <v>1</v>
      </c>
      <c r="AP1463" s="2" t="s">
        <v>1</v>
      </c>
      <c r="AR1463" s="7"/>
      <c r="AS1463" s="125"/>
      <c r="AT1463" s="5"/>
      <c r="AU1463" s="13"/>
    </row>
    <row r="1464" spans="1:47" x14ac:dyDescent="0.25">
      <c r="A1464" s="2" t="s">
        <v>3589</v>
      </c>
      <c r="B1464" s="48">
        <v>44196</v>
      </c>
      <c r="C1464" s="2" t="s">
        <v>35</v>
      </c>
      <c r="D1464" s="2" t="s">
        <v>38</v>
      </c>
      <c r="E1464" s="2" t="s">
        <v>210</v>
      </c>
      <c r="F1464" s="2" t="s">
        <v>2867</v>
      </c>
      <c r="G1464" s="2" t="s">
        <v>3</v>
      </c>
      <c r="H1464" s="2" t="s">
        <v>3590</v>
      </c>
      <c r="I1464" s="1" t="s">
        <v>1</v>
      </c>
      <c r="J1464" s="1" t="s">
        <v>1</v>
      </c>
      <c r="K1464" s="1" t="s">
        <v>1</v>
      </c>
      <c r="L1464" s="1" t="s">
        <v>1</v>
      </c>
      <c r="M1464" s="1">
        <v>0</v>
      </c>
      <c r="N1464" s="2" t="s">
        <v>1</v>
      </c>
      <c r="O1464" s="2" t="s">
        <v>3591</v>
      </c>
      <c r="P1464" s="2" t="s">
        <v>3592</v>
      </c>
      <c r="Q1464" s="1">
        <v>3461500</v>
      </c>
      <c r="R1464" s="1">
        <v>0</v>
      </c>
      <c r="S1464" s="1">
        <v>3461500</v>
      </c>
      <c r="T1464" s="1">
        <v>0</v>
      </c>
      <c r="U1464" s="2" t="s">
        <v>0</v>
      </c>
      <c r="V1464" s="1">
        <v>0</v>
      </c>
      <c r="W1464" s="1">
        <v>0</v>
      </c>
      <c r="X1464" s="2" t="s">
        <v>0</v>
      </c>
      <c r="Y1464" s="1">
        <v>0</v>
      </c>
      <c r="Z1464" s="1">
        <v>0</v>
      </c>
      <c r="AA1464" s="2" t="s">
        <v>0</v>
      </c>
      <c r="AB1464" s="1">
        <v>0</v>
      </c>
      <c r="AC1464" s="1">
        <v>0</v>
      </c>
      <c r="AD1464" s="2" t="s">
        <v>0</v>
      </c>
      <c r="AE1464" s="1">
        <v>0</v>
      </c>
      <c r="AF1464" s="2">
        <v>0</v>
      </c>
      <c r="AG1464" s="2" t="s">
        <v>0</v>
      </c>
      <c r="AH1464" s="1">
        <v>0</v>
      </c>
      <c r="AI1464" s="1">
        <v>0</v>
      </c>
      <c r="AJ1464" s="2" t="s">
        <v>0</v>
      </c>
      <c r="AK1464" s="1">
        <v>0</v>
      </c>
      <c r="AL1464" s="1">
        <v>0</v>
      </c>
      <c r="AM1464" s="49" t="s">
        <v>1</v>
      </c>
      <c r="AN1464" s="2" t="s">
        <v>1</v>
      </c>
      <c r="AO1464" s="49" t="s">
        <v>1</v>
      </c>
      <c r="AP1464" s="2" t="s">
        <v>1</v>
      </c>
      <c r="AR1464" s="7"/>
      <c r="AS1464" s="125"/>
      <c r="AT1464" s="5"/>
      <c r="AU1464" s="13"/>
    </row>
    <row r="1465" spans="1:47" x14ac:dyDescent="0.25">
      <c r="A1465" s="2" t="s">
        <v>3593</v>
      </c>
      <c r="B1465" s="48">
        <v>44196</v>
      </c>
      <c r="C1465" s="2" t="s">
        <v>35</v>
      </c>
      <c r="D1465" s="2" t="s">
        <v>38</v>
      </c>
      <c r="E1465" s="2" t="s">
        <v>210</v>
      </c>
      <c r="F1465" s="2" t="s">
        <v>2867</v>
      </c>
      <c r="G1465" s="2" t="s">
        <v>3</v>
      </c>
      <c r="H1465" s="2" t="s">
        <v>3594</v>
      </c>
      <c r="I1465" s="1" t="s">
        <v>1</v>
      </c>
      <c r="J1465" s="1" t="s">
        <v>1</v>
      </c>
      <c r="K1465" s="1" t="s">
        <v>1</v>
      </c>
      <c r="L1465" s="1" t="s">
        <v>1</v>
      </c>
      <c r="M1465" s="1">
        <v>0</v>
      </c>
      <c r="N1465" s="2" t="s">
        <v>1</v>
      </c>
      <c r="O1465" s="2" t="s">
        <v>2</v>
      </c>
      <c r="P1465" s="2" t="s">
        <v>1</v>
      </c>
      <c r="Q1465" s="1">
        <v>170250745.28200001</v>
      </c>
      <c r="R1465" s="1">
        <v>0</v>
      </c>
      <c r="S1465" s="1">
        <v>92664719.25000003</v>
      </c>
      <c r="T1465" s="1">
        <v>0</v>
      </c>
      <c r="U1465" s="2" t="s">
        <v>0</v>
      </c>
      <c r="V1465" s="1">
        <v>0</v>
      </c>
      <c r="W1465" s="1">
        <v>66884505.199999996</v>
      </c>
      <c r="X1465" s="2" t="s">
        <v>0</v>
      </c>
      <c r="Y1465" s="1">
        <v>10701520.831999999</v>
      </c>
      <c r="Z1465" s="1">
        <v>0</v>
      </c>
      <c r="AA1465" s="2" t="s">
        <v>0</v>
      </c>
      <c r="AB1465" s="1">
        <v>0</v>
      </c>
      <c r="AC1465" s="1">
        <v>0</v>
      </c>
      <c r="AD1465" s="2" t="s">
        <v>0</v>
      </c>
      <c r="AE1465" s="1">
        <v>0</v>
      </c>
      <c r="AF1465" s="2">
        <v>0</v>
      </c>
      <c r="AG1465" s="2" t="s">
        <v>0</v>
      </c>
      <c r="AH1465" s="1">
        <v>0</v>
      </c>
      <c r="AI1465" s="1">
        <v>0</v>
      </c>
      <c r="AJ1465" s="2" t="s">
        <v>0</v>
      </c>
      <c r="AK1465" s="1">
        <v>0</v>
      </c>
      <c r="AL1465" s="1">
        <v>0</v>
      </c>
      <c r="AM1465" s="49" t="s">
        <v>1</v>
      </c>
      <c r="AN1465" s="2" t="s">
        <v>1</v>
      </c>
      <c r="AO1465" s="49" t="s">
        <v>1</v>
      </c>
      <c r="AP1465" s="2" t="s">
        <v>1</v>
      </c>
      <c r="AR1465" s="7"/>
      <c r="AS1465" s="125"/>
      <c r="AT1465" s="5"/>
      <c r="AU1465" s="13"/>
    </row>
    <row r="1466" spans="1:47" x14ac:dyDescent="0.25">
      <c r="A1466" s="2" t="s">
        <v>3595</v>
      </c>
      <c r="B1466" s="48">
        <v>44196</v>
      </c>
      <c r="C1466" s="2" t="s">
        <v>6</v>
      </c>
      <c r="D1466" s="2" t="s">
        <v>38</v>
      </c>
      <c r="E1466" s="2" t="s">
        <v>212</v>
      </c>
      <c r="F1466" s="2" t="s">
        <v>3596</v>
      </c>
      <c r="G1466" s="2" t="s">
        <v>3</v>
      </c>
      <c r="H1466" s="2" t="s">
        <v>3597</v>
      </c>
      <c r="I1466" s="1" t="s">
        <v>1</v>
      </c>
      <c r="J1466" s="1" t="s">
        <v>1</v>
      </c>
      <c r="K1466" s="1" t="s">
        <v>1</v>
      </c>
      <c r="L1466" s="1" t="s">
        <v>1</v>
      </c>
      <c r="M1466" s="1">
        <v>0</v>
      </c>
      <c r="N1466" s="2" t="s">
        <v>1</v>
      </c>
      <c r="O1466" s="2" t="s">
        <v>2</v>
      </c>
      <c r="P1466" s="2" t="s">
        <v>1</v>
      </c>
      <c r="Q1466" s="1">
        <v>1504820804.8540006</v>
      </c>
      <c r="R1466" s="1">
        <v>0</v>
      </c>
      <c r="S1466" s="1">
        <v>1145454720.9999998</v>
      </c>
      <c r="T1466" s="1">
        <v>0</v>
      </c>
      <c r="U1466" s="2" t="s">
        <v>0</v>
      </c>
      <c r="V1466" s="1">
        <v>0</v>
      </c>
      <c r="W1466" s="1">
        <v>309798348.14999992</v>
      </c>
      <c r="X1466" s="2" t="s">
        <v>0</v>
      </c>
      <c r="Y1466" s="1">
        <v>49567735.703999996</v>
      </c>
      <c r="Z1466" s="1">
        <v>0</v>
      </c>
      <c r="AA1466" s="2" t="s">
        <v>0</v>
      </c>
      <c r="AB1466" s="1">
        <v>0</v>
      </c>
      <c r="AC1466" s="1">
        <v>0</v>
      </c>
      <c r="AD1466" s="2" t="s">
        <v>0</v>
      </c>
      <c r="AE1466" s="1">
        <v>0</v>
      </c>
      <c r="AF1466" s="2">
        <v>0</v>
      </c>
      <c r="AG1466" s="2" t="s">
        <v>0</v>
      </c>
      <c r="AH1466" s="1">
        <v>0</v>
      </c>
      <c r="AI1466" s="1">
        <v>0</v>
      </c>
      <c r="AJ1466" s="2" t="s">
        <v>0</v>
      </c>
      <c r="AK1466" s="1">
        <v>0</v>
      </c>
      <c r="AL1466" s="1">
        <v>0</v>
      </c>
      <c r="AM1466" s="49" t="s">
        <v>1</v>
      </c>
      <c r="AN1466" s="2" t="s">
        <v>1</v>
      </c>
      <c r="AO1466" s="49" t="s">
        <v>1</v>
      </c>
      <c r="AP1466" s="2" t="s">
        <v>1</v>
      </c>
      <c r="AR1466" s="7"/>
      <c r="AS1466" s="125"/>
      <c r="AT1466" s="5"/>
      <c r="AU1466" s="13"/>
    </row>
    <row r="1467" spans="1:47" x14ac:dyDescent="0.25">
      <c r="A1467" s="2" t="s">
        <v>3598</v>
      </c>
      <c r="B1467" s="48">
        <v>44196</v>
      </c>
      <c r="C1467" s="2" t="s">
        <v>27</v>
      </c>
      <c r="D1467" s="2" t="s">
        <v>33</v>
      </c>
      <c r="E1467" s="2" t="s">
        <v>32</v>
      </c>
      <c r="F1467" s="2" t="s">
        <v>3599</v>
      </c>
      <c r="G1467" s="2" t="s">
        <v>3</v>
      </c>
      <c r="H1467" s="2" t="s">
        <v>3600</v>
      </c>
      <c r="I1467" s="1" t="s">
        <v>1</v>
      </c>
      <c r="J1467" s="1" t="s">
        <v>1</v>
      </c>
      <c r="K1467" s="1" t="s">
        <v>1</v>
      </c>
      <c r="L1467" s="1" t="s">
        <v>1</v>
      </c>
      <c r="M1467" s="1">
        <v>0</v>
      </c>
      <c r="N1467" s="2" t="s">
        <v>1</v>
      </c>
      <c r="O1467" s="2" t="s">
        <v>2</v>
      </c>
      <c r="P1467" s="2" t="s">
        <v>1</v>
      </c>
      <c r="Q1467" s="1">
        <v>700711121.30199993</v>
      </c>
      <c r="R1467" s="1">
        <v>0</v>
      </c>
      <c r="S1467" s="1">
        <v>511259512.74999982</v>
      </c>
      <c r="T1467" s="1">
        <v>0</v>
      </c>
      <c r="U1467" s="2" t="s">
        <v>0</v>
      </c>
      <c r="V1467" s="1">
        <v>0</v>
      </c>
      <c r="W1467" s="1">
        <v>163320352.19999999</v>
      </c>
      <c r="X1467" s="2" t="s">
        <v>9</v>
      </c>
      <c r="Y1467" s="1">
        <v>26131256.352000002</v>
      </c>
      <c r="Z1467" s="1">
        <v>0</v>
      </c>
      <c r="AA1467" s="2" t="s">
        <v>0</v>
      </c>
      <c r="AB1467" s="1">
        <v>0</v>
      </c>
      <c r="AC1467" s="1">
        <v>0</v>
      </c>
      <c r="AD1467" s="2" t="s">
        <v>0</v>
      </c>
      <c r="AE1467" s="1">
        <v>0</v>
      </c>
      <c r="AF1467" s="2">
        <v>0</v>
      </c>
      <c r="AG1467" s="2" t="s">
        <v>0</v>
      </c>
      <c r="AH1467" s="1">
        <v>0</v>
      </c>
      <c r="AI1467" s="1">
        <v>0</v>
      </c>
      <c r="AJ1467" s="2" t="s">
        <v>0</v>
      </c>
      <c r="AK1467" s="1">
        <v>0</v>
      </c>
      <c r="AL1467" s="1">
        <v>0</v>
      </c>
      <c r="AM1467" s="49" t="s">
        <v>1</v>
      </c>
      <c r="AN1467" s="2" t="s">
        <v>1</v>
      </c>
      <c r="AO1467" s="49" t="s">
        <v>1</v>
      </c>
      <c r="AP1467" s="2" t="s">
        <v>1</v>
      </c>
      <c r="AR1467" s="7"/>
      <c r="AS1467" s="125"/>
      <c r="AT1467" s="5"/>
      <c r="AU1467" s="13"/>
    </row>
    <row r="1468" spans="1:47" x14ac:dyDescent="0.25">
      <c r="A1468" s="2" t="s">
        <v>3601</v>
      </c>
      <c r="B1468" s="48">
        <v>44196</v>
      </c>
      <c r="C1468" s="2" t="s">
        <v>35</v>
      </c>
      <c r="D1468" s="2" t="s">
        <v>33</v>
      </c>
      <c r="E1468" s="2" t="s">
        <v>2983</v>
      </c>
      <c r="F1468" s="2" t="s">
        <v>859</v>
      </c>
      <c r="G1468" s="2" t="s">
        <v>3</v>
      </c>
      <c r="H1468" s="2" t="s">
        <v>3602</v>
      </c>
      <c r="I1468" s="1" t="s">
        <v>1</v>
      </c>
      <c r="J1468" s="1" t="s">
        <v>1</v>
      </c>
      <c r="K1468" s="1" t="s">
        <v>1</v>
      </c>
      <c r="L1468" s="1" t="s">
        <v>1</v>
      </c>
      <c r="M1468" s="1">
        <v>0</v>
      </c>
      <c r="N1468" s="2" t="s">
        <v>1</v>
      </c>
      <c r="O1468" s="2" t="s">
        <v>2</v>
      </c>
      <c r="P1468" s="2" t="s">
        <v>1</v>
      </c>
      <c r="Q1468" s="1">
        <v>723412267.22399998</v>
      </c>
      <c r="R1468" s="1">
        <v>0</v>
      </c>
      <c r="S1468" s="1">
        <v>522202279</v>
      </c>
      <c r="T1468" s="1">
        <v>0</v>
      </c>
      <c r="U1468" s="2" t="s">
        <v>0</v>
      </c>
      <c r="V1468" s="1">
        <v>0</v>
      </c>
      <c r="W1468" s="1">
        <v>173456886.40000001</v>
      </c>
      <c r="X1468" s="2" t="s">
        <v>0</v>
      </c>
      <c r="Y1468" s="1">
        <v>27753101.824000001</v>
      </c>
      <c r="Z1468" s="1">
        <v>0</v>
      </c>
      <c r="AA1468" s="2" t="s">
        <v>0</v>
      </c>
      <c r="AB1468" s="1">
        <v>0</v>
      </c>
      <c r="AC1468" s="1">
        <v>0</v>
      </c>
      <c r="AD1468" s="2" t="s">
        <v>0</v>
      </c>
      <c r="AE1468" s="1">
        <v>0</v>
      </c>
      <c r="AF1468" s="2">
        <v>0</v>
      </c>
      <c r="AG1468" s="2" t="s">
        <v>0</v>
      </c>
      <c r="AH1468" s="1">
        <v>0</v>
      </c>
      <c r="AI1468" s="1">
        <v>0</v>
      </c>
      <c r="AJ1468" s="2" t="s">
        <v>0</v>
      </c>
      <c r="AK1468" s="1">
        <v>0</v>
      </c>
      <c r="AL1468" s="1">
        <v>0</v>
      </c>
      <c r="AM1468" s="49" t="s">
        <v>1</v>
      </c>
      <c r="AN1468" s="2" t="s">
        <v>1</v>
      </c>
      <c r="AO1468" s="49" t="s">
        <v>1</v>
      </c>
      <c r="AP1468" s="2" t="s">
        <v>1</v>
      </c>
      <c r="AR1468" s="7"/>
      <c r="AS1468" s="125"/>
      <c r="AT1468" s="5"/>
      <c r="AU1468" s="13"/>
    </row>
    <row r="1469" spans="1:47" x14ac:dyDescent="0.25">
      <c r="A1469" s="2" t="s">
        <v>3603</v>
      </c>
      <c r="B1469" s="48">
        <v>44196</v>
      </c>
      <c r="C1469" s="2" t="s">
        <v>6</v>
      </c>
      <c r="D1469" s="2" t="s">
        <v>33</v>
      </c>
      <c r="E1469" s="2" t="s">
        <v>206</v>
      </c>
      <c r="F1469" s="2" t="s">
        <v>443</v>
      </c>
      <c r="G1469" s="2" t="s">
        <v>13</v>
      </c>
      <c r="H1469" s="2" t="s">
        <v>1</v>
      </c>
      <c r="I1469" s="1" t="s">
        <v>873</v>
      </c>
      <c r="J1469" s="1" t="s">
        <v>1</v>
      </c>
      <c r="K1469" s="1" t="s">
        <v>3604</v>
      </c>
      <c r="L1469" s="1" t="s">
        <v>3548</v>
      </c>
      <c r="M1469" s="1">
        <v>7381620</v>
      </c>
      <c r="N1469" s="2" t="s">
        <v>12</v>
      </c>
      <c r="O1469" s="2" t="s">
        <v>3605</v>
      </c>
      <c r="P1469" s="2" t="s">
        <v>3606</v>
      </c>
      <c r="Q1469" s="1">
        <v>-1507420</v>
      </c>
      <c r="R1469" s="1">
        <v>0</v>
      </c>
      <c r="S1469" s="1">
        <v>0</v>
      </c>
      <c r="T1469" s="1">
        <v>0</v>
      </c>
      <c r="U1469" s="2" t="s">
        <v>0</v>
      </c>
      <c r="V1469" s="1">
        <v>0</v>
      </c>
      <c r="W1469" s="1">
        <v>-1299500</v>
      </c>
      <c r="X1469" s="2" t="s">
        <v>9</v>
      </c>
      <c r="Y1469" s="1">
        <v>-207920</v>
      </c>
      <c r="Z1469" s="1">
        <v>0</v>
      </c>
      <c r="AA1469" s="2" t="s">
        <v>0</v>
      </c>
      <c r="AB1469" s="1">
        <v>0</v>
      </c>
      <c r="AC1469" s="1">
        <v>0</v>
      </c>
      <c r="AD1469" s="2" t="s">
        <v>0</v>
      </c>
      <c r="AE1469" s="1">
        <v>0</v>
      </c>
      <c r="AF1469" s="2">
        <v>0</v>
      </c>
      <c r="AG1469" s="2" t="s">
        <v>0</v>
      </c>
      <c r="AH1469" s="1">
        <v>0</v>
      </c>
      <c r="AI1469" s="1">
        <v>0</v>
      </c>
      <c r="AJ1469" s="2" t="s">
        <v>0</v>
      </c>
      <c r="AK1469" s="1">
        <v>0</v>
      </c>
      <c r="AL1469" s="1">
        <v>0</v>
      </c>
      <c r="AM1469" s="49" t="s">
        <v>1</v>
      </c>
      <c r="AN1469" s="2" t="s">
        <v>1</v>
      </c>
      <c r="AO1469" s="49" t="s">
        <v>1</v>
      </c>
      <c r="AP1469" s="2" t="s">
        <v>1</v>
      </c>
      <c r="AR1469" s="7"/>
      <c r="AS1469" s="125"/>
      <c r="AT1469" s="5"/>
      <c r="AU1469" s="13"/>
    </row>
    <row r="1470" spans="1:47" x14ac:dyDescent="0.25">
      <c r="A1470" s="2" t="s">
        <v>3607</v>
      </c>
      <c r="B1470" s="48">
        <v>44196</v>
      </c>
      <c r="C1470" s="2" t="s">
        <v>6</v>
      </c>
      <c r="D1470" s="2" t="s">
        <v>33</v>
      </c>
      <c r="E1470" s="2" t="s">
        <v>206</v>
      </c>
      <c r="F1470" s="2" t="s">
        <v>443</v>
      </c>
      <c r="G1470" s="2" t="s">
        <v>3</v>
      </c>
      <c r="H1470" s="2" t="s">
        <v>3608</v>
      </c>
      <c r="I1470" s="1" t="s">
        <v>1</v>
      </c>
      <c r="J1470" s="1" t="s">
        <v>1</v>
      </c>
      <c r="K1470" s="1" t="s">
        <v>1</v>
      </c>
      <c r="L1470" s="1" t="s">
        <v>1</v>
      </c>
      <c r="M1470" s="1">
        <v>0</v>
      </c>
      <c r="N1470" s="2" t="s">
        <v>1</v>
      </c>
      <c r="O1470" s="2" t="s">
        <v>2</v>
      </c>
      <c r="P1470" s="2" t="s">
        <v>1</v>
      </c>
      <c r="Q1470" s="1">
        <v>1874025957.434</v>
      </c>
      <c r="R1470" s="1">
        <v>0</v>
      </c>
      <c r="S1470" s="1">
        <v>1358745258.9999995</v>
      </c>
      <c r="T1470" s="1">
        <v>0</v>
      </c>
      <c r="U1470" s="2" t="s">
        <v>0</v>
      </c>
      <c r="V1470" s="1">
        <v>0</v>
      </c>
      <c r="W1470" s="1">
        <v>444207498.6500001</v>
      </c>
      <c r="X1470" s="2" t="s">
        <v>9</v>
      </c>
      <c r="Y1470" s="1">
        <v>71073199.783999994</v>
      </c>
      <c r="Z1470" s="1">
        <v>0</v>
      </c>
      <c r="AA1470" s="2" t="s">
        <v>0</v>
      </c>
      <c r="AB1470" s="1">
        <v>0</v>
      </c>
      <c r="AC1470" s="1">
        <v>0</v>
      </c>
      <c r="AD1470" s="2" t="s">
        <v>0</v>
      </c>
      <c r="AE1470" s="1">
        <v>0</v>
      </c>
      <c r="AF1470" s="2">
        <v>0</v>
      </c>
      <c r="AG1470" s="2" t="s">
        <v>0</v>
      </c>
      <c r="AH1470" s="1">
        <v>0</v>
      </c>
      <c r="AI1470" s="1">
        <v>0</v>
      </c>
      <c r="AJ1470" s="2" t="s">
        <v>0</v>
      </c>
      <c r="AK1470" s="1">
        <v>0</v>
      </c>
      <c r="AL1470" s="1">
        <v>0</v>
      </c>
      <c r="AM1470" s="49" t="s">
        <v>1</v>
      </c>
      <c r="AN1470" s="2" t="s">
        <v>1</v>
      </c>
      <c r="AO1470" s="49" t="s">
        <v>1</v>
      </c>
      <c r="AP1470" s="2" t="s">
        <v>1</v>
      </c>
      <c r="AR1470" s="7"/>
      <c r="AS1470" s="125"/>
      <c r="AT1470" s="5"/>
      <c r="AU1470" s="13"/>
    </row>
    <row r="1471" spans="1:47" x14ac:dyDescent="0.25">
      <c r="A1471" s="2" t="s">
        <v>3609</v>
      </c>
      <c r="B1471" s="48">
        <v>44196</v>
      </c>
      <c r="C1471" s="2" t="s">
        <v>27</v>
      </c>
      <c r="D1471" s="2" t="s">
        <v>26</v>
      </c>
      <c r="E1471" s="2" t="s">
        <v>253</v>
      </c>
      <c r="F1471" s="2" t="s">
        <v>2674</v>
      </c>
      <c r="G1471" s="2" t="s">
        <v>13</v>
      </c>
      <c r="H1471" s="2" t="s">
        <v>1</v>
      </c>
      <c r="I1471" s="1" t="s">
        <v>1483</v>
      </c>
      <c r="J1471" s="1" t="s">
        <v>1</v>
      </c>
      <c r="K1471" s="1" t="s">
        <v>3610</v>
      </c>
      <c r="L1471" s="1" t="s">
        <v>3548</v>
      </c>
      <c r="M1471" s="1">
        <v>22651320</v>
      </c>
      <c r="N1471" s="2" t="s">
        <v>12</v>
      </c>
      <c r="O1471" s="2" t="s">
        <v>3611</v>
      </c>
      <c r="P1471" s="2" t="s">
        <v>3612</v>
      </c>
      <c r="Q1471" s="1">
        <v>-423200</v>
      </c>
      <c r="R1471" s="1">
        <v>0</v>
      </c>
      <c r="S1471" s="1">
        <v>-423200</v>
      </c>
      <c r="T1471" s="1">
        <v>0</v>
      </c>
      <c r="U1471" s="2" t="s">
        <v>0</v>
      </c>
      <c r="V1471" s="1">
        <v>0</v>
      </c>
      <c r="W1471" s="1">
        <v>0</v>
      </c>
      <c r="X1471" s="2" t="s">
        <v>0</v>
      </c>
      <c r="Y1471" s="1">
        <v>0</v>
      </c>
      <c r="Z1471" s="1">
        <v>0</v>
      </c>
      <c r="AA1471" s="2" t="s">
        <v>0</v>
      </c>
      <c r="AB1471" s="1">
        <v>0</v>
      </c>
      <c r="AC1471" s="1">
        <v>0</v>
      </c>
      <c r="AD1471" s="2" t="s">
        <v>0</v>
      </c>
      <c r="AE1471" s="1">
        <v>0</v>
      </c>
      <c r="AF1471" s="2">
        <v>0</v>
      </c>
      <c r="AG1471" s="2" t="s">
        <v>0</v>
      </c>
      <c r="AH1471" s="1">
        <v>0</v>
      </c>
      <c r="AI1471" s="1">
        <v>0</v>
      </c>
      <c r="AJ1471" s="2" t="s">
        <v>0</v>
      </c>
      <c r="AK1471" s="1">
        <v>0</v>
      </c>
      <c r="AL1471" s="1">
        <v>0</v>
      </c>
      <c r="AM1471" s="49" t="s">
        <v>1</v>
      </c>
      <c r="AN1471" s="2" t="s">
        <v>1</v>
      </c>
      <c r="AO1471" s="49" t="s">
        <v>1</v>
      </c>
      <c r="AP1471" s="2" t="s">
        <v>1</v>
      </c>
      <c r="AR1471" s="7"/>
      <c r="AS1471" s="125"/>
      <c r="AT1471" s="5"/>
      <c r="AU1471" s="13"/>
    </row>
    <row r="1472" spans="1:47" x14ac:dyDescent="0.25">
      <c r="A1472" s="2" t="s">
        <v>3613</v>
      </c>
      <c r="B1472" s="48">
        <v>44196</v>
      </c>
      <c r="C1472" s="2" t="s">
        <v>27</v>
      </c>
      <c r="D1472" s="2" t="s">
        <v>26</v>
      </c>
      <c r="E1472" s="2" t="s">
        <v>253</v>
      </c>
      <c r="F1472" s="2" t="s">
        <v>2674</v>
      </c>
      <c r="G1472" s="2" t="s">
        <v>3</v>
      </c>
      <c r="H1472" s="2" t="s">
        <v>3614</v>
      </c>
      <c r="I1472" s="1" t="s">
        <v>1</v>
      </c>
      <c r="J1472" s="1" t="s">
        <v>1</v>
      </c>
      <c r="K1472" s="1" t="s">
        <v>1</v>
      </c>
      <c r="L1472" s="1" t="s">
        <v>1</v>
      </c>
      <c r="M1472" s="1">
        <v>0</v>
      </c>
      <c r="N1472" s="2" t="s">
        <v>1</v>
      </c>
      <c r="O1472" s="2" t="s">
        <v>2</v>
      </c>
      <c r="P1472" s="2" t="s">
        <v>1</v>
      </c>
      <c r="Q1472" s="1">
        <v>580359179.98439991</v>
      </c>
      <c r="R1472" s="1">
        <v>0</v>
      </c>
      <c r="S1472" s="1">
        <v>377139194</v>
      </c>
      <c r="T1472" s="1">
        <v>0</v>
      </c>
      <c r="U1472" s="2" t="s">
        <v>0</v>
      </c>
      <c r="V1472" s="1">
        <v>0</v>
      </c>
      <c r="W1472" s="1">
        <v>175189643.09</v>
      </c>
      <c r="X1472" s="2" t="s">
        <v>9</v>
      </c>
      <c r="Y1472" s="1">
        <v>28030342.894400004</v>
      </c>
      <c r="Z1472" s="1">
        <v>0</v>
      </c>
      <c r="AA1472" s="2" t="s">
        <v>0</v>
      </c>
      <c r="AB1472" s="1">
        <v>0</v>
      </c>
      <c r="AC1472" s="1">
        <v>0</v>
      </c>
      <c r="AD1472" s="2" t="s">
        <v>0</v>
      </c>
      <c r="AE1472" s="1">
        <v>0</v>
      </c>
      <c r="AF1472" s="2">
        <v>0</v>
      </c>
      <c r="AG1472" s="2" t="s">
        <v>0</v>
      </c>
      <c r="AH1472" s="1">
        <v>0</v>
      </c>
      <c r="AI1472" s="1">
        <v>0</v>
      </c>
      <c r="AJ1472" s="2" t="s">
        <v>0</v>
      </c>
      <c r="AK1472" s="1">
        <v>0</v>
      </c>
      <c r="AL1472" s="1">
        <v>0</v>
      </c>
      <c r="AM1472" s="49" t="s">
        <v>1</v>
      </c>
      <c r="AN1472" s="2" t="s">
        <v>1</v>
      </c>
      <c r="AO1472" s="49" t="s">
        <v>1</v>
      </c>
      <c r="AP1472" s="2" t="s">
        <v>1</v>
      </c>
      <c r="AR1472" s="7"/>
      <c r="AS1472" s="125"/>
      <c r="AT1472" s="5"/>
      <c r="AU1472" s="13"/>
    </row>
    <row r="1473" spans="1:47" x14ac:dyDescent="0.25">
      <c r="A1473" s="2" t="s">
        <v>3615</v>
      </c>
      <c r="B1473" s="48">
        <v>44196</v>
      </c>
      <c r="C1473" s="2" t="s">
        <v>27</v>
      </c>
      <c r="D1473" s="2" t="s">
        <v>26</v>
      </c>
      <c r="E1473" s="2" t="s">
        <v>253</v>
      </c>
      <c r="F1473" s="2" t="s">
        <v>2674</v>
      </c>
      <c r="G1473" s="2" t="s">
        <v>3</v>
      </c>
      <c r="H1473" s="2" t="s">
        <v>3616</v>
      </c>
      <c r="I1473" s="1" t="s">
        <v>1</v>
      </c>
      <c r="J1473" s="1" t="s">
        <v>1</v>
      </c>
      <c r="K1473" s="1" t="s">
        <v>1</v>
      </c>
      <c r="L1473" s="1" t="s">
        <v>1</v>
      </c>
      <c r="M1473" s="1">
        <v>0</v>
      </c>
      <c r="N1473" s="2" t="s">
        <v>1</v>
      </c>
      <c r="O1473" s="2" t="s">
        <v>441</v>
      </c>
      <c r="P1473" s="2" t="s">
        <v>442</v>
      </c>
      <c r="Q1473" s="1">
        <v>34578869.299999997</v>
      </c>
      <c r="R1473" s="1">
        <v>0</v>
      </c>
      <c r="S1473" s="1">
        <v>19623128.5</v>
      </c>
      <c r="T1473" s="1">
        <v>12892880</v>
      </c>
      <c r="U1473" s="2" t="s">
        <v>9</v>
      </c>
      <c r="V1473" s="1">
        <v>2062860.8</v>
      </c>
      <c r="W1473" s="1">
        <v>0</v>
      </c>
      <c r="X1473" s="2" t="s">
        <v>0</v>
      </c>
      <c r="Y1473" s="1">
        <v>0</v>
      </c>
      <c r="Z1473" s="1">
        <v>0</v>
      </c>
      <c r="AA1473" s="2" t="s">
        <v>0</v>
      </c>
      <c r="AB1473" s="1">
        <v>0</v>
      </c>
      <c r="AC1473" s="1">
        <v>0</v>
      </c>
      <c r="AD1473" s="2" t="s">
        <v>0</v>
      </c>
      <c r="AE1473" s="1">
        <v>0</v>
      </c>
      <c r="AF1473" s="2">
        <v>0</v>
      </c>
      <c r="AG1473" s="2" t="s">
        <v>0</v>
      </c>
      <c r="AH1473" s="1">
        <v>0</v>
      </c>
      <c r="AI1473" s="1">
        <v>0</v>
      </c>
      <c r="AJ1473" s="2" t="s">
        <v>0</v>
      </c>
      <c r="AK1473" s="1">
        <v>0</v>
      </c>
      <c r="AL1473" s="1">
        <v>0</v>
      </c>
      <c r="AM1473" s="49" t="s">
        <v>1</v>
      </c>
      <c r="AN1473" s="2" t="s">
        <v>1</v>
      </c>
      <c r="AO1473" s="49" t="s">
        <v>1</v>
      </c>
      <c r="AP1473" s="2" t="s">
        <v>1</v>
      </c>
      <c r="AR1473" s="7"/>
      <c r="AS1473" s="125"/>
      <c r="AT1473" s="5"/>
      <c r="AU1473" s="13"/>
    </row>
    <row r="1474" spans="1:47" x14ac:dyDescent="0.25">
      <c r="A1474" s="2" t="s">
        <v>3617</v>
      </c>
      <c r="B1474" s="48">
        <v>44196</v>
      </c>
      <c r="C1474" s="2" t="s">
        <v>27</v>
      </c>
      <c r="D1474" s="2" t="s">
        <v>26</v>
      </c>
      <c r="E1474" s="2" t="s">
        <v>253</v>
      </c>
      <c r="F1474" s="2" t="s">
        <v>2674</v>
      </c>
      <c r="G1474" s="2" t="s">
        <v>3</v>
      </c>
      <c r="H1474" s="2" t="s">
        <v>3618</v>
      </c>
      <c r="I1474" s="1" t="s">
        <v>1</v>
      </c>
      <c r="J1474" s="1" t="s">
        <v>1</v>
      </c>
      <c r="K1474" s="1" t="s">
        <v>1</v>
      </c>
      <c r="L1474" s="1" t="s">
        <v>1</v>
      </c>
      <c r="M1474" s="1">
        <v>0</v>
      </c>
      <c r="N1474" s="2" t="s">
        <v>1</v>
      </c>
      <c r="O1474" s="2" t="s">
        <v>2</v>
      </c>
      <c r="P1474" s="2" t="s">
        <v>1</v>
      </c>
      <c r="Q1474" s="1">
        <v>134713814.8928</v>
      </c>
      <c r="R1474" s="1">
        <v>0</v>
      </c>
      <c r="S1474" s="1">
        <v>90714037.500000015</v>
      </c>
      <c r="T1474" s="1">
        <v>0</v>
      </c>
      <c r="U1474" s="2" t="s">
        <v>0</v>
      </c>
      <c r="V1474" s="1">
        <v>0</v>
      </c>
      <c r="W1474" s="1">
        <v>37930842.579999998</v>
      </c>
      <c r="X1474" s="2" t="s">
        <v>0</v>
      </c>
      <c r="Y1474" s="1">
        <v>6068934.8127999986</v>
      </c>
      <c r="Z1474" s="1">
        <v>0</v>
      </c>
      <c r="AA1474" s="2" t="s">
        <v>0</v>
      </c>
      <c r="AB1474" s="1">
        <v>0</v>
      </c>
      <c r="AC1474" s="1">
        <v>0</v>
      </c>
      <c r="AD1474" s="2" t="s">
        <v>0</v>
      </c>
      <c r="AE1474" s="1">
        <v>0</v>
      </c>
      <c r="AF1474" s="2">
        <v>0</v>
      </c>
      <c r="AG1474" s="2" t="s">
        <v>0</v>
      </c>
      <c r="AH1474" s="1">
        <v>0</v>
      </c>
      <c r="AI1474" s="1">
        <v>0</v>
      </c>
      <c r="AJ1474" s="2" t="s">
        <v>0</v>
      </c>
      <c r="AK1474" s="1">
        <v>0</v>
      </c>
      <c r="AL1474" s="1">
        <v>0</v>
      </c>
      <c r="AM1474" s="49" t="s">
        <v>1</v>
      </c>
      <c r="AN1474" s="2" t="s">
        <v>1</v>
      </c>
      <c r="AO1474" s="49" t="s">
        <v>1</v>
      </c>
      <c r="AP1474" s="2" t="s">
        <v>1</v>
      </c>
      <c r="AR1474" s="7"/>
      <c r="AS1474" s="125"/>
      <c r="AT1474" s="5"/>
      <c r="AU1474" s="13"/>
    </row>
    <row r="1475" spans="1:47" x14ac:dyDescent="0.25">
      <c r="A1475" s="2" t="s">
        <v>3619</v>
      </c>
      <c r="B1475" s="48">
        <v>44196</v>
      </c>
      <c r="C1475" s="2" t="s">
        <v>27</v>
      </c>
      <c r="D1475" s="2" t="s">
        <v>26</v>
      </c>
      <c r="E1475" s="2" t="s">
        <v>253</v>
      </c>
      <c r="F1475" s="2" t="s">
        <v>2674</v>
      </c>
      <c r="G1475" s="2" t="s">
        <v>3</v>
      </c>
      <c r="H1475" s="2" t="s">
        <v>3620</v>
      </c>
      <c r="I1475" s="1" t="s">
        <v>1</v>
      </c>
      <c r="J1475" s="1" t="s">
        <v>1</v>
      </c>
      <c r="K1475" s="1" t="s">
        <v>1</v>
      </c>
      <c r="L1475" s="1" t="s">
        <v>1</v>
      </c>
      <c r="M1475" s="1">
        <v>0</v>
      </c>
      <c r="N1475" s="2" t="s">
        <v>1</v>
      </c>
      <c r="O1475" s="2" t="s">
        <v>3621</v>
      </c>
      <c r="P1475" s="2" t="s">
        <v>3622</v>
      </c>
      <c r="Q1475" s="1">
        <v>30609577.5</v>
      </c>
      <c r="R1475" s="1">
        <v>0</v>
      </c>
      <c r="S1475" s="1">
        <v>25827187.5</v>
      </c>
      <c r="T1475" s="1">
        <v>4122750</v>
      </c>
      <c r="U1475" s="2" t="s">
        <v>9</v>
      </c>
      <c r="V1475" s="1">
        <v>659640</v>
      </c>
      <c r="W1475" s="1">
        <v>0</v>
      </c>
      <c r="X1475" s="2" t="s">
        <v>0</v>
      </c>
      <c r="Y1475" s="1">
        <v>0</v>
      </c>
      <c r="Z1475" s="1">
        <v>0</v>
      </c>
      <c r="AA1475" s="2" t="s">
        <v>0</v>
      </c>
      <c r="AB1475" s="1">
        <v>0</v>
      </c>
      <c r="AC1475" s="1">
        <v>0</v>
      </c>
      <c r="AD1475" s="2" t="s">
        <v>0</v>
      </c>
      <c r="AE1475" s="1">
        <v>0</v>
      </c>
      <c r="AF1475" s="2">
        <v>0</v>
      </c>
      <c r="AG1475" s="2" t="s">
        <v>0</v>
      </c>
      <c r="AH1475" s="1">
        <v>0</v>
      </c>
      <c r="AI1475" s="1">
        <v>0</v>
      </c>
      <c r="AJ1475" s="2" t="s">
        <v>0</v>
      </c>
      <c r="AK1475" s="1">
        <v>0</v>
      </c>
      <c r="AL1475" s="1">
        <v>0</v>
      </c>
      <c r="AM1475" s="49" t="s">
        <v>1</v>
      </c>
      <c r="AN1475" s="2" t="s">
        <v>1</v>
      </c>
      <c r="AO1475" s="49" t="s">
        <v>1</v>
      </c>
      <c r="AP1475" s="2" t="s">
        <v>1</v>
      </c>
      <c r="AR1475" s="7"/>
      <c r="AS1475" s="125"/>
      <c r="AT1475" s="5"/>
      <c r="AU1475" s="13"/>
    </row>
    <row r="1476" spans="1:47" x14ac:dyDescent="0.25">
      <c r="A1476" s="2" t="s">
        <v>3623</v>
      </c>
      <c r="B1476" s="48">
        <v>44196</v>
      </c>
      <c r="C1476" s="2" t="s">
        <v>27</v>
      </c>
      <c r="D1476" s="2" t="s">
        <v>26</v>
      </c>
      <c r="E1476" s="2" t="s">
        <v>253</v>
      </c>
      <c r="F1476" s="2" t="s">
        <v>2674</v>
      </c>
      <c r="G1476" s="2" t="s">
        <v>3</v>
      </c>
      <c r="H1476" s="2" t="s">
        <v>3624</v>
      </c>
      <c r="I1476" s="1" t="s">
        <v>1</v>
      </c>
      <c r="J1476" s="1" t="s">
        <v>1</v>
      </c>
      <c r="K1476" s="1" t="s">
        <v>1</v>
      </c>
      <c r="L1476" s="1" t="s">
        <v>1</v>
      </c>
      <c r="M1476" s="1">
        <v>0</v>
      </c>
      <c r="N1476" s="2" t="s">
        <v>1</v>
      </c>
      <c r="O1476" s="2" t="s">
        <v>2</v>
      </c>
      <c r="P1476" s="2" t="s">
        <v>1</v>
      </c>
      <c r="Q1476" s="1">
        <v>110176132.34280001</v>
      </c>
      <c r="R1476" s="1">
        <v>0</v>
      </c>
      <c r="S1476" s="1">
        <v>81917589.170000002</v>
      </c>
      <c r="T1476" s="1">
        <v>0</v>
      </c>
      <c r="U1476" s="2" t="s">
        <v>0</v>
      </c>
      <c r="V1476" s="1">
        <v>0</v>
      </c>
      <c r="W1476" s="1">
        <v>24360813.079999998</v>
      </c>
      <c r="X1476" s="2" t="s">
        <v>9</v>
      </c>
      <c r="Y1476" s="1">
        <v>3897730.0927999998</v>
      </c>
      <c r="Z1476" s="1">
        <v>0</v>
      </c>
      <c r="AA1476" s="2" t="s">
        <v>0</v>
      </c>
      <c r="AB1476" s="1">
        <v>0</v>
      </c>
      <c r="AC1476" s="1">
        <v>0</v>
      </c>
      <c r="AD1476" s="2" t="s">
        <v>0</v>
      </c>
      <c r="AE1476" s="1">
        <v>0</v>
      </c>
      <c r="AF1476" s="2">
        <v>0</v>
      </c>
      <c r="AG1476" s="2" t="s">
        <v>0</v>
      </c>
      <c r="AH1476" s="1">
        <v>0</v>
      </c>
      <c r="AI1476" s="1">
        <v>0</v>
      </c>
      <c r="AJ1476" s="2" t="s">
        <v>0</v>
      </c>
      <c r="AK1476" s="1">
        <v>0</v>
      </c>
      <c r="AL1476" s="1">
        <v>0</v>
      </c>
      <c r="AM1476" s="49" t="s">
        <v>1</v>
      </c>
      <c r="AN1476" s="2" t="s">
        <v>1</v>
      </c>
      <c r="AO1476" s="49" t="s">
        <v>1</v>
      </c>
      <c r="AP1476" s="2" t="s">
        <v>1</v>
      </c>
      <c r="AR1476" s="7"/>
      <c r="AS1476" s="125"/>
      <c r="AT1476" s="5"/>
      <c r="AU1476" s="13"/>
    </row>
    <row r="1477" spans="1:47" x14ac:dyDescent="0.25">
      <c r="A1477" s="2" t="s">
        <v>3625</v>
      </c>
      <c r="B1477" s="48">
        <v>44196</v>
      </c>
      <c r="C1477" s="2" t="s">
        <v>6</v>
      </c>
      <c r="D1477" s="2" t="s">
        <v>26</v>
      </c>
      <c r="E1477" s="2" t="s">
        <v>200</v>
      </c>
      <c r="F1477" s="2" t="s">
        <v>2883</v>
      </c>
      <c r="G1477" s="2" t="s">
        <v>3</v>
      </c>
      <c r="H1477" s="2" t="s">
        <v>3626</v>
      </c>
      <c r="I1477" s="1" t="s">
        <v>1</v>
      </c>
      <c r="J1477" s="1" t="s">
        <v>1</v>
      </c>
      <c r="K1477" s="1" t="s">
        <v>1</v>
      </c>
      <c r="L1477" s="1" t="s">
        <v>1</v>
      </c>
      <c r="M1477" s="1">
        <v>0</v>
      </c>
      <c r="N1477" s="2" t="s">
        <v>1</v>
      </c>
      <c r="O1477" s="2" t="s">
        <v>2</v>
      </c>
      <c r="P1477" s="2" t="s">
        <v>1</v>
      </c>
      <c r="Q1477" s="1">
        <v>1128422472.8936</v>
      </c>
      <c r="R1477" s="1">
        <v>0</v>
      </c>
      <c r="S1477" s="1">
        <v>820086690.5</v>
      </c>
      <c r="T1477" s="1">
        <v>0</v>
      </c>
      <c r="U1477" s="2" t="s">
        <v>0</v>
      </c>
      <c r="V1477" s="1">
        <v>0</v>
      </c>
      <c r="W1477" s="1">
        <v>265806708.96000001</v>
      </c>
      <c r="X1477" s="2" t="s">
        <v>0</v>
      </c>
      <c r="Y1477" s="1">
        <v>42529073.433600001</v>
      </c>
      <c r="Z1477" s="1">
        <v>0</v>
      </c>
      <c r="AA1477" s="2" t="s">
        <v>0</v>
      </c>
      <c r="AB1477" s="1">
        <v>0</v>
      </c>
      <c r="AC1477" s="1">
        <v>0</v>
      </c>
      <c r="AD1477" s="2" t="s">
        <v>0</v>
      </c>
      <c r="AE1477" s="1">
        <v>0</v>
      </c>
      <c r="AF1477" s="2">
        <v>0</v>
      </c>
      <c r="AG1477" s="2" t="s">
        <v>0</v>
      </c>
      <c r="AH1477" s="1">
        <v>0</v>
      </c>
      <c r="AI1477" s="1">
        <v>0</v>
      </c>
      <c r="AJ1477" s="2" t="s">
        <v>0</v>
      </c>
      <c r="AK1477" s="1">
        <v>0</v>
      </c>
      <c r="AL1477" s="1">
        <v>0</v>
      </c>
      <c r="AM1477" s="49" t="s">
        <v>1</v>
      </c>
      <c r="AN1477" s="2" t="s">
        <v>1</v>
      </c>
      <c r="AO1477" s="49" t="s">
        <v>1</v>
      </c>
      <c r="AP1477" s="2" t="s">
        <v>1</v>
      </c>
      <c r="AR1477" s="7"/>
      <c r="AS1477" s="125"/>
      <c r="AT1477" s="5"/>
      <c r="AU1477" s="13"/>
    </row>
    <row r="1478" spans="1:47" x14ac:dyDescent="0.25">
      <c r="A1478" s="2" t="s">
        <v>3627</v>
      </c>
      <c r="B1478" s="48">
        <v>44196</v>
      </c>
      <c r="C1478" s="2" t="s">
        <v>6</v>
      </c>
      <c r="D1478" s="2" t="s">
        <v>26</v>
      </c>
      <c r="E1478" s="2" t="s">
        <v>200</v>
      </c>
      <c r="F1478" s="2" t="s">
        <v>2883</v>
      </c>
      <c r="G1478" s="2" t="s">
        <v>3</v>
      </c>
      <c r="H1478" s="2" t="s">
        <v>3628</v>
      </c>
      <c r="I1478" s="1" t="s">
        <v>1</v>
      </c>
      <c r="J1478" s="1" t="s">
        <v>1</v>
      </c>
      <c r="K1478" s="1" t="s">
        <v>1</v>
      </c>
      <c r="L1478" s="1" t="s">
        <v>1</v>
      </c>
      <c r="M1478" s="1">
        <v>0</v>
      </c>
      <c r="N1478" s="2" t="s">
        <v>1</v>
      </c>
      <c r="O1478" s="2" t="s">
        <v>3629</v>
      </c>
      <c r="P1478" s="2" t="s">
        <v>3630</v>
      </c>
      <c r="Q1478" s="1">
        <v>15640000</v>
      </c>
      <c r="R1478" s="1">
        <v>0</v>
      </c>
      <c r="S1478" s="1">
        <v>15640000</v>
      </c>
      <c r="T1478" s="1">
        <v>0</v>
      </c>
      <c r="U1478" s="2" t="s">
        <v>0</v>
      </c>
      <c r="V1478" s="1">
        <v>0</v>
      </c>
      <c r="W1478" s="1">
        <v>0</v>
      </c>
      <c r="X1478" s="2" t="s">
        <v>0</v>
      </c>
      <c r="Y1478" s="1">
        <v>0</v>
      </c>
      <c r="Z1478" s="1">
        <v>0</v>
      </c>
      <c r="AA1478" s="2" t="s">
        <v>0</v>
      </c>
      <c r="AB1478" s="1">
        <v>0</v>
      </c>
      <c r="AC1478" s="1">
        <v>0</v>
      </c>
      <c r="AD1478" s="2" t="s">
        <v>0</v>
      </c>
      <c r="AE1478" s="1">
        <v>0</v>
      </c>
      <c r="AF1478" s="2">
        <v>0</v>
      </c>
      <c r="AG1478" s="2" t="s">
        <v>0</v>
      </c>
      <c r="AH1478" s="1">
        <v>0</v>
      </c>
      <c r="AI1478" s="1">
        <v>0</v>
      </c>
      <c r="AJ1478" s="2" t="s">
        <v>0</v>
      </c>
      <c r="AK1478" s="1">
        <v>0</v>
      </c>
      <c r="AL1478" s="1">
        <v>0</v>
      </c>
      <c r="AM1478" s="49" t="s">
        <v>1</v>
      </c>
      <c r="AN1478" s="2" t="s">
        <v>1</v>
      </c>
      <c r="AO1478" s="49" t="s">
        <v>1</v>
      </c>
      <c r="AP1478" s="2" t="s">
        <v>1</v>
      </c>
      <c r="AR1478" s="7"/>
      <c r="AS1478" s="125"/>
      <c r="AT1478" s="5"/>
      <c r="AU1478" s="13"/>
    </row>
    <row r="1479" spans="1:47" x14ac:dyDescent="0.25">
      <c r="A1479" s="2" t="s">
        <v>3631</v>
      </c>
      <c r="B1479" s="48">
        <v>44196</v>
      </c>
      <c r="C1479" s="2" t="s">
        <v>6</v>
      </c>
      <c r="D1479" s="2" t="s">
        <v>26</v>
      </c>
      <c r="E1479" s="2" t="s">
        <v>200</v>
      </c>
      <c r="F1479" s="2" t="s">
        <v>2883</v>
      </c>
      <c r="G1479" s="2" t="s">
        <v>3</v>
      </c>
      <c r="H1479" s="2" t="s">
        <v>3632</v>
      </c>
      <c r="I1479" s="1" t="s">
        <v>1</v>
      </c>
      <c r="J1479" s="1" t="s">
        <v>1</v>
      </c>
      <c r="K1479" s="1" t="s">
        <v>1</v>
      </c>
      <c r="L1479" s="1" t="s">
        <v>1</v>
      </c>
      <c r="M1479" s="1">
        <v>0</v>
      </c>
      <c r="N1479" s="2" t="s">
        <v>1</v>
      </c>
      <c r="O1479" s="2" t="s">
        <v>2</v>
      </c>
      <c r="P1479" s="2" t="s">
        <v>1</v>
      </c>
      <c r="Q1479" s="1">
        <v>641302642.20759988</v>
      </c>
      <c r="R1479" s="1">
        <v>0</v>
      </c>
      <c r="S1479" s="1">
        <v>482013152.5</v>
      </c>
      <c r="T1479" s="1">
        <v>0</v>
      </c>
      <c r="U1479" s="2" t="s">
        <v>0</v>
      </c>
      <c r="V1479" s="1">
        <v>0</v>
      </c>
      <c r="W1479" s="1">
        <v>137318525.61000001</v>
      </c>
      <c r="X1479" s="2" t="s">
        <v>0</v>
      </c>
      <c r="Y1479" s="1">
        <v>21970964.097600002</v>
      </c>
      <c r="Z1479" s="1">
        <v>0</v>
      </c>
      <c r="AA1479" s="2" t="s">
        <v>0</v>
      </c>
      <c r="AB1479" s="1">
        <v>0</v>
      </c>
      <c r="AC1479" s="1">
        <v>0</v>
      </c>
      <c r="AD1479" s="2" t="s">
        <v>0</v>
      </c>
      <c r="AE1479" s="1">
        <v>0</v>
      </c>
      <c r="AF1479" s="2">
        <v>0</v>
      </c>
      <c r="AG1479" s="2" t="s">
        <v>0</v>
      </c>
      <c r="AH1479" s="1">
        <v>0</v>
      </c>
      <c r="AI1479" s="1">
        <v>0</v>
      </c>
      <c r="AJ1479" s="2" t="s">
        <v>0</v>
      </c>
      <c r="AK1479" s="1">
        <v>0</v>
      </c>
      <c r="AL1479" s="1">
        <v>0</v>
      </c>
      <c r="AM1479" s="49" t="s">
        <v>1</v>
      </c>
      <c r="AN1479" s="2" t="s">
        <v>1</v>
      </c>
      <c r="AO1479" s="49" t="s">
        <v>1</v>
      </c>
      <c r="AP1479" s="2" t="s">
        <v>1</v>
      </c>
      <c r="AR1479" s="7"/>
      <c r="AS1479" s="125"/>
      <c r="AT1479" s="5"/>
      <c r="AU1479" s="13"/>
    </row>
    <row r="1480" spans="1:47" x14ac:dyDescent="0.25">
      <c r="A1480" s="2" t="s">
        <v>3633</v>
      </c>
      <c r="B1480" s="48">
        <v>44196</v>
      </c>
      <c r="C1480" s="2" t="s">
        <v>6</v>
      </c>
      <c r="D1480" s="2" t="s">
        <v>26</v>
      </c>
      <c r="E1480" s="2" t="s">
        <v>200</v>
      </c>
      <c r="F1480" s="2" t="s">
        <v>2883</v>
      </c>
      <c r="G1480" s="2" t="s">
        <v>3</v>
      </c>
      <c r="H1480" s="2" t="s">
        <v>3634</v>
      </c>
      <c r="I1480" s="1" t="s">
        <v>1</v>
      </c>
      <c r="J1480" s="1" t="s">
        <v>1</v>
      </c>
      <c r="K1480" s="1" t="s">
        <v>1</v>
      </c>
      <c r="L1480" s="1" t="s">
        <v>1</v>
      </c>
      <c r="M1480" s="1">
        <v>0</v>
      </c>
      <c r="N1480" s="2" t="s">
        <v>1</v>
      </c>
      <c r="O1480" s="2" t="s">
        <v>955</v>
      </c>
      <c r="P1480" s="2" t="s">
        <v>2906</v>
      </c>
      <c r="Q1480" s="1">
        <v>25769200</v>
      </c>
      <c r="R1480" s="1">
        <v>0</v>
      </c>
      <c r="S1480" s="1">
        <v>25769200</v>
      </c>
      <c r="T1480" s="1">
        <v>0</v>
      </c>
      <c r="U1480" s="2" t="s">
        <v>0</v>
      </c>
      <c r="V1480" s="1">
        <v>0</v>
      </c>
      <c r="W1480" s="1">
        <v>0</v>
      </c>
      <c r="X1480" s="2" t="s">
        <v>0</v>
      </c>
      <c r="Y1480" s="1">
        <v>0</v>
      </c>
      <c r="Z1480" s="1">
        <v>0</v>
      </c>
      <c r="AA1480" s="2" t="s">
        <v>0</v>
      </c>
      <c r="AB1480" s="1">
        <v>0</v>
      </c>
      <c r="AC1480" s="1">
        <v>0</v>
      </c>
      <c r="AD1480" s="2" t="s">
        <v>0</v>
      </c>
      <c r="AE1480" s="1">
        <v>0</v>
      </c>
      <c r="AF1480" s="2">
        <v>0</v>
      </c>
      <c r="AG1480" s="2" t="s">
        <v>0</v>
      </c>
      <c r="AH1480" s="1">
        <v>0</v>
      </c>
      <c r="AI1480" s="1">
        <v>0</v>
      </c>
      <c r="AJ1480" s="2" t="s">
        <v>0</v>
      </c>
      <c r="AK1480" s="1">
        <v>0</v>
      </c>
      <c r="AL1480" s="1">
        <v>0</v>
      </c>
      <c r="AM1480" s="49" t="s">
        <v>1</v>
      </c>
      <c r="AN1480" s="2" t="s">
        <v>1</v>
      </c>
      <c r="AO1480" s="49" t="s">
        <v>1</v>
      </c>
      <c r="AP1480" s="2" t="s">
        <v>1</v>
      </c>
      <c r="AR1480" s="7"/>
      <c r="AS1480" s="125"/>
      <c r="AT1480" s="5"/>
      <c r="AU1480" s="13"/>
    </row>
    <row r="1481" spans="1:47" x14ac:dyDescent="0.25">
      <c r="A1481" s="2" t="s">
        <v>3635</v>
      </c>
      <c r="B1481" s="48">
        <v>44196</v>
      </c>
      <c r="C1481" s="2" t="s">
        <v>6</v>
      </c>
      <c r="D1481" s="2" t="s">
        <v>26</v>
      </c>
      <c r="E1481" s="2" t="s">
        <v>200</v>
      </c>
      <c r="F1481" s="2" t="s">
        <v>2883</v>
      </c>
      <c r="G1481" s="2" t="s">
        <v>3</v>
      </c>
      <c r="H1481" s="2" t="s">
        <v>3636</v>
      </c>
      <c r="I1481" s="1" t="s">
        <v>1</v>
      </c>
      <c r="J1481" s="1" t="s">
        <v>1</v>
      </c>
      <c r="K1481" s="1" t="s">
        <v>1</v>
      </c>
      <c r="L1481" s="1" t="s">
        <v>1</v>
      </c>
      <c r="M1481" s="1">
        <v>0</v>
      </c>
      <c r="N1481" s="2" t="s">
        <v>1</v>
      </c>
      <c r="O1481" s="2" t="s">
        <v>2</v>
      </c>
      <c r="P1481" s="2" t="s">
        <v>1</v>
      </c>
      <c r="Q1481" s="1">
        <v>34707632.5</v>
      </c>
      <c r="R1481" s="1">
        <v>0</v>
      </c>
      <c r="S1481" s="1">
        <v>34707632.5</v>
      </c>
      <c r="T1481" s="1">
        <v>0</v>
      </c>
      <c r="U1481" s="2" t="s">
        <v>0</v>
      </c>
      <c r="V1481" s="1">
        <v>0</v>
      </c>
      <c r="W1481" s="1">
        <v>0</v>
      </c>
      <c r="X1481" s="2" t="s">
        <v>0</v>
      </c>
      <c r="Y1481" s="1">
        <v>0</v>
      </c>
      <c r="Z1481" s="1">
        <v>0</v>
      </c>
      <c r="AA1481" s="2" t="s">
        <v>0</v>
      </c>
      <c r="AB1481" s="1">
        <v>0</v>
      </c>
      <c r="AC1481" s="1">
        <v>0</v>
      </c>
      <c r="AD1481" s="2" t="s">
        <v>0</v>
      </c>
      <c r="AE1481" s="1">
        <v>0</v>
      </c>
      <c r="AF1481" s="2">
        <v>0</v>
      </c>
      <c r="AG1481" s="2" t="s">
        <v>0</v>
      </c>
      <c r="AH1481" s="1">
        <v>0</v>
      </c>
      <c r="AI1481" s="1">
        <v>0</v>
      </c>
      <c r="AJ1481" s="2" t="s">
        <v>0</v>
      </c>
      <c r="AK1481" s="1">
        <v>0</v>
      </c>
      <c r="AL1481" s="1">
        <v>0</v>
      </c>
      <c r="AM1481" s="49" t="s">
        <v>1</v>
      </c>
      <c r="AN1481" s="2" t="s">
        <v>1</v>
      </c>
      <c r="AO1481" s="49" t="s">
        <v>1</v>
      </c>
      <c r="AP1481" s="2" t="s">
        <v>1</v>
      </c>
      <c r="AR1481" s="7"/>
      <c r="AS1481" s="125"/>
      <c r="AT1481" s="5"/>
      <c r="AU1481" s="13"/>
    </row>
    <row r="1482" spans="1:47" x14ac:dyDescent="0.25">
      <c r="A1482" s="2" t="s">
        <v>3637</v>
      </c>
      <c r="B1482" s="48">
        <v>44196</v>
      </c>
      <c r="C1482" s="2" t="s">
        <v>27</v>
      </c>
      <c r="D1482" s="2" t="s">
        <v>24</v>
      </c>
      <c r="E1482" s="2" t="s">
        <v>364</v>
      </c>
      <c r="F1482" s="2" t="s">
        <v>3638</v>
      </c>
      <c r="G1482" s="2" t="s">
        <v>3</v>
      </c>
      <c r="H1482" s="2" t="s">
        <v>3639</v>
      </c>
      <c r="I1482" s="1" t="s">
        <v>1</v>
      </c>
      <c r="J1482" s="1" t="s">
        <v>1</v>
      </c>
      <c r="K1482" s="1" t="s">
        <v>1</v>
      </c>
      <c r="L1482" s="1" t="s">
        <v>1</v>
      </c>
      <c r="M1482" s="1">
        <v>0</v>
      </c>
      <c r="N1482" s="2" t="s">
        <v>1</v>
      </c>
      <c r="O1482" s="2" t="s">
        <v>2</v>
      </c>
      <c r="P1482" s="2" t="s">
        <v>1</v>
      </c>
      <c r="Q1482" s="1">
        <v>867879486.89559996</v>
      </c>
      <c r="R1482" s="1">
        <v>0</v>
      </c>
      <c r="S1482" s="1">
        <v>584867058.75</v>
      </c>
      <c r="T1482" s="1">
        <v>0</v>
      </c>
      <c r="U1482" s="2" t="s">
        <v>0</v>
      </c>
      <c r="V1482" s="1">
        <v>0</v>
      </c>
      <c r="W1482" s="1">
        <v>243976231.16</v>
      </c>
      <c r="X1482" s="2" t="s">
        <v>0</v>
      </c>
      <c r="Y1482" s="1">
        <v>39036196.98560001</v>
      </c>
      <c r="Z1482" s="1">
        <v>0</v>
      </c>
      <c r="AA1482" s="2" t="s">
        <v>0</v>
      </c>
      <c r="AB1482" s="1">
        <v>0</v>
      </c>
      <c r="AC1482" s="1">
        <v>0</v>
      </c>
      <c r="AD1482" s="2" t="s">
        <v>0</v>
      </c>
      <c r="AE1482" s="1">
        <v>0</v>
      </c>
      <c r="AF1482" s="2">
        <v>0</v>
      </c>
      <c r="AG1482" s="2" t="s">
        <v>0</v>
      </c>
      <c r="AH1482" s="1">
        <v>0</v>
      </c>
      <c r="AI1482" s="1">
        <v>0</v>
      </c>
      <c r="AJ1482" s="2" t="s">
        <v>0</v>
      </c>
      <c r="AK1482" s="1">
        <v>0</v>
      </c>
      <c r="AL1482" s="1">
        <v>0</v>
      </c>
      <c r="AM1482" s="49" t="s">
        <v>1</v>
      </c>
      <c r="AN1482" s="2" t="s">
        <v>1</v>
      </c>
      <c r="AO1482" s="49" t="s">
        <v>1</v>
      </c>
      <c r="AP1482" s="2" t="s">
        <v>1</v>
      </c>
      <c r="AR1482" s="7"/>
      <c r="AS1482" s="125"/>
      <c r="AT1482" s="5"/>
      <c r="AU1482" s="13"/>
    </row>
    <row r="1483" spans="1:47" x14ac:dyDescent="0.25">
      <c r="A1483" s="2" t="s">
        <v>3640</v>
      </c>
      <c r="B1483" s="48">
        <v>44196</v>
      </c>
      <c r="C1483" s="2" t="s">
        <v>6</v>
      </c>
      <c r="D1483" s="2" t="s">
        <v>24</v>
      </c>
      <c r="E1483" s="2" t="s">
        <v>196</v>
      </c>
      <c r="F1483" s="2" t="s">
        <v>827</v>
      </c>
      <c r="G1483" s="2" t="s">
        <v>13</v>
      </c>
      <c r="H1483" s="2" t="s">
        <v>1</v>
      </c>
      <c r="I1483" s="1" t="s">
        <v>2322</v>
      </c>
      <c r="J1483" s="1" t="s">
        <v>1</v>
      </c>
      <c r="K1483" s="1" t="s">
        <v>3641</v>
      </c>
      <c r="L1483" s="1" t="s">
        <v>3548</v>
      </c>
      <c r="M1483" s="1">
        <v>5976205</v>
      </c>
      <c r="N1483" s="2" t="s">
        <v>12</v>
      </c>
      <c r="O1483" s="2" t="s">
        <v>3642</v>
      </c>
      <c r="P1483" s="2" t="s">
        <v>3643</v>
      </c>
      <c r="Q1483" s="1">
        <v>-681720</v>
      </c>
      <c r="R1483" s="1">
        <v>0</v>
      </c>
      <c r="S1483" s="1">
        <v>-681720</v>
      </c>
      <c r="T1483" s="1">
        <v>0</v>
      </c>
      <c r="U1483" s="2" t="s">
        <v>0</v>
      </c>
      <c r="V1483" s="1">
        <v>0</v>
      </c>
      <c r="W1483" s="1">
        <v>0</v>
      </c>
      <c r="X1483" s="2" t="s">
        <v>0</v>
      </c>
      <c r="Y1483" s="1">
        <v>0</v>
      </c>
      <c r="Z1483" s="1">
        <v>0</v>
      </c>
      <c r="AA1483" s="2" t="s">
        <v>0</v>
      </c>
      <c r="AB1483" s="1">
        <v>0</v>
      </c>
      <c r="AC1483" s="1">
        <v>0</v>
      </c>
      <c r="AD1483" s="2" t="s">
        <v>0</v>
      </c>
      <c r="AE1483" s="1">
        <v>0</v>
      </c>
      <c r="AF1483" s="2">
        <v>0</v>
      </c>
      <c r="AG1483" s="2" t="s">
        <v>0</v>
      </c>
      <c r="AH1483" s="1">
        <v>0</v>
      </c>
      <c r="AI1483" s="1">
        <v>0</v>
      </c>
      <c r="AJ1483" s="2" t="s">
        <v>0</v>
      </c>
      <c r="AK1483" s="1">
        <v>0</v>
      </c>
      <c r="AL1483" s="1">
        <v>0</v>
      </c>
      <c r="AM1483" s="49" t="s">
        <v>1</v>
      </c>
      <c r="AN1483" s="2" t="s">
        <v>1</v>
      </c>
      <c r="AO1483" s="49" t="s">
        <v>1</v>
      </c>
      <c r="AP1483" s="2" t="s">
        <v>1</v>
      </c>
      <c r="AR1483" s="7"/>
      <c r="AS1483" s="125"/>
      <c r="AT1483" s="5"/>
      <c r="AU1483" s="13"/>
    </row>
    <row r="1484" spans="1:47" x14ac:dyDescent="0.25">
      <c r="A1484" s="2" t="s">
        <v>3644</v>
      </c>
      <c r="B1484" s="48">
        <v>44196</v>
      </c>
      <c r="C1484" s="2" t="s">
        <v>6</v>
      </c>
      <c r="D1484" s="2" t="s">
        <v>24</v>
      </c>
      <c r="E1484" s="2" t="s">
        <v>196</v>
      </c>
      <c r="F1484" s="2" t="s">
        <v>827</v>
      </c>
      <c r="G1484" s="2" t="s">
        <v>3</v>
      </c>
      <c r="H1484" s="2" t="s">
        <v>3645</v>
      </c>
      <c r="I1484" s="1" t="s">
        <v>1</v>
      </c>
      <c r="J1484" s="1" t="s">
        <v>1</v>
      </c>
      <c r="K1484" s="1" t="s">
        <v>1</v>
      </c>
      <c r="L1484" s="1" t="s">
        <v>1</v>
      </c>
      <c r="M1484" s="1">
        <v>0</v>
      </c>
      <c r="N1484" s="2" t="s">
        <v>1</v>
      </c>
      <c r="O1484" s="2" t="s">
        <v>2</v>
      </c>
      <c r="P1484" s="2" t="s">
        <v>1</v>
      </c>
      <c r="Q1484" s="1">
        <v>1185893648.2492001</v>
      </c>
      <c r="R1484" s="1">
        <v>0</v>
      </c>
      <c r="S1484" s="1">
        <v>907040737.99999964</v>
      </c>
      <c r="T1484" s="1">
        <v>0</v>
      </c>
      <c r="U1484" s="2" t="s">
        <v>0</v>
      </c>
      <c r="V1484" s="1">
        <v>0</v>
      </c>
      <c r="W1484" s="1">
        <v>240390439.86999997</v>
      </c>
      <c r="X1484" s="2" t="s">
        <v>9</v>
      </c>
      <c r="Y1484" s="1">
        <v>38462470.379199997</v>
      </c>
      <c r="Z1484" s="1">
        <v>0</v>
      </c>
      <c r="AA1484" s="2" t="s">
        <v>0</v>
      </c>
      <c r="AB1484" s="1">
        <v>0</v>
      </c>
      <c r="AC1484" s="1">
        <v>0</v>
      </c>
      <c r="AD1484" s="2" t="s">
        <v>0</v>
      </c>
      <c r="AE1484" s="1">
        <v>0</v>
      </c>
      <c r="AF1484" s="2">
        <v>0</v>
      </c>
      <c r="AG1484" s="2" t="s">
        <v>0</v>
      </c>
      <c r="AH1484" s="1">
        <v>0</v>
      </c>
      <c r="AI1484" s="1">
        <v>0</v>
      </c>
      <c r="AJ1484" s="2" t="s">
        <v>0</v>
      </c>
      <c r="AK1484" s="1">
        <v>0</v>
      </c>
      <c r="AL1484" s="1">
        <v>0</v>
      </c>
      <c r="AM1484" s="49" t="s">
        <v>1</v>
      </c>
      <c r="AN1484" s="2" t="s">
        <v>1</v>
      </c>
      <c r="AO1484" s="49" t="s">
        <v>1</v>
      </c>
      <c r="AP1484" s="2" t="s">
        <v>1</v>
      </c>
      <c r="AR1484" s="7"/>
      <c r="AS1484" s="125"/>
      <c r="AT1484" s="5"/>
      <c r="AU1484" s="13"/>
    </row>
    <row r="1485" spans="1:47" x14ac:dyDescent="0.25">
      <c r="A1485" s="2" t="s">
        <v>3646</v>
      </c>
      <c r="B1485" s="48">
        <v>44196</v>
      </c>
      <c r="C1485" s="2" t="s">
        <v>6</v>
      </c>
      <c r="D1485" s="2" t="s">
        <v>22</v>
      </c>
      <c r="E1485" s="2" t="s">
        <v>194</v>
      </c>
      <c r="F1485" s="2" t="s">
        <v>3647</v>
      </c>
      <c r="G1485" s="2" t="s">
        <v>3</v>
      </c>
      <c r="H1485" s="2" t="s">
        <v>3648</v>
      </c>
      <c r="I1485" s="1" t="s">
        <v>1</v>
      </c>
      <c r="J1485" s="1" t="s">
        <v>1</v>
      </c>
      <c r="K1485" s="1" t="s">
        <v>1</v>
      </c>
      <c r="L1485" s="1" t="s">
        <v>1</v>
      </c>
      <c r="M1485" s="1">
        <v>0</v>
      </c>
      <c r="N1485" s="2" t="s">
        <v>1</v>
      </c>
      <c r="O1485" s="2" t="s">
        <v>2</v>
      </c>
      <c r="P1485" s="2" t="s">
        <v>1</v>
      </c>
      <c r="Q1485" s="1">
        <v>1919911263.158</v>
      </c>
      <c r="R1485" s="1">
        <v>0</v>
      </c>
      <c r="S1485" s="1">
        <v>1419420024.28</v>
      </c>
      <c r="T1485" s="1">
        <v>0</v>
      </c>
      <c r="U1485" s="2" t="s">
        <v>0</v>
      </c>
      <c r="V1485" s="1">
        <v>0</v>
      </c>
      <c r="W1485" s="1">
        <v>431457964.55000007</v>
      </c>
      <c r="X1485" s="2" t="s">
        <v>9</v>
      </c>
      <c r="Y1485" s="1">
        <v>69033274.328000009</v>
      </c>
      <c r="Z1485" s="1">
        <v>0</v>
      </c>
      <c r="AA1485" s="2" t="s">
        <v>0</v>
      </c>
      <c r="AB1485" s="1">
        <v>0</v>
      </c>
      <c r="AC1485" s="1">
        <v>0</v>
      </c>
      <c r="AD1485" s="2" t="s">
        <v>0</v>
      </c>
      <c r="AE1485" s="1">
        <v>0</v>
      </c>
      <c r="AF1485" s="2">
        <v>0</v>
      </c>
      <c r="AG1485" s="2" t="s">
        <v>0</v>
      </c>
      <c r="AH1485" s="1">
        <v>0</v>
      </c>
      <c r="AI1485" s="1">
        <v>0</v>
      </c>
      <c r="AJ1485" s="2" t="s">
        <v>0</v>
      </c>
      <c r="AK1485" s="1">
        <v>0</v>
      </c>
      <c r="AL1485" s="1">
        <v>0</v>
      </c>
      <c r="AM1485" s="49" t="s">
        <v>1</v>
      </c>
      <c r="AN1485" s="2" t="s">
        <v>1</v>
      </c>
      <c r="AO1485" s="49" t="s">
        <v>1</v>
      </c>
      <c r="AP1485" s="2" t="s">
        <v>1</v>
      </c>
      <c r="AR1485" s="7"/>
      <c r="AS1485" s="125"/>
      <c r="AT1485" s="5"/>
      <c r="AU1485" s="13"/>
    </row>
    <row r="1486" spans="1:47" x14ac:dyDescent="0.25">
      <c r="A1486" s="2" t="s">
        <v>3649</v>
      </c>
      <c r="B1486" s="48">
        <v>44196</v>
      </c>
      <c r="C1486" s="2" t="s">
        <v>6</v>
      </c>
      <c r="D1486" s="2" t="s">
        <v>19</v>
      </c>
      <c r="E1486" s="2" t="s">
        <v>185</v>
      </c>
      <c r="F1486" s="2" t="s">
        <v>861</v>
      </c>
      <c r="G1486" s="2" t="s">
        <v>3</v>
      </c>
      <c r="H1486" s="2" t="s">
        <v>3650</v>
      </c>
      <c r="I1486" s="1" t="s">
        <v>1</v>
      </c>
      <c r="J1486" s="1" t="s">
        <v>1</v>
      </c>
      <c r="K1486" s="1" t="s">
        <v>1</v>
      </c>
      <c r="L1486" s="1" t="s">
        <v>1</v>
      </c>
      <c r="M1486" s="1">
        <v>0</v>
      </c>
      <c r="N1486" s="2" t="s">
        <v>1</v>
      </c>
      <c r="O1486" s="2" t="s">
        <v>2</v>
      </c>
      <c r="P1486" s="2" t="s">
        <v>1</v>
      </c>
      <c r="Q1486" s="1">
        <v>1369695558.8516006</v>
      </c>
      <c r="R1486" s="1">
        <v>0</v>
      </c>
      <c r="S1486" s="1">
        <v>993412953.29999936</v>
      </c>
      <c r="T1486" s="1">
        <v>0</v>
      </c>
      <c r="U1486" s="2" t="s">
        <v>0</v>
      </c>
      <c r="V1486" s="1">
        <v>0</v>
      </c>
      <c r="W1486" s="1">
        <v>324381556.51000011</v>
      </c>
      <c r="X1486" s="2" t="s">
        <v>9</v>
      </c>
      <c r="Y1486" s="1">
        <v>51901049.041599989</v>
      </c>
      <c r="Z1486" s="1">
        <v>0</v>
      </c>
      <c r="AA1486" s="2" t="s">
        <v>0</v>
      </c>
      <c r="AB1486" s="1">
        <v>0</v>
      </c>
      <c r="AC1486" s="1">
        <v>0</v>
      </c>
      <c r="AD1486" s="2" t="s">
        <v>0</v>
      </c>
      <c r="AE1486" s="1">
        <v>0</v>
      </c>
      <c r="AF1486" s="2">
        <v>0</v>
      </c>
      <c r="AG1486" s="2" t="s">
        <v>0</v>
      </c>
      <c r="AH1486" s="1">
        <v>0</v>
      </c>
      <c r="AI1486" s="1">
        <v>0</v>
      </c>
      <c r="AJ1486" s="2" t="s">
        <v>0</v>
      </c>
      <c r="AK1486" s="1">
        <v>0</v>
      </c>
      <c r="AL1486" s="1">
        <v>0</v>
      </c>
      <c r="AM1486" s="49" t="s">
        <v>1</v>
      </c>
      <c r="AN1486" s="2" t="s">
        <v>1</v>
      </c>
      <c r="AO1486" s="49" t="s">
        <v>1</v>
      </c>
      <c r="AP1486" s="2" t="s">
        <v>1</v>
      </c>
      <c r="AR1486" s="7"/>
      <c r="AS1486" s="125"/>
      <c r="AT1486" s="5"/>
      <c r="AU1486" s="13"/>
    </row>
    <row r="1487" spans="1:47" x14ac:dyDescent="0.25">
      <c r="A1487" s="2" t="s">
        <v>3651</v>
      </c>
      <c r="B1487" s="48">
        <v>44196</v>
      </c>
      <c r="C1487" s="2" t="s">
        <v>6</v>
      </c>
      <c r="D1487" s="2" t="s">
        <v>17</v>
      </c>
      <c r="E1487" s="2" t="s">
        <v>183</v>
      </c>
      <c r="F1487" s="2" t="s">
        <v>3652</v>
      </c>
      <c r="G1487" s="2" t="s">
        <v>3</v>
      </c>
      <c r="H1487" s="2" t="s">
        <v>3653</v>
      </c>
      <c r="I1487" s="1" t="s">
        <v>1</v>
      </c>
      <c r="J1487" s="1" t="s">
        <v>1</v>
      </c>
      <c r="K1487" s="1" t="s">
        <v>1</v>
      </c>
      <c r="L1487" s="1" t="s">
        <v>1</v>
      </c>
      <c r="M1487" s="1">
        <v>0</v>
      </c>
      <c r="N1487" s="2" t="s">
        <v>1</v>
      </c>
      <c r="O1487" s="2" t="s">
        <v>2</v>
      </c>
      <c r="P1487" s="2" t="s">
        <v>1</v>
      </c>
      <c r="Q1487" s="1">
        <v>204389129.21919999</v>
      </c>
      <c r="R1487" s="1">
        <v>0</v>
      </c>
      <c r="S1487" s="1">
        <v>116739774.99999997</v>
      </c>
      <c r="T1487" s="1">
        <v>0</v>
      </c>
      <c r="U1487" s="2" t="s">
        <v>0</v>
      </c>
      <c r="V1487" s="1">
        <v>0</v>
      </c>
      <c r="W1487" s="1">
        <v>75559788.120000005</v>
      </c>
      <c r="X1487" s="2" t="s">
        <v>9</v>
      </c>
      <c r="Y1487" s="1">
        <v>12089566.099200001</v>
      </c>
      <c r="Z1487" s="1">
        <v>0</v>
      </c>
      <c r="AA1487" s="2" t="s">
        <v>0</v>
      </c>
      <c r="AB1487" s="1">
        <v>0</v>
      </c>
      <c r="AC1487" s="1">
        <v>0</v>
      </c>
      <c r="AD1487" s="2" t="s">
        <v>0</v>
      </c>
      <c r="AE1487" s="1">
        <v>0</v>
      </c>
      <c r="AF1487" s="2">
        <v>0</v>
      </c>
      <c r="AG1487" s="2" t="s">
        <v>0</v>
      </c>
      <c r="AH1487" s="1">
        <v>0</v>
      </c>
      <c r="AI1487" s="1">
        <v>0</v>
      </c>
      <c r="AJ1487" s="2" t="s">
        <v>0</v>
      </c>
      <c r="AK1487" s="1">
        <v>0</v>
      </c>
      <c r="AL1487" s="1">
        <v>0</v>
      </c>
      <c r="AM1487" s="49" t="s">
        <v>1</v>
      </c>
      <c r="AN1487" s="2" t="s">
        <v>1</v>
      </c>
      <c r="AO1487" s="49" t="s">
        <v>1</v>
      </c>
      <c r="AP1487" s="2" t="s">
        <v>1</v>
      </c>
      <c r="AR1487" s="7"/>
      <c r="AS1487" s="125"/>
      <c r="AT1487" s="5"/>
      <c r="AU1487" s="13"/>
    </row>
    <row r="1488" spans="1:47" x14ac:dyDescent="0.25">
      <c r="A1488" s="2" t="s">
        <v>3654</v>
      </c>
      <c r="B1488" s="48">
        <v>44196</v>
      </c>
      <c r="C1488" s="2" t="s">
        <v>6</v>
      </c>
      <c r="D1488" s="2" t="s">
        <v>17</v>
      </c>
      <c r="E1488" s="2" t="s">
        <v>183</v>
      </c>
      <c r="F1488" s="2" t="s">
        <v>3652</v>
      </c>
      <c r="G1488" s="2" t="s">
        <v>3</v>
      </c>
      <c r="H1488" s="2" t="s">
        <v>3655</v>
      </c>
      <c r="I1488" s="1" t="s">
        <v>1</v>
      </c>
      <c r="J1488" s="1" t="s">
        <v>1</v>
      </c>
      <c r="K1488" s="1" t="s">
        <v>1</v>
      </c>
      <c r="L1488" s="1" t="s">
        <v>1</v>
      </c>
      <c r="M1488" s="1">
        <v>0</v>
      </c>
      <c r="N1488" s="2" t="s">
        <v>1</v>
      </c>
      <c r="O1488" s="2" t="s">
        <v>408</v>
      </c>
      <c r="P1488" s="2" t="s">
        <v>613</v>
      </c>
      <c r="Q1488" s="1">
        <v>19275660.600000001</v>
      </c>
      <c r="R1488" s="1">
        <v>0</v>
      </c>
      <c r="S1488" s="1">
        <v>15756035</v>
      </c>
      <c r="T1488" s="1">
        <v>3034160</v>
      </c>
      <c r="U1488" s="2" t="s">
        <v>9</v>
      </c>
      <c r="V1488" s="1">
        <v>485465.59999999998</v>
      </c>
      <c r="W1488" s="1">
        <v>0</v>
      </c>
      <c r="X1488" s="2" t="s">
        <v>0</v>
      </c>
      <c r="Y1488" s="1">
        <v>0</v>
      </c>
      <c r="Z1488" s="1">
        <v>0</v>
      </c>
      <c r="AA1488" s="2" t="s">
        <v>0</v>
      </c>
      <c r="AB1488" s="1">
        <v>0</v>
      </c>
      <c r="AC1488" s="1">
        <v>0</v>
      </c>
      <c r="AD1488" s="2" t="s">
        <v>0</v>
      </c>
      <c r="AE1488" s="1">
        <v>0</v>
      </c>
      <c r="AF1488" s="2">
        <v>0</v>
      </c>
      <c r="AG1488" s="2" t="s">
        <v>0</v>
      </c>
      <c r="AH1488" s="1">
        <v>0</v>
      </c>
      <c r="AI1488" s="1">
        <v>0</v>
      </c>
      <c r="AJ1488" s="2" t="s">
        <v>0</v>
      </c>
      <c r="AK1488" s="1">
        <v>0</v>
      </c>
      <c r="AL1488" s="1">
        <v>0</v>
      </c>
      <c r="AM1488" s="49" t="s">
        <v>1</v>
      </c>
      <c r="AN1488" s="2" t="s">
        <v>1</v>
      </c>
      <c r="AO1488" s="49" t="s">
        <v>1</v>
      </c>
      <c r="AP1488" s="2" t="s">
        <v>1</v>
      </c>
      <c r="AR1488" s="7"/>
      <c r="AS1488" s="125"/>
      <c r="AT1488" s="5"/>
      <c r="AU1488" s="13"/>
    </row>
    <row r="1489" spans="1:47" x14ac:dyDescent="0.25">
      <c r="A1489" s="2" t="s">
        <v>3656</v>
      </c>
      <c r="B1489" s="48">
        <v>44196</v>
      </c>
      <c r="C1489" s="2" t="s">
        <v>6</v>
      </c>
      <c r="D1489" s="2" t="s">
        <v>17</v>
      </c>
      <c r="E1489" s="2" t="s">
        <v>183</v>
      </c>
      <c r="F1489" s="2" t="s">
        <v>3652</v>
      </c>
      <c r="G1489" s="2" t="s">
        <v>3</v>
      </c>
      <c r="H1489" s="2" t="s">
        <v>3657</v>
      </c>
      <c r="I1489" s="1" t="s">
        <v>1</v>
      </c>
      <c r="J1489" s="1" t="s">
        <v>1</v>
      </c>
      <c r="K1489" s="1" t="s">
        <v>1</v>
      </c>
      <c r="L1489" s="1" t="s">
        <v>1</v>
      </c>
      <c r="M1489" s="1">
        <v>0</v>
      </c>
      <c r="N1489" s="2" t="s">
        <v>1</v>
      </c>
      <c r="O1489" s="2" t="s">
        <v>2</v>
      </c>
      <c r="P1489" s="2" t="s">
        <v>1</v>
      </c>
      <c r="Q1489" s="1">
        <v>949903577.06119978</v>
      </c>
      <c r="R1489" s="1">
        <v>0</v>
      </c>
      <c r="S1489" s="1">
        <v>719851075.75</v>
      </c>
      <c r="T1489" s="1">
        <v>0</v>
      </c>
      <c r="U1489" s="2" t="s">
        <v>0</v>
      </c>
      <c r="V1489" s="1">
        <v>0</v>
      </c>
      <c r="W1489" s="1">
        <v>198321121.81999999</v>
      </c>
      <c r="X1489" s="2" t="s">
        <v>9</v>
      </c>
      <c r="Y1489" s="1">
        <v>31731379.4912</v>
      </c>
      <c r="Z1489" s="1">
        <v>0</v>
      </c>
      <c r="AA1489" s="2" t="s">
        <v>0</v>
      </c>
      <c r="AB1489" s="1">
        <v>0</v>
      </c>
      <c r="AC1489" s="1">
        <v>0</v>
      </c>
      <c r="AD1489" s="2" t="s">
        <v>0</v>
      </c>
      <c r="AE1489" s="1">
        <v>0</v>
      </c>
      <c r="AF1489" s="2">
        <v>0</v>
      </c>
      <c r="AG1489" s="2" t="s">
        <v>0</v>
      </c>
      <c r="AH1489" s="1">
        <v>0</v>
      </c>
      <c r="AI1489" s="1">
        <v>0</v>
      </c>
      <c r="AJ1489" s="2" t="s">
        <v>0</v>
      </c>
      <c r="AK1489" s="1">
        <v>0</v>
      </c>
      <c r="AL1489" s="1">
        <v>0</v>
      </c>
      <c r="AM1489" s="49" t="s">
        <v>1</v>
      </c>
      <c r="AN1489" s="2" t="s">
        <v>1</v>
      </c>
      <c r="AO1489" s="49" t="s">
        <v>1</v>
      </c>
      <c r="AP1489" s="2" t="s">
        <v>1</v>
      </c>
      <c r="AR1489" s="7"/>
      <c r="AS1489" s="125"/>
      <c r="AT1489" s="5"/>
      <c r="AU1489" s="13"/>
    </row>
    <row r="1490" spans="1:47" x14ac:dyDescent="0.25">
      <c r="A1490" s="2" t="s">
        <v>3658</v>
      </c>
      <c r="B1490" s="48">
        <v>44196</v>
      </c>
      <c r="C1490" s="2" t="s">
        <v>6</v>
      </c>
      <c r="D1490" s="2" t="s">
        <v>17</v>
      </c>
      <c r="E1490" s="2" t="s">
        <v>183</v>
      </c>
      <c r="F1490" s="2" t="s">
        <v>3652</v>
      </c>
      <c r="G1490" s="2" t="s">
        <v>3</v>
      </c>
      <c r="H1490" s="2" t="s">
        <v>3659</v>
      </c>
      <c r="I1490" s="1" t="s">
        <v>1</v>
      </c>
      <c r="J1490" s="1" t="s">
        <v>1</v>
      </c>
      <c r="K1490" s="1" t="s">
        <v>1</v>
      </c>
      <c r="L1490" s="1" t="s">
        <v>1</v>
      </c>
      <c r="M1490" s="1">
        <v>0</v>
      </c>
      <c r="N1490" s="2" t="s">
        <v>1</v>
      </c>
      <c r="O1490" s="2" t="s">
        <v>992</v>
      </c>
      <c r="P1490" s="2" t="s">
        <v>993</v>
      </c>
      <c r="Q1490" s="1">
        <v>58823682.012800001</v>
      </c>
      <c r="R1490" s="1">
        <v>0</v>
      </c>
      <c r="S1490" s="1">
        <v>35424554</v>
      </c>
      <c r="T1490" s="1">
        <v>20171662.079999998</v>
      </c>
      <c r="U1490" s="2" t="s">
        <v>9</v>
      </c>
      <c r="V1490" s="1">
        <v>3227465.9328000001</v>
      </c>
      <c r="W1490" s="1">
        <v>0</v>
      </c>
      <c r="X1490" s="2" t="s">
        <v>0</v>
      </c>
      <c r="Y1490" s="1">
        <v>0</v>
      </c>
      <c r="Z1490" s="1">
        <v>0</v>
      </c>
      <c r="AA1490" s="2" t="s">
        <v>0</v>
      </c>
      <c r="AB1490" s="1">
        <v>0</v>
      </c>
      <c r="AC1490" s="1">
        <v>0</v>
      </c>
      <c r="AD1490" s="2" t="s">
        <v>0</v>
      </c>
      <c r="AE1490" s="1">
        <v>0</v>
      </c>
      <c r="AF1490" s="2">
        <v>0</v>
      </c>
      <c r="AG1490" s="2" t="s">
        <v>0</v>
      </c>
      <c r="AH1490" s="1">
        <v>0</v>
      </c>
      <c r="AI1490" s="1">
        <v>0</v>
      </c>
      <c r="AJ1490" s="2" t="s">
        <v>0</v>
      </c>
      <c r="AK1490" s="1">
        <v>0</v>
      </c>
      <c r="AL1490" s="1">
        <v>0</v>
      </c>
      <c r="AM1490" s="49" t="s">
        <v>1</v>
      </c>
      <c r="AN1490" s="2" t="s">
        <v>1</v>
      </c>
      <c r="AO1490" s="49" t="s">
        <v>1</v>
      </c>
      <c r="AP1490" s="2" t="s">
        <v>1</v>
      </c>
      <c r="AR1490" s="7"/>
      <c r="AS1490" s="125"/>
      <c r="AT1490" s="5"/>
      <c r="AU1490" s="13"/>
    </row>
    <row r="1491" spans="1:47" x14ac:dyDescent="0.25">
      <c r="A1491" s="2" t="s">
        <v>3660</v>
      </c>
      <c r="B1491" s="48">
        <v>44196</v>
      </c>
      <c r="C1491" s="2" t="s">
        <v>6</v>
      </c>
      <c r="D1491" s="2" t="s">
        <v>17</v>
      </c>
      <c r="E1491" s="2" t="s">
        <v>183</v>
      </c>
      <c r="F1491" s="2" t="s">
        <v>3652</v>
      </c>
      <c r="G1491" s="2" t="s">
        <v>3</v>
      </c>
      <c r="H1491" s="2" t="s">
        <v>3661</v>
      </c>
      <c r="I1491" s="1" t="s">
        <v>1</v>
      </c>
      <c r="J1491" s="1" t="s">
        <v>1</v>
      </c>
      <c r="K1491" s="1" t="s">
        <v>1</v>
      </c>
      <c r="L1491" s="1" t="s">
        <v>1</v>
      </c>
      <c r="M1491" s="1">
        <v>0</v>
      </c>
      <c r="N1491" s="2" t="s">
        <v>1</v>
      </c>
      <c r="O1491" s="2" t="s">
        <v>2</v>
      </c>
      <c r="P1491" s="2" t="s">
        <v>1</v>
      </c>
      <c r="Q1491" s="1">
        <v>184936945.17559999</v>
      </c>
      <c r="R1491" s="1">
        <v>0</v>
      </c>
      <c r="S1491" s="1">
        <v>153524244.75</v>
      </c>
      <c r="T1491" s="1">
        <v>0</v>
      </c>
      <c r="U1491" s="2" t="s">
        <v>0</v>
      </c>
      <c r="V1491" s="1">
        <v>0</v>
      </c>
      <c r="W1491" s="1">
        <v>27079914.159999996</v>
      </c>
      <c r="X1491" s="2" t="s">
        <v>9</v>
      </c>
      <c r="Y1491" s="1">
        <v>4332786.2655999996</v>
      </c>
      <c r="Z1491" s="1">
        <v>0</v>
      </c>
      <c r="AA1491" s="2" t="s">
        <v>0</v>
      </c>
      <c r="AB1491" s="1">
        <v>0</v>
      </c>
      <c r="AC1491" s="1">
        <v>0</v>
      </c>
      <c r="AD1491" s="2" t="s">
        <v>0</v>
      </c>
      <c r="AE1491" s="1">
        <v>0</v>
      </c>
      <c r="AF1491" s="2">
        <v>0</v>
      </c>
      <c r="AG1491" s="2" t="s">
        <v>0</v>
      </c>
      <c r="AH1491" s="1">
        <v>0</v>
      </c>
      <c r="AI1491" s="1">
        <v>0</v>
      </c>
      <c r="AJ1491" s="2" t="s">
        <v>0</v>
      </c>
      <c r="AK1491" s="1">
        <v>0</v>
      </c>
      <c r="AL1491" s="1">
        <v>0</v>
      </c>
      <c r="AM1491" s="49" t="s">
        <v>1</v>
      </c>
      <c r="AN1491" s="2" t="s">
        <v>1</v>
      </c>
      <c r="AO1491" s="49" t="s">
        <v>1</v>
      </c>
      <c r="AP1491" s="2" t="s">
        <v>1</v>
      </c>
      <c r="AR1491" s="7"/>
      <c r="AS1491" s="125"/>
      <c r="AT1491" s="5"/>
      <c r="AU1491" s="13"/>
    </row>
    <row r="1492" spans="1:47" x14ac:dyDescent="0.25">
      <c r="A1492" s="2" t="s">
        <v>3662</v>
      </c>
      <c r="B1492" s="48">
        <v>44196</v>
      </c>
      <c r="C1492" s="2" t="s">
        <v>6</v>
      </c>
      <c r="D1492" s="2" t="s">
        <v>14</v>
      </c>
      <c r="E1492" s="2" t="s">
        <v>181</v>
      </c>
      <c r="F1492" s="2" t="s">
        <v>3663</v>
      </c>
      <c r="G1492" s="2" t="s">
        <v>3</v>
      </c>
      <c r="H1492" s="2" t="s">
        <v>3664</v>
      </c>
      <c r="I1492" s="1" t="s">
        <v>1</v>
      </c>
      <c r="J1492" s="1" t="s">
        <v>1</v>
      </c>
      <c r="K1492" s="1" t="s">
        <v>1</v>
      </c>
      <c r="L1492" s="1" t="s">
        <v>1</v>
      </c>
      <c r="M1492" s="1">
        <v>0</v>
      </c>
      <c r="N1492" s="2" t="s">
        <v>1</v>
      </c>
      <c r="O1492" s="2" t="s">
        <v>2</v>
      </c>
      <c r="P1492" s="2" t="s">
        <v>1</v>
      </c>
      <c r="Q1492" s="1">
        <v>575857416.06359982</v>
      </c>
      <c r="R1492" s="1">
        <v>0</v>
      </c>
      <c r="S1492" s="1">
        <v>336755117.7500003</v>
      </c>
      <c r="T1492" s="1">
        <v>0</v>
      </c>
      <c r="U1492" s="2" t="s">
        <v>0</v>
      </c>
      <c r="V1492" s="1">
        <v>0</v>
      </c>
      <c r="W1492" s="1">
        <v>206122670.95999998</v>
      </c>
      <c r="X1492" s="2" t="s">
        <v>0</v>
      </c>
      <c r="Y1492" s="1">
        <v>32979627.35360001</v>
      </c>
      <c r="Z1492" s="1">
        <v>0</v>
      </c>
      <c r="AA1492" s="2" t="s">
        <v>0</v>
      </c>
      <c r="AB1492" s="1">
        <v>0</v>
      </c>
      <c r="AC1492" s="1">
        <v>0</v>
      </c>
      <c r="AD1492" s="2" t="s">
        <v>0</v>
      </c>
      <c r="AE1492" s="1">
        <v>0</v>
      </c>
      <c r="AF1492" s="2">
        <v>0</v>
      </c>
      <c r="AG1492" s="2" t="s">
        <v>0</v>
      </c>
      <c r="AH1492" s="1">
        <v>0</v>
      </c>
      <c r="AI1492" s="1">
        <v>0</v>
      </c>
      <c r="AJ1492" s="2" t="s">
        <v>0</v>
      </c>
      <c r="AK1492" s="1">
        <v>0</v>
      </c>
      <c r="AL1492" s="1">
        <v>0</v>
      </c>
      <c r="AM1492" s="49" t="s">
        <v>1</v>
      </c>
      <c r="AN1492" s="2" t="s">
        <v>1</v>
      </c>
      <c r="AO1492" s="49" t="s">
        <v>1</v>
      </c>
      <c r="AP1492" s="2" t="s">
        <v>1</v>
      </c>
      <c r="AR1492" s="7"/>
      <c r="AS1492" s="125"/>
      <c r="AT1492" s="5"/>
      <c r="AU1492" s="13"/>
    </row>
    <row r="1493" spans="1:47" x14ac:dyDescent="0.25">
      <c r="A1493" s="2" t="s">
        <v>3665</v>
      </c>
      <c r="B1493" s="48">
        <v>44196</v>
      </c>
      <c r="C1493" s="2" t="s">
        <v>6</v>
      </c>
      <c r="D1493" s="2" t="s">
        <v>10</v>
      </c>
      <c r="E1493" s="2" t="s">
        <v>178</v>
      </c>
      <c r="F1493" s="2" t="s">
        <v>911</v>
      </c>
      <c r="G1493" s="2" t="s">
        <v>13</v>
      </c>
      <c r="H1493" s="2" t="s">
        <v>1</v>
      </c>
      <c r="I1493" s="1" t="s">
        <v>3666</v>
      </c>
      <c r="J1493" s="1" t="s">
        <v>1</v>
      </c>
      <c r="K1493" s="1" t="s">
        <v>3667</v>
      </c>
      <c r="L1493" s="1" t="s">
        <v>2846</v>
      </c>
      <c r="M1493" s="1">
        <v>5549669.5999999996</v>
      </c>
      <c r="N1493" s="2" t="s">
        <v>12</v>
      </c>
      <c r="O1493" s="2" t="s">
        <v>3668</v>
      </c>
      <c r="P1493" s="2" t="s">
        <v>3669</v>
      </c>
      <c r="Q1493" s="1">
        <v>-2415004</v>
      </c>
      <c r="R1493" s="1">
        <v>0</v>
      </c>
      <c r="S1493" s="1">
        <v>0</v>
      </c>
      <c r="T1493" s="1">
        <v>0</v>
      </c>
      <c r="U1493" s="2" t="s">
        <v>0</v>
      </c>
      <c r="V1493" s="1">
        <v>0</v>
      </c>
      <c r="W1493" s="1">
        <v>-2081900</v>
      </c>
      <c r="X1493" s="2" t="s">
        <v>9</v>
      </c>
      <c r="Y1493" s="1">
        <v>-333104</v>
      </c>
      <c r="Z1493" s="1">
        <v>0</v>
      </c>
      <c r="AA1493" s="2" t="s">
        <v>0</v>
      </c>
      <c r="AB1493" s="1">
        <v>0</v>
      </c>
      <c r="AC1493" s="1">
        <v>0</v>
      </c>
      <c r="AD1493" s="2" t="s">
        <v>0</v>
      </c>
      <c r="AE1493" s="1">
        <v>0</v>
      </c>
      <c r="AF1493" s="2">
        <v>0</v>
      </c>
      <c r="AG1493" s="2" t="s">
        <v>0</v>
      </c>
      <c r="AH1493" s="1">
        <v>0</v>
      </c>
      <c r="AI1493" s="1">
        <v>0</v>
      </c>
      <c r="AJ1493" s="2" t="s">
        <v>0</v>
      </c>
      <c r="AK1493" s="1">
        <v>0</v>
      </c>
      <c r="AL1493" s="1">
        <v>0</v>
      </c>
      <c r="AM1493" s="49" t="s">
        <v>1</v>
      </c>
      <c r="AN1493" s="2" t="s">
        <v>1</v>
      </c>
      <c r="AO1493" s="49" t="s">
        <v>1</v>
      </c>
      <c r="AP1493" s="2" t="s">
        <v>1</v>
      </c>
      <c r="AR1493" s="7"/>
      <c r="AS1493" s="125"/>
      <c r="AT1493" s="5"/>
      <c r="AU1493" s="13"/>
    </row>
    <row r="1494" spans="1:47" x14ac:dyDescent="0.25">
      <c r="A1494" s="2" t="s">
        <v>3670</v>
      </c>
      <c r="B1494" s="48">
        <v>44196</v>
      </c>
      <c r="C1494" s="2" t="s">
        <v>6</v>
      </c>
      <c r="D1494" s="2" t="s">
        <v>10</v>
      </c>
      <c r="E1494" s="2" t="s">
        <v>178</v>
      </c>
      <c r="F1494" s="2" t="s">
        <v>911</v>
      </c>
      <c r="G1494" s="2" t="s">
        <v>3</v>
      </c>
      <c r="H1494" s="2" t="s">
        <v>3671</v>
      </c>
      <c r="I1494" s="1" t="s">
        <v>1</v>
      </c>
      <c r="J1494" s="1" t="s">
        <v>1</v>
      </c>
      <c r="K1494" s="1" t="s">
        <v>1</v>
      </c>
      <c r="L1494" s="1" t="s">
        <v>1</v>
      </c>
      <c r="M1494" s="1">
        <v>0</v>
      </c>
      <c r="N1494" s="2" t="s">
        <v>1</v>
      </c>
      <c r="O1494" s="2" t="s">
        <v>2</v>
      </c>
      <c r="P1494" s="2" t="s">
        <v>1</v>
      </c>
      <c r="Q1494" s="1">
        <v>352136861.70559996</v>
      </c>
      <c r="R1494" s="1">
        <v>0</v>
      </c>
      <c r="S1494" s="1">
        <v>233931560.00000006</v>
      </c>
      <c r="T1494" s="1">
        <v>0</v>
      </c>
      <c r="U1494" s="2" t="s">
        <v>0</v>
      </c>
      <c r="V1494" s="1">
        <v>0</v>
      </c>
      <c r="W1494" s="1">
        <v>101901122.16000001</v>
      </c>
      <c r="X1494" s="2" t="s">
        <v>9</v>
      </c>
      <c r="Y1494" s="1">
        <v>16304179.545599997</v>
      </c>
      <c r="Z1494" s="1">
        <v>0</v>
      </c>
      <c r="AA1494" s="2" t="s">
        <v>0</v>
      </c>
      <c r="AB1494" s="1">
        <v>0</v>
      </c>
      <c r="AC1494" s="1">
        <v>0</v>
      </c>
      <c r="AD1494" s="2" t="s">
        <v>0</v>
      </c>
      <c r="AE1494" s="1">
        <v>0</v>
      </c>
      <c r="AF1494" s="2">
        <v>0</v>
      </c>
      <c r="AG1494" s="2" t="s">
        <v>0</v>
      </c>
      <c r="AH1494" s="1">
        <v>0</v>
      </c>
      <c r="AI1494" s="1">
        <v>0</v>
      </c>
      <c r="AJ1494" s="2" t="s">
        <v>0</v>
      </c>
      <c r="AK1494" s="1">
        <v>0</v>
      </c>
      <c r="AL1494" s="1">
        <v>0</v>
      </c>
      <c r="AM1494" s="49" t="s">
        <v>1</v>
      </c>
      <c r="AN1494" s="2" t="s">
        <v>1</v>
      </c>
      <c r="AO1494" s="49" t="s">
        <v>1</v>
      </c>
      <c r="AP1494" s="2" t="s">
        <v>1</v>
      </c>
      <c r="AR1494" s="7"/>
      <c r="AS1494" s="125"/>
      <c r="AT1494" s="5"/>
      <c r="AU1494" s="13"/>
    </row>
    <row r="1495" spans="1:47" x14ac:dyDescent="0.25">
      <c r="A1495" s="2" t="s">
        <v>3672</v>
      </c>
      <c r="B1495" s="48">
        <v>44196</v>
      </c>
      <c r="C1495" s="2" t="s">
        <v>6</v>
      </c>
      <c r="D1495" s="2" t="s">
        <v>280</v>
      </c>
      <c r="E1495" s="2" t="s">
        <v>204</v>
      </c>
      <c r="F1495" s="2" t="s">
        <v>2498</v>
      </c>
      <c r="G1495" s="2" t="s">
        <v>3</v>
      </c>
      <c r="H1495" s="2" t="s">
        <v>3673</v>
      </c>
      <c r="I1495" s="1" t="s">
        <v>1</v>
      </c>
      <c r="J1495" s="1" t="s">
        <v>1</v>
      </c>
      <c r="K1495" s="1" t="s">
        <v>1</v>
      </c>
      <c r="L1495" s="1" t="s">
        <v>1</v>
      </c>
      <c r="M1495" s="1">
        <v>0</v>
      </c>
      <c r="N1495" s="2" t="s">
        <v>1</v>
      </c>
      <c r="O1495" s="2" t="s">
        <v>2</v>
      </c>
      <c r="P1495" s="2" t="s">
        <v>1</v>
      </c>
      <c r="Q1495" s="1">
        <v>494876056.23039967</v>
      </c>
      <c r="R1495" s="1">
        <v>0</v>
      </c>
      <c r="S1495" s="1">
        <v>270961003.99999988</v>
      </c>
      <c r="T1495" s="1">
        <v>0</v>
      </c>
      <c r="U1495" s="2" t="s">
        <v>0</v>
      </c>
      <c r="V1495" s="1">
        <v>0</v>
      </c>
      <c r="W1495" s="1">
        <v>193030217.44000003</v>
      </c>
      <c r="X1495" s="2" t="s">
        <v>9</v>
      </c>
      <c r="Y1495" s="1">
        <v>30884834.790399995</v>
      </c>
      <c r="Z1495" s="1">
        <v>0</v>
      </c>
      <c r="AA1495" s="2" t="s">
        <v>0</v>
      </c>
      <c r="AB1495" s="1">
        <v>0</v>
      </c>
      <c r="AC1495" s="1">
        <v>0</v>
      </c>
      <c r="AD1495" s="2" t="s">
        <v>0</v>
      </c>
      <c r="AE1495" s="1">
        <v>0</v>
      </c>
      <c r="AF1495" s="2">
        <v>0</v>
      </c>
      <c r="AG1495" s="2" t="s">
        <v>0</v>
      </c>
      <c r="AH1495" s="1">
        <v>0</v>
      </c>
      <c r="AI1495" s="1">
        <v>0</v>
      </c>
      <c r="AJ1495" s="2" t="s">
        <v>0</v>
      </c>
      <c r="AK1495" s="1">
        <v>0</v>
      </c>
      <c r="AL1495" s="1">
        <v>0</v>
      </c>
      <c r="AM1495" s="49" t="s">
        <v>1</v>
      </c>
      <c r="AN1495" s="2" t="s">
        <v>1</v>
      </c>
      <c r="AO1495" s="49" t="s">
        <v>1</v>
      </c>
      <c r="AP1495" s="2" t="s">
        <v>1</v>
      </c>
      <c r="AR1495" s="7"/>
      <c r="AS1495" s="125"/>
      <c r="AT1495" s="5"/>
      <c r="AU1495" s="13"/>
    </row>
    <row r="1496" spans="1:47" x14ac:dyDescent="0.25">
      <c r="A1496" s="2" t="s">
        <v>3674</v>
      </c>
      <c r="B1496" s="48">
        <v>44196</v>
      </c>
      <c r="C1496" s="2" t="s">
        <v>6</v>
      </c>
      <c r="D1496" s="2" t="s">
        <v>7</v>
      </c>
      <c r="E1496" s="2" t="s">
        <v>917</v>
      </c>
      <c r="F1496" s="2" t="s">
        <v>3675</v>
      </c>
      <c r="G1496" s="2" t="s">
        <v>3</v>
      </c>
      <c r="H1496" s="2" t="s">
        <v>3676</v>
      </c>
      <c r="I1496" s="1" t="s">
        <v>1</v>
      </c>
      <c r="J1496" s="1" t="s">
        <v>1</v>
      </c>
      <c r="K1496" s="1" t="s">
        <v>1</v>
      </c>
      <c r="L1496" s="1" t="s">
        <v>1</v>
      </c>
      <c r="M1496" s="1">
        <v>0</v>
      </c>
      <c r="N1496" s="2" t="s">
        <v>1</v>
      </c>
      <c r="O1496" s="2" t="s">
        <v>2</v>
      </c>
      <c r="P1496" s="2" t="s">
        <v>1</v>
      </c>
      <c r="Q1496" s="1">
        <v>177200556</v>
      </c>
      <c r="R1496" s="1">
        <v>0</v>
      </c>
      <c r="S1496" s="1">
        <v>115857900</v>
      </c>
      <c r="T1496" s="1">
        <v>0</v>
      </c>
      <c r="U1496" s="2" t="s">
        <v>0</v>
      </c>
      <c r="V1496" s="1">
        <v>0</v>
      </c>
      <c r="W1496" s="1">
        <v>52881600</v>
      </c>
      <c r="X1496" s="2" t="s">
        <v>0</v>
      </c>
      <c r="Y1496" s="1">
        <v>8461056</v>
      </c>
      <c r="Z1496" s="1">
        <v>0</v>
      </c>
      <c r="AA1496" s="2" t="s">
        <v>0</v>
      </c>
      <c r="AB1496" s="1">
        <v>0</v>
      </c>
      <c r="AC1496" s="1">
        <v>0</v>
      </c>
      <c r="AD1496" s="2" t="s">
        <v>0</v>
      </c>
      <c r="AE1496" s="1">
        <v>0</v>
      </c>
      <c r="AF1496" s="2">
        <v>0</v>
      </c>
      <c r="AG1496" s="2" t="s">
        <v>0</v>
      </c>
      <c r="AH1496" s="1">
        <v>0</v>
      </c>
      <c r="AI1496" s="1">
        <v>0</v>
      </c>
      <c r="AJ1496" s="2" t="s">
        <v>0</v>
      </c>
      <c r="AK1496" s="1">
        <v>0</v>
      </c>
      <c r="AL1496" s="1">
        <v>0</v>
      </c>
      <c r="AM1496" s="49" t="s">
        <v>1</v>
      </c>
      <c r="AN1496" s="2" t="s">
        <v>1</v>
      </c>
      <c r="AO1496" s="49" t="s">
        <v>1</v>
      </c>
      <c r="AP1496" s="2" t="s">
        <v>1</v>
      </c>
      <c r="AR1496" s="7"/>
      <c r="AS1496" s="125"/>
      <c r="AT1496" s="5"/>
      <c r="AU1496" s="13"/>
    </row>
    <row r="1497" spans="1:47" x14ac:dyDescent="0.25">
      <c r="A1497" s="2" t="s">
        <v>3677</v>
      </c>
      <c r="B1497" s="48">
        <v>44196</v>
      </c>
      <c r="C1497" s="2" t="s">
        <v>6</v>
      </c>
      <c r="D1497" s="2" t="s">
        <v>5</v>
      </c>
      <c r="E1497" s="2" t="s">
        <v>175</v>
      </c>
      <c r="F1497" s="2" t="s">
        <v>1391</v>
      </c>
      <c r="G1497" s="2" t="s">
        <v>3</v>
      </c>
      <c r="H1497" s="2" t="s">
        <v>3678</v>
      </c>
      <c r="I1497" s="1" t="s">
        <v>1</v>
      </c>
      <c r="J1497" s="1" t="s">
        <v>1</v>
      </c>
      <c r="K1497" s="1" t="s">
        <v>1</v>
      </c>
      <c r="L1497" s="1" t="s">
        <v>1</v>
      </c>
      <c r="M1497" s="1">
        <v>0</v>
      </c>
      <c r="N1497" s="2" t="s">
        <v>1</v>
      </c>
      <c r="O1497" s="2" t="s">
        <v>2</v>
      </c>
      <c r="P1497" s="2" t="s">
        <v>1</v>
      </c>
      <c r="Q1497" s="1">
        <v>1717275746.8824</v>
      </c>
      <c r="R1497" s="1">
        <v>0</v>
      </c>
      <c r="S1497" s="1">
        <v>1398810106.8099999</v>
      </c>
      <c r="T1497" s="1">
        <v>0</v>
      </c>
      <c r="U1497" s="2" t="s">
        <v>0</v>
      </c>
      <c r="V1497" s="1">
        <v>0</v>
      </c>
      <c r="W1497" s="1">
        <v>274539344.88999999</v>
      </c>
      <c r="X1497" s="2" t="s">
        <v>9</v>
      </c>
      <c r="Y1497" s="1">
        <v>43926295.182399988</v>
      </c>
      <c r="Z1497" s="1">
        <v>0</v>
      </c>
      <c r="AA1497" s="2" t="s">
        <v>0</v>
      </c>
      <c r="AB1497" s="1">
        <v>0</v>
      </c>
      <c r="AC1497" s="1">
        <v>0</v>
      </c>
      <c r="AD1497" s="2" t="s">
        <v>0</v>
      </c>
      <c r="AE1497" s="1">
        <v>0</v>
      </c>
      <c r="AF1497" s="2">
        <v>0</v>
      </c>
      <c r="AG1497" s="2" t="s">
        <v>0</v>
      </c>
      <c r="AH1497" s="1">
        <v>0</v>
      </c>
      <c r="AI1497" s="1">
        <v>0</v>
      </c>
      <c r="AJ1497" s="2" t="s">
        <v>0</v>
      </c>
      <c r="AK1497" s="1">
        <v>0</v>
      </c>
      <c r="AL1497" s="1">
        <v>0</v>
      </c>
      <c r="AM1497" s="49" t="s">
        <v>1</v>
      </c>
      <c r="AN1497" s="2" t="s">
        <v>1</v>
      </c>
      <c r="AO1497" s="49" t="s">
        <v>1</v>
      </c>
      <c r="AP1497" s="2" t="s">
        <v>1</v>
      </c>
      <c r="AR1497" s="7"/>
      <c r="AS1497" s="125"/>
      <c r="AT1497" s="5"/>
      <c r="AU1497" s="13"/>
    </row>
    <row r="1498" spans="1:47" x14ac:dyDescent="0.25">
      <c r="A1498" s="2" t="s">
        <v>3679</v>
      </c>
      <c r="B1498" s="48">
        <v>44196</v>
      </c>
      <c r="C1498" s="2" t="s">
        <v>6</v>
      </c>
      <c r="D1498" s="2" t="s">
        <v>2929</v>
      </c>
      <c r="E1498" s="2" t="s">
        <v>2930</v>
      </c>
      <c r="F1498" s="2" t="s">
        <v>703</v>
      </c>
      <c r="G1498" s="2" t="s">
        <v>13</v>
      </c>
      <c r="H1498" s="2" t="s">
        <v>1</v>
      </c>
      <c r="I1498" s="1" t="s">
        <v>3133</v>
      </c>
      <c r="J1498" s="1" t="s">
        <v>1</v>
      </c>
      <c r="K1498" s="1" t="s">
        <v>3680</v>
      </c>
      <c r="L1498" s="1" t="s">
        <v>3548</v>
      </c>
      <c r="M1498" s="1">
        <v>37539792.039999999</v>
      </c>
      <c r="N1498" s="2" t="s">
        <v>12</v>
      </c>
      <c r="O1498" s="2" t="s">
        <v>3681</v>
      </c>
      <c r="P1498" s="2" t="s">
        <v>3682</v>
      </c>
      <c r="Q1498" s="1">
        <v>-144210</v>
      </c>
      <c r="R1498" s="1">
        <v>0</v>
      </c>
      <c r="S1498" s="1">
        <v>-144210</v>
      </c>
      <c r="T1498" s="1">
        <v>0</v>
      </c>
      <c r="U1498" s="2" t="s">
        <v>0</v>
      </c>
      <c r="V1498" s="1">
        <v>0</v>
      </c>
      <c r="W1498" s="1">
        <v>0</v>
      </c>
      <c r="X1498" s="2" t="s">
        <v>0</v>
      </c>
      <c r="Y1498" s="1">
        <v>0</v>
      </c>
      <c r="Z1498" s="1">
        <v>0</v>
      </c>
      <c r="AA1498" s="2" t="s">
        <v>0</v>
      </c>
      <c r="AB1498" s="1">
        <v>0</v>
      </c>
      <c r="AC1498" s="1">
        <v>0</v>
      </c>
      <c r="AD1498" s="2" t="s">
        <v>0</v>
      </c>
      <c r="AE1498" s="1">
        <v>0</v>
      </c>
      <c r="AF1498" s="2">
        <v>0</v>
      </c>
      <c r="AG1498" s="2" t="s">
        <v>0</v>
      </c>
      <c r="AH1498" s="1">
        <v>0</v>
      </c>
      <c r="AI1498" s="1">
        <v>0</v>
      </c>
      <c r="AJ1498" s="2" t="s">
        <v>0</v>
      </c>
      <c r="AK1498" s="1">
        <v>0</v>
      </c>
      <c r="AL1498" s="1">
        <v>0</v>
      </c>
      <c r="AM1498" s="49" t="s">
        <v>1</v>
      </c>
      <c r="AN1498" s="2" t="s">
        <v>1</v>
      </c>
      <c r="AO1498" s="49" t="s">
        <v>1</v>
      </c>
      <c r="AP1498" s="2" t="s">
        <v>1</v>
      </c>
      <c r="AR1498" s="7"/>
      <c r="AS1498" s="125"/>
      <c r="AT1498" s="5"/>
      <c r="AU1498" s="13"/>
    </row>
    <row r="1499" spans="1:47" x14ac:dyDescent="0.25">
      <c r="A1499" s="2" t="s">
        <v>3683</v>
      </c>
      <c r="B1499" s="48">
        <v>44196</v>
      </c>
      <c r="C1499" s="2" t="s">
        <v>6</v>
      </c>
      <c r="D1499" s="2" t="s">
        <v>2929</v>
      </c>
      <c r="E1499" s="2" t="s">
        <v>2930</v>
      </c>
      <c r="F1499" s="2" t="s">
        <v>703</v>
      </c>
      <c r="G1499" s="2" t="s">
        <v>3</v>
      </c>
      <c r="H1499" s="2" t="s">
        <v>3684</v>
      </c>
      <c r="I1499" s="1" t="s">
        <v>1</v>
      </c>
      <c r="J1499" s="1" t="s">
        <v>1</v>
      </c>
      <c r="K1499" s="1" t="s">
        <v>1</v>
      </c>
      <c r="L1499" s="1" t="s">
        <v>1</v>
      </c>
      <c r="M1499" s="1">
        <v>0</v>
      </c>
      <c r="N1499" s="2" t="s">
        <v>1</v>
      </c>
      <c r="O1499" s="2" t="s">
        <v>2</v>
      </c>
      <c r="P1499" s="2"/>
      <c r="Q1499" s="1">
        <v>1319824839.0608001</v>
      </c>
      <c r="R1499" s="1">
        <v>0</v>
      </c>
      <c r="S1499" s="1">
        <v>978424070.5</v>
      </c>
      <c r="T1499" s="1">
        <v>0</v>
      </c>
      <c r="U1499" s="2" t="s">
        <v>0</v>
      </c>
      <c r="V1499" s="1">
        <v>0</v>
      </c>
      <c r="W1499" s="1">
        <v>294311007.38</v>
      </c>
      <c r="X1499" s="2" t="s">
        <v>0</v>
      </c>
      <c r="Y1499" s="1">
        <v>47089761.180799998</v>
      </c>
      <c r="Z1499" s="1">
        <v>0</v>
      </c>
      <c r="AA1499" s="2" t="s">
        <v>0</v>
      </c>
      <c r="AB1499" s="1">
        <v>0</v>
      </c>
      <c r="AC1499" s="1">
        <v>0</v>
      </c>
      <c r="AD1499" s="2" t="s">
        <v>0</v>
      </c>
      <c r="AE1499" s="1">
        <v>0</v>
      </c>
      <c r="AF1499" s="2">
        <v>0</v>
      </c>
      <c r="AG1499" s="2" t="s">
        <v>0</v>
      </c>
      <c r="AH1499" s="1">
        <v>0</v>
      </c>
      <c r="AI1499" s="1">
        <v>0</v>
      </c>
      <c r="AJ1499" s="2" t="s">
        <v>0</v>
      </c>
      <c r="AK1499" s="1">
        <v>0</v>
      </c>
      <c r="AL1499" s="1">
        <v>0</v>
      </c>
      <c r="AM1499" s="49" t="s">
        <v>1</v>
      </c>
      <c r="AN1499" s="2" t="s">
        <v>1</v>
      </c>
      <c r="AO1499" s="49" t="s">
        <v>1</v>
      </c>
      <c r="AP1499" s="2" t="s">
        <v>1</v>
      </c>
      <c r="AR1499" s="7"/>
      <c r="AS1499" s="125"/>
      <c r="AT1499" s="5"/>
      <c r="AU1499" s="13"/>
    </row>
    <row r="1500" spans="1:47" x14ac:dyDescent="0.25">
      <c r="A1500" s="2"/>
      <c r="B1500" s="47"/>
      <c r="C1500" s="2"/>
      <c r="D1500" s="2"/>
      <c r="E1500" s="2"/>
      <c r="F1500" s="2"/>
      <c r="G1500" s="2"/>
      <c r="H1500" s="2"/>
      <c r="I1500" s="1"/>
      <c r="J1500" s="1"/>
      <c r="K1500" s="1"/>
      <c r="L1500" s="1"/>
      <c r="M1500" s="1"/>
      <c r="N1500" s="2"/>
      <c r="O1500" s="2"/>
      <c r="P1500" s="2"/>
      <c r="Q1500" s="3"/>
      <c r="R1500" s="1"/>
      <c r="S1500" s="1"/>
      <c r="T1500" s="1"/>
      <c r="U1500" s="2"/>
      <c r="V1500" s="1"/>
      <c r="W1500" s="1"/>
      <c r="X1500" s="2"/>
      <c r="Y1500" s="1"/>
      <c r="Z1500" s="1"/>
      <c r="AA1500" s="2"/>
      <c r="AB1500" s="1"/>
      <c r="AC1500" s="1"/>
      <c r="AD1500" s="2"/>
      <c r="AE1500" s="1"/>
    </row>
    <row r="1501" spans="1:47" x14ac:dyDescent="0.25">
      <c r="A1501" s="2"/>
      <c r="B1501" s="47"/>
      <c r="C1501" s="2"/>
      <c r="D1501" s="2"/>
      <c r="E1501" s="2"/>
      <c r="F1501" s="2"/>
      <c r="G1501" s="2"/>
      <c r="H1501" s="2"/>
      <c r="I1501" s="1"/>
      <c r="J1501" s="1"/>
      <c r="K1501" s="1"/>
      <c r="L1501" s="1"/>
      <c r="M1501" s="1"/>
      <c r="N1501" s="2"/>
      <c r="O1501" s="2"/>
      <c r="P1501" s="2"/>
      <c r="Q1501" s="3"/>
      <c r="R1501" s="1"/>
      <c r="S1501" s="1"/>
      <c r="T1501" s="1"/>
      <c r="U1501" s="2"/>
      <c r="V1501" s="1"/>
      <c r="W1501" s="1"/>
      <c r="X1501" s="2"/>
      <c r="Y1501" s="1"/>
      <c r="Z1501" s="1"/>
      <c r="AA1501" s="2"/>
      <c r="AB1501" s="1"/>
      <c r="AC1501" s="1"/>
      <c r="AD1501" s="2"/>
      <c r="AE1501" s="1"/>
    </row>
    <row r="1502" spans="1:47" x14ac:dyDescent="0.25">
      <c r="A1502" s="2"/>
      <c r="B1502" s="47"/>
      <c r="C1502" s="2"/>
      <c r="D1502" s="2"/>
      <c r="E1502" s="2"/>
      <c r="F1502" s="2"/>
      <c r="G1502" s="2"/>
      <c r="H1502" s="2"/>
      <c r="I1502" s="1"/>
      <c r="J1502" s="1"/>
      <c r="K1502" s="1"/>
      <c r="L1502" s="1"/>
      <c r="M1502" s="1"/>
      <c r="N1502" s="2"/>
      <c r="O1502" s="2"/>
      <c r="P1502" s="2"/>
      <c r="Q1502" s="3"/>
      <c r="R1502" s="1"/>
      <c r="S1502" s="1"/>
      <c r="T1502" s="1"/>
      <c r="U1502" s="2"/>
      <c r="V1502" s="1"/>
      <c r="W1502" s="1"/>
      <c r="X1502" s="2"/>
      <c r="Y1502" s="1"/>
      <c r="Z1502" s="1"/>
      <c r="AA1502" s="2"/>
      <c r="AB1502" s="1"/>
      <c r="AC1502" s="1"/>
      <c r="AD1502" s="2"/>
      <c r="AE1502" s="1"/>
    </row>
    <row r="1503" spans="1:47" x14ac:dyDescent="0.25">
      <c r="A1503" s="2"/>
      <c r="B1503" s="47"/>
      <c r="C1503" s="2"/>
      <c r="D1503" s="2"/>
      <c r="E1503" s="2"/>
      <c r="F1503" s="2"/>
      <c r="G1503" s="2"/>
      <c r="H1503" s="2"/>
      <c r="I1503" s="1"/>
      <c r="J1503" s="1"/>
      <c r="K1503" s="1"/>
      <c r="L1503" s="1"/>
      <c r="M1503" s="1"/>
      <c r="N1503" s="2"/>
      <c r="O1503" s="2"/>
      <c r="P1503" s="2"/>
      <c r="Q1503" s="3"/>
      <c r="R1503" s="1"/>
      <c r="S1503" s="1"/>
      <c r="T1503" s="1"/>
      <c r="U1503" s="2"/>
      <c r="V1503" s="1"/>
      <c r="W1503" s="1"/>
      <c r="X1503" s="2"/>
      <c r="Y1503" s="1"/>
      <c r="Z1503" s="1"/>
      <c r="AA1503" s="2"/>
      <c r="AB1503" s="1"/>
      <c r="AC1503" s="1"/>
      <c r="AD1503" s="2"/>
      <c r="AE1503" s="1"/>
    </row>
    <row r="1504" spans="1:47" x14ac:dyDescent="0.25">
      <c r="A1504" s="2"/>
      <c r="B1504" s="47"/>
      <c r="C1504" s="2"/>
      <c r="D1504" s="2"/>
      <c r="E1504" s="2"/>
      <c r="F1504" s="2"/>
      <c r="G1504" s="2"/>
      <c r="H1504" s="2"/>
      <c r="I1504" s="1"/>
      <c r="J1504" s="1"/>
      <c r="K1504" s="1"/>
      <c r="L1504" s="1"/>
      <c r="M1504" s="1"/>
      <c r="N1504" s="2"/>
      <c r="O1504" s="2"/>
      <c r="P1504" s="2"/>
      <c r="Q1504" s="3"/>
      <c r="R1504" s="1"/>
      <c r="S1504" s="1"/>
      <c r="T1504" s="1"/>
      <c r="U1504" s="2"/>
      <c r="V1504" s="1"/>
      <c r="W1504" s="1"/>
      <c r="X1504" s="2"/>
      <c r="Y1504" s="1"/>
      <c r="Z1504" s="1"/>
      <c r="AA1504" s="2"/>
      <c r="AB1504" s="1"/>
      <c r="AC1504" s="1"/>
      <c r="AD1504" s="2"/>
      <c r="AE1504" s="1"/>
    </row>
    <row r="1505" spans="1:31" x14ac:dyDescent="0.25">
      <c r="A1505" s="2"/>
      <c r="B1505" s="47"/>
      <c r="C1505" s="2"/>
      <c r="D1505" s="2"/>
      <c r="E1505" s="2"/>
      <c r="F1505" s="2"/>
      <c r="G1505" s="2"/>
      <c r="H1505" s="2"/>
      <c r="I1505" s="1"/>
      <c r="J1505" s="1"/>
      <c r="K1505" s="1"/>
      <c r="L1505" s="1"/>
      <c r="M1505" s="1"/>
      <c r="N1505" s="2"/>
      <c r="O1505" s="2"/>
      <c r="P1505" s="2"/>
      <c r="Q1505" s="3"/>
      <c r="R1505" s="1"/>
      <c r="S1505" s="1"/>
      <c r="T1505" s="1"/>
      <c r="U1505" s="2"/>
      <c r="V1505" s="1"/>
      <c r="W1505" s="1"/>
      <c r="X1505" s="2"/>
      <c r="Y1505" s="1"/>
      <c r="Z1505" s="1"/>
      <c r="AA1505" s="2"/>
      <c r="AB1505" s="1"/>
      <c r="AC1505" s="1"/>
      <c r="AD1505" s="2"/>
      <c r="AE1505" s="1"/>
    </row>
    <row r="1506" spans="1:31" x14ac:dyDescent="0.25">
      <c r="A1506" s="2"/>
      <c r="B1506" s="47"/>
      <c r="C1506" s="2"/>
      <c r="D1506" s="2"/>
      <c r="E1506" s="2"/>
      <c r="F1506" s="2"/>
      <c r="G1506" s="2"/>
      <c r="H1506" s="2"/>
      <c r="I1506" s="1"/>
      <c r="J1506" s="1"/>
      <c r="K1506" s="1"/>
      <c r="L1506" s="1"/>
      <c r="M1506" s="1"/>
      <c r="N1506" s="2"/>
      <c r="O1506" s="2"/>
      <c r="P1506" s="2"/>
      <c r="Q1506" s="3"/>
      <c r="R1506" s="1"/>
      <c r="S1506" s="1"/>
      <c r="T1506" s="1"/>
      <c r="U1506" s="2"/>
      <c r="V1506" s="1"/>
      <c r="W1506" s="1"/>
      <c r="X1506" s="2"/>
      <c r="Y1506" s="1"/>
      <c r="Z1506" s="1"/>
      <c r="AA1506" s="2"/>
      <c r="AB1506" s="1"/>
      <c r="AC1506" s="1"/>
      <c r="AD1506" s="2"/>
      <c r="AE1506" s="1"/>
    </row>
    <row r="1507" spans="1:31" x14ac:dyDescent="0.25">
      <c r="A1507" s="2"/>
      <c r="B1507" s="47"/>
      <c r="C1507" s="2"/>
      <c r="D1507" s="2"/>
      <c r="E1507" s="2"/>
      <c r="F1507" s="2"/>
      <c r="G1507" s="2"/>
      <c r="H1507" s="2"/>
      <c r="I1507" s="1"/>
      <c r="J1507" s="1"/>
      <c r="K1507" s="1"/>
      <c r="L1507" s="1"/>
      <c r="M1507" s="1"/>
      <c r="N1507" s="2"/>
      <c r="O1507" s="2"/>
      <c r="P1507" s="2"/>
      <c r="Q1507" s="3"/>
      <c r="R1507" s="1"/>
      <c r="S1507" s="1"/>
      <c r="T1507" s="1"/>
      <c r="U1507" s="2"/>
      <c r="V1507" s="1"/>
      <c r="W1507" s="1"/>
      <c r="X1507" s="2"/>
      <c r="Y1507" s="1"/>
      <c r="Z1507" s="1"/>
      <c r="AA1507" s="2"/>
      <c r="AB1507" s="1"/>
      <c r="AC1507" s="1"/>
      <c r="AD1507" s="2"/>
      <c r="AE1507" s="1"/>
    </row>
    <row r="1508" spans="1:31" x14ac:dyDescent="0.25">
      <c r="A1508" s="2"/>
      <c r="B1508" s="47"/>
      <c r="C1508" s="2"/>
      <c r="D1508" s="2"/>
      <c r="E1508" s="2"/>
      <c r="F1508" s="2"/>
      <c r="G1508" s="2"/>
      <c r="H1508" s="2"/>
      <c r="I1508" s="1"/>
      <c r="J1508" s="1"/>
      <c r="K1508" s="1"/>
      <c r="L1508" s="1"/>
      <c r="M1508" s="1"/>
      <c r="N1508" s="2"/>
      <c r="O1508" s="2"/>
      <c r="P1508" s="2"/>
      <c r="Q1508" s="3"/>
      <c r="R1508" s="1"/>
      <c r="S1508" s="1"/>
      <c r="T1508" s="1"/>
      <c r="U1508" s="2"/>
      <c r="V1508" s="1"/>
      <c r="W1508" s="1"/>
      <c r="X1508" s="2"/>
      <c r="Y1508" s="1"/>
      <c r="Z1508" s="1"/>
      <c r="AA1508" s="2"/>
      <c r="AB1508" s="1"/>
      <c r="AC1508" s="1"/>
      <c r="AD1508" s="2"/>
      <c r="AE1508" s="1"/>
    </row>
    <row r="1509" spans="1:31" x14ac:dyDescent="0.25">
      <c r="A1509" s="2"/>
      <c r="B1509" s="47"/>
      <c r="C1509" s="2"/>
      <c r="D1509" s="2"/>
      <c r="E1509" s="2"/>
      <c r="F1509" s="2"/>
      <c r="G1509" s="2"/>
      <c r="H1509" s="2"/>
      <c r="I1509" s="1"/>
      <c r="J1509" s="1"/>
      <c r="K1509" s="1"/>
      <c r="L1509" s="1"/>
      <c r="M1509" s="1"/>
      <c r="N1509" s="2"/>
      <c r="O1509" s="2"/>
      <c r="P1509" s="2"/>
      <c r="Q1509" s="3"/>
      <c r="R1509" s="1"/>
      <c r="S1509" s="1"/>
      <c r="T1509" s="1"/>
      <c r="U1509" s="2"/>
      <c r="V1509" s="1"/>
      <c r="W1509" s="1"/>
      <c r="X1509" s="2"/>
      <c r="Y1509" s="1"/>
      <c r="Z1509" s="1"/>
      <c r="AA1509" s="2"/>
      <c r="AB1509" s="1"/>
      <c r="AC1509" s="1"/>
      <c r="AD1509" s="2"/>
      <c r="AE1509" s="1"/>
    </row>
    <row r="1510" spans="1:31" x14ac:dyDescent="0.25">
      <c r="A1510" s="2"/>
      <c r="B1510" s="47"/>
      <c r="C1510" s="2"/>
      <c r="D1510" s="2"/>
      <c r="E1510" s="2"/>
      <c r="F1510" s="2"/>
      <c r="G1510" s="2"/>
      <c r="H1510" s="2"/>
      <c r="I1510" s="1"/>
      <c r="J1510" s="1"/>
      <c r="K1510" s="1"/>
      <c r="L1510" s="1"/>
      <c r="M1510" s="1"/>
      <c r="N1510" s="2"/>
      <c r="O1510" s="2"/>
      <c r="P1510" s="2"/>
      <c r="Q1510" s="3"/>
      <c r="R1510" s="1"/>
      <c r="S1510" s="1"/>
      <c r="T1510" s="1"/>
      <c r="U1510" s="2"/>
      <c r="V1510" s="1"/>
      <c r="W1510" s="1"/>
      <c r="X1510" s="2"/>
      <c r="Y1510" s="1"/>
      <c r="Z1510" s="1"/>
      <c r="AA1510" s="2"/>
      <c r="AB1510" s="1"/>
      <c r="AC1510" s="1"/>
      <c r="AD1510" s="2"/>
      <c r="AE1510" s="1"/>
    </row>
    <row r="1511" spans="1:31" x14ac:dyDescent="0.25">
      <c r="A1511" s="2"/>
      <c r="B1511" s="47"/>
      <c r="C1511" s="2"/>
      <c r="D1511" s="2"/>
      <c r="E1511" s="2"/>
      <c r="F1511" s="2"/>
      <c r="G1511" s="2"/>
      <c r="H1511" s="2"/>
      <c r="I1511" s="1"/>
      <c r="J1511" s="1"/>
      <c r="K1511" s="1"/>
      <c r="L1511" s="1"/>
      <c r="M1511" s="1"/>
      <c r="N1511" s="2"/>
      <c r="O1511" s="2"/>
      <c r="P1511" s="2"/>
      <c r="Q1511" s="3"/>
      <c r="R1511" s="1"/>
      <c r="S1511" s="1"/>
      <c r="T1511" s="1"/>
      <c r="U1511" s="2"/>
      <c r="V1511" s="1"/>
      <c r="W1511" s="1"/>
      <c r="X1511" s="2"/>
      <c r="Y1511" s="1"/>
      <c r="Z1511" s="1"/>
      <c r="AA1511" s="2"/>
      <c r="AB1511" s="1"/>
      <c r="AC1511" s="1"/>
      <c r="AD1511" s="2"/>
      <c r="AE1511" s="1"/>
    </row>
    <row r="1512" spans="1:31" x14ac:dyDescent="0.25">
      <c r="A1512" s="2"/>
      <c r="B1512" s="47"/>
      <c r="C1512" s="2"/>
      <c r="D1512" s="2"/>
      <c r="E1512" s="2"/>
      <c r="F1512" s="2"/>
      <c r="G1512" s="2"/>
      <c r="H1512" s="2"/>
      <c r="I1512" s="1"/>
      <c r="J1512" s="1"/>
      <c r="K1512" s="1"/>
      <c r="L1512" s="1"/>
      <c r="M1512" s="1"/>
      <c r="N1512" s="2"/>
      <c r="O1512" s="2"/>
      <c r="P1512" s="2"/>
      <c r="Q1512" s="3"/>
      <c r="R1512" s="1"/>
      <c r="S1512" s="1"/>
      <c r="T1512" s="1"/>
      <c r="U1512" s="2"/>
      <c r="V1512" s="1"/>
      <c r="W1512" s="1"/>
      <c r="X1512" s="2"/>
      <c r="Y1512" s="1"/>
      <c r="Z1512" s="1"/>
      <c r="AA1512" s="2"/>
      <c r="AB1512" s="1"/>
      <c r="AC1512" s="1"/>
      <c r="AD1512" s="2"/>
      <c r="AE1512" s="1"/>
    </row>
    <row r="1513" spans="1:31" x14ac:dyDescent="0.25">
      <c r="A1513" s="2"/>
      <c r="B1513" s="47"/>
      <c r="C1513" s="2"/>
      <c r="D1513" s="2"/>
      <c r="E1513" s="2"/>
      <c r="F1513" s="2"/>
      <c r="G1513" s="2"/>
      <c r="H1513" s="2"/>
      <c r="I1513" s="1"/>
      <c r="J1513" s="1"/>
      <c r="K1513" s="1"/>
      <c r="L1513" s="1"/>
      <c r="M1513" s="1"/>
      <c r="N1513" s="2"/>
      <c r="O1513" s="2"/>
      <c r="P1513" s="2"/>
      <c r="Q1513" s="3"/>
      <c r="R1513" s="1"/>
      <c r="S1513" s="1"/>
      <c r="T1513" s="1"/>
      <c r="U1513" s="2"/>
      <c r="V1513" s="1"/>
      <c r="W1513" s="1"/>
      <c r="X1513" s="2"/>
      <c r="Y1513" s="1"/>
      <c r="Z1513" s="1"/>
      <c r="AA1513" s="2"/>
      <c r="AB1513" s="1"/>
      <c r="AC1513" s="1"/>
      <c r="AD1513" s="2"/>
      <c r="AE1513" s="1"/>
    </row>
    <row r="1514" spans="1:31" x14ac:dyDescent="0.25">
      <c r="A1514" s="2"/>
      <c r="B1514" s="47"/>
      <c r="C1514" s="2"/>
      <c r="D1514" s="2"/>
      <c r="E1514" s="2"/>
      <c r="F1514" s="2"/>
      <c r="G1514" s="2"/>
      <c r="H1514" s="2"/>
      <c r="I1514" s="1"/>
      <c r="J1514" s="1"/>
      <c r="K1514" s="1"/>
      <c r="L1514" s="1"/>
      <c r="M1514" s="1"/>
      <c r="N1514" s="2"/>
      <c r="O1514" s="2"/>
      <c r="P1514" s="2"/>
      <c r="Q1514" s="3"/>
      <c r="R1514" s="1"/>
      <c r="S1514" s="1"/>
      <c r="T1514" s="1"/>
      <c r="U1514" s="2"/>
      <c r="V1514" s="1"/>
      <c r="W1514" s="1"/>
      <c r="X1514" s="2"/>
      <c r="Y1514" s="1"/>
      <c r="Z1514" s="1"/>
      <c r="AA1514" s="2"/>
      <c r="AB1514" s="1"/>
      <c r="AC1514" s="1"/>
      <c r="AD1514" s="2"/>
      <c r="AE1514" s="1"/>
    </row>
    <row r="1515" spans="1:31" x14ac:dyDescent="0.25">
      <c r="A1515" s="2"/>
      <c r="B1515" s="47"/>
      <c r="C1515" s="2"/>
      <c r="D1515" s="2"/>
      <c r="E1515" s="2"/>
      <c r="F1515" s="2"/>
      <c r="G1515" s="2"/>
      <c r="H1515" s="2"/>
      <c r="I1515" s="1"/>
      <c r="J1515" s="1"/>
      <c r="K1515" s="1"/>
      <c r="L1515" s="1"/>
      <c r="M1515" s="1"/>
      <c r="N1515" s="2"/>
      <c r="O1515" s="2"/>
      <c r="P1515" s="2"/>
      <c r="Q1515" s="3"/>
      <c r="R1515" s="1"/>
      <c r="S1515" s="1"/>
      <c r="T1515" s="1"/>
      <c r="U1515" s="2"/>
      <c r="V1515" s="1"/>
      <c r="W1515" s="1"/>
      <c r="X1515" s="2"/>
      <c r="Y1515" s="1"/>
      <c r="Z1515" s="1"/>
      <c r="AA1515" s="2"/>
      <c r="AB1515" s="1"/>
      <c r="AC1515" s="1"/>
      <c r="AD1515" s="2"/>
      <c r="AE1515" s="1"/>
    </row>
    <row r="1516" spans="1:31" x14ac:dyDescent="0.25">
      <c r="A1516" s="2"/>
      <c r="B1516" s="47"/>
      <c r="C1516" s="2"/>
      <c r="D1516" s="2"/>
      <c r="E1516" s="2"/>
      <c r="F1516" s="2"/>
      <c r="G1516" s="2"/>
      <c r="H1516" s="2"/>
      <c r="I1516" s="1"/>
      <c r="J1516" s="1"/>
      <c r="K1516" s="1"/>
      <c r="L1516" s="1"/>
      <c r="M1516" s="1"/>
      <c r="N1516" s="2"/>
      <c r="O1516" s="2"/>
      <c r="P1516" s="2"/>
      <c r="Q1516" s="3"/>
      <c r="R1516" s="1"/>
      <c r="S1516" s="1"/>
      <c r="T1516" s="1"/>
      <c r="U1516" s="2"/>
      <c r="V1516" s="1"/>
      <c r="W1516" s="1"/>
      <c r="X1516" s="2"/>
      <c r="Y1516" s="1"/>
      <c r="Z1516" s="1"/>
      <c r="AA1516" s="2"/>
      <c r="AB1516" s="1"/>
      <c r="AC1516" s="1"/>
      <c r="AD1516" s="2"/>
      <c r="AE1516" s="1"/>
    </row>
    <row r="1517" spans="1:31" x14ac:dyDescent="0.25">
      <c r="A1517" s="2"/>
      <c r="B1517" s="47"/>
      <c r="C1517" s="2"/>
      <c r="D1517" s="2"/>
      <c r="E1517" s="2"/>
      <c r="F1517" s="2"/>
      <c r="G1517" s="2"/>
      <c r="H1517" s="2"/>
      <c r="I1517" s="1"/>
      <c r="J1517" s="1"/>
      <c r="K1517" s="1"/>
      <c r="L1517" s="1"/>
      <c r="M1517" s="1"/>
      <c r="N1517" s="2"/>
      <c r="O1517" s="2"/>
      <c r="P1517" s="2"/>
      <c r="Q1517" s="3"/>
      <c r="R1517" s="1"/>
      <c r="S1517" s="1"/>
      <c r="T1517" s="1"/>
      <c r="U1517" s="2"/>
      <c r="V1517" s="1"/>
      <c r="W1517" s="1"/>
      <c r="X1517" s="2"/>
      <c r="Y1517" s="1"/>
      <c r="Z1517" s="1"/>
      <c r="AA1517" s="2"/>
      <c r="AB1517" s="1"/>
      <c r="AC1517" s="1"/>
      <c r="AD1517" s="2"/>
      <c r="AE1517" s="1"/>
    </row>
    <row r="1518" spans="1:31" x14ac:dyDescent="0.25">
      <c r="A1518" s="2"/>
      <c r="B1518" s="47"/>
      <c r="C1518" s="2"/>
      <c r="D1518" s="2"/>
      <c r="E1518" s="2"/>
      <c r="F1518" s="2"/>
      <c r="G1518" s="2"/>
      <c r="H1518" s="2"/>
      <c r="I1518" s="1"/>
      <c r="J1518" s="1"/>
      <c r="K1518" s="1"/>
      <c r="L1518" s="1"/>
      <c r="M1518" s="1"/>
      <c r="N1518" s="2"/>
      <c r="O1518" s="2"/>
      <c r="P1518" s="2"/>
      <c r="Q1518" s="3"/>
      <c r="R1518" s="1"/>
      <c r="S1518" s="1"/>
      <c r="T1518" s="1"/>
      <c r="U1518" s="2"/>
      <c r="V1518" s="1"/>
      <c r="W1518" s="1"/>
      <c r="X1518" s="2"/>
      <c r="Y1518" s="1"/>
      <c r="Z1518" s="1"/>
      <c r="AA1518" s="2"/>
      <c r="AB1518" s="1"/>
      <c r="AC1518" s="1"/>
      <c r="AD1518" s="2"/>
      <c r="AE1518" s="1"/>
    </row>
    <row r="1519" spans="1:31" x14ac:dyDescent="0.25">
      <c r="A1519" s="2"/>
      <c r="B1519" s="47"/>
      <c r="C1519" s="2"/>
      <c r="D1519" s="2"/>
      <c r="E1519" s="2"/>
      <c r="F1519" s="2"/>
      <c r="G1519" s="2"/>
      <c r="H1519" s="2"/>
      <c r="I1519" s="1"/>
      <c r="J1519" s="1"/>
      <c r="K1519" s="1"/>
      <c r="L1519" s="1"/>
      <c r="M1519" s="1"/>
      <c r="N1519" s="2"/>
      <c r="O1519" s="2"/>
      <c r="P1519" s="2"/>
      <c r="Q1519" s="3"/>
      <c r="R1519" s="1"/>
      <c r="S1519" s="1"/>
      <c r="T1519" s="1"/>
      <c r="U1519" s="2"/>
      <c r="V1519" s="1"/>
      <c r="W1519" s="1"/>
      <c r="X1519" s="2"/>
      <c r="Y1519" s="1"/>
      <c r="Z1519" s="1"/>
      <c r="AA1519" s="2"/>
      <c r="AB1519" s="1"/>
      <c r="AC1519" s="1"/>
      <c r="AD1519" s="2"/>
      <c r="AE1519" s="1"/>
    </row>
    <row r="1520" spans="1:31" x14ac:dyDescent="0.25">
      <c r="A1520" s="2"/>
      <c r="B1520" s="47"/>
      <c r="C1520" s="2"/>
      <c r="D1520" s="2"/>
      <c r="E1520" s="2"/>
      <c r="F1520" s="2"/>
      <c r="G1520" s="2"/>
      <c r="H1520" s="2"/>
      <c r="I1520" s="1"/>
      <c r="J1520" s="1"/>
      <c r="K1520" s="1"/>
      <c r="L1520" s="1"/>
      <c r="M1520" s="1"/>
      <c r="N1520" s="2"/>
      <c r="O1520" s="2"/>
      <c r="P1520" s="2"/>
      <c r="Q1520" s="3"/>
      <c r="R1520" s="1"/>
      <c r="S1520" s="1"/>
      <c r="T1520" s="1"/>
      <c r="U1520" s="2"/>
      <c r="V1520" s="1"/>
      <c r="W1520" s="1"/>
      <c r="X1520" s="2"/>
      <c r="Y1520" s="1"/>
      <c r="Z1520" s="1"/>
      <c r="AA1520" s="2"/>
      <c r="AB1520" s="1"/>
      <c r="AC1520" s="1"/>
      <c r="AD1520" s="2"/>
      <c r="AE1520" s="1"/>
    </row>
    <row r="1521" spans="1:31" x14ac:dyDescent="0.25">
      <c r="A1521" s="2"/>
      <c r="B1521" s="47"/>
      <c r="C1521" s="2"/>
      <c r="D1521" s="2"/>
      <c r="E1521" s="2"/>
      <c r="F1521" s="2"/>
      <c r="G1521" s="2"/>
      <c r="H1521" s="2"/>
      <c r="I1521" s="1"/>
      <c r="J1521" s="1"/>
      <c r="K1521" s="1"/>
      <c r="L1521" s="1"/>
      <c r="M1521" s="1"/>
      <c r="N1521" s="2"/>
      <c r="O1521" s="2"/>
      <c r="P1521" s="2"/>
      <c r="Q1521" s="3"/>
      <c r="R1521" s="1"/>
      <c r="S1521" s="1"/>
      <c r="T1521" s="1"/>
      <c r="U1521" s="2"/>
      <c r="V1521" s="1"/>
      <c r="W1521" s="1"/>
      <c r="X1521" s="2"/>
      <c r="Y1521" s="1"/>
      <c r="Z1521" s="1"/>
      <c r="AA1521" s="2"/>
      <c r="AB1521" s="1"/>
      <c r="AC1521" s="1"/>
      <c r="AD1521" s="2"/>
      <c r="AE1521" s="1"/>
    </row>
    <row r="1522" spans="1:31" x14ac:dyDescent="0.25">
      <c r="A1522" s="2"/>
      <c r="B1522" s="47"/>
      <c r="C1522" s="2"/>
      <c r="D1522" s="2"/>
      <c r="E1522" s="2"/>
      <c r="F1522" s="2"/>
      <c r="G1522" s="2"/>
      <c r="H1522" s="2"/>
      <c r="I1522" s="1"/>
      <c r="J1522" s="1"/>
      <c r="K1522" s="1"/>
      <c r="L1522" s="1"/>
      <c r="M1522" s="1"/>
      <c r="N1522" s="2"/>
      <c r="O1522" s="2"/>
      <c r="P1522" s="2"/>
      <c r="Q1522" s="3"/>
      <c r="R1522" s="1"/>
      <c r="S1522" s="1"/>
      <c r="T1522" s="1"/>
      <c r="U1522" s="2"/>
      <c r="V1522" s="1"/>
      <c r="W1522" s="1"/>
      <c r="X1522" s="2"/>
      <c r="Y1522" s="1"/>
      <c r="Z1522" s="1"/>
      <c r="AA1522" s="2"/>
      <c r="AB1522" s="1"/>
      <c r="AC1522" s="1"/>
      <c r="AD1522" s="2"/>
      <c r="AE1522" s="1"/>
    </row>
    <row r="1523" spans="1:31" x14ac:dyDescent="0.25">
      <c r="A1523" s="2"/>
      <c r="B1523" s="47"/>
      <c r="C1523" s="2"/>
      <c r="D1523" s="2"/>
      <c r="E1523" s="2"/>
      <c r="F1523" s="2"/>
      <c r="G1523" s="2"/>
      <c r="H1523" s="2"/>
      <c r="I1523" s="1"/>
      <c r="J1523" s="1"/>
      <c r="K1523" s="1"/>
      <c r="L1523" s="1"/>
      <c r="M1523" s="1"/>
      <c r="N1523" s="2"/>
      <c r="O1523" s="2"/>
      <c r="P1523" s="2"/>
      <c r="Q1523" s="3"/>
      <c r="R1523" s="1"/>
      <c r="S1523" s="1"/>
      <c r="T1523" s="1"/>
      <c r="U1523" s="2"/>
      <c r="V1523" s="1"/>
      <c r="W1523" s="1"/>
      <c r="X1523" s="2"/>
      <c r="Y1523" s="1"/>
      <c r="Z1523" s="1"/>
      <c r="AA1523" s="2"/>
      <c r="AB1523" s="1"/>
      <c r="AC1523" s="1"/>
      <c r="AD1523" s="2"/>
      <c r="AE1523" s="1"/>
    </row>
    <row r="1524" spans="1:31" x14ac:dyDescent="0.25">
      <c r="A1524" s="2"/>
      <c r="B1524" s="47"/>
      <c r="C1524" s="2"/>
      <c r="D1524" s="2"/>
      <c r="E1524" s="2"/>
      <c r="F1524" s="2"/>
      <c r="G1524" s="2"/>
      <c r="H1524" s="2"/>
      <c r="I1524" s="1"/>
      <c r="J1524" s="1"/>
      <c r="K1524" s="1"/>
      <c r="L1524" s="1"/>
      <c r="M1524" s="1"/>
      <c r="N1524" s="2"/>
      <c r="O1524" s="2"/>
      <c r="P1524" s="2"/>
      <c r="Q1524" s="3"/>
      <c r="R1524" s="1"/>
      <c r="S1524" s="1"/>
      <c r="T1524" s="1"/>
      <c r="U1524" s="2"/>
      <c r="V1524" s="1"/>
      <c r="W1524" s="1"/>
      <c r="X1524" s="2"/>
      <c r="Y1524" s="1"/>
      <c r="Z1524" s="1"/>
      <c r="AA1524" s="2"/>
      <c r="AB1524" s="1"/>
      <c r="AC1524" s="1"/>
      <c r="AD1524" s="2"/>
      <c r="AE1524" s="1"/>
    </row>
    <row r="1525" spans="1:31" x14ac:dyDescent="0.25">
      <c r="A1525" s="2"/>
      <c r="B1525" s="47"/>
      <c r="C1525" s="2"/>
      <c r="D1525" s="2"/>
      <c r="E1525" s="2"/>
      <c r="F1525" s="2"/>
      <c r="G1525" s="2"/>
      <c r="H1525" s="2"/>
      <c r="I1525" s="1"/>
      <c r="J1525" s="1"/>
      <c r="K1525" s="1"/>
      <c r="L1525" s="1"/>
      <c r="M1525" s="1"/>
      <c r="N1525" s="2"/>
      <c r="O1525" s="2"/>
      <c r="P1525" s="2"/>
      <c r="Q1525" s="3"/>
      <c r="R1525" s="1"/>
      <c r="S1525" s="1"/>
      <c r="T1525" s="1"/>
      <c r="U1525" s="2"/>
      <c r="V1525" s="1"/>
      <c r="W1525" s="1"/>
      <c r="X1525" s="2"/>
      <c r="Y1525" s="1"/>
      <c r="Z1525" s="1"/>
      <c r="AA1525" s="2"/>
      <c r="AB1525" s="1"/>
      <c r="AC1525" s="1"/>
      <c r="AD1525" s="2"/>
      <c r="AE1525" s="1"/>
    </row>
    <row r="1526" spans="1:31" x14ac:dyDescent="0.25">
      <c r="A1526" s="2"/>
      <c r="B1526" s="47"/>
      <c r="C1526" s="2"/>
      <c r="D1526" s="2"/>
      <c r="E1526" s="2"/>
      <c r="F1526" s="2"/>
      <c r="G1526" s="2"/>
      <c r="H1526" s="2"/>
      <c r="I1526" s="1"/>
      <c r="J1526" s="1"/>
      <c r="K1526" s="1"/>
      <c r="L1526" s="1"/>
      <c r="M1526" s="1"/>
      <c r="N1526" s="2"/>
      <c r="O1526" s="2"/>
      <c r="P1526" s="2"/>
      <c r="Q1526" s="3"/>
      <c r="R1526" s="1"/>
      <c r="S1526" s="1"/>
      <c r="T1526" s="1"/>
      <c r="U1526" s="2"/>
      <c r="V1526" s="1"/>
      <c r="W1526" s="1"/>
      <c r="X1526" s="2"/>
      <c r="Y1526" s="1"/>
      <c r="Z1526" s="1"/>
      <c r="AA1526" s="2"/>
      <c r="AB1526" s="1"/>
      <c r="AC1526" s="1"/>
      <c r="AD1526" s="2"/>
      <c r="AE1526" s="1"/>
    </row>
    <row r="1527" spans="1:31" x14ac:dyDescent="0.25">
      <c r="A1527" s="2"/>
      <c r="B1527" s="47"/>
      <c r="C1527" s="2"/>
      <c r="D1527" s="2"/>
      <c r="E1527" s="2"/>
      <c r="F1527" s="2"/>
      <c r="G1527" s="2"/>
      <c r="H1527" s="2"/>
      <c r="I1527" s="1"/>
      <c r="J1527" s="1"/>
      <c r="K1527" s="1"/>
      <c r="L1527" s="1"/>
      <c r="M1527" s="1"/>
      <c r="N1527" s="2"/>
      <c r="O1527" s="2"/>
      <c r="P1527" s="2"/>
      <c r="Q1527" s="3"/>
      <c r="R1527" s="1"/>
      <c r="S1527" s="1"/>
      <c r="T1527" s="1"/>
      <c r="U1527" s="2"/>
      <c r="V1527" s="1"/>
      <c r="W1527" s="1"/>
      <c r="X1527" s="2"/>
      <c r="Y1527" s="1"/>
      <c r="Z1527" s="1"/>
      <c r="AA1527" s="2"/>
      <c r="AB1527" s="1"/>
      <c r="AC1527" s="1"/>
      <c r="AD1527" s="2"/>
      <c r="AE1527" s="1"/>
    </row>
    <row r="1528" spans="1:31" x14ac:dyDescent="0.25">
      <c r="A1528" s="2"/>
      <c r="B1528" s="47"/>
      <c r="C1528" s="2"/>
      <c r="D1528" s="2"/>
      <c r="E1528" s="2"/>
      <c r="F1528" s="2"/>
      <c r="G1528" s="2"/>
      <c r="H1528" s="2"/>
      <c r="I1528" s="1"/>
      <c r="J1528" s="1"/>
      <c r="K1528" s="1"/>
      <c r="L1528" s="1"/>
      <c r="M1528" s="1"/>
      <c r="N1528" s="2"/>
      <c r="O1528" s="2"/>
      <c r="P1528" s="2"/>
      <c r="Q1528" s="3"/>
      <c r="R1528" s="1"/>
      <c r="S1528" s="1"/>
      <c r="T1528" s="1"/>
      <c r="U1528" s="2"/>
      <c r="V1528" s="1"/>
      <c r="W1528" s="1"/>
      <c r="X1528" s="2"/>
      <c r="Y1528" s="1"/>
      <c r="Z1528" s="1"/>
      <c r="AA1528" s="2"/>
      <c r="AB1528" s="1"/>
      <c r="AC1528" s="1"/>
      <c r="AD1528" s="2"/>
      <c r="AE1528" s="1"/>
    </row>
    <row r="1529" spans="1:31" x14ac:dyDescent="0.25">
      <c r="A1529" s="2"/>
      <c r="B1529" s="47"/>
      <c r="C1529" s="2"/>
      <c r="D1529" s="2"/>
      <c r="E1529" s="2"/>
      <c r="F1529" s="2"/>
      <c r="G1529" s="2"/>
      <c r="H1529" s="2"/>
      <c r="I1529" s="1"/>
      <c r="J1529" s="1"/>
      <c r="K1529" s="1"/>
      <c r="L1529" s="1"/>
      <c r="M1529" s="1"/>
      <c r="N1529" s="2"/>
      <c r="O1529" s="2"/>
      <c r="P1529" s="2"/>
      <c r="Q1529" s="3"/>
      <c r="R1529" s="1"/>
      <c r="S1529" s="1"/>
      <c r="T1529" s="1"/>
      <c r="U1529" s="2"/>
      <c r="V1529" s="1"/>
      <c r="W1529" s="1"/>
      <c r="X1529" s="2"/>
      <c r="Y1529" s="1"/>
      <c r="Z1529" s="1"/>
      <c r="AA1529" s="2"/>
      <c r="AB1529" s="1"/>
      <c r="AC1529" s="1"/>
      <c r="AD1529" s="2"/>
      <c r="AE1529" s="1"/>
    </row>
    <row r="1530" spans="1:31" x14ac:dyDescent="0.25">
      <c r="A1530" s="2"/>
      <c r="B1530" s="47"/>
      <c r="C1530" s="2"/>
      <c r="D1530" s="2"/>
      <c r="E1530" s="2"/>
      <c r="F1530" s="2"/>
      <c r="G1530" s="2"/>
      <c r="H1530" s="2"/>
      <c r="I1530" s="1"/>
      <c r="J1530" s="1"/>
      <c r="K1530" s="1"/>
      <c r="L1530" s="1"/>
      <c r="M1530" s="1"/>
      <c r="N1530" s="2"/>
      <c r="O1530" s="2"/>
      <c r="P1530" s="2"/>
      <c r="Q1530" s="3"/>
      <c r="R1530" s="1"/>
      <c r="S1530" s="1"/>
      <c r="T1530" s="1"/>
      <c r="U1530" s="2"/>
      <c r="V1530" s="1"/>
      <c r="W1530" s="1"/>
      <c r="X1530" s="2"/>
      <c r="Y1530" s="1"/>
      <c r="Z1530" s="1"/>
      <c r="AA1530" s="2"/>
      <c r="AB1530" s="1"/>
      <c r="AC1530" s="1"/>
      <c r="AD1530" s="2"/>
      <c r="AE1530" s="1"/>
    </row>
    <row r="1531" spans="1:31" x14ac:dyDescent="0.25">
      <c r="A1531" s="2"/>
      <c r="B1531" s="47"/>
      <c r="C1531" s="2"/>
      <c r="D1531" s="2"/>
      <c r="E1531" s="2"/>
      <c r="F1531" s="2"/>
      <c r="G1531" s="2"/>
      <c r="H1531" s="2"/>
      <c r="I1531" s="1"/>
      <c r="J1531" s="1"/>
      <c r="K1531" s="1"/>
      <c r="L1531" s="1"/>
      <c r="M1531" s="1"/>
      <c r="N1531" s="2"/>
      <c r="O1531" s="2"/>
      <c r="P1531" s="2"/>
      <c r="Q1531" s="3"/>
      <c r="R1531" s="1"/>
      <c r="S1531" s="1"/>
      <c r="T1531" s="1"/>
      <c r="U1531" s="2"/>
      <c r="V1531" s="1"/>
      <c r="W1531" s="1"/>
      <c r="X1531" s="2"/>
      <c r="Y1531" s="1"/>
      <c r="Z1531" s="1"/>
      <c r="AA1531" s="2"/>
      <c r="AB1531" s="1"/>
      <c r="AC1531" s="1"/>
      <c r="AD1531" s="2"/>
      <c r="AE1531" s="1"/>
    </row>
    <row r="1532" spans="1:31" x14ac:dyDescent="0.25">
      <c r="A1532" s="2"/>
      <c r="B1532" s="47"/>
      <c r="C1532" s="2"/>
      <c r="D1532" s="2"/>
      <c r="E1532" s="2"/>
      <c r="F1532" s="2"/>
      <c r="G1532" s="2"/>
      <c r="H1532" s="2"/>
      <c r="I1532" s="1"/>
      <c r="J1532" s="1"/>
      <c r="K1532" s="1"/>
      <c r="L1532" s="1"/>
      <c r="M1532" s="1"/>
      <c r="N1532" s="2"/>
      <c r="O1532" s="2"/>
      <c r="P1532" s="2"/>
      <c r="Q1532" s="3"/>
      <c r="R1532" s="1"/>
      <c r="S1532" s="1"/>
      <c r="T1532" s="1"/>
      <c r="U1532" s="2"/>
      <c r="V1532" s="1"/>
      <c r="W1532" s="1"/>
      <c r="X1532" s="2"/>
      <c r="Y1532" s="1"/>
      <c r="Z1532" s="1"/>
      <c r="AA1532" s="2"/>
      <c r="AB1532" s="1"/>
      <c r="AC1532" s="1"/>
      <c r="AD1532" s="2"/>
      <c r="AE1532" s="1"/>
    </row>
    <row r="1533" spans="1:31" x14ac:dyDescent="0.25">
      <c r="A1533" s="2"/>
      <c r="B1533" s="47"/>
      <c r="C1533" s="2"/>
      <c r="D1533" s="2"/>
      <c r="E1533" s="2"/>
      <c r="F1533" s="2"/>
      <c r="G1533" s="2"/>
      <c r="H1533" s="2"/>
      <c r="I1533" s="1"/>
      <c r="J1533" s="1"/>
      <c r="K1533" s="1"/>
      <c r="L1533" s="1"/>
      <c r="M1533" s="1"/>
      <c r="N1533" s="2"/>
      <c r="O1533" s="2"/>
      <c r="P1533" s="2"/>
      <c r="Q1533" s="3"/>
      <c r="R1533" s="1"/>
      <c r="S1533" s="1"/>
      <c r="T1533" s="1"/>
      <c r="U1533" s="2"/>
      <c r="V1533" s="1"/>
      <c r="W1533" s="1"/>
      <c r="X1533" s="2"/>
      <c r="Y1533" s="1"/>
      <c r="Z1533" s="1"/>
      <c r="AA1533" s="2"/>
      <c r="AB1533" s="1"/>
      <c r="AC1533" s="1"/>
      <c r="AD1533" s="2"/>
      <c r="AE1533" s="1"/>
    </row>
    <row r="1534" spans="1:31" x14ac:dyDescent="0.25">
      <c r="A1534" s="2"/>
      <c r="B1534" s="47"/>
      <c r="C1534" s="2"/>
      <c r="D1534" s="2"/>
      <c r="E1534" s="2"/>
      <c r="F1534" s="2"/>
      <c r="G1534" s="2"/>
      <c r="H1534" s="2"/>
      <c r="I1534" s="1"/>
      <c r="J1534" s="1"/>
      <c r="K1534" s="1"/>
      <c r="L1534" s="1"/>
      <c r="M1534" s="1"/>
      <c r="N1534" s="2"/>
      <c r="O1534" s="2"/>
      <c r="P1534" s="2"/>
      <c r="Q1534" s="3"/>
      <c r="R1534" s="1"/>
      <c r="S1534" s="1"/>
      <c r="T1534" s="1"/>
      <c r="U1534" s="2"/>
      <c r="V1534" s="1"/>
      <c r="W1534" s="1"/>
      <c r="X1534" s="2"/>
      <c r="Y1534" s="1"/>
      <c r="Z1534" s="1"/>
      <c r="AA1534" s="2"/>
      <c r="AB1534" s="1"/>
      <c r="AC1534" s="1"/>
      <c r="AD1534" s="2"/>
      <c r="AE1534" s="1"/>
    </row>
    <row r="1535" spans="1:31" x14ac:dyDescent="0.25">
      <c r="A1535" s="2"/>
      <c r="B1535" s="47"/>
      <c r="C1535" s="2"/>
      <c r="D1535" s="2"/>
      <c r="E1535" s="2"/>
      <c r="F1535" s="2"/>
      <c r="G1535" s="2"/>
      <c r="H1535" s="2"/>
      <c r="I1535" s="1"/>
      <c r="J1535" s="1"/>
      <c r="K1535" s="1"/>
      <c r="L1535" s="1"/>
      <c r="M1535" s="1"/>
      <c r="N1535" s="2"/>
      <c r="O1535" s="2"/>
      <c r="P1535" s="2"/>
      <c r="Q1535" s="3"/>
      <c r="R1535" s="1"/>
      <c r="S1535" s="1"/>
      <c r="T1535" s="1"/>
      <c r="U1535" s="2"/>
      <c r="V1535" s="1"/>
      <c r="W1535" s="1"/>
      <c r="X1535" s="2"/>
      <c r="Y1535" s="1"/>
      <c r="Z1535" s="1"/>
      <c r="AA1535" s="2"/>
      <c r="AB1535" s="1"/>
      <c r="AC1535" s="1"/>
      <c r="AD1535" s="2"/>
      <c r="AE1535" s="1"/>
    </row>
    <row r="1536" spans="1:31" x14ac:dyDescent="0.25">
      <c r="A1536" s="2"/>
      <c r="B1536" s="47"/>
      <c r="C1536" s="2"/>
      <c r="D1536" s="2"/>
      <c r="E1536" s="2"/>
      <c r="F1536" s="2"/>
      <c r="G1536" s="2"/>
      <c r="H1536" s="2"/>
      <c r="I1536" s="1"/>
      <c r="J1536" s="1"/>
      <c r="K1536" s="1"/>
      <c r="L1536" s="1"/>
      <c r="M1536" s="1"/>
      <c r="N1536" s="2"/>
      <c r="O1536" s="2"/>
      <c r="P1536" s="2"/>
      <c r="Q1536" s="3"/>
      <c r="R1536" s="1"/>
      <c r="S1536" s="1"/>
      <c r="T1536" s="1"/>
      <c r="U1536" s="2"/>
      <c r="V1536" s="1"/>
      <c r="W1536" s="1"/>
      <c r="X1536" s="2"/>
      <c r="Y1536" s="1"/>
      <c r="Z1536" s="1"/>
      <c r="AA1536" s="2"/>
      <c r="AB1536" s="1"/>
      <c r="AC1536" s="1"/>
      <c r="AD1536" s="2"/>
      <c r="AE1536" s="1"/>
    </row>
    <row r="1537" spans="1:31" x14ac:dyDescent="0.25">
      <c r="A1537" s="2"/>
      <c r="B1537" s="47"/>
      <c r="C1537" s="2"/>
      <c r="D1537" s="2"/>
      <c r="E1537" s="2"/>
      <c r="F1537" s="2"/>
      <c r="G1537" s="2"/>
      <c r="H1537" s="2"/>
      <c r="I1537" s="1"/>
      <c r="J1537" s="1"/>
      <c r="K1537" s="1"/>
      <c r="L1537" s="1"/>
      <c r="M1537" s="1"/>
      <c r="N1537" s="2"/>
      <c r="O1537" s="2"/>
      <c r="P1537" s="2"/>
      <c r="Q1537" s="3"/>
      <c r="R1537" s="1"/>
      <c r="S1537" s="1"/>
      <c r="T1537" s="1"/>
      <c r="U1537" s="2"/>
      <c r="V1537" s="1"/>
      <c r="W1537" s="1"/>
      <c r="X1537" s="2"/>
      <c r="Y1537" s="1"/>
      <c r="Z1537" s="1"/>
      <c r="AA1537" s="2"/>
      <c r="AB1537" s="1"/>
      <c r="AC1537" s="1"/>
      <c r="AD1537" s="2"/>
      <c r="AE1537" s="1"/>
    </row>
    <row r="1538" spans="1:31" x14ac:dyDescent="0.25">
      <c r="A1538" s="2"/>
      <c r="B1538" s="47"/>
      <c r="C1538" s="2"/>
      <c r="D1538" s="2"/>
      <c r="E1538" s="2"/>
      <c r="F1538" s="2"/>
      <c r="G1538" s="2"/>
      <c r="H1538" s="2"/>
      <c r="I1538" s="1"/>
      <c r="J1538" s="1"/>
      <c r="K1538" s="1"/>
      <c r="L1538" s="1"/>
      <c r="M1538" s="1"/>
      <c r="N1538" s="2"/>
      <c r="O1538" s="2"/>
      <c r="P1538" s="2"/>
      <c r="Q1538" s="3"/>
      <c r="R1538" s="1"/>
      <c r="S1538" s="1"/>
      <c r="T1538" s="1"/>
      <c r="U1538" s="2"/>
      <c r="V1538" s="1"/>
      <c r="W1538" s="1"/>
      <c r="X1538" s="2"/>
      <c r="Y1538" s="1"/>
      <c r="Z1538" s="1"/>
      <c r="AA1538" s="2"/>
      <c r="AB1538" s="1"/>
      <c r="AC1538" s="1"/>
      <c r="AD1538" s="2"/>
      <c r="AE1538" s="1"/>
    </row>
    <row r="1539" spans="1:31" x14ac:dyDescent="0.25">
      <c r="A1539" s="2"/>
      <c r="B1539" s="47"/>
      <c r="C1539" s="2"/>
      <c r="D1539" s="2"/>
      <c r="E1539" s="2"/>
      <c r="F1539" s="2"/>
      <c r="G1539" s="2"/>
      <c r="H1539" s="2"/>
      <c r="I1539" s="1"/>
      <c r="J1539" s="1"/>
      <c r="K1539" s="1"/>
      <c r="L1539" s="1"/>
      <c r="M1539" s="1"/>
      <c r="N1539" s="2"/>
      <c r="O1539" s="2"/>
      <c r="P1539" s="2"/>
      <c r="Q1539" s="3"/>
      <c r="R1539" s="1"/>
      <c r="S1539" s="1"/>
      <c r="T1539" s="1"/>
      <c r="U1539" s="2"/>
      <c r="V1539" s="1"/>
      <c r="W1539" s="1"/>
      <c r="X1539" s="2"/>
      <c r="Y1539" s="1"/>
      <c r="Z1539" s="1"/>
      <c r="AA1539" s="2"/>
      <c r="AB1539" s="1"/>
      <c r="AC1539" s="1"/>
      <c r="AD1539" s="2"/>
      <c r="AE1539" s="1"/>
    </row>
    <row r="1540" spans="1:31" x14ac:dyDescent="0.25">
      <c r="A1540" s="2"/>
      <c r="B1540" s="47"/>
      <c r="C1540" s="2"/>
      <c r="D1540" s="2"/>
      <c r="E1540" s="2"/>
      <c r="F1540" s="2"/>
      <c r="G1540" s="2"/>
      <c r="H1540" s="2"/>
      <c r="I1540" s="1"/>
      <c r="J1540" s="1"/>
      <c r="K1540" s="1"/>
      <c r="L1540" s="1"/>
      <c r="M1540" s="1"/>
      <c r="N1540" s="2"/>
      <c r="O1540" s="2"/>
      <c r="P1540" s="2"/>
      <c r="Q1540" s="3"/>
      <c r="R1540" s="1"/>
      <c r="S1540" s="1"/>
      <c r="T1540" s="1"/>
      <c r="U1540" s="2"/>
      <c r="V1540" s="1"/>
      <c r="W1540" s="1"/>
      <c r="X1540" s="2"/>
      <c r="Y1540" s="1"/>
      <c r="Z1540" s="1"/>
      <c r="AA1540" s="2"/>
      <c r="AB1540" s="1"/>
      <c r="AC1540" s="1"/>
      <c r="AD1540" s="2"/>
      <c r="AE1540" s="1"/>
    </row>
    <row r="1541" spans="1:31" x14ac:dyDescent="0.25">
      <c r="A1541" s="2"/>
      <c r="B1541" s="47"/>
      <c r="C1541" s="2"/>
      <c r="D1541" s="2"/>
      <c r="E1541" s="2"/>
      <c r="F1541" s="2"/>
      <c r="G1541" s="2"/>
      <c r="H1541" s="2"/>
      <c r="I1541" s="1"/>
      <c r="J1541" s="1"/>
      <c r="K1541" s="1"/>
      <c r="L1541" s="1"/>
      <c r="M1541" s="1"/>
      <c r="N1541" s="2"/>
      <c r="O1541" s="2"/>
      <c r="P1541" s="2"/>
      <c r="Q1541" s="3"/>
      <c r="R1541" s="1"/>
      <c r="S1541" s="1"/>
      <c r="T1541" s="1"/>
      <c r="U1541" s="2"/>
      <c r="V1541" s="1"/>
      <c r="W1541" s="1"/>
      <c r="X1541" s="2"/>
      <c r="Y1541" s="1"/>
      <c r="Z1541" s="1"/>
      <c r="AA1541" s="2"/>
      <c r="AB1541" s="1"/>
      <c r="AC1541" s="1"/>
      <c r="AD1541" s="2"/>
      <c r="AE1541" s="1"/>
    </row>
    <row r="1542" spans="1:31" x14ac:dyDescent="0.25">
      <c r="A1542" s="2"/>
      <c r="B1542" s="47"/>
      <c r="C1542" s="2"/>
      <c r="D1542" s="2"/>
      <c r="E1542" s="2"/>
      <c r="F1542" s="2"/>
      <c r="G1542" s="2"/>
      <c r="H1542" s="2"/>
      <c r="I1542" s="1"/>
      <c r="J1542" s="1"/>
      <c r="K1542" s="1"/>
      <c r="L1542" s="1"/>
      <c r="M1542" s="1"/>
      <c r="N1542" s="2"/>
      <c r="O1542" s="2"/>
      <c r="P1542" s="2"/>
      <c r="Q1542" s="3"/>
      <c r="R1542" s="1"/>
      <c r="S1542" s="1"/>
      <c r="T1542" s="1"/>
      <c r="U1542" s="2"/>
      <c r="V1542" s="1"/>
      <c r="W1542" s="1"/>
      <c r="X1542" s="2"/>
      <c r="Y1542" s="1"/>
      <c r="Z1542" s="1"/>
      <c r="AA1542" s="2"/>
      <c r="AB1542" s="1"/>
      <c r="AC1542" s="1"/>
      <c r="AD1542" s="2"/>
      <c r="AE1542" s="1"/>
    </row>
    <row r="1543" spans="1:31" x14ac:dyDescent="0.25">
      <c r="A1543" s="2"/>
      <c r="B1543" s="47"/>
      <c r="C1543" s="2"/>
      <c r="D1543" s="2"/>
      <c r="E1543" s="2"/>
      <c r="F1543" s="2"/>
      <c r="G1543" s="2"/>
      <c r="H1543" s="2"/>
      <c r="I1543" s="1"/>
      <c r="J1543" s="1"/>
      <c r="K1543" s="1"/>
      <c r="L1543" s="1"/>
      <c r="M1543" s="1"/>
      <c r="N1543" s="2"/>
      <c r="O1543" s="2"/>
      <c r="P1543" s="2"/>
      <c r="Q1543" s="3"/>
      <c r="R1543" s="1"/>
      <c r="S1543" s="1"/>
      <c r="T1543" s="1"/>
      <c r="U1543" s="2"/>
      <c r="V1543" s="1"/>
      <c r="W1543" s="1"/>
      <c r="X1543" s="2"/>
      <c r="Y1543" s="1"/>
      <c r="Z1543" s="1"/>
      <c r="AA1543" s="2"/>
      <c r="AB1543" s="1"/>
      <c r="AC1543" s="1"/>
      <c r="AD1543" s="2"/>
      <c r="AE1543" s="1"/>
    </row>
    <row r="1544" spans="1:31" x14ac:dyDescent="0.25">
      <c r="A1544" s="2"/>
      <c r="B1544" s="47"/>
      <c r="C1544" s="2"/>
      <c r="D1544" s="2"/>
      <c r="E1544" s="2"/>
      <c r="F1544" s="2"/>
      <c r="G1544" s="2"/>
      <c r="H1544" s="2"/>
      <c r="I1544" s="1"/>
      <c r="J1544" s="1"/>
      <c r="K1544" s="1"/>
      <c r="L1544" s="1"/>
      <c r="M1544" s="1"/>
      <c r="N1544" s="2"/>
      <c r="O1544" s="2"/>
      <c r="P1544" s="2"/>
      <c r="Q1544" s="3"/>
      <c r="R1544" s="1"/>
      <c r="S1544" s="1"/>
      <c r="T1544" s="1"/>
      <c r="U1544" s="2"/>
      <c r="V1544" s="1"/>
      <c r="W1544" s="1"/>
      <c r="X1544" s="2"/>
      <c r="Y1544" s="1"/>
      <c r="Z1544" s="1"/>
      <c r="AA1544" s="2"/>
      <c r="AB1544" s="1"/>
      <c r="AC1544" s="1"/>
      <c r="AD1544" s="2"/>
      <c r="AE1544" s="1"/>
    </row>
    <row r="1545" spans="1:31" x14ac:dyDescent="0.25">
      <c r="A1545" s="2"/>
      <c r="B1545" s="47"/>
      <c r="C1545" s="2"/>
      <c r="D1545" s="2"/>
      <c r="E1545" s="2"/>
      <c r="F1545" s="2"/>
      <c r="G1545" s="2"/>
      <c r="H1545" s="2"/>
      <c r="I1545" s="1"/>
      <c r="J1545" s="1"/>
      <c r="K1545" s="1"/>
      <c r="L1545" s="1"/>
      <c r="M1545" s="1"/>
      <c r="N1545" s="2"/>
      <c r="O1545" s="2"/>
      <c r="P1545" s="2"/>
      <c r="Q1545" s="3"/>
      <c r="R1545" s="1"/>
      <c r="S1545" s="1"/>
      <c r="T1545" s="1"/>
      <c r="U1545" s="2"/>
      <c r="V1545" s="1"/>
      <c r="W1545" s="1"/>
      <c r="X1545" s="2"/>
      <c r="Y1545" s="1"/>
      <c r="Z1545" s="1"/>
      <c r="AA1545" s="2"/>
      <c r="AB1545" s="1"/>
      <c r="AC1545" s="1"/>
      <c r="AD1545" s="2"/>
      <c r="AE1545" s="1"/>
    </row>
    <row r="1546" spans="1:31" x14ac:dyDescent="0.25">
      <c r="A1546" s="2"/>
      <c r="B1546" s="47"/>
      <c r="C1546" s="2"/>
      <c r="D1546" s="2"/>
      <c r="E1546" s="2"/>
      <c r="F1546" s="2"/>
      <c r="G1546" s="2"/>
      <c r="H1546" s="2"/>
      <c r="I1546" s="1"/>
      <c r="J1546" s="1"/>
      <c r="K1546" s="1"/>
      <c r="L1546" s="1"/>
      <c r="M1546" s="1"/>
      <c r="N1546" s="2"/>
      <c r="O1546" s="2"/>
      <c r="P1546" s="2"/>
      <c r="Q1546" s="3"/>
      <c r="R1546" s="1"/>
      <c r="S1546" s="1"/>
      <c r="T1546" s="1"/>
      <c r="U1546" s="2"/>
      <c r="V1546" s="1"/>
      <c r="W1546" s="1"/>
      <c r="X1546" s="2"/>
      <c r="Y1546" s="1"/>
      <c r="Z1546" s="1"/>
      <c r="AA1546" s="2"/>
      <c r="AB1546" s="1"/>
      <c r="AC1546" s="1"/>
      <c r="AD1546" s="2"/>
      <c r="AE1546" s="1"/>
    </row>
    <row r="1547" spans="1:31" x14ac:dyDescent="0.25">
      <c r="A1547" s="2"/>
      <c r="B1547" s="47"/>
      <c r="C1547" s="2"/>
      <c r="D1547" s="2"/>
      <c r="E1547" s="2"/>
      <c r="F1547" s="2"/>
      <c r="G1547" s="2"/>
      <c r="H1547" s="2"/>
      <c r="I1547" s="1"/>
      <c r="J1547" s="1"/>
      <c r="K1547" s="1"/>
      <c r="L1547" s="1"/>
      <c r="M1547" s="1"/>
      <c r="N1547" s="2"/>
      <c r="O1547" s="2"/>
      <c r="P1547" s="2"/>
      <c r="Q1547" s="3"/>
      <c r="R1547" s="1"/>
      <c r="S1547" s="1"/>
      <c r="T1547" s="1"/>
      <c r="U1547" s="2"/>
      <c r="V1547" s="1"/>
      <c r="W1547" s="1"/>
      <c r="X1547" s="2"/>
      <c r="Y1547" s="1"/>
      <c r="Z1547" s="1"/>
      <c r="AA1547" s="2"/>
      <c r="AB1547" s="1"/>
      <c r="AC1547" s="1"/>
      <c r="AD1547" s="2"/>
      <c r="AE1547" s="1"/>
    </row>
    <row r="1548" spans="1:31" x14ac:dyDescent="0.25">
      <c r="A1548" s="2"/>
      <c r="B1548" s="47"/>
      <c r="C1548" s="2"/>
      <c r="D1548" s="2"/>
      <c r="E1548" s="2"/>
      <c r="F1548" s="2"/>
      <c r="G1548" s="2"/>
      <c r="H1548" s="2"/>
      <c r="I1548" s="1"/>
      <c r="J1548" s="1"/>
      <c r="K1548" s="1"/>
      <c r="L1548" s="1"/>
      <c r="M1548" s="1"/>
      <c r="N1548" s="2"/>
      <c r="O1548" s="2"/>
      <c r="P1548" s="2"/>
      <c r="Q1548" s="3"/>
      <c r="R1548" s="1"/>
      <c r="S1548" s="1"/>
      <c r="T1548" s="1"/>
      <c r="U1548" s="2"/>
      <c r="V1548" s="1"/>
      <c r="W1548" s="1"/>
      <c r="X1548" s="2"/>
      <c r="Y1548" s="1"/>
      <c r="Z1548" s="1"/>
      <c r="AA1548" s="2"/>
      <c r="AB1548" s="1"/>
      <c r="AC1548" s="1"/>
      <c r="AD1548" s="2"/>
      <c r="AE1548" s="1"/>
    </row>
    <row r="1549" spans="1:31" x14ac:dyDescent="0.25">
      <c r="A1549" s="2"/>
      <c r="B1549" s="47"/>
      <c r="C1549" s="2"/>
      <c r="D1549" s="2"/>
      <c r="E1549" s="2"/>
      <c r="F1549" s="2"/>
      <c r="G1549" s="2"/>
      <c r="H1549" s="2"/>
      <c r="I1549" s="1"/>
      <c r="J1549" s="1"/>
      <c r="K1549" s="1"/>
      <c r="L1549" s="1"/>
      <c r="M1549" s="1"/>
      <c r="N1549" s="2"/>
      <c r="O1549" s="2"/>
      <c r="P1549" s="2"/>
      <c r="Q1549" s="3"/>
      <c r="R1549" s="1"/>
      <c r="S1549" s="1"/>
      <c r="T1549" s="1"/>
      <c r="U1549" s="2"/>
      <c r="V1549" s="1"/>
      <c r="W1549" s="1"/>
      <c r="X1549" s="2"/>
      <c r="Y1549" s="1"/>
      <c r="Z1549" s="1"/>
      <c r="AA1549" s="2"/>
      <c r="AB1549" s="1"/>
      <c r="AC1549" s="1"/>
      <c r="AD1549" s="2"/>
      <c r="AE1549" s="1"/>
    </row>
    <row r="1550" spans="1:31" x14ac:dyDescent="0.25">
      <c r="A1550" s="2"/>
      <c r="B1550" s="47"/>
      <c r="C1550" s="2"/>
      <c r="D1550" s="2"/>
      <c r="E1550" s="2"/>
      <c r="F1550" s="2"/>
      <c r="G1550" s="2"/>
      <c r="H1550" s="2"/>
      <c r="I1550" s="1"/>
      <c r="J1550" s="1"/>
      <c r="K1550" s="1"/>
      <c r="L1550" s="1"/>
      <c r="M1550" s="1"/>
      <c r="N1550" s="2"/>
      <c r="O1550" s="2"/>
      <c r="P1550" s="2"/>
      <c r="Q1550" s="3"/>
      <c r="R1550" s="1"/>
      <c r="S1550" s="1"/>
      <c r="T1550" s="1"/>
      <c r="U1550" s="2"/>
      <c r="V1550" s="1"/>
      <c r="W1550" s="1"/>
      <c r="X1550" s="2"/>
      <c r="Y1550" s="1"/>
      <c r="Z1550" s="1"/>
      <c r="AA1550" s="2"/>
      <c r="AB1550" s="1"/>
      <c r="AC1550" s="1"/>
      <c r="AD1550" s="2"/>
      <c r="AE1550" s="1"/>
    </row>
    <row r="1551" spans="1:31" x14ac:dyDescent="0.25">
      <c r="A1551" s="2"/>
      <c r="B1551" s="47"/>
      <c r="C1551" s="2"/>
      <c r="D1551" s="2"/>
      <c r="E1551" s="2"/>
      <c r="F1551" s="2"/>
      <c r="G1551" s="2"/>
      <c r="H1551" s="2"/>
      <c r="I1551" s="1"/>
      <c r="J1551" s="1"/>
      <c r="K1551" s="1"/>
      <c r="L1551" s="1"/>
      <c r="M1551" s="1"/>
      <c r="N1551" s="2"/>
      <c r="O1551" s="2"/>
      <c r="P1551" s="2"/>
      <c r="Q1551" s="3"/>
      <c r="R1551" s="1"/>
      <c r="S1551" s="1"/>
      <c r="T1551" s="1"/>
      <c r="U1551" s="2"/>
      <c r="V1551" s="1"/>
      <c r="W1551" s="1"/>
      <c r="X1551" s="2"/>
      <c r="Y1551" s="1"/>
      <c r="Z1551" s="1"/>
      <c r="AA1551" s="2"/>
      <c r="AB1551" s="1"/>
      <c r="AC1551" s="1"/>
      <c r="AD1551" s="2"/>
      <c r="AE1551" s="1"/>
    </row>
    <row r="1552" spans="1:31" x14ac:dyDescent="0.25">
      <c r="A1552" s="2"/>
      <c r="B1552" s="47"/>
      <c r="C1552" s="2"/>
      <c r="D1552" s="2"/>
      <c r="E1552" s="2"/>
      <c r="F1552" s="2"/>
      <c r="G1552" s="2"/>
      <c r="H1552" s="2"/>
      <c r="I1552" s="1"/>
      <c r="J1552" s="1"/>
      <c r="K1552" s="1"/>
      <c r="L1552" s="1"/>
      <c r="M1552" s="1"/>
      <c r="N1552" s="2"/>
      <c r="O1552" s="2"/>
      <c r="P1552" s="2"/>
      <c r="Q1552" s="3"/>
      <c r="R1552" s="1"/>
      <c r="S1552" s="1"/>
      <c r="T1552" s="1"/>
      <c r="U1552" s="2"/>
      <c r="V1552" s="1"/>
      <c r="W1552" s="1"/>
      <c r="X1552" s="2"/>
      <c r="Y1552" s="1"/>
      <c r="Z1552" s="1"/>
      <c r="AA1552" s="2"/>
      <c r="AB1552" s="1"/>
      <c r="AC1552" s="1"/>
      <c r="AD1552" s="2"/>
      <c r="AE1552" s="1"/>
    </row>
    <row r="1553" spans="1:31" x14ac:dyDescent="0.25">
      <c r="A1553" s="2"/>
      <c r="B1553" s="47"/>
      <c r="C1553" s="2"/>
      <c r="D1553" s="2"/>
      <c r="E1553" s="2"/>
      <c r="F1553" s="2"/>
      <c r="G1553" s="2"/>
      <c r="H1553" s="2"/>
      <c r="I1553" s="1"/>
      <c r="J1553" s="1"/>
      <c r="K1553" s="1"/>
      <c r="L1553" s="1"/>
      <c r="M1553" s="1"/>
      <c r="N1553" s="2"/>
      <c r="O1553" s="2"/>
      <c r="P1553" s="2"/>
      <c r="Q1553" s="3"/>
      <c r="R1553" s="1"/>
      <c r="S1553" s="1"/>
      <c r="T1553" s="1"/>
      <c r="U1553" s="2"/>
      <c r="V1553" s="1"/>
      <c r="W1553" s="1"/>
      <c r="X1553" s="2"/>
      <c r="Y1553" s="1"/>
      <c r="Z1553" s="1"/>
      <c r="AA1553" s="2"/>
      <c r="AB1553" s="1"/>
      <c r="AC1553" s="1"/>
      <c r="AD1553" s="2"/>
      <c r="AE1553" s="1"/>
    </row>
    <row r="1554" spans="1:31" x14ac:dyDescent="0.25">
      <c r="A1554" s="2"/>
      <c r="B1554" s="47"/>
      <c r="C1554" s="2"/>
      <c r="D1554" s="2"/>
      <c r="E1554" s="2"/>
      <c r="F1554" s="2"/>
      <c r="G1554" s="2"/>
      <c r="H1554" s="2"/>
      <c r="I1554" s="1"/>
      <c r="J1554" s="1"/>
      <c r="K1554" s="1"/>
      <c r="L1554" s="1"/>
      <c r="M1554" s="1"/>
      <c r="N1554" s="2"/>
      <c r="O1554" s="2"/>
      <c r="P1554" s="2"/>
      <c r="Q1554" s="3"/>
      <c r="R1554" s="1"/>
      <c r="S1554" s="1"/>
      <c r="T1554" s="1"/>
      <c r="U1554" s="2"/>
      <c r="V1554" s="1"/>
      <c r="W1554" s="1"/>
      <c r="X1554" s="2"/>
      <c r="Y1554" s="1"/>
      <c r="Z1554" s="1"/>
      <c r="AA1554" s="2"/>
      <c r="AB1554" s="1"/>
      <c r="AC1554" s="1"/>
      <c r="AD1554" s="2"/>
      <c r="AE1554" s="1"/>
    </row>
    <row r="1555" spans="1:31" x14ac:dyDescent="0.25">
      <c r="A1555" s="2"/>
      <c r="B1555" s="47"/>
      <c r="C1555" s="2"/>
      <c r="D1555" s="2"/>
      <c r="E1555" s="2"/>
      <c r="F1555" s="2"/>
      <c r="G1555" s="2"/>
      <c r="H1555" s="2"/>
      <c r="I1555" s="1"/>
      <c r="J1555" s="1"/>
      <c r="K1555" s="1"/>
      <c r="L1555" s="1"/>
      <c r="M1555" s="1"/>
      <c r="N1555" s="2"/>
      <c r="O1555" s="2"/>
      <c r="P1555" s="2"/>
      <c r="Q1555" s="3"/>
      <c r="R1555" s="1"/>
      <c r="S1555" s="1"/>
      <c r="T1555" s="1"/>
      <c r="U1555" s="2"/>
      <c r="V1555" s="1"/>
      <c r="W1555" s="1"/>
      <c r="X1555" s="2"/>
      <c r="Y1555" s="1"/>
      <c r="Z1555" s="1"/>
      <c r="AA1555" s="2"/>
      <c r="AB1555" s="1"/>
      <c r="AC1555" s="1"/>
      <c r="AD1555" s="2"/>
      <c r="AE1555" s="1"/>
    </row>
    <row r="1556" spans="1:31" x14ac:dyDescent="0.25">
      <c r="A1556" s="2"/>
      <c r="B1556" s="47"/>
      <c r="C1556" s="2"/>
      <c r="D1556" s="2"/>
      <c r="E1556" s="2"/>
      <c r="F1556" s="2"/>
      <c r="G1556" s="2"/>
      <c r="H1556" s="2"/>
      <c r="I1556" s="1"/>
      <c r="J1556" s="1"/>
      <c r="K1556" s="1"/>
      <c r="L1556" s="1"/>
      <c r="M1556" s="1"/>
      <c r="N1556" s="2"/>
      <c r="O1556" s="2"/>
      <c r="P1556" s="2"/>
      <c r="Q1556" s="3"/>
      <c r="R1556" s="1"/>
      <c r="S1556" s="1"/>
      <c r="T1556" s="1"/>
      <c r="U1556" s="2"/>
      <c r="V1556" s="1"/>
      <c r="W1556" s="1"/>
      <c r="X1556" s="2"/>
      <c r="Y1556" s="1"/>
      <c r="Z1556" s="1"/>
      <c r="AA1556" s="2"/>
      <c r="AB1556" s="1"/>
      <c r="AC1556" s="1"/>
      <c r="AD1556" s="2"/>
      <c r="AE1556" s="1"/>
    </row>
    <row r="1557" spans="1:31" x14ac:dyDescent="0.25">
      <c r="A1557" s="2"/>
      <c r="B1557" s="47"/>
      <c r="C1557" s="2"/>
      <c r="D1557" s="2"/>
      <c r="E1557" s="2"/>
      <c r="F1557" s="2"/>
      <c r="G1557" s="2"/>
      <c r="H1557" s="2"/>
      <c r="I1557" s="1"/>
      <c r="J1557" s="1"/>
      <c r="K1557" s="1"/>
      <c r="L1557" s="1"/>
      <c r="M1557" s="1"/>
      <c r="N1557" s="2"/>
      <c r="O1557" s="2"/>
      <c r="P1557" s="2"/>
      <c r="Q1557" s="3"/>
      <c r="R1557" s="1"/>
      <c r="S1557" s="1"/>
      <c r="T1557" s="1"/>
      <c r="U1557" s="2"/>
      <c r="V1557" s="1"/>
      <c r="W1557" s="1"/>
      <c r="X1557" s="2"/>
      <c r="Y1557" s="1"/>
      <c r="Z1557" s="1"/>
      <c r="AA1557" s="2"/>
      <c r="AB1557" s="1"/>
      <c r="AC1557" s="1"/>
      <c r="AD1557" s="2"/>
      <c r="AE1557" s="1"/>
    </row>
    <row r="1558" spans="1:31" x14ac:dyDescent="0.25">
      <c r="A1558" s="2"/>
      <c r="B1558" s="47"/>
      <c r="C1558" s="2"/>
      <c r="D1558" s="2"/>
      <c r="E1558" s="2"/>
      <c r="F1558" s="2"/>
      <c r="G1558" s="2"/>
      <c r="H1558" s="2"/>
      <c r="I1558" s="1"/>
      <c r="J1558" s="1"/>
      <c r="K1558" s="1"/>
      <c r="L1558" s="1"/>
      <c r="M1558" s="1"/>
      <c r="N1558" s="2"/>
      <c r="O1558" s="2"/>
      <c r="P1558" s="2"/>
      <c r="Q1558" s="3"/>
      <c r="R1558" s="1"/>
      <c r="S1558" s="1"/>
      <c r="T1558" s="1"/>
      <c r="U1558" s="2"/>
      <c r="V1558" s="1"/>
      <c r="W1558" s="1"/>
      <c r="X1558" s="2"/>
      <c r="Y1558" s="1"/>
      <c r="Z1558" s="1"/>
      <c r="AA1558" s="2"/>
      <c r="AB1558" s="1"/>
      <c r="AC1558" s="1"/>
      <c r="AD1558" s="2"/>
      <c r="AE1558" s="1"/>
    </row>
    <row r="1559" spans="1:31" x14ac:dyDescent="0.25">
      <c r="A1559" s="2"/>
      <c r="B1559" s="47"/>
      <c r="C1559" s="2"/>
      <c r="D1559" s="2"/>
      <c r="E1559" s="2"/>
      <c r="F1559" s="2"/>
      <c r="G1559" s="2"/>
      <c r="H1559" s="2"/>
      <c r="I1559" s="1"/>
      <c r="J1559" s="1"/>
      <c r="K1559" s="1"/>
      <c r="L1559" s="1"/>
      <c r="M1559" s="1"/>
      <c r="N1559" s="2"/>
      <c r="O1559" s="2"/>
      <c r="P1559" s="2"/>
      <c r="Q1559" s="3"/>
      <c r="R1559" s="1"/>
      <c r="S1559" s="1"/>
      <c r="T1559" s="1"/>
      <c r="U1559" s="2"/>
      <c r="V1559" s="1"/>
      <c r="W1559" s="1"/>
      <c r="X1559" s="2"/>
      <c r="Y1559" s="1"/>
      <c r="Z1559" s="1"/>
      <c r="AA1559" s="2"/>
      <c r="AB1559" s="1"/>
      <c r="AC1559" s="1"/>
      <c r="AD1559" s="2"/>
      <c r="AE1559" s="1"/>
    </row>
    <row r="1560" spans="1:31" x14ac:dyDescent="0.25">
      <c r="A1560" s="2"/>
      <c r="B1560" s="47"/>
      <c r="C1560" s="2"/>
      <c r="D1560" s="2"/>
      <c r="E1560" s="2"/>
      <c r="F1560" s="2"/>
      <c r="G1560" s="2"/>
      <c r="H1560" s="2"/>
      <c r="I1560" s="1"/>
      <c r="J1560" s="1"/>
      <c r="K1560" s="1"/>
      <c r="L1560" s="1"/>
      <c r="M1560" s="1"/>
      <c r="N1560" s="2"/>
      <c r="O1560" s="2"/>
      <c r="P1560" s="2"/>
      <c r="Q1560" s="3"/>
      <c r="R1560" s="1"/>
      <c r="S1560" s="1"/>
      <c r="T1560" s="1"/>
      <c r="U1560" s="2"/>
      <c r="V1560" s="1"/>
      <c r="W1560" s="1"/>
      <c r="X1560" s="2"/>
      <c r="Y1560" s="1"/>
      <c r="Z1560" s="1"/>
      <c r="AA1560" s="2"/>
      <c r="AB1560" s="1"/>
      <c r="AC1560" s="1"/>
      <c r="AD1560" s="2"/>
      <c r="AE1560" s="1"/>
    </row>
    <row r="1561" spans="1:31" x14ac:dyDescent="0.25">
      <c r="A1561" s="2"/>
      <c r="B1561" s="47"/>
      <c r="C1561" s="2"/>
      <c r="D1561" s="2"/>
      <c r="E1561" s="2"/>
      <c r="F1561" s="2"/>
      <c r="G1561" s="2"/>
      <c r="H1561" s="2"/>
      <c r="I1561" s="1"/>
      <c r="J1561" s="1"/>
      <c r="K1561" s="1"/>
      <c r="L1561" s="1"/>
      <c r="M1561" s="1"/>
      <c r="N1561" s="2"/>
      <c r="O1561" s="2"/>
      <c r="P1561" s="2"/>
      <c r="Q1561" s="3"/>
      <c r="R1561" s="1"/>
      <c r="S1561" s="1"/>
      <c r="T1561" s="1"/>
      <c r="U1561" s="2"/>
      <c r="V1561" s="1"/>
      <c r="W1561" s="1"/>
      <c r="X1561" s="2"/>
      <c r="Y1561" s="1"/>
      <c r="Z1561" s="1"/>
      <c r="AA1561" s="2"/>
      <c r="AB1561" s="1"/>
      <c r="AC1561" s="1"/>
      <c r="AD1561" s="2"/>
      <c r="AE1561" s="1"/>
    </row>
    <row r="1562" spans="1:31" x14ac:dyDescent="0.25">
      <c r="A1562" s="2"/>
      <c r="B1562" s="47"/>
      <c r="C1562" s="2"/>
      <c r="D1562" s="2"/>
      <c r="E1562" s="2"/>
      <c r="F1562" s="2"/>
      <c r="G1562" s="2"/>
      <c r="H1562" s="2"/>
      <c r="I1562" s="1"/>
      <c r="J1562" s="1"/>
      <c r="K1562" s="1"/>
      <c r="L1562" s="1"/>
      <c r="M1562" s="1"/>
      <c r="N1562" s="2"/>
      <c r="O1562" s="2"/>
      <c r="P1562" s="2"/>
      <c r="Q1562" s="3"/>
      <c r="R1562" s="1"/>
      <c r="S1562" s="1"/>
      <c r="T1562" s="1"/>
      <c r="U1562" s="2"/>
      <c r="V1562" s="1"/>
      <c r="W1562" s="1"/>
      <c r="X1562" s="2"/>
      <c r="Y1562" s="1"/>
      <c r="Z1562" s="1"/>
      <c r="AA1562" s="2"/>
      <c r="AB1562" s="1"/>
      <c r="AC1562" s="1"/>
      <c r="AD1562" s="2"/>
      <c r="AE1562" s="1"/>
    </row>
    <row r="1563" spans="1:31" x14ac:dyDescent="0.25">
      <c r="A1563" s="2"/>
      <c r="B1563" s="47"/>
      <c r="C1563" s="2"/>
      <c r="D1563" s="2"/>
      <c r="E1563" s="2"/>
      <c r="F1563" s="2"/>
      <c r="G1563" s="2"/>
      <c r="H1563" s="2"/>
      <c r="I1563" s="1"/>
      <c r="J1563" s="1"/>
      <c r="K1563" s="1"/>
      <c r="L1563" s="1"/>
      <c r="M1563" s="1"/>
      <c r="N1563" s="2"/>
      <c r="O1563" s="2"/>
      <c r="P1563" s="2"/>
      <c r="Q1563" s="3"/>
      <c r="R1563" s="1"/>
      <c r="S1563" s="1"/>
      <c r="T1563" s="1"/>
      <c r="U1563" s="2"/>
      <c r="V1563" s="1"/>
      <c r="W1563" s="1"/>
      <c r="X1563" s="2"/>
      <c r="Y1563" s="1"/>
      <c r="Z1563" s="1"/>
      <c r="AA1563" s="2"/>
      <c r="AB1563" s="1"/>
      <c r="AC1563" s="1"/>
      <c r="AD1563" s="2"/>
      <c r="AE1563" s="1"/>
    </row>
    <row r="1564" spans="1:31" x14ac:dyDescent="0.25">
      <c r="A1564" s="2"/>
      <c r="B1564" s="47"/>
      <c r="C1564" s="2"/>
      <c r="D1564" s="2"/>
      <c r="E1564" s="2"/>
      <c r="F1564" s="2"/>
      <c r="G1564" s="2"/>
      <c r="H1564" s="2"/>
      <c r="I1564" s="1"/>
      <c r="J1564" s="1"/>
      <c r="K1564" s="1"/>
      <c r="L1564" s="1"/>
      <c r="M1564" s="1"/>
      <c r="N1564" s="2"/>
      <c r="O1564" s="2"/>
      <c r="P1564" s="2"/>
      <c r="Q1564" s="3"/>
      <c r="R1564" s="1"/>
      <c r="S1564" s="1"/>
      <c r="T1564" s="1"/>
      <c r="U1564" s="2"/>
      <c r="V1564" s="1"/>
      <c r="W1564" s="1"/>
      <c r="X1564" s="2"/>
      <c r="Y1564" s="1"/>
      <c r="Z1564" s="1"/>
      <c r="AA1564" s="2"/>
      <c r="AB1564" s="1"/>
      <c r="AC1564" s="1"/>
      <c r="AD1564" s="2"/>
      <c r="AE1564" s="1"/>
    </row>
    <row r="1565" spans="1:31" x14ac:dyDescent="0.25">
      <c r="A1565" s="2"/>
      <c r="B1565" s="47"/>
      <c r="C1565" s="2"/>
      <c r="D1565" s="2"/>
      <c r="E1565" s="2"/>
      <c r="F1565" s="2"/>
      <c r="G1565" s="2"/>
      <c r="H1565" s="2"/>
      <c r="I1565" s="1"/>
      <c r="J1565" s="1"/>
      <c r="K1565" s="1"/>
      <c r="L1565" s="1"/>
      <c r="M1565" s="1"/>
      <c r="N1565" s="2"/>
      <c r="O1565" s="2"/>
      <c r="P1565" s="2"/>
      <c r="Q1565" s="3"/>
      <c r="R1565" s="1"/>
      <c r="S1565" s="1"/>
      <c r="T1565" s="1"/>
      <c r="U1565" s="2"/>
      <c r="V1565" s="1"/>
      <c r="W1565" s="1"/>
      <c r="X1565" s="2"/>
      <c r="Y1565" s="1"/>
      <c r="Z1565" s="1"/>
      <c r="AA1565" s="2"/>
      <c r="AB1565" s="1"/>
      <c r="AC1565" s="1"/>
      <c r="AD1565" s="2"/>
      <c r="AE1565" s="1"/>
    </row>
    <row r="1566" spans="1:31" x14ac:dyDescent="0.25">
      <c r="A1566" s="2"/>
      <c r="B1566" s="47"/>
      <c r="C1566" s="2"/>
      <c r="D1566" s="2"/>
      <c r="E1566" s="2"/>
      <c r="F1566" s="2"/>
      <c r="G1566" s="2"/>
      <c r="H1566" s="2"/>
      <c r="I1566" s="1"/>
      <c r="J1566" s="1"/>
      <c r="K1566" s="1"/>
      <c r="L1566" s="1"/>
      <c r="M1566" s="1"/>
      <c r="N1566" s="2"/>
      <c r="O1566" s="2"/>
      <c r="P1566" s="2"/>
      <c r="Q1566" s="3"/>
      <c r="R1566" s="1"/>
      <c r="S1566" s="1"/>
      <c r="T1566" s="1"/>
      <c r="U1566" s="2"/>
      <c r="V1566" s="1"/>
      <c r="W1566" s="1"/>
      <c r="X1566" s="2"/>
      <c r="Y1566" s="1"/>
      <c r="Z1566" s="1"/>
      <c r="AA1566" s="2"/>
      <c r="AB1566" s="1"/>
      <c r="AC1566" s="1"/>
      <c r="AD1566" s="2"/>
      <c r="AE1566" s="1"/>
    </row>
    <row r="1567" spans="1:31" x14ac:dyDescent="0.25">
      <c r="A1567" s="2"/>
      <c r="B1567" s="47"/>
      <c r="C1567" s="2"/>
      <c r="D1567" s="2"/>
      <c r="E1567" s="2"/>
      <c r="F1567" s="2"/>
      <c r="G1567" s="2"/>
      <c r="H1567" s="2"/>
      <c r="I1567" s="1"/>
      <c r="J1567" s="1"/>
      <c r="K1567" s="1"/>
      <c r="L1567" s="1"/>
      <c r="M1567" s="1"/>
      <c r="N1567" s="2"/>
      <c r="O1567" s="2"/>
      <c r="P1567" s="2"/>
      <c r="Q1567" s="3"/>
      <c r="R1567" s="1"/>
      <c r="S1567" s="1"/>
      <c r="T1567" s="1"/>
      <c r="U1567" s="2"/>
      <c r="V1567" s="1"/>
      <c r="W1567" s="1"/>
      <c r="X1567" s="2"/>
      <c r="Y1567" s="1"/>
      <c r="Z1567" s="1"/>
      <c r="AA1567" s="2"/>
      <c r="AB1567" s="1"/>
      <c r="AC1567" s="1"/>
      <c r="AD1567" s="2"/>
      <c r="AE1567" s="1"/>
    </row>
    <row r="1568" spans="1:31" x14ac:dyDescent="0.25">
      <c r="A1568" s="2"/>
      <c r="B1568" s="47"/>
      <c r="C1568" s="2"/>
      <c r="D1568" s="2"/>
      <c r="E1568" s="2"/>
      <c r="F1568" s="2"/>
      <c r="G1568" s="2"/>
      <c r="H1568" s="2"/>
      <c r="I1568" s="1"/>
      <c r="J1568" s="1"/>
      <c r="K1568" s="1"/>
      <c r="L1568" s="1"/>
      <c r="M1568" s="1"/>
      <c r="N1568" s="2"/>
      <c r="O1568" s="2"/>
      <c r="P1568" s="2"/>
      <c r="Q1568" s="3"/>
      <c r="R1568" s="1"/>
      <c r="S1568" s="1"/>
      <c r="T1568" s="1"/>
      <c r="U1568" s="2"/>
      <c r="V1568" s="1"/>
      <c r="W1568" s="1"/>
      <c r="X1568" s="2"/>
      <c r="Y1568" s="1"/>
      <c r="Z1568" s="1"/>
      <c r="AA1568" s="2"/>
      <c r="AB1568" s="1"/>
      <c r="AC1568" s="1"/>
      <c r="AD1568" s="2"/>
      <c r="AE1568" s="1"/>
    </row>
    <row r="1569" spans="1:31" x14ac:dyDescent="0.25">
      <c r="A1569" s="2"/>
      <c r="B1569" s="47"/>
      <c r="C1569" s="2"/>
      <c r="D1569" s="2"/>
      <c r="E1569" s="2"/>
      <c r="F1569" s="2"/>
      <c r="G1569" s="2"/>
      <c r="H1569" s="2"/>
      <c r="I1569" s="1"/>
      <c r="J1569" s="1"/>
      <c r="K1569" s="1"/>
      <c r="L1569" s="1"/>
      <c r="M1569" s="1"/>
      <c r="N1569" s="2"/>
      <c r="O1569" s="2"/>
      <c r="P1569" s="2"/>
      <c r="Q1569" s="3"/>
      <c r="R1569" s="1"/>
      <c r="S1569" s="1"/>
      <c r="T1569" s="1"/>
      <c r="U1569" s="2"/>
      <c r="V1569" s="1"/>
      <c r="W1569" s="1"/>
      <c r="X1569" s="2"/>
      <c r="Y1569" s="1"/>
      <c r="Z1569" s="1"/>
      <c r="AA1569" s="2"/>
      <c r="AB1569" s="1"/>
      <c r="AC1569" s="1"/>
      <c r="AD1569" s="2"/>
      <c r="AE1569" s="1"/>
    </row>
    <row r="1570" spans="1:31" x14ac:dyDescent="0.25">
      <c r="A1570" s="2"/>
      <c r="B1570" s="47"/>
      <c r="C1570" s="2"/>
      <c r="D1570" s="2"/>
      <c r="E1570" s="2"/>
      <c r="F1570" s="2"/>
      <c r="G1570" s="2"/>
      <c r="H1570" s="2"/>
      <c r="I1570" s="1"/>
      <c r="J1570" s="1"/>
      <c r="K1570" s="1"/>
      <c r="L1570" s="1"/>
      <c r="M1570" s="1"/>
      <c r="N1570" s="2"/>
      <c r="O1570" s="2"/>
      <c r="P1570" s="2"/>
      <c r="Q1570" s="3"/>
      <c r="R1570" s="1"/>
      <c r="S1570" s="1"/>
      <c r="T1570" s="1"/>
      <c r="U1570" s="2"/>
      <c r="V1570" s="1"/>
      <c r="W1570" s="1"/>
      <c r="X1570" s="2"/>
      <c r="Y1570" s="1"/>
      <c r="Z1570" s="1"/>
      <c r="AA1570" s="2"/>
      <c r="AB1570" s="1"/>
      <c r="AC1570" s="1"/>
      <c r="AD1570" s="2"/>
      <c r="AE1570" s="1"/>
    </row>
    <row r="1571" spans="1:31" x14ac:dyDescent="0.25">
      <c r="A1571" s="2"/>
      <c r="B1571" s="47"/>
      <c r="C1571" s="2"/>
      <c r="D1571" s="2"/>
      <c r="E1571" s="2"/>
      <c r="F1571" s="2"/>
      <c r="G1571" s="2"/>
      <c r="H1571" s="2"/>
      <c r="I1571" s="1"/>
      <c r="J1571" s="1"/>
      <c r="K1571" s="1"/>
      <c r="L1571" s="1"/>
      <c r="M1571" s="1"/>
      <c r="N1571" s="2"/>
      <c r="O1571" s="2"/>
      <c r="P1571" s="2"/>
      <c r="Q1571" s="3"/>
      <c r="R1571" s="1"/>
      <c r="S1571" s="1"/>
      <c r="T1571" s="1"/>
      <c r="U1571" s="2"/>
      <c r="V1571" s="1"/>
      <c r="W1571" s="1"/>
      <c r="X1571" s="2"/>
      <c r="Y1571" s="1"/>
      <c r="Z1571" s="1"/>
      <c r="AA1571" s="2"/>
      <c r="AB1571" s="1"/>
      <c r="AC1571" s="1"/>
      <c r="AD1571" s="2"/>
      <c r="AE1571" s="1"/>
    </row>
    <row r="1572" spans="1:31" x14ac:dyDescent="0.25">
      <c r="A1572" s="2"/>
      <c r="B1572" s="47"/>
      <c r="C1572" s="2"/>
      <c r="D1572" s="2"/>
      <c r="E1572" s="2"/>
      <c r="F1572" s="2"/>
      <c r="G1572" s="2"/>
      <c r="H1572" s="2"/>
      <c r="I1572" s="1"/>
      <c r="J1572" s="1"/>
      <c r="K1572" s="1"/>
      <c r="L1572" s="1"/>
      <c r="M1572" s="1"/>
      <c r="N1572" s="2"/>
      <c r="O1572" s="2"/>
      <c r="P1572" s="2"/>
      <c r="Q1572" s="3"/>
      <c r="R1572" s="1"/>
      <c r="S1572" s="1"/>
      <c r="T1572" s="1"/>
      <c r="U1572" s="2"/>
      <c r="V1572" s="1"/>
      <c r="W1572" s="1"/>
      <c r="X1572" s="2"/>
      <c r="Y1572" s="1"/>
      <c r="Z1572" s="1"/>
      <c r="AA1572" s="2"/>
      <c r="AB1572" s="1"/>
      <c r="AC1572" s="1"/>
      <c r="AD1572" s="2"/>
      <c r="AE1572" s="1"/>
    </row>
    <row r="1573" spans="1:31" x14ac:dyDescent="0.25">
      <c r="A1573" s="2"/>
      <c r="B1573" s="47"/>
      <c r="C1573" s="2"/>
      <c r="D1573" s="2"/>
      <c r="E1573" s="2"/>
      <c r="F1573" s="2"/>
      <c r="G1573" s="2"/>
      <c r="H1573" s="2"/>
      <c r="I1573" s="1"/>
      <c r="J1573" s="1"/>
      <c r="K1573" s="1"/>
      <c r="L1573" s="1"/>
      <c r="M1573" s="1"/>
      <c r="N1573" s="2"/>
      <c r="O1573" s="2"/>
      <c r="P1573" s="2"/>
      <c r="Q1573" s="3"/>
      <c r="R1573" s="1"/>
      <c r="S1573" s="1"/>
      <c r="T1573" s="1"/>
      <c r="U1573" s="2"/>
      <c r="V1573" s="1"/>
      <c r="W1573" s="1"/>
      <c r="X1573" s="2"/>
      <c r="Y1573" s="1"/>
      <c r="Z1573" s="1"/>
      <c r="AA1573" s="2"/>
      <c r="AB1573" s="1"/>
      <c r="AC1573" s="1"/>
      <c r="AD1573" s="2"/>
      <c r="AE1573" s="1"/>
    </row>
    <row r="1574" spans="1:31" x14ac:dyDescent="0.25">
      <c r="A1574" s="2"/>
      <c r="B1574" s="47"/>
      <c r="C1574" s="2"/>
      <c r="D1574" s="2"/>
      <c r="E1574" s="2"/>
      <c r="F1574" s="2"/>
      <c r="G1574" s="2"/>
      <c r="H1574" s="2"/>
      <c r="I1574" s="1"/>
      <c r="J1574" s="1"/>
      <c r="K1574" s="1"/>
      <c r="L1574" s="1"/>
      <c r="M1574" s="1"/>
      <c r="N1574" s="2"/>
      <c r="O1574" s="2"/>
      <c r="P1574" s="2"/>
      <c r="Q1574" s="3"/>
      <c r="R1574" s="1"/>
      <c r="S1574" s="1"/>
      <c r="T1574" s="1"/>
      <c r="U1574" s="2"/>
      <c r="V1574" s="1"/>
      <c r="W1574" s="1"/>
      <c r="X1574" s="2"/>
      <c r="Y1574" s="1"/>
      <c r="Z1574" s="1"/>
      <c r="AA1574" s="2"/>
      <c r="AB1574" s="1"/>
      <c r="AC1574" s="1"/>
      <c r="AD1574" s="2"/>
      <c r="AE1574" s="1"/>
    </row>
    <row r="1575" spans="1:31" x14ac:dyDescent="0.25">
      <c r="A1575" s="2"/>
      <c r="B1575" s="47"/>
      <c r="C1575" s="2"/>
      <c r="D1575" s="2"/>
      <c r="E1575" s="2"/>
      <c r="F1575" s="2"/>
      <c r="G1575" s="2"/>
      <c r="H1575" s="2"/>
      <c r="I1575" s="1"/>
      <c r="J1575" s="1"/>
      <c r="K1575" s="1"/>
      <c r="L1575" s="1"/>
      <c r="M1575" s="1"/>
      <c r="N1575" s="2"/>
      <c r="O1575" s="2"/>
      <c r="P1575" s="2"/>
      <c r="Q1575" s="3"/>
      <c r="R1575" s="1"/>
      <c r="S1575" s="1"/>
      <c r="T1575" s="1"/>
      <c r="U1575" s="2"/>
      <c r="V1575" s="1"/>
      <c r="W1575" s="1"/>
      <c r="X1575" s="2"/>
      <c r="Y1575" s="1"/>
      <c r="Z1575" s="1"/>
      <c r="AA1575" s="2"/>
      <c r="AB1575" s="1"/>
      <c r="AC1575" s="1"/>
      <c r="AD1575" s="2"/>
      <c r="AE1575" s="1"/>
    </row>
    <row r="1576" spans="1:31" x14ac:dyDescent="0.25">
      <c r="A1576" s="2"/>
      <c r="B1576" s="47"/>
      <c r="C1576" s="2"/>
      <c r="D1576" s="2"/>
      <c r="E1576" s="2"/>
      <c r="F1576" s="2"/>
      <c r="G1576" s="2"/>
      <c r="H1576" s="2"/>
      <c r="I1576" s="1"/>
      <c r="J1576" s="1"/>
      <c r="K1576" s="1"/>
      <c r="L1576" s="1"/>
      <c r="M1576" s="1"/>
      <c r="N1576" s="2"/>
      <c r="O1576" s="2"/>
      <c r="P1576" s="2"/>
      <c r="Q1576" s="3"/>
      <c r="R1576" s="1"/>
      <c r="S1576" s="1"/>
      <c r="T1576" s="1"/>
      <c r="U1576" s="2"/>
      <c r="V1576" s="1"/>
      <c r="W1576" s="1"/>
      <c r="X1576" s="2"/>
      <c r="Y1576" s="1"/>
      <c r="Z1576" s="1"/>
      <c r="AA1576" s="2"/>
      <c r="AB1576" s="1"/>
      <c r="AC1576" s="1"/>
      <c r="AD1576" s="2"/>
      <c r="AE1576" s="1"/>
    </row>
    <row r="1577" spans="1:31" x14ac:dyDescent="0.25">
      <c r="A1577" s="2"/>
      <c r="B1577" s="47"/>
      <c r="C1577" s="2"/>
      <c r="D1577" s="2"/>
      <c r="E1577" s="2"/>
      <c r="F1577" s="2"/>
      <c r="G1577" s="2"/>
      <c r="H1577" s="2"/>
      <c r="I1577" s="1"/>
      <c r="J1577" s="1"/>
      <c r="K1577" s="1"/>
      <c r="L1577" s="1"/>
      <c r="M1577" s="1"/>
      <c r="N1577" s="2"/>
      <c r="O1577" s="2"/>
      <c r="P1577" s="2"/>
      <c r="Q1577" s="3"/>
      <c r="R1577" s="1"/>
      <c r="S1577" s="1"/>
      <c r="T1577" s="1"/>
      <c r="U1577" s="2"/>
      <c r="V1577" s="1"/>
      <c r="W1577" s="1"/>
      <c r="X1577" s="2"/>
      <c r="Y1577" s="1"/>
      <c r="Z1577" s="1"/>
      <c r="AA1577" s="2"/>
      <c r="AB1577" s="1"/>
      <c r="AC1577" s="1"/>
      <c r="AD1577" s="2"/>
      <c r="AE1577" s="1"/>
    </row>
    <row r="1578" spans="1:31" x14ac:dyDescent="0.25">
      <c r="A1578" s="2"/>
      <c r="B1578" s="47"/>
      <c r="C1578" s="2"/>
      <c r="D1578" s="2"/>
      <c r="E1578" s="2"/>
      <c r="F1578" s="2"/>
      <c r="G1578" s="2"/>
      <c r="H1578" s="2"/>
      <c r="I1578" s="1"/>
      <c r="J1578" s="1"/>
      <c r="K1578" s="1"/>
      <c r="L1578" s="1"/>
      <c r="M1578" s="1"/>
      <c r="N1578" s="2"/>
      <c r="O1578" s="2"/>
      <c r="P1578" s="2"/>
      <c r="Q1578" s="3"/>
      <c r="R1578" s="1"/>
      <c r="S1578" s="1"/>
      <c r="T1578" s="1"/>
      <c r="U1578" s="2"/>
      <c r="V1578" s="1"/>
      <c r="W1578" s="1"/>
      <c r="X1578" s="2"/>
      <c r="Y1578" s="1"/>
      <c r="Z1578" s="1"/>
      <c r="AA1578" s="2"/>
      <c r="AB1578" s="1"/>
      <c r="AC1578" s="1"/>
      <c r="AD1578" s="2"/>
      <c r="AE1578" s="1"/>
    </row>
    <row r="1579" spans="1:31" x14ac:dyDescent="0.25">
      <c r="A1579" s="2"/>
      <c r="B1579" s="47"/>
      <c r="C1579" s="2"/>
      <c r="D1579" s="2"/>
      <c r="E1579" s="2"/>
      <c r="F1579" s="2"/>
      <c r="G1579" s="2"/>
      <c r="H1579" s="2"/>
      <c r="I1579" s="1"/>
      <c r="J1579" s="1"/>
      <c r="K1579" s="1"/>
      <c r="L1579" s="1"/>
      <c r="M1579" s="1"/>
      <c r="N1579" s="2"/>
      <c r="O1579" s="2"/>
      <c r="P1579" s="2"/>
      <c r="Q1579" s="3"/>
      <c r="R1579" s="1"/>
      <c r="S1579" s="1"/>
      <c r="T1579" s="1"/>
      <c r="U1579" s="2"/>
      <c r="V1579" s="1"/>
      <c r="W1579" s="1"/>
      <c r="X1579" s="2"/>
      <c r="Y1579" s="1"/>
      <c r="Z1579" s="1"/>
      <c r="AA1579" s="2"/>
      <c r="AB1579" s="1"/>
      <c r="AC1579" s="1"/>
      <c r="AD1579" s="2"/>
      <c r="AE1579" s="1"/>
    </row>
    <row r="1580" spans="1:31" x14ac:dyDescent="0.25">
      <c r="A1580" s="2"/>
      <c r="B1580" s="47"/>
      <c r="C1580" s="2"/>
      <c r="D1580" s="2"/>
      <c r="E1580" s="2"/>
      <c r="F1580" s="2"/>
      <c r="G1580" s="2"/>
      <c r="H1580" s="2"/>
      <c r="I1580" s="1"/>
      <c r="J1580" s="1"/>
      <c r="K1580" s="1"/>
      <c r="L1580" s="1"/>
      <c r="M1580" s="1"/>
      <c r="N1580" s="2"/>
      <c r="O1580" s="2"/>
      <c r="P1580" s="2"/>
      <c r="Q1580" s="3"/>
      <c r="R1580" s="1"/>
      <c r="S1580" s="1"/>
      <c r="T1580" s="1"/>
      <c r="U1580" s="2"/>
      <c r="V1580" s="1"/>
      <c r="W1580" s="1"/>
      <c r="X1580" s="2"/>
      <c r="Y1580" s="1"/>
      <c r="Z1580" s="1"/>
      <c r="AA1580" s="2"/>
      <c r="AB1580" s="1"/>
      <c r="AC1580" s="1"/>
      <c r="AD1580" s="2"/>
      <c r="AE1580" s="1"/>
    </row>
    <row r="1581" spans="1:31" x14ac:dyDescent="0.25">
      <c r="A1581" s="2"/>
      <c r="B1581" s="47"/>
      <c r="C1581" s="2"/>
      <c r="D1581" s="2"/>
      <c r="E1581" s="2"/>
      <c r="F1581" s="2"/>
      <c r="G1581" s="2"/>
      <c r="H1581" s="2"/>
      <c r="I1581" s="1"/>
      <c r="J1581" s="1"/>
      <c r="K1581" s="1"/>
      <c r="L1581" s="1"/>
      <c r="M1581" s="1"/>
      <c r="N1581" s="2"/>
      <c r="O1581" s="2"/>
      <c r="P1581" s="2"/>
      <c r="Q1581" s="3"/>
      <c r="R1581" s="1"/>
      <c r="S1581" s="1"/>
      <c r="T1581" s="1"/>
      <c r="U1581" s="2"/>
      <c r="V1581" s="1"/>
      <c r="W1581" s="1"/>
      <c r="X1581" s="2"/>
      <c r="Y1581" s="1"/>
      <c r="Z1581" s="1"/>
      <c r="AA1581" s="2"/>
      <c r="AB1581" s="1"/>
      <c r="AC1581" s="1"/>
      <c r="AD1581" s="2"/>
      <c r="AE1581" s="1"/>
    </row>
    <row r="1582" spans="1:31" x14ac:dyDescent="0.25">
      <c r="A1582" s="2"/>
      <c r="B1582" s="47"/>
      <c r="C1582" s="2"/>
      <c r="D1582" s="2"/>
      <c r="E1582" s="2"/>
      <c r="F1582" s="2"/>
      <c r="G1582" s="2"/>
      <c r="H1582" s="2"/>
      <c r="I1582" s="1"/>
      <c r="J1582" s="1"/>
      <c r="K1582" s="1"/>
      <c r="L1582" s="1"/>
      <c r="M1582" s="1"/>
      <c r="N1582" s="2"/>
      <c r="O1582" s="2"/>
      <c r="P1582" s="2"/>
      <c r="Q1582" s="3"/>
      <c r="R1582" s="1"/>
      <c r="S1582" s="1"/>
      <c r="T1582" s="1"/>
      <c r="U1582" s="2"/>
      <c r="V1582" s="1"/>
      <c r="W1582" s="1"/>
      <c r="X1582" s="2"/>
      <c r="Y1582" s="1"/>
      <c r="Z1582" s="1"/>
      <c r="AA1582" s="2"/>
      <c r="AB1582" s="1"/>
      <c r="AC1582" s="1"/>
      <c r="AD1582" s="2"/>
      <c r="AE1582" s="1"/>
    </row>
    <row r="1583" spans="1:31" x14ac:dyDescent="0.25">
      <c r="A1583" s="2"/>
      <c r="B1583" s="47"/>
      <c r="C1583" s="2"/>
      <c r="D1583" s="2"/>
      <c r="E1583" s="2"/>
      <c r="F1583" s="2"/>
      <c r="G1583" s="2"/>
      <c r="H1583" s="2"/>
      <c r="I1583" s="1"/>
      <c r="J1583" s="1"/>
      <c r="K1583" s="1"/>
      <c r="L1583" s="1"/>
      <c r="M1583" s="1"/>
      <c r="N1583" s="2"/>
      <c r="O1583" s="2"/>
      <c r="P1583" s="2"/>
      <c r="Q1583" s="3"/>
      <c r="R1583" s="1"/>
      <c r="S1583" s="1"/>
      <c r="T1583" s="1"/>
      <c r="U1583" s="2"/>
      <c r="V1583" s="1"/>
      <c r="W1583" s="1"/>
      <c r="X1583" s="2"/>
      <c r="Y1583" s="1"/>
      <c r="Z1583" s="1"/>
      <c r="AA1583" s="2"/>
      <c r="AB1583" s="1"/>
      <c r="AC1583" s="1"/>
      <c r="AD1583" s="2"/>
      <c r="AE1583" s="1"/>
    </row>
    <row r="1584" spans="1:31" x14ac:dyDescent="0.25">
      <c r="A1584" s="2"/>
      <c r="B1584" s="47"/>
      <c r="C1584" s="2"/>
      <c r="D1584" s="2"/>
      <c r="E1584" s="2"/>
      <c r="F1584" s="2"/>
      <c r="G1584" s="2"/>
      <c r="H1584" s="2"/>
      <c r="I1584" s="1"/>
      <c r="J1584" s="1"/>
      <c r="K1584" s="1"/>
      <c r="L1584" s="1"/>
      <c r="M1584" s="1"/>
      <c r="N1584" s="2"/>
      <c r="O1584" s="2"/>
      <c r="P1584" s="2"/>
      <c r="Q1584" s="3"/>
      <c r="R1584" s="1"/>
      <c r="S1584" s="1"/>
      <c r="T1584" s="1"/>
      <c r="U1584" s="2"/>
      <c r="V1584" s="1"/>
      <c r="W1584" s="1"/>
      <c r="X1584" s="2"/>
      <c r="Y1584" s="1"/>
      <c r="Z1584" s="1"/>
      <c r="AA1584" s="2"/>
      <c r="AB1584" s="1"/>
      <c r="AC1584" s="1"/>
      <c r="AD1584" s="2"/>
      <c r="AE1584" s="1"/>
    </row>
    <row r="1585" spans="1:31" x14ac:dyDescent="0.25">
      <c r="A1585" s="2"/>
      <c r="B1585" s="47"/>
      <c r="C1585" s="2"/>
      <c r="D1585" s="2"/>
      <c r="E1585" s="2"/>
      <c r="F1585" s="2"/>
      <c r="G1585" s="2"/>
      <c r="H1585" s="2"/>
      <c r="I1585" s="1"/>
      <c r="J1585" s="1"/>
      <c r="K1585" s="1"/>
      <c r="L1585" s="1"/>
      <c r="M1585" s="1"/>
      <c r="N1585" s="2"/>
      <c r="O1585" s="2"/>
      <c r="P1585" s="2"/>
      <c r="Q1585" s="3"/>
      <c r="R1585" s="1"/>
      <c r="S1585" s="1"/>
      <c r="T1585" s="1"/>
      <c r="U1585" s="2"/>
      <c r="V1585" s="1"/>
      <c r="W1585" s="1"/>
      <c r="X1585" s="2"/>
      <c r="Y1585" s="1"/>
      <c r="Z1585" s="1"/>
      <c r="AA1585" s="2"/>
      <c r="AB1585" s="1"/>
      <c r="AC1585" s="1"/>
      <c r="AD1585" s="2"/>
      <c r="AE1585" s="1"/>
    </row>
    <row r="1586" spans="1:31" x14ac:dyDescent="0.25">
      <c r="A1586" s="2"/>
      <c r="B1586" s="47"/>
      <c r="C1586" s="2"/>
      <c r="D1586" s="2"/>
      <c r="E1586" s="2"/>
      <c r="F1586" s="2"/>
      <c r="G1586" s="2"/>
      <c r="H1586" s="2"/>
      <c r="I1586" s="1"/>
      <c r="J1586" s="1"/>
      <c r="K1586" s="1"/>
      <c r="L1586" s="1"/>
      <c r="M1586" s="1"/>
      <c r="N1586" s="2"/>
      <c r="O1586" s="2"/>
      <c r="P1586" s="2"/>
      <c r="Q1586" s="3"/>
      <c r="R1586" s="1"/>
      <c r="S1586" s="1"/>
      <c r="T1586" s="1"/>
      <c r="U1586" s="2"/>
      <c r="V1586" s="1"/>
      <c r="W1586" s="1"/>
      <c r="X1586" s="2"/>
      <c r="Y1586" s="1"/>
      <c r="Z1586" s="1"/>
      <c r="AA1586" s="2"/>
      <c r="AB1586" s="1"/>
      <c r="AC1586" s="1"/>
      <c r="AD1586" s="2"/>
      <c r="AE1586" s="1"/>
    </row>
    <row r="1587" spans="1:31" x14ac:dyDescent="0.25">
      <c r="A1587" s="2"/>
      <c r="B1587" s="47"/>
      <c r="C1587" s="2"/>
      <c r="D1587" s="2"/>
      <c r="E1587" s="2"/>
      <c r="F1587" s="2"/>
      <c r="G1587" s="2"/>
      <c r="H1587" s="2"/>
      <c r="I1587" s="1"/>
      <c r="J1587" s="1"/>
      <c r="K1587" s="1"/>
      <c r="L1587" s="1"/>
      <c r="M1587" s="1"/>
      <c r="N1587" s="2"/>
      <c r="O1587" s="2"/>
      <c r="P1587" s="2"/>
      <c r="Q1587" s="3"/>
      <c r="R1587" s="1"/>
      <c r="S1587" s="1"/>
      <c r="T1587" s="1"/>
      <c r="U1587" s="2"/>
      <c r="V1587" s="1"/>
      <c r="W1587" s="1"/>
      <c r="X1587" s="2"/>
      <c r="Y1587" s="1"/>
      <c r="Z1587" s="1"/>
      <c r="AA1587" s="2"/>
      <c r="AB1587" s="1"/>
      <c r="AC1587" s="1"/>
      <c r="AD1587" s="2"/>
      <c r="AE1587" s="1"/>
    </row>
    <row r="1588" spans="1:31" x14ac:dyDescent="0.25">
      <c r="A1588" s="2"/>
      <c r="B1588" s="47"/>
      <c r="C1588" s="2"/>
      <c r="D1588" s="2"/>
      <c r="E1588" s="2"/>
      <c r="F1588" s="2"/>
      <c r="G1588" s="2"/>
      <c r="H1588" s="2"/>
      <c r="I1588" s="1"/>
      <c r="J1588" s="1"/>
      <c r="K1588" s="1"/>
      <c r="L1588" s="1"/>
      <c r="M1588" s="1"/>
      <c r="N1588" s="2"/>
      <c r="O1588" s="2"/>
      <c r="P1588" s="2"/>
      <c r="Q1588" s="3"/>
      <c r="R1588" s="1"/>
      <c r="S1588" s="1"/>
      <c r="T1588" s="1"/>
      <c r="U1588" s="2"/>
      <c r="V1588" s="1"/>
      <c r="W1588" s="1"/>
      <c r="X1588" s="2"/>
      <c r="Y1588" s="1"/>
      <c r="Z1588" s="1"/>
      <c r="AA1588" s="2"/>
      <c r="AB1588" s="1"/>
      <c r="AC1588" s="1"/>
      <c r="AD1588" s="2"/>
      <c r="AE1588" s="1"/>
    </row>
    <row r="1589" spans="1:31" x14ac:dyDescent="0.25">
      <c r="A1589" s="2"/>
      <c r="B1589" s="47"/>
      <c r="C1589" s="2"/>
      <c r="D1589" s="2"/>
      <c r="E1589" s="2"/>
      <c r="F1589" s="2"/>
      <c r="G1589" s="2"/>
      <c r="H1589" s="2"/>
      <c r="I1589" s="1"/>
      <c r="J1589" s="1"/>
      <c r="K1589" s="1"/>
      <c r="L1589" s="1"/>
      <c r="M1589" s="1"/>
      <c r="N1589" s="2"/>
      <c r="O1589" s="2"/>
      <c r="P1589" s="2"/>
      <c r="Q1589" s="3"/>
      <c r="R1589" s="1"/>
      <c r="S1589" s="1"/>
      <c r="T1589" s="1"/>
      <c r="U1589" s="2"/>
      <c r="V1589" s="1"/>
      <c r="W1589" s="1"/>
      <c r="X1589" s="2"/>
      <c r="Y1589" s="1"/>
      <c r="Z1589" s="1"/>
      <c r="AA1589" s="2"/>
      <c r="AB1589" s="1"/>
      <c r="AC1589" s="1"/>
      <c r="AD1589" s="2"/>
      <c r="AE1589" s="1"/>
    </row>
    <row r="1590" spans="1:31" x14ac:dyDescent="0.25">
      <c r="A1590" s="2"/>
      <c r="B1590" s="47"/>
      <c r="C1590" s="2"/>
      <c r="D1590" s="2"/>
      <c r="E1590" s="2"/>
      <c r="F1590" s="2"/>
      <c r="G1590" s="2"/>
      <c r="H1590" s="2"/>
      <c r="I1590" s="1"/>
      <c r="J1590" s="1"/>
      <c r="K1590" s="1"/>
      <c r="L1590" s="1"/>
      <c r="M1590" s="1"/>
      <c r="N1590" s="2"/>
      <c r="O1590" s="2"/>
      <c r="P1590" s="2"/>
      <c r="Q1590" s="3"/>
      <c r="R1590" s="1"/>
      <c r="S1590" s="1"/>
      <c r="T1590" s="1"/>
      <c r="U1590" s="2"/>
      <c r="V1590" s="1"/>
      <c r="W1590" s="1"/>
      <c r="X1590" s="2"/>
      <c r="Y1590" s="1"/>
      <c r="Z1590" s="1"/>
      <c r="AA1590" s="2"/>
      <c r="AB1590" s="1"/>
      <c r="AC1590" s="1"/>
      <c r="AD1590" s="2"/>
      <c r="AE1590" s="1"/>
    </row>
    <row r="1591" spans="1:31" x14ac:dyDescent="0.25">
      <c r="A1591" s="2"/>
      <c r="B1591" s="47"/>
      <c r="C1591" s="2"/>
      <c r="D1591" s="2"/>
      <c r="E1591" s="2"/>
      <c r="F1591" s="2"/>
      <c r="G1591" s="2"/>
      <c r="H1591" s="2"/>
      <c r="I1591" s="1"/>
      <c r="J1591" s="1"/>
      <c r="K1591" s="1"/>
      <c r="L1591" s="1"/>
      <c r="M1591" s="1"/>
      <c r="N1591" s="2"/>
      <c r="O1591" s="2"/>
      <c r="P1591" s="2"/>
      <c r="Q1591" s="3"/>
      <c r="R1591" s="1"/>
      <c r="S1591" s="1"/>
      <c r="T1591" s="1"/>
      <c r="U1591" s="2"/>
      <c r="V1591" s="1"/>
      <c r="W1591" s="1"/>
      <c r="X1591" s="2"/>
      <c r="Y1591" s="1"/>
      <c r="Z1591" s="1"/>
      <c r="AA1591" s="2"/>
      <c r="AB1591" s="1"/>
      <c r="AC1591" s="1"/>
      <c r="AD1591" s="2"/>
      <c r="AE1591" s="1"/>
    </row>
    <row r="1592" spans="1:31" x14ac:dyDescent="0.25">
      <c r="A1592" s="2"/>
      <c r="B1592" s="47"/>
      <c r="C1592" s="2"/>
      <c r="D1592" s="2"/>
      <c r="E1592" s="2"/>
      <c r="F1592" s="2"/>
      <c r="G1592" s="2"/>
      <c r="H1592" s="2"/>
      <c r="I1592" s="1"/>
      <c r="J1592" s="1"/>
      <c r="K1592" s="1"/>
      <c r="L1592" s="1"/>
      <c r="M1592" s="1"/>
      <c r="N1592" s="2"/>
      <c r="O1592" s="2"/>
      <c r="P1592" s="2"/>
      <c r="Q1592" s="3"/>
      <c r="R1592" s="1"/>
      <c r="S1592" s="1"/>
      <c r="T1592" s="1"/>
      <c r="U1592" s="2"/>
      <c r="V1592" s="1"/>
      <c r="W1592" s="1"/>
      <c r="X1592" s="2"/>
      <c r="Y1592" s="1"/>
      <c r="Z1592" s="1"/>
      <c r="AA1592" s="2"/>
      <c r="AB1592" s="1"/>
      <c r="AC1592" s="1"/>
      <c r="AD1592" s="2"/>
      <c r="AE1592" s="1"/>
    </row>
    <row r="1593" spans="1:31" x14ac:dyDescent="0.25">
      <c r="A1593" s="2"/>
      <c r="B1593" s="47"/>
      <c r="C1593" s="2"/>
      <c r="D1593" s="2"/>
      <c r="E1593" s="2"/>
      <c r="F1593" s="2"/>
      <c r="G1593" s="2"/>
      <c r="H1593" s="2"/>
      <c r="I1593" s="1"/>
      <c r="J1593" s="1"/>
      <c r="K1593" s="1"/>
      <c r="L1593" s="1"/>
      <c r="M1593" s="1"/>
      <c r="N1593" s="2"/>
      <c r="O1593" s="2"/>
      <c r="P1593" s="2"/>
      <c r="Q1593" s="3"/>
      <c r="R1593" s="1"/>
      <c r="S1593" s="1"/>
      <c r="T1593" s="1"/>
      <c r="U1593" s="2"/>
      <c r="V1593" s="1"/>
      <c r="W1593" s="1"/>
      <c r="X1593" s="2"/>
      <c r="Y1593" s="1"/>
      <c r="Z1593" s="1"/>
      <c r="AA1593" s="2"/>
      <c r="AB1593" s="1"/>
      <c r="AC1593" s="1"/>
      <c r="AD1593" s="2"/>
      <c r="AE1593" s="1"/>
    </row>
    <row r="1594" spans="1:31" x14ac:dyDescent="0.25">
      <c r="A1594" s="2"/>
      <c r="B1594" s="47"/>
      <c r="C1594" s="2"/>
      <c r="D1594" s="2"/>
      <c r="E1594" s="2"/>
      <c r="F1594" s="2"/>
      <c r="G1594" s="2"/>
      <c r="H1594" s="2"/>
      <c r="I1594" s="1"/>
      <c r="J1594" s="1"/>
      <c r="K1594" s="1"/>
      <c r="L1594" s="1"/>
      <c r="M1594" s="1"/>
      <c r="N1594" s="2"/>
      <c r="O1594" s="2"/>
      <c r="P1594" s="2"/>
      <c r="Q1594" s="3"/>
      <c r="R1594" s="1"/>
      <c r="S1594" s="1"/>
      <c r="T1594" s="1"/>
      <c r="U1594" s="2"/>
      <c r="V1594" s="1"/>
      <c r="W1594" s="1"/>
      <c r="X1594" s="2"/>
      <c r="Y1594" s="1"/>
      <c r="Z1594" s="1"/>
      <c r="AA1594" s="2"/>
      <c r="AB1594" s="1"/>
      <c r="AC1594" s="1"/>
      <c r="AD1594" s="2"/>
      <c r="AE1594" s="1"/>
    </row>
    <row r="1595" spans="1:31" x14ac:dyDescent="0.25">
      <c r="A1595" s="2"/>
      <c r="B1595" s="47"/>
      <c r="C1595" s="2"/>
      <c r="D1595" s="2"/>
      <c r="E1595" s="2"/>
      <c r="F1595" s="2"/>
      <c r="G1595" s="2"/>
      <c r="H1595" s="2"/>
      <c r="I1595" s="1"/>
      <c r="J1595" s="1"/>
      <c r="K1595" s="1"/>
      <c r="L1595" s="1"/>
      <c r="M1595" s="1"/>
      <c r="N1595" s="2"/>
      <c r="O1595" s="2"/>
      <c r="P1595" s="2"/>
      <c r="Q1595" s="3"/>
      <c r="R1595" s="1"/>
      <c r="S1595" s="1"/>
      <c r="T1595" s="1"/>
      <c r="U1595" s="2"/>
      <c r="V1595" s="1"/>
      <c r="W1595" s="1"/>
      <c r="X1595" s="2"/>
      <c r="Y1595" s="1"/>
      <c r="Z1595" s="1"/>
      <c r="AA1595" s="2"/>
      <c r="AB1595" s="1"/>
      <c r="AC1595" s="1"/>
      <c r="AD1595" s="2"/>
      <c r="AE1595" s="1"/>
    </row>
    <row r="1596" spans="1:31" x14ac:dyDescent="0.25">
      <c r="A1596" s="2"/>
      <c r="B1596" s="47"/>
      <c r="C1596" s="2"/>
      <c r="D1596" s="2"/>
      <c r="E1596" s="2"/>
      <c r="F1596" s="2"/>
      <c r="G1596" s="2"/>
      <c r="H1596" s="2"/>
      <c r="I1596" s="1"/>
      <c r="J1596" s="1"/>
      <c r="K1596" s="1"/>
      <c r="L1596" s="1"/>
      <c r="M1596" s="1"/>
      <c r="N1596" s="2"/>
      <c r="O1596" s="2"/>
      <c r="P1596" s="2"/>
      <c r="Q1596" s="3"/>
      <c r="R1596" s="1"/>
      <c r="S1596" s="1"/>
      <c r="T1596" s="1"/>
      <c r="U1596" s="2"/>
      <c r="V1596" s="1"/>
      <c r="W1596" s="1"/>
      <c r="X1596" s="2"/>
      <c r="Y1596" s="1"/>
      <c r="Z1596" s="1"/>
      <c r="AA1596" s="2"/>
      <c r="AB1596" s="1"/>
      <c r="AC1596" s="1"/>
      <c r="AD1596" s="2"/>
      <c r="AE1596" s="1"/>
    </row>
    <row r="1597" spans="1:31" x14ac:dyDescent="0.25">
      <c r="A1597" s="2"/>
      <c r="B1597" s="47"/>
      <c r="C1597" s="2"/>
      <c r="D1597" s="2"/>
      <c r="E1597" s="2"/>
      <c r="F1597" s="2"/>
      <c r="G1597" s="2"/>
      <c r="H1597" s="2"/>
      <c r="I1597" s="1"/>
      <c r="J1597" s="1"/>
      <c r="K1597" s="1"/>
      <c r="L1597" s="1"/>
      <c r="M1597" s="1"/>
      <c r="N1597" s="2"/>
      <c r="O1597" s="2"/>
      <c r="P1597" s="2"/>
      <c r="Q1597" s="3"/>
      <c r="R1597" s="1"/>
      <c r="S1597" s="1"/>
      <c r="T1597" s="1"/>
      <c r="U1597" s="2"/>
      <c r="V1597" s="1"/>
      <c r="W1597" s="1"/>
      <c r="X1597" s="2"/>
      <c r="Y1597" s="1"/>
      <c r="Z1597" s="1"/>
      <c r="AA1597" s="2"/>
      <c r="AB1597" s="1"/>
      <c r="AC1597" s="1"/>
      <c r="AD1597" s="2"/>
      <c r="AE1597" s="1"/>
    </row>
    <row r="1598" spans="1:31" x14ac:dyDescent="0.25">
      <c r="A1598" s="2"/>
      <c r="B1598" s="47"/>
      <c r="C1598" s="2"/>
      <c r="D1598" s="2"/>
      <c r="E1598" s="2"/>
      <c r="F1598" s="2"/>
      <c r="G1598" s="2"/>
      <c r="H1598" s="2"/>
      <c r="I1598" s="1"/>
      <c r="J1598" s="1"/>
      <c r="K1598" s="1"/>
      <c r="L1598" s="1"/>
      <c r="M1598" s="1"/>
      <c r="N1598" s="2"/>
      <c r="O1598" s="2"/>
      <c r="P1598" s="2"/>
      <c r="Q1598" s="3"/>
      <c r="R1598" s="1"/>
      <c r="S1598" s="1"/>
      <c r="T1598" s="1"/>
      <c r="U1598" s="2"/>
      <c r="V1598" s="1"/>
      <c r="W1598" s="1"/>
      <c r="X1598" s="2"/>
      <c r="Y1598" s="1"/>
      <c r="Z1598" s="1"/>
      <c r="AA1598" s="2"/>
      <c r="AB1598" s="1"/>
      <c r="AC1598" s="1"/>
      <c r="AD1598" s="2"/>
      <c r="AE1598" s="1"/>
    </row>
    <row r="1599" spans="1:31" x14ac:dyDescent="0.25">
      <c r="A1599" s="2"/>
      <c r="B1599" s="47"/>
      <c r="C1599" s="2"/>
      <c r="D1599" s="2"/>
      <c r="E1599" s="2"/>
      <c r="F1599" s="2"/>
      <c r="G1599" s="2"/>
      <c r="H1599" s="2"/>
      <c r="I1599" s="1"/>
      <c r="J1599" s="1"/>
      <c r="K1599" s="1"/>
      <c r="L1599" s="1"/>
      <c r="M1599" s="1"/>
      <c r="N1599" s="2"/>
      <c r="O1599" s="2"/>
      <c r="P1599" s="2"/>
      <c r="Q1599" s="3"/>
      <c r="R1599" s="1"/>
      <c r="S1599" s="1"/>
      <c r="T1599" s="1"/>
      <c r="U1599" s="2"/>
      <c r="V1599" s="1"/>
      <c r="W1599" s="1"/>
      <c r="X1599" s="2"/>
      <c r="Y1599" s="1"/>
      <c r="Z1599" s="1"/>
      <c r="AA1599" s="2"/>
      <c r="AB1599" s="1"/>
      <c r="AC1599" s="1"/>
      <c r="AD1599" s="2"/>
      <c r="AE1599" s="1"/>
    </row>
    <row r="1600" spans="1:31" x14ac:dyDescent="0.25">
      <c r="A1600" s="2"/>
      <c r="B1600" s="47"/>
      <c r="C1600" s="2"/>
      <c r="D1600" s="2"/>
      <c r="E1600" s="2"/>
      <c r="F1600" s="2"/>
      <c r="G1600" s="2"/>
      <c r="H1600" s="2"/>
      <c r="I1600" s="1"/>
      <c r="J1600" s="1"/>
      <c r="K1600" s="1"/>
      <c r="L1600" s="1"/>
      <c r="M1600" s="1"/>
      <c r="N1600" s="2"/>
      <c r="O1600" s="2"/>
      <c r="P1600" s="2"/>
      <c r="Q1600" s="3"/>
      <c r="R1600" s="1"/>
      <c r="S1600" s="1"/>
      <c r="T1600" s="1"/>
      <c r="U1600" s="2"/>
      <c r="V1600" s="1"/>
      <c r="W1600" s="1"/>
      <c r="X1600" s="2"/>
      <c r="Y1600" s="1"/>
      <c r="Z1600" s="1"/>
      <c r="AA1600" s="2"/>
      <c r="AB1600" s="1"/>
      <c r="AC1600" s="1"/>
      <c r="AD1600" s="2"/>
      <c r="AE1600" s="1"/>
    </row>
    <row r="1601" spans="1:31" x14ac:dyDescent="0.25">
      <c r="A1601" s="2"/>
      <c r="B1601" s="47"/>
      <c r="C1601" s="2"/>
      <c r="D1601" s="2"/>
      <c r="E1601" s="2"/>
      <c r="F1601" s="2"/>
      <c r="G1601" s="2"/>
      <c r="H1601" s="2"/>
      <c r="I1601" s="1"/>
      <c r="J1601" s="1"/>
      <c r="K1601" s="1"/>
      <c r="L1601" s="1"/>
      <c r="M1601" s="1"/>
      <c r="N1601" s="2"/>
      <c r="O1601" s="2"/>
      <c r="P1601" s="2"/>
      <c r="Q1601" s="3"/>
      <c r="R1601" s="1"/>
      <c r="S1601" s="1"/>
      <c r="T1601" s="1"/>
      <c r="U1601" s="2"/>
      <c r="V1601" s="1"/>
      <c r="W1601" s="1"/>
      <c r="X1601" s="2"/>
      <c r="Y1601" s="1"/>
      <c r="Z1601" s="1"/>
      <c r="AA1601" s="2"/>
      <c r="AB1601" s="1"/>
      <c r="AC1601" s="1"/>
      <c r="AD1601" s="2"/>
      <c r="AE1601" s="1"/>
    </row>
    <row r="1602" spans="1:31" x14ac:dyDescent="0.25">
      <c r="A1602" s="2"/>
      <c r="B1602" s="47"/>
      <c r="C1602" s="2"/>
      <c r="D1602" s="2"/>
      <c r="E1602" s="2"/>
      <c r="F1602" s="2"/>
      <c r="G1602" s="2"/>
      <c r="H1602" s="2"/>
      <c r="I1602" s="1"/>
      <c r="J1602" s="1"/>
      <c r="K1602" s="1"/>
      <c r="L1602" s="1"/>
      <c r="M1602" s="1"/>
      <c r="N1602" s="2"/>
      <c r="O1602" s="2"/>
      <c r="P1602" s="2"/>
      <c r="Q1602" s="3"/>
      <c r="R1602" s="1"/>
      <c r="S1602" s="1"/>
      <c r="T1602" s="1"/>
      <c r="U1602" s="2"/>
      <c r="V1602" s="1"/>
      <c r="W1602" s="1"/>
      <c r="X1602" s="2"/>
      <c r="Y1602" s="1"/>
      <c r="Z1602" s="1"/>
      <c r="AA1602" s="2"/>
      <c r="AB1602" s="1"/>
      <c r="AC1602" s="1"/>
      <c r="AD1602" s="2"/>
      <c r="AE1602" s="1"/>
    </row>
    <row r="1603" spans="1:31" x14ac:dyDescent="0.25">
      <c r="A1603" s="2"/>
      <c r="B1603" s="47"/>
      <c r="C1603" s="2"/>
      <c r="D1603" s="2"/>
      <c r="E1603" s="2"/>
      <c r="F1603" s="2"/>
      <c r="G1603" s="2"/>
      <c r="H1603" s="2"/>
      <c r="I1603" s="1"/>
      <c r="J1603" s="1"/>
      <c r="K1603" s="1"/>
      <c r="L1603" s="1"/>
      <c r="M1603" s="1"/>
      <c r="N1603" s="2"/>
      <c r="O1603" s="2"/>
      <c r="P1603" s="2"/>
      <c r="Q1603" s="3"/>
      <c r="R1603" s="1"/>
      <c r="S1603" s="1"/>
      <c r="T1603" s="1"/>
      <c r="U1603" s="2"/>
      <c r="V1603" s="1"/>
      <c r="W1603" s="1"/>
      <c r="X1603" s="2"/>
      <c r="Y1603" s="1"/>
      <c r="Z1603" s="1"/>
      <c r="AA1603" s="2"/>
      <c r="AB1603" s="1"/>
      <c r="AC1603" s="1"/>
      <c r="AD1603" s="2"/>
      <c r="AE1603" s="1"/>
    </row>
    <row r="1604" spans="1:31" x14ac:dyDescent="0.25">
      <c r="A1604" s="2"/>
      <c r="B1604" s="47"/>
      <c r="C1604" s="2"/>
      <c r="D1604" s="2"/>
      <c r="E1604" s="2"/>
      <c r="F1604" s="2"/>
      <c r="G1604" s="2"/>
      <c r="H1604" s="2"/>
      <c r="I1604" s="1"/>
      <c r="J1604" s="1"/>
      <c r="K1604" s="1"/>
      <c r="L1604" s="1"/>
      <c r="M1604" s="1"/>
      <c r="N1604" s="2"/>
      <c r="O1604" s="2"/>
      <c r="P1604" s="2"/>
      <c r="Q1604" s="3"/>
      <c r="R1604" s="1"/>
      <c r="S1604" s="1"/>
      <c r="T1604" s="1"/>
      <c r="U1604" s="2"/>
      <c r="V1604" s="1"/>
      <c r="W1604" s="1"/>
      <c r="X1604" s="2"/>
      <c r="Y1604" s="1"/>
      <c r="Z1604" s="1"/>
      <c r="AA1604" s="2"/>
      <c r="AB1604" s="1"/>
      <c r="AC1604" s="1"/>
      <c r="AD1604" s="2"/>
      <c r="AE1604" s="1"/>
    </row>
    <row r="1605" spans="1:31" x14ac:dyDescent="0.25">
      <c r="A1605" s="2"/>
      <c r="B1605" s="47"/>
      <c r="C1605" s="2"/>
      <c r="D1605" s="2"/>
      <c r="E1605" s="2"/>
      <c r="F1605" s="2"/>
      <c r="G1605" s="2"/>
      <c r="H1605" s="2"/>
      <c r="I1605" s="1"/>
      <c r="J1605" s="1"/>
      <c r="K1605" s="1"/>
      <c r="L1605" s="1"/>
      <c r="M1605" s="1"/>
      <c r="N1605" s="2"/>
      <c r="O1605" s="2"/>
      <c r="P1605" s="2"/>
      <c r="Q1605" s="3"/>
      <c r="R1605" s="1"/>
      <c r="S1605" s="1"/>
      <c r="T1605" s="1"/>
      <c r="U1605" s="2"/>
      <c r="V1605" s="1"/>
      <c r="W1605" s="1"/>
      <c r="X1605" s="2"/>
      <c r="Y1605" s="1"/>
      <c r="Z1605" s="1"/>
      <c r="AA1605" s="2"/>
      <c r="AB1605" s="1"/>
      <c r="AC1605" s="1"/>
      <c r="AD1605" s="2"/>
      <c r="AE1605" s="1"/>
    </row>
    <row r="1606" spans="1:31" x14ac:dyDescent="0.25">
      <c r="A1606" s="2"/>
      <c r="B1606" s="47"/>
      <c r="C1606" s="2"/>
      <c r="D1606" s="2"/>
      <c r="E1606" s="2"/>
      <c r="F1606" s="2"/>
      <c r="G1606" s="2"/>
      <c r="H1606" s="2"/>
      <c r="I1606" s="1"/>
      <c r="J1606" s="1"/>
      <c r="K1606" s="1"/>
      <c r="L1606" s="1"/>
      <c r="M1606" s="1"/>
      <c r="N1606" s="2"/>
      <c r="O1606" s="2"/>
      <c r="P1606" s="2"/>
      <c r="Q1606" s="3"/>
      <c r="R1606" s="1"/>
      <c r="S1606" s="1"/>
      <c r="T1606" s="1"/>
      <c r="U1606" s="2"/>
      <c r="V1606" s="1"/>
      <c r="W1606" s="1"/>
      <c r="X1606" s="2"/>
      <c r="Y1606" s="1"/>
      <c r="Z1606" s="1"/>
      <c r="AA1606" s="2"/>
      <c r="AB1606" s="1"/>
      <c r="AC1606" s="1"/>
      <c r="AD1606" s="2"/>
      <c r="AE1606" s="1"/>
    </row>
    <row r="1607" spans="1:31" x14ac:dyDescent="0.25">
      <c r="A1607" s="2"/>
      <c r="B1607" s="47"/>
      <c r="C1607" s="2"/>
      <c r="D1607" s="2"/>
      <c r="E1607" s="2"/>
      <c r="F1607" s="2"/>
      <c r="G1607" s="2"/>
      <c r="H1607" s="2"/>
      <c r="I1607" s="1"/>
      <c r="J1607" s="1"/>
      <c r="K1607" s="1"/>
      <c r="L1607" s="1"/>
      <c r="M1607" s="1"/>
      <c r="N1607" s="2"/>
      <c r="O1607" s="2"/>
      <c r="P1607" s="2"/>
      <c r="Q1607" s="3"/>
      <c r="R1607" s="1"/>
      <c r="S1607" s="1"/>
      <c r="T1607" s="1"/>
      <c r="U1607" s="2"/>
      <c r="V1607" s="1"/>
      <c r="W1607" s="1"/>
      <c r="X1607" s="2"/>
      <c r="Y1607" s="1"/>
      <c r="Z1607" s="1"/>
      <c r="AA1607" s="2"/>
      <c r="AB1607" s="1"/>
      <c r="AC1607" s="1"/>
      <c r="AD1607" s="2"/>
      <c r="AE1607" s="1"/>
    </row>
    <row r="1608" spans="1:31" x14ac:dyDescent="0.25">
      <c r="A1608" s="2"/>
      <c r="B1608" s="47"/>
      <c r="C1608" s="2"/>
      <c r="D1608" s="2"/>
      <c r="E1608" s="2"/>
      <c r="F1608" s="2"/>
      <c r="G1608" s="2"/>
      <c r="H1608" s="2"/>
      <c r="I1608" s="1"/>
      <c r="J1608" s="1"/>
      <c r="K1608" s="1"/>
      <c r="L1608" s="1"/>
      <c r="M1608" s="1"/>
      <c r="N1608" s="2"/>
      <c r="O1608" s="2"/>
      <c r="P1608" s="2"/>
      <c r="Q1608" s="3"/>
      <c r="R1608" s="1"/>
      <c r="S1608" s="1"/>
      <c r="T1608" s="1"/>
      <c r="U1608" s="2"/>
      <c r="V1608" s="1"/>
      <c r="W1608" s="1"/>
      <c r="X1608" s="2"/>
      <c r="Y1608" s="1"/>
      <c r="Z1608" s="1"/>
      <c r="AA1608" s="2"/>
      <c r="AB1608" s="1"/>
      <c r="AC1608" s="1"/>
      <c r="AD1608" s="2"/>
      <c r="AE1608" s="1"/>
    </row>
    <row r="1609" spans="1:31" x14ac:dyDescent="0.25">
      <c r="A1609" s="2"/>
      <c r="B1609" s="47"/>
      <c r="C1609" s="2"/>
      <c r="D1609" s="2"/>
      <c r="E1609" s="2"/>
      <c r="F1609" s="2"/>
      <c r="G1609" s="2"/>
      <c r="H1609" s="2"/>
      <c r="I1609" s="1"/>
      <c r="J1609" s="1"/>
      <c r="K1609" s="1"/>
      <c r="L1609" s="1"/>
      <c r="M1609" s="1"/>
      <c r="N1609" s="2"/>
      <c r="O1609" s="2"/>
      <c r="P1609" s="2"/>
      <c r="Q1609" s="3"/>
      <c r="R1609" s="1"/>
      <c r="S1609" s="1"/>
      <c r="T1609" s="1"/>
      <c r="U1609" s="2"/>
      <c r="V1609" s="1"/>
      <c r="W1609" s="1"/>
      <c r="X1609" s="2"/>
      <c r="Y1609" s="1"/>
      <c r="Z1609" s="1"/>
      <c r="AA1609" s="2"/>
      <c r="AB1609" s="1"/>
      <c r="AC1609" s="1"/>
      <c r="AD1609" s="2"/>
      <c r="AE1609" s="1"/>
    </row>
    <row r="1610" spans="1:31" x14ac:dyDescent="0.25">
      <c r="A1610" s="2"/>
      <c r="B1610" s="47"/>
      <c r="C1610" s="2"/>
      <c r="D1610" s="2"/>
      <c r="E1610" s="2"/>
      <c r="F1610" s="2"/>
      <c r="G1610" s="2"/>
      <c r="H1610" s="2"/>
      <c r="I1610" s="1"/>
      <c r="J1610" s="1"/>
      <c r="K1610" s="1"/>
      <c r="L1610" s="1"/>
      <c r="M1610" s="1"/>
      <c r="N1610" s="2"/>
      <c r="O1610" s="2"/>
      <c r="P1610" s="2"/>
      <c r="Q1610" s="3"/>
      <c r="R1610" s="1"/>
      <c r="S1610" s="1"/>
      <c r="T1610" s="1"/>
      <c r="U1610" s="2"/>
      <c r="V1610" s="1"/>
      <c r="W1610" s="1"/>
      <c r="X1610" s="2"/>
      <c r="Y1610" s="1"/>
      <c r="Z1610" s="1"/>
      <c r="AA1610" s="2"/>
      <c r="AB1610" s="1"/>
      <c r="AC1610" s="1"/>
      <c r="AD1610" s="2"/>
      <c r="AE1610" s="1"/>
    </row>
    <row r="1611" spans="1:31" x14ac:dyDescent="0.25">
      <c r="A1611" s="2"/>
      <c r="B1611" s="47"/>
      <c r="C1611" s="2"/>
      <c r="D1611" s="2"/>
      <c r="E1611" s="2"/>
      <c r="F1611" s="2"/>
      <c r="G1611" s="2"/>
      <c r="H1611" s="2"/>
      <c r="I1611" s="1"/>
      <c r="J1611" s="1"/>
      <c r="K1611" s="1"/>
      <c r="L1611" s="1"/>
      <c r="M1611" s="1"/>
      <c r="N1611" s="2"/>
      <c r="O1611" s="2"/>
      <c r="P1611" s="2"/>
      <c r="Q1611" s="3"/>
      <c r="R1611" s="1"/>
      <c r="S1611" s="1"/>
      <c r="T1611" s="1"/>
      <c r="U1611" s="2"/>
      <c r="V1611" s="1"/>
      <c r="W1611" s="1"/>
      <c r="X1611" s="2"/>
      <c r="Y1611" s="1"/>
      <c r="Z1611" s="1"/>
      <c r="AA1611" s="2"/>
      <c r="AB1611" s="1"/>
      <c r="AC1611" s="1"/>
      <c r="AD1611" s="2"/>
      <c r="AE1611" s="1"/>
    </row>
    <row r="1612" spans="1:31" x14ac:dyDescent="0.25">
      <c r="A1612" s="2"/>
      <c r="B1612" s="47"/>
      <c r="C1612" s="2"/>
      <c r="D1612" s="2"/>
      <c r="E1612" s="2"/>
      <c r="F1612" s="2"/>
      <c r="G1612" s="2"/>
      <c r="H1612" s="2"/>
      <c r="I1612" s="1"/>
      <c r="J1612" s="1"/>
      <c r="K1612" s="1"/>
      <c r="L1612" s="1"/>
      <c r="M1612" s="1"/>
      <c r="N1612" s="2"/>
      <c r="O1612" s="2"/>
      <c r="P1612" s="2"/>
      <c r="Q1612" s="3"/>
      <c r="R1612" s="1"/>
      <c r="S1612" s="1"/>
      <c r="T1612" s="1"/>
      <c r="U1612" s="2"/>
      <c r="V1612" s="1"/>
      <c r="W1612" s="1"/>
      <c r="X1612" s="2"/>
      <c r="Y1612" s="1"/>
      <c r="Z1612" s="1"/>
      <c r="AA1612" s="2"/>
      <c r="AB1612" s="1"/>
      <c r="AC1612" s="1"/>
      <c r="AD1612" s="2"/>
      <c r="AE1612" s="1"/>
    </row>
    <row r="1613" spans="1:31" x14ac:dyDescent="0.25">
      <c r="A1613" s="2"/>
      <c r="B1613" s="47"/>
      <c r="C1613" s="2"/>
      <c r="D1613" s="2"/>
      <c r="E1613" s="2"/>
      <c r="F1613" s="2"/>
      <c r="G1613" s="2"/>
      <c r="H1613" s="2"/>
      <c r="I1613" s="1"/>
      <c r="J1613" s="1"/>
      <c r="K1613" s="1"/>
      <c r="L1613" s="1"/>
      <c r="M1613" s="1"/>
      <c r="N1613" s="2"/>
      <c r="O1613" s="2"/>
      <c r="P1613" s="2"/>
      <c r="Q1613" s="3"/>
      <c r="R1613" s="1"/>
      <c r="S1613" s="1"/>
      <c r="T1613" s="1"/>
      <c r="U1613" s="2"/>
      <c r="V1613" s="1"/>
      <c r="W1613" s="1"/>
      <c r="X1613" s="2"/>
      <c r="Y1613" s="1"/>
      <c r="Z1613" s="1"/>
      <c r="AA1613" s="2"/>
      <c r="AB1613" s="1"/>
      <c r="AC1613" s="1"/>
      <c r="AD1613" s="2"/>
      <c r="AE1613" s="1"/>
    </row>
    <row r="1614" spans="1:31" x14ac:dyDescent="0.25">
      <c r="A1614" s="2"/>
      <c r="B1614" s="47"/>
      <c r="C1614" s="2"/>
      <c r="D1614" s="2"/>
      <c r="E1614" s="2"/>
      <c r="F1614" s="2"/>
      <c r="G1614" s="2"/>
      <c r="H1614" s="2"/>
      <c r="I1614" s="1"/>
      <c r="J1614" s="1"/>
      <c r="K1614" s="1"/>
      <c r="L1614" s="1"/>
      <c r="M1614" s="1"/>
      <c r="N1614" s="2"/>
      <c r="O1614" s="2"/>
      <c r="P1614" s="2"/>
      <c r="Q1614" s="3"/>
      <c r="R1614" s="1"/>
      <c r="S1614" s="1"/>
      <c r="T1614" s="1"/>
      <c r="U1614" s="2"/>
      <c r="V1614" s="1"/>
      <c r="W1614" s="1"/>
      <c r="X1614" s="2"/>
      <c r="Y1614" s="1"/>
      <c r="Z1614" s="1"/>
      <c r="AA1614" s="2"/>
      <c r="AB1614" s="1"/>
      <c r="AC1614" s="1"/>
      <c r="AD1614" s="2"/>
      <c r="AE1614" s="1"/>
    </row>
    <row r="1615" spans="1:31" x14ac:dyDescent="0.25">
      <c r="A1615" s="2"/>
      <c r="B1615" s="47"/>
      <c r="C1615" s="2"/>
      <c r="D1615" s="2"/>
      <c r="E1615" s="2"/>
      <c r="F1615" s="2"/>
      <c r="G1615" s="2"/>
      <c r="H1615" s="2"/>
      <c r="I1615" s="1"/>
      <c r="J1615" s="1"/>
      <c r="K1615" s="1"/>
      <c r="L1615" s="1"/>
      <c r="M1615" s="1"/>
      <c r="N1615" s="2"/>
      <c r="O1615" s="2"/>
      <c r="P1615" s="2"/>
      <c r="Q1615" s="3"/>
      <c r="R1615" s="1"/>
      <c r="S1615" s="1"/>
      <c r="T1615" s="1"/>
      <c r="U1615" s="2"/>
      <c r="V1615" s="1"/>
      <c r="W1615" s="1"/>
      <c r="X1615" s="2"/>
      <c r="Y1615" s="1"/>
      <c r="Z1615" s="1"/>
      <c r="AA1615" s="2"/>
      <c r="AB1615" s="1"/>
      <c r="AC1615" s="1"/>
      <c r="AD1615" s="2"/>
      <c r="AE1615" s="1"/>
    </row>
    <row r="1616" spans="1:31" x14ac:dyDescent="0.25">
      <c r="A1616" s="2"/>
      <c r="B1616" s="47"/>
      <c r="C1616" s="2"/>
      <c r="D1616" s="2"/>
      <c r="E1616" s="2"/>
      <c r="F1616" s="2"/>
      <c r="G1616" s="2"/>
      <c r="H1616" s="2"/>
      <c r="I1616" s="1"/>
      <c r="J1616" s="1"/>
      <c r="K1616" s="1"/>
      <c r="L1616" s="1"/>
      <c r="M1616" s="1"/>
      <c r="N1616" s="2"/>
      <c r="O1616" s="2"/>
      <c r="P1616" s="2"/>
      <c r="Q1616" s="3"/>
      <c r="R1616" s="1"/>
      <c r="S1616" s="1"/>
      <c r="T1616" s="1"/>
      <c r="U1616" s="2"/>
      <c r="V1616" s="1"/>
      <c r="W1616" s="1"/>
      <c r="X1616" s="2"/>
      <c r="Y1616" s="1"/>
      <c r="Z1616" s="1"/>
      <c r="AA1616" s="2"/>
      <c r="AB1616" s="1"/>
      <c r="AC1616" s="1"/>
      <c r="AD1616" s="2"/>
      <c r="AE1616" s="1"/>
    </row>
    <row r="1617" spans="1:31" x14ac:dyDescent="0.25">
      <c r="A1617" s="2"/>
      <c r="B1617" s="47"/>
      <c r="C1617" s="2"/>
      <c r="D1617" s="2"/>
      <c r="E1617" s="2"/>
      <c r="F1617" s="2"/>
      <c r="G1617" s="2"/>
      <c r="H1617" s="2"/>
      <c r="I1617" s="1"/>
      <c r="J1617" s="1"/>
      <c r="K1617" s="1"/>
      <c r="L1617" s="1"/>
      <c r="M1617" s="1"/>
      <c r="N1617" s="2"/>
      <c r="O1617" s="2"/>
      <c r="P1617" s="2"/>
      <c r="Q1617" s="3"/>
      <c r="R1617" s="1"/>
      <c r="S1617" s="1"/>
      <c r="T1617" s="1"/>
      <c r="U1617" s="2"/>
      <c r="V1617" s="1"/>
      <c r="W1617" s="1"/>
      <c r="X1617" s="2"/>
      <c r="Y1617" s="1"/>
      <c r="Z1617" s="1"/>
      <c r="AA1617" s="2"/>
      <c r="AB1617" s="1"/>
      <c r="AC1617" s="1"/>
      <c r="AD1617" s="2"/>
      <c r="AE1617" s="1"/>
    </row>
    <row r="1618" spans="1:31" x14ac:dyDescent="0.25">
      <c r="A1618" s="2"/>
      <c r="B1618" s="47"/>
      <c r="C1618" s="2"/>
      <c r="D1618" s="2"/>
      <c r="E1618" s="2"/>
      <c r="F1618" s="2"/>
      <c r="G1618" s="2"/>
      <c r="H1618" s="2"/>
      <c r="I1618" s="1"/>
      <c r="J1618" s="1"/>
      <c r="K1618" s="1"/>
      <c r="L1618" s="1"/>
      <c r="M1618" s="1"/>
      <c r="N1618" s="2"/>
      <c r="O1618" s="2"/>
      <c r="P1618" s="2"/>
      <c r="Q1618" s="3"/>
      <c r="R1618" s="1"/>
      <c r="S1618" s="1"/>
      <c r="T1618" s="1"/>
      <c r="U1618" s="2"/>
      <c r="V1618" s="1"/>
      <c r="W1618" s="1"/>
      <c r="X1618" s="2"/>
      <c r="Y1618" s="1"/>
      <c r="Z1618" s="1"/>
      <c r="AA1618" s="2"/>
      <c r="AB1618" s="1"/>
      <c r="AC1618" s="1"/>
      <c r="AD1618" s="2"/>
      <c r="AE1618" s="1"/>
    </row>
    <row r="1619" spans="1:31" x14ac:dyDescent="0.25">
      <c r="A1619" s="2"/>
      <c r="B1619" s="47"/>
      <c r="C1619" s="2"/>
      <c r="D1619" s="2"/>
      <c r="E1619" s="2"/>
      <c r="F1619" s="2"/>
      <c r="G1619" s="2"/>
      <c r="H1619" s="2"/>
      <c r="I1619" s="1"/>
      <c r="J1619" s="1"/>
      <c r="K1619" s="1"/>
      <c r="L1619" s="1"/>
      <c r="M1619" s="1"/>
      <c r="N1619" s="2"/>
      <c r="O1619" s="2"/>
      <c r="P1619" s="2"/>
      <c r="Q1619" s="3"/>
      <c r="R1619" s="1"/>
      <c r="S1619" s="1"/>
      <c r="T1619" s="1"/>
      <c r="U1619" s="2"/>
      <c r="V1619" s="1"/>
      <c r="W1619" s="1"/>
      <c r="X1619" s="2"/>
      <c r="Y1619" s="1"/>
      <c r="Z1619" s="1"/>
      <c r="AA1619" s="2"/>
      <c r="AB1619" s="1"/>
      <c r="AC1619" s="1"/>
      <c r="AD1619" s="2"/>
      <c r="AE1619" s="1"/>
    </row>
    <row r="1620" spans="1:31" x14ac:dyDescent="0.25">
      <c r="A1620" s="2"/>
      <c r="B1620" s="47"/>
      <c r="C1620" s="2"/>
      <c r="D1620" s="2"/>
      <c r="E1620" s="2"/>
      <c r="F1620" s="2"/>
      <c r="G1620" s="2"/>
      <c r="H1620" s="2"/>
      <c r="I1620" s="1"/>
      <c r="J1620" s="1"/>
      <c r="K1620" s="1"/>
      <c r="L1620" s="1"/>
      <c r="M1620" s="1"/>
      <c r="N1620" s="2"/>
      <c r="O1620" s="2"/>
      <c r="P1620" s="2"/>
      <c r="Q1620" s="3"/>
      <c r="R1620" s="1"/>
      <c r="S1620" s="1"/>
      <c r="T1620" s="1"/>
      <c r="U1620" s="2"/>
      <c r="V1620" s="1"/>
      <c r="W1620" s="1"/>
      <c r="X1620" s="2"/>
      <c r="Y1620" s="1"/>
      <c r="Z1620" s="1"/>
      <c r="AA1620" s="2"/>
      <c r="AB1620" s="1"/>
      <c r="AC1620" s="1"/>
      <c r="AD1620" s="2"/>
      <c r="AE1620" s="1"/>
    </row>
    <row r="1621" spans="1:31" x14ac:dyDescent="0.25">
      <c r="A1621" s="2"/>
      <c r="B1621" s="47"/>
      <c r="C1621" s="2"/>
      <c r="D1621" s="2"/>
      <c r="E1621" s="2"/>
      <c r="F1621" s="2"/>
      <c r="G1621" s="2"/>
      <c r="H1621" s="2"/>
      <c r="I1621" s="1"/>
      <c r="J1621" s="1"/>
      <c r="K1621" s="1"/>
      <c r="L1621" s="1"/>
      <c r="M1621" s="1"/>
      <c r="N1621" s="2"/>
      <c r="O1621" s="2"/>
      <c r="P1621" s="2"/>
      <c r="Q1621" s="3"/>
      <c r="R1621" s="1"/>
      <c r="S1621" s="1"/>
      <c r="T1621" s="1"/>
      <c r="U1621" s="2"/>
      <c r="V1621" s="1"/>
      <c r="W1621" s="1"/>
      <c r="X1621" s="2"/>
      <c r="Y1621" s="1"/>
      <c r="Z1621" s="1"/>
      <c r="AA1621" s="2"/>
      <c r="AB1621" s="1"/>
      <c r="AC1621" s="1"/>
      <c r="AD1621" s="2"/>
      <c r="AE1621" s="1"/>
    </row>
    <row r="1622" spans="1:31" x14ac:dyDescent="0.25">
      <c r="A1622" s="2"/>
      <c r="B1622" s="47"/>
      <c r="C1622" s="2"/>
      <c r="D1622" s="2"/>
      <c r="E1622" s="2"/>
      <c r="F1622" s="2"/>
      <c r="G1622" s="2"/>
      <c r="H1622" s="2"/>
      <c r="I1622" s="1"/>
      <c r="J1622" s="1"/>
      <c r="K1622" s="1"/>
      <c r="L1622" s="1"/>
      <c r="M1622" s="1"/>
      <c r="N1622" s="2"/>
      <c r="O1622" s="2"/>
      <c r="P1622" s="2"/>
      <c r="Q1622" s="3"/>
      <c r="R1622" s="1"/>
      <c r="S1622" s="1"/>
      <c r="T1622" s="1"/>
      <c r="U1622" s="2"/>
      <c r="V1622" s="1"/>
      <c r="W1622" s="1"/>
      <c r="X1622" s="2"/>
      <c r="Y1622" s="1"/>
      <c r="Z1622" s="1"/>
      <c r="AA1622" s="2"/>
      <c r="AB1622" s="1"/>
      <c r="AC1622" s="1"/>
      <c r="AD1622" s="2"/>
      <c r="AE1622" s="1"/>
    </row>
    <row r="1623" spans="1:31" x14ac:dyDescent="0.25">
      <c r="A1623" s="2"/>
      <c r="B1623" s="47"/>
      <c r="C1623" s="2"/>
      <c r="D1623" s="2"/>
      <c r="E1623" s="2"/>
      <c r="F1623" s="2"/>
      <c r="G1623" s="2"/>
      <c r="H1623" s="2"/>
      <c r="I1623" s="1"/>
      <c r="J1623" s="1"/>
      <c r="K1623" s="1"/>
      <c r="L1623" s="1"/>
      <c r="M1623" s="1"/>
      <c r="N1623" s="2"/>
      <c r="O1623" s="2"/>
      <c r="P1623" s="2"/>
      <c r="Q1623" s="3"/>
      <c r="R1623" s="1"/>
      <c r="S1623" s="1"/>
      <c r="T1623" s="1"/>
      <c r="U1623" s="2"/>
      <c r="V1623" s="1"/>
      <c r="W1623" s="1"/>
      <c r="X1623" s="2"/>
      <c r="Y1623" s="1"/>
      <c r="Z1623" s="1"/>
      <c r="AA1623" s="2"/>
      <c r="AB1623" s="1"/>
      <c r="AC1623" s="1"/>
      <c r="AD1623" s="2"/>
      <c r="AE1623" s="1"/>
    </row>
    <row r="1624" spans="1:31" x14ac:dyDescent="0.25">
      <c r="A1624" s="2"/>
      <c r="B1624" s="47"/>
      <c r="C1624" s="2"/>
      <c r="D1624" s="2"/>
      <c r="E1624" s="2"/>
      <c r="F1624" s="2"/>
      <c r="G1624" s="2"/>
      <c r="H1624" s="2"/>
      <c r="I1624" s="1"/>
      <c r="J1624" s="1"/>
      <c r="K1624" s="1"/>
      <c r="L1624" s="1"/>
      <c r="M1624" s="1"/>
      <c r="N1624" s="2"/>
      <c r="O1624" s="2"/>
      <c r="P1624" s="2"/>
      <c r="Q1624" s="3"/>
      <c r="R1624" s="1"/>
      <c r="S1624" s="1"/>
      <c r="T1624" s="1"/>
      <c r="U1624" s="2"/>
      <c r="V1624" s="1"/>
      <c r="W1624" s="1"/>
      <c r="X1624" s="2"/>
      <c r="Y1624" s="1"/>
      <c r="Z1624" s="1"/>
      <c r="AA1624" s="2"/>
      <c r="AB1624" s="1"/>
      <c r="AC1624" s="1"/>
      <c r="AD1624" s="2"/>
      <c r="AE1624" s="1"/>
    </row>
    <row r="1625" spans="1:31" x14ac:dyDescent="0.25">
      <c r="A1625" s="2"/>
      <c r="B1625" s="47"/>
      <c r="C1625" s="2"/>
      <c r="D1625" s="2"/>
      <c r="E1625" s="2"/>
      <c r="F1625" s="2"/>
      <c r="G1625" s="2"/>
      <c r="H1625" s="2"/>
      <c r="I1625" s="1"/>
      <c r="J1625" s="1"/>
      <c r="K1625" s="1"/>
      <c r="L1625" s="1"/>
      <c r="M1625" s="1"/>
      <c r="N1625" s="2"/>
      <c r="O1625" s="2"/>
      <c r="P1625" s="2"/>
      <c r="Q1625" s="3"/>
      <c r="R1625" s="1"/>
      <c r="S1625" s="1"/>
      <c r="T1625" s="1"/>
      <c r="U1625" s="2"/>
      <c r="V1625" s="1"/>
      <c r="W1625" s="1"/>
      <c r="X1625" s="2"/>
      <c r="Y1625" s="1"/>
      <c r="Z1625" s="1"/>
      <c r="AA1625" s="2"/>
      <c r="AB1625" s="1"/>
      <c r="AC1625" s="1"/>
      <c r="AD1625" s="2"/>
      <c r="AE1625" s="1"/>
    </row>
    <row r="1626" spans="1:31" x14ac:dyDescent="0.25">
      <c r="A1626" s="2"/>
      <c r="B1626" s="47"/>
      <c r="C1626" s="2"/>
      <c r="D1626" s="2"/>
      <c r="E1626" s="2"/>
      <c r="F1626" s="2"/>
      <c r="G1626" s="2"/>
      <c r="H1626" s="2"/>
      <c r="I1626" s="1"/>
      <c r="J1626" s="1"/>
      <c r="K1626" s="1"/>
      <c r="L1626" s="1"/>
      <c r="M1626" s="1"/>
      <c r="N1626" s="2"/>
      <c r="O1626" s="2"/>
      <c r="P1626" s="2"/>
      <c r="Q1626" s="3"/>
      <c r="R1626" s="1"/>
      <c r="S1626" s="1"/>
      <c r="T1626" s="1"/>
      <c r="U1626" s="2"/>
      <c r="V1626" s="1"/>
      <c r="W1626" s="1"/>
      <c r="X1626" s="2"/>
      <c r="Y1626" s="1"/>
      <c r="Z1626" s="1"/>
      <c r="AA1626" s="2"/>
      <c r="AB1626" s="1"/>
      <c r="AC1626" s="1"/>
      <c r="AD1626" s="2"/>
      <c r="AE1626" s="1"/>
    </row>
    <row r="1627" spans="1:31" x14ac:dyDescent="0.25">
      <c r="A1627" s="2"/>
      <c r="B1627" s="47"/>
      <c r="C1627" s="2"/>
      <c r="D1627" s="2"/>
      <c r="E1627" s="2"/>
      <c r="F1627" s="2"/>
      <c r="G1627" s="2"/>
      <c r="H1627" s="2"/>
      <c r="I1627" s="1"/>
      <c r="J1627" s="1"/>
      <c r="K1627" s="1"/>
      <c r="L1627" s="1"/>
      <c r="M1627" s="1"/>
      <c r="N1627" s="2"/>
      <c r="O1627" s="2"/>
      <c r="P1627" s="2"/>
      <c r="Q1627" s="3"/>
      <c r="R1627" s="1"/>
      <c r="S1627" s="1"/>
      <c r="T1627" s="1"/>
      <c r="U1627" s="2"/>
      <c r="V1627" s="1"/>
      <c r="W1627" s="1"/>
      <c r="X1627" s="2"/>
      <c r="Y1627" s="1"/>
      <c r="Z1627" s="1"/>
      <c r="AA1627" s="2"/>
      <c r="AB1627" s="1"/>
      <c r="AC1627" s="1"/>
      <c r="AD1627" s="2"/>
      <c r="AE1627" s="1"/>
    </row>
    <row r="1628" spans="1:31" x14ac:dyDescent="0.25">
      <c r="A1628" s="2"/>
      <c r="B1628" s="47"/>
      <c r="C1628" s="2"/>
      <c r="D1628" s="2"/>
      <c r="E1628" s="2"/>
      <c r="F1628" s="2"/>
      <c r="G1628" s="2"/>
      <c r="H1628" s="2"/>
      <c r="I1628" s="1"/>
      <c r="J1628" s="1"/>
      <c r="K1628" s="1"/>
      <c r="L1628" s="1"/>
      <c r="M1628" s="1"/>
      <c r="N1628" s="2"/>
      <c r="O1628" s="2"/>
      <c r="P1628" s="2"/>
      <c r="Q1628" s="3"/>
      <c r="R1628" s="1"/>
      <c r="S1628" s="1"/>
      <c r="T1628" s="1"/>
      <c r="U1628" s="2"/>
      <c r="V1628" s="1"/>
      <c r="W1628" s="1"/>
      <c r="X1628" s="2"/>
      <c r="Y1628" s="1"/>
      <c r="Z1628" s="1"/>
      <c r="AA1628" s="2"/>
      <c r="AB1628" s="1"/>
      <c r="AC1628" s="1"/>
      <c r="AD1628" s="2"/>
      <c r="AE1628" s="1"/>
    </row>
    <row r="1629" spans="1:31" x14ac:dyDescent="0.25">
      <c r="A1629" s="2"/>
      <c r="B1629" s="47"/>
      <c r="C1629" s="2"/>
      <c r="D1629" s="2"/>
      <c r="E1629" s="2"/>
      <c r="F1629" s="2"/>
      <c r="G1629" s="2"/>
      <c r="H1629" s="2"/>
      <c r="I1629" s="1"/>
      <c r="J1629" s="1"/>
      <c r="K1629" s="1"/>
      <c r="L1629" s="1"/>
      <c r="M1629" s="1"/>
      <c r="N1629" s="2"/>
      <c r="O1629" s="2"/>
      <c r="P1629" s="2"/>
      <c r="Q1629" s="3"/>
      <c r="R1629" s="1"/>
      <c r="S1629" s="1"/>
      <c r="T1629" s="1"/>
      <c r="U1629" s="2"/>
      <c r="V1629" s="1"/>
      <c r="W1629" s="1"/>
      <c r="X1629" s="2"/>
      <c r="Y1629" s="1"/>
      <c r="Z1629" s="1"/>
      <c r="AA1629" s="2"/>
      <c r="AB1629" s="1"/>
      <c r="AC1629" s="1"/>
      <c r="AD1629" s="2"/>
      <c r="AE1629" s="1"/>
    </row>
    <row r="1630" spans="1:31" x14ac:dyDescent="0.25">
      <c r="A1630" s="2"/>
      <c r="B1630" s="47"/>
      <c r="C1630" s="2"/>
      <c r="D1630" s="2"/>
      <c r="E1630" s="2"/>
      <c r="F1630" s="2"/>
      <c r="G1630" s="2"/>
      <c r="H1630" s="2"/>
      <c r="I1630" s="1"/>
      <c r="J1630" s="1"/>
      <c r="K1630" s="1"/>
      <c r="L1630" s="1"/>
      <c r="M1630" s="1"/>
      <c r="N1630" s="2"/>
      <c r="O1630" s="2"/>
      <c r="P1630" s="2"/>
      <c r="Q1630" s="3"/>
      <c r="R1630" s="1"/>
      <c r="S1630" s="1"/>
      <c r="T1630" s="1"/>
      <c r="U1630" s="2"/>
      <c r="V1630" s="1"/>
      <c r="W1630" s="1"/>
      <c r="X1630" s="2"/>
      <c r="Y1630" s="1"/>
      <c r="Z1630" s="1"/>
      <c r="AA1630" s="2"/>
      <c r="AB1630" s="1"/>
      <c r="AC1630" s="1"/>
      <c r="AD1630" s="2"/>
      <c r="AE1630" s="1"/>
    </row>
    <row r="1631" spans="1:31" x14ac:dyDescent="0.25">
      <c r="A1631" s="2"/>
      <c r="B1631" s="47"/>
      <c r="C1631" s="2"/>
      <c r="D1631" s="2"/>
      <c r="E1631" s="2"/>
      <c r="F1631" s="2"/>
      <c r="G1631" s="2"/>
      <c r="H1631" s="2"/>
      <c r="I1631" s="1"/>
      <c r="J1631" s="1"/>
      <c r="K1631" s="1"/>
      <c r="L1631" s="1"/>
      <c r="M1631" s="1"/>
      <c r="N1631" s="2"/>
      <c r="O1631" s="2"/>
      <c r="P1631" s="2"/>
      <c r="Q1631" s="3"/>
      <c r="R1631" s="1"/>
      <c r="S1631" s="1"/>
      <c r="T1631" s="1"/>
      <c r="U1631" s="2"/>
      <c r="V1631" s="1"/>
      <c r="W1631" s="1"/>
      <c r="X1631" s="2"/>
      <c r="Y1631" s="1"/>
      <c r="Z1631" s="1"/>
      <c r="AA1631" s="2"/>
      <c r="AB1631" s="1"/>
      <c r="AC1631" s="1"/>
      <c r="AD1631" s="2"/>
      <c r="AE1631" s="1"/>
    </row>
    <row r="1632" spans="1:31" x14ac:dyDescent="0.25">
      <c r="A1632" s="2"/>
      <c r="B1632" s="47"/>
      <c r="C1632" s="2"/>
      <c r="D1632" s="2"/>
      <c r="E1632" s="2"/>
      <c r="F1632" s="2"/>
      <c r="G1632" s="2"/>
      <c r="H1632" s="2"/>
      <c r="I1632" s="1"/>
      <c r="J1632" s="1"/>
      <c r="K1632" s="1"/>
      <c r="L1632" s="1"/>
      <c r="M1632" s="1"/>
      <c r="N1632" s="2"/>
      <c r="O1632" s="2"/>
      <c r="P1632" s="2"/>
      <c r="Q1632" s="3"/>
      <c r="R1632" s="1"/>
      <c r="S1632" s="1"/>
      <c r="T1632" s="1"/>
      <c r="U1632" s="2"/>
      <c r="V1632" s="1"/>
      <c r="W1632" s="1"/>
      <c r="X1632" s="2"/>
      <c r="Y1632" s="1"/>
      <c r="Z1632" s="1"/>
      <c r="AA1632" s="2"/>
      <c r="AB1632" s="1"/>
      <c r="AC1632" s="1"/>
      <c r="AD1632" s="2"/>
      <c r="AE1632" s="1"/>
    </row>
    <row r="1633" spans="1:31" x14ac:dyDescent="0.25">
      <c r="A1633" s="2"/>
      <c r="B1633" s="47"/>
      <c r="C1633" s="2"/>
      <c r="D1633" s="2"/>
      <c r="E1633" s="2"/>
      <c r="F1633" s="2"/>
      <c r="G1633" s="2"/>
      <c r="H1633" s="2"/>
      <c r="I1633" s="1"/>
      <c r="J1633" s="1"/>
      <c r="K1633" s="1"/>
      <c r="L1633" s="1"/>
      <c r="M1633" s="1"/>
      <c r="N1633" s="2"/>
      <c r="O1633" s="2"/>
      <c r="P1633" s="2"/>
      <c r="Q1633" s="3"/>
      <c r="R1633" s="1"/>
      <c r="S1633" s="1"/>
      <c r="T1633" s="1"/>
      <c r="U1633" s="2"/>
      <c r="V1633" s="1"/>
      <c r="W1633" s="1"/>
      <c r="X1633" s="2"/>
      <c r="Y1633" s="1"/>
      <c r="Z1633" s="1"/>
      <c r="AA1633" s="2"/>
      <c r="AB1633" s="1"/>
      <c r="AC1633" s="1"/>
      <c r="AD1633" s="2"/>
      <c r="AE1633" s="1"/>
    </row>
    <row r="1634" spans="1:31" x14ac:dyDescent="0.25">
      <c r="A1634" s="2"/>
      <c r="B1634" s="47"/>
      <c r="C1634" s="2"/>
      <c r="D1634" s="2"/>
      <c r="E1634" s="2"/>
      <c r="F1634" s="2"/>
      <c r="G1634" s="2"/>
      <c r="H1634" s="2"/>
      <c r="I1634" s="1"/>
      <c r="J1634" s="1"/>
      <c r="K1634" s="1"/>
      <c r="L1634" s="1"/>
      <c r="M1634" s="1"/>
      <c r="N1634" s="2"/>
      <c r="O1634" s="2"/>
      <c r="P1634" s="2"/>
      <c r="Q1634" s="3"/>
      <c r="R1634" s="1"/>
      <c r="S1634" s="1"/>
      <c r="T1634" s="1"/>
      <c r="U1634" s="2"/>
      <c r="V1634" s="1"/>
      <c r="W1634" s="1"/>
      <c r="X1634" s="2"/>
      <c r="Y1634" s="1"/>
      <c r="Z1634" s="1"/>
      <c r="AA1634" s="2"/>
      <c r="AB1634" s="1"/>
      <c r="AC1634" s="1"/>
      <c r="AD1634" s="2"/>
      <c r="AE1634" s="1"/>
    </row>
    <row r="1635" spans="1:31" x14ac:dyDescent="0.25">
      <c r="A1635" s="2"/>
      <c r="B1635" s="47"/>
      <c r="C1635" s="2"/>
      <c r="D1635" s="2"/>
      <c r="E1635" s="2"/>
      <c r="F1635" s="2"/>
      <c r="G1635" s="2"/>
      <c r="H1635" s="2"/>
      <c r="I1635" s="1"/>
      <c r="J1635" s="1"/>
      <c r="K1635" s="1"/>
      <c r="L1635" s="1"/>
      <c r="M1635" s="1"/>
      <c r="N1635" s="2"/>
      <c r="O1635" s="2"/>
      <c r="P1635" s="2"/>
      <c r="Q1635" s="3"/>
      <c r="R1635" s="1"/>
      <c r="S1635" s="1"/>
      <c r="T1635" s="1"/>
      <c r="U1635" s="2"/>
      <c r="V1635" s="1"/>
      <c r="W1635" s="1"/>
      <c r="X1635" s="2"/>
      <c r="Y1635" s="1"/>
      <c r="Z1635" s="1"/>
      <c r="AA1635" s="2"/>
      <c r="AB1635" s="1"/>
      <c r="AC1635" s="1"/>
      <c r="AD1635" s="2"/>
      <c r="AE1635" s="1"/>
    </row>
    <row r="1636" spans="1:31" x14ac:dyDescent="0.25">
      <c r="A1636" s="2"/>
      <c r="B1636" s="47"/>
      <c r="C1636" s="2"/>
      <c r="D1636" s="2"/>
      <c r="E1636" s="2"/>
      <c r="F1636" s="2"/>
      <c r="G1636" s="2"/>
      <c r="H1636" s="2"/>
      <c r="I1636" s="1"/>
      <c r="J1636" s="1"/>
      <c r="K1636" s="1"/>
      <c r="L1636" s="1"/>
      <c r="M1636" s="1"/>
      <c r="N1636" s="2"/>
      <c r="O1636" s="2"/>
      <c r="P1636" s="2"/>
      <c r="Q1636" s="3"/>
      <c r="R1636" s="1"/>
      <c r="S1636" s="1"/>
      <c r="T1636" s="1"/>
      <c r="U1636" s="2"/>
      <c r="V1636" s="1"/>
      <c r="W1636" s="1"/>
      <c r="X1636" s="2"/>
      <c r="Y1636" s="1"/>
      <c r="Z1636" s="1"/>
      <c r="AA1636" s="2"/>
      <c r="AB1636" s="1"/>
      <c r="AC1636" s="1"/>
      <c r="AD1636" s="2"/>
      <c r="AE1636" s="1"/>
    </row>
    <row r="1637" spans="1:31" x14ac:dyDescent="0.25">
      <c r="A1637" s="2"/>
      <c r="B1637" s="47"/>
      <c r="C1637" s="2"/>
      <c r="D1637" s="2"/>
      <c r="E1637" s="2"/>
      <c r="F1637" s="2"/>
      <c r="G1637" s="2"/>
      <c r="H1637" s="2"/>
      <c r="I1637" s="1"/>
      <c r="J1637" s="1"/>
      <c r="K1637" s="1"/>
      <c r="L1637" s="1"/>
      <c r="M1637" s="1"/>
      <c r="N1637" s="2"/>
      <c r="O1637" s="2"/>
      <c r="P1637" s="2"/>
      <c r="Q1637" s="3"/>
      <c r="R1637" s="1"/>
      <c r="S1637" s="1"/>
      <c r="T1637" s="1"/>
      <c r="U1637" s="2"/>
      <c r="V1637" s="1"/>
      <c r="W1637" s="1"/>
      <c r="X1637" s="2"/>
      <c r="Y1637" s="1"/>
      <c r="Z1637" s="1"/>
      <c r="AA1637" s="2"/>
      <c r="AB1637" s="1"/>
      <c r="AC1637" s="1"/>
      <c r="AD1637" s="2"/>
      <c r="AE1637" s="1"/>
    </row>
    <row r="1638" spans="1:31" x14ac:dyDescent="0.25">
      <c r="A1638" s="2"/>
      <c r="B1638" s="47"/>
      <c r="C1638" s="2"/>
      <c r="D1638" s="2"/>
      <c r="E1638" s="2"/>
      <c r="F1638" s="2"/>
      <c r="G1638" s="2"/>
      <c r="H1638" s="2"/>
      <c r="I1638" s="1"/>
      <c r="J1638" s="1"/>
      <c r="K1638" s="1"/>
      <c r="L1638" s="1"/>
      <c r="M1638" s="1"/>
      <c r="N1638" s="2"/>
      <c r="O1638" s="2"/>
      <c r="P1638" s="2"/>
      <c r="Q1638" s="3"/>
      <c r="R1638" s="1"/>
      <c r="S1638" s="1"/>
      <c r="T1638" s="1"/>
      <c r="U1638" s="2"/>
      <c r="V1638" s="1"/>
      <c r="W1638" s="1"/>
      <c r="X1638" s="2"/>
      <c r="Y1638" s="1"/>
      <c r="Z1638" s="1"/>
      <c r="AA1638" s="2"/>
      <c r="AB1638" s="1"/>
      <c r="AC1638" s="1"/>
      <c r="AD1638" s="2"/>
      <c r="AE1638" s="1"/>
    </row>
    <row r="1639" spans="1:31" x14ac:dyDescent="0.25">
      <c r="A1639" s="2"/>
      <c r="B1639" s="47"/>
      <c r="C1639" s="2"/>
      <c r="D1639" s="2"/>
      <c r="E1639" s="2"/>
      <c r="F1639" s="2"/>
      <c r="G1639" s="2"/>
      <c r="H1639" s="2"/>
      <c r="I1639" s="1"/>
      <c r="J1639" s="1"/>
      <c r="K1639" s="1"/>
      <c r="L1639" s="1"/>
      <c r="M1639" s="1"/>
      <c r="N1639" s="2"/>
      <c r="O1639" s="2"/>
      <c r="P1639" s="2"/>
      <c r="Q1639" s="3"/>
      <c r="R1639" s="1"/>
      <c r="S1639" s="1"/>
      <c r="T1639" s="1"/>
      <c r="U1639" s="2"/>
      <c r="V1639" s="1"/>
      <c r="W1639" s="1"/>
      <c r="X1639" s="2"/>
      <c r="Y1639" s="1"/>
      <c r="Z1639" s="1"/>
      <c r="AA1639" s="2"/>
      <c r="AB1639" s="1"/>
      <c r="AC1639" s="1"/>
      <c r="AD1639" s="2"/>
      <c r="AE1639" s="1"/>
    </row>
    <row r="1640" spans="1:31" x14ac:dyDescent="0.25">
      <c r="A1640" s="2"/>
      <c r="B1640" s="47"/>
      <c r="C1640" s="2"/>
      <c r="D1640" s="2"/>
      <c r="E1640" s="2"/>
      <c r="F1640" s="2"/>
      <c r="G1640" s="2"/>
      <c r="H1640" s="2"/>
      <c r="I1640" s="1"/>
      <c r="J1640" s="1"/>
      <c r="K1640" s="1"/>
      <c r="L1640" s="1"/>
      <c r="M1640" s="1"/>
      <c r="N1640" s="2"/>
      <c r="O1640" s="2"/>
      <c r="P1640" s="2"/>
      <c r="Q1640" s="3"/>
      <c r="R1640" s="1"/>
      <c r="S1640" s="1"/>
      <c r="T1640" s="1"/>
      <c r="U1640" s="2"/>
      <c r="V1640" s="1"/>
      <c r="W1640" s="1"/>
      <c r="X1640" s="2"/>
      <c r="Y1640" s="1"/>
      <c r="Z1640" s="1"/>
      <c r="AA1640" s="2"/>
      <c r="AB1640" s="1"/>
      <c r="AC1640" s="1"/>
      <c r="AD1640" s="2"/>
      <c r="AE1640" s="1"/>
    </row>
    <row r="1641" spans="1:31" x14ac:dyDescent="0.25">
      <c r="A1641" s="2"/>
      <c r="B1641" s="47"/>
      <c r="C1641" s="2"/>
      <c r="D1641" s="2"/>
      <c r="E1641" s="2"/>
      <c r="F1641" s="2"/>
      <c r="G1641" s="2"/>
      <c r="H1641" s="2"/>
      <c r="I1641" s="1"/>
      <c r="J1641" s="1"/>
      <c r="K1641" s="1"/>
      <c r="L1641" s="1"/>
      <c r="M1641" s="1"/>
      <c r="N1641" s="2"/>
      <c r="O1641" s="2"/>
      <c r="P1641" s="2"/>
      <c r="Q1641" s="3"/>
      <c r="R1641" s="1"/>
      <c r="S1641" s="1"/>
      <c r="T1641" s="1"/>
      <c r="U1641" s="2"/>
      <c r="V1641" s="1"/>
      <c r="W1641" s="1"/>
      <c r="X1641" s="2"/>
      <c r="Y1641" s="1"/>
      <c r="Z1641" s="1"/>
      <c r="AA1641" s="2"/>
      <c r="AB1641" s="1"/>
      <c r="AC1641" s="1"/>
      <c r="AD1641" s="2"/>
      <c r="AE1641" s="1"/>
    </row>
    <row r="1642" spans="1:31" x14ac:dyDescent="0.25">
      <c r="A1642" s="2"/>
      <c r="B1642" s="47"/>
      <c r="C1642" s="2"/>
      <c r="D1642" s="2"/>
      <c r="E1642" s="2"/>
      <c r="F1642" s="2"/>
      <c r="G1642" s="2"/>
      <c r="H1642" s="2"/>
      <c r="I1642" s="1"/>
      <c r="J1642" s="1"/>
      <c r="K1642" s="1"/>
      <c r="L1642" s="1"/>
      <c r="M1642" s="1"/>
      <c r="N1642" s="2"/>
      <c r="O1642" s="2"/>
      <c r="P1642" s="2"/>
      <c r="Q1642" s="3"/>
      <c r="R1642" s="1"/>
      <c r="S1642" s="1"/>
      <c r="T1642" s="1"/>
      <c r="U1642" s="2"/>
      <c r="V1642" s="1"/>
      <c r="W1642" s="1"/>
      <c r="X1642" s="2"/>
      <c r="Y1642" s="1"/>
      <c r="Z1642" s="1"/>
      <c r="AA1642" s="2"/>
      <c r="AB1642" s="1"/>
      <c r="AC1642" s="1"/>
      <c r="AD1642" s="2"/>
      <c r="AE1642" s="1"/>
    </row>
    <row r="1643" spans="1:31" x14ac:dyDescent="0.25">
      <c r="A1643" s="2"/>
      <c r="B1643" s="47"/>
      <c r="C1643" s="2"/>
      <c r="D1643" s="2"/>
      <c r="E1643" s="2"/>
      <c r="F1643" s="2"/>
      <c r="G1643" s="2"/>
      <c r="H1643" s="2"/>
      <c r="I1643" s="1"/>
      <c r="J1643" s="1"/>
      <c r="K1643" s="1"/>
      <c r="L1643" s="1"/>
      <c r="M1643" s="1"/>
      <c r="N1643" s="2"/>
      <c r="O1643" s="2"/>
      <c r="P1643" s="2"/>
      <c r="Q1643" s="3"/>
      <c r="R1643" s="1"/>
      <c r="S1643" s="1"/>
      <c r="T1643" s="1"/>
      <c r="U1643" s="2"/>
      <c r="V1643" s="1"/>
      <c r="W1643" s="1"/>
      <c r="X1643" s="2"/>
      <c r="Y1643" s="1"/>
      <c r="Z1643" s="1"/>
      <c r="AA1643" s="2"/>
      <c r="AB1643" s="1"/>
      <c r="AC1643" s="1"/>
      <c r="AD1643" s="2"/>
      <c r="AE1643" s="1"/>
    </row>
    <row r="1644" spans="1:31" x14ac:dyDescent="0.25">
      <c r="A1644" s="2"/>
      <c r="B1644" s="47"/>
      <c r="C1644" s="2"/>
      <c r="D1644" s="2"/>
      <c r="E1644" s="2"/>
      <c r="F1644" s="2"/>
      <c r="G1644" s="2"/>
      <c r="H1644" s="2"/>
      <c r="I1644" s="1"/>
      <c r="J1644" s="1"/>
      <c r="K1644" s="1"/>
      <c r="L1644" s="1"/>
      <c r="M1644" s="1"/>
      <c r="N1644" s="2"/>
      <c r="O1644" s="2"/>
      <c r="P1644" s="2"/>
      <c r="Q1644" s="3"/>
      <c r="R1644" s="1"/>
      <c r="S1644" s="1"/>
      <c r="T1644" s="1"/>
      <c r="U1644" s="2"/>
      <c r="V1644" s="1"/>
      <c r="W1644" s="1"/>
      <c r="X1644" s="2"/>
      <c r="Y1644" s="1"/>
      <c r="Z1644" s="1"/>
      <c r="AA1644" s="2"/>
      <c r="AB1644" s="1"/>
      <c r="AC1644" s="1"/>
      <c r="AD1644" s="2"/>
      <c r="AE1644" s="1"/>
    </row>
    <row r="1645" spans="1:31" x14ac:dyDescent="0.25">
      <c r="A1645" s="2"/>
      <c r="B1645" s="47"/>
      <c r="C1645" s="2"/>
      <c r="D1645" s="2"/>
      <c r="E1645" s="2"/>
      <c r="F1645" s="2"/>
      <c r="G1645" s="2"/>
      <c r="H1645" s="2"/>
      <c r="I1645" s="1"/>
      <c r="J1645" s="1"/>
      <c r="K1645" s="1"/>
      <c r="L1645" s="1"/>
      <c r="M1645" s="1"/>
      <c r="N1645" s="2"/>
      <c r="O1645" s="2"/>
      <c r="P1645" s="2"/>
      <c r="Q1645" s="3"/>
      <c r="R1645" s="1"/>
      <c r="S1645" s="1"/>
      <c r="T1645" s="1"/>
      <c r="U1645" s="2"/>
      <c r="V1645" s="1"/>
      <c r="W1645" s="1"/>
      <c r="X1645" s="2"/>
      <c r="Y1645" s="1"/>
      <c r="Z1645" s="1"/>
      <c r="AA1645" s="2"/>
      <c r="AB1645" s="1"/>
      <c r="AC1645" s="1"/>
      <c r="AD1645" s="2"/>
      <c r="AE1645" s="1"/>
    </row>
    <row r="1646" spans="1:31" x14ac:dyDescent="0.25">
      <c r="A1646" s="2"/>
      <c r="B1646" s="47"/>
      <c r="C1646" s="2"/>
      <c r="D1646" s="2"/>
      <c r="E1646" s="2"/>
      <c r="F1646" s="2"/>
      <c r="G1646" s="2"/>
      <c r="H1646" s="2"/>
      <c r="I1646" s="1"/>
      <c r="J1646" s="1"/>
      <c r="K1646" s="1"/>
      <c r="L1646" s="1"/>
      <c r="M1646" s="1"/>
      <c r="N1646" s="2"/>
      <c r="O1646" s="2"/>
      <c r="P1646" s="2"/>
      <c r="Q1646" s="3"/>
      <c r="R1646" s="1"/>
      <c r="S1646" s="1"/>
      <c r="T1646" s="1"/>
      <c r="U1646" s="2"/>
      <c r="V1646" s="1"/>
      <c r="W1646" s="1"/>
      <c r="X1646" s="2"/>
      <c r="Y1646" s="1"/>
      <c r="Z1646" s="1"/>
      <c r="AA1646" s="2"/>
      <c r="AB1646" s="1"/>
      <c r="AC1646" s="1"/>
      <c r="AD1646" s="2"/>
      <c r="AE1646" s="1"/>
    </row>
    <row r="1647" spans="1:31" x14ac:dyDescent="0.25">
      <c r="A1647" s="2"/>
      <c r="B1647" s="47"/>
      <c r="C1647" s="2"/>
      <c r="D1647" s="2"/>
      <c r="E1647" s="2"/>
      <c r="F1647" s="2"/>
      <c r="G1647" s="2"/>
      <c r="H1647" s="2"/>
      <c r="I1647" s="1"/>
      <c r="J1647" s="1"/>
      <c r="K1647" s="1"/>
      <c r="L1647" s="1"/>
      <c r="M1647" s="1"/>
      <c r="N1647" s="2"/>
      <c r="O1647" s="2"/>
      <c r="P1647" s="2"/>
      <c r="Q1647" s="3"/>
      <c r="R1647" s="1"/>
      <c r="S1647" s="1"/>
      <c r="T1647" s="1"/>
      <c r="U1647" s="2"/>
      <c r="V1647" s="1"/>
      <c r="W1647" s="1"/>
      <c r="X1647" s="2"/>
      <c r="Y1647" s="1"/>
      <c r="Z1647" s="1"/>
      <c r="AA1647" s="2"/>
      <c r="AB1647" s="1"/>
      <c r="AC1647" s="1"/>
      <c r="AD1647" s="2"/>
      <c r="AE1647" s="1"/>
    </row>
    <row r="1648" spans="1:31" x14ac:dyDescent="0.25">
      <c r="A1648" s="2"/>
      <c r="B1648" s="47"/>
      <c r="C1648" s="2"/>
      <c r="D1648" s="2"/>
      <c r="E1648" s="2"/>
      <c r="F1648" s="2"/>
      <c r="G1648" s="2"/>
      <c r="H1648" s="2"/>
      <c r="I1648" s="1"/>
      <c r="J1648" s="1"/>
      <c r="K1648" s="1"/>
      <c r="L1648" s="1"/>
      <c r="M1648" s="1"/>
      <c r="N1648" s="2"/>
      <c r="O1648" s="2"/>
      <c r="P1648" s="2"/>
      <c r="Q1648" s="3"/>
      <c r="R1648" s="1"/>
      <c r="S1648" s="1"/>
      <c r="T1648" s="1"/>
      <c r="U1648" s="2"/>
      <c r="V1648" s="1"/>
      <c r="W1648" s="1"/>
      <c r="X1648" s="2"/>
      <c r="Y1648" s="1"/>
      <c r="Z1648" s="1"/>
      <c r="AA1648" s="2"/>
      <c r="AB1648" s="1"/>
      <c r="AC1648" s="1"/>
      <c r="AD1648" s="2"/>
      <c r="AE1648" s="1"/>
    </row>
    <row r="1649" spans="1:31" x14ac:dyDescent="0.25">
      <c r="A1649" s="2"/>
      <c r="B1649" s="47"/>
      <c r="C1649" s="2"/>
      <c r="D1649" s="2"/>
      <c r="E1649" s="2"/>
      <c r="F1649" s="2"/>
      <c r="G1649" s="2"/>
      <c r="H1649" s="2"/>
      <c r="I1649" s="1"/>
      <c r="J1649" s="1"/>
      <c r="K1649" s="1"/>
      <c r="L1649" s="1"/>
      <c r="M1649" s="1"/>
      <c r="N1649" s="2"/>
      <c r="O1649" s="2"/>
      <c r="P1649" s="2"/>
      <c r="Q1649" s="3"/>
      <c r="R1649" s="1"/>
      <c r="S1649" s="1"/>
      <c r="T1649" s="1"/>
      <c r="U1649" s="2"/>
      <c r="V1649" s="1"/>
      <c r="W1649" s="1"/>
      <c r="X1649" s="2"/>
      <c r="Y1649" s="1"/>
      <c r="Z1649" s="1"/>
      <c r="AA1649" s="2"/>
      <c r="AB1649" s="1"/>
      <c r="AC1649" s="1"/>
      <c r="AD1649" s="2"/>
      <c r="AE1649" s="1"/>
    </row>
    <row r="1650" spans="1:31" x14ac:dyDescent="0.25">
      <c r="A1650" s="2"/>
      <c r="B1650" s="47"/>
      <c r="C1650" s="2"/>
      <c r="D1650" s="2"/>
      <c r="E1650" s="2"/>
      <c r="F1650" s="2"/>
      <c r="G1650" s="2"/>
      <c r="H1650" s="2"/>
      <c r="I1650" s="1"/>
      <c r="J1650" s="1"/>
      <c r="K1650" s="1"/>
      <c r="L1650" s="1"/>
      <c r="M1650" s="1"/>
      <c r="N1650" s="2"/>
      <c r="O1650" s="2"/>
      <c r="P1650" s="2"/>
      <c r="Q1650" s="3"/>
      <c r="R1650" s="1"/>
      <c r="S1650" s="1"/>
      <c r="T1650" s="1"/>
      <c r="U1650" s="2"/>
      <c r="V1650" s="1"/>
      <c r="W1650" s="1"/>
      <c r="X1650" s="2"/>
      <c r="Y1650" s="1"/>
      <c r="Z1650" s="1"/>
      <c r="AA1650" s="2"/>
      <c r="AB1650" s="1"/>
      <c r="AC1650" s="1"/>
      <c r="AD1650" s="2"/>
      <c r="AE1650" s="1"/>
    </row>
    <row r="1651" spans="1:31" x14ac:dyDescent="0.25">
      <c r="A1651" s="2"/>
      <c r="B1651" s="47"/>
      <c r="C1651" s="2"/>
      <c r="D1651" s="2"/>
      <c r="E1651" s="2"/>
      <c r="F1651" s="2"/>
      <c r="G1651" s="2"/>
      <c r="H1651" s="2"/>
      <c r="I1651" s="1"/>
      <c r="J1651" s="1"/>
      <c r="K1651" s="1"/>
      <c r="L1651" s="1"/>
      <c r="M1651" s="1"/>
      <c r="N1651" s="2"/>
      <c r="O1651" s="2"/>
      <c r="P1651" s="2"/>
      <c r="Q1651" s="3"/>
      <c r="R1651" s="1"/>
      <c r="S1651" s="1"/>
      <c r="T1651" s="1"/>
      <c r="U1651" s="2"/>
      <c r="V1651" s="1"/>
      <c r="W1651" s="1"/>
      <c r="X1651" s="2"/>
      <c r="Y1651" s="1"/>
      <c r="Z1651" s="1"/>
      <c r="AA1651" s="2"/>
      <c r="AB1651" s="1"/>
      <c r="AC1651" s="1"/>
      <c r="AD1651" s="2"/>
      <c r="AE1651" s="1"/>
    </row>
    <row r="1652" spans="1:31" x14ac:dyDescent="0.25">
      <c r="A1652" s="2"/>
      <c r="B1652" s="47"/>
      <c r="C1652" s="2"/>
      <c r="D1652" s="2"/>
      <c r="E1652" s="2"/>
      <c r="F1652" s="2"/>
      <c r="G1652" s="2"/>
      <c r="H1652" s="2"/>
      <c r="I1652" s="1"/>
      <c r="J1652" s="1"/>
      <c r="K1652" s="1"/>
      <c r="L1652" s="1"/>
      <c r="M1652" s="1"/>
      <c r="N1652" s="2"/>
      <c r="O1652" s="2"/>
      <c r="P1652" s="2"/>
      <c r="Q1652" s="3"/>
      <c r="R1652" s="1"/>
      <c r="S1652" s="1"/>
      <c r="T1652" s="1"/>
      <c r="U1652" s="2"/>
      <c r="V1652" s="1"/>
      <c r="W1652" s="1"/>
      <c r="X1652" s="2"/>
      <c r="Y1652" s="1"/>
      <c r="Z1652" s="1"/>
      <c r="AA1652" s="2"/>
      <c r="AB1652" s="1"/>
      <c r="AC1652" s="1"/>
      <c r="AD1652" s="2"/>
      <c r="AE1652" s="1"/>
    </row>
    <row r="1653" spans="1:31" x14ac:dyDescent="0.25">
      <c r="A1653" s="2"/>
      <c r="B1653" s="47"/>
      <c r="C1653" s="2"/>
      <c r="D1653" s="2"/>
      <c r="E1653" s="2"/>
      <c r="F1653" s="2"/>
      <c r="G1653" s="2"/>
      <c r="H1653" s="2"/>
      <c r="I1653" s="1"/>
      <c r="J1653" s="1"/>
      <c r="K1653" s="1"/>
      <c r="L1653" s="1"/>
      <c r="M1653" s="1"/>
      <c r="N1653" s="2"/>
      <c r="O1653" s="2"/>
      <c r="P1653" s="2"/>
      <c r="Q1653" s="3"/>
      <c r="R1653" s="1"/>
      <c r="S1653" s="1"/>
      <c r="T1653" s="1"/>
      <c r="U1653" s="2"/>
      <c r="V1653" s="1"/>
      <c r="W1653" s="1"/>
      <c r="X1653" s="2"/>
      <c r="Y1653" s="1"/>
      <c r="Z1653" s="1"/>
      <c r="AA1653" s="2"/>
      <c r="AB1653" s="1"/>
      <c r="AC1653" s="1"/>
      <c r="AD1653" s="2"/>
      <c r="AE1653" s="1"/>
    </row>
    <row r="1654" spans="1:31" x14ac:dyDescent="0.25">
      <c r="A1654" s="2"/>
      <c r="B1654" s="47"/>
      <c r="C1654" s="2"/>
      <c r="D1654" s="2"/>
      <c r="E1654" s="2"/>
      <c r="F1654" s="2"/>
      <c r="G1654" s="2"/>
      <c r="H1654" s="2"/>
      <c r="I1654" s="1"/>
      <c r="J1654" s="1"/>
      <c r="K1654" s="1"/>
      <c r="L1654" s="1"/>
      <c r="M1654" s="1"/>
      <c r="N1654" s="2"/>
      <c r="O1654" s="2"/>
      <c r="P1654" s="2"/>
      <c r="Q1654" s="3"/>
      <c r="R1654" s="1"/>
      <c r="S1654" s="1"/>
      <c r="T1654" s="1"/>
      <c r="U1654" s="2"/>
      <c r="V1654" s="1"/>
      <c r="W1654" s="1"/>
      <c r="X1654" s="2"/>
      <c r="Y1654" s="1"/>
      <c r="Z1654" s="1"/>
      <c r="AA1654" s="2"/>
      <c r="AB1654" s="1"/>
      <c r="AC1654" s="1"/>
      <c r="AD1654" s="2"/>
      <c r="AE1654" s="1"/>
    </row>
    <row r="1655" spans="1:31" x14ac:dyDescent="0.25">
      <c r="A1655" s="2"/>
      <c r="B1655" s="47"/>
      <c r="C1655" s="2"/>
      <c r="D1655" s="2"/>
      <c r="E1655" s="2"/>
      <c r="F1655" s="2"/>
      <c r="G1655" s="2"/>
      <c r="H1655" s="2"/>
      <c r="I1655" s="1"/>
      <c r="J1655" s="1"/>
      <c r="K1655" s="1"/>
      <c r="L1655" s="1"/>
      <c r="M1655" s="1"/>
      <c r="N1655" s="2"/>
      <c r="O1655" s="2"/>
      <c r="P1655" s="2"/>
      <c r="Q1655" s="3"/>
      <c r="R1655" s="1"/>
      <c r="S1655" s="1"/>
      <c r="T1655" s="1"/>
      <c r="U1655" s="2"/>
      <c r="V1655" s="1"/>
      <c r="W1655" s="1"/>
      <c r="X1655" s="2"/>
      <c r="Y1655" s="1"/>
      <c r="Z1655" s="1"/>
      <c r="AA1655" s="2"/>
      <c r="AB1655" s="1"/>
      <c r="AC1655" s="1"/>
      <c r="AD1655" s="2"/>
      <c r="AE1655" s="1"/>
    </row>
    <row r="1656" spans="1:31" x14ac:dyDescent="0.25">
      <c r="A1656" s="2"/>
      <c r="B1656" s="47"/>
      <c r="C1656" s="2"/>
      <c r="D1656" s="2"/>
      <c r="E1656" s="2"/>
      <c r="F1656" s="2"/>
      <c r="G1656" s="2"/>
      <c r="H1656" s="2"/>
      <c r="I1656" s="1"/>
      <c r="J1656" s="1"/>
      <c r="K1656" s="1"/>
      <c r="L1656" s="1"/>
      <c r="M1656" s="1"/>
      <c r="N1656" s="2"/>
      <c r="O1656" s="2"/>
      <c r="P1656" s="2"/>
      <c r="Q1656" s="3"/>
      <c r="R1656" s="1"/>
      <c r="S1656" s="1"/>
      <c r="T1656" s="1"/>
      <c r="U1656" s="2"/>
      <c r="V1656" s="1"/>
      <c r="W1656" s="1"/>
      <c r="X1656" s="2"/>
      <c r="Y1656" s="1"/>
      <c r="Z1656" s="1"/>
      <c r="AA1656" s="2"/>
      <c r="AB1656" s="1"/>
      <c r="AC1656" s="1"/>
      <c r="AD1656" s="2"/>
      <c r="AE1656" s="1"/>
    </row>
    <row r="1657" spans="1:31" x14ac:dyDescent="0.25">
      <c r="A1657" s="2"/>
      <c r="B1657" s="47"/>
      <c r="C1657" s="2"/>
      <c r="D1657" s="2"/>
      <c r="E1657" s="2"/>
      <c r="F1657" s="2"/>
      <c r="G1657" s="2"/>
      <c r="H1657" s="2"/>
      <c r="I1657" s="1"/>
      <c r="J1657" s="1"/>
      <c r="K1657" s="1"/>
      <c r="L1657" s="1"/>
      <c r="M1657" s="1"/>
      <c r="N1657" s="2"/>
      <c r="O1657" s="2"/>
      <c r="P1657" s="2"/>
      <c r="Q1657" s="3"/>
      <c r="R1657" s="1"/>
      <c r="S1657" s="1"/>
      <c r="T1657" s="1"/>
      <c r="U1657" s="2"/>
      <c r="V1657" s="1"/>
      <c r="W1657" s="1"/>
      <c r="X1657" s="2"/>
      <c r="Y1657" s="1"/>
      <c r="Z1657" s="1"/>
      <c r="AA1657" s="2"/>
      <c r="AB1657" s="1"/>
      <c r="AC1657" s="1"/>
      <c r="AD1657" s="2"/>
      <c r="AE1657" s="1"/>
    </row>
    <row r="1658" spans="1:31" x14ac:dyDescent="0.25">
      <c r="A1658" s="2"/>
      <c r="B1658" s="47"/>
      <c r="C1658" s="2"/>
      <c r="D1658" s="2"/>
      <c r="E1658" s="2"/>
      <c r="F1658" s="2"/>
      <c r="G1658" s="2"/>
      <c r="H1658" s="2"/>
      <c r="I1658" s="1"/>
      <c r="J1658" s="1"/>
      <c r="K1658" s="1"/>
      <c r="L1658" s="1"/>
      <c r="M1658" s="1"/>
      <c r="N1658" s="2"/>
      <c r="O1658" s="2"/>
      <c r="P1658" s="2"/>
      <c r="Q1658" s="3"/>
      <c r="R1658" s="1"/>
      <c r="S1658" s="1"/>
      <c r="T1658" s="1"/>
      <c r="U1658" s="2"/>
      <c r="V1658" s="1"/>
      <c r="W1658" s="1"/>
      <c r="X1658" s="2"/>
      <c r="Y1658" s="1"/>
      <c r="Z1658" s="1"/>
      <c r="AA1658" s="2"/>
      <c r="AB1658" s="1"/>
      <c r="AC1658" s="1"/>
      <c r="AD1658" s="2"/>
      <c r="AE1658" s="1"/>
    </row>
    <row r="1659" spans="1:31" x14ac:dyDescent="0.25">
      <c r="A1659" s="2"/>
      <c r="B1659" s="47"/>
      <c r="C1659" s="2"/>
      <c r="D1659" s="2"/>
      <c r="E1659" s="2"/>
      <c r="F1659" s="2"/>
      <c r="G1659" s="2"/>
      <c r="H1659" s="2"/>
      <c r="I1659" s="1"/>
      <c r="J1659" s="1"/>
      <c r="K1659" s="1"/>
      <c r="L1659" s="1"/>
      <c r="M1659" s="1"/>
      <c r="N1659" s="2"/>
      <c r="O1659" s="2"/>
      <c r="P1659" s="2"/>
      <c r="Q1659" s="3"/>
      <c r="R1659" s="1"/>
      <c r="S1659" s="1"/>
      <c r="T1659" s="1"/>
      <c r="U1659" s="2"/>
      <c r="V1659" s="1"/>
      <c r="W1659" s="1"/>
      <c r="X1659" s="2"/>
      <c r="Y1659" s="1"/>
      <c r="Z1659" s="1"/>
      <c r="AA1659" s="2"/>
      <c r="AB1659" s="1"/>
      <c r="AC1659" s="1"/>
      <c r="AD1659" s="2"/>
      <c r="AE1659" s="1"/>
    </row>
    <row r="1660" spans="1:31" x14ac:dyDescent="0.25">
      <c r="A1660" s="2"/>
      <c r="B1660" s="47"/>
      <c r="C1660" s="2"/>
      <c r="D1660" s="2"/>
      <c r="E1660" s="2"/>
      <c r="F1660" s="2"/>
      <c r="G1660" s="2"/>
      <c r="H1660" s="2"/>
      <c r="I1660" s="1"/>
      <c r="J1660" s="1"/>
      <c r="K1660" s="1"/>
      <c r="L1660" s="1"/>
      <c r="M1660" s="1"/>
      <c r="N1660" s="2"/>
      <c r="O1660" s="2"/>
      <c r="P1660" s="2"/>
      <c r="Q1660" s="3"/>
      <c r="R1660" s="1"/>
      <c r="S1660" s="1"/>
      <c r="T1660" s="1"/>
      <c r="U1660" s="2"/>
      <c r="V1660" s="1"/>
      <c r="W1660" s="1"/>
      <c r="X1660" s="2"/>
      <c r="Y1660" s="1"/>
      <c r="Z1660" s="1"/>
      <c r="AA1660" s="2"/>
      <c r="AB1660" s="1"/>
      <c r="AC1660" s="1"/>
      <c r="AD1660" s="2"/>
      <c r="AE1660" s="1"/>
    </row>
    <row r="1661" spans="1:31" x14ac:dyDescent="0.25">
      <c r="A1661" s="2"/>
      <c r="B1661" s="47"/>
      <c r="C1661" s="2"/>
      <c r="D1661" s="2"/>
      <c r="E1661" s="2"/>
      <c r="F1661" s="2"/>
      <c r="G1661" s="2"/>
      <c r="H1661" s="2"/>
      <c r="I1661" s="1"/>
      <c r="J1661" s="1"/>
      <c r="K1661" s="1"/>
      <c r="L1661" s="1"/>
      <c r="M1661" s="1"/>
      <c r="N1661" s="2"/>
      <c r="O1661" s="2"/>
      <c r="P1661" s="2"/>
      <c r="Q1661" s="3"/>
      <c r="R1661" s="1"/>
      <c r="S1661" s="1"/>
      <c r="T1661" s="1"/>
      <c r="U1661" s="2"/>
      <c r="V1661" s="1"/>
      <c r="W1661" s="1"/>
      <c r="X1661" s="2"/>
      <c r="Y1661" s="1"/>
      <c r="Z1661" s="1"/>
      <c r="AA1661" s="2"/>
      <c r="AB1661" s="1"/>
      <c r="AC1661" s="1"/>
      <c r="AD1661" s="2"/>
      <c r="AE1661" s="1"/>
    </row>
    <row r="1662" spans="1:31" x14ac:dyDescent="0.25">
      <c r="A1662" s="2"/>
      <c r="B1662" s="47"/>
      <c r="C1662" s="2"/>
      <c r="D1662" s="2"/>
      <c r="E1662" s="2"/>
      <c r="F1662" s="2"/>
      <c r="G1662" s="2"/>
      <c r="H1662" s="2"/>
      <c r="I1662" s="1"/>
      <c r="J1662" s="1"/>
      <c r="K1662" s="1"/>
      <c r="L1662" s="1"/>
      <c r="M1662" s="1"/>
      <c r="N1662" s="2"/>
      <c r="O1662" s="2"/>
      <c r="P1662" s="2"/>
      <c r="Q1662" s="3"/>
      <c r="R1662" s="1"/>
      <c r="S1662" s="1"/>
      <c r="T1662" s="1"/>
      <c r="U1662" s="2"/>
      <c r="V1662" s="1"/>
      <c r="W1662" s="1"/>
      <c r="X1662" s="2"/>
      <c r="Y1662" s="1"/>
      <c r="Z1662" s="1"/>
      <c r="AA1662" s="2"/>
      <c r="AB1662" s="1"/>
      <c r="AC1662" s="1"/>
      <c r="AD1662" s="2"/>
      <c r="AE1662" s="1"/>
    </row>
    <row r="1663" spans="1:31" x14ac:dyDescent="0.25">
      <c r="A1663" s="2"/>
      <c r="B1663" s="47"/>
      <c r="C1663" s="2"/>
      <c r="D1663" s="2"/>
      <c r="E1663" s="2"/>
      <c r="F1663" s="2"/>
      <c r="G1663" s="2"/>
      <c r="H1663" s="2"/>
      <c r="I1663" s="1"/>
      <c r="J1663" s="1"/>
      <c r="K1663" s="1"/>
      <c r="L1663" s="1"/>
      <c r="M1663" s="1"/>
      <c r="N1663" s="2"/>
      <c r="O1663" s="2"/>
      <c r="P1663" s="2"/>
      <c r="Q1663" s="3"/>
      <c r="R1663" s="1"/>
      <c r="S1663" s="1"/>
      <c r="T1663" s="1"/>
      <c r="U1663" s="2"/>
      <c r="V1663" s="1"/>
      <c r="W1663" s="1"/>
      <c r="X1663" s="2"/>
      <c r="Y1663" s="1"/>
      <c r="Z1663" s="1"/>
      <c r="AA1663" s="2"/>
      <c r="AB1663" s="1"/>
      <c r="AC1663" s="1"/>
      <c r="AD1663" s="2"/>
      <c r="AE1663" s="1"/>
    </row>
    <row r="1664" spans="1:31" x14ac:dyDescent="0.25">
      <c r="A1664" s="2"/>
      <c r="B1664" s="47"/>
      <c r="C1664" s="2"/>
      <c r="D1664" s="2"/>
      <c r="E1664" s="2"/>
      <c r="F1664" s="2"/>
      <c r="G1664" s="2"/>
      <c r="H1664" s="2"/>
      <c r="I1664" s="1"/>
      <c r="J1664" s="1"/>
      <c r="K1664" s="1"/>
      <c r="L1664" s="1"/>
      <c r="M1664" s="1"/>
      <c r="N1664" s="2"/>
      <c r="O1664" s="2"/>
      <c r="P1664" s="2"/>
      <c r="Q1664" s="3"/>
      <c r="R1664" s="1"/>
      <c r="S1664" s="1"/>
      <c r="T1664" s="1"/>
      <c r="U1664" s="2"/>
      <c r="V1664" s="1"/>
      <c r="W1664" s="1"/>
      <c r="X1664" s="2"/>
      <c r="Y1664" s="1"/>
      <c r="Z1664" s="1"/>
      <c r="AA1664" s="2"/>
      <c r="AB1664" s="1"/>
      <c r="AC1664" s="1"/>
      <c r="AD1664" s="2"/>
      <c r="AE1664" s="1"/>
    </row>
    <row r="1665" spans="1:31" x14ac:dyDescent="0.25">
      <c r="A1665" s="2"/>
      <c r="B1665" s="47"/>
      <c r="C1665" s="2"/>
      <c r="D1665" s="2"/>
      <c r="E1665" s="2"/>
      <c r="F1665" s="2"/>
      <c r="G1665" s="2"/>
      <c r="H1665" s="2"/>
      <c r="I1665" s="1"/>
      <c r="J1665" s="1"/>
      <c r="K1665" s="1"/>
      <c r="L1665" s="1"/>
      <c r="M1665" s="1"/>
      <c r="N1665" s="2"/>
      <c r="O1665" s="2"/>
      <c r="P1665" s="2"/>
      <c r="Q1665" s="3"/>
      <c r="R1665" s="1"/>
      <c r="S1665" s="1"/>
      <c r="T1665" s="1"/>
      <c r="U1665" s="2"/>
      <c r="V1665" s="1"/>
      <c r="W1665" s="1"/>
      <c r="X1665" s="2"/>
      <c r="Y1665" s="1"/>
      <c r="Z1665" s="1"/>
      <c r="AA1665" s="2"/>
      <c r="AB1665" s="1"/>
      <c r="AC1665" s="1"/>
      <c r="AD1665" s="2"/>
      <c r="AE1665" s="1"/>
    </row>
    <row r="1666" spans="1:31" x14ac:dyDescent="0.25">
      <c r="A1666" s="2"/>
      <c r="B1666" s="47"/>
      <c r="C1666" s="2"/>
      <c r="D1666" s="2"/>
      <c r="E1666" s="2"/>
      <c r="F1666" s="2"/>
      <c r="G1666" s="2"/>
      <c r="H1666" s="2"/>
      <c r="I1666" s="1"/>
      <c r="J1666" s="1"/>
      <c r="K1666" s="1"/>
      <c r="L1666" s="1"/>
      <c r="M1666" s="1"/>
      <c r="N1666" s="2"/>
      <c r="O1666" s="2"/>
      <c r="P1666" s="2"/>
      <c r="Q1666" s="3"/>
      <c r="R1666" s="1"/>
      <c r="S1666" s="1"/>
      <c r="T1666" s="1"/>
      <c r="U1666" s="2"/>
      <c r="V1666" s="1"/>
      <c r="W1666" s="1"/>
      <c r="X1666" s="2"/>
      <c r="Y1666" s="1"/>
      <c r="Z1666" s="1"/>
      <c r="AA1666" s="2"/>
      <c r="AB1666" s="1"/>
      <c r="AC1666" s="1"/>
      <c r="AD1666" s="2"/>
      <c r="AE1666" s="1"/>
    </row>
    <row r="1667" spans="1:31" x14ac:dyDescent="0.25">
      <c r="A1667" s="2"/>
      <c r="B1667" s="47"/>
      <c r="C1667" s="2"/>
      <c r="D1667" s="2"/>
      <c r="E1667" s="2"/>
      <c r="F1667" s="2"/>
      <c r="G1667" s="2"/>
      <c r="H1667" s="2"/>
      <c r="I1667" s="1"/>
      <c r="J1667" s="1"/>
      <c r="K1667" s="1"/>
      <c r="L1667" s="1"/>
      <c r="M1667" s="1"/>
      <c r="N1667" s="2"/>
      <c r="O1667" s="2"/>
      <c r="P1667" s="2"/>
      <c r="Q1667" s="3"/>
      <c r="R1667" s="1"/>
      <c r="S1667" s="1"/>
      <c r="T1667" s="1"/>
      <c r="U1667" s="2"/>
      <c r="V1667" s="1"/>
      <c r="W1667" s="1"/>
      <c r="X1667" s="2"/>
      <c r="Y1667" s="1"/>
      <c r="Z1667" s="1"/>
      <c r="AA1667" s="2"/>
      <c r="AB1667" s="1"/>
      <c r="AC1667" s="1"/>
      <c r="AD1667" s="2"/>
      <c r="AE1667" s="1"/>
    </row>
    <row r="1668" spans="1:31" x14ac:dyDescent="0.25">
      <c r="A1668" s="2"/>
      <c r="B1668" s="47"/>
      <c r="C1668" s="2"/>
      <c r="D1668" s="2"/>
      <c r="E1668" s="2"/>
      <c r="F1668" s="2"/>
      <c r="G1668" s="2"/>
      <c r="H1668" s="2"/>
      <c r="I1668" s="1"/>
      <c r="J1668" s="1"/>
      <c r="K1668" s="1"/>
      <c r="L1668" s="1"/>
      <c r="M1668" s="1"/>
      <c r="N1668" s="2"/>
      <c r="O1668" s="2"/>
      <c r="P1668" s="2"/>
      <c r="Q1668" s="3"/>
      <c r="R1668" s="1"/>
      <c r="S1668" s="1"/>
      <c r="T1668" s="1"/>
      <c r="U1668" s="2"/>
      <c r="V1668" s="1"/>
      <c r="W1668" s="1"/>
      <c r="X1668" s="2"/>
      <c r="Y1668" s="1"/>
      <c r="Z1668" s="1"/>
      <c r="AA1668" s="2"/>
      <c r="AB1668" s="1"/>
      <c r="AC1668" s="1"/>
      <c r="AD1668" s="2"/>
      <c r="AE1668" s="1"/>
    </row>
    <row r="1669" spans="1:31" x14ac:dyDescent="0.25">
      <c r="A1669" s="2"/>
      <c r="B1669" s="47"/>
      <c r="C1669" s="2"/>
      <c r="D1669" s="2"/>
      <c r="E1669" s="2"/>
      <c r="F1669" s="2"/>
      <c r="G1669" s="2"/>
      <c r="H1669" s="2"/>
      <c r="I1669" s="1"/>
      <c r="J1669" s="1"/>
      <c r="K1669" s="1"/>
      <c r="L1669" s="1"/>
      <c r="M1669" s="1"/>
      <c r="N1669" s="2"/>
      <c r="O1669" s="2"/>
      <c r="P1669" s="2"/>
      <c r="Q1669" s="3"/>
      <c r="R1669" s="1"/>
      <c r="S1669" s="1"/>
      <c r="T1669" s="1"/>
      <c r="U1669" s="2"/>
      <c r="V1669" s="1"/>
      <c r="W1669" s="1"/>
      <c r="X1669" s="2"/>
      <c r="Y1669" s="1"/>
      <c r="Z1669" s="1"/>
      <c r="AA1669" s="2"/>
      <c r="AB1669" s="1"/>
      <c r="AC1669" s="1"/>
      <c r="AD1669" s="2"/>
      <c r="AE1669" s="1"/>
    </row>
    <row r="1670" spans="1:31" x14ac:dyDescent="0.25">
      <c r="A1670" s="2"/>
      <c r="B1670" s="47"/>
      <c r="C1670" s="2"/>
      <c r="D1670" s="2"/>
      <c r="E1670" s="2"/>
      <c r="F1670" s="2"/>
      <c r="G1670" s="2"/>
      <c r="H1670" s="2"/>
      <c r="I1670" s="1"/>
      <c r="J1670" s="1"/>
      <c r="K1670" s="1"/>
      <c r="L1670" s="1"/>
      <c r="M1670" s="1"/>
      <c r="N1670" s="2"/>
      <c r="O1670" s="2"/>
      <c r="P1670" s="2"/>
      <c r="Q1670" s="3"/>
      <c r="R1670" s="1"/>
      <c r="S1670" s="1"/>
      <c r="T1670" s="1"/>
      <c r="U1670" s="2"/>
      <c r="V1670" s="1"/>
      <c r="W1670" s="1"/>
      <c r="X1670" s="2"/>
      <c r="Y1670" s="1"/>
      <c r="Z1670" s="1"/>
      <c r="AA1670" s="2"/>
      <c r="AB1670" s="1"/>
      <c r="AC1670" s="1"/>
      <c r="AD1670" s="2"/>
      <c r="AE1670" s="1"/>
    </row>
    <row r="1671" spans="1:31" x14ac:dyDescent="0.25">
      <c r="A1671" s="2"/>
      <c r="B1671" s="47"/>
      <c r="C1671" s="2"/>
      <c r="D1671" s="2"/>
      <c r="E1671" s="2"/>
      <c r="F1671" s="2"/>
      <c r="G1671" s="2"/>
      <c r="H1671" s="2"/>
      <c r="I1671" s="1"/>
      <c r="J1671" s="1"/>
      <c r="K1671" s="1"/>
      <c r="L1671" s="1"/>
      <c r="M1671" s="1"/>
      <c r="N1671" s="2"/>
      <c r="O1671" s="2"/>
      <c r="P1671" s="2"/>
      <c r="Q1671" s="3"/>
      <c r="R1671" s="1"/>
      <c r="S1671" s="1"/>
      <c r="T1671" s="1"/>
      <c r="U1671" s="2"/>
      <c r="V1671" s="1"/>
      <c r="W1671" s="1"/>
      <c r="X1671" s="2"/>
      <c r="Y1671" s="1"/>
      <c r="Z1671" s="1"/>
      <c r="AA1671" s="2"/>
      <c r="AB1671" s="1"/>
      <c r="AC1671" s="1"/>
      <c r="AD1671" s="2"/>
      <c r="AE1671" s="1"/>
    </row>
    <row r="1672" spans="1:31" x14ac:dyDescent="0.25">
      <c r="A1672" s="2"/>
      <c r="B1672" s="47"/>
      <c r="C1672" s="2"/>
      <c r="D1672" s="2"/>
      <c r="E1672" s="2"/>
      <c r="F1672" s="2"/>
      <c r="G1672" s="2"/>
      <c r="H1672" s="2"/>
      <c r="I1672" s="1"/>
      <c r="J1672" s="1"/>
      <c r="K1672" s="1"/>
      <c r="L1672" s="1"/>
      <c r="M1672" s="1"/>
      <c r="N1672" s="2"/>
      <c r="O1672" s="2"/>
      <c r="P1672" s="2"/>
      <c r="Q1672" s="3"/>
      <c r="R1672" s="1"/>
      <c r="S1672" s="1"/>
      <c r="T1672" s="1"/>
      <c r="U1672" s="2"/>
      <c r="V1672" s="1"/>
      <c r="W1672" s="1"/>
      <c r="X1672" s="2"/>
      <c r="Y1672" s="1"/>
      <c r="Z1672" s="1"/>
      <c r="AA1672" s="2"/>
      <c r="AB1672" s="1"/>
      <c r="AC1672" s="1"/>
      <c r="AD1672" s="2"/>
      <c r="AE1672" s="1"/>
    </row>
    <row r="1673" spans="1:31" x14ac:dyDescent="0.25">
      <c r="A1673" s="2"/>
      <c r="B1673" s="47"/>
      <c r="C1673" s="2"/>
      <c r="D1673" s="2"/>
      <c r="E1673" s="2"/>
      <c r="F1673" s="2"/>
      <c r="G1673" s="2"/>
      <c r="H1673" s="2"/>
      <c r="I1673" s="1"/>
      <c r="J1673" s="1"/>
      <c r="K1673" s="1"/>
      <c r="L1673" s="1"/>
      <c r="M1673" s="1"/>
      <c r="N1673" s="2"/>
      <c r="O1673" s="2"/>
      <c r="P1673" s="2"/>
      <c r="Q1673" s="3"/>
      <c r="R1673" s="1"/>
      <c r="S1673" s="1"/>
      <c r="T1673" s="1"/>
      <c r="U1673" s="2"/>
      <c r="V1673" s="1"/>
      <c r="W1673" s="1"/>
      <c r="X1673" s="2"/>
      <c r="Y1673" s="1"/>
      <c r="Z1673" s="1"/>
      <c r="AA1673" s="2"/>
      <c r="AB1673" s="1"/>
      <c r="AC1673" s="1"/>
      <c r="AD1673" s="2"/>
      <c r="AE1673" s="1"/>
    </row>
    <row r="1674" spans="1:31" x14ac:dyDescent="0.25">
      <c r="A1674" s="2"/>
      <c r="B1674" s="47"/>
      <c r="C1674" s="2"/>
      <c r="D1674" s="2"/>
      <c r="E1674" s="2"/>
      <c r="F1674" s="2"/>
      <c r="G1674" s="2"/>
      <c r="H1674" s="2"/>
      <c r="I1674" s="1"/>
      <c r="J1674" s="1"/>
      <c r="K1674" s="1"/>
      <c r="L1674" s="1"/>
      <c r="M1674" s="1"/>
      <c r="N1674" s="2"/>
      <c r="O1674" s="2"/>
      <c r="P1674" s="2"/>
      <c r="Q1674" s="3"/>
      <c r="R1674" s="1"/>
      <c r="S1674" s="1"/>
      <c r="T1674" s="1"/>
      <c r="U1674" s="2"/>
      <c r="V1674" s="1"/>
      <c r="W1674" s="1"/>
      <c r="X1674" s="2"/>
      <c r="Y1674" s="1"/>
      <c r="Z1674" s="1"/>
      <c r="AA1674" s="2"/>
      <c r="AB1674" s="1"/>
      <c r="AC1674" s="1"/>
      <c r="AD1674" s="2"/>
      <c r="AE1674" s="1"/>
    </row>
    <row r="1675" spans="1:31" s="54" customFormat="1" x14ac:dyDescent="0.25">
      <c r="A1675" s="2"/>
      <c r="B1675" s="47"/>
      <c r="C1675" s="2"/>
      <c r="D1675" s="2"/>
      <c r="E1675" s="2"/>
      <c r="F1675" s="2"/>
      <c r="G1675" s="2"/>
      <c r="H1675" s="2"/>
      <c r="I1675" s="1"/>
      <c r="J1675" s="1"/>
      <c r="K1675" s="1"/>
      <c r="L1675" s="1"/>
      <c r="M1675" s="1"/>
      <c r="N1675" s="2"/>
      <c r="O1675" s="2"/>
      <c r="P1675" s="2"/>
      <c r="Q1675" s="3"/>
      <c r="R1675" s="1"/>
      <c r="S1675" s="1"/>
      <c r="T1675" s="1"/>
      <c r="U1675" s="2"/>
      <c r="V1675" s="1"/>
      <c r="W1675" s="1"/>
      <c r="X1675" s="2"/>
      <c r="Y1675" s="1"/>
      <c r="Z1675" s="1"/>
      <c r="AA1675" s="2"/>
      <c r="AB1675" s="1"/>
      <c r="AC1675" s="1"/>
      <c r="AD1675" s="2"/>
      <c r="AE1675" s="1"/>
    </row>
    <row r="1676" spans="1:31" x14ac:dyDescent="0.25">
      <c r="A1676" s="2"/>
      <c r="B1676" s="47"/>
      <c r="C1676" s="2"/>
      <c r="D1676" s="2"/>
      <c r="E1676" s="2"/>
      <c r="F1676" s="2"/>
      <c r="G1676" s="2"/>
      <c r="H1676" s="2"/>
      <c r="I1676" s="1"/>
      <c r="J1676" s="1"/>
      <c r="K1676" s="1"/>
      <c r="L1676" s="1"/>
      <c r="M1676" s="1"/>
      <c r="N1676" s="2"/>
      <c r="O1676" s="2"/>
      <c r="P1676" s="2"/>
      <c r="Q1676" s="3"/>
      <c r="R1676" s="1"/>
      <c r="S1676" s="1"/>
      <c r="T1676" s="1"/>
      <c r="U1676" s="2"/>
      <c r="V1676" s="1"/>
      <c r="W1676" s="1"/>
      <c r="X1676" s="2"/>
      <c r="Y1676" s="1"/>
      <c r="Z1676" s="1"/>
      <c r="AA1676" s="2"/>
      <c r="AB1676" s="1"/>
      <c r="AC1676" s="1"/>
      <c r="AD1676" s="2"/>
      <c r="AE1676" s="1"/>
    </row>
    <row r="1677" spans="1:31" x14ac:dyDescent="0.25">
      <c r="A1677" s="2"/>
      <c r="B1677" s="47"/>
      <c r="C1677" s="2"/>
      <c r="D1677" s="2"/>
      <c r="E1677" s="2"/>
      <c r="F1677" s="2"/>
      <c r="G1677" s="2"/>
      <c r="H1677" s="2"/>
      <c r="I1677" s="1"/>
      <c r="J1677" s="1"/>
      <c r="K1677" s="1"/>
      <c r="L1677" s="1"/>
      <c r="M1677" s="1"/>
      <c r="N1677" s="2"/>
      <c r="O1677" s="2"/>
      <c r="P1677" s="2"/>
      <c r="Q1677" s="3"/>
      <c r="R1677" s="1"/>
      <c r="S1677" s="1"/>
      <c r="T1677" s="1"/>
      <c r="U1677" s="2"/>
      <c r="V1677" s="1"/>
      <c r="W1677" s="1"/>
      <c r="X1677" s="2"/>
      <c r="Y1677" s="1"/>
      <c r="Z1677" s="1"/>
      <c r="AA1677" s="2"/>
      <c r="AB1677" s="1"/>
      <c r="AC1677" s="1"/>
      <c r="AD1677" s="2"/>
      <c r="AE1677" s="1"/>
    </row>
    <row r="1678" spans="1:31" x14ac:dyDescent="0.25">
      <c r="A1678" s="2"/>
      <c r="B1678" s="47"/>
      <c r="C1678" s="2"/>
      <c r="D1678" s="2"/>
      <c r="E1678" s="2"/>
      <c r="F1678" s="2"/>
      <c r="G1678" s="2"/>
      <c r="H1678" s="2"/>
      <c r="I1678" s="1"/>
      <c r="J1678" s="1"/>
      <c r="K1678" s="1"/>
      <c r="L1678" s="1"/>
      <c r="M1678" s="1"/>
      <c r="N1678" s="2"/>
      <c r="O1678" s="2"/>
      <c r="P1678" s="2"/>
      <c r="Q1678" s="3"/>
      <c r="R1678" s="1"/>
      <c r="S1678" s="1"/>
      <c r="T1678" s="1"/>
      <c r="U1678" s="2"/>
      <c r="V1678" s="1"/>
      <c r="W1678" s="1"/>
      <c r="X1678" s="2"/>
      <c r="Y1678" s="1"/>
      <c r="Z1678" s="1"/>
      <c r="AA1678" s="2"/>
      <c r="AB1678" s="1"/>
      <c r="AC1678" s="1"/>
      <c r="AD1678" s="2"/>
      <c r="AE1678" s="1"/>
    </row>
    <row r="1679" spans="1:31" x14ac:dyDescent="0.25">
      <c r="A1679" s="2"/>
      <c r="B1679" s="47"/>
      <c r="C1679" s="2"/>
      <c r="D1679" s="2"/>
      <c r="E1679" s="2"/>
      <c r="F1679" s="2"/>
      <c r="G1679" s="2"/>
      <c r="H1679" s="2"/>
      <c r="I1679" s="1"/>
      <c r="J1679" s="1"/>
      <c r="K1679" s="1"/>
      <c r="L1679" s="1"/>
      <c r="M1679" s="1"/>
      <c r="N1679" s="2"/>
      <c r="O1679" s="2"/>
      <c r="P1679" s="2"/>
      <c r="Q1679" s="3"/>
      <c r="R1679" s="1"/>
      <c r="S1679" s="1"/>
      <c r="T1679" s="1"/>
      <c r="U1679" s="2"/>
      <c r="V1679" s="1"/>
      <c r="W1679" s="1"/>
      <c r="X1679" s="2"/>
      <c r="Y1679" s="1"/>
      <c r="Z1679" s="1"/>
      <c r="AA1679" s="2"/>
      <c r="AB1679" s="1"/>
      <c r="AC1679" s="1"/>
      <c r="AD1679" s="2"/>
      <c r="AE1679" s="1"/>
    </row>
    <row r="1680" spans="1:31" x14ac:dyDescent="0.25">
      <c r="A1680" s="2"/>
      <c r="B1680" s="47"/>
      <c r="C1680" s="2"/>
      <c r="D1680" s="2"/>
      <c r="E1680" s="2"/>
      <c r="F1680" s="2"/>
      <c r="G1680" s="2"/>
      <c r="H1680" s="2"/>
      <c r="I1680" s="1"/>
      <c r="J1680" s="1"/>
      <c r="K1680" s="1"/>
      <c r="L1680" s="1"/>
      <c r="M1680" s="1"/>
      <c r="N1680" s="2"/>
      <c r="O1680" s="2"/>
      <c r="P1680" s="2"/>
      <c r="Q1680" s="3"/>
      <c r="R1680" s="1"/>
      <c r="S1680" s="1"/>
      <c r="T1680" s="1"/>
      <c r="U1680" s="2"/>
      <c r="V1680" s="1"/>
      <c r="W1680" s="1"/>
      <c r="X1680" s="2"/>
      <c r="Y1680" s="1"/>
      <c r="Z1680" s="1"/>
      <c r="AA1680" s="2"/>
      <c r="AB1680" s="1"/>
      <c r="AC1680" s="1"/>
      <c r="AD1680" s="2"/>
      <c r="AE1680" s="1"/>
    </row>
    <row r="1681" spans="1:31" x14ac:dyDescent="0.25">
      <c r="A1681" s="2"/>
      <c r="B1681" s="47"/>
      <c r="C1681" s="2"/>
      <c r="D1681" s="2"/>
      <c r="E1681" s="2"/>
      <c r="F1681" s="2"/>
      <c r="G1681" s="2"/>
      <c r="H1681" s="2"/>
      <c r="I1681" s="1"/>
      <c r="J1681" s="1"/>
      <c r="K1681" s="1"/>
      <c r="L1681" s="1"/>
      <c r="M1681" s="1"/>
      <c r="N1681" s="2"/>
      <c r="O1681" s="2"/>
      <c r="P1681" s="2"/>
      <c r="Q1681" s="3"/>
      <c r="R1681" s="1"/>
      <c r="S1681" s="1"/>
      <c r="T1681" s="1"/>
      <c r="U1681" s="2"/>
      <c r="V1681" s="1"/>
      <c r="W1681" s="1"/>
      <c r="X1681" s="2"/>
      <c r="Y1681" s="1"/>
      <c r="Z1681" s="1"/>
      <c r="AA1681" s="2"/>
      <c r="AB1681" s="1"/>
      <c r="AC1681" s="1"/>
      <c r="AD1681" s="2"/>
      <c r="AE1681" s="1"/>
    </row>
    <row r="1682" spans="1:31" x14ac:dyDescent="0.25">
      <c r="A1682" s="2"/>
      <c r="B1682" s="47"/>
      <c r="C1682" s="2"/>
      <c r="D1682" s="2"/>
      <c r="E1682" s="2"/>
      <c r="F1682" s="2"/>
      <c r="G1682" s="2"/>
      <c r="H1682" s="2"/>
      <c r="I1682" s="1"/>
      <c r="J1682" s="1"/>
      <c r="K1682" s="1"/>
      <c r="L1682" s="1"/>
      <c r="M1682" s="1"/>
      <c r="N1682" s="2"/>
      <c r="O1682" s="2"/>
      <c r="P1682" s="2"/>
      <c r="Q1682" s="3"/>
      <c r="R1682" s="1"/>
      <c r="S1682" s="1"/>
      <c r="T1682" s="1"/>
      <c r="U1682" s="2"/>
      <c r="V1682" s="1"/>
      <c r="W1682" s="1"/>
      <c r="X1682" s="2"/>
      <c r="Y1682" s="1"/>
      <c r="Z1682" s="1"/>
      <c r="AA1682" s="2"/>
      <c r="AB1682" s="1"/>
      <c r="AC1682" s="1"/>
      <c r="AD1682" s="2"/>
      <c r="AE1682" s="1"/>
    </row>
    <row r="1683" spans="1:31" x14ac:dyDescent="0.25">
      <c r="A1683" s="2"/>
      <c r="B1683" s="47"/>
      <c r="C1683" s="2"/>
      <c r="D1683" s="2"/>
      <c r="E1683" s="2"/>
      <c r="F1683" s="2"/>
      <c r="G1683" s="2"/>
      <c r="H1683" s="2"/>
      <c r="I1683" s="1"/>
      <c r="J1683" s="1"/>
      <c r="K1683" s="1"/>
      <c r="L1683" s="1"/>
      <c r="M1683" s="1"/>
      <c r="N1683" s="2"/>
      <c r="O1683" s="2"/>
      <c r="P1683" s="2"/>
      <c r="Q1683" s="3"/>
      <c r="R1683" s="1"/>
      <c r="S1683" s="1"/>
      <c r="T1683" s="1"/>
      <c r="U1683" s="2"/>
      <c r="V1683" s="1"/>
      <c r="W1683" s="1"/>
      <c r="X1683" s="2"/>
      <c r="Y1683" s="1"/>
      <c r="Z1683" s="1"/>
      <c r="AA1683" s="2"/>
      <c r="AB1683" s="1"/>
      <c r="AC1683" s="1"/>
      <c r="AD1683" s="2"/>
      <c r="AE1683" s="1"/>
    </row>
    <row r="1684" spans="1:31" x14ac:dyDescent="0.25">
      <c r="A1684" s="2"/>
      <c r="B1684" s="47"/>
      <c r="C1684" s="2"/>
      <c r="D1684" s="2"/>
      <c r="E1684" s="2"/>
      <c r="F1684" s="2"/>
      <c r="G1684" s="2"/>
      <c r="H1684" s="2"/>
      <c r="I1684" s="1"/>
      <c r="J1684" s="1"/>
      <c r="K1684" s="1"/>
      <c r="L1684" s="1"/>
      <c r="M1684" s="1"/>
      <c r="N1684" s="2"/>
      <c r="O1684" s="2"/>
      <c r="P1684" s="2"/>
      <c r="Q1684" s="3"/>
      <c r="R1684" s="1"/>
      <c r="S1684" s="1"/>
      <c r="T1684" s="1"/>
      <c r="U1684" s="2"/>
      <c r="V1684" s="1"/>
      <c r="W1684" s="1"/>
      <c r="X1684" s="2"/>
      <c r="Y1684" s="1"/>
      <c r="Z1684" s="1"/>
      <c r="AA1684" s="2"/>
      <c r="AB1684" s="1"/>
      <c r="AC1684" s="1"/>
      <c r="AD1684" s="2"/>
      <c r="AE1684" s="1"/>
    </row>
    <row r="1685" spans="1:31" x14ac:dyDescent="0.25">
      <c r="A1685" s="2"/>
      <c r="B1685" s="47"/>
      <c r="C1685" s="2"/>
      <c r="D1685" s="2"/>
      <c r="E1685" s="2"/>
      <c r="F1685" s="2"/>
      <c r="G1685" s="2"/>
      <c r="H1685" s="2"/>
      <c r="I1685" s="1"/>
      <c r="J1685" s="1"/>
      <c r="K1685" s="1"/>
      <c r="L1685" s="1"/>
      <c r="M1685" s="1"/>
      <c r="N1685" s="2"/>
      <c r="O1685" s="2"/>
      <c r="P1685" s="2"/>
      <c r="Q1685" s="3"/>
      <c r="R1685" s="1"/>
      <c r="S1685" s="1"/>
      <c r="T1685" s="1"/>
      <c r="U1685" s="2"/>
      <c r="V1685" s="1"/>
      <c r="W1685" s="1"/>
      <c r="X1685" s="2"/>
      <c r="Y1685" s="1"/>
      <c r="Z1685" s="1"/>
      <c r="AA1685" s="2"/>
      <c r="AB1685" s="1"/>
      <c r="AC1685" s="1"/>
      <c r="AD1685" s="2"/>
      <c r="AE1685" s="1"/>
    </row>
    <row r="1686" spans="1:31" x14ac:dyDescent="0.25">
      <c r="A1686" s="2"/>
      <c r="B1686" s="47"/>
      <c r="C1686" s="2"/>
      <c r="D1686" s="2"/>
      <c r="E1686" s="2"/>
      <c r="F1686" s="2"/>
      <c r="G1686" s="2"/>
      <c r="H1686" s="2"/>
      <c r="I1686" s="1"/>
      <c r="J1686" s="1"/>
      <c r="K1686" s="1"/>
      <c r="L1686" s="1"/>
      <c r="M1686" s="1"/>
      <c r="N1686" s="2"/>
      <c r="O1686" s="2"/>
      <c r="P1686" s="2"/>
      <c r="Q1686" s="3"/>
      <c r="R1686" s="1"/>
      <c r="S1686" s="1"/>
      <c r="T1686" s="1"/>
      <c r="U1686" s="2"/>
      <c r="V1686" s="1"/>
      <c r="W1686" s="1"/>
      <c r="X1686" s="2"/>
      <c r="Y1686" s="1"/>
      <c r="Z1686" s="1"/>
      <c r="AA1686" s="2"/>
      <c r="AB1686" s="1"/>
      <c r="AC1686" s="1"/>
      <c r="AD1686" s="2"/>
      <c r="AE1686" s="1"/>
    </row>
    <row r="1687" spans="1:31" x14ac:dyDescent="0.25">
      <c r="A1687" s="2"/>
      <c r="B1687" s="47"/>
      <c r="C1687" s="2"/>
      <c r="D1687" s="2"/>
      <c r="E1687" s="2"/>
      <c r="F1687" s="2"/>
      <c r="G1687" s="2"/>
      <c r="H1687" s="2"/>
      <c r="I1687" s="1"/>
      <c r="J1687" s="1"/>
      <c r="K1687" s="1"/>
      <c r="L1687" s="1"/>
      <c r="M1687" s="1"/>
      <c r="N1687" s="2"/>
      <c r="O1687" s="2"/>
      <c r="P1687" s="2"/>
      <c r="Q1687" s="3"/>
      <c r="R1687" s="1"/>
      <c r="S1687" s="1"/>
      <c r="T1687" s="1"/>
      <c r="U1687" s="2"/>
      <c r="V1687" s="1"/>
      <c r="W1687" s="1"/>
      <c r="X1687" s="2"/>
      <c r="Y1687" s="1"/>
      <c r="Z1687" s="1"/>
      <c r="AA1687" s="2"/>
      <c r="AB1687" s="1"/>
      <c r="AC1687" s="1"/>
      <c r="AD1687" s="2"/>
      <c r="AE1687" s="1"/>
    </row>
    <row r="1688" spans="1:31" x14ac:dyDescent="0.25">
      <c r="A1688" s="2"/>
      <c r="B1688" s="47"/>
      <c r="C1688" s="2"/>
      <c r="D1688" s="2"/>
      <c r="E1688" s="2"/>
      <c r="F1688" s="2"/>
      <c r="G1688" s="2"/>
      <c r="H1688" s="2"/>
      <c r="I1688" s="1"/>
      <c r="J1688" s="1"/>
      <c r="K1688" s="1"/>
      <c r="L1688" s="1"/>
      <c r="M1688" s="1"/>
      <c r="N1688" s="2"/>
      <c r="O1688" s="2"/>
      <c r="P1688" s="2"/>
      <c r="Q1688" s="3"/>
      <c r="R1688" s="1"/>
      <c r="S1688" s="1"/>
      <c r="T1688" s="1"/>
      <c r="U1688" s="2"/>
      <c r="V1688" s="1"/>
      <c r="W1688" s="1"/>
      <c r="X1688" s="2"/>
      <c r="Y1688" s="1"/>
      <c r="Z1688" s="1"/>
      <c r="AA1688" s="2"/>
      <c r="AB1688" s="1"/>
      <c r="AC1688" s="1"/>
      <c r="AD1688" s="2"/>
      <c r="AE1688" s="1"/>
    </row>
    <row r="1689" spans="1:31" x14ac:dyDescent="0.25">
      <c r="A1689" s="2"/>
      <c r="B1689" s="47"/>
      <c r="C1689" s="2"/>
      <c r="D1689" s="2"/>
      <c r="E1689" s="2"/>
      <c r="F1689" s="2"/>
      <c r="G1689" s="2"/>
      <c r="H1689" s="2"/>
      <c r="I1689" s="1"/>
      <c r="J1689" s="1"/>
      <c r="K1689" s="1"/>
      <c r="L1689" s="1"/>
      <c r="M1689" s="1"/>
      <c r="N1689" s="2"/>
      <c r="O1689" s="2"/>
      <c r="P1689" s="2"/>
      <c r="Q1689" s="3"/>
      <c r="R1689" s="1"/>
      <c r="S1689" s="1"/>
      <c r="T1689" s="1"/>
      <c r="U1689" s="2"/>
      <c r="V1689" s="1"/>
      <c r="W1689" s="1"/>
      <c r="X1689" s="2"/>
      <c r="Y1689" s="1"/>
      <c r="Z1689" s="1"/>
      <c r="AA1689" s="2"/>
      <c r="AB1689" s="1"/>
      <c r="AC1689" s="1"/>
      <c r="AD1689" s="2"/>
      <c r="AE1689" s="1"/>
    </row>
    <row r="1690" spans="1:31" x14ac:dyDescent="0.25">
      <c r="A1690" s="2"/>
      <c r="B1690" s="47"/>
      <c r="C1690" s="2"/>
      <c r="D1690" s="2"/>
      <c r="E1690" s="2"/>
      <c r="F1690" s="2"/>
      <c r="G1690" s="2"/>
      <c r="H1690" s="2"/>
      <c r="I1690" s="1"/>
      <c r="J1690" s="1"/>
      <c r="K1690" s="1"/>
      <c r="L1690" s="1"/>
      <c r="M1690" s="1"/>
      <c r="N1690" s="2"/>
      <c r="O1690" s="2"/>
      <c r="P1690" s="2"/>
      <c r="Q1690" s="3"/>
      <c r="R1690" s="1"/>
      <c r="S1690" s="1"/>
      <c r="T1690" s="1"/>
      <c r="U1690" s="2"/>
      <c r="V1690" s="1"/>
      <c r="W1690" s="1"/>
      <c r="X1690" s="2"/>
      <c r="Y1690" s="1"/>
      <c r="Z1690" s="1"/>
      <c r="AA1690" s="2"/>
      <c r="AB1690" s="1"/>
      <c r="AC1690" s="1"/>
      <c r="AD1690" s="2"/>
      <c r="AE1690" s="1"/>
    </row>
    <row r="1691" spans="1:31" s="54" customFormat="1" x14ac:dyDescent="0.25">
      <c r="A1691" s="2"/>
      <c r="B1691" s="47"/>
      <c r="C1691" s="2"/>
      <c r="D1691" s="2"/>
      <c r="E1691" s="2"/>
      <c r="F1691" s="2"/>
      <c r="G1691" s="2"/>
      <c r="H1691" s="2"/>
      <c r="I1691" s="1"/>
      <c r="J1691" s="1"/>
      <c r="K1691" s="1"/>
      <c r="L1691" s="1"/>
      <c r="M1691" s="1"/>
      <c r="N1691" s="2"/>
      <c r="O1691" s="2"/>
      <c r="P1691" s="2"/>
      <c r="Q1691" s="3"/>
      <c r="R1691" s="1"/>
      <c r="S1691" s="1"/>
      <c r="T1691" s="1"/>
      <c r="U1691" s="2"/>
      <c r="V1691" s="1"/>
      <c r="W1691" s="1"/>
      <c r="X1691" s="2"/>
      <c r="Y1691" s="1"/>
      <c r="Z1691" s="1"/>
      <c r="AA1691" s="2"/>
      <c r="AB1691" s="1"/>
      <c r="AC1691" s="1"/>
      <c r="AD1691" s="2"/>
      <c r="AE1691" s="1"/>
    </row>
    <row r="1692" spans="1:31" x14ac:dyDescent="0.25">
      <c r="A1692" s="2"/>
      <c r="B1692" s="47"/>
      <c r="C1692" s="2"/>
      <c r="D1692" s="2"/>
      <c r="E1692" s="2"/>
      <c r="F1692" s="2"/>
      <c r="G1692" s="2"/>
      <c r="H1692" s="2"/>
      <c r="I1692" s="1"/>
      <c r="J1692" s="1"/>
      <c r="K1692" s="1"/>
      <c r="L1692" s="1"/>
      <c r="M1692" s="1"/>
      <c r="N1692" s="2"/>
      <c r="O1692" s="2"/>
      <c r="P1692" s="2"/>
      <c r="Q1692" s="3"/>
      <c r="R1692" s="1"/>
      <c r="S1692" s="1"/>
      <c r="T1692" s="1"/>
      <c r="U1692" s="2"/>
      <c r="V1692" s="1"/>
      <c r="W1692" s="1"/>
      <c r="X1692" s="2"/>
      <c r="Y1692" s="1"/>
      <c r="Z1692" s="1"/>
      <c r="AA1692" s="2"/>
      <c r="AB1692" s="1"/>
      <c r="AC1692" s="1"/>
      <c r="AD1692" s="2"/>
      <c r="AE1692" s="1"/>
    </row>
    <row r="1693" spans="1:31" x14ac:dyDescent="0.25">
      <c r="A1693" s="2"/>
      <c r="B1693" s="47"/>
      <c r="C1693" s="2"/>
      <c r="D1693" s="2"/>
      <c r="E1693" s="2"/>
      <c r="F1693" s="2"/>
      <c r="G1693" s="2"/>
      <c r="H1693" s="2"/>
      <c r="I1693" s="1"/>
      <c r="J1693" s="1"/>
      <c r="K1693" s="1"/>
      <c r="L1693" s="1"/>
      <c r="M1693" s="1"/>
      <c r="N1693" s="2"/>
      <c r="O1693" s="2"/>
      <c r="P1693" s="2"/>
      <c r="Q1693" s="3"/>
      <c r="R1693" s="1"/>
      <c r="S1693" s="1"/>
      <c r="T1693" s="1"/>
      <c r="U1693" s="2"/>
      <c r="V1693" s="1"/>
      <c r="W1693" s="1"/>
      <c r="X1693" s="2"/>
      <c r="Y1693" s="1"/>
      <c r="Z1693" s="1"/>
      <c r="AA1693" s="2"/>
      <c r="AB1693" s="1"/>
      <c r="AC1693" s="1"/>
      <c r="AD1693" s="2"/>
      <c r="AE1693" s="1"/>
    </row>
    <row r="1694" spans="1:31" x14ac:dyDescent="0.25">
      <c r="A1694" s="2"/>
      <c r="B1694" s="47"/>
      <c r="C1694" s="2"/>
      <c r="D1694" s="2"/>
      <c r="E1694" s="2"/>
      <c r="F1694" s="2"/>
      <c r="G1694" s="2"/>
      <c r="H1694" s="2"/>
      <c r="I1694" s="1"/>
      <c r="J1694" s="1"/>
      <c r="K1694" s="1"/>
      <c r="L1694" s="1"/>
      <c r="M1694" s="1"/>
      <c r="N1694" s="2"/>
      <c r="O1694" s="2"/>
      <c r="P1694" s="2"/>
      <c r="Q1694" s="3"/>
      <c r="R1694" s="1"/>
      <c r="S1694" s="1"/>
      <c r="T1694" s="1"/>
      <c r="U1694" s="2"/>
      <c r="V1694" s="1"/>
      <c r="W1694" s="1"/>
      <c r="X1694" s="2"/>
      <c r="Y1694" s="1"/>
      <c r="Z1694" s="1"/>
      <c r="AA1694" s="2"/>
      <c r="AB1694" s="1"/>
      <c r="AC1694" s="1"/>
      <c r="AD1694" s="2"/>
      <c r="AE1694" s="1"/>
    </row>
    <row r="1695" spans="1:31" x14ac:dyDescent="0.25">
      <c r="A1695" s="2"/>
      <c r="B1695" s="47"/>
      <c r="C1695" s="2"/>
      <c r="D1695" s="2"/>
      <c r="E1695" s="2"/>
      <c r="F1695" s="2"/>
      <c r="G1695" s="2"/>
      <c r="H1695" s="2"/>
      <c r="I1695" s="1"/>
      <c r="J1695" s="1"/>
      <c r="K1695" s="1"/>
      <c r="L1695" s="1"/>
      <c r="M1695" s="1"/>
      <c r="N1695" s="2"/>
      <c r="O1695" s="2"/>
      <c r="P1695" s="2"/>
      <c r="Q1695" s="3"/>
      <c r="R1695" s="1"/>
      <c r="S1695" s="1"/>
      <c r="T1695" s="1"/>
      <c r="U1695" s="2"/>
      <c r="V1695" s="1"/>
      <c r="W1695" s="1"/>
      <c r="X1695" s="2"/>
      <c r="Y1695" s="1"/>
      <c r="Z1695" s="1"/>
      <c r="AA1695" s="2"/>
      <c r="AB1695" s="1"/>
      <c r="AC1695" s="1"/>
      <c r="AD1695" s="2"/>
      <c r="AE1695" s="1"/>
    </row>
    <row r="1696" spans="1:31" x14ac:dyDescent="0.25">
      <c r="A1696" s="2"/>
      <c r="B1696" s="47"/>
      <c r="C1696" s="2"/>
      <c r="D1696" s="2"/>
      <c r="E1696" s="2"/>
      <c r="F1696" s="2"/>
      <c r="G1696" s="2"/>
      <c r="H1696" s="2"/>
      <c r="I1696" s="1"/>
      <c r="J1696" s="1"/>
      <c r="K1696" s="1"/>
      <c r="L1696" s="1"/>
      <c r="M1696" s="1"/>
      <c r="N1696" s="2"/>
      <c r="O1696" s="2"/>
      <c r="P1696" s="2"/>
      <c r="Q1696" s="3"/>
      <c r="R1696" s="1"/>
      <c r="S1696" s="1"/>
      <c r="T1696" s="1"/>
      <c r="U1696" s="2"/>
      <c r="V1696" s="1"/>
      <c r="W1696" s="1"/>
      <c r="X1696" s="2"/>
      <c r="Y1696" s="1"/>
      <c r="Z1696" s="1"/>
      <c r="AA1696" s="2"/>
      <c r="AB1696" s="1"/>
      <c r="AC1696" s="1"/>
      <c r="AD1696" s="2"/>
      <c r="AE1696" s="1"/>
    </row>
    <row r="1697" spans="1:31" x14ac:dyDescent="0.25">
      <c r="A1697" s="2"/>
      <c r="B1697" s="47"/>
      <c r="C1697" s="2"/>
      <c r="D1697" s="2"/>
      <c r="E1697" s="2"/>
      <c r="F1697" s="2"/>
      <c r="G1697" s="2"/>
      <c r="H1697" s="2"/>
      <c r="I1697" s="1"/>
      <c r="J1697" s="1"/>
      <c r="K1697" s="1"/>
      <c r="L1697" s="1"/>
      <c r="M1697" s="1"/>
      <c r="N1697" s="2"/>
      <c r="O1697" s="2"/>
      <c r="P1697" s="2"/>
      <c r="Q1697" s="3"/>
      <c r="R1697" s="1"/>
      <c r="S1697" s="1"/>
      <c r="T1697" s="1"/>
      <c r="U1697" s="2"/>
      <c r="V1697" s="1"/>
      <c r="W1697" s="1"/>
      <c r="X1697" s="2"/>
      <c r="Y1697" s="1"/>
      <c r="Z1697" s="1"/>
      <c r="AA1697" s="2"/>
      <c r="AB1697" s="1"/>
      <c r="AC1697" s="1"/>
      <c r="AD1697" s="2"/>
      <c r="AE1697" s="1"/>
    </row>
    <row r="1698" spans="1:31" x14ac:dyDescent="0.25">
      <c r="A1698" s="2"/>
      <c r="B1698" s="47"/>
      <c r="C1698" s="2"/>
      <c r="D1698" s="2"/>
      <c r="E1698" s="2"/>
      <c r="F1698" s="2"/>
      <c r="G1698" s="2"/>
      <c r="H1698" s="2"/>
      <c r="I1698" s="1"/>
      <c r="J1698" s="1"/>
      <c r="K1698" s="1"/>
      <c r="L1698" s="1"/>
      <c r="M1698" s="1"/>
      <c r="N1698" s="2"/>
      <c r="O1698" s="2"/>
      <c r="P1698" s="2"/>
      <c r="Q1698" s="3"/>
      <c r="R1698" s="1"/>
      <c r="S1698" s="1"/>
      <c r="T1698" s="1"/>
      <c r="U1698" s="2"/>
      <c r="V1698" s="1"/>
      <c r="W1698" s="1"/>
      <c r="X1698" s="2"/>
      <c r="Y1698" s="1"/>
      <c r="Z1698" s="1"/>
      <c r="AA1698" s="2"/>
      <c r="AB1698" s="1"/>
      <c r="AC1698" s="1"/>
      <c r="AD1698" s="2"/>
      <c r="AE1698" s="1"/>
    </row>
    <row r="1699" spans="1:31" x14ac:dyDescent="0.25">
      <c r="A1699" s="2"/>
      <c r="B1699" s="47"/>
      <c r="C1699" s="2"/>
      <c r="D1699" s="2"/>
      <c r="E1699" s="2"/>
      <c r="F1699" s="2"/>
      <c r="G1699" s="2"/>
      <c r="H1699" s="2"/>
      <c r="I1699" s="1"/>
      <c r="J1699" s="1"/>
      <c r="K1699" s="1"/>
      <c r="L1699" s="1"/>
      <c r="M1699" s="1"/>
      <c r="N1699" s="2"/>
      <c r="O1699" s="2"/>
      <c r="P1699" s="2"/>
      <c r="Q1699" s="3"/>
      <c r="R1699" s="1"/>
      <c r="S1699" s="1"/>
      <c r="T1699" s="1"/>
      <c r="U1699" s="2"/>
      <c r="V1699" s="1"/>
      <c r="W1699" s="1"/>
      <c r="X1699" s="2"/>
      <c r="Y1699" s="1"/>
      <c r="Z1699" s="1"/>
      <c r="AA1699" s="2"/>
      <c r="AB1699" s="1"/>
      <c r="AC1699" s="1"/>
      <c r="AD1699" s="2"/>
      <c r="AE1699" s="1"/>
    </row>
    <row r="1700" spans="1:31" x14ac:dyDescent="0.25">
      <c r="A1700" s="2"/>
      <c r="B1700" s="47"/>
      <c r="C1700" s="2"/>
      <c r="D1700" s="2"/>
      <c r="E1700" s="2"/>
      <c r="F1700" s="2"/>
      <c r="G1700" s="2"/>
      <c r="H1700" s="2"/>
      <c r="I1700" s="1"/>
      <c r="J1700" s="1"/>
      <c r="K1700" s="1"/>
      <c r="L1700" s="1"/>
      <c r="M1700" s="1"/>
      <c r="N1700" s="2"/>
      <c r="O1700" s="2"/>
      <c r="P1700" s="2"/>
      <c r="Q1700" s="3"/>
      <c r="R1700" s="1"/>
      <c r="S1700" s="1"/>
      <c r="T1700" s="1"/>
      <c r="U1700" s="2"/>
      <c r="V1700" s="1"/>
      <c r="W1700" s="1"/>
      <c r="X1700" s="2"/>
      <c r="Y1700" s="1"/>
      <c r="Z1700" s="1"/>
      <c r="AA1700" s="2"/>
      <c r="AB1700" s="1"/>
      <c r="AC1700" s="1"/>
      <c r="AD1700" s="2"/>
      <c r="AE1700" s="1"/>
    </row>
    <row r="1701" spans="1:31" x14ac:dyDescent="0.25">
      <c r="A1701" s="2"/>
      <c r="B1701" s="47"/>
      <c r="C1701" s="2"/>
      <c r="D1701" s="2"/>
      <c r="E1701" s="2"/>
      <c r="F1701" s="2"/>
      <c r="G1701" s="2"/>
      <c r="H1701" s="2"/>
      <c r="I1701" s="1"/>
      <c r="J1701" s="1"/>
      <c r="K1701" s="1"/>
      <c r="L1701" s="1"/>
      <c r="M1701" s="1"/>
      <c r="N1701" s="2"/>
      <c r="O1701" s="2"/>
      <c r="P1701" s="2"/>
      <c r="Q1701" s="3"/>
      <c r="R1701" s="1"/>
      <c r="S1701" s="1"/>
      <c r="T1701" s="1"/>
      <c r="U1701" s="2"/>
      <c r="V1701" s="1"/>
      <c r="W1701" s="1"/>
      <c r="X1701" s="2"/>
      <c r="Y1701" s="1"/>
      <c r="Z1701" s="1"/>
      <c r="AA1701" s="2"/>
      <c r="AB1701" s="1"/>
      <c r="AC1701" s="1"/>
      <c r="AD1701" s="2"/>
      <c r="AE1701" s="1"/>
    </row>
    <row r="1702" spans="1:31" x14ac:dyDescent="0.25">
      <c r="A1702" s="2"/>
      <c r="B1702" s="47"/>
      <c r="C1702" s="2"/>
      <c r="D1702" s="2"/>
      <c r="E1702" s="2"/>
      <c r="F1702" s="2"/>
      <c r="G1702" s="2"/>
      <c r="H1702" s="2"/>
      <c r="I1702" s="1"/>
      <c r="J1702" s="1"/>
      <c r="K1702" s="1"/>
      <c r="L1702" s="1"/>
      <c r="M1702" s="1"/>
      <c r="N1702" s="2"/>
      <c r="O1702" s="2"/>
      <c r="P1702" s="2"/>
      <c r="Q1702" s="3"/>
      <c r="R1702" s="1"/>
      <c r="S1702" s="1"/>
      <c r="T1702" s="1"/>
      <c r="U1702" s="2"/>
      <c r="V1702" s="1"/>
      <c r="W1702" s="1"/>
      <c r="X1702" s="2"/>
      <c r="Y1702" s="1"/>
      <c r="Z1702" s="1"/>
      <c r="AA1702" s="2"/>
      <c r="AB1702" s="1"/>
      <c r="AC1702" s="1"/>
      <c r="AD1702" s="2"/>
      <c r="AE1702" s="1"/>
    </row>
    <row r="1703" spans="1:31" x14ac:dyDescent="0.25">
      <c r="A1703" s="2"/>
      <c r="B1703" s="47"/>
      <c r="C1703" s="2"/>
      <c r="D1703" s="2"/>
      <c r="E1703" s="2"/>
      <c r="F1703" s="2"/>
      <c r="G1703" s="2"/>
      <c r="H1703" s="2"/>
      <c r="I1703" s="1"/>
      <c r="J1703" s="1"/>
      <c r="K1703" s="1"/>
      <c r="L1703" s="1"/>
      <c r="M1703" s="1"/>
      <c r="N1703" s="2"/>
      <c r="O1703" s="2"/>
      <c r="P1703" s="2"/>
      <c r="Q1703" s="3"/>
      <c r="R1703" s="1"/>
      <c r="S1703" s="1"/>
      <c r="T1703" s="1"/>
      <c r="U1703" s="2"/>
      <c r="V1703" s="1"/>
      <c r="W1703" s="1"/>
      <c r="X1703" s="2"/>
      <c r="Y1703" s="1"/>
      <c r="Z1703" s="1"/>
      <c r="AA1703" s="2"/>
      <c r="AB1703" s="1"/>
      <c r="AC1703" s="1"/>
      <c r="AD1703" s="2"/>
      <c r="AE1703" s="1"/>
    </row>
    <row r="1704" spans="1:31" x14ac:dyDescent="0.25">
      <c r="A1704" s="2"/>
      <c r="B1704" s="47"/>
      <c r="C1704" s="2"/>
      <c r="D1704" s="2"/>
      <c r="E1704" s="2"/>
      <c r="F1704" s="2"/>
      <c r="G1704" s="2"/>
      <c r="H1704" s="2"/>
      <c r="I1704" s="1"/>
      <c r="J1704" s="1"/>
      <c r="K1704" s="1"/>
      <c r="L1704" s="1"/>
      <c r="M1704" s="1"/>
      <c r="N1704" s="2"/>
      <c r="O1704" s="2"/>
      <c r="P1704" s="2"/>
      <c r="Q1704" s="3"/>
      <c r="R1704" s="1"/>
      <c r="S1704" s="1"/>
      <c r="T1704" s="1"/>
      <c r="U1704" s="2"/>
      <c r="V1704" s="1"/>
      <c r="W1704" s="1"/>
      <c r="X1704" s="2"/>
      <c r="Y1704" s="1"/>
      <c r="Z1704" s="1"/>
      <c r="AA1704" s="2"/>
      <c r="AB1704" s="1"/>
      <c r="AC1704" s="1"/>
      <c r="AD1704" s="2"/>
      <c r="AE1704" s="1"/>
    </row>
    <row r="1705" spans="1:31" x14ac:dyDescent="0.25">
      <c r="A1705" s="2"/>
      <c r="B1705" s="47"/>
      <c r="C1705" s="2"/>
      <c r="D1705" s="2"/>
      <c r="E1705" s="2"/>
      <c r="F1705" s="2"/>
      <c r="G1705" s="2"/>
      <c r="H1705" s="2"/>
      <c r="I1705" s="1"/>
      <c r="J1705" s="1"/>
      <c r="K1705" s="1"/>
      <c r="L1705" s="1"/>
      <c r="M1705" s="1"/>
      <c r="N1705" s="2"/>
      <c r="O1705" s="2"/>
      <c r="P1705" s="2"/>
      <c r="Q1705" s="3"/>
      <c r="R1705" s="1"/>
      <c r="S1705" s="1"/>
      <c r="T1705" s="1"/>
      <c r="U1705" s="2"/>
      <c r="V1705" s="1"/>
      <c r="W1705" s="1"/>
      <c r="X1705" s="2"/>
      <c r="Y1705" s="1"/>
      <c r="Z1705" s="1"/>
      <c r="AA1705" s="2"/>
      <c r="AB1705" s="1"/>
      <c r="AC1705" s="1"/>
      <c r="AD1705" s="2"/>
      <c r="AE1705" s="1"/>
    </row>
    <row r="1706" spans="1:31" x14ac:dyDescent="0.25">
      <c r="A1706" s="2"/>
      <c r="B1706" s="47"/>
      <c r="C1706" s="2"/>
      <c r="D1706" s="2"/>
      <c r="E1706" s="2"/>
      <c r="F1706" s="2"/>
      <c r="G1706" s="2"/>
      <c r="H1706" s="2"/>
      <c r="I1706" s="1"/>
      <c r="J1706" s="1"/>
      <c r="K1706" s="1"/>
      <c r="L1706" s="1"/>
      <c r="M1706" s="1"/>
      <c r="N1706" s="2"/>
      <c r="O1706" s="2"/>
      <c r="P1706" s="2"/>
      <c r="Q1706" s="3"/>
      <c r="R1706" s="1"/>
      <c r="S1706" s="1"/>
      <c r="T1706" s="1"/>
      <c r="U1706" s="2"/>
      <c r="V1706" s="1"/>
      <c r="W1706" s="1"/>
      <c r="X1706" s="2"/>
      <c r="Y1706" s="1"/>
      <c r="Z1706" s="1"/>
      <c r="AA1706" s="2"/>
      <c r="AB1706" s="1"/>
      <c r="AC1706" s="1"/>
      <c r="AD1706" s="2"/>
      <c r="AE1706" s="1"/>
    </row>
    <row r="1707" spans="1:31" s="54" customFormat="1" x14ac:dyDescent="0.25">
      <c r="A1707" s="2"/>
      <c r="B1707" s="47"/>
      <c r="C1707" s="2"/>
      <c r="D1707" s="2"/>
      <c r="E1707" s="2"/>
      <c r="F1707" s="2"/>
      <c r="G1707" s="2"/>
      <c r="H1707" s="2"/>
      <c r="I1707" s="1"/>
      <c r="J1707" s="1"/>
      <c r="K1707" s="1"/>
      <c r="L1707" s="1"/>
      <c r="M1707" s="1"/>
      <c r="N1707" s="2"/>
      <c r="O1707" s="2"/>
      <c r="P1707" s="2"/>
      <c r="Q1707" s="3"/>
      <c r="R1707" s="1"/>
      <c r="S1707" s="1"/>
      <c r="T1707" s="1"/>
      <c r="U1707" s="2"/>
      <c r="V1707" s="1"/>
      <c r="W1707" s="1"/>
      <c r="X1707" s="2"/>
      <c r="Y1707" s="1"/>
      <c r="Z1707" s="1"/>
      <c r="AA1707" s="2"/>
      <c r="AB1707" s="1"/>
      <c r="AC1707" s="1"/>
      <c r="AD1707" s="2"/>
      <c r="AE1707" s="1"/>
    </row>
    <row r="1708" spans="1:31" x14ac:dyDescent="0.25">
      <c r="A1708" s="2"/>
      <c r="B1708" s="47"/>
      <c r="C1708" s="2"/>
      <c r="D1708" s="2"/>
      <c r="E1708" s="2"/>
      <c r="F1708" s="2"/>
      <c r="G1708" s="2"/>
      <c r="H1708" s="2"/>
      <c r="I1708" s="1"/>
      <c r="J1708" s="1"/>
      <c r="K1708" s="1"/>
      <c r="L1708" s="1"/>
      <c r="M1708" s="1"/>
      <c r="N1708" s="2"/>
      <c r="O1708" s="2"/>
      <c r="P1708" s="2"/>
      <c r="Q1708" s="3"/>
      <c r="R1708" s="1"/>
      <c r="S1708" s="1"/>
      <c r="T1708" s="1"/>
      <c r="U1708" s="2"/>
      <c r="V1708" s="1"/>
      <c r="W1708" s="1"/>
      <c r="X1708" s="2"/>
      <c r="Y1708" s="1"/>
      <c r="Z1708" s="1"/>
      <c r="AA1708" s="2"/>
      <c r="AB1708" s="1"/>
      <c r="AC1708" s="1"/>
      <c r="AD1708" s="2"/>
      <c r="AE1708" s="1"/>
    </row>
    <row r="1709" spans="1:31" x14ac:dyDescent="0.25">
      <c r="A1709" s="2"/>
      <c r="B1709" s="47"/>
      <c r="C1709" s="2"/>
      <c r="D1709" s="2"/>
      <c r="E1709" s="2"/>
      <c r="F1709" s="2"/>
      <c r="G1709" s="2"/>
      <c r="H1709" s="2"/>
      <c r="I1709" s="1"/>
      <c r="J1709" s="1"/>
      <c r="K1709" s="1"/>
      <c r="L1709" s="1"/>
      <c r="M1709" s="1"/>
      <c r="N1709" s="2"/>
      <c r="O1709" s="2"/>
      <c r="P1709" s="2"/>
      <c r="Q1709" s="3"/>
      <c r="R1709" s="1"/>
      <c r="S1709" s="1"/>
      <c r="T1709" s="1"/>
      <c r="U1709" s="2"/>
      <c r="V1709" s="1"/>
      <c r="W1709" s="1"/>
      <c r="X1709" s="2"/>
      <c r="Y1709" s="1"/>
      <c r="Z1709" s="1"/>
      <c r="AA1709" s="2"/>
      <c r="AB1709" s="1"/>
      <c r="AC1709" s="1"/>
      <c r="AD1709" s="2"/>
      <c r="AE1709" s="1"/>
    </row>
    <row r="1710" spans="1:31" x14ac:dyDescent="0.25">
      <c r="A1710" s="2"/>
      <c r="B1710" s="47"/>
      <c r="C1710" s="2"/>
      <c r="D1710" s="2"/>
      <c r="E1710" s="2"/>
      <c r="F1710" s="2"/>
      <c r="G1710" s="2"/>
      <c r="H1710" s="2"/>
      <c r="I1710" s="1"/>
      <c r="J1710" s="1"/>
      <c r="K1710" s="1"/>
      <c r="L1710" s="1"/>
      <c r="M1710" s="1"/>
      <c r="N1710" s="2"/>
      <c r="O1710" s="2"/>
      <c r="P1710" s="2"/>
      <c r="Q1710" s="3"/>
      <c r="R1710" s="1"/>
      <c r="S1710" s="1"/>
      <c r="T1710" s="1"/>
      <c r="U1710" s="2"/>
      <c r="V1710" s="1"/>
      <c r="W1710" s="1"/>
      <c r="X1710" s="2"/>
      <c r="Y1710" s="1"/>
      <c r="Z1710" s="1"/>
      <c r="AA1710" s="2"/>
      <c r="AB1710" s="1"/>
      <c r="AC1710" s="1"/>
      <c r="AD1710" s="2"/>
      <c r="AE1710" s="1"/>
    </row>
    <row r="1711" spans="1:31" x14ac:dyDescent="0.25">
      <c r="A1711" s="2"/>
      <c r="B1711" s="47"/>
      <c r="C1711" s="2"/>
      <c r="D1711" s="2"/>
      <c r="E1711" s="2"/>
      <c r="F1711" s="2"/>
      <c r="G1711" s="2"/>
      <c r="H1711" s="2"/>
      <c r="I1711" s="1"/>
      <c r="J1711" s="1"/>
      <c r="K1711" s="1"/>
      <c r="L1711" s="1"/>
      <c r="M1711" s="1"/>
      <c r="N1711" s="2"/>
      <c r="O1711" s="2"/>
      <c r="P1711" s="2"/>
      <c r="Q1711" s="3"/>
      <c r="R1711" s="1"/>
      <c r="S1711" s="1"/>
      <c r="T1711" s="1"/>
      <c r="U1711" s="2"/>
      <c r="V1711" s="1"/>
      <c r="W1711" s="1"/>
      <c r="X1711" s="2"/>
      <c r="Y1711" s="1"/>
      <c r="Z1711" s="1"/>
      <c r="AA1711" s="2"/>
      <c r="AB1711" s="1"/>
      <c r="AC1711" s="1"/>
      <c r="AD1711" s="2"/>
      <c r="AE1711" s="1"/>
    </row>
    <row r="1712" spans="1:31" x14ac:dyDescent="0.25">
      <c r="A1712" s="2"/>
      <c r="B1712" s="47"/>
      <c r="C1712" s="2"/>
      <c r="D1712" s="2"/>
      <c r="E1712" s="2"/>
      <c r="F1712" s="2"/>
      <c r="G1712" s="2"/>
      <c r="H1712" s="2"/>
      <c r="I1712" s="1"/>
      <c r="J1712" s="1"/>
      <c r="K1712" s="1"/>
      <c r="L1712" s="1"/>
      <c r="M1712" s="1"/>
      <c r="N1712" s="2"/>
      <c r="O1712" s="2"/>
      <c r="P1712" s="2"/>
      <c r="Q1712" s="3"/>
      <c r="R1712" s="1"/>
      <c r="S1712" s="1"/>
      <c r="T1712" s="1"/>
      <c r="U1712" s="2"/>
      <c r="V1712" s="1"/>
      <c r="W1712" s="1"/>
      <c r="X1712" s="2"/>
      <c r="Y1712" s="1"/>
      <c r="Z1712" s="1"/>
      <c r="AA1712" s="2"/>
      <c r="AB1712" s="1"/>
      <c r="AC1712" s="1"/>
      <c r="AD1712" s="2"/>
      <c r="AE1712" s="1"/>
    </row>
    <row r="1713" spans="1:31" x14ac:dyDescent="0.25">
      <c r="A1713" s="2"/>
      <c r="B1713" s="47"/>
      <c r="C1713" s="2"/>
      <c r="D1713" s="2"/>
      <c r="E1713" s="2"/>
      <c r="F1713" s="2"/>
      <c r="G1713" s="2"/>
      <c r="H1713" s="2"/>
      <c r="I1713" s="1"/>
      <c r="J1713" s="1"/>
      <c r="K1713" s="1"/>
      <c r="L1713" s="1"/>
      <c r="M1713" s="1"/>
      <c r="N1713" s="2"/>
      <c r="O1713" s="2"/>
      <c r="P1713" s="2"/>
      <c r="Q1713" s="3"/>
      <c r="R1713" s="1"/>
      <c r="S1713" s="1"/>
      <c r="T1713" s="1"/>
      <c r="U1713" s="2"/>
      <c r="V1713" s="1"/>
      <c r="W1713" s="1"/>
      <c r="X1713" s="2"/>
      <c r="Y1713" s="1"/>
      <c r="Z1713" s="1"/>
      <c r="AA1713" s="2"/>
      <c r="AB1713" s="1"/>
      <c r="AC1713" s="1"/>
      <c r="AD1713" s="2"/>
      <c r="AE1713" s="1"/>
    </row>
    <row r="1714" spans="1:31" x14ac:dyDescent="0.25">
      <c r="A1714" s="2"/>
      <c r="B1714" s="47"/>
      <c r="C1714" s="2"/>
      <c r="D1714" s="2"/>
      <c r="E1714" s="2"/>
      <c r="F1714" s="2"/>
      <c r="G1714" s="2"/>
      <c r="H1714" s="2"/>
      <c r="I1714" s="1"/>
      <c r="J1714" s="1"/>
      <c r="K1714" s="1"/>
      <c r="L1714" s="1"/>
      <c r="M1714" s="1"/>
      <c r="N1714" s="2"/>
      <c r="O1714" s="2"/>
      <c r="P1714" s="2"/>
      <c r="Q1714" s="3"/>
      <c r="R1714" s="1"/>
      <c r="S1714" s="1"/>
      <c r="T1714" s="1"/>
      <c r="U1714" s="2"/>
      <c r="V1714" s="1"/>
      <c r="W1714" s="1"/>
      <c r="X1714" s="2"/>
      <c r="Y1714" s="1"/>
      <c r="Z1714" s="1"/>
      <c r="AA1714" s="2"/>
      <c r="AB1714" s="1"/>
      <c r="AC1714" s="1"/>
      <c r="AD1714" s="2"/>
      <c r="AE1714" s="1"/>
    </row>
    <row r="1715" spans="1:31" x14ac:dyDescent="0.25">
      <c r="A1715" s="2"/>
      <c r="B1715" s="47"/>
      <c r="C1715" s="2"/>
      <c r="D1715" s="2"/>
      <c r="E1715" s="2"/>
      <c r="F1715" s="2"/>
      <c r="G1715" s="2"/>
      <c r="H1715" s="2"/>
      <c r="I1715" s="1"/>
      <c r="J1715" s="1"/>
      <c r="K1715" s="1"/>
      <c r="L1715" s="1"/>
      <c r="M1715" s="1"/>
      <c r="N1715" s="2"/>
      <c r="O1715" s="2"/>
      <c r="P1715" s="2"/>
      <c r="Q1715" s="3"/>
      <c r="R1715" s="1"/>
      <c r="S1715" s="1"/>
      <c r="T1715" s="1"/>
      <c r="U1715" s="2"/>
      <c r="V1715" s="1"/>
      <c r="W1715" s="1"/>
      <c r="X1715" s="2"/>
      <c r="Y1715" s="1"/>
      <c r="Z1715" s="1"/>
      <c r="AA1715" s="2"/>
      <c r="AB1715" s="1"/>
      <c r="AC1715" s="1"/>
      <c r="AD1715" s="2"/>
      <c r="AE1715" s="1"/>
    </row>
    <row r="1716" spans="1:31" x14ac:dyDescent="0.25">
      <c r="A1716" s="2"/>
      <c r="B1716" s="47"/>
      <c r="C1716" s="2"/>
      <c r="D1716" s="2"/>
      <c r="E1716" s="2"/>
      <c r="F1716" s="2"/>
      <c r="G1716" s="2"/>
      <c r="H1716" s="2"/>
      <c r="I1716" s="1"/>
      <c r="J1716" s="1"/>
      <c r="K1716" s="1"/>
      <c r="L1716" s="1"/>
      <c r="M1716" s="1"/>
      <c r="N1716" s="2"/>
      <c r="O1716" s="2"/>
      <c r="P1716" s="2"/>
      <c r="Q1716" s="3"/>
      <c r="R1716" s="1"/>
      <c r="S1716" s="1"/>
      <c r="T1716" s="1"/>
      <c r="U1716" s="2"/>
      <c r="V1716" s="1"/>
      <c r="W1716" s="1"/>
      <c r="X1716" s="2"/>
      <c r="Y1716" s="1"/>
      <c r="Z1716" s="1"/>
      <c r="AA1716" s="2"/>
      <c r="AB1716" s="1"/>
      <c r="AC1716" s="1"/>
      <c r="AD1716" s="2"/>
      <c r="AE1716" s="1"/>
    </row>
    <row r="1717" spans="1:31" x14ac:dyDescent="0.25">
      <c r="A1717" s="2"/>
      <c r="B1717" s="47"/>
      <c r="C1717" s="2"/>
      <c r="D1717" s="2"/>
      <c r="E1717" s="2"/>
      <c r="F1717" s="2"/>
      <c r="G1717" s="2"/>
      <c r="H1717" s="2"/>
      <c r="I1717" s="1"/>
      <c r="J1717" s="1"/>
      <c r="K1717" s="1"/>
      <c r="L1717" s="1"/>
      <c r="M1717" s="1"/>
      <c r="N1717" s="2"/>
      <c r="O1717" s="2"/>
      <c r="P1717" s="2"/>
      <c r="Q1717" s="3"/>
      <c r="R1717" s="1"/>
      <c r="S1717" s="1"/>
      <c r="T1717" s="1"/>
      <c r="U1717" s="2"/>
      <c r="V1717" s="1"/>
      <c r="W1717" s="1"/>
      <c r="X1717" s="2"/>
      <c r="Y1717" s="1"/>
      <c r="Z1717" s="1"/>
      <c r="AA1717" s="2"/>
      <c r="AB1717" s="1"/>
      <c r="AC1717" s="1"/>
      <c r="AD1717" s="2"/>
      <c r="AE1717" s="1"/>
    </row>
    <row r="1718" spans="1:31" x14ac:dyDescent="0.25">
      <c r="A1718" s="2"/>
      <c r="B1718" s="47"/>
      <c r="C1718" s="2"/>
      <c r="D1718" s="2"/>
      <c r="E1718" s="2"/>
      <c r="F1718" s="2"/>
      <c r="G1718" s="2"/>
      <c r="H1718" s="2"/>
      <c r="I1718" s="1"/>
      <c r="J1718" s="1"/>
      <c r="K1718" s="1"/>
      <c r="L1718" s="1"/>
      <c r="M1718" s="1"/>
      <c r="N1718" s="2"/>
      <c r="O1718" s="2"/>
      <c r="P1718" s="2"/>
      <c r="Q1718" s="3"/>
      <c r="R1718" s="1"/>
      <c r="S1718" s="1"/>
      <c r="T1718" s="1"/>
      <c r="U1718" s="2"/>
      <c r="V1718" s="1"/>
      <c r="W1718" s="1"/>
      <c r="X1718" s="2"/>
      <c r="Y1718" s="1"/>
      <c r="Z1718" s="1"/>
      <c r="AA1718" s="2"/>
      <c r="AB1718" s="1"/>
      <c r="AC1718" s="1"/>
      <c r="AD1718" s="2"/>
      <c r="AE1718" s="1"/>
    </row>
    <row r="1719" spans="1:31" x14ac:dyDescent="0.25">
      <c r="A1719" s="2"/>
      <c r="B1719" s="47"/>
      <c r="C1719" s="2"/>
      <c r="D1719" s="2"/>
      <c r="E1719" s="2"/>
      <c r="F1719" s="2"/>
      <c r="G1719" s="2"/>
      <c r="H1719" s="2"/>
      <c r="I1719" s="1"/>
      <c r="J1719" s="1"/>
      <c r="K1719" s="1"/>
      <c r="L1719" s="1"/>
      <c r="M1719" s="1"/>
      <c r="N1719" s="2"/>
      <c r="O1719" s="2"/>
      <c r="P1719" s="2"/>
      <c r="Q1719" s="3"/>
      <c r="R1719" s="1"/>
      <c r="S1719" s="1"/>
      <c r="T1719" s="1"/>
      <c r="U1719" s="2"/>
      <c r="V1719" s="1"/>
      <c r="W1719" s="1"/>
      <c r="X1719" s="2"/>
      <c r="Y1719" s="1"/>
      <c r="Z1719" s="1"/>
      <c r="AA1719" s="2"/>
      <c r="AB1719" s="1"/>
      <c r="AC1719" s="1"/>
      <c r="AD1719" s="2"/>
      <c r="AE1719" s="1"/>
    </row>
    <row r="1720" spans="1:31" x14ac:dyDescent="0.25">
      <c r="A1720" s="2"/>
      <c r="B1720" s="47"/>
      <c r="C1720" s="2"/>
      <c r="D1720" s="2"/>
      <c r="E1720" s="2"/>
      <c r="F1720" s="2"/>
      <c r="G1720" s="2"/>
      <c r="H1720" s="2"/>
      <c r="I1720" s="1"/>
      <c r="J1720" s="1"/>
      <c r="K1720" s="1"/>
      <c r="L1720" s="1"/>
      <c r="M1720" s="1"/>
      <c r="N1720" s="2"/>
      <c r="O1720" s="2"/>
      <c r="P1720" s="2"/>
      <c r="Q1720" s="3"/>
      <c r="R1720" s="1"/>
      <c r="S1720" s="1"/>
      <c r="T1720" s="1"/>
      <c r="U1720" s="2"/>
      <c r="V1720" s="1"/>
      <c r="W1720" s="1"/>
      <c r="X1720" s="2"/>
      <c r="Y1720" s="1"/>
      <c r="Z1720" s="1"/>
      <c r="AA1720" s="2"/>
      <c r="AB1720" s="1"/>
      <c r="AC1720" s="1"/>
      <c r="AD1720" s="2"/>
      <c r="AE1720" s="1"/>
    </row>
    <row r="1721" spans="1:31" x14ac:dyDescent="0.25">
      <c r="A1721" s="2"/>
      <c r="B1721" s="47"/>
      <c r="C1721" s="2"/>
      <c r="D1721" s="2"/>
      <c r="E1721" s="2"/>
      <c r="F1721" s="2"/>
      <c r="G1721" s="2"/>
      <c r="H1721" s="2"/>
      <c r="I1721" s="1"/>
      <c r="J1721" s="1"/>
      <c r="K1721" s="1"/>
      <c r="L1721" s="1"/>
      <c r="M1721" s="1"/>
      <c r="N1721" s="2"/>
      <c r="O1721" s="2"/>
      <c r="P1721" s="2"/>
      <c r="Q1721" s="3"/>
      <c r="R1721" s="1"/>
      <c r="S1721" s="1"/>
      <c r="T1721" s="1"/>
      <c r="U1721" s="2"/>
      <c r="V1721" s="1"/>
      <c r="W1721" s="1"/>
      <c r="X1721" s="2"/>
      <c r="Y1721" s="1"/>
      <c r="Z1721" s="1"/>
      <c r="AA1721" s="2"/>
      <c r="AB1721" s="1"/>
      <c r="AC1721" s="1"/>
      <c r="AD1721" s="2"/>
      <c r="AE1721" s="1"/>
    </row>
    <row r="1722" spans="1:31" x14ac:dyDescent="0.25">
      <c r="A1722" s="2"/>
      <c r="B1722" s="47"/>
      <c r="C1722" s="2"/>
      <c r="D1722" s="2"/>
      <c r="E1722" s="2"/>
      <c r="F1722" s="2"/>
      <c r="G1722" s="2"/>
      <c r="H1722" s="2"/>
      <c r="I1722" s="1"/>
      <c r="J1722" s="1"/>
      <c r="K1722" s="1"/>
      <c r="L1722" s="1"/>
      <c r="M1722" s="1"/>
      <c r="N1722" s="2"/>
      <c r="O1722" s="2"/>
      <c r="P1722" s="2"/>
      <c r="Q1722" s="3"/>
      <c r="R1722" s="1"/>
      <c r="S1722" s="1"/>
      <c r="T1722" s="1"/>
      <c r="U1722" s="2"/>
      <c r="V1722" s="1"/>
      <c r="W1722" s="1"/>
      <c r="X1722" s="2"/>
      <c r="Y1722" s="1"/>
      <c r="Z1722" s="1"/>
      <c r="AA1722" s="2"/>
      <c r="AB1722" s="1"/>
      <c r="AC1722" s="1"/>
      <c r="AD1722" s="2"/>
      <c r="AE1722" s="1"/>
    </row>
    <row r="1723" spans="1:31" s="54" customFormat="1" x14ac:dyDescent="0.25">
      <c r="A1723" s="2"/>
      <c r="B1723" s="47"/>
      <c r="C1723" s="2"/>
      <c r="D1723" s="2"/>
      <c r="E1723" s="2"/>
      <c r="F1723" s="2"/>
      <c r="G1723" s="2"/>
      <c r="H1723" s="2"/>
      <c r="I1723" s="1"/>
      <c r="J1723" s="1"/>
      <c r="K1723" s="1"/>
      <c r="L1723" s="1"/>
      <c r="M1723" s="1"/>
      <c r="N1723" s="2"/>
      <c r="O1723" s="2"/>
      <c r="P1723" s="2"/>
      <c r="Q1723" s="3"/>
      <c r="R1723" s="1"/>
      <c r="S1723" s="1"/>
      <c r="T1723" s="1"/>
      <c r="U1723" s="2"/>
      <c r="V1723" s="1"/>
      <c r="W1723" s="1"/>
      <c r="X1723" s="2"/>
      <c r="Y1723" s="1"/>
      <c r="Z1723" s="1"/>
      <c r="AA1723" s="2"/>
      <c r="AB1723" s="1"/>
      <c r="AC1723" s="1"/>
      <c r="AD1723" s="2"/>
      <c r="AE1723" s="1"/>
    </row>
    <row r="1724" spans="1:31" x14ac:dyDescent="0.25">
      <c r="A1724" s="2"/>
      <c r="B1724" s="47"/>
      <c r="C1724" s="2"/>
      <c r="D1724" s="2"/>
      <c r="E1724" s="2"/>
      <c r="F1724" s="2"/>
      <c r="G1724" s="2"/>
      <c r="H1724" s="2"/>
      <c r="I1724" s="1"/>
      <c r="J1724" s="1"/>
      <c r="K1724" s="1"/>
      <c r="L1724" s="1"/>
      <c r="M1724" s="1"/>
      <c r="N1724" s="2"/>
      <c r="O1724" s="2"/>
      <c r="P1724" s="2"/>
      <c r="Q1724" s="3"/>
      <c r="R1724" s="1"/>
      <c r="S1724" s="1"/>
      <c r="T1724" s="1"/>
      <c r="U1724" s="2"/>
      <c r="V1724" s="1"/>
      <c r="W1724" s="1"/>
      <c r="X1724" s="2"/>
      <c r="Y1724" s="1"/>
      <c r="Z1724" s="1"/>
      <c r="AA1724" s="2"/>
      <c r="AB1724" s="1"/>
      <c r="AC1724" s="1"/>
      <c r="AD1724" s="2"/>
      <c r="AE1724" s="1"/>
    </row>
    <row r="1725" spans="1:31" x14ac:dyDescent="0.25">
      <c r="A1725" s="2"/>
      <c r="B1725" s="47"/>
      <c r="C1725" s="2"/>
      <c r="D1725" s="2"/>
      <c r="E1725" s="2"/>
      <c r="F1725" s="2"/>
      <c r="G1725" s="2"/>
      <c r="H1725" s="2"/>
      <c r="I1725" s="1"/>
      <c r="J1725" s="1"/>
      <c r="K1725" s="1"/>
      <c r="L1725" s="1"/>
      <c r="M1725" s="1"/>
      <c r="N1725" s="2"/>
      <c r="O1725" s="2"/>
      <c r="P1725" s="2"/>
      <c r="Q1725" s="3"/>
      <c r="R1725" s="1"/>
      <c r="S1725" s="1"/>
      <c r="T1725" s="1"/>
      <c r="U1725" s="2"/>
      <c r="V1725" s="1"/>
      <c r="W1725" s="1"/>
      <c r="X1725" s="2"/>
      <c r="Y1725" s="1"/>
      <c r="Z1725" s="1"/>
      <c r="AA1725" s="2"/>
      <c r="AB1725" s="1"/>
      <c r="AC1725" s="1"/>
      <c r="AD1725" s="2"/>
      <c r="AE1725" s="1"/>
    </row>
    <row r="1726" spans="1:31" x14ac:dyDescent="0.25">
      <c r="A1726" s="2"/>
      <c r="B1726" s="47"/>
      <c r="C1726" s="2"/>
      <c r="D1726" s="2"/>
      <c r="E1726" s="2"/>
      <c r="F1726" s="2"/>
      <c r="G1726" s="2"/>
      <c r="H1726" s="2"/>
      <c r="I1726" s="1"/>
      <c r="J1726" s="1"/>
      <c r="K1726" s="1"/>
      <c r="L1726" s="1"/>
      <c r="M1726" s="1"/>
      <c r="N1726" s="2"/>
      <c r="O1726" s="2"/>
      <c r="P1726" s="2"/>
      <c r="Q1726" s="3"/>
      <c r="R1726" s="1"/>
      <c r="S1726" s="1"/>
      <c r="T1726" s="1"/>
      <c r="U1726" s="2"/>
      <c r="V1726" s="1"/>
      <c r="W1726" s="1"/>
      <c r="X1726" s="2"/>
      <c r="Y1726" s="1"/>
      <c r="Z1726" s="1"/>
      <c r="AA1726" s="2"/>
      <c r="AB1726" s="1"/>
      <c r="AC1726" s="1"/>
      <c r="AD1726" s="2"/>
      <c r="AE1726" s="1"/>
    </row>
    <row r="1727" spans="1:31" x14ac:dyDescent="0.25">
      <c r="A1727" s="2"/>
      <c r="B1727" s="47"/>
      <c r="C1727" s="2"/>
      <c r="D1727" s="2"/>
      <c r="E1727" s="2"/>
      <c r="F1727" s="2"/>
      <c r="G1727" s="2"/>
      <c r="H1727" s="2"/>
      <c r="I1727" s="1"/>
      <c r="J1727" s="1"/>
      <c r="K1727" s="1"/>
      <c r="L1727" s="1"/>
      <c r="M1727" s="1"/>
      <c r="N1727" s="2"/>
      <c r="O1727" s="2"/>
      <c r="P1727" s="2"/>
      <c r="Q1727" s="3"/>
      <c r="R1727" s="1"/>
      <c r="S1727" s="1"/>
      <c r="T1727" s="1"/>
      <c r="U1727" s="2"/>
      <c r="V1727" s="1"/>
      <c r="W1727" s="1"/>
      <c r="X1727" s="2"/>
      <c r="Y1727" s="1"/>
      <c r="Z1727" s="1"/>
      <c r="AA1727" s="2"/>
      <c r="AB1727" s="1"/>
      <c r="AC1727" s="1"/>
      <c r="AD1727" s="2"/>
      <c r="AE1727" s="1"/>
    </row>
    <row r="1728" spans="1:31" x14ac:dyDescent="0.25">
      <c r="A1728" s="2"/>
      <c r="B1728" s="47"/>
      <c r="C1728" s="2"/>
      <c r="D1728" s="2"/>
      <c r="E1728" s="2"/>
      <c r="F1728" s="2"/>
      <c r="G1728" s="2"/>
      <c r="H1728" s="2"/>
      <c r="I1728" s="1"/>
      <c r="J1728" s="1"/>
      <c r="K1728" s="1"/>
      <c r="L1728" s="1"/>
      <c r="M1728" s="1"/>
      <c r="N1728" s="2"/>
      <c r="O1728" s="2"/>
      <c r="P1728" s="2"/>
      <c r="Q1728" s="3"/>
      <c r="R1728" s="1"/>
      <c r="S1728" s="1"/>
      <c r="T1728" s="1"/>
      <c r="U1728" s="2"/>
      <c r="V1728" s="1"/>
      <c r="W1728" s="1"/>
      <c r="X1728" s="2"/>
      <c r="Y1728" s="1"/>
      <c r="Z1728" s="1"/>
      <c r="AA1728" s="2"/>
      <c r="AB1728" s="1"/>
      <c r="AC1728" s="1"/>
      <c r="AD1728" s="2"/>
      <c r="AE1728" s="1"/>
    </row>
    <row r="1729" spans="1:31" x14ac:dyDescent="0.25">
      <c r="A1729" s="2"/>
      <c r="B1729" s="47"/>
      <c r="C1729" s="2"/>
      <c r="D1729" s="2"/>
      <c r="E1729" s="2"/>
      <c r="F1729" s="2"/>
      <c r="G1729" s="2"/>
      <c r="H1729" s="2"/>
      <c r="I1729" s="1"/>
      <c r="J1729" s="1"/>
      <c r="K1729" s="1"/>
      <c r="L1729" s="1"/>
      <c r="M1729" s="1"/>
      <c r="N1729" s="2"/>
      <c r="O1729" s="2"/>
      <c r="P1729" s="2"/>
      <c r="Q1729" s="3"/>
      <c r="R1729" s="1"/>
      <c r="S1729" s="1"/>
      <c r="T1729" s="1"/>
      <c r="U1729" s="2"/>
      <c r="V1729" s="1"/>
      <c r="W1729" s="1"/>
      <c r="X1729" s="2"/>
      <c r="Y1729" s="1"/>
      <c r="Z1729" s="1"/>
      <c r="AA1729" s="2"/>
      <c r="AB1729" s="1"/>
      <c r="AC1729" s="1"/>
      <c r="AD1729" s="2"/>
      <c r="AE1729" s="1"/>
    </row>
    <row r="1730" spans="1:31" x14ac:dyDescent="0.25">
      <c r="A1730" s="2"/>
      <c r="B1730" s="47"/>
      <c r="C1730" s="2"/>
      <c r="D1730" s="2"/>
      <c r="E1730" s="2"/>
      <c r="F1730" s="2"/>
      <c r="G1730" s="2"/>
      <c r="H1730" s="2"/>
      <c r="I1730" s="1"/>
      <c r="J1730" s="1"/>
      <c r="K1730" s="1"/>
      <c r="L1730" s="1"/>
      <c r="M1730" s="1"/>
      <c r="N1730" s="2"/>
      <c r="O1730" s="2"/>
      <c r="P1730" s="2"/>
      <c r="Q1730" s="3"/>
      <c r="R1730" s="1"/>
      <c r="S1730" s="1"/>
      <c r="T1730" s="1"/>
      <c r="U1730" s="2"/>
      <c r="V1730" s="1"/>
      <c r="W1730" s="1"/>
      <c r="X1730" s="2"/>
      <c r="Y1730" s="1"/>
      <c r="Z1730" s="1"/>
      <c r="AA1730" s="2"/>
      <c r="AB1730" s="1"/>
      <c r="AC1730" s="1"/>
      <c r="AD1730" s="2"/>
      <c r="AE1730" s="1"/>
    </row>
    <row r="1731" spans="1:31" s="54" customFormat="1" x14ac:dyDescent="0.25">
      <c r="A1731" s="2"/>
      <c r="B1731" s="47"/>
      <c r="C1731" s="2"/>
      <c r="D1731" s="2"/>
      <c r="E1731" s="2"/>
      <c r="F1731" s="2"/>
      <c r="G1731" s="2"/>
      <c r="H1731" s="2"/>
      <c r="I1731" s="1"/>
      <c r="J1731" s="1"/>
      <c r="K1731" s="1"/>
      <c r="L1731" s="1"/>
      <c r="M1731" s="1"/>
      <c r="N1731" s="2"/>
      <c r="O1731" s="2"/>
      <c r="P1731" s="2"/>
      <c r="Q1731" s="3"/>
      <c r="R1731" s="1"/>
      <c r="S1731" s="1"/>
      <c r="T1731" s="1"/>
      <c r="U1731" s="2"/>
      <c r="V1731" s="1"/>
      <c r="W1731" s="1"/>
      <c r="X1731" s="2"/>
      <c r="Y1731" s="1"/>
      <c r="Z1731" s="1"/>
      <c r="AA1731" s="2"/>
      <c r="AB1731" s="1"/>
      <c r="AC1731" s="1"/>
      <c r="AD1731" s="2"/>
      <c r="AE1731" s="1"/>
    </row>
    <row r="1732" spans="1:31" x14ac:dyDescent="0.25">
      <c r="A1732" s="2"/>
      <c r="B1732" s="47"/>
      <c r="C1732" s="2"/>
      <c r="D1732" s="2"/>
      <c r="E1732" s="2"/>
      <c r="F1732" s="2"/>
      <c r="G1732" s="2"/>
      <c r="H1732" s="2"/>
      <c r="I1732" s="1"/>
      <c r="J1732" s="1"/>
      <c r="K1732" s="1"/>
      <c r="L1732" s="1"/>
      <c r="M1732" s="1"/>
      <c r="N1732" s="2"/>
      <c r="O1732" s="2"/>
      <c r="P1732" s="2"/>
      <c r="Q1732" s="3"/>
      <c r="R1732" s="1"/>
      <c r="S1732" s="1"/>
      <c r="T1732" s="1"/>
      <c r="U1732" s="2"/>
      <c r="V1732" s="1"/>
      <c r="W1732" s="1"/>
      <c r="X1732" s="2"/>
      <c r="Y1732" s="1"/>
      <c r="Z1732" s="1"/>
      <c r="AA1732" s="2"/>
      <c r="AB1732" s="1"/>
      <c r="AC1732" s="1"/>
      <c r="AD1732" s="2"/>
      <c r="AE1732" s="1"/>
    </row>
    <row r="1733" spans="1:31" x14ac:dyDescent="0.25">
      <c r="A1733" s="2"/>
      <c r="B1733" s="47"/>
      <c r="C1733" s="2"/>
      <c r="D1733" s="2"/>
      <c r="E1733" s="2"/>
      <c r="F1733" s="2"/>
      <c r="G1733" s="2"/>
      <c r="H1733" s="2"/>
      <c r="I1733" s="1"/>
      <c r="J1733" s="1"/>
      <c r="K1733" s="1"/>
      <c r="L1733" s="1"/>
      <c r="M1733" s="1"/>
      <c r="N1733" s="2"/>
      <c r="O1733" s="2"/>
      <c r="P1733" s="2"/>
      <c r="Q1733" s="3"/>
      <c r="R1733" s="1"/>
      <c r="S1733" s="1"/>
      <c r="T1733" s="1"/>
      <c r="U1733" s="2"/>
      <c r="V1733" s="1"/>
      <c r="W1733" s="1"/>
      <c r="X1733" s="2"/>
      <c r="Y1733" s="1"/>
      <c r="Z1733" s="1"/>
      <c r="AA1733" s="2"/>
      <c r="AB1733" s="1"/>
      <c r="AC1733" s="1"/>
      <c r="AD1733" s="2"/>
      <c r="AE1733" s="1"/>
    </row>
    <row r="1734" spans="1:31" x14ac:dyDescent="0.25">
      <c r="A1734" s="2"/>
      <c r="B1734" s="47"/>
      <c r="C1734" s="2"/>
      <c r="D1734" s="2"/>
      <c r="E1734" s="2"/>
      <c r="F1734" s="2"/>
      <c r="G1734" s="2"/>
      <c r="H1734" s="2"/>
      <c r="I1734" s="1"/>
      <c r="J1734" s="1"/>
      <c r="K1734" s="1"/>
      <c r="L1734" s="1"/>
      <c r="M1734" s="1"/>
      <c r="N1734" s="2"/>
      <c r="O1734" s="2"/>
      <c r="P1734" s="2"/>
      <c r="Q1734" s="3"/>
      <c r="R1734" s="1"/>
      <c r="S1734" s="1"/>
      <c r="T1734" s="1"/>
      <c r="U1734" s="2"/>
      <c r="V1734" s="1"/>
      <c r="W1734" s="1"/>
      <c r="X1734" s="2"/>
      <c r="Y1734" s="1"/>
      <c r="Z1734" s="1"/>
      <c r="AA1734" s="2"/>
      <c r="AB1734" s="1"/>
      <c r="AC1734" s="1"/>
      <c r="AD1734" s="2"/>
      <c r="AE1734" s="1"/>
    </row>
    <row r="1735" spans="1:31" x14ac:dyDescent="0.25">
      <c r="A1735" s="2"/>
      <c r="B1735" s="47"/>
      <c r="C1735" s="2"/>
      <c r="D1735" s="2"/>
      <c r="E1735" s="2"/>
      <c r="F1735" s="2"/>
      <c r="G1735" s="2"/>
      <c r="H1735" s="2"/>
      <c r="I1735" s="1"/>
      <c r="J1735" s="1"/>
      <c r="K1735" s="1"/>
      <c r="L1735" s="1"/>
      <c r="M1735" s="1"/>
      <c r="N1735" s="2"/>
      <c r="O1735" s="2"/>
      <c r="P1735" s="2"/>
      <c r="Q1735" s="3"/>
      <c r="R1735" s="1"/>
      <c r="S1735" s="1"/>
      <c r="T1735" s="1"/>
      <c r="U1735" s="2"/>
      <c r="V1735" s="1"/>
      <c r="W1735" s="1"/>
      <c r="X1735" s="2"/>
      <c r="Y1735" s="1"/>
      <c r="Z1735" s="1"/>
      <c r="AA1735" s="2"/>
      <c r="AB1735" s="1"/>
      <c r="AC1735" s="1"/>
      <c r="AD1735" s="2"/>
      <c r="AE1735" s="1"/>
    </row>
    <row r="1736" spans="1:31" x14ac:dyDescent="0.25">
      <c r="A1736" s="2"/>
      <c r="B1736" s="47"/>
      <c r="C1736" s="2"/>
      <c r="D1736" s="2"/>
      <c r="E1736" s="2"/>
      <c r="F1736" s="2"/>
      <c r="G1736" s="2"/>
      <c r="H1736" s="2"/>
      <c r="I1736" s="1"/>
      <c r="J1736" s="1"/>
      <c r="K1736" s="1"/>
      <c r="L1736" s="1"/>
      <c r="M1736" s="1"/>
      <c r="N1736" s="2"/>
      <c r="O1736" s="2"/>
      <c r="P1736" s="2"/>
      <c r="Q1736" s="3"/>
      <c r="R1736" s="1"/>
      <c r="S1736" s="1"/>
      <c r="T1736" s="1"/>
      <c r="U1736" s="2"/>
      <c r="V1736" s="1"/>
      <c r="W1736" s="1"/>
      <c r="X1736" s="2"/>
      <c r="Y1736" s="1"/>
      <c r="Z1736" s="1"/>
      <c r="AA1736" s="2"/>
      <c r="AB1736" s="1"/>
      <c r="AC1736" s="1"/>
      <c r="AD1736" s="2"/>
      <c r="AE1736" s="1"/>
    </row>
    <row r="1737" spans="1:31" x14ac:dyDescent="0.25">
      <c r="A1737" s="2"/>
      <c r="B1737" s="47"/>
      <c r="C1737" s="2"/>
      <c r="D1737" s="2"/>
      <c r="E1737" s="2"/>
      <c r="F1737" s="2"/>
      <c r="G1737" s="2"/>
      <c r="H1737" s="2"/>
      <c r="I1737" s="1"/>
      <c r="J1737" s="1"/>
      <c r="K1737" s="1"/>
      <c r="L1737" s="1"/>
      <c r="M1737" s="1"/>
      <c r="N1737" s="2"/>
      <c r="O1737" s="2"/>
      <c r="P1737" s="2"/>
      <c r="Q1737" s="3"/>
      <c r="R1737" s="1"/>
      <c r="S1737" s="1"/>
      <c r="T1737" s="1"/>
      <c r="U1737" s="2"/>
      <c r="V1737" s="1"/>
      <c r="W1737" s="1"/>
      <c r="X1737" s="2"/>
      <c r="Y1737" s="1"/>
      <c r="Z1737" s="1"/>
      <c r="AA1737" s="2"/>
      <c r="AB1737" s="1"/>
      <c r="AC1737" s="1"/>
      <c r="AD1737" s="2"/>
      <c r="AE1737" s="1"/>
    </row>
    <row r="1738" spans="1:31" x14ac:dyDescent="0.25">
      <c r="A1738" s="2"/>
      <c r="B1738" s="47"/>
      <c r="C1738" s="2"/>
      <c r="D1738" s="2"/>
      <c r="E1738" s="2"/>
      <c r="F1738" s="2"/>
      <c r="G1738" s="2"/>
      <c r="H1738" s="2"/>
      <c r="I1738" s="1"/>
      <c r="J1738" s="1"/>
      <c r="K1738" s="1"/>
      <c r="L1738" s="1"/>
      <c r="M1738" s="1"/>
      <c r="N1738" s="2"/>
      <c r="O1738" s="2"/>
      <c r="P1738" s="2"/>
      <c r="Q1738" s="3"/>
      <c r="R1738" s="1"/>
      <c r="S1738" s="1"/>
      <c r="T1738" s="1"/>
      <c r="U1738" s="2"/>
      <c r="V1738" s="1"/>
      <c r="W1738" s="1"/>
      <c r="X1738" s="2"/>
      <c r="Y1738" s="1"/>
      <c r="Z1738" s="1"/>
      <c r="AA1738" s="2"/>
      <c r="AB1738" s="1"/>
      <c r="AC1738" s="1"/>
      <c r="AD1738" s="2"/>
      <c r="AE1738" s="1"/>
    </row>
    <row r="1739" spans="1:31" s="54" customFormat="1" x14ac:dyDescent="0.25">
      <c r="A1739" s="2"/>
      <c r="B1739" s="47"/>
      <c r="C1739" s="2"/>
      <c r="D1739" s="2"/>
      <c r="E1739" s="2"/>
      <c r="F1739" s="2"/>
      <c r="G1739" s="2"/>
      <c r="H1739" s="2"/>
      <c r="I1739" s="1"/>
      <c r="J1739" s="1"/>
      <c r="K1739" s="1"/>
      <c r="L1739" s="1"/>
      <c r="M1739" s="1"/>
      <c r="N1739" s="2"/>
      <c r="O1739" s="2"/>
      <c r="P1739" s="2"/>
      <c r="Q1739" s="3"/>
      <c r="R1739" s="1"/>
      <c r="S1739" s="1"/>
      <c r="T1739" s="1"/>
      <c r="U1739" s="2"/>
      <c r="V1739" s="1"/>
      <c r="W1739" s="1"/>
      <c r="X1739" s="2"/>
      <c r="Y1739" s="1"/>
      <c r="Z1739" s="1"/>
      <c r="AA1739" s="2"/>
      <c r="AB1739" s="1"/>
      <c r="AC1739" s="1"/>
      <c r="AD1739" s="2"/>
      <c r="AE1739" s="1"/>
    </row>
    <row r="1740" spans="1:31" x14ac:dyDescent="0.25">
      <c r="A1740" s="2"/>
      <c r="B1740" s="47"/>
      <c r="C1740" s="2"/>
      <c r="D1740" s="2"/>
      <c r="E1740" s="2"/>
      <c r="F1740" s="2"/>
      <c r="G1740" s="2"/>
      <c r="H1740" s="2"/>
      <c r="I1740" s="1"/>
      <c r="J1740" s="1"/>
      <c r="K1740" s="1"/>
      <c r="L1740" s="1"/>
      <c r="M1740" s="1"/>
      <c r="N1740" s="2"/>
      <c r="O1740" s="2"/>
      <c r="P1740" s="2"/>
      <c r="Q1740" s="3"/>
      <c r="R1740" s="1"/>
      <c r="S1740" s="1"/>
      <c r="T1740" s="1"/>
      <c r="U1740" s="2"/>
      <c r="V1740" s="1"/>
      <c r="W1740" s="1"/>
      <c r="X1740" s="2"/>
      <c r="Y1740" s="1"/>
      <c r="Z1740" s="1"/>
      <c r="AA1740" s="2"/>
      <c r="AB1740" s="1"/>
      <c r="AC1740" s="1"/>
      <c r="AD1740" s="2"/>
      <c r="AE1740" s="1"/>
    </row>
    <row r="1741" spans="1:31" x14ac:dyDescent="0.25">
      <c r="A1741" s="2"/>
      <c r="B1741" s="47"/>
      <c r="C1741" s="2"/>
      <c r="D1741" s="2"/>
      <c r="E1741" s="2"/>
      <c r="F1741" s="2"/>
      <c r="G1741" s="2"/>
      <c r="H1741" s="2"/>
      <c r="I1741" s="1"/>
      <c r="J1741" s="1"/>
      <c r="K1741" s="1"/>
      <c r="L1741" s="1"/>
      <c r="M1741" s="1"/>
      <c r="N1741" s="2"/>
      <c r="O1741" s="2"/>
      <c r="P1741" s="2"/>
      <c r="Q1741" s="3"/>
      <c r="R1741" s="1"/>
      <c r="S1741" s="1"/>
      <c r="T1741" s="1"/>
      <c r="U1741" s="2"/>
      <c r="V1741" s="1"/>
      <c r="W1741" s="1"/>
      <c r="X1741" s="2"/>
      <c r="Y1741" s="1"/>
      <c r="Z1741" s="1"/>
      <c r="AA1741" s="2"/>
      <c r="AB1741" s="1"/>
      <c r="AC1741" s="1"/>
      <c r="AD1741" s="2"/>
      <c r="AE1741" s="1"/>
    </row>
    <row r="1742" spans="1:31" x14ac:dyDescent="0.25">
      <c r="A1742" s="2"/>
      <c r="B1742" s="47"/>
      <c r="C1742" s="2"/>
      <c r="D1742" s="2"/>
      <c r="E1742" s="2"/>
      <c r="F1742" s="2"/>
      <c r="G1742" s="2"/>
      <c r="H1742" s="2"/>
      <c r="I1742" s="1"/>
      <c r="J1742" s="1"/>
      <c r="K1742" s="1"/>
      <c r="L1742" s="1"/>
      <c r="M1742" s="1"/>
      <c r="N1742" s="2"/>
      <c r="O1742" s="2"/>
      <c r="P1742" s="2"/>
      <c r="Q1742" s="3"/>
      <c r="R1742" s="1"/>
      <c r="S1742" s="1"/>
      <c r="T1742" s="1"/>
      <c r="U1742" s="2"/>
      <c r="V1742" s="1"/>
      <c r="W1742" s="1"/>
      <c r="X1742" s="2"/>
      <c r="Y1742" s="1"/>
      <c r="Z1742" s="1"/>
      <c r="AA1742" s="2"/>
      <c r="AB1742" s="1"/>
      <c r="AC1742" s="1"/>
      <c r="AD1742" s="2"/>
      <c r="AE1742" s="1"/>
    </row>
    <row r="1743" spans="1:31" x14ac:dyDescent="0.25">
      <c r="A1743" s="2"/>
      <c r="B1743" s="47"/>
      <c r="C1743" s="2"/>
      <c r="D1743" s="2"/>
      <c r="E1743" s="2"/>
      <c r="F1743" s="2"/>
      <c r="G1743" s="2"/>
      <c r="H1743" s="2"/>
      <c r="I1743" s="1"/>
      <c r="J1743" s="1"/>
      <c r="K1743" s="1"/>
      <c r="L1743" s="1"/>
      <c r="M1743" s="1"/>
      <c r="N1743" s="2"/>
      <c r="O1743" s="2"/>
      <c r="P1743" s="2"/>
      <c r="Q1743" s="3"/>
      <c r="R1743" s="1"/>
      <c r="S1743" s="1"/>
      <c r="T1743" s="1"/>
      <c r="U1743" s="2"/>
      <c r="V1743" s="1"/>
      <c r="W1743" s="1"/>
      <c r="X1743" s="2"/>
      <c r="Y1743" s="1"/>
      <c r="Z1743" s="1"/>
      <c r="AA1743" s="2"/>
      <c r="AB1743" s="1"/>
      <c r="AC1743" s="1"/>
      <c r="AD1743" s="2"/>
      <c r="AE1743" s="1"/>
    </row>
    <row r="1744" spans="1:31" x14ac:dyDescent="0.25">
      <c r="A1744" s="2"/>
      <c r="B1744" s="47"/>
      <c r="C1744" s="2"/>
      <c r="D1744" s="2"/>
      <c r="E1744" s="2"/>
      <c r="F1744" s="2"/>
      <c r="G1744" s="2"/>
      <c r="H1744" s="2"/>
      <c r="I1744" s="1"/>
      <c r="J1744" s="1"/>
      <c r="K1744" s="1"/>
      <c r="L1744" s="1"/>
      <c r="M1744" s="1"/>
      <c r="N1744" s="2"/>
      <c r="O1744" s="2"/>
      <c r="P1744" s="2"/>
      <c r="Q1744" s="3"/>
      <c r="R1744" s="1"/>
      <c r="S1744" s="1"/>
      <c r="T1744" s="1"/>
      <c r="U1744" s="2"/>
      <c r="V1744" s="1"/>
      <c r="W1744" s="1"/>
      <c r="X1744" s="2"/>
      <c r="Y1744" s="1"/>
      <c r="Z1744" s="1"/>
      <c r="AA1744" s="2"/>
      <c r="AB1744" s="1"/>
      <c r="AC1744" s="1"/>
      <c r="AD1744" s="2"/>
      <c r="AE1744" s="1"/>
    </row>
    <row r="1745" spans="1:31" x14ac:dyDescent="0.25">
      <c r="A1745" s="2"/>
      <c r="B1745" s="47"/>
      <c r="C1745" s="2"/>
      <c r="D1745" s="2"/>
      <c r="E1745" s="2"/>
      <c r="F1745" s="2"/>
      <c r="G1745" s="2"/>
      <c r="H1745" s="2"/>
      <c r="I1745" s="1"/>
      <c r="J1745" s="1"/>
      <c r="K1745" s="1"/>
      <c r="L1745" s="1"/>
      <c r="M1745" s="1"/>
      <c r="N1745" s="2"/>
      <c r="O1745" s="2"/>
      <c r="P1745" s="2"/>
      <c r="Q1745" s="3"/>
      <c r="R1745" s="1"/>
      <c r="S1745" s="1"/>
      <c r="T1745" s="1"/>
      <c r="U1745" s="2"/>
      <c r="V1745" s="1"/>
      <c r="W1745" s="1"/>
      <c r="X1745" s="2"/>
      <c r="Y1745" s="1"/>
      <c r="Z1745" s="1"/>
      <c r="AA1745" s="2"/>
      <c r="AB1745" s="1"/>
      <c r="AC1745" s="1"/>
      <c r="AD1745" s="2"/>
      <c r="AE1745" s="1"/>
    </row>
    <row r="1746" spans="1:31" x14ac:dyDescent="0.25">
      <c r="A1746" s="2"/>
      <c r="B1746" s="47"/>
      <c r="C1746" s="2"/>
      <c r="D1746" s="2"/>
      <c r="E1746" s="2"/>
      <c r="F1746" s="2"/>
      <c r="G1746" s="2"/>
      <c r="H1746" s="2"/>
      <c r="I1746" s="1"/>
      <c r="J1746" s="1"/>
      <c r="K1746" s="1"/>
      <c r="L1746" s="1"/>
      <c r="M1746" s="1"/>
      <c r="N1746" s="2"/>
      <c r="O1746" s="2"/>
      <c r="P1746" s="2"/>
      <c r="Q1746" s="3"/>
      <c r="R1746" s="1"/>
      <c r="S1746" s="1"/>
      <c r="T1746" s="1"/>
      <c r="U1746" s="2"/>
      <c r="V1746" s="1"/>
      <c r="W1746" s="1"/>
      <c r="X1746" s="2"/>
      <c r="Y1746" s="1"/>
      <c r="Z1746" s="1"/>
      <c r="AA1746" s="2"/>
      <c r="AB1746" s="1"/>
      <c r="AC1746" s="1"/>
      <c r="AD1746" s="2"/>
      <c r="AE1746" s="1"/>
    </row>
    <row r="1747" spans="1:31" s="54" customFormat="1" x14ac:dyDescent="0.25">
      <c r="A1747" s="2"/>
      <c r="B1747" s="47"/>
      <c r="C1747" s="2"/>
      <c r="D1747" s="2"/>
      <c r="E1747" s="2"/>
      <c r="F1747" s="2"/>
      <c r="G1747" s="2"/>
      <c r="H1747" s="2"/>
      <c r="I1747" s="1"/>
      <c r="J1747" s="1"/>
      <c r="K1747" s="1"/>
      <c r="L1747" s="1"/>
      <c r="M1747" s="1"/>
      <c r="N1747" s="2"/>
      <c r="O1747" s="2"/>
      <c r="P1747" s="2"/>
      <c r="Q1747" s="3"/>
      <c r="R1747" s="1"/>
      <c r="S1747" s="1"/>
      <c r="T1747" s="1"/>
      <c r="U1747" s="2"/>
      <c r="V1747" s="1"/>
      <c r="W1747" s="1"/>
      <c r="X1747" s="2"/>
      <c r="Y1747" s="1"/>
      <c r="Z1747" s="1"/>
      <c r="AA1747" s="2"/>
      <c r="AB1747" s="1"/>
      <c r="AC1747" s="1"/>
      <c r="AD1747" s="2"/>
      <c r="AE1747" s="1"/>
    </row>
    <row r="1748" spans="1:31" x14ac:dyDescent="0.25">
      <c r="A1748" s="2"/>
      <c r="B1748" s="47"/>
      <c r="C1748" s="2"/>
      <c r="D1748" s="2"/>
      <c r="E1748" s="2"/>
      <c r="F1748" s="2"/>
      <c r="G1748" s="2"/>
      <c r="H1748" s="2"/>
      <c r="I1748" s="1"/>
      <c r="J1748" s="1"/>
      <c r="K1748" s="1"/>
      <c r="L1748" s="1"/>
      <c r="M1748" s="1"/>
      <c r="N1748" s="2"/>
      <c r="O1748" s="2"/>
      <c r="P1748" s="2"/>
      <c r="Q1748" s="3"/>
      <c r="R1748" s="1"/>
      <c r="S1748" s="1"/>
      <c r="T1748" s="1"/>
      <c r="U1748" s="2"/>
      <c r="V1748" s="1"/>
      <c r="W1748" s="1"/>
      <c r="X1748" s="2"/>
      <c r="Y1748" s="1"/>
      <c r="Z1748" s="1"/>
      <c r="AA1748" s="2"/>
      <c r="AB1748" s="1"/>
      <c r="AC1748" s="1"/>
      <c r="AD1748" s="2"/>
      <c r="AE1748" s="1"/>
    </row>
    <row r="1749" spans="1:31" x14ac:dyDescent="0.25">
      <c r="A1749" s="2"/>
      <c r="B1749" s="47"/>
      <c r="C1749" s="2"/>
      <c r="D1749" s="2"/>
      <c r="E1749" s="2"/>
      <c r="F1749" s="2"/>
      <c r="G1749" s="2"/>
      <c r="H1749" s="2"/>
      <c r="I1749" s="1"/>
      <c r="J1749" s="1"/>
      <c r="K1749" s="1"/>
      <c r="L1749" s="1"/>
      <c r="M1749" s="1"/>
      <c r="N1749" s="2"/>
      <c r="O1749" s="2"/>
      <c r="P1749" s="2"/>
      <c r="Q1749" s="3"/>
      <c r="R1749" s="1"/>
      <c r="S1749" s="1"/>
      <c r="T1749" s="1"/>
      <c r="U1749" s="2"/>
      <c r="V1749" s="1"/>
      <c r="W1749" s="1"/>
      <c r="X1749" s="2"/>
      <c r="Y1749" s="1"/>
      <c r="Z1749" s="1"/>
      <c r="AA1749" s="2"/>
      <c r="AB1749" s="1"/>
      <c r="AC1749" s="1"/>
      <c r="AD1749" s="2"/>
      <c r="AE1749" s="1"/>
    </row>
    <row r="1750" spans="1:31" x14ac:dyDescent="0.25">
      <c r="A1750" s="2"/>
      <c r="B1750" s="47"/>
      <c r="C1750" s="2"/>
      <c r="D1750" s="2"/>
      <c r="E1750" s="2"/>
      <c r="F1750" s="2"/>
      <c r="G1750" s="2"/>
      <c r="H1750" s="2"/>
      <c r="I1750" s="1"/>
      <c r="J1750" s="1"/>
      <c r="K1750" s="1"/>
      <c r="L1750" s="1"/>
      <c r="M1750" s="1"/>
      <c r="N1750" s="2"/>
      <c r="O1750" s="2"/>
      <c r="P1750" s="2"/>
      <c r="Q1750" s="3"/>
      <c r="R1750" s="1"/>
      <c r="S1750" s="1"/>
      <c r="T1750" s="1"/>
      <c r="U1750" s="2"/>
      <c r="V1750" s="1"/>
      <c r="W1750" s="1"/>
      <c r="X1750" s="2"/>
      <c r="Y1750" s="1"/>
      <c r="Z1750" s="1"/>
      <c r="AA1750" s="2"/>
      <c r="AB1750" s="1"/>
      <c r="AC1750" s="1"/>
      <c r="AD1750" s="2"/>
      <c r="AE1750" s="1"/>
    </row>
    <row r="1751" spans="1:31" x14ac:dyDescent="0.25">
      <c r="A1751" s="2"/>
      <c r="B1751" s="47"/>
      <c r="C1751" s="2"/>
      <c r="D1751" s="2"/>
      <c r="E1751" s="2"/>
      <c r="F1751" s="2"/>
      <c r="G1751" s="2"/>
      <c r="H1751" s="2"/>
      <c r="I1751" s="1"/>
      <c r="J1751" s="1"/>
      <c r="K1751" s="1"/>
      <c r="L1751" s="1"/>
      <c r="M1751" s="1"/>
      <c r="N1751" s="2"/>
      <c r="O1751" s="2"/>
      <c r="P1751" s="2"/>
      <c r="Q1751" s="3"/>
      <c r="R1751" s="1"/>
      <c r="S1751" s="1"/>
      <c r="T1751" s="1"/>
      <c r="U1751" s="2"/>
      <c r="V1751" s="1"/>
      <c r="W1751" s="1"/>
      <c r="X1751" s="2"/>
      <c r="Y1751" s="1"/>
      <c r="Z1751" s="1"/>
      <c r="AA1751" s="2"/>
      <c r="AB1751" s="1"/>
      <c r="AC1751" s="1"/>
      <c r="AD1751" s="2"/>
      <c r="AE1751" s="1"/>
    </row>
    <row r="1752" spans="1:31" x14ac:dyDescent="0.25">
      <c r="A1752" s="2"/>
      <c r="B1752" s="47"/>
      <c r="C1752" s="2"/>
      <c r="D1752" s="2"/>
      <c r="E1752" s="2"/>
      <c r="F1752" s="2"/>
      <c r="G1752" s="2"/>
      <c r="H1752" s="2"/>
      <c r="I1752" s="1"/>
      <c r="J1752" s="1"/>
      <c r="K1752" s="1"/>
      <c r="L1752" s="1"/>
      <c r="M1752" s="1"/>
      <c r="N1752" s="2"/>
      <c r="O1752" s="2"/>
      <c r="P1752" s="2"/>
      <c r="Q1752" s="3"/>
      <c r="R1752" s="1"/>
      <c r="S1752" s="1"/>
      <c r="T1752" s="1"/>
      <c r="U1752" s="2"/>
      <c r="V1752" s="1"/>
      <c r="W1752" s="1"/>
      <c r="X1752" s="2"/>
      <c r="Y1752" s="1"/>
      <c r="Z1752" s="1"/>
      <c r="AA1752" s="2"/>
      <c r="AB1752" s="1"/>
      <c r="AC1752" s="1"/>
      <c r="AD1752" s="2"/>
      <c r="AE1752" s="1"/>
    </row>
    <row r="1753" spans="1:31" x14ac:dyDescent="0.25">
      <c r="A1753" s="2"/>
      <c r="B1753" s="47"/>
      <c r="C1753" s="2"/>
      <c r="D1753" s="2"/>
      <c r="E1753" s="2"/>
      <c r="F1753" s="2"/>
      <c r="G1753" s="2"/>
      <c r="H1753" s="2"/>
      <c r="I1753" s="1"/>
      <c r="J1753" s="1"/>
      <c r="K1753" s="1"/>
      <c r="L1753" s="1"/>
      <c r="M1753" s="1"/>
      <c r="N1753" s="2"/>
      <c r="O1753" s="2"/>
      <c r="P1753" s="2"/>
      <c r="Q1753" s="3"/>
      <c r="R1753" s="1"/>
      <c r="S1753" s="1"/>
      <c r="T1753" s="1"/>
      <c r="U1753" s="2"/>
      <c r="V1753" s="1"/>
      <c r="W1753" s="1"/>
      <c r="X1753" s="2"/>
      <c r="Y1753" s="1"/>
      <c r="Z1753" s="1"/>
      <c r="AA1753" s="2"/>
      <c r="AB1753" s="1"/>
      <c r="AC1753" s="1"/>
      <c r="AD1753" s="2"/>
      <c r="AE1753" s="1"/>
    </row>
    <row r="1754" spans="1:31" x14ac:dyDescent="0.25">
      <c r="A1754" s="2"/>
      <c r="B1754" s="47"/>
      <c r="C1754" s="2"/>
      <c r="D1754" s="2"/>
      <c r="E1754" s="2"/>
      <c r="F1754" s="2"/>
      <c r="G1754" s="2"/>
      <c r="H1754" s="2"/>
      <c r="I1754" s="1"/>
      <c r="J1754" s="1"/>
      <c r="K1754" s="1"/>
      <c r="L1754" s="1"/>
      <c r="M1754" s="1"/>
      <c r="N1754" s="2"/>
      <c r="O1754" s="2"/>
      <c r="P1754" s="2"/>
      <c r="Q1754" s="3"/>
      <c r="R1754" s="1"/>
      <c r="S1754" s="1"/>
      <c r="T1754" s="1"/>
      <c r="U1754" s="2"/>
      <c r="V1754" s="1"/>
      <c r="W1754" s="1"/>
      <c r="X1754" s="2"/>
      <c r="Y1754" s="1"/>
      <c r="Z1754" s="1"/>
      <c r="AA1754" s="2"/>
      <c r="AB1754" s="1"/>
      <c r="AC1754" s="1"/>
      <c r="AD1754" s="2"/>
      <c r="AE1754" s="1"/>
    </row>
    <row r="1755" spans="1:31" s="54" customFormat="1" x14ac:dyDescent="0.25">
      <c r="A1755" s="2"/>
      <c r="B1755" s="47"/>
      <c r="C1755" s="2"/>
      <c r="D1755" s="2"/>
      <c r="E1755" s="2"/>
      <c r="F1755" s="2"/>
      <c r="G1755" s="2"/>
      <c r="H1755" s="2"/>
      <c r="I1755" s="1"/>
      <c r="J1755" s="1"/>
      <c r="K1755" s="1"/>
      <c r="L1755" s="1"/>
      <c r="M1755" s="1"/>
      <c r="N1755" s="2"/>
      <c r="O1755" s="2"/>
      <c r="P1755" s="2"/>
      <c r="Q1755" s="3"/>
      <c r="R1755" s="1"/>
      <c r="S1755" s="1"/>
      <c r="T1755" s="1"/>
      <c r="U1755" s="2"/>
      <c r="V1755" s="1"/>
      <c r="W1755" s="1"/>
      <c r="X1755" s="2"/>
      <c r="Y1755" s="1"/>
      <c r="Z1755" s="1"/>
      <c r="AA1755" s="2"/>
      <c r="AB1755" s="1"/>
      <c r="AC1755" s="1"/>
      <c r="AD1755" s="2"/>
      <c r="AE1755" s="1"/>
    </row>
    <row r="1756" spans="1:31" x14ac:dyDescent="0.25">
      <c r="A1756" s="2"/>
      <c r="B1756" s="47"/>
      <c r="C1756" s="2"/>
      <c r="D1756" s="2"/>
      <c r="E1756" s="2"/>
      <c r="F1756" s="2"/>
      <c r="G1756" s="2"/>
      <c r="H1756" s="2"/>
      <c r="I1756" s="1"/>
      <c r="J1756" s="1"/>
      <c r="K1756" s="1"/>
      <c r="L1756" s="1"/>
      <c r="M1756" s="1"/>
      <c r="N1756" s="2"/>
      <c r="O1756" s="2"/>
      <c r="P1756" s="2"/>
      <c r="Q1756" s="3"/>
      <c r="R1756" s="1"/>
      <c r="S1756" s="1"/>
      <c r="T1756" s="1"/>
      <c r="U1756" s="2"/>
      <c r="V1756" s="1"/>
      <c r="W1756" s="1"/>
      <c r="X1756" s="2"/>
      <c r="Y1756" s="1"/>
      <c r="Z1756" s="1"/>
      <c r="AA1756" s="2"/>
      <c r="AB1756" s="1"/>
      <c r="AC1756" s="1"/>
      <c r="AD1756" s="2"/>
      <c r="AE1756" s="1"/>
    </row>
    <row r="1757" spans="1:31" x14ac:dyDescent="0.25">
      <c r="A1757" s="2"/>
      <c r="B1757" s="47"/>
      <c r="C1757" s="2"/>
      <c r="D1757" s="2"/>
      <c r="E1757" s="2"/>
      <c r="F1757" s="2"/>
      <c r="G1757" s="2"/>
      <c r="H1757" s="2"/>
      <c r="I1757" s="1"/>
      <c r="J1757" s="1"/>
      <c r="K1757" s="1"/>
      <c r="L1757" s="1"/>
      <c r="M1757" s="1"/>
      <c r="N1757" s="2"/>
      <c r="O1757" s="2"/>
      <c r="P1757" s="2"/>
      <c r="Q1757" s="3"/>
      <c r="R1757" s="1"/>
      <c r="S1757" s="1"/>
      <c r="T1757" s="1"/>
      <c r="U1757" s="2"/>
      <c r="V1757" s="1"/>
      <c r="W1757" s="1"/>
      <c r="X1757" s="2"/>
      <c r="Y1757" s="1"/>
      <c r="Z1757" s="1"/>
      <c r="AA1757" s="2"/>
      <c r="AB1757" s="1"/>
      <c r="AC1757" s="1"/>
      <c r="AD1757" s="2"/>
      <c r="AE1757" s="1"/>
    </row>
    <row r="1758" spans="1:31" x14ac:dyDescent="0.25">
      <c r="A1758" s="2"/>
      <c r="B1758" s="47"/>
      <c r="C1758" s="2"/>
      <c r="D1758" s="2"/>
      <c r="E1758" s="2"/>
      <c r="F1758" s="2"/>
      <c r="G1758" s="2"/>
      <c r="H1758" s="2"/>
      <c r="I1758" s="1"/>
      <c r="J1758" s="1"/>
      <c r="K1758" s="1"/>
      <c r="L1758" s="1"/>
      <c r="M1758" s="1"/>
      <c r="N1758" s="2"/>
      <c r="O1758" s="2"/>
      <c r="P1758" s="2"/>
      <c r="Q1758" s="3"/>
      <c r="R1758" s="1"/>
      <c r="S1758" s="1"/>
      <c r="T1758" s="1"/>
      <c r="U1758" s="2"/>
      <c r="V1758" s="1"/>
      <c r="W1758" s="1"/>
      <c r="X1758" s="2"/>
      <c r="Y1758" s="1"/>
      <c r="Z1758" s="1"/>
      <c r="AA1758" s="2"/>
      <c r="AB1758" s="1"/>
      <c r="AC1758" s="1"/>
      <c r="AD1758" s="2"/>
      <c r="AE1758" s="1"/>
    </row>
    <row r="1759" spans="1:31" x14ac:dyDescent="0.25">
      <c r="A1759" s="2"/>
      <c r="B1759" s="47"/>
      <c r="C1759" s="2"/>
      <c r="D1759" s="2"/>
      <c r="E1759" s="2"/>
      <c r="F1759" s="2"/>
      <c r="G1759" s="2"/>
      <c r="H1759" s="2"/>
      <c r="I1759" s="1"/>
      <c r="J1759" s="1"/>
      <c r="K1759" s="1"/>
      <c r="L1759" s="1"/>
      <c r="M1759" s="1"/>
      <c r="N1759" s="2"/>
      <c r="O1759" s="2"/>
      <c r="P1759" s="2"/>
      <c r="Q1759" s="3"/>
      <c r="R1759" s="1"/>
      <c r="S1759" s="1"/>
      <c r="T1759" s="1"/>
      <c r="U1759" s="2"/>
      <c r="V1759" s="1"/>
      <c r="W1759" s="1"/>
      <c r="X1759" s="2"/>
      <c r="Y1759" s="1"/>
      <c r="Z1759" s="1"/>
      <c r="AA1759" s="2"/>
      <c r="AB1759" s="1"/>
      <c r="AC1759" s="1"/>
      <c r="AD1759" s="2"/>
      <c r="AE1759" s="1"/>
    </row>
    <row r="1760" spans="1:31" x14ac:dyDescent="0.25">
      <c r="A1760" s="2"/>
      <c r="B1760" s="47"/>
      <c r="C1760" s="2"/>
      <c r="D1760" s="2"/>
      <c r="E1760" s="2"/>
      <c r="F1760" s="2"/>
      <c r="G1760" s="2"/>
      <c r="H1760" s="2"/>
      <c r="I1760" s="1"/>
      <c r="J1760" s="1"/>
      <c r="K1760" s="1"/>
      <c r="L1760" s="1"/>
      <c r="M1760" s="1"/>
      <c r="N1760" s="2"/>
      <c r="O1760" s="2"/>
      <c r="P1760" s="2"/>
      <c r="Q1760" s="3"/>
      <c r="R1760" s="1"/>
      <c r="S1760" s="1"/>
      <c r="T1760" s="1"/>
      <c r="U1760" s="2"/>
      <c r="V1760" s="1"/>
      <c r="W1760" s="1"/>
      <c r="X1760" s="2"/>
      <c r="Y1760" s="1"/>
      <c r="Z1760" s="1"/>
      <c r="AA1760" s="2"/>
      <c r="AB1760" s="1"/>
      <c r="AC1760" s="1"/>
      <c r="AD1760" s="2"/>
      <c r="AE1760" s="1"/>
    </row>
    <row r="1761" spans="1:31" x14ac:dyDescent="0.25">
      <c r="A1761" s="2"/>
      <c r="B1761" s="47"/>
      <c r="C1761" s="2"/>
      <c r="D1761" s="2"/>
      <c r="E1761" s="2"/>
      <c r="F1761" s="2"/>
      <c r="G1761" s="2"/>
      <c r="H1761" s="2"/>
      <c r="I1761" s="1"/>
      <c r="J1761" s="1"/>
      <c r="K1761" s="1"/>
      <c r="L1761" s="1"/>
      <c r="M1761" s="1"/>
      <c r="N1761" s="2"/>
      <c r="O1761" s="2"/>
      <c r="P1761" s="2"/>
      <c r="Q1761" s="3"/>
      <c r="R1761" s="1"/>
      <c r="S1761" s="1"/>
      <c r="T1761" s="1"/>
      <c r="U1761" s="2"/>
      <c r="V1761" s="1"/>
      <c r="W1761" s="1"/>
      <c r="X1761" s="2"/>
      <c r="Y1761" s="1"/>
      <c r="Z1761" s="1"/>
      <c r="AA1761" s="2"/>
      <c r="AB1761" s="1"/>
      <c r="AC1761" s="1"/>
      <c r="AD1761" s="2"/>
      <c r="AE1761" s="1"/>
    </row>
    <row r="1762" spans="1:31" x14ac:dyDescent="0.25">
      <c r="A1762" s="2"/>
      <c r="B1762" s="47"/>
      <c r="C1762" s="2"/>
      <c r="D1762" s="2"/>
      <c r="E1762" s="2"/>
      <c r="F1762" s="2"/>
      <c r="G1762" s="2"/>
      <c r="H1762" s="2"/>
      <c r="I1762" s="1"/>
      <c r="J1762" s="1"/>
      <c r="K1762" s="1"/>
      <c r="L1762" s="1"/>
      <c r="M1762" s="1"/>
      <c r="N1762" s="2"/>
      <c r="O1762" s="2"/>
      <c r="P1762" s="2"/>
      <c r="Q1762" s="3"/>
      <c r="R1762" s="1"/>
      <c r="S1762" s="1"/>
      <c r="T1762" s="1"/>
      <c r="U1762" s="2"/>
      <c r="V1762" s="1"/>
      <c r="W1762" s="1"/>
      <c r="X1762" s="2"/>
      <c r="Y1762" s="1"/>
      <c r="Z1762" s="1"/>
      <c r="AA1762" s="2"/>
      <c r="AB1762" s="1"/>
      <c r="AC1762" s="1"/>
      <c r="AD1762" s="2"/>
      <c r="AE1762" s="1"/>
    </row>
    <row r="1763" spans="1:31" s="54" customFormat="1" x14ac:dyDescent="0.25">
      <c r="A1763" s="2"/>
      <c r="B1763" s="47"/>
      <c r="C1763" s="2"/>
      <c r="D1763" s="2"/>
      <c r="E1763" s="2"/>
      <c r="F1763" s="2"/>
      <c r="G1763" s="2"/>
      <c r="H1763" s="2"/>
      <c r="I1763" s="1"/>
      <c r="J1763" s="1"/>
      <c r="K1763" s="1"/>
      <c r="L1763" s="1"/>
      <c r="M1763" s="1"/>
      <c r="N1763" s="2"/>
      <c r="O1763" s="2"/>
      <c r="P1763" s="2"/>
      <c r="Q1763" s="3"/>
      <c r="R1763" s="1"/>
      <c r="S1763" s="1"/>
      <c r="T1763" s="1"/>
      <c r="U1763" s="2"/>
      <c r="V1763" s="1"/>
      <c r="W1763" s="1"/>
      <c r="X1763" s="2"/>
      <c r="Y1763" s="1"/>
      <c r="Z1763" s="1"/>
      <c r="AA1763" s="2"/>
      <c r="AB1763" s="1"/>
      <c r="AC1763" s="1"/>
      <c r="AD1763" s="2"/>
      <c r="AE1763" s="1"/>
    </row>
    <row r="1764" spans="1:31" x14ac:dyDescent="0.25">
      <c r="A1764" s="2"/>
      <c r="B1764" s="47"/>
      <c r="C1764" s="2"/>
      <c r="D1764" s="2"/>
      <c r="E1764" s="2"/>
      <c r="F1764" s="2"/>
      <c r="G1764" s="2"/>
      <c r="H1764" s="2"/>
      <c r="I1764" s="1"/>
      <c r="J1764" s="1"/>
      <c r="K1764" s="1"/>
      <c r="L1764" s="1"/>
      <c r="M1764" s="1"/>
      <c r="N1764" s="2"/>
      <c r="O1764" s="2"/>
      <c r="P1764" s="2"/>
      <c r="Q1764" s="3"/>
      <c r="R1764" s="1"/>
      <c r="S1764" s="1"/>
      <c r="T1764" s="1"/>
      <c r="U1764" s="2"/>
      <c r="V1764" s="1"/>
      <c r="W1764" s="1"/>
      <c r="X1764" s="2"/>
      <c r="Y1764" s="1"/>
      <c r="Z1764" s="1"/>
      <c r="AA1764" s="2"/>
      <c r="AB1764" s="1"/>
      <c r="AC1764" s="1"/>
      <c r="AD1764" s="2"/>
      <c r="AE1764" s="1"/>
    </row>
    <row r="1765" spans="1:31" x14ac:dyDescent="0.25">
      <c r="A1765" s="2"/>
      <c r="B1765" s="47"/>
      <c r="C1765" s="2"/>
      <c r="D1765" s="2"/>
      <c r="E1765" s="2"/>
      <c r="F1765" s="2"/>
      <c r="G1765" s="2"/>
      <c r="H1765" s="2"/>
      <c r="I1765" s="1"/>
      <c r="J1765" s="1"/>
      <c r="K1765" s="1"/>
      <c r="L1765" s="1"/>
      <c r="M1765" s="1"/>
      <c r="N1765" s="2"/>
      <c r="O1765" s="2"/>
      <c r="P1765" s="2"/>
      <c r="Q1765" s="3"/>
      <c r="R1765" s="1"/>
      <c r="S1765" s="1"/>
      <c r="T1765" s="1"/>
      <c r="U1765" s="2"/>
      <c r="V1765" s="1"/>
      <c r="W1765" s="1"/>
      <c r="X1765" s="2"/>
      <c r="Y1765" s="1"/>
      <c r="Z1765" s="1"/>
      <c r="AA1765" s="2"/>
      <c r="AB1765" s="1"/>
      <c r="AC1765" s="1"/>
      <c r="AD1765" s="2"/>
      <c r="AE1765" s="1"/>
    </row>
    <row r="1766" spans="1:31" x14ac:dyDescent="0.25">
      <c r="A1766" s="2"/>
      <c r="B1766" s="47"/>
      <c r="C1766" s="2"/>
      <c r="D1766" s="2"/>
      <c r="E1766" s="2"/>
      <c r="F1766" s="2"/>
      <c r="G1766" s="2"/>
      <c r="H1766" s="2"/>
      <c r="I1766" s="1"/>
      <c r="J1766" s="1"/>
      <c r="K1766" s="1"/>
      <c r="L1766" s="1"/>
      <c r="M1766" s="1"/>
      <c r="N1766" s="2"/>
      <c r="O1766" s="2"/>
      <c r="P1766" s="2"/>
      <c r="Q1766" s="3"/>
      <c r="R1766" s="1"/>
      <c r="S1766" s="1"/>
      <c r="T1766" s="1"/>
      <c r="U1766" s="2"/>
      <c r="V1766" s="1"/>
      <c r="W1766" s="1"/>
      <c r="X1766" s="2"/>
      <c r="Y1766" s="1"/>
      <c r="Z1766" s="1"/>
      <c r="AA1766" s="2"/>
      <c r="AB1766" s="1"/>
      <c r="AC1766" s="1"/>
      <c r="AD1766" s="2"/>
      <c r="AE1766" s="1"/>
    </row>
    <row r="1767" spans="1:31" s="54" customFormat="1" x14ac:dyDescent="0.25">
      <c r="A1767" s="2"/>
      <c r="B1767" s="47"/>
      <c r="C1767" s="2"/>
      <c r="D1767" s="2"/>
      <c r="E1767" s="2"/>
      <c r="F1767" s="2"/>
      <c r="G1767" s="2"/>
      <c r="H1767" s="2"/>
      <c r="I1767" s="1"/>
      <c r="J1767" s="1"/>
      <c r="K1767" s="1"/>
      <c r="L1767" s="1"/>
      <c r="M1767" s="1"/>
      <c r="N1767" s="2"/>
      <c r="O1767" s="2"/>
      <c r="P1767" s="2"/>
      <c r="Q1767" s="3"/>
      <c r="R1767" s="1"/>
      <c r="S1767" s="1"/>
      <c r="T1767" s="1"/>
      <c r="U1767" s="2"/>
      <c r="V1767" s="1"/>
      <c r="W1767" s="1"/>
      <c r="X1767" s="2"/>
      <c r="Y1767" s="1"/>
      <c r="Z1767" s="1"/>
      <c r="AA1767" s="2"/>
      <c r="AB1767" s="1"/>
      <c r="AC1767" s="1"/>
      <c r="AD1767" s="2"/>
      <c r="AE1767" s="1"/>
    </row>
    <row r="1768" spans="1:31" x14ac:dyDescent="0.25">
      <c r="A1768" s="2"/>
      <c r="B1768" s="47"/>
      <c r="C1768" s="2"/>
      <c r="D1768" s="2"/>
      <c r="E1768" s="2"/>
      <c r="F1768" s="2"/>
      <c r="G1768" s="2"/>
      <c r="H1768" s="2"/>
      <c r="I1768" s="1"/>
      <c r="J1768" s="1"/>
      <c r="K1768" s="1"/>
      <c r="L1768" s="1"/>
      <c r="M1768" s="1"/>
      <c r="N1768" s="2"/>
      <c r="O1768" s="2"/>
      <c r="P1768" s="2"/>
      <c r="Q1768" s="3"/>
      <c r="R1768" s="1"/>
      <c r="S1768" s="1"/>
      <c r="T1768" s="1"/>
      <c r="U1768" s="2"/>
      <c r="V1768" s="1"/>
      <c r="W1768" s="1"/>
      <c r="X1768" s="2"/>
      <c r="Y1768" s="1"/>
      <c r="Z1768" s="1"/>
      <c r="AA1768" s="2"/>
      <c r="AB1768" s="1"/>
      <c r="AC1768" s="1"/>
      <c r="AD1768" s="2"/>
      <c r="AE1768" s="1"/>
    </row>
    <row r="1769" spans="1:31" x14ac:dyDescent="0.25">
      <c r="A1769" s="2"/>
      <c r="B1769" s="47"/>
      <c r="C1769" s="2"/>
      <c r="D1769" s="2"/>
      <c r="E1769" s="2"/>
      <c r="F1769" s="2"/>
      <c r="G1769" s="2"/>
      <c r="H1769" s="2"/>
      <c r="I1769" s="1"/>
      <c r="J1769" s="1"/>
      <c r="K1769" s="1"/>
      <c r="L1769" s="1"/>
      <c r="M1769" s="1"/>
      <c r="N1769" s="2"/>
      <c r="O1769" s="2"/>
      <c r="P1769" s="2"/>
      <c r="Q1769" s="3"/>
      <c r="R1769" s="1"/>
      <c r="S1769" s="1"/>
      <c r="T1769" s="1"/>
      <c r="U1769" s="2"/>
      <c r="V1769" s="1"/>
      <c r="W1769" s="1"/>
      <c r="X1769" s="2"/>
      <c r="Y1769" s="1"/>
      <c r="Z1769" s="1"/>
      <c r="AA1769" s="2"/>
      <c r="AB1769" s="1"/>
      <c r="AC1769" s="1"/>
      <c r="AD1769" s="2"/>
      <c r="AE1769" s="1"/>
    </row>
    <row r="1770" spans="1:31" x14ac:dyDescent="0.25">
      <c r="A1770" s="2"/>
      <c r="B1770" s="47"/>
      <c r="C1770" s="2"/>
      <c r="D1770" s="2"/>
      <c r="E1770" s="2"/>
      <c r="F1770" s="2"/>
      <c r="G1770" s="2"/>
      <c r="H1770" s="2"/>
      <c r="I1770" s="1"/>
      <c r="J1770" s="1"/>
      <c r="K1770" s="1"/>
      <c r="L1770" s="1"/>
      <c r="M1770" s="1"/>
      <c r="N1770" s="2"/>
      <c r="O1770" s="2"/>
      <c r="P1770" s="2"/>
      <c r="Q1770" s="3"/>
      <c r="R1770" s="1"/>
      <c r="S1770" s="1"/>
      <c r="T1770" s="1"/>
      <c r="U1770" s="2"/>
      <c r="V1770" s="1"/>
      <c r="W1770" s="1"/>
      <c r="X1770" s="2"/>
      <c r="Y1770" s="1"/>
      <c r="Z1770" s="1"/>
      <c r="AA1770" s="2"/>
      <c r="AB1770" s="1"/>
      <c r="AC1770" s="1"/>
      <c r="AD1770" s="2"/>
      <c r="AE1770" s="1"/>
    </row>
    <row r="1771" spans="1:31" x14ac:dyDescent="0.25">
      <c r="A1771" s="2"/>
      <c r="B1771" s="47"/>
      <c r="C1771" s="2"/>
      <c r="D1771" s="2"/>
      <c r="E1771" s="2"/>
      <c r="F1771" s="2"/>
      <c r="G1771" s="2"/>
      <c r="H1771" s="2"/>
      <c r="I1771" s="1"/>
      <c r="J1771" s="1"/>
      <c r="K1771" s="1"/>
      <c r="L1771" s="1"/>
      <c r="M1771" s="1"/>
      <c r="N1771" s="2"/>
      <c r="O1771" s="2"/>
      <c r="P1771" s="2"/>
      <c r="Q1771" s="3"/>
      <c r="R1771" s="1"/>
      <c r="S1771" s="1"/>
      <c r="T1771" s="1"/>
      <c r="U1771" s="2"/>
      <c r="V1771" s="1"/>
      <c r="W1771" s="1"/>
      <c r="X1771" s="2"/>
      <c r="Y1771" s="1"/>
      <c r="Z1771" s="1"/>
      <c r="AA1771" s="2"/>
      <c r="AB1771" s="1"/>
      <c r="AC1771" s="1"/>
      <c r="AD1771" s="2"/>
      <c r="AE1771" s="1"/>
    </row>
    <row r="1772" spans="1:31" x14ac:dyDescent="0.25">
      <c r="A1772" s="2"/>
      <c r="B1772" s="47"/>
      <c r="C1772" s="2"/>
      <c r="D1772" s="2"/>
      <c r="E1772" s="2"/>
      <c r="F1772" s="2"/>
      <c r="G1772" s="2"/>
      <c r="H1772" s="2"/>
      <c r="I1772" s="1"/>
      <c r="J1772" s="1"/>
      <c r="K1772" s="1"/>
      <c r="L1772" s="1"/>
      <c r="M1772" s="1"/>
      <c r="N1772" s="2"/>
      <c r="O1772" s="2"/>
      <c r="P1772" s="2"/>
      <c r="Q1772" s="3"/>
      <c r="R1772" s="1"/>
      <c r="S1772" s="1"/>
      <c r="T1772" s="1"/>
      <c r="U1772" s="2"/>
      <c r="V1772" s="1"/>
      <c r="W1772" s="1"/>
      <c r="X1772" s="2"/>
      <c r="Y1772" s="1"/>
      <c r="Z1772" s="1"/>
      <c r="AA1772" s="2"/>
      <c r="AB1772" s="1"/>
      <c r="AC1772" s="1"/>
      <c r="AD1772" s="2"/>
      <c r="AE1772" s="1"/>
    </row>
    <row r="1773" spans="1:31" x14ac:dyDescent="0.25">
      <c r="A1773" s="2"/>
      <c r="B1773" s="47"/>
      <c r="C1773" s="2"/>
      <c r="D1773" s="2"/>
      <c r="E1773" s="2"/>
      <c r="F1773" s="2"/>
      <c r="G1773" s="2"/>
      <c r="H1773" s="2"/>
      <c r="I1773" s="1"/>
      <c r="J1773" s="1"/>
      <c r="K1773" s="1"/>
      <c r="L1773" s="1"/>
      <c r="M1773" s="1"/>
      <c r="N1773" s="2"/>
      <c r="O1773" s="2"/>
      <c r="P1773" s="2"/>
      <c r="Q1773" s="3"/>
      <c r="R1773" s="1"/>
      <c r="S1773" s="1"/>
      <c r="T1773" s="1"/>
      <c r="U1773" s="2"/>
      <c r="V1773" s="1"/>
      <c r="W1773" s="1"/>
      <c r="X1773" s="2"/>
      <c r="Y1773" s="1"/>
      <c r="Z1773" s="1"/>
      <c r="AA1773" s="2"/>
      <c r="AB1773" s="1"/>
      <c r="AC1773" s="1"/>
      <c r="AD1773" s="2"/>
      <c r="AE1773" s="1"/>
    </row>
    <row r="1774" spans="1:31" x14ac:dyDescent="0.25">
      <c r="A1774" s="2"/>
      <c r="B1774" s="47"/>
      <c r="C1774" s="2"/>
      <c r="D1774" s="2"/>
      <c r="E1774" s="2"/>
      <c r="F1774" s="2"/>
      <c r="G1774" s="2"/>
      <c r="H1774" s="2"/>
      <c r="I1774" s="1"/>
      <c r="J1774" s="1"/>
      <c r="K1774" s="1"/>
      <c r="L1774" s="1"/>
      <c r="M1774" s="1"/>
      <c r="N1774" s="2"/>
      <c r="O1774" s="2"/>
      <c r="P1774" s="2"/>
      <c r="Q1774" s="3"/>
      <c r="R1774" s="1"/>
      <c r="S1774" s="1"/>
      <c r="T1774" s="1"/>
      <c r="U1774" s="2"/>
      <c r="V1774" s="1"/>
      <c r="W1774" s="1"/>
      <c r="X1774" s="2"/>
      <c r="Y1774" s="1"/>
      <c r="Z1774" s="1"/>
      <c r="AA1774" s="2"/>
      <c r="AB1774" s="1"/>
      <c r="AC1774" s="1"/>
      <c r="AD1774" s="2"/>
      <c r="AE1774" s="1"/>
    </row>
    <row r="1775" spans="1:31" x14ac:dyDescent="0.25">
      <c r="A1775" s="2"/>
      <c r="B1775" s="47"/>
      <c r="C1775" s="2"/>
      <c r="D1775" s="2"/>
      <c r="E1775" s="2"/>
      <c r="F1775" s="2"/>
      <c r="G1775" s="2"/>
      <c r="H1775" s="2"/>
      <c r="I1775" s="1"/>
      <c r="J1775" s="1"/>
      <c r="K1775" s="1"/>
      <c r="L1775" s="1"/>
      <c r="M1775" s="1"/>
      <c r="N1775" s="2"/>
      <c r="O1775" s="2"/>
      <c r="P1775" s="2"/>
      <c r="Q1775" s="3"/>
      <c r="R1775" s="1"/>
      <c r="S1775" s="1"/>
      <c r="T1775" s="1"/>
      <c r="U1775" s="2"/>
      <c r="V1775" s="1"/>
      <c r="W1775" s="1"/>
      <c r="X1775" s="2"/>
      <c r="Y1775" s="1"/>
      <c r="Z1775" s="1"/>
      <c r="AA1775" s="2"/>
      <c r="AB1775" s="1"/>
      <c r="AC1775" s="1"/>
      <c r="AD1775" s="2"/>
      <c r="AE1775" s="1"/>
    </row>
    <row r="1776" spans="1:31" x14ac:dyDescent="0.25">
      <c r="A1776" s="2"/>
      <c r="B1776" s="47"/>
      <c r="C1776" s="2"/>
      <c r="D1776" s="2"/>
      <c r="E1776" s="2"/>
      <c r="F1776" s="2"/>
      <c r="G1776" s="2"/>
      <c r="H1776" s="2"/>
      <c r="I1776" s="1"/>
      <c r="J1776" s="1"/>
      <c r="K1776" s="1"/>
      <c r="L1776" s="1"/>
      <c r="M1776" s="1"/>
      <c r="N1776" s="2"/>
      <c r="O1776" s="2"/>
      <c r="P1776" s="2"/>
      <c r="Q1776" s="3"/>
      <c r="R1776" s="1"/>
      <c r="S1776" s="1"/>
      <c r="T1776" s="1"/>
      <c r="U1776" s="2"/>
      <c r="V1776" s="1"/>
      <c r="W1776" s="1"/>
      <c r="X1776" s="2"/>
      <c r="Y1776" s="1"/>
      <c r="Z1776" s="1"/>
      <c r="AA1776" s="2"/>
      <c r="AB1776" s="1"/>
      <c r="AC1776" s="1"/>
      <c r="AD1776" s="2"/>
      <c r="AE1776" s="1"/>
    </row>
    <row r="1777" spans="1:31" x14ac:dyDescent="0.25">
      <c r="A1777" s="2"/>
      <c r="B1777" s="47"/>
      <c r="C1777" s="2"/>
      <c r="D1777" s="2"/>
      <c r="E1777" s="2"/>
      <c r="F1777" s="2"/>
      <c r="G1777" s="2"/>
      <c r="H1777" s="2"/>
      <c r="I1777" s="1"/>
      <c r="J1777" s="1"/>
      <c r="K1777" s="1"/>
      <c r="L1777" s="1"/>
      <c r="M1777" s="1"/>
      <c r="N1777" s="2"/>
      <c r="O1777" s="2"/>
      <c r="P1777" s="2"/>
      <c r="Q1777" s="3"/>
      <c r="R1777" s="1"/>
      <c r="S1777" s="1"/>
      <c r="T1777" s="1"/>
      <c r="U1777" s="2"/>
      <c r="V1777" s="1"/>
      <c r="W1777" s="1"/>
      <c r="X1777" s="2"/>
      <c r="Y1777" s="1"/>
      <c r="Z1777" s="1"/>
      <c r="AA1777" s="2"/>
      <c r="AB1777" s="1"/>
      <c r="AC1777" s="1"/>
      <c r="AD1777" s="2"/>
      <c r="AE1777" s="1"/>
    </row>
    <row r="1778" spans="1:31" x14ac:dyDescent="0.25">
      <c r="A1778" s="2"/>
      <c r="B1778" s="47"/>
      <c r="C1778" s="2"/>
      <c r="D1778" s="2"/>
      <c r="E1778" s="2"/>
      <c r="F1778" s="2"/>
      <c r="G1778" s="2"/>
      <c r="H1778" s="2"/>
      <c r="I1778" s="1"/>
      <c r="J1778" s="1"/>
      <c r="K1778" s="1"/>
      <c r="L1778" s="1"/>
      <c r="M1778" s="1"/>
      <c r="N1778" s="2"/>
      <c r="O1778" s="2"/>
      <c r="P1778" s="2"/>
      <c r="Q1778" s="3"/>
      <c r="R1778" s="1"/>
      <c r="S1778" s="1"/>
      <c r="T1778" s="1"/>
      <c r="U1778" s="2"/>
      <c r="V1778" s="1"/>
      <c r="W1778" s="1"/>
      <c r="X1778" s="2"/>
      <c r="Y1778" s="1"/>
      <c r="Z1778" s="1"/>
      <c r="AA1778" s="2"/>
      <c r="AB1778" s="1"/>
      <c r="AC1778" s="1"/>
      <c r="AD1778" s="2"/>
      <c r="AE1778" s="1"/>
    </row>
    <row r="1779" spans="1:31" x14ac:dyDescent="0.25">
      <c r="A1779" s="2"/>
      <c r="B1779" s="47"/>
      <c r="C1779" s="2"/>
      <c r="D1779" s="2"/>
      <c r="E1779" s="2"/>
      <c r="F1779" s="2"/>
      <c r="G1779" s="2"/>
      <c r="H1779" s="2"/>
      <c r="I1779" s="1"/>
      <c r="J1779" s="1"/>
      <c r="K1779" s="1"/>
      <c r="L1779" s="1"/>
      <c r="M1779" s="1"/>
      <c r="N1779" s="2"/>
      <c r="O1779" s="2"/>
      <c r="P1779" s="2"/>
      <c r="Q1779" s="3"/>
      <c r="R1779" s="1"/>
      <c r="S1779" s="1"/>
      <c r="T1779" s="1"/>
      <c r="U1779" s="2"/>
      <c r="V1779" s="1"/>
      <c r="W1779" s="1"/>
      <c r="X1779" s="2"/>
      <c r="Y1779" s="1"/>
      <c r="Z1779" s="1"/>
      <c r="AA1779" s="2"/>
      <c r="AB1779" s="1"/>
      <c r="AC1779" s="1"/>
      <c r="AD1779" s="2"/>
      <c r="AE1779" s="1"/>
    </row>
    <row r="1780" spans="1:31" x14ac:dyDescent="0.25">
      <c r="A1780" s="2"/>
      <c r="B1780" s="47"/>
      <c r="C1780" s="2"/>
      <c r="D1780" s="2"/>
      <c r="E1780" s="2"/>
      <c r="F1780" s="2"/>
      <c r="G1780" s="2"/>
      <c r="H1780" s="2"/>
      <c r="I1780" s="1"/>
      <c r="J1780" s="1"/>
      <c r="K1780" s="1"/>
      <c r="L1780" s="1"/>
      <c r="M1780" s="1"/>
      <c r="N1780" s="2"/>
      <c r="O1780" s="2"/>
      <c r="P1780" s="2"/>
      <c r="Q1780" s="3"/>
      <c r="R1780" s="1"/>
      <c r="S1780" s="1"/>
      <c r="T1780" s="1"/>
      <c r="U1780" s="2"/>
      <c r="V1780" s="1"/>
      <c r="W1780" s="1"/>
      <c r="X1780" s="2"/>
      <c r="Y1780" s="1"/>
      <c r="Z1780" s="1"/>
      <c r="AA1780" s="2"/>
      <c r="AB1780" s="1"/>
      <c r="AC1780" s="1"/>
      <c r="AD1780" s="2"/>
      <c r="AE1780" s="1"/>
    </row>
    <row r="1781" spans="1:31" x14ac:dyDescent="0.25">
      <c r="A1781" s="2"/>
      <c r="B1781" s="47"/>
      <c r="C1781" s="2"/>
      <c r="D1781" s="2"/>
      <c r="E1781" s="2"/>
      <c r="F1781" s="2"/>
      <c r="G1781" s="2"/>
      <c r="H1781" s="2"/>
      <c r="I1781" s="1"/>
      <c r="J1781" s="1"/>
      <c r="K1781" s="1"/>
      <c r="L1781" s="1"/>
      <c r="M1781" s="1"/>
      <c r="N1781" s="2"/>
      <c r="O1781" s="2"/>
      <c r="P1781" s="2"/>
      <c r="Q1781" s="3"/>
      <c r="R1781" s="1"/>
      <c r="S1781" s="1"/>
      <c r="T1781" s="1"/>
      <c r="U1781" s="2"/>
      <c r="V1781" s="1"/>
      <c r="W1781" s="1"/>
      <c r="X1781" s="2"/>
      <c r="Y1781" s="1"/>
      <c r="Z1781" s="1"/>
      <c r="AA1781" s="2"/>
      <c r="AB1781" s="1"/>
      <c r="AC1781" s="1"/>
      <c r="AD1781" s="2"/>
      <c r="AE1781" s="1"/>
    </row>
    <row r="1782" spans="1:31" x14ac:dyDescent="0.25">
      <c r="A1782" s="2"/>
      <c r="B1782" s="47"/>
      <c r="C1782" s="2"/>
      <c r="D1782" s="2"/>
      <c r="E1782" s="2"/>
      <c r="F1782" s="2"/>
      <c r="G1782" s="2"/>
      <c r="H1782" s="2"/>
      <c r="I1782" s="1"/>
      <c r="J1782" s="1"/>
      <c r="K1782" s="1"/>
      <c r="L1782" s="1"/>
      <c r="M1782" s="1"/>
      <c r="N1782" s="2"/>
      <c r="O1782" s="2"/>
      <c r="P1782" s="2"/>
      <c r="Q1782" s="3"/>
      <c r="R1782" s="1"/>
      <c r="S1782" s="1"/>
      <c r="T1782" s="1"/>
      <c r="U1782" s="2"/>
      <c r="V1782" s="1"/>
      <c r="W1782" s="1"/>
      <c r="X1782" s="2"/>
      <c r="Y1782" s="1"/>
      <c r="Z1782" s="1"/>
      <c r="AA1782" s="2"/>
      <c r="AB1782" s="1"/>
      <c r="AC1782" s="1"/>
      <c r="AD1782" s="2"/>
      <c r="AE1782" s="1"/>
    </row>
    <row r="1783" spans="1:31" x14ac:dyDescent="0.25">
      <c r="A1783" s="2"/>
      <c r="B1783" s="47"/>
      <c r="C1783" s="2"/>
      <c r="D1783" s="2"/>
      <c r="E1783" s="2"/>
      <c r="F1783" s="2"/>
      <c r="G1783" s="2"/>
      <c r="H1783" s="2"/>
      <c r="I1783" s="1"/>
      <c r="J1783" s="1"/>
      <c r="K1783" s="1"/>
      <c r="L1783" s="1"/>
      <c r="M1783" s="1"/>
      <c r="N1783" s="2"/>
      <c r="O1783" s="2"/>
      <c r="P1783" s="2"/>
      <c r="Q1783" s="3"/>
      <c r="R1783" s="1"/>
      <c r="S1783" s="1"/>
      <c r="T1783" s="1"/>
      <c r="U1783" s="2"/>
      <c r="V1783" s="1"/>
      <c r="W1783" s="1"/>
      <c r="X1783" s="2"/>
      <c r="Y1783" s="1"/>
      <c r="Z1783" s="1"/>
      <c r="AA1783" s="2"/>
      <c r="AB1783" s="1"/>
      <c r="AC1783" s="1"/>
      <c r="AD1783" s="2"/>
      <c r="AE1783" s="1"/>
    </row>
    <row r="1784" spans="1:31" x14ac:dyDescent="0.25">
      <c r="A1784" s="2"/>
      <c r="B1784" s="47"/>
      <c r="C1784" s="2"/>
      <c r="D1784" s="2"/>
      <c r="E1784" s="2"/>
      <c r="F1784" s="2"/>
      <c r="G1784" s="2"/>
      <c r="H1784" s="2"/>
      <c r="I1784" s="1"/>
      <c r="J1784" s="1"/>
      <c r="K1784" s="1"/>
      <c r="L1784" s="1"/>
      <c r="M1784" s="1"/>
      <c r="N1784" s="2"/>
      <c r="O1784" s="2"/>
      <c r="P1784" s="2"/>
      <c r="Q1784" s="3"/>
      <c r="R1784" s="1"/>
      <c r="S1784" s="1"/>
      <c r="T1784" s="1"/>
      <c r="U1784" s="2"/>
      <c r="V1784" s="1"/>
      <c r="W1784" s="1"/>
      <c r="X1784" s="2"/>
      <c r="Y1784" s="1"/>
      <c r="Z1784" s="1"/>
      <c r="AA1784" s="2"/>
      <c r="AB1784" s="1"/>
      <c r="AC1784" s="1"/>
      <c r="AD1784" s="2"/>
      <c r="AE1784" s="1"/>
    </row>
    <row r="1785" spans="1:31" x14ac:dyDescent="0.25">
      <c r="A1785" s="2"/>
      <c r="B1785" s="47"/>
      <c r="C1785" s="2"/>
      <c r="D1785" s="2"/>
      <c r="E1785" s="2"/>
      <c r="F1785" s="2"/>
      <c r="G1785" s="2"/>
      <c r="H1785" s="2"/>
      <c r="I1785" s="1"/>
      <c r="J1785" s="1"/>
      <c r="K1785" s="1"/>
      <c r="L1785" s="1"/>
      <c r="M1785" s="1"/>
      <c r="N1785" s="2"/>
      <c r="O1785" s="2"/>
      <c r="P1785" s="2"/>
      <c r="Q1785" s="3"/>
      <c r="R1785" s="1"/>
      <c r="S1785" s="1"/>
      <c r="T1785" s="1"/>
      <c r="U1785" s="2"/>
      <c r="V1785" s="1"/>
      <c r="W1785" s="1"/>
      <c r="X1785" s="2"/>
      <c r="Y1785" s="1"/>
      <c r="Z1785" s="1"/>
      <c r="AA1785" s="2"/>
      <c r="AB1785" s="1"/>
      <c r="AC1785" s="1"/>
      <c r="AD1785" s="2"/>
      <c r="AE1785" s="1"/>
    </row>
    <row r="1786" spans="1:31" x14ac:dyDescent="0.25">
      <c r="A1786" s="2"/>
      <c r="B1786" s="47"/>
      <c r="C1786" s="2"/>
      <c r="D1786" s="2"/>
      <c r="E1786" s="2"/>
      <c r="F1786" s="2"/>
      <c r="G1786" s="2"/>
      <c r="H1786" s="2"/>
      <c r="I1786" s="1"/>
      <c r="J1786" s="1"/>
      <c r="K1786" s="1"/>
      <c r="L1786" s="1"/>
      <c r="M1786" s="1"/>
      <c r="N1786" s="2"/>
      <c r="O1786" s="2"/>
      <c r="P1786" s="2"/>
      <c r="Q1786" s="3"/>
      <c r="R1786" s="1"/>
      <c r="S1786" s="1"/>
      <c r="T1786" s="1"/>
      <c r="U1786" s="2"/>
      <c r="V1786" s="1"/>
      <c r="W1786" s="1"/>
      <c r="X1786" s="2"/>
      <c r="Y1786" s="1"/>
      <c r="Z1786" s="1"/>
      <c r="AA1786" s="2"/>
      <c r="AB1786" s="1"/>
      <c r="AC1786" s="1"/>
      <c r="AD1786" s="2"/>
      <c r="AE1786" s="1"/>
    </row>
    <row r="1787" spans="1:31" x14ac:dyDescent="0.25">
      <c r="A1787" s="2"/>
      <c r="B1787" s="47"/>
      <c r="C1787" s="2"/>
      <c r="D1787" s="2"/>
      <c r="E1787" s="2"/>
      <c r="F1787" s="2"/>
      <c r="G1787" s="2"/>
      <c r="H1787" s="2"/>
      <c r="I1787" s="1"/>
      <c r="J1787" s="1"/>
      <c r="K1787" s="1"/>
      <c r="L1787" s="1"/>
      <c r="M1787" s="1"/>
      <c r="N1787" s="2"/>
      <c r="O1787" s="2"/>
      <c r="P1787" s="2"/>
      <c r="Q1787" s="3"/>
      <c r="R1787" s="1"/>
      <c r="S1787" s="1"/>
      <c r="T1787" s="1"/>
      <c r="U1787" s="2"/>
      <c r="V1787" s="1"/>
      <c r="W1787" s="1"/>
      <c r="X1787" s="2"/>
      <c r="Y1787" s="1"/>
      <c r="Z1787" s="1"/>
      <c r="AA1787" s="2"/>
      <c r="AB1787" s="1"/>
      <c r="AC1787" s="1"/>
      <c r="AD1787" s="2"/>
      <c r="AE1787" s="1"/>
    </row>
    <row r="1788" spans="1:31" x14ac:dyDescent="0.25">
      <c r="A1788" s="2"/>
      <c r="B1788" s="47"/>
      <c r="C1788" s="2"/>
      <c r="D1788" s="2"/>
      <c r="E1788" s="2"/>
      <c r="F1788" s="2"/>
      <c r="G1788" s="2"/>
      <c r="H1788" s="2"/>
      <c r="I1788" s="1"/>
      <c r="J1788" s="1"/>
      <c r="K1788" s="1"/>
      <c r="L1788" s="1"/>
      <c r="M1788" s="1"/>
      <c r="N1788" s="2"/>
      <c r="O1788" s="2"/>
      <c r="P1788" s="2"/>
      <c r="Q1788" s="3"/>
      <c r="R1788" s="1"/>
      <c r="S1788" s="1"/>
      <c r="T1788" s="1"/>
      <c r="U1788" s="2"/>
      <c r="V1788" s="1"/>
      <c r="W1788" s="1"/>
      <c r="X1788" s="2"/>
      <c r="Y1788" s="1"/>
      <c r="Z1788" s="1"/>
      <c r="AA1788" s="2"/>
      <c r="AB1788" s="1"/>
      <c r="AC1788" s="1"/>
      <c r="AD1788" s="2"/>
      <c r="AE1788" s="1"/>
    </row>
    <row r="1789" spans="1:31" x14ac:dyDescent="0.25">
      <c r="A1789" s="2"/>
      <c r="B1789" s="47"/>
      <c r="C1789" s="2"/>
      <c r="D1789" s="2"/>
      <c r="E1789" s="2"/>
      <c r="F1789" s="2"/>
      <c r="G1789" s="2"/>
      <c r="H1789" s="2"/>
      <c r="I1789" s="1"/>
      <c r="J1789" s="1"/>
      <c r="K1789" s="1"/>
      <c r="L1789" s="1"/>
      <c r="M1789" s="1"/>
      <c r="N1789" s="2"/>
      <c r="O1789" s="2"/>
      <c r="P1789" s="2"/>
      <c r="Q1789" s="3"/>
      <c r="R1789" s="1"/>
      <c r="S1789" s="1"/>
      <c r="T1789" s="1"/>
      <c r="U1789" s="2"/>
      <c r="V1789" s="1"/>
      <c r="W1789" s="1"/>
      <c r="X1789" s="2"/>
      <c r="Y1789" s="1"/>
      <c r="Z1789" s="1"/>
      <c r="AA1789" s="2"/>
      <c r="AB1789" s="1"/>
      <c r="AC1789" s="1"/>
      <c r="AD1789" s="2"/>
      <c r="AE1789" s="1"/>
    </row>
    <row r="1790" spans="1:31" x14ac:dyDescent="0.25">
      <c r="A1790" s="2"/>
      <c r="B1790" s="47"/>
      <c r="C1790" s="2"/>
      <c r="D1790" s="2"/>
      <c r="E1790" s="2"/>
      <c r="F1790" s="2"/>
      <c r="G1790" s="2"/>
      <c r="H1790" s="2"/>
      <c r="I1790" s="1"/>
      <c r="J1790" s="1"/>
      <c r="K1790" s="1"/>
      <c r="L1790" s="1"/>
      <c r="M1790" s="1"/>
      <c r="N1790" s="2"/>
      <c r="O1790" s="2"/>
      <c r="P1790" s="2"/>
      <c r="Q1790" s="3"/>
      <c r="R1790" s="1"/>
      <c r="S1790" s="1"/>
      <c r="T1790" s="1"/>
      <c r="U1790" s="2"/>
      <c r="V1790" s="1"/>
      <c r="W1790" s="1"/>
      <c r="X1790" s="2"/>
      <c r="Y1790" s="1"/>
      <c r="Z1790" s="1"/>
      <c r="AA1790" s="2"/>
      <c r="AB1790" s="1"/>
      <c r="AC1790" s="1"/>
      <c r="AD1790" s="2"/>
      <c r="AE1790" s="1"/>
    </row>
    <row r="1791" spans="1:31" x14ac:dyDescent="0.25">
      <c r="A1791" s="2"/>
      <c r="B1791" s="47"/>
      <c r="C1791" s="2"/>
      <c r="D1791" s="2"/>
      <c r="E1791" s="2"/>
      <c r="F1791" s="2"/>
      <c r="G1791" s="2"/>
      <c r="H1791" s="2"/>
      <c r="I1791" s="1"/>
      <c r="J1791" s="1"/>
      <c r="K1791" s="1"/>
      <c r="L1791" s="1"/>
      <c r="M1791" s="1"/>
      <c r="N1791" s="2"/>
      <c r="O1791" s="2"/>
      <c r="P1791" s="2"/>
      <c r="Q1791" s="3"/>
      <c r="R1791" s="1"/>
      <c r="S1791" s="1"/>
      <c r="T1791" s="1"/>
      <c r="U1791" s="2"/>
      <c r="V1791" s="1"/>
      <c r="W1791" s="1"/>
      <c r="X1791" s="2"/>
      <c r="Y1791" s="1"/>
      <c r="Z1791" s="1"/>
      <c r="AA1791" s="2"/>
      <c r="AB1791" s="1"/>
      <c r="AC1791" s="1"/>
      <c r="AD1791" s="2"/>
      <c r="AE1791" s="1"/>
    </row>
    <row r="1792" spans="1:31" x14ac:dyDescent="0.25">
      <c r="A1792" s="2"/>
      <c r="B1792" s="47"/>
      <c r="C1792" s="2"/>
      <c r="D1792" s="2"/>
      <c r="E1792" s="2"/>
      <c r="F1792" s="2"/>
      <c r="G1792" s="2"/>
      <c r="H1792" s="2"/>
      <c r="I1792" s="1"/>
      <c r="J1792" s="1"/>
      <c r="K1792" s="1"/>
      <c r="L1792" s="1"/>
      <c r="M1792" s="1"/>
      <c r="N1792" s="2"/>
      <c r="O1792" s="2"/>
      <c r="P1792" s="2"/>
      <c r="Q1792" s="3"/>
      <c r="R1792" s="1"/>
      <c r="S1792" s="1"/>
      <c r="T1792" s="1"/>
      <c r="U1792" s="2"/>
      <c r="V1792" s="1"/>
      <c r="W1792" s="1"/>
      <c r="X1792" s="2"/>
      <c r="Y1792" s="1"/>
      <c r="Z1792" s="1"/>
      <c r="AA1792" s="2"/>
      <c r="AB1792" s="1"/>
      <c r="AC1792" s="1"/>
      <c r="AD1792" s="2"/>
      <c r="AE1792" s="1"/>
    </row>
    <row r="1793" spans="1:31" x14ac:dyDescent="0.25">
      <c r="A1793" s="2"/>
      <c r="B1793" s="47"/>
      <c r="C1793" s="2"/>
      <c r="D1793" s="2"/>
      <c r="E1793" s="2"/>
      <c r="F1793" s="2"/>
      <c r="G1793" s="2"/>
      <c r="H1793" s="2"/>
      <c r="I1793" s="1"/>
      <c r="J1793" s="1"/>
      <c r="K1793" s="1"/>
      <c r="L1793" s="1"/>
      <c r="M1793" s="1"/>
      <c r="N1793" s="2"/>
      <c r="O1793" s="2"/>
      <c r="P1793" s="2"/>
      <c r="Q1793" s="3"/>
      <c r="R1793" s="1"/>
      <c r="S1793" s="1"/>
      <c r="T1793" s="1"/>
      <c r="U1793" s="2"/>
      <c r="V1793" s="1"/>
      <c r="W1793" s="1"/>
      <c r="X1793" s="2"/>
      <c r="Y1793" s="1"/>
      <c r="Z1793" s="1"/>
      <c r="AA1793" s="2"/>
      <c r="AB1793" s="1"/>
      <c r="AC1793" s="1"/>
      <c r="AD1793" s="2"/>
      <c r="AE1793" s="1"/>
    </row>
    <row r="1794" spans="1:31" x14ac:dyDescent="0.25">
      <c r="A1794" s="2"/>
      <c r="B1794" s="47"/>
      <c r="C1794" s="2"/>
      <c r="D1794" s="2"/>
      <c r="E1794" s="2"/>
      <c r="F1794" s="2"/>
      <c r="G1794" s="2"/>
      <c r="H1794" s="2"/>
      <c r="I1794" s="1"/>
      <c r="J1794" s="1"/>
      <c r="K1794" s="1"/>
      <c r="L1794" s="1"/>
      <c r="M1794" s="1"/>
      <c r="N1794" s="2"/>
      <c r="O1794" s="2"/>
      <c r="P1794" s="2"/>
      <c r="Q1794" s="3"/>
      <c r="R1794" s="1"/>
      <c r="S1794" s="1"/>
      <c r="T1794" s="1"/>
      <c r="U1794" s="2"/>
      <c r="V1794" s="1"/>
      <c r="W1794" s="1"/>
      <c r="X1794" s="2"/>
      <c r="Y1794" s="1"/>
      <c r="Z1794" s="1"/>
      <c r="AA1794" s="2"/>
      <c r="AB1794" s="1"/>
      <c r="AC1794" s="1"/>
      <c r="AD1794" s="2"/>
      <c r="AE1794" s="1"/>
    </row>
    <row r="1795" spans="1:31" x14ac:dyDescent="0.25">
      <c r="A1795" s="2"/>
      <c r="B1795" s="47"/>
      <c r="C1795" s="2"/>
      <c r="D1795" s="2"/>
      <c r="E1795" s="2"/>
      <c r="F1795" s="2"/>
      <c r="G1795" s="2"/>
      <c r="H1795" s="2"/>
      <c r="I1795" s="1"/>
      <c r="J1795" s="1"/>
      <c r="K1795" s="1"/>
      <c r="L1795" s="1"/>
      <c r="M1795" s="1"/>
      <c r="N1795" s="2"/>
      <c r="O1795" s="2"/>
      <c r="P1795" s="2"/>
      <c r="Q1795" s="3"/>
      <c r="R1795" s="1"/>
      <c r="S1795" s="1"/>
      <c r="T1795" s="1"/>
      <c r="U1795" s="2"/>
      <c r="V1795" s="1"/>
      <c r="W1795" s="1"/>
      <c r="X1795" s="2"/>
      <c r="Y1795" s="1"/>
      <c r="Z1795" s="1"/>
      <c r="AA1795" s="2"/>
      <c r="AB1795" s="1"/>
      <c r="AC1795" s="1"/>
      <c r="AD1795" s="2"/>
      <c r="AE1795" s="1"/>
    </row>
    <row r="1796" spans="1:31" x14ac:dyDescent="0.25">
      <c r="A1796" s="2"/>
      <c r="B1796" s="47"/>
      <c r="C1796" s="2"/>
      <c r="D1796" s="2"/>
      <c r="E1796" s="2"/>
      <c r="F1796" s="2"/>
      <c r="G1796" s="2"/>
      <c r="H1796" s="2"/>
      <c r="I1796" s="1"/>
      <c r="J1796" s="1"/>
      <c r="K1796" s="1"/>
      <c r="L1796" s="1"/>
      <c r="M1796" s="1"/>
      <c r="N1796" s="2"/>
      <c r="O1796" s="2"/>
      <c r="P1796" s="2"/>
      <c r="Q1796" s="3"/>
      <c r="R1796" s="1"/>
      <c r="S1796" s="1"/>
      <c r="T1796" s="1"/>
      <c r="U1796" s="2"/>
      <c r="V1796" s="1"/>
      <c r="W1796" s="1"/>
      <c r="X1796" s="2"/>
      <c r="Y1796" s="1"/>
      <c r="Z1796" s="1"/>
      <c r="AA1796" s="2"/>
      <c r="AB1796" s="1"/>
      <c r="AC1796" s="1"/>
      <c r="AD1796" s="2"/>
      <c r="AE1796" s="1"/>
    </row>
    <row r="1797" spans="1:31" x14ac:dyDescent="0.25">
      <c r="A1797" s="2"/>
      <c r="B1797" s="47"/>
      <c r="C1797" s="2"/>
      <c r="D1797" s="2"/>
      <c r="E1797" s="2"/>
      <c r="F1797" s="2"/>
      <c r="G1797" s="2"/>
      <c r="H1797" s="2"/>
      <c r="I1797" s="1"/>
      <c r="J1797" s="1"/>
      <c r="K1797" s="1"/>
      <c r="L1797" s="1"/>
      <c r="M1797" s="1"/>
      <c r="N1797" s="2"/>
      <c r="O1797" s="2"/>
      <c r="P1797" s="2"/>
      <c r="Q1797" s="3"/>
      <c r="R1797" s="1"/>
      <c r="S1797" s="1"/>
      <c r="T1797" s="1"/>
      <c r="U1797" s="2"/>
      <c r="V1797" s="1"/>
      <c r="W1797" s="1"/>
      <c r="X1797" s="2"/>
      <c r="Y1797" s="1"/>
      <c r="Z1797" s="1"/>
      <c r="AA1797" s="2"/>
      <c r="AB1797" s="1"/>
      <c r="AC1797" s="1"/>
      <c r="AD1797" s="2"/>
      <c r="AE1797" s="1"/>
    </row>
    <row r="1798" spans="1:31" x14ac:dyDescent="0.25">
      <c r="A1798" s="2"/>
      <c r="B1798" s="47"/>
      <c r="C1798" s="2"/>
      <c r="D1798" s="2"/>
      <c r="E1798" s="2"/>
      <c r="F1798" s="2"/>
      <c r="G1798" s="2"/>
      <c r="H1798" s="2"/>
      <c r="I1798" s="1"/>
      <c r="J1798" s="1"/>
      <c r="K1798" s="1"/>
      <c r="L1798" s="1"/>
      <c r="M1798" s="1"/>
      <c r="N1798" s="2"/>
      <c r="O1798" s="2"/>
      <c r="P1798" s="2"/>
      <c r="Q1798" s="3"/>
      <c r="R1798" s="1"/>
      <c r="S1798" s="1"/>
      <c r="T1798" s="1"/>
      <c r="U1798" s="2"/>
      <c r="V1798" s="1"/>
      <c r="W1798" s="1"/>
      <c r="X1798" s="2"/>
      <c r="Y1798" s="1"/>
      <c r="Z1798" s="1"/>
      <c r="AA1798" s="2"/>
      <c r="AB1798" s="1"/>
      <c r="AC1798" s="1"/>
      <c r="AD1798" s="2"/>
      <c r="AE1798" s="1"/>
    </row>
    <row r="1799" spans="1:31" x14ac:dyDescent="0.25">
      <c r="A1799" s="2"/>
      <c r="B1799" s="47"/>
      <c r="C1799" s="2"/>
      <c r="D1799" s="2"/>
      <c r="E1799" s="2"/>
      <c r="F1799" s="2"/>
      <c r="G1799" s="2"/>
      <c r="H1799" s="2"/>
      <c r="I1799" s="1"/>
      <c r="J1799" s="1"/>
      <c r="K1799" s="1"/>
      <c r="L1799" s="1"/>
      <c r="M1799" s="1"/>
      <c r="N1799" s="2"/>
      <c r="O1799" s="2"/>
      <c r="P1799" s="2"/>
      <c r="Q1799" s="3"/>
      <c r="R1799" s="1"/>
      <c r="S1799" s="1"/>
      <c r="T1799" s="1"/>
      <c r="U1799" s="2"/>
      <c r="V1799" s="1"/>
      <c r="W1799" s="1"/>
      <c r="X1799" s="2"/>
      <c r="Y1799" s="1"/>
      <c r="Z1799" s="1"/>
      <c r="AA1799" s="2"/>
      <c r="AB1799" s="1"/>
      <c r="AC1799" s="1"/>
      <c r="AD1799" s="2"/>
      <c r="AE1799" s="1"/>
    </row>
    <row r="1800" spans="1:31" x14ac:dyDescent="0.25">
      <c r="A1800" s="2"/>
      <c r="B1800" s="47"/>
      <c r="C1800" s="2"/>
      <c r="D1800" s="2"/>
      <c r="E1800" s="2"/>
      <c r="F1800" s="2"/>
      <c r="G1800" s="2"/>
      <c r="H1800" s="2"/>
      <c r="I1800" s="1"/>
      <c r="J1800" s="1"/>
      <c r="K1800" s="1"/>
      <c r="L1800" s="1"/>
      <c r="M1800" s="1"/>
      <c r="N1800" s="2"/>
      <c r="O1800" s="2"/>
      <c r="P1800" s="2"/>
      <c r="Q1800" s="3"/>
      <c r="R1800" s="1"/>
      <c r="S1800" s="1"/>
      <c r="T1800" s="1"/>
      <c r="U1800" s="2"/>
      <c r="V1800" s="1"/>
      <c r="W1800" s="1"/>
      <c r="X1800" s="2"/>
      <c r="Y1800" s="1"/>
      <c r="Z1800" s="1"/>
      <c r="AA1800" s="2"/>
      <c r="AB1800" s="1"/>
      <c r="AC1800" s="1"/>
      <c r="AD1800" s="2"/>
      <c r="AE1800" s="1"/>
    </row>
    <row r="1801" spans="1:31" x14ac:dyDescent="0.25">
      <c r="A1801" s="2"/>
      <c r="B1801" s="47"/>
      <c r="C1801" s="2"/>
      <c r="D1801" s="2"/>
      <c r="E1801" s="2"/>
      <c r="F1801" s="2"/>
      <c r="G1801" s="2"/>
      <c r="H1801" s="2"/>
      <c r="I1801" s="1"/>
      <c r="J1801" s="1"/>
      <c r="K1801" s="1"/>
      <c r="L1801" s="1"/>
      <c r="M1801" s="1"/>
      <c r="N1801" s="2"/>
      <c r="O1801" s="2"/>
      <c r="P1801" s="2"/>
      <c r="Q1801" s="3"/>
      <c r="R1801" s="1"/>
      <c r="S1801" s="1"/>
      <c r="T1801" s="1"/>
      <c r="U1801" s="2"/>
      <c r="V1801" s="1"/>
      <c r="W1801" s="1"/>
      <c r="X1801" s="2"/>
      <c r="Y1801" s="1"/>
      <c r="Z1801" s="1"/>
      <c r="AA1801" s="2"/>
      <c r="AB1801" s="1"/>
      <c r="AC1801" s="1"/>
      <c r="AD1801" s="2"/>
      <c r="AE1801" s="1"/>
    </row>
    <row r="1802" spans="1:31" x14ac:dyDescent="0.25">
      <c r="A1802" s="2"/>
      <c r="B1802" s="47"/>
      <c r="C1802" s="2"/>
      <c r="D1802" s="2"/>
      <c r="E1802" s="2"/>
      <c r="F1802" s="2"/>
      <c r="G1802" s="2"/>
      <c r="H1802" s="2"/>
      <c r="I1802" s="1"/>
      <c r="J1802" s="1"/>
      <c r="K1802" s="1"/>
      <c r="L1802" s="1"/>
      <c r="M1802" s="1"/>
      <c r="N1802" s="2"/>
      <c r="O1802" s="2"/>
      <c r="P1802" s="2"/>
      <c r="Q1802" s="3"/>
      <c r="R1802" s="1"/>
      <c r="S1802" s="1"/>
      <c r="T1802" s="1"/>
      <c r="U1802" s="2"/>
      <c r="V1802" s="1"/>
      <c r="W1802" s="1"/>
      <c r="X1802" s="2"/>
      <c r="Y1802" s="1"/>
      <c r="Z1802" s="1"/>
      <c r="AA1802" s="2"/>
      <c r="AB1802" s="1"/>
      <c r="AC1802" s="1"/>
      <c r="AD1802" s="2"/>
      <c r="AE1802" s="1"/>
    </row>
    <row r="1803" spans="1:31" x14ac:dyDescent="0.25">
      <c r="A1803" s="2"/>
      <c r="B1803" s="47"/>
      <c r="C1803" s="2"/>
      <c r="D1803" s="2"/>
      <c r="E1803" s="2"/>
      <c r="F1803" s="2"/>
      <c r="G1803" s="2"/>
      <c r="H1803" s="2"/>
      <c r="I1803" s="1"/>
      <c r="J1803" s="1"/>
      <c r="K1803" s="1"/>
      <c r="L1803" s="1"/>
      <c r="M1803" s="1"/>
      <c r="N1803" s="2"/>
      <c r="O1803" s="2"/>
      <c r="P1803" s="2"/>
      <c r="Q1803" s="3"/>
      <c r="R1803" s="1"/>
      <c r="S1803" s="1"/>
      <c r="T1803" s="1"/>
      <c r="U1803" s="2"/>
      <c r="V1803" s="1"/>
      <c r="W1803" s="1"/>
      <c r="X1803" s="2"/>
      <c r="Y1803" s="1"/>
      <c r="Z1803" s="1"/>
      <c r="AA1803" s="2"/>
      <c r="AB1803" s="1"/>
      <c r="AC1803" s="1"/>
      <c r="AD1803" s="2"/>
      <c r="AE1803" s="1"/>
    </row>
    <row r="1804" spans="1:31" x14ac:dyDescent="0.25">
      <c r="A1804" s="2"/>
      <c r="B1804" s="47"/>
      <c r="C1804" s="2"/>
      <c r="D1804" s="2"/>
      <c r="E1804" s="2"/>
      <c r="F1804" s="2"/>
      <c r="G1804" s="2"/>
      <c r="H1804" s="2"/>
      <c r="I1804" s="1"/>
      <c r="J1804" s="1"/>
      <c r="K1804" s="1"/>
      <c r="L1804" s="1"/>
      <c r="M1804" s="1"/>
      <c r="N1804" s="2"/>
      <c r="O1804" s="2"/>
      <c r="P1804" s="2"/>
      <c r="Q1804" s="3"/>
      <c r="R1804" s="1"/>
      <c r="S1804" s="1"/>
      <c r="T1804" s="1"/>
      <c r="U1804" s="2"/>
      <c r="V1804" s="1"/>
      <c r="W1804" s="1"/>
      <c r="X1804" s="2"/>
      <c r="Y1804" s="1"/>
      <c r="Z1804" s="1"/>
      <c r="AA1804" s="2"/>
      <c r="AB1804" s="1"/>
      <c r="AC1804" s="1"/>
      <c r="AD1804" s="2"/>
      <c r="AE1804" s="1"/>
    </row>
    <row r="1805" spans="1:31" x14ac:dyDescent="0.25">
      <c r="A1805" s="2"/>
      <c r="B1805" s="47"/>
      <c r="C1805" s="2"/>
      <c r="D1805" s="2"/>
      <c r="E1805" s="2"/>
      <c r="F1805" s="2"/>
      <c r="G1805" s="2"/>
      <c r="H1805" s="2"/>
      <c r="I1805" s="1"/>
      <c r="J1805" s="1"/>
      <c r="K1805" s="1"/>
      <c r="L1805" s="1"/>
      <c r="M1805" s="1"/>
      <c r="N1805" s="2"/>
      <c r="O1805" s="2"/>
      <c r="P1805" s="2"/>
      <c r="Q1805" s="3"/>
      <c r="R1805" s="1"/>
      <c r="S1805" s="1"/>
      <c r="T1805" s="1"/>
      <c r="U1805" s="2"/>
      <c r="V1805" s="1"/>
      <c r="W1805" s="1"/>
      <c r="X1805" s="2"/>
      <c r="Y1805" s="1"/>
      <c r="Z1805" s="1"/>
      <c r="AA1805" s="2"/>
      <c r="AB1805" s="1"/>
      <c r="AC1805" s="1"/>
      <c r="AD1805" s="2"/>
      <c r="AE1805" s="1"/>
    </row>
    <row r="1806" spans="1:31" x14ac:dyDescent="0.25">
      <c r="A1806" s="2"/>
      <c r="B1806" s="47"/>
      <c r="C1806" s="2"/>
      <c r="D1806" s="2"/>
      <c r="E1806" s="2"/>
      <c r="F1806" s="2"/>
      <c r="G1806" s="2"/>
      <c r="H1806" s="2"/>
      <c r="I1806" s="1"/>
      <c r="J1806" s="1"/>
      <c r="K1806" s="1"/>
      <c r="L1806" s="1"/>
      <c r="M1806" s="1"/>
      <c r="N1806" s="2"/>
      <c r="O1806" s="2"/>
      <c r="P1806" s="2"/>
      <c r="Q1806" s="3"/>
      <c r="R1806" s="1"/>
      <c r="S1806" s="1"/>
      <c r="T1806" s="1"/>
      <c r="U1806" s="2"/>
      <c r="V1806" s="1"/>
      <c r="W1806" s="1"/>
      <c r="X1806" s="2"/>
      <c r="Y1806" s="1"/>
      <c r="Z1806" s="1"/>
      <c r="AA1806" s="2"/>
      <c r="AB1806" s="1"/>
      <c r="AC1806" s="1"/>
      <c r="AD1806" s="2"/>
      <c r="AE1806" s="1"/>
    </row>
    <row r="1807" spans="1:31" x14ac:dyDescent="0.25">
      <c r="A1807" s="2"/>
      <c r="B1807" s="47"/>
      <c r="C1807" s="2"/>
      <c r="D1807" s="2"/>
      <c r="E1807" s="2"/>
      <c r="F1807" s="2"/>
      <c r="G1807" s="2"/>
      <c r="H1807" s="2"/>
      <c r="I1807" s="1"/>
      <c r="J1807" s="1"/>
      <c r="K1807" s="1"/>
      <c r="L1807" s="1"/>
      <c r="M1807" s="1"/>
      <c r="N1807" s="2"/>
      <c r="O1807" s="2"/>
      <c r="P1807" s="2"/>
      <c r="Q1807" s="3"/>
      <c r="R1807" s="1"/>
      <c r="S1807" s="1"/>
      <c r="T1807" s="1"/>
      <c r="U1807" s="2"/>
      <c r="V1807" s="1"/>
      <c r="W1807" s="1"/>
      <c r="X1807" s="2"/>
      <c r="Y1807" s="1"/>
      <c r="Z1807" s="1"/>
      <c r="AA1807" s="2"/>
      <c r="AB1807" s="1"/>
      <c r="AC1807" s="1"/>
      <c r="AD1807" s="2"/>
      <c r="AE1807" s="1"/>
    </row>
    <row r="1808" spans="1:31" x14ac:dyDescent="0.25">
      <c r="A1808" s="2"/>
      <c r="B1808" s="47"/>
      <c r="C1808" s="2"/>
      <c r="D1808" s="2"/>
      <c r="E1808" s="2"/>
      <c r="F1808" s="2"/>
      <c r="G1808" s="2"/>
      <c r="H1808" s="2"/>
      <c r="I1808" s="1"/>
      <c r="J1808" s="1"/>
      <c r="K1808" s="1"/>
      <c r="L1808" s="1"/>
      <c r="M1808" s="1"/>
      <c r="N1808" s="2"/>
      <c r="O1808" s="2"/>
      <c r="P1808" s="2"/>
      <c r="Q1808" s="3"/>
      <c r="R1808" s="1"/>
      <c r="S1808" s="1"/>
      <c r="T1808" s="1"/>
      <c r="U1808" s="2"/>
      <c r="V1808" s="1"/>
      <c r="W1808" s="1"/>
      <c r="X1808" s="2"/>
      <c r="Y1808" s="1"/>
      <c r="Z1808" s="1"/>
      <c r="AA1808" s="2"/>
      <c r="AB1808" s="1"/>
      <c r="AC1808" s="1"/>
      <c r="AD1808" s="2"/>
      <c r="AE1808" s="1"/>
    </row>
    <row r="1809" spans="1:31" x14ac:dyDescent="0.25">
      <c r="A1809" s="2"/>
      <c r="B1809" s="47"/>
      <c r="C1809" s="2"/>
      <c r="D1809" s="2"/>
      <c r="E1809" s="2"/>
      <c r="F1809" s="2"/>
      <c r="G1809" s="2"/>
      <c r="H1809" s="2"/>
      <c r="I1809" s="1"/>
      <c r="J1809" s="1"/>
      <c r="K1809" s="1"/>
      <c r="L1809" s="1"/>
      <c r="M1809" s="1"/>
      <c r="N1809" s="2"/>
      <c r="O1809" s="2"/>
      <c r="P1809" s="2"/>
      <c r="Q1809" s="3"/>
      <c r="R1809" s="1"/>
      <c r="S1809" s="1"/>
      <c r="T1809" s="1"/>
      <c r="U1809" s="2"/>
      <c r="V1809" s="1"/>
      <c r="W1809" s="1"/>
      <c r="X1809" s="2"/>
      <c r="Y1809" s="1"/>
      <c r="Z1809" s="1"/>
      <c r="AA1809" s="2"/>
      <c r="AB1809" s="1"/>
      <c r="AC1809" s="1"/>
      <c r="AD1809" s="2"/>
      <c r="AE1809" s="1"/>
    </row>
    <row r="1810" spans="1:31" x14ac:dyDescent="0.25">
      <c r="A1810" s="2"/>
      <c r="B1810" s="47"/>
      <c r="C1810" s="2"/>
      <c r="D1810" s="2"/>
      <c r="E1810" s="2"/>
      <c r="F1810" s="2"/>
      <c r="G1810" s="2"/>
      <c r="H1810" s="2"/>
      <c r="I1810" s="1"/>
      <c r="J1810" s="1"/>
      <c r="K1810" s="1"/>
      <c r="L1810" s="1"/>
      <c r="M1810" s="1"/>
      <c r="N1810" s="2"/>
      <c r="O1810" s="2"/>
      <c r="P1810" s="2"/>
      <c r="Q1810" s="3"/>
      <c r="R1810" s="1"/>
      <c r="S1810" s="1"/>
      <c r="T1810" s="1"/>
      <c r="U1810" s="2"/>
      <c r="V1810" s="1"/>
      <c r="W1810" s="1"/>
      <c r="X1810" s="2"/>
      <c r="Y1810" s="1"/>
      <c r="Z1810" s="1"/>
      <c r="AA1810" s="2"/>
      <c r="AB1810" s="1"/>
      <c r="AC1810" s="1"/>
      <c r="AD1810" s="2"/>
      <c r="AE1810" s="1"/>
    </row>
    <row r="1811" spans="1:31" x14ac:dyDescent="0.25">
      <c r="A1811" s="2"/>
      <c r="B1811" s="47"/>
      <c r="C1811" s="2"/>
      <c r="D1811" s="2"/>
      <c r="E1811" s="2"/>
      <c r="F1811" s="2"/>
      <c r="G1811" s="2"/>
      <c r="H1811" s="2"/>
      <c r="I1811" s="1"/>
      <c r="J1811" s="1"/>
      <c r="K1811" s="1"/>
      <c r="L1811" s="1"/>
      <c r="M1811" s="1"/>
      <c r="N1811" s="2"/>
      <c r="O1811" s="2"/>
      <c r="P1811" s="2"/>
      <c r="Q1811" s="3"/>
      <c r="R1811" s="1"/>
      <c r="S1811" s="1"/>
      <c r="T1811" s="1"/>
      <c r="U1811" s="2"/>
      <c r="V1811" s="1"/>
      <c r="W1811" s="1"/>
      <c r="X1811" s="2"/>
      <c r="Y1811" s="1"/>
      <c r="Z1811" s="1"/>
      <c r="AA1811" s="2"/>
      <c r="AB1811" s="1"/>
      <c r="AC1811" s="1"/>
      <c r="AD1811" s="2"/>
      <c r="AE1811" s="1"/>
    </row>
    <row r="1812" spans="1:31" x14ac:dyDescent="0.25">
      <c r="A1812" s="2"/>
      <c r="B1812" s="47"/>
      <c r="C1812" s="2"/>
      <c r="D1812" s="2"/>
      <c r="E1812" s="2"/>
      <c r="F1812" s="2"/>
      <c r="G1812" s="2"/>
      <c r="H1812" s="2"/>
      <c r="I1812" s="1"/>
      <c r="J1812" s="1"/>
      <c r="K1812" s="1"/>
      <c r="L1812" s="1"/>
      <c r="M1812" s="1"/>
      <c r="N1812" s="2"/>
      <c r="O1812" s="2"/>
      <c r="P1812" s="2"/>
      <c r="Q1812" s="3"/>
      <c r="R1812" s="1"/>
      <c r="S1812" s="1"/>
      <c r="T1812" s="1"/>
      <c r="U1812" s="2"/>
      <c r="V1812" s="1"/>
      <c r="W1812" s="1"/>
      <c r="X1812" s="2"/>
      <c r="Y1812" s="1"/>
      <c r="Z1812" s="1"/>
      <c r="AA1812" s="2"/>
      <c r="AB1812" s="1"/>
      <c r="AC1812" s="1"/>
      <c r="AD1812" s="2"/>
      <c r="AE1812" s="1"/>
    </row>
    <row r="1813" spans="1:31" x14ac:dyDescent="0.25">
      <c r="A1813" s="2"/>
      <c r="B1813" s="47"/>
      <c r="C1813" s="2"/>
      <c r="D1813" s="2"/>
      <c r="E1813" s="2"/>
      <c r="F1813" s="2"/>
      <c r="G1813" s="2"/>
      <c r="H1813" s="2"/>
      <c r="I1813" s="1"/>
      <c r="J1813" s="1"/>
      <c r="K1813" s="1"/>
      <c r="L1813" s="1"/>
      <c r="M1813" s="1"/>
      <c r="N1813" s="2"/>
      <c r="O1813" s="2"/>
      <c r="P1813" s="2"/>
      <c r="Q1813" s="3"/>
      <c r="R1813" s="1"/>
      <c r="S1813" s="1"/>
      <c r="T1813" s="1"/>
      <c r="U1813" s="2"/>
      <c r="V1813" s="1"/>
      <c r="W1813" s="1"/>
      <c r="X1813" s="2"/>
      <c r="Y1813" s="1"/>
      <c r="Z1813" s="1"/>
      <c r="AA1813" s="2"/>
      <c r="AB1813" s="1"/>
      <c r="AC1813" s="1"/>
      <c r="AD1813" s="2"/>
      <c r="AE1813" s="1"/>
    </row>
    <row r="1814" spans="1:31" x14ac:dyDescent="0.25">
      <c r="A1814" s="2"/>
      <c r="B1814" s="47"/>
      <c r="C1814" s="2"/>
      <c r="D1814" s="2"/>
      <c r="E1814" s="2"/>
      <c r="F1814" s="2"/>
      <c r="G1814" s="2"/>
      <c r="H1814" s="2"/>
      <c r="I1814" s="1"/>
      <c r="J1814" s="1"/>
      <c r="K1814" s="1"/>
      <c r="L1814" s="1"/>
      <c r="M1814" s="1"/>
      <c r="N1814" s="2"/>
      <c r="O1814" s="2"/>
      <c r="P1814" s="2"/>
      <c r="Q1814" s="3"/>
      <c r="R1814" s="1"/>
      <c r="S1814" s="1"/>
      <c r="T1814" s="1"/>
      <c r="U1814" s="2"/>
      <c r="V1814" s="1"/>
      <c r="W1814" s="1"/>
      <c r="X1814" s="2"/>
      <c r="Y1814" s="1"/>
      <c r="Z1814" s="1"/>
      <c r="AA1814" s="2"/>
      <c r="AB1814" s="1"/>
      <c r="AC1814" s="1"/>
      <c r="AD1814" s="2"/>
      <c r="AE1814" s="1"/>
    </row>
    <row r="1815" spans="1:31" x14ac:dyDescent="0.25">
      <c r="A1815" s="2"/>
      <c r="B1815" s="47"/>
      <c r="C1815" s="2"/>
      <c r="D1815" s="2"/>
      <c r="E1815" s="2"/>
      <c r="F1815" s="2"/>
      <c r="G1815" s="2"/>
      <c r="H1815" s="2"/>
      <c r="I1815" s="1"/>
      <c r="J1815" s="1"/>
      <c r="K1815" s="1"/>
      <c r="L1815" s="1"/>
      <c r="M1815" s="1"/>
      <c r="N1815" s="2"/>
      <c r="O1815" s="2"/>
      <c r="P1815" s="2"/>
      <c r="Q1815" s="3"/>
      <c r="R1815" s="1"/>
      <c r="S1815" s="1"/>
      <c r="T1815" s="1"/>
      <c r="U1815" s="2"/>
      <c r="V1815" s="1"/>
      <c r="W1815" s="1"/>
      <c r="X1815" s="2"/>
      <c r="Y1815" s="1"/>
      <c r="Z1815" s="1"/>
      <c r="AA1815" s="2"/>
      <c r="AB1815" s="1"/>
      <c r="AC1815" s="1"/>
      <c r="AD1815" s="2"/>
      <c r="AE1815" s="1"/>
    </row>
    <row r="1816" spans="1:31" x14ac:dyDescent="0.25">
      <c r="A1816" s="2"/>
      <c r="B1816" s="47"/>
      <c r="C1816" s="2"/>
      <c r="D1816" s="2"/>
      <c r="E1816" s="2"/>
      <c r="F1816" s="2"/>
      <c r="G1816" s="2"/>
      <c r="H1816" s="2"/>
      <c r="I1816" s="1"/>
      <c r="J1816" s="1"/>
      <c r="K1816" s="1"/>
      <c r="L1816" s="1"/>
      <c r="M1816" s="1"/>
      <c r="N1816" s="2"/>
      <c r="O1816" s="2"/>
      <c r="P1816" s="2"/>
      <c r="Q1816" s="3"/>
      <c r="R1816" s="1"/>
      <c r="S1816" s="1"/>
      <c r="T1816" s="1"/>
      <c r="U1816" s="2"/>
      <c r="V1816" s="1"/>
      <c r="W1816" s="1"/>
      <c r="X1816" s="2"/>
      <c r="Y1816" s="1"/>
      <c r="Z1816" s="1"/>
      <c r="AA1816" s="2"/>
      <c r="AB1816" s="1"/>
      <c r="AC1816" s="1"/>
      <c r="AD1816" s="2"/>
      <c r="AE1816" s="1"/>
    </row>
    <row r="1817" spans="1:31" x14ac:dyDescent="0.25">
      <c r="A1817" s="2"/>
      <c r="B1817" s="47"/>
      <c r="C1817" s="2"/>
      <c r="D1817" s="2"/>
      <c r="E1817" s="2"/>
      <c r="F1817" s="2"/>
      <c r="G1817" s="2"/>
      <c r="H1817" s="2"/>
      <c r="I1817" s="1"/>
      <c r="J1817" s="1"/>
      <c r="K1817" s="1"/>
      <c r="L1817" s="1"/>
      <c r="M1817" s="1"/>
      <c r="N1817" s="2"/>
      <c r="O1817" s="2"/>
      <c r="P1817" s="2"/>
      <c r="Q1817" s="3"/>
      <c r="R1817" s="1"/>
      <c r="S1817" s="1"/>
      <c r="T1817" s="1"/>
      <c r="U1817" s="2"/>
      <c r="V1817" s="1"/>
      <c r="W1817" s="1"/>
      <c r="X1817" s="2"/>
      <c r="Y1817" s="1"/>
      <c r="Z1817" s="1"/>
      <c r="AA1817" s="2"/>
      <c r="AB1817" s="1"/>
      <c r="AC1817" s="1"/>
      <c r="AD1817" s="2"/>
      <c r="AE1817" s="1"/>
    </row>
    <row r="1818" spans="1:31" x14ac:dyDescent="0.25">
      <c r="A1818" s="2"/>
      <c r="B1818" s="47"/>
      <c r="C1818" s="2"/>
      <c r="D1818" s="2"/>
      <c r="E1818" s="2"/>
      <c r="F1818" s="2"/>
      <c r="G1818" s="2"/>
      <c r="H1818" s="2"/>
      <c r="I1818" s="1"/>
      <c r="J1818" s="1"/>
      <c r="K1818" s="1"/>
      <c r="L1818" s="1"/>
      <c r="M1818" s="1"/>
      <c r="N1818" s="2"/>
      <c r="O1818" s="2"/>
      <c r="P1818" s="2"/>
      <c r="Q1818" s="3"/>
      <c r="R1818" s="1"/>
      <c r="S1818" s="1"/>
      <c r="T1818" s="1"/>
      <c r="U1818" s="2"/>
      <c r="V1818" s="1"/>
      <c r="W1818" s="1"/>
      <c r="X1818" s="2"/>
      <c r="Y1818" s="1"/>
      <c r="Z1818" s="1"/>
      <c r="AA1818" s="2"/>
      <c r="AB1818" s="1"/>
      <c r="AC1818" s="1"/>
      <c r="AD1818" s="2"/>
      <c r="AE1818" s="1"/>
    </row>
    <row r="1819" spans="1:31" x14ac:dyDescent="0.25">
      <c r="A1819" s="2"/>
      <c r="B1819" s="47"/>
      <c r="C1819" s="2"/>
      <c r="D1819" s="2"/>
      <c r="E1819" s="2"/>
      <c r="F1819" s="2"/>
      <c r="G1819" s="2"/>
      <c r="H1819" s="2"/>
      <c r="I1819" s="1"/>
      <c r="J1819" s="1"/>
      <c r="K1819" s="1"/>
      <c r="L1819" s="1"/>
      <c r="M1819" s="1"/>
      <c r="N1819" s="2"/>
      <c r="O1819" s="2"/>
      <c r="P1819" s="2"/>
      <c r="Q1819" s="3"/>
      <c r="R1819" s="1"/>
      <c r="S1819" s="1"/>
      <c r="T1819" s="1"/>
      <c r="U1819" s="2"/>
      <c r="V1819" s="1"/>
      <c r="W1819" s="1"/>
      <c r="X1819" s="2"/>
      <c r="Y1819" s="1"/>
      <c r="Z1819" s="1"/>
      <c r="AA1819" s="2"/>
      <c r="AB1819" s="1"/>
      <c r="AC1819" s="1"/>
      <c r="AD1819" s="2"/>
      <c r="AE1819" s="1"/>
    </row>
    <row r="1820" spans="1:31" x14ac:dyDescent="0.25">
      <c r="A1820" s="2"/>
      <c r="B1820" s="47"/>
      <c r="C1820" s="2"/>
      <c r="D1820" s="2"/>
      <c r="E1820" s="2"/>
      <c r="F1820" s="2"/>
      <c r="G1820" s="2"/>
      <c r="H1820" s="2"/>
      <c r="I1820" s="1"/>
      <c r="J1820" s="1"/>
      <c r="K1820" s="1"/>
      <c r="L1820" s="1"/>
      <c r="M1820" s="1"/>
      <c r="N1820" s="2"/>
      <c r="O1820" s="2"/>
      <c r="P1820" s="2"/>
      <c r="Q1820" s="3"/>
      <c r="R1820" s="1"/>
      <c r="S1820" s="1"/>
      <c r="T1820" s="1"/>
      <c r="U1820" s="2"/>
      <c r="V1820" s="1"/>
      <c r="W1820" s="1"/>
      <c r="X1820" s="2"/>
      <c r="Y1820" s="1"/>
      <c r="Z1820" s="1"/>
      <c r="AA1820" s="2"/>
      <c r="AB1820" s="1"/>
      <c r="AC1820" s="1"/>
      <c r="AD1820" s="2"/>
      <c r="AE1820" s="1"/>
    </row>
    <row r="1821" spans="1:31" x14ac:dyDescent="0.25">
      <c r="A1821" s="2"/>
      <c r="B1821" s="47"/>
      <c r="C1821" s="2"/>
      <c r="D1821" s="2"/>
      <c r="E1821" s="2"/>
      <c r="F1821" s="2"/>
      <c r="G1821" s="2"/>
      <c r="H1821" s="2"/>
      <c r="I1821" s="1"/>
      <c r="J1821" s="1"/>
      <c r="K1821" s="1"/>
      <c r="L1821" s="1"/>
      <c r="M1821" s="1"/>
      <c r="N1821" s="2"/>
      <c r="O1821" s="2"/>
      <c r="P1821" s="2"/>
      <c r="Q1821" s="3"/>
      <c r="R1821" s="1"/>
      <c r="S1821" s="1"/>
      <c r="T1821" s="1"/>
      <c r="U1821" s="2"/>
      <c r="V1821" s="1"/>
      <c r="W1821" s="1"/>
      <c r="X1821" s="2"/>
      <c r="Y1821" s="1"/>
      <c r="Z1821" s="1"/>
      <c r="AA1821" s="2"/>
      <c r="AB1821" s="1"/>
      <c r="AC1821" s="1"/>
      <c r="AD1821" s="2"/>
      <c r="AE1821" s="1"/>
    </row>
    <row r="1822" spans="1:31" x14ac:dyDescent="0.25">
      <c r="A1822" s="2"/>
      <c r="B1822" s="47"/>
      <c r="C1822" s="2"/>
      <c r="D1822" s="2"/>
      <c r="E1822" s="2"/>
      <c r="F1822" s="2"/>
      <c r="G1822" s="2"/>
      <c r="H1822" s="2"/>
      <c r="I1822" s="1"/>
      <c r="J1822" s="1"/>
      <c r="K1822" s="1"/>
      <c r="L1822" s="1"/>
      <c r="M1822" s="1"/>
      <c r="N1822" s="2"/>
      <c r="O1822" s="2"/>
      <c r="P1822" s="2"/>
      <c r="Q1822" s="3"/>
      <c r="R1822" s="1"/>
      <c r="S1822" s="1"/>
      <c r="T1822" s="1"/>
      <c r="U1822" s="2"/>
      <c r="V1822" s="1"/>
      <c r="W1822" s="1"/>
      <c r="X1822" s="2"/>
      <c r="Y1822" s="1"/>
      <c r="Z1822" s="1"/>
      <c r="AA1822" s="2"/>
      <c r="AB1822" s="1"/>
      <c r="AC1822" s="1"/>
      <c r="AD1822" s="2"/>
      <c r="AE1822" s="1"/>
    </row>
    <row r="1823" spans="1:31" x14ac:dyDescent="0.25">
      <c r="A1823" s="2"/>
      <c r="B1823" s="47"/>
      <c r="C1823" s="2"/>
      <c r="D1823" s="2"/>
      <c r="E1823" s="2"/>
      <c r="F1823" s="2"/>
      <c r="G1823" s="2"/>
      <c r="H1823" s="2"/>
      <c r="I1823" s="1"/>
      <c r="J1823" s="1"/>
      <c r="K1823" s="1"/>
      <c r="L1823" s="1"/>
      <c r="M1823" s="1"/>
      <c r="N1823" s="2"/>
      <c r="O1823" s="2"/>
      <c r="P1823" s="2"/>
      <c r="Q1823" s="3"/>
      <c r="R1823" s="1"/>
      <c r="S1823" s="1"/>
      <c r="T1823" s="1"/>
      <c r="U1823" s="2"/>
      <c r="V1823" s="1"/>
      <c r="W1823" s="1"/>
      <c r="X1823" s="2"/>
      <c r="Y1823" s="1"/>
      <c r="Z1823" s="1"/>
      <c r="AA1823" s="2"/>
      <c r="AB1823" s="1"/>
      <c r="AC1823" s="1"/>
      <c r="AD1823" s="2"/>
      <c r="AE1823" s="1"/>
    </row>
    <row r="1824" spans="1:31" x14ac:dyDescent="0.25">
      <c r="A1824" s="2"/>
      <c r="B1824" s="47"/>
      <c r="C1824" s="2"/>
      <c r="D1824" s="2"/>
      <c r="E1824" s="2"/>
      <c r="F1824" s="2"/>
      <c r="G1824" s="2"/>
      <c r="H1824" s="2"/>
      <c r="I1824" s="1"/>
      <c r="J1824" s="1"/>
      <c r="K1824" s="1"/>
      <c r="L1824" s="1"/>
      <c r="M1824" s="1"/>
      <c r="N1824" s="2"/>
      <c r="O1824" s="2"/>
      <c r="P1824" s="2"/>
      <c r="Q1824" s="3"/>
      <c r="R1824" s="1"/>
      <c r="S1824" s="1"/>
      <c r="T1824" s="1"/>
      <c r="U1824" s="2"/>
      <c r="V1824" s="1"/>
      <c r="W1824" s="1"/>
      <c r="X1824" s="2"/>
      <c r="Y1824" s="1"/>
      <c r="Z1824" s="1"/>
      <c r="AA1824" s="2"/>
      <c r="AB1824" s="1"/>
      <c r="AC1824" s="1"/>
      <c r="AD1824" s="2"/>
      <c r="AE1824" s="1"/>
    </row>
    <row r="1825" spans="1:31" x14ac:dyDescent="0.25">
      <c r="A1825" s="2"/>
      <c r="B1825" s="47"/>
      <c r="C1825" s="2"/>
      <c r="D1825" s="2"/>
      <c r="E1825" s="2"/>
      <c r="F1825" s="2"/>
      <c r="G1825" s="2"/>
      <c r="H1825" s="2"/>
      <c r="I1825" s="1"/>
      <c r="J1825" s="1"/>
      <c r="K1825" s="1"/>
      <c r="L1825" s="1"/>
      <c r="M1825" s="1"/>
      <c r="N1825" s="2"/>
      <c r="O1825" s="2"/>
      <c r="P1825" s="2"/>
      <c r="Q1825" s="3"/>
      <c r="R1825" s="1"/>
      <c r="S1825" s="1"/>
      <c r="T1825" s="1"/>
      <c r="U1825" s="2"/>
      <c r="V1825" s="1"/>
      <c r="W1825" s="1"/>
      <c r="X1825" s="2"/>
      <c r="Y1825" s="1"/>
      <c r="Z1825" s="1"/>
      <c r="AA1825" s="2"/>
      <c r="AB1825" s="1"/>
      <c r="AC1825" s="1"/>
      <c r="AD1825" s="2"/>
      <c r="AE1825" s="1"/>
    </row>
    <row r="1826" spans="1:31" x14ac:dyDescent="0.25">
      <c r="A1826" s="2"/>
      <c r="B1826" s="47"/>
      <c r="C1826" s="2"/>
      <c r="D1826" s="2"/>
      <c r="E1826" s="2"/>
      <c r="F1826" s="2"/>
      <c r="G1826" s="2"/>
      <c r="H1826" s="2"/>
      <c r="I1826" s="1"/>
      <c r="J1826" s="1"/>
      <c r="K1826" s="1"/>
      <c r="L1826" s="1"/>
      <c r="M1826" s="1"/>
      <c r="N1826" s="2"/>
      <c r="O1826" s="2"/>
      <c r="P1826" s="2"/>
      <c r="Q1826" s="3"/>
      <c r="R1826" s="1"/>
      <c r="S1826" s="1"/>
      <c r="T1826" s="1"/>
      <c r="U1826" s="2"/>
      <c r="V1826" s="1"/>
      <c r="W1826" s="1"/>
      <c r="X1826" s="2"/>
      <c r="Y1826" s="1"/>
      <c r="Z1826" s="1"/>
      <c r="AA1826" s="2"/>
      <c r="AB1826" s="1"/>
      <c r="AC1826" s="1"/>
      <c r="AD1826" s="2"/>
      <c r="AE1826" s="1"/>
    </row>
    <row r="1827" spans="1:31" x14ac:dyDescent="0.25">
      <c r="A1827" s="2"/>
      <c r="B1827" s="47"/>
      <c r="C1827" s="2"/>
      <c r="D1827" s="2"/>
      <c r="E1827" s="2"/>
      <c r="F1827" s="2"/>
      <c r="G1827" s="2"/>
      <c r="H1827" s="2"/>
      <c r="I1827" s="1"/>
      <c r="J1827" s="1"/>
      <c r="K1827" s="1"/>
      <c r="L1827" s="1"/>
      <c r="M1827" s="1"/>
      <c r="N1827" s="2"/>
      <c r="O1827" s="2"/>
      <c r="P1827" s="2"/>
      <c r="Q1827" s="3"/>
      <c r="R1827" s="1"/>
      <c r="S1827" s="1"/>
      <c r="T1827" s="1"/>
      <c r="U1827" s="2"/>
      <c r="V1827" s="1"/>
      <c r="W1827" s="1"/>
      <c r="X1827" s="2"/>
      <c r="Y1827" s="1"/>
      <c r="Z1827" s="1"/>
      <c r="AA1827" s="2"/>
      <c r="AB1827" s="1"/>
      <c r="AC1827" s="1"/>
      <c r="AD1827" s="2"/>
      <c r="AE1827" s="1"/>
    </row>
    <row r="1828" spans="1:31" x14ac:dyDescent="0.25">
      <c r="A1828" s="2"/>
      <c r="B1828" s="47"/>
      <c r="C1828" s="2"/>
      <c r="D1828" s="2"/>
      <c r="E1828" s="2"/>
      <c r="F1828" s="2"/>
      <c r="G1828" s="2"/>
      <c r="H1828" s="2"/>
      <c r="I1828" s="1"/>
      <c r="J1828" s="1"/>
      <c r="K1828" s="1"/>
      <c r="L1828" s="1"/>
      <c r="M1828" s="1"/>
      <c r="N1828" s="2"/>
      <c r="O1828" s="2"/>
      <c r="P1828" s="2"/>
      <c r="Q1828" s="3"/>
      <c r="R1828" s="1"/>
      <c r="S1828" s="1"/>
      <c r="T1828" s="1"/>
      <c r="U1828" s="2"/>
      <c r="V1828" s="1"/>
      <c r="W1828" s="1"/>
      <c r="X1828" s="2"/>
      <c r="Y1828" s="1"/>
      <c r="Z1828" s="1"/>
      <c r="AA1828" s="2"/>
      <c r="AB1828" s="1"/>
      <c r="AC1828" s="1"/>
      <c r="AD1828" s="2"/>
      <c r="AE1828" s="1"/>
    </row>
    <row r="1829" spans="1:31" x14ac:dyDescent="0.25">
      <c r="A1829" s="2"/>
      <c r="B1829" s="47"/>
      <c r="C1829" s="2"/>
      <c r="D1829" s="2"/>
      <c r="E1829" s="2"/>
      <c r="F1829" s="2"/>
      <c r="G1829" s="2"/>
      <c r="H1829" s="2"/>
      <c r="I1829" s="1"/>
      <c r="J1829" s="1"/>
      <c r="K1829" s="1"/>
      <c r="L1829" s="1"/>
      <c r="M1829" s="1"/>
      <c r="N1829" s="2"/>
      <c r="O1829" s="2"/>
      <c r="P1829" s="2"/>
      <c r="Q1829" s="3"/>
      <c r="R1829" s="1"/>
      <c r="S1829" s="1"/>
      <c r="T1829" s="1"/>
      <c r="U1829" s="2"/>
      <c r="V1829" s="1"/>
      <c r="W1829" s="1"/>
      <c r="X1829" s="2"/>
      <c r="Y1829" s="1"/>
      <c r="Z1829" s="1"/>
      <c r="AA1829" s="2"/>
      <c r="AB1829" s="1"/>
      <c r="AC1829" s="1"/>
      <c r="AD1829" s="2"/>
      <c r="AE1829" s="1"/>
    </row>
    <row r="1830" spans="1:31" x14ac:dyDescent="0.25">
      <c r="A1830" s="2"/>
      <c r="B1830" s="47"/>
      <c r="C1830" s="2"/>
      <c r="D1830" s="2"/>
      <c r="E1830" s="2"/>
      <c r="F1830" s="2"/>
      <c r="G1830" s="2"/>
      <c r="H1830" s="2"/>
      <c r="I1830" s="1"/>
      <c r="J1830" s="1"/>
      <c r="K1830" s="1"/>
      <c r="L1830" s="1"/>
      <c r="M1830" s="1"/>
      <c r="N1830" s="2"/>
      <c r="O1830" s="2"/>
      <c r="P1830" s="2"/>
      <c r="Q1830" s="3"/>
      <c r="R1830" s="1"/>
      <c r="S1830" s="1"/>
      <c r="T1830" s="1"/>
      <c r="U1830" s="2"/>
      <c r="V1830" s="1"/>
      <c r="W1830" s="1"/>
      <c r="X1830" s="2"/>
      <c r="Y1830" s="1"/>
      <c r="Z1830" s="1"/>
      <c r="AA1830" s="2"/>
      <c r="AB1830" s="1"/>
      <c r="AC1830" s="1"/>
      <c r="AD1830" s="2"/>
      <c r="AE1830" s="1"/>
    </row>
    <row r="1831" spans="1:31" x14ac:dyDescent="0.25">
      <c r="A1831" s="2"/>
      <c r="B1831" s="47"/>
      <c r="C1831" s="2"/>
      <c r="D1831" s="2"/>
      <c r="E1831" s="2"/>
      <c r="F1831" s="2"/>
      <c r="G1831" s="2"/>
      <c r="H1831" s="2"/>
      <c r="I1831" s="1"/>
      <c r="J1831" s="1"/>
      <c r="K1831" s="1"/>
      <c r="L1831" s="1"/>
      <c r="M1831" s="1"/>
      <c r="N1831" s="2"/>
      <c r="O1831" s="2"/>
      <c r="P1831" s="2"/>
      <c r="Q1831" s="3"/>
      <c r="R1831" s="1"/>
      <c r="S1831" s="1"/>
      <c r="T1831" s="1"/>
      <c r="U1831" s="2"/>
      <c r="V1831" s="1"/>
      <c r="W1831" s="1"/>
      <c r="X1831" s="2"/>
      <c r="Y1831" s="1"/>
      <c r="Z1831" s="1"/>
      <c r="AA1831" s="2"/>
      <c r="AB1831" s="1"/>
      <c r="AC1831" s="1"/>
      <c r="AD1831" s="2"/>
      <c r="AE1831" s="1"/>
    </row>
    <row r="1832" spans="1:31" x14ac:dyDescent="0.25">
      <c r="A1832" s="2"/>
      <c r="B1832" s="47"/>
      <c r="C1832" s="2"/>
      <c r="D1832" s="2"/>
      <c r="E1832" s="2"/>
      <c r="F1832" s="2"/>
      <c r="G1832" s="2"/>
      <c r="H1832" s="2"/>
      <c r="I1832" s="1"/>
      <c r="J1832" s="1"/>
      <c r="K1832" s="1"/>
      <c r="L1832" s="1"/>
      <c r="M1832" s="1"/>
      <c r="N1832" s="2"/>
      <c r="O1832" s="2"/>
      <c r="P1832" s="2"/>
      <c r="Q1832" s="3"/>
      <c r="R1832" s="1"/>
      <c r="S1832" s="1"/>
      <c r="T1832" s="1"/>
      <c r="U1832" s="2"/>
      <c r="V1832" s="1"/>
      <c r="W1832" s="1"/>
      <c r="X1832" s="2"/>
      <c r="Y1832" s="1"/>
      <c r="Z1832" s="1"/>
      <c r="AA1832" s="2"/>
      <c r="AB1832" s="1"/>
      <c r="AC1832" s="1"/>
      <c r="AD1832" s="2"/>
      <c r="AE1832" s="1"/>
    </row>
    <row r="1833" spans="1:31" x14ac:dyDescent="0.25">
      <c r="A1833" s="2"/>
      <c r="B1833" s="47"/>
      <c r="C1833" s="2"/>
      <c r="D1833" s="2"/>
      <c r="E1833" s="2"/>
      <c r="F1833" s="2"/>
      <c r="G1833" s="2"/>
      <c r="H1833" s="2"/>
      <c r="I1833" s="1"/>
      <c r="J1833" s="1"/>
      <c r="K1833" s="1"/>
      <c r="L1833" s="1"/>
      <c r="M1833" s="1"/>
      <c r="N1833" s="2"/>
      <c r="O1833" s="2"/>
      <c r="P1833" s="2"/>
      <c r="Q1833" s="3"/>
      <c r="R1833" s="1"/>
      <c r="S1833" s="1"/>
      <c r="T1833" s="1"/>
      <c r="U1833" s="2"/>
      <c r="V1833" s="1"/>
      <c r="W1833" s="1"/>
      <c r="X1833" s="2"/>
      <c r="Y1833" s="1"/>
      <c r="Z1833" s="1"/>
      <c r="AA1833" s="2"/>
      <c r="AB1833" s="1"/>
      <c r="AC1833" s="1"/>
      <c r="AD1833" s="2"/>
      <c r="AE1833" s="1"/>
    </row>
    <row r="1834" spans="1:31" x14ac:dyDescent="0.25">
      <c r="A1834" s="2"/>
      <c r="B1834" s="47"/>
      <c r="C1834" s="2"/>
      <c r="D1834" s="2"/>
      <c r="E1834" s="2"/>
      <c r="F1834" s="2"/>
      <c r="G1834" s="2"/>
      <c r="H1834" s="2"/>
      <c r="I1834" s="1"/>
      <c r="J1834" s="1"/>
      <c r="K1834" s="1"/>
      <c r="L1834" s="1"/>
      <c r="M1834" s="1"/>
      <c r="N1834" s="2"/>
      <c r="O1834" s="2"/>
      <c r="P1834" s="2"/>
      <c r="Q1834" s="3"/>
      <c r="R1834" s="1"/>
      <c r="S1834" s="1"/>
      <c r="T1834" s="1"/>
      <c r="U1834" s="2"/>
      <c r="V1834" s="1"/>
      <c r="W1834" s="1"/>
      <c r="X1834" s="2"/>
      <c r="Y1834" s="1"/>
      <c r="Z1834" s="1"/>
      <c r="AA1834" s="2"/>
      <c r="AB1834" s="1"/>
      <c r="AC1834" s="1"/>
      <c r="AD1834" s="2"/>
      <c r="AE1834" s="1"/>
    </row>
    <row r="1835" spans="1:31" x14ac:dyDescent="0.25">
      <c r="A1835" s="2"/>
      <c r="B1835" s="47"/>
      <c r="C1835" s="2"/>
      <c r="D1835" s="2"/>
      <c r="E1835" s="2"/>
      <c r="F1835" s="2"/>
      <c r="G1835" s="2"/>
      <c r="H1835" s="2"/>
      <c r="I1835" s="1"/>
      <c r="J1835" s="1"/>
      <c r="K1835" s="1"/>
      <c r="L1835" s="1"/>
      <c r="M1835" s="1"/>
      <c r="N1835" s="2"/>
      <c r="O1835" s="2"/>
      <c r="P1835" s="2"/>
      <c r="Q1835" s="3"/>
      <c r="R1835" s="1"/>
      <c r="S1835" s="1"/>
      <c r="T1835" s="1"/>
      <c r="U1835" s="2"/>
      <c r="V1835" s="1"/>
      <c r="W1835" s="1"/>
      <c r="X1835" s="2"/>
      <c r="Y1835" s="1"/>
      <c r="Z1835" s="1"/>
      <c r="AA1835" s="2"/>
      <c r="AB1835" s="1"/>
      <c r="AC1835" s="1"/>
      <c r="AD1835" s="2"/>
      <c r="AE1835" s="1"/>
    </row>
    <row r="1836" spans="1:31" x14ac:dyDescent="0.25">
      <c r="A1836" s="2"/>
      <c r="B1836" s="47"/>
      <c r="C1836" s="2"/>
      <c r="D1836" s="2"/>
      <c r="E1836" s="2"/>
      <c r="F1836" s="2"/>
      <c r="G1836" s="2"/>
      <c r="H1836" s="2"/>
      <c r="I1836" s="1"/>
      <c r="J1836" s="1"/>
      <c r="K1836" s="1"/>
      <c r="L1836" s="1"/>
      <c r="M1836" s="1"/>
      <c r="N1836" s="2"/>
      <c r="O1836" s="2"/>
      <c r="P1836" s="2"/>
      <c r="Q1836" s="3"/>
      <c r="R1836" s="1"/>
      <c r="S1836" s="1"/>
      <c r="T1836" s="1"/>
      <c r="U1836" s="2"/>
      <c r="V1836" s="1"/>
      <c r="W1836" s="1"/>
      <c r="X1836" s="2"/>
      <c r="Y1836" s="1"/>
      <c r="Z1836" s="1"/>
      <c r="AA1836" s="2"/>
      <c r="AB1836" s="1"/>
      <c r="AC1836" s="1"/>
      <c r="AD1836" s="2"/>
      <c r="AE1836" s="1"/>
    </row>
    <row r="1837" spans="1:31" x14ac:dyDescent="0.25">
      <c r="A1837" s="2"/>
      <c r="B1837" s="47"/>
      <c r="C1837" s="2"/>
      <c r="D1837" s="2"/>
      <c r="E1837" s="2"/>
      <c r="F1837" s="2"/>
      <c r="G1837" s="2"/>
      <c r="H1837" s="2"/>
      <c r="I1837" s="1"/>
      <c r="J1837" s="1"/>
      <c r="K1837" s="1"/>
      <c r="L1837" s="1"/>
      <c r="M1837" s="1"/>
      <c r="N1837" s="2"/>
      <c r="O1837" s="2"/>
      <c r="P1837" s="2"/>
      <c r="Q1837" s="3"/>
      <c r="R1837" s="1"/>
      <c r="S1837" s="1"/>
      <c r="T1837" s="1"/>
      <c r="U1837" s="2"/>
      <c r="V1837" s="1"/>
      <c r="W1837" s="1"/>
      <c r="X1837" s="2"/>
      <c r="Y1837" s="1"/>
      <c r="Z1837" s="1"/>
      <c r="AA1837" s="2"/>
      <c r="AB1837" s="1"/>
      <c r="AC1837" s="1"/>
      <c r="AD1837" s="2"/>
      <c r="AE1837" s="1"/>
    </row>
    <row r="1838" spans="1:31" x14ac:dyDescent="0.25">
      <c r="A1838" s="2"/>
      <c r="B1838" s="47"/>
      <c r="C1838" s="2"/>
      <c r="D1838" s="2"/>
      <c r="E1838" s="2"/>
      <c r="F1838" s="2"/>
      <c r="G1838" s="2"/>
      <c r="H1838" s="2"/>
      <c r="I1838" s="1"/>
      <c r="J1838" s="1"/>
      <c r="K1838" s="1"/>
      <c r="L1838" s="1"/>
      <c r="M1838" s="1"/>
      <c r="N1838" s="2"/>
      <c r="O1838" s="2"/>
      <c r="P1838" s="2"/>
      <c r="Q1838" s="3"/>
      <c r="R1838" s="1"/>
      <c r="S1838" s="1"/>
      <c r="T1838" s="1"/>
      <c r="U1838" s="2"/>
      <c r="V1838" s="1"/>
      <c r="W1838" s="1"/>
      <c r="X1838" s="2"/>
      <c r="Y1838" s="1"/>
      <c r="Z1838" s="1"/>
      <c r="AA1838" s="2"/>
      <c r="AB1838" s="1"/>
      <c r="AC1838" s="1"/>
      <c r="AD1838" s="2"/>
      <c r="AE1838" s="1"/>
    </row>
    <row r="1839" spans="1:31" x14ac:dyDescent="0.25">
      <c r="A1839" s="2"/>
      <c r="B1839" s="47"/>
      <c r="C1839" s="2"/>
      <c r="D1839" s="2"/>
      <c r="E1839" s="2"/>
      <c r="F1839" s="2"/>
      <c r="G1839" s="2"/>
      <c r="H1839" s="2"/>
      <c r="I1839" s="1"/>
      <c r="J1839" s="1"/>
      <c r="K1839" s="1"/>
      <c r="L1839" s="1"/>
      <c r="M1839" s="1"/>
      <c r="N1839" s="2"/>
      <c r="O1839" s="2"/>
      <c r="P1839" s="2"/>
      <c r="Q1839" s="3"/>
      <c r="R1839" s="1"/>
      <c r="S1839" s="1"/>
      <c r="T1839" s="1"/>
      <c r="U1839" s="2"/>
      <c r="V1839" s="1"/>
      <c r="W1839" s="1"/>
      <c r="X1839" s="2"/>
      <c r="Y1839" s="1"/>
      <c r="Z1839" s="1"/>
      <c r="AA1839" s="2"/>
      <c r="AB1839" s="1"/>
      <c r="AC1839" s="1"/>
      <c r="AD1839" s="2"/>
      <c r="AE1839" s="1"/>
    </row>
    <row r="1840" spans="1:31" x14ac:dyDescent="0.25">
      <c r="A1840" s="2"/>
      <c r="B1840" s="47"/>
      <c r="C1840" s="2"/>
      <c r="D1840" s="2"/>
      <c r="E1840" s="2"/>
      <c r="F1840" s="2"/>
      <c r="G1840" s="2"/>
      <c r="H1840" s="2"/>
      <c r="I1840" s="1"/>
      <c r="J1840" s="1"/>
      <c r="K1840" s="1"/>
      <c r="L1840" s="1"/>
      <c r="M1840" s="1"/>
      <c r="N1840" s="2"/>
      <c r="O1840" s="2"/>
      <c r="P1840" s="2"/>
      <c r="Q1840" s="3"/>
      <c r="R1840" s="1"/>
      <c r="S1840" s="1"/>
      <c r="T1840" s="1"/>
      <c r="U1840" s="2"/>
      <c r="V1840" s="1"/>
      <c r="W1840" s="1"/>
      <c r="X1840" s="2"/>
      <c r="Y1840" s="1"/>
      <c r="Z1840" s="1"/>
      <c r="AA1840" s="2"/>
      <c r="AB1840" s="1"/>
      <c r="AC1840" s="1"/>
      <c r="AD1840" s="2"/>
      <c r="AE1840" s="1"/>
    </row>
    <row r="1841" spans="1:31" x14ac:dyDescent="0.25">
      <c r="A1841" s="2"/>
      <c r="B1841" s="47"/>
      <c r="C1841" s="2"/>
      <c r="D1841" s="2"/>
      <c r="E1841" s="2"/>
      <c r="F1841" s="2"/>
      <c r="G1841" s="2"/>
      <c r="H1841" s="2"/>
      <c r="I1841" s="1"/>
      <c r="J1841" s="1"/>
      <c r="K1841" s="1"/>
      <c r="L1841" s="1"/>
      <c r="M1841" s="1"/>
      <c r="N1841" s="2"/>
      <c r="O1841" s="2"/>
      <c r="P1841" s="2"/>
      <c r="Q1841" s="3"/>
      <c r="R1841" s="1"/>
      <c r="S1841" s="1"/>
      <c r="T1841" s="1"/>
      <c r="U1841" s="2"/>
      <c r="V1841" s="1"/>
      <c r="W1841" s="1"/>
      <c r="X1841" s="2"/>
      <c r="Y1841" s="1"/>
      <c r="Z1841" s="1"/>
      <c r="AA1841" s="2"/>
      <c r="AB1841" s="1"/>
      <c r="AC1841" s="1"/>
      <c r="AD1841" s="2"/>
      <c r="AE1841" s="1"/>
    </row>
    <row r="1842" spans="1:31" x14ac:dyDescent="0.25">
      <c r="A1842" s="2"/>
      <c r="B1842" s="47"/>
      <c r="C1842" s="2"/>
      <c r="D1842" s="2"/>
      <c r="E1842" s="2"/>
      <c r="F1842" s="2"/>
      <c r="G1842" s="2"/>
      <c r="H1842" s="2"/>
      <c r="I1842" s="1"/>
      <c r="J1842" s="1"/>
      <c r="K1842" s="1"/>
      <c r="L1842" s="1"/>
      <c r="M1842" s="1"/>
      <c r="N1842" s="2"/>
      <c r="O1842" s="2"/>
      <c r="P1842" s="2"/>
      <c r="Q1842" s="3"/>
      <c r="R1842" s="1"/>
      <c r="S1842" s="1"/>
      <c r="T1842" s="1"/>
      <c r="U1842" s="2"/>
      <c r="V1842" s="1"/>
      <c r="W1842" s="1"/>
      <c r="X1842" s="2"/>
      <c r="Y1842" s="1"/>
      <c r="Z1842" s="1"/>
      <c r="AA1842" s="2"/>
      <c r="AB1842" s="1"/>
      <c r="AC1842" s="1"/>
      <c r="AD1842" s="2"/>
      <c r="AE1842" s="1"/>
    </row>
    <row r="1843" spans="1:31" x14ac:dyDescent="0.25">
      <c r="A1843" s="2"/>
      <c r="B1843" s="47"/>
      <c r="C1843" s="2"/>
      <c r="D1843" s="2"/>
      <c r="E1843" s="2"/>
      <c r="F1843" s="2"/>
      <c r="G1843" s="2"/>
      <c r="H1843" s="2"/>
      <c r="I1843" s="1"/>
      <c r="J1843" s="1"/>
      <c r="K1843" s="1"/>
      <c r="L1843" s="1"/>
      <c r="M1843" s="1"/>
      <c r="N1843" s="2"/>
      <c r="O1843" s="2"/>
      <c r="P1843" s="2"/>
      <c r="Q1843" s="3"/>
      <c r="R1843" s="1"/>
      <c r="S1843" s="1"/>
      <c r="T1843" s="1"/>
      <c r="U1843" s="2"/>
      <c r="V1843" s="1"/>
      <c r="W1843" s="1"/>
      <c r="X1843" s="2"/>
      <c r="Y1843" s="1"/>
      <c r="Z1843" s="1"/>
      <c r="AA1843" s="2"/>
      <c r="AB1843" s="1"/>
      <c r="AC1843" s="1"/>
      <c r="AD1843" s="2"/>
      <c r="AE1843" s="1"/>
    </row>
    <row r="1844" spans="1:31" x14ac:dyDescent="0.25">
      <c r="A1844" s="2"/>
      <c r="B1844" s="47"/>
      <c r="C1844" s="2"/>
      <c r="D1844" s="2"/>
      <c r="E1844" s="2"/>
      <c r="F1844" s="2"/>
      <c r="G1844" s="2"/>
      <c r="H1844" s="2"/>
      <c r="I1844" s="1"/>
      <c r="J1844" s="1"/>
      <c r="K1844" s="1"/>
      <c r="L1844" s="1"/>
      <c r="M1844" s="1"/>
      <c r="N1844" s="2"/>
      <c r="O1844" s="2"/>
      <c r="P1844" s="2"/>
      <c r="Q1844" s="3"/>
      <c r="R1844" s="1"/>
      <c r="S1844" s="1"/>
      <c r="T1844" s="1"/>
      <c r="U1844" s="2"/>
      <c r="V1844" s="1"/>
      <c r="W1844" s="1"/>
      <c r="X1844" s="2"/>
      <c r="Y1844" s="1"/>
      <c r="Z1844" s="1"/>
      <c r="AA1844" s="2"/>
      <c r="AB1844" s="1"/>
      <c r="AC1844" s="1"/>
      <c r="AD1844" s="2"/>
      <c r="AE1844" s="1"/>
    </row>
    <row r="1845" spans="1:31" x14ac:dyDescent="0.25">
      <c r="A1845" s="2"/>
      <c r="B1845" s="47"/>
      <c r="C1845" s="2"/>
      <c r="D1845" s="2"/>
      <c r="E1845" s="2"/>
      <c r="F1845" s="2"/>
      <c r="G1845" s="2"/>
      <c r="H1845" s="2"/>
      <c r="I1845" s="1"/>
      <c r="J1845" s="1"/>
      <c r="K1845" s="1"/>
      <c r="L1845" s="1"/>
      <c r="M1845" s="1"/>
      <c r="N1845" s="2"/>
      <c r="O1845" s="2"/>
      <c r="P1845" s="2"/>
      <c r="Q1845" s="3"/>
      <c r="R1845" s="1"/>
      <c r="S1845" s="1"/>
      <c r="T1845" s="1"/>
      <c r="U1845" s="2"/>
      <c r="V1845" s="1"/>
      <c r="W1845" s="1"/>
      <c r="X1845" s="2"/>
      <c r="Y1845" s="1"/>
      <c r="Z1845" s="1"/>
      <c r="AA1845" s="2"/>
      <c r="AB1845" s="1"/>
      <c r="AC1845" s="1"/>
      <c r="AD1845" s="2"/>
      <c r="AE1845" s="1"/>
    </row>
    <row r="1846" spans="1:31" x14ac:dyDescent="0.25">
      <c r="A1846" s="2"/>
      <c r="B1846" s="47"/>
      <c r="C1846" s="2"/>
      <c r="D1846" s="2"/>
      <c r="E1846" s="2"/>
      <c r="F1846" s="2"/>
      <c r="G1846" s="2"/>
      <c r="H1846" s="2"/>
      <c r="I1846" s="1"/>
      <c r="J1846" s="1"/>
      <c r="K1846" s="1"/>
      <c r="L1846" s="1"/>
      <c r="M1846" s="1"/>
      <c r="N1846" s="2"/>
      <c r="O1846" s="2"/>
      <c r="P1846" s="2"/>
      <c r="Q1846" s="3"/>
      <c r="R1846" s="1"/>
      <c r="S1846" s="1"/>
      <c r="T1846" s="1"/>
      <c r="U1846" s="2"/>
      <c r="V1846" s="1"/>
      <c r="W1846" s="1"/>
      <c r="X1846" s="2"/>
      <c r="Y1846" s="1"/>
      <c r="Z1846" s="1"/>
      <c r="AA1846" s="2"/>
      <c r="AB1846" s="1"/>
      <c r="AC1846" s="1"/>
      <c r="AD1846" s="2"/>
      <c r="AE1846" s="1"/>
    </row>
    <row r="1847" spans="1:31" x14ac:dyDescent="0.25">
      <c r="A1847" s="2"/>
      <c r="B1847" s="47"/>
      <c r="C1847" s="2"/>
      <c r="D1847" s="2"/>
      <c r="E1847" s="2"/>
      <c r="F1847" s="2"/>
      <c r="G1847" s="2"/>
      <c r="H1847" s="2"/>
      <c r="I1847" s="1"/>
      <c r="J1847" s="1"/>
      <c r="K1847" s="1"/>
      <c r="L1847" s="1"/>
      <c r="M1847" s="1"/>
      <c r="N1847" s="2"/>
      <c r="O1847" s="2"/>
      <c r="P1847" s="2"/>
      <c r="Q1847" s="3"/>
      <c r="R1847" s="1"/>
      <c r="S1847" s="1"/>
      <c r="T1847" s="1"/>
      <c r="U1847" s="2"/>
      <c r="V1847" s="1"/>
      <c r="W1847" s="1"/>
      <c r="X1847" s="2"/>
      <c r="Y1847" s="1"/>
      <c r="Z1847" s="1"/>
      <c r="AA1847" s="2"/>
      <c r="AB1847" s="1"/>
      <c r="AC1847" s="1"/>
      <c r="AD1847" s="2"/>
      <c r="AE1847" s="1"/>
    </row>
    <row r="1848" spans="1:31" x14ac:dyDescent="0.25">
      <c r="A1848" s="2"/>
      <c r="B1848" s="47"/>
      <c r="C1848" s="2"/>
      <c r="D1848" s="2"/>
      <c r="E1848" s="2"/>
      <c r="F1848" s="2"/>
      <c r="G1848" s="2"/>
      <c r="H1848" s="2"/>
      <c r="I1848" s="1"/>
      <c r="J1848" s="1"/>
      <c r="K1848" s="1"/>
      <c r="L1848" s="1"/>
      <c r="M1848" s="1"/>
      <c r="N1848" s="2"/>
      <c r="O1848" s="2"/>
      <c r="P1848" s="2"/>
      <c r="Q1848" s="3"/>
      <c r="R1848" s="1"/>
      <c r="S1848" s="1"/>
      <c r="T1848" s="1"/>
      <c r="U1848" s="2"/>
      <c r="V1848" s="1"/>
      <c r="W1848" s="1"/>
      <c r="X1848" s="2"/>
      <c r="Y1848" s="1"/>
      <c r="Z1848" s="1"/>
      <c r="AA1848" s="2"/>
      <c r="AB1848" s="1"/>
      <c r="AC1848" s="1"/>
      <c r="AD1848" s="2"/>
      <c r="AE1848" s="1"/>
    </row>
    <row r="1849" spans="1:31" x14ac:dyDescent="0.25">
      <c r="A1849" s="2"/>
      <c r="B1849" s="47"/>
      <c r="C1849" s="2"/>
      <c r="D1849" s="2"/>
      <c r="E1849" s="2"/>
      <c r="F1849" s="2"/>
      <c r="G1849" s="2"/>
      <c r="H1849" s="2"/>
      <c r="I1849" s="1"/>
      <c r="J1849" s="1"/>
      <c r="K1849" s="1"/>
      <c r="L1849" s="1"/>
      <c r="M1849" s="1"/>
      <c r="N1849" s="2"/>
      <c r="O1849" s="2"/>
      <c r="P1849" s="2"/>
      <c r="Q1849" s="3"/>
      <c r="R1849" s="1"/>
      <c r="S1849" s="1"/>
      <c r="T1849" s="1"/>
      <c r="U1849" s="2"/>
      <c r="V1849" s="1"/>
      <c r="W1849" s="1"/>
      <c r="X1849" s="2"/>
      <c r="Y1849" s="1"/>
      <c r="Z1849" s="1"/>
      <c r="AA1849" s="2"/>
      <c r="AB1849" s="1"/>
      <c r="AC1849" s="1"/>
      <c r="AD1849" s="2"/>
      <c r="AE1849" s="1"/>
    </row>
    <row r="1850" spans="1:31" x14ac:dyDescent="0.25">
      <c r="A1850" s="2"/>
      <c r="B1850" s="47"/>
      <c r="C1850" s="2"/>
      <c r="D1850" s="2"/>
      <c r="E1850" s="2"/>
      <c r="F1850" s="2"/>
      <c r="G1850" s="2"/>
      <c r="H1850" s="2"/>
      <c r="I1850" s="1"/>
      <c r="J1850" s="1"/>
      <c r="K1850" s="1"/>
      <c r="L1850" s="1"/>
      <c r="M1850" s="1"/>
      <c r="N1850" s="2"/>
      <c r="O1850" s="2"/>
      <c r="P1850" s="2"/>
      <c r="Q1850" s="3"/>
      <c r="R1850" s="1"/>
      <c r="S1850" s="1"/>
      <c r="T1850" s="1"/>
      <c r="U1850" s="2"/>
      <c r="V1850" s="1"/>
      <c r="W1850" s="1"/>
      <c r="X1850" s="2"/>
      <c r="Y1850" s="1"/>
      <c r="Z1850" s="1"/>
      <c r="AA1850" s="2"/>
      <c r="AB1850" s="1"/>
      <c r="AC1850" s="1"/>
      <c r="AD1850" s="2"/>
      <c r="AE1850" s="1"/>
    </row>
    <row r="1851" spans="1:31" x14ac:dyDescent="0.25">
      <c r="A1851" s="2"/>
      <c r="B1851" s="47"/>
      <c r="C1851" s="2"/>
      <c r="D1851" s="2"/>
      <c r="E1851" s="2"/>
      <c r="F1851" s="2"/>
      <c r="G1851" s="2"/>
      <c r="H1851" s="2"/>
      <c r="I1851" s="1"/>
      <c r="J1851" s="1"/>
      <c r="K1851" s="1"/>
      <c r="L1851" s="1"/>
      <c r="M1851" s="1"/>
      <c r="N1851" s="2"/>
      <c r="O1851" s="2"/>
      <c r="P1851" s="2"/>
      <c r="Q1851" s="3"/>
      <c r="R1851" s="1"/>
      <c r="S1851" s="1"/>
      <c r="T1851" s="1"/>
      <c r="U1851" s="2"/>
      <c r="V1851" s="1"/>
      <c r="W1851" s="1"/>
      <c r="X1851" s="2"/>
      <c r="Y1851" s="1"/>
      <c r="Z1851" s="1"/>
      <c r="AA1851" s="2"/>
      <c r="AB1851" s="1"/>
      <c r="AC1851" s="1"/>
      <c r="AD1851" s="2"/>
      <c r="AE1851" s="1"/>
    </row>
    <row r="1852" spans="1:31" x14ac:dyDescent="0.25">
      <c r="A1852" s="2"/>
      <c r="B1852" s="47"/>
      <c r="C1852" s="2"/>
      <c r="D1852" s="2"/>
      <c r="E1852" s="2"/>
      <c r="F1852" s="2"/>
      <c r="G1852" s="2"/>
      <c r="H1852" s="2"/>
      <c r="I1852" s="1"/>
      <c r="J1852" s="1"/>
      <c r="K1852" s="1"/>
      <c r="L1852" s="1"/>
      <c r="M1852" s="1"/>
      <c r="N1852" s="2"/>
      <c r="O1852" s="2"/>
      <c r="P1852" s="2"/>
      <c r="Q1852" s="3"/>
      <c r="R1852" s="1"/>
      <c r="S1852" s="1"/>
      <c r="T1852" s="1"/>
      <c r="U1852" s="2"/>
      <c r="V1852" s="1"/>
      <c r="W1852" s="1"/>
      <c r="X1852" s="2"/>
      <c r="Y1852" s="1"/>
      <c r="Z1852" s="1"/>
      <c r="AA1852" s="2"/>
      <c r="AB1852" s="1"/>
      <c r="AC1852" s="1"/>
      <c r="AD1852" s="2"/>
      <c r="AE1852" s="1"/>
    </row>
    <row r="1853" spans="1:31" x14ac:dyDescent="0.25">
      <c r="A1853" s="2"/>
      <c r="B1853" s="47"/>
      <c r="C1853" s="2"/>
      <c r="D1853" s="2"/>
      <c r="E1853" s="2"/>
      <c r="F1853" s="2"/>
      <c r="G1853" s="2"/>
      <c r="H1853" s="2"/>
      <c r="I1853" s="1"/>
      <c r="J1853" s="1"/>
      <c r="K1853" s="1"/>
      <c r="L1853" s="1"/>
      <c r="M1853" s="1"/>
      <c r="N1853" s="2"/>
      <c r="O1853" s="2"/>
      <c r="P1853" s="2"/>
      <c r="Q1853" s="3"/>
      <c r="R1853" s="1"/>
      <c r="S1853" s="1"/>
      <c r="T1853" s="1"/>
      <c r="U1853" s="2"/>
      <c r="V1853" s="1"/>
      <c r="W1853" s="1"/>
      <c r="X1853" s="2"/>
      <c r="Y1853" s="1"/>
      <c r="Z1853" s="1"/>
      <c r="AA1853" s="2"/>
      <c r="AB1853" s="1"/>
      <c r="AC1853" s="1"/>
      <c r="AD1853" s="2"/>
      <c r="AE1853" s="1"/>
    </row>
    <row r="1854" spans="1:31" x14ac:dyDescent="0.25">
      <c r="A1854" s="2"/>
      <c r="B1854" s="47"/>
      <c r="C1854" s="2"/>
      <c r="D1854" s="2"/>
      <c r="E1854" s="2"/>
      <c r="F1854" s="2"/>
      <c r="G1854" s="2"/>
      <c r="H1854" s="2"/>
      <c r="I1854" s="1"/>
      <c r="J1854" s="1"/>
      <c r="K1854" s="1"/>
      <c r="L1854" s="1"/>
      <c r="M1854" s="1"/>
      <c r="N1854" s="2"/>
      <c r="O1854" s="2"/>
      <c r="P1854" s="2"/>
      <c r="Q1854" s="3"/>
      <c r="R1854" s="1"/>
      <c r="S1854" s="1"/>
      <c r="T1854" s="1"/>
      <c r="U1854" s="2"/>
      <c r="V1854" s="1"/>
      <c r="W1854" s="1"/>
      <c r="X1854" s="2"/>
      <c r="Y1854" s="1"/>
      <c r="Z1854" s="1"/>
      <c r="AA1854" s="2"/>
      <c r="AB1854" s="1"/>
      <c r="AC1854" s="1"/>
      <c r="AD1854" s="2"/>
      <c r="AE1854" s="1"/>
    </row>
    <row r="1855" spans="1:31" x14ac:dyDescent="0.25">
      <c r="A1855" s="2"/>
      <c r="B1855" s="47"/>
      <c r="C1855" s="2"/>
      <c r="D1855" s="2"/>
      <c r="E1855" s="2"/>
      <c r="F1855" s="2"/>
      <c r="G1855" s="2"/>
      <c r="H1855" s="2"/>
      <c r="I1855" s="1"/>
      <c r="J1855" s="1"/>
      <c r="K1855" s="1"/>
      <c r="L1855" s="1"/>
      <c r="M1855" s="1"/>
      <c r="N1855" s="2"/>
      <c r="O1855" s="2"/>
      <c r="P1855" s="2"/>
      <c r="Q1855" s="3"/>
      <c r="R1855" s="1"/>
      <c r="S1855" s="1"/>
      <c r="T1855" s="1"/>
      <c r="U1855" s="2"/>
      <c r="V1855" s="1"/>
      <c r="W1855" s="1"/>
      <c r="X1855" s="2"/>
      <c r="Y1855" s="1"/>
      <c r="Z1855" s="1"/>
      <c r="AA1855" s="2"/>
      <c r="AB1855" s="1"/>
      <c r="AC1855" s="1"/>
      <c r="AD1855" s="2"/>
      <c r="AE1855" s="1"/>
    </row>
    <row r="1856" spans="1:31" x14ac:dyDescent="0.25">
      <c r="A1856" s="2"/>
      <c r="B1856" s="47"/>
      <c r="C1856" s="2"/>
      <c r="D1856" s="2"/>
      <c r="E1856" s="2"/>
      <c r="F1856" s="2"/>
      <c r="G1856" s="2"/>
      <c r="H1856" s="2"/>
      <c r="I1856" s="1"/>
      <c r="J1856" s="1"/>
      <c r="K1856" s="1"/>
      <c r="L1856" s="1"/>
      <c r="M1856" s="1"/>
      <c r="N1856" s="2"/>
      <c r="O1856" s="2"/>
      <c r="P1856" s="2"/>
      <c r="Q1856" s="3"/>
      <c r="R1856" s="1"/>
      <c r="S1856" s="1"/>
      <c r="T1856" s="1"/>
      <c r="U1856" s="2"/>
      <c r="V1856" s="1"/>
      <c r="W1856" s="1"/>
      <c r="X1856" s="2"/>
      <c r="Y1856" s="1"/>
      <c r="Z1856" s="1"/>
      <c r="AA1856" s="2"/>
      <c r="AB1856" s="1"/>
      <c r="AC1856" s="1"/>
      <c r="AD1856" s="2"/>
      <c r="AE1856" s="1"/>
    </row>
    <row r="1857" spans="1:32" x14ac:dyDescent="0.25">
      <c r="A1857" s="2"/>
      <c r="B1857" s="47"/>
      <c r="C1857" s="2"/>
      <c r="D1857" s="2"/>
      <c r="E1857" s="2"/>
      <c r="F1857" s="2"/>
      <c r="G1857" s="2"/>
      <c r="H1857" s="2"/>
      <c r="I1857" s="1"/>
      <c r="J1857" s="1"/>
      <c r="K1857" s="1"/>
      <c r="L1857" s="1"/>
      <c r="M1857" s="1"/>
      <c r="N1857" s="2"/>
      <c r="O1857" s="2"/>
      <c r="P1857" s="2"/>
      <c r="Q1857" s="3"/>
      <c r="R1857" s="1"/>
      <c r="S1857" s="1"/>
      <c r="T1857" s="1"/>
      <c r="U1857" s="2"/>
      <c r="V1857" s="1"/>
      <c r="W1857" s="1"/>
      <c r="X1857" s="2"/>
      <c r="Y1857" s="1"/>
      <c r="Z1857" s="1"/>
      <c r="AA1857" s="2"/>
      <c r="AB1857" s="1"/>
      <c r="AC1857" s="1"/>
      <c r="AD1857" s="2"/>
      <c r="AE1857" s="1"/>
    </row>
    <row r="1858" spans="1:32" x14ac:dyDescent="0.25">
      <c r="A1858" s="2"/>
      <c r="B1858" s="47"/>
      <c r="C1858" s="2"/>
      <c r="D1858" s="2"/>
      <c r="E1858" s="2"/>
      <c r="F1858" s="2"/>
      <c r="G1858" s="2"/>
      <c r="H1858" s="2"/>
      <c r="I1858" s="1"/>
      <c r="J1858" s="1"/>
      <c r="K1858" s="1"/>
      <c r="L1858" s="1"/>
      <c r="M1858" s="1"/>
      <c r="N1858" s="2"/>
      <c r="O1858" s="2"/>
      <c r="P1858" s="2"/>
      <c r="Q1858" s="3"/>
      <c r="R1858" s="1"/>
      <c r="S1858" s="1"/>
      <c r="T1858" s="1"/>
      <c r="U1858" s="2"/>
      <c r="V1858" s="1"/>
      <c r="W1858" s="1"/>
      <c r="X1858" s="2"/>
      <c r="Y1858" s="1"/>
      <c r="Z1858" s="1"/>
      <c r="AA1858" s="2"/>
      <c r="AB1858" s="1"/>
      <c r="AC1858" s="1"/>
      <c r="AD1858" s="2"/>
      <c r="AE1858" s="1"/>
    </row>
    <row r="1859" spans="1:32" x14ac:dyDescent="0.25">
      <c r="A1859" s="2"/>
      <c r="B1859" s="47"/>
      <c r="C1859" s="2"/>
      <c r="D1859" s="2"/>
      <c r="E1859" s="2"/>
      <c r="F1859" s="2"/>
      <c r="G1859" s="2"/>
      <c r="H1859" s="2"/>
      <c r="I1859" s="1"/>
      <c r="J1859" s="1"/>
      <c r="K1859" s="1"/>
      <c r="L1859" s="1"/>
      <c r="M1859" s="1"/>
      <c r="N1859" s="2"/>
      <c r="O1859" s="2"/>
      <c r="P1859" s="2"/>
      <c r="Q1859" s="3"/>
      <c r="R1859" s="1"/>
      <c r="S1859" s="1"/>
      <c r="T1859" s="1"/>
      <c r="U1859" s="2"/>
      <c r="V1859" s="1"/>
      <c r="W1859" s="1"/>
      <c r="X1859" s="2"/>
      <c r="Y1859" s="1"/>
      <c r="Z1859" s="1"/>
      <c r="AA1859" s="2"/>
      <c r="AB1859" s="1"/>
      <c r="AC1859" s="1"/>
      <c r="AD1859" s="2"/>
      <c r="AE1859" s="1"/>
    </row>
    <row r="1860" spans="1:32" x14ac:dyDescent="0.25">
      <c r="A1860" s="2"/>
      <c r="B1860" s="47"/>
      <c r="C1860" s="2"/>
      <c r="D1860" s="2"/>
      <c r="E1860" s="2"/>
      <c r="F1860" s="2"/>
      <c r="G1860" s="2"/>
      <c r="H1860" s="2"/>
      <c r="I1860" s="1"/>
      <c r="J1860" s="1"/>
      <c r="K1860" s="1"/>
      <c r="L1860" s="1"/>
      <c r="M1860" s="1"/>
      <c r="N1860" s="2"/>
      <c r="O1860" s="2"/>
      <c r="P1860" s="2"/>
      <c r="Q1860" s="3"/>
      <c r="R1860" s="1"/>
      <c r="S1860" s="1"/>
      <c r="T1860" s="1"/>
      <c r="U1860" s="2"/>
      <c r="V1860" s="1"/>
      <c r="W1860" s="1"/>
      <c r="X1860" s="2"/>
      <c r="Y1860" s="1"/>
      <c r="Z1860" s="1"/>
      <c r="AA1860" s="2"/>
      <c r="AB1860" s="1"/>
      <c r="AC1860" s="1"/>
      <c r="AD1860" s="2"/>
      <c r="AE1860" s="1"/>
    </row>
    <row r="1861" spans="1:32" x14ac:dyDescent="0.25">
      <c r="A1861" s="2"/>
      <c r="B1861" s="48"/>
      <c r="C1861" s="2"/>
      <c r="D1861" s="2"/>
      <c r="E1861" s="2"/>
      <c r="F1861" s="2"/>
      <c r="G1861" s="2"/>
      <c r="H1861" s="2"/>
      <c r="I1861" s="1"/>
      <c r="J1861" s="1"/>
      <c r="K1861" s="1"/>
      <c r="L1861" s="1"/>
      <c r="M1861" s="1"/>
      <c r="N1861" s="2"/>
      <c r="O1861" s="2"/>
      <c r="P1861" s="2"/>
      <c r="Q1861" s="1"/>
      <c r="R1861" s="1"/>
      <c r="S1861" s="1"/>
      <c r="T1861" s="1"/>
      <c r="U1861" s="2"/>
      <c r="V1861" s="1"/>
      <c r="W1861" s="1"/>
      <c r="X1861" s="2"/>
      <c r="Y1861" s="1"/>
      <c r="Z1861" s="1"/>
      <c r="AA1861" s="2"/>
      <c r="AB1861" s="1"/>
      <c r="AC1861" s="1"/>
      <c r="AD1861" s="2"/>
      <c r="AE1861" s="1"/>
      <c r="AF1861" s="2"/>
    </row>
    <row r="1862" spans="1:32" x14ac:dyDescent="0.25">
      <c r="A1862" s="2"/>
      <c r="B1862" s="48"/>
      <c r="C1862" s="2"/>
      <c r="D1862" s="2"/>
      <c r="E1862" s="2"/>
      <c r="F1862" s="2"/>
      <c r="G1862" s="2"/>
      <c r="H1862" s="2"/>
      <c r="I1862" s="1"/>
      <c r="J1862" s="1"/>
      <c r="K1862" s="1"/>
      <c r="L1862" s="1"/>
      <c r="M1862" s="1"/>
      <c r="N1862" s="2"/>
      <c r="O1862" s="2"/>
      <c r="P1862" s="2"/>
      <c r="Q1862" s="1"/>
      <c r="R1862" s="1"/>
      <c r="S1862" s="1"/>
      <c r="T1862" s="1"/>
      <c r="U1862" s="2"/>
      <c r="V1862" s="1"/>
      <c r="W1862" s="1"/>
      <c r="X1862" s="2"/>
      <c r="Y1862" s="1"/>
      <c r="Z1862" s="1"/>
      <c r="AA1862" s="2"/>
      <c r="AB1862" s="1"/>
      <c r="AC1862" s="1"/>
      <c r="AD1862" s="2"/>
      <c r="AE1862" s="1"/>
      <c r="AF1862" s="2"/>
    </row>
    <row r="1863" spans="1:32" x14ac:dyDescent="0.25">
      <c r="A1863" s="2"/>
      <c r="B1863" s="48"/>
      <c r="C1863" s="2"/>
      <c r="D1863" s="2"/>
      <c r="E1863" s="2"/>
      <c r="F1863" s="2"/>
      <c r="G1863" s="2"/>
      <c r="H1863" s="2"/>
      <c r="I1863" s="1"/>
      <c r="J1863" s="1"/>
      <c r="K1863" s="1"/>
      <c r="L1863" s="1"/>
      <c r="M1863" s="1"/>
      <c r="N1863" s="2"/>
      <c r="O1863" s="2"/>
      <c r="P1863" s="2"/>
      <c r="Q1863" s="1"/>
      <c r="R1863" s="1"/>
      <c r="S1863" s="1"/>
      <c r="T1863" s="1"/>
      <c r="U1863" s="2"/>
      <c r="V1863" s="1"/>
      <c r="W1863" s="1"/>
      <c r="X1863" s="2"/>
      <c r="Y1863" s="1"/>
      <c r="Z1863" s="1"/>
      <c r="AA1863" s="2"/>
      <c r="AB1863" s="1"/>
      <c r="AC1863" s="1"/>
      <c r="AD1863" s="2"/>
      <c r="AE1863" s="1"/>
      <c r="AF1863" s="2"/>
    </row>
    <row r="1864" spans="1:32" x14ac:dyDescent="0.25">
      <c r="A1864" s="2"/>
      <c r="B1864" s="48"/>
      <c r="C1864" s="2"/>
      <c r="D1864" s="2"/>
      <c r="E1864" s="2"/>
      <c r="F1864" s="2"/>
      <c r="G1864" s="2"/>
      <c r="H1864" s="2"/>
      <c r="I1864" s="1"/>
      <c r="J1864" s="1"/>
      <c r="K1864" s="1"/>
      <c r="L1864" s="1"/>
      <c r="M1864" s="1"/>
      <c r="N1864" s="2"/>
      <c r="O1864" s="2"/>
      <c r="P1864" s="2"/>
      <c r="Q1864" s="1"/>
      <c r="R1864" s="1"/>
      <c r="S1864" s="1"/>
      <c r="T1864" s="1"/>
      <c r="U1864" s="2"/>
      <c r="V1864" s="1"/>
      <c r="W1864" s="1"/>
      <c r="X1864" s="2"/>
      <c r="Y1864" s="1"/>
      <c r="Z1864" s="1"/>
      <c r="AA1864" s="2"/>
      <c r="AB1864" s="1"/>
      <c r="AC1864" s="1"/>
      <c r="AD1864" s="2"/>
      <c r="AE1864" s="1"/>
      <c r="AF1864" s="2"/>
    </row>
    <row r="1865" spans="1:32" x14ac:dyDescent="0.25">
      <c r="A1865" s="2"/>
      <c r="B1865" s="48"/>
      <c r="C1865" s="2"/>
      <c r="D1865" s="2"/>
      <c r="E1865" s="2"/>
      <c r="F1865" s="2"/>
      <c r="G1865" s="2"/>
      <c r="H1865" s="2"/>
      <c r="I1865" s="1"/>
      <c r="J1865" s="1"/>
      <c r="K1865" s="1"/>
      <c r="L1865" s="1"/>
      <c r="M1865" s="1"/>
      <c r="N1865" s="2"/>
      <c r="O1865" s="2"/>
      <c r="P1865" s="2"/>
      <c r="Q1865" s="1"/>
      <c r="R1865" s="1"/>
      <c r="S1865" s="1"/>
      <c r="T1865" s="1"/>
      <c r="U1865" s="2"/>
      <c r="V1865" s="1"/>
      <c r="W1865" s="1"/>
      <c r="X1865" s="2"/>
      <c r="Y1865" s="1"/>
      <c r="Z1865" s="1"/>
      <c r="AA1865" s="2"/>
      <c r="AB1865" s="1"/>
      <c r="AC1865" s="1"/>
      <c r="AD1865" s="2"/>
      <c r="AE1865" s="1"/>
      <c r="AF1865" s="2"/>
    </row>
    <row r="1866" spans="1:32" x14ac:dyDescent="0.25">
      <c r="A1866" s="2"/>
      <c r="B1866" s="48"/>
      <c r="C1866" s="2"/>
      <c r="D1866" s="2"/>
      <c r="E1866" s="2"/>
      <c r="F1866" s="2"/>
      <c r="G1866" s="2"/>
      <c r="H1866" s="2"/>
      <c r="I1866" s="1"/>
      <c r="J1866" s="1"/>
      <c r="K1866" s="1"/>
      <c r="L1866" s="1"/>
      <c r="M1866" s="1"/>
      <c r="N1866" s="2"/>
      <c r="O1866" s="2"/>
      <c r="P1866" s="2"/>
      <c r="Q1866" s="1"/>
      <c r="R1866" s="1"/>
      <c r="S1866" s="1"/>
      <c r="T1866" s="1"/>
      <c r="U1866" s="2"/>
      <c r="V1866" s="1"/>
      <c r="W1866" s="1"/>
      <c r="X1866" s="2"/>
      <c r="Y1866" s="1"/>
      <c r="Z1866" s="1"/>
      <c r="AA1866" s="2"/>
      <c r="AB1866" s="1"/>
      <c r="AC1866" s="1"/>
      <c r="AD1866" s="2"/>
      <c r="AE1866" s="1"/>
      <c r="AF1866" s="2"/>
    </row>
    <row r="1867" spans="1:32" x14ac:dyDescent="0.25">
      <c r="A1867" s="2"/>
      <c r="B1867" s="48"/>
      <c r="C1867" s="2"/>
      <c r="D1867" s="2"/>
      <c r="E1867" s="2"/>
      <c r="F1867" s="2"/>
      <c r="G1867" s="2"/>
      <c r="H1867" s="2"/>
      <c r="I1867" s="1"/>
      <c r="J1867" s="1"/>
      <c r="K1867" s="1"/>
      <c r="L1867" s="1"/>
      <c r="M1867" s="1"/>
      <c r="N1867" s="2"/>
      <c r="O1867" s="2"/>
      <c r="P1867" s="2"/>
      <c r="Q1867" s="1"/>
      <c r="R1867" s="1"/>
      <c r="S1867" s="1"/>
      <c r="T1867" s="1"/>
      <c r="U1867" s="2"/>
      <c r="V1867" s="1"/>
      <c r="W1867" s="1"/>
      <c r="X1867" s="2"/>
      <c r="Y1867" s="1"/>
      <c r="Z1867" s="1"/>
      <c r="AA1867" s="2"/>
      <c r="AB1867" s="1"/>
      <c r="AC1867" s="1"/>
      <c r="AD1867" s="2"/>
      <c r="AE1867" s="1"/>
      <c r="AF1867" s="2"/>
    </row>
    <row r="1868" spans="1:32" s="54" customFormat="1" x14ac:dyDescent="0.25">
      <c r="A1868" s="2"/>
      <c r="B1868" s="48"/>
      <c r="C1868" s="2"/>
      <c r="D1868" s="2"/>
      <c r="E1868" s="2"/>
      <c r="F1868" s="2"/>
      <c r="G1868" s="2"/>
      <c r="H1868" s="2"/>
      <c r="I1868" s="1"/>
      <c r="J1868" s="1"/>
      <c r="K1868" s="1"/>
      <c r="L1868" s="1"/>
      <c r="M1868" s="1"/>
      <c r="N1868" s="2"/>
      <c r="O1868" s="2"/>
      <c r="P1868" s="2"/>
      <c r="Q1868" s="1"/>
      <c r="R1868" s="1"/>
      <c r="S1868" s="1"/>
      <c r="T1868" s="1"/>
      <c r="U1868" s="2"/>
      <c r="V1868" s="1"/>
      <c r="W1868" s="1"/>
      <c r="X1868" s="2"/>
      <c r="Y1868" s="1"/>
      <c r="Z1868" s="1"/>
      <c r="AA1868" s="2"/>
      <c r="AB1868" s="1"/>
      <c r="AC1868" s="1"/>
      <c r="AD1868" s="2"/>
      <c r="AE1868" s="1"/>
      <c r="AF1868" s="2"/>
    </row>
    <row r="1869" spans="1:32" x14ac:dyDescent="0.25">
      <c r="A1869" s="2"/>
      <c r="B1869" s="48"/>
      <c r="C1869" s="2"/>
      <c r="D1869" s="2"/>
      <c r="E1869" s="2"/>
      <c r="F1869" s="2"/>
      <c r="G1869" s="2"/>
      <c r="H1869" s="2"/>
      <c r="I1869" s="1"/>
      <c r="J1869" s="1"/>
      <c r="K1869" s="1"/>
      <c r="L1869" s="1"/>
      <c r="M1869" s="1"/>
      <c r="N1869" s="2"/>
      <c r="O1869" s="2"/>
      <c r="P1869" s="2"/>
      <c r="Q1869" s="1"/>
      <c r="R1869" s="1"/>
      <c r="S1869" s="1"/>
      <c r="T1869" s="1"/>
      <c r="U1869" s="2"/>
      <c r="V1869" s="1"/>
      <c r="W1869" s="1"/>
      <c r="X1869" s="2"/>
      <c r="Y1869" s="1"/>
      <c r="Z1869" s="1"/>
      <c r="AA1869" s="2"/>
      <c r="AB1869" s="1"/>
      <c r="AC1869" s="1"/>
      <c r="AD1869" s="2"/>
      <c r="AE1869" s="1"/>
      <c r="AF1869" s="2"/>
    </row>
    <row r="1870" spans="1:32" x14ac:dyDescent="0.25">
      <c r="A1870" s="2"/>
      <c r="B1870" s="48"/>
      <c r="C1870" s="2"/>
      <c r="D1870" s="2"/>
      <c r="E1870" s="2"/>
      <c r="F1870" s="2"/>
      <c r="G1870" s="2"/>
      <c r="H1870" s="2"/>
      <c r="I1870" s="1"/>
      <c r="J1870" s="1"/>
      <c r="K1870" s="1"/>
      <c r="L1870" s="1"/>
      <c r="M1870" s="1"/>
      <c r="N1870" s="2"/>
      <c r="O1870" s="2"/>
      <c r="P1870" s="2"/>
      <c r="Q1870" s="1"/>
      <c r="R1870" s="1"/>
      <c r="S1870" s="1"/>
      <c r="T1870" s="1"/>
      <c r="U1870" s="2"/>
      <c r="V1870" s="1"/>
      <c r="W1870" s="1"/>
      <c r="X1870" s="2"/>
      <c r="Y1870" s="1"/>
      <c r="Z1870" s="1"/>
      <c r="AA1870" s="2"/>
      <c r="AB1870" s="1"/>
      <c r="AC1870" s="1"/>
      <c r="AD1870" s="2"/>
      <c r="AE1870" s="1"/>
      <c r="AF1870" s="2"/>
    </row>
    <row r="1871" spans="1:32" x14ac:dyDescent="0.25">
      <c r="A1871" s="2"/>
      <c r="B1871" s="48"/>
      <c r="C1871" s="2"/>
      <c r="D1871" s="2"/>
      <c r="E1871" s="2"/>
      <c r="F1871" s="2"/>
      <c r="G1871" s="2"/>
      <c r="H1871" s="2"/>
      <c r="I1871" s="1"/>
      <c r="J1871" s="1"/>
      <c r="K1871" s="1"/>
      <c r="L1871" s="1"/>
      <c r="M1871" s="1"/>
      <c r="N1871" s="2"/>
      <c r="O1871" s="2"/>
      <c r="P1871" s="2"/>
      <c r="Q1871" s="1"/>
      <c r="R1871" s="1"/>
      <c r="S1871" s="1"/>
      <c r="T1871" s="1"/>
      <c r="U1871" s="2"/>
      <c r="V1871" s="1"/>
      <c r="W1871" s="1"/>
      <c r="X1871" s="2"/>
      <c r="Y1871" s="1"/>
      <c r="Z1871" s="1"/>
      <c r="AA1871" s="2"/>
      <c r="AB1871" s="1"/>
      <c r="AC1871" s="1"/>
      <c r="AD1871" s="2"/>
      <c r="AE1871" s="1"/>
      <c r="AF1871" s="2"/>
    </row>
    <row r="1872" spans="1:32" x14ac:dyDescent="0.25">
      <c r="A1872" s="2"/>
      <c r="B1872" s="48"/>
      <c r="C1872" s="2"/>
      <c r="D1872" s="2"/>
      <c r="E1872" s="2"/>
      <c r="F1872" s="2"/>
      <c r="G1872" s="2"/>
      <c r="H1872" s="2"/>
      <c r="I1872" s="1"/>
      <c r="J1872" s="1"/>
      <c r="K1872" s="1"/>
      <c r="L1872" s="1"/>
      <c r="M1872" s="1"/>
      <c r="N1872" s="2"/>
      <c r="O1872" s="2"/>
      <c r="P1872" s="2"/>
      <c r="Q1872" s="1"/>
      <c r="R1872" s="1"/>
      <c r="S1872" s="1"/>
      <c r="T1872" s="1"/>
      <c r="U1872" s="2"/>
      <c r="V1872" s="1"/>
      <c r="W1872" s="1"/>
      <c r="X1872" s="2"/>
      <c r="Y1872" s="1"/>
      <c r="Z1872" s="1"/>
      <c r="AA1872" s="2"/>
      <c r="AB1872" s="1"/>
      <c r="AC1872" s="1"/>
      <c r="AD1872" s="2"/>
      <c r="AE1872" s="1"/>
      <c r="AF1872" s="2"/>
    </row>
    <row r="1873" spans="1:32" x14ac:dyDescent="0.25">
      <c r="A1873" s="2"/>
      <c r="B1873" s="48"/>
      <c r="C1873" s="2"/>
      <c r="D1873" s="2"/>
      <c r="E1873" s="2"/>
      <c r="F1873" s="2"/>
      <c r="G1873" s="2"/>
      <c r="H1873" s="2"/>
      <c r="I1873" s="1"/>
      <c r="J1873" s="1"/>
      <c r="K1873" s="1"/>
      <c r="L1873" s="1"/>
      <c r="M1873" s="1"/>
      <c r="N1873" s="2"/>
      <c r="O1873" s="2"/>
      <c r="P1873" s="2"/>
      <c r="Q1873" s="1"/>
      <c r="R1873" s="1"/>
      <c r="S1873" s="1"/>
      <c r="T1873" s="1"/>
      <c r="U1873" s="2"/>
      <c r="V1873" s="1"/>
      <c r="W1873" s="1"/>
      <c r="X1873" s="2"/>
      <c r="Y1873" s="1"/>
      <c r="Z1873" s="1"/>
      <c r="AA1873" s="2"/>
      <c r="AB1873" s="1"/>
      <c r="AC1873" s="1"/>
      <c r="AD1873" s="2"/>
      <c r="AE1873" s="1"/>
      <c r="AF1873" s="2"/>
    </row>
    <row r="1874" spans="1:32" x14ac:dyDescent="0.25">
      <c r="A1874" s="2"/>
      <c r="B1874" s="48"/>
      <c r="C1874" s="2"/>
      <c r="D1874" s="2"/>
      <c r="E1874" s="2"/>
      <c r="F1874" s="2"/>
      <c r="G1874" s="2"/>
      <c r="H1874" s="2"/>
      <c r="I1874" s="1"/>
      <c r="J1874" s="1"/>
      <c r="K1874" s="1"/>
      <c r="L1874" s="1"/>
      <c r="M1874" s="1"/>
      <c r="N1874" s="2"/>
      <c r="O1874" s="2"/>
      <c r="P1874" s="2"/>
      <c r="Q1874" s="1"/>
      <c r="R1874" s="1"/>
      <c r="S1874" s="1"/>
      <c r="T1874" s="1"/>
      <c r="U1874" s="2"/>
      <c r="V1874" s="1"/>
      <c r="W1874" s="1"/>
      <c r="X1874" s="2"/>
      <c r="Y1874" s="1"/>
      <c r="Z1874" s="1"/>
      <c r="AA1874" s="2"/>
      <c r="AB1874" s="1"/>
      <c r="AC1874" s="1"/>
      <c r="AD1874" s="2"/>
      <c r="AE1874" s="1"/>
      <c r="AF1874" s="2"/>
    </row>
    <row r="1875" spans="1:32" x14ac:dyDescent="0.25">
      <c r="A1875" s="2"/>
      <c r="B1875" s="48"/>
      <c r="C1875" s="2"/>
      <c r="D1875" s="2"/>
      <c r="E1875" s="2"/>
      <c r="F1875" s="2"/>
      <c r="G1875" s="2"/>
      <c r="H1875" s="2"/>
      <c r="I1875" s="1"/>
      <c r="J1875" s="1"/>
      <c r="K1875" s="1"/>
      <c r="L1875" s="1"/>
      <c r="M1875" s="1"/>
      <c r="N1875" s="2"/>
      <c r="O1875" s="2"/>
      <c r="P1875" s="2"/>
      <c r="Q1875" s="1"/>
      <c r="R1875" s="1"/>
      <c r="S1875" s="1"/>
      <c r="T1875" s="1"/>
      <c r="U1875" s="2"/>
      <c r="V1875" s="1"/>
      <c r="W1875" s="1"/>
      <c r="X1875" s="2"/>
      <c r="Y1875" s="1"/>
      <c r="Z1875" s="1"/>
      <c r="AA1875" s="2"/>
      <c r="AB1875" s="1"/>
      <c r="AC1875" s="1"/>
      <c r="AD1875" s="2"/>
      <c r="AE1875" s="1"/>
      <c r="AF1875" s="2"/>
    </row>
    <row r="1876" spans="1:32" s="54" customFormat="1" x14ac:dyDescent="0.25">
      <c r="A1876" s="2"/>
      <c r="B1876" s="48"/>
      <c r="C1876" s="2"/>
      <c r="D1876" s="2"/>
      <c r="E1876" s="2"/>
      <c r="F1876" s="2"/>
      <c r="G1876" s="2"/>
      <c r="H1876" s="2"/>
      <c r="I1876" s="1"/>
      <c r="J1876" s="1"/>
      <c r="K1876" s="1"/>
      <c r="L1876" s="1"/>
      <c r="M1876" s="1"/>
      <c r="N1876" s="2"/>
      <c r="O1876" s="2"/>
      <c r="P1876" s="2"/>
      <c r="Q1876" s="1"/>
      <c r="R1876" s="1"/>
      <c r="S1876" s="1"/>
      <c r="T1876" s="1"/>
      <c r="U1876" s="2"/>
      <c r="V1876" s="1"/>
      <c r="W1876" s="1"/>
      <c r="X1876" s="2"/>
      <c r="Y1876" s="1"/>
      <c r="Z1876" s="1"/>
      <c r="AA1876" s="2"/>
      <c r="AB1876" s="1"/>
      <c r="AC1876" s="1"/>
      <c r="AD1876" s="2"/>
      <c r="AE1876" s="1"/>
      <c r="AF1876" s="2"/>
    </row>
    <row r="1877" spans="1:32" x14ac:dyDescent="0.25">
      <c r="A1877" s="2"/>
      <c r="B1877" s="48"/>
      <c r="C1877" s="2"/>
      <c r="D1877" s="2"/>
      <c r="E1877" s="2"/>
      <c r="F1877" s="2"/>
      <c r="G1877" s="2"/>
      <c r="H1877" s="2"/>
      <c r="I1877" s="1"/>
      <c r="J1877" s="1"/>
      <c r="K1877" s="1"/>
      <c r="L1877" s="1"/>
      <c r="M1877" s="1"/>
      <c r="N1877" s="2"/>
      <c r="O1877" s="2"/>
      <c r="P1877" s="2"/>
      <c r="Q1877" s="1"/>
      <c r="R1877" s="1"/>
      <c r="S1877" s="1"/>
      <c r="T1877" s="1"/>
      <c r="U1877" s="2"/>
      <c r="V1877" s="1"/>
      <c r="W1877" s="1"/>
      <c r="X1877" s="2"/>
      <c r="Y1877" s="1"/>
      <c r="Z1877" s="1"/>
      <c r="AA1877" s="2"/>
      <c r="AB1877" s="1"/>
      <c r="AC1877" s="1"/>
      <c r="AD1877" s="2"/>
      <c r="AE1877" s="1"/>
      <c r="AF1877" s="2"/>
    </row>
    <row r="1878" spans="1:32" x14ac:dyDescent="0.25">
      <c r="A1878" s="2"/>
      <c r="B1878" s="48"/>
      <c r="C1878" s="2"/>
      <c r="D1878" s="2"/>
      <c r="E1878" s="2"/>
      <c r="F1878" s="2"/>
      <c r="G1878" s="2"/>
      <c r="H1878" s="2"/>
      <c r="I1878" s="1"/>
      <c r="J1878" s="1"/>
      <c r="K1878" s="1"/>
      <c r="L1878" s="1"/>
      <c r="M1878" s="1"/>
      <c r="N1878" s="2"/>
      <c r="O1878" s="2"/>
      <c r="P1878" s="2"/>
      <c r="Q1878" s="1"/>
      <c r="R1878" s="1"/>
      <c r="S1878" s="1"/>
      <c r="T1878" s="1"/>
      <c r="U1878" s="2"/>
      <c r="V1878" s="1"/>
      <c r="W1878" s="1"/>
      <c r="X1878" s="2"/>
      <c r="Y1878" s="1"/>
      <c r="Z1878" s="1"/>
      <c r="AA1878" s="2"/>
      <c r="AB1878" s="1"/>
      <c r="AC1878" s="1"/>
      <c r="AD1878" s="2"/>
      <c r="AE1878" s="1"/>
      <c r="AF1878" s="2"/>
    </row>
    <row r="1879" spans="1:32" x14ac:dyDescent="0.25">
      <c r="A1879" s="2"/>
      <c r="B1879" s="48"/>
      <c r="C1879" s="2"/>
      <c r="D1879" s="2"/>
      <c r="E1879" s="2"/>
      <c r="F1879" s="2"/>
      <c r="G1879" s="2"/>
      <c r="H1879" s="2"/>
      <c r="I1879" s="1"/>
      <c r="J1879" s="1"/>
      <c r="K1879" s="1"/>
      <c r="L1879" s="1"/>
      <c r="M1879" s="1"/>
      <c r="N1879" s="2"/>
      <c r="O1879" s="2"/>
      <c r="P1879" s="2"/>
      <c r="Q1879" s="1"/>
      <c r="R1879" s="1"/>
      <c r="S1879" s="1"/>
      <c r="T1879" s="1"/>
      <c r="U1879" s="2"/>
      <c r="V1879" s="1"/>
      <c r="W1879" s="1"/>
      <c r="X1879" s="2"/>
      <c r="Y1879" s="1"/>
      <c r="Z1879" s="1"/>
      <c r="AA1879" s="2"/>
      <c r="AB1879" s="1"/>
      <c r="AC1879" s="1"/>
      <c r="AD1879" s="2"/>
      <c r="AE1879" s="1"/>
      <c r="AF1879" s="2"/>
    </row>
    <row r="1880" spans="1:32" x14ac:dyDescent="0.25">
      <c r="A1880" s="2"/>
      <c r="B1880" s="48"/>
      <c r="C1880" s="2"/>
      <c r="D1880" s="2"/>
      <c r="E1880" s="2"/>
      <c r="F1880" s="2"/>
      <c r="G1880" s="2"/>
      <c r="H1880" s="2"/>
      <c r="I1880" s="1"/>
      <c r="J1880" s="1"/>
      <c r="K1880" s="1"/>
      <c r="L1880" s="1"/>
      <c r="M1880" s="1"/>
      <c r="N1880" s="2"/>
      <c r="O1880" s="2"/>
      <c r="P1880" s="2"/>
      <c r="Q1880" s="1"/>
      <c r="R1880" s="1"/>
      <c r="S1880" s="1"/>
      <c r="T1880" s="1"/>
      <c r="U1880" s="2"/>
      <c r="V1880" s="1"/>
      <c r="W1880" s="1"/>
      <c r="X1880" s="2"/>
      <c r="Y1880" s="1"/>
      <c r="Z1880" s="1"/>
      <c r="AA1880" s="2"/>
      <c r="AB1880" s="1"/>
      <c r="AC1880" s="1"/>
      <c r="AD1880" s="2"/>
      <c r="AE1880" s="1"/>
      <c r="AF1880" s="2"/>
    </row>
    <row r="1881" spans="1:32" x14ac:dyDescent="0.25">
      <c r="A1881" s="2"/>
      <c r="B1881" s="48"/>
      <c r="C1881" s="2"/>
      <c r="D1881" s="2"/>
      <c r="E1881" s="2"/>
      <c r="F1881" s="2"/>
      <c r="G1881" s="2"/>
      <c r="H1881" s="2"/>
      <c r="I1881" s="1"/>
      <c r="J1881" s="1"/>
      <c r="K1881" s="1"/>
      <c r="L1881" s="1"/>
      <c r="M1881" s="1"/>
      <c r="N1881" s="2"/>
      <c r="O1881" s="2"/>
      <c r="P1881" s="2"/>
      <c r="Q1881" s="1"/>
      <c r="R1881" s="1"/>
      <c r="S1881" s="1"/>
      <c r="T1881" s="1"/>
      <c r="U1881" s="2"/>
      <c r="V1881" s="1"/>
      <c r="W1881" s="1"/>
      <c r="X1881" s="2"/>
      <c r="Y1881" s="1"/>
      <c r="Z1881" s="1"/>
      <c r="AA1881" s="2"/>
      <c r="AB1881" s="1"/>
      <c r="AC1881" s="1"/>
      <c r="AD1881" s="2"/>
      <c r="AE1881" s="1"/>
      <c r="AF1881" s="2"/>
    </row>
    <row r="1882" spans="1:32" x14ac:dyDescent="0.25">
      <c r="A1882" s="2"/>
      <c r="B1882" s="48"/>
      <c r="C1882" s="2"/>
      <c r="D1882" s="2"/>
      <c r="E1882" s="2"/>
      <c r="F1882" s="2"/>
      <c r="G1882" s="2"/>
      <c r="H1882" s="2"/>
      <c r="I1882" s="1"/>
      <c r="J1882" s="1"/>
      <c r="K1882" s="1"/>
      <c r="L1882" s="1"/>
      <c r="M1882" s="1"/>
      <c r="N1882" s="2"/>
      <c r="O1882" s="2"/>
      <c r="P1882" s="2"/>
      <c r="Q1882" s="1"/>
      <c r="R1882" s="1"/>
      <c r="S1882" s="1"/>
      <c r="T1882" s="1"/>
      <c r="U1882" s="2"/>
      <c r="V1882" s="1"/>
      <c r="W1882" s="1"/>
      <c r="X1882" s="2"/>
      <c r="Y1882" s="1"/>
      <c r="Z1882" s="1"/>
      <c r="AA1882" s="2"/>
      <c r="AB1882" s="1"/>
      <c r="AC1882" s="1"/>
      <c r="AD1882" s="2"/>
      <c r="AE1882" s="1"/>
      <c r="AF1882" s="2"/>
    </row>
    <row r="1883" spans="1:32" x14ac:dyDescent="0.25">
      <c r="A1883" s="2"/>
      <c r="B1883" s="48"/>
      <c r="C1883" s="2"/>
      <c r="D1883" s="2"/>
      <c r="E1883" s="2"/>
      <c r="F1883" s="2"/>
      <c r="G1883" s="2"/>
      <c r="H1883" s="2"/>
      <c r="I1883" s="1"/>
      <c r="J1883" s="1"/>
      <c r="K1883" s="1"/>
      <c r="L1883" s="1"/>
      <c r="M1883" s="1"/>
      <c r="N1883" s="2"/>
      <c r="O1883" s="2"/>
      <c r="P1883" s="2"/>
      <c r="Q1883" s="1"/>
      <c r="R1883" s="1"/>
      <c r="S1883" s="1"/>
      <c r="T1883" s="1"/>
      <c r="U1883" s="2"/>
      <c r="V1883" s="1"/>
      <c r="W1883" s="1"/>
      <c r="X1883" s="2"/>
      <c r="Y1883" s="1"/>
      <c r="Z1883" s="1"/>
      <c r="AA1883" s="2"/>
      <c r="AB1883" s="1"/>
      <c r="AC1883" s="1"/>
      <c r="AD1883" s="2"/>
      <c r="AE1883" s="1"/>
      <c r="AF1883" s="2"/>
    </row>
    <row r="1884" spans="1:32" s="54" customFormat="1" x14ac:dyDescent="0.25">
      <c r="A1884" s="2"/>
      <c r="B1884" s="48"/>
      <c r="C1884" s="2"/>
      <c r="D1884" s="2"/>
      <c r="E1884" s="2"/>
      <c r="F1884" s="2"/>
      <c r="G1884" s="2"/>
      <c r="H1884" s="2"/>
      <c r="I1884" s="1"/>
      <c r="J1884" s="1"/>
      <c r="K1884" s="1"/>
      <c r="L1884" s="1"/>
      <c r="M1884" s="1"/>
      <c r="N1884" s="2"/>
      <c r="O1884" s="2"/>
      <c r="P1884" s="2"/>
      <c r="Q1884" s="1"/>
      <c r="R1884" s="1"/>
      <c r="S1884" s="1"/>
      <c r="T1884" s="1"/>
      <c r="U1884" s="2"/>
      <c r="V1884" s="1"/>
      <c r="W1884" s="1"/>
      <c r="X1884" s="2"/>
      <c r="Y1884" s="1"/>
      <c r="Z1884" s="1"/>
      <c r="AA1884" s="2"/>
      <c r="AB1884" s="1"/>
      <c r="AC1884" s="1"/>
      <c r="AD1884" s="2"/>
      <c r="AE1884" s="1"/>
      <c r="AF1884" s="2"/>
    </row>
    <row r="1885" spans="1:32" x14ac:dyDescent="0.25">
      <c r="A1885" s="2"/>
      <c r="B1885" s="48"/>
      <c r="C1885" s="2"/>
      <c r="D1885" s="2"/>
      <c r="E1885" s="2"/>
      <c r="F1885" s="2"/>
      <c r="G1885" s="2"/>
      <c r="H1885" s="2"/>
      <c r="I1885" s="1"/>
      <c r="J1885" s="1"/>
      <c r="K1885" s="1"/>
      <c r="L1885" s="1"/>
      <c r="M1885" s="1"/>
      <c r="N1885" s="2"/>
      <c r="O1885" s="2"/>
      <c r="P1885" s="2"/>
      <c r="Q1885" s="1"/>
      <c r="R1885" s="1"/>
      <c r="S1885" s="1"/>
      <c r="T1885" s="1"/>
      <c r="U1885" s="2"/>
      <c r="V1885" s="1"/>
      <c r="W1885" s="1"/>
      <c r="X1885" s="2"/>
      <c r="Y1885" s="1"/>
      <c r="Z1885" s="1"/>
      <c r="AA1885" s="2"/>
      <c r="AB1885" s="1"/>
      <c r="AC1885" s="1"/>
      <c r="AD1885" s="2"/>
      <c r="AE1885" s="1"/>
      <c r="AF1885" s="2"/>
    </row>
    <row r="1886" spans="1:32" x14ac:dyDescent="0.25">
      <c r="A1886" s="2"/>
      <c r="B1886" s="48"/>
      <c r="C1886" s="2"/>
      <c r="D1886" s="2"/>
      <c r="E1886" s="2"/>
      <c r="F1886" s="2"/>
      <c r="G1886" s="2"/>
      <c r="H1886" s="2"/>
      <c r="I1886" s="1"/>
      <c r="J1886" s="1"/>
      <c r="K1886" s="1"/>
      <c r="L1886" s="1"/>
      <c r="M1886" s="1"/>
      <c r="N1886" s="2"/>
      <c r="O1886" s="2"/>
      <c r="P1886" s="2"/>
      <c r="Q1886" s="1"/>
      <c r="R1886" s="1"/>
      <c r="S1886" s="1"/>
      <c r="T1886" s="1"/>
      <c r="U1886" s="2"/>
      <c r="V1886" s="1"/>
      <c r="W1886" s="1"/>
      <c r="X1886" s="2"/>
      <c r="Y1886" s="1"/>
      <c r="Z1886" s="1"/>
      <c r="AA1886" s="2"/>
      <c r="AB1886" s="1"/>
      <c r="AC1886" s="1"/>
      <c r="AD1886" s="2"/>
      <c r="AE1886" s="1"/>
      <c r="AF1886" s="2"/>
    </row>
    <row r="1887" spans="1:32" x14ac:dyDescent="0.25">
      <c r="A1887" s="2"/>
      <c r="B1887" s="48"/>
      <c r="C1887" s="2"/>
      <c r="D1887" s="2"/>
      <c r="E1887" s="2"/>
      <c r="F1887" s="2"/>
      <c r="G1887" s="2"/>
      <c r="H1887" s="2"/>
      <c r="I1887" s="1"/>
      <c r="J1887" s="1"/>
      <c r="K1887" s="1"/>
      <c r="L1887" s="1"/>
      <c r="M1887" s="1"/>
      <c r="N1887" s="2"/>
      <c r="O1887" s="2"/>
      <c r="P1887" s="2"/>
      <c r="Q1887" s="1"/>
      <c r="R1887" s="1"/>
      <c r="S1887" s="1"/>
      <c r="T1887" s="1"/>
      <c r="U1887" s="2"/>
      <c r="V1887" s="1"/>
      <c r="W1887" s="1"/>
      <c r="X1887" s="2"/>
      <c r="Y1887" s="1"/>
      <c r="Z1887" s="1"/>
      <c r="AA1887" s="2"/>
      <c r="AB1887" s="1"/>
      <c r="AC1887" s="1"/>
      <c r="AD1887" s="2"/>
      <c r="AE1887" s="1"/>
      <c r="AF1887" s="2"/>
    </row>
    <row r="1888" spans="1:32" x14ac:dyDescent="0.25">
      <c r="A1888" s="2"/>
      <c r="B1888" s="48"/>
      <c r="C1888" s="2"/>
      <c r="D1888" s="2"/>
      <c r="E1888" s="2"/>
      <c r="F1888" s="2"/>
      <c r="G1888" s="2"/>
      <c r="H1888" s="2"/>
      <c r="I1888" s="1"/>
      <c r="J1888" s="1"/>
      <c r="K1888" s="1"/>
      <c r="L1888" s="1"/>
      <c r="M1888" s="1"/>
      <c r="N1888" s="2"/>
      <c r="O1888" s="2"/>
      <c r="P1888" s="2"/>
      <c r="Q1888" s="1"/>
      <c r="R1888" s="1"/>
      <c r="S1888" s="1"/>
      <c r="T1888" s="1"/>
      <c r="U1888" s="2"/>
      <c r="V1888" s="1"/>
      <c r="W1888" s="1"/>
      <c r="X1888" s="2"/>
      <c r="Y1888" s="1"/>
      <c r="Z1888" s="1"/>
      <c r="AA1888" s="2"/>
      <c r="AB1888" s="1"/>
      <c r="AC1888" s="1"/>
      <c r="AD1888" s="2"/>
      <c r="AE1888" s="1"/>
      <c r="AF1888" s="2"/>
    </row>
    <row r="1889" spans="1:32" x14ac:dyDescent="0.25">
      <c r="A1889" s="2"/>
      <c r="B1889" s="48"/>
      <c r="C1889" s="2"/>
      <c r="D1889" s="2"/>
      <c r="E1889" s="2"/>
      <c r="F1889" s="2"/>
      <c r="G1889" s="2"/>
      <c r="H1889" s="2"/>
      <c r="I1889" s="1"/>
      <c r="J1889" s="1"/>
      <c r="K1889" s="1"/>
      <c r="L1889" s="1"/>
      <c r="M1889" s="1"/>
      <c r="N1889" s="2"/>
      <c r="O1889" s="2"/>
      <c r="P1889" s="2"/>
      <c r="Q1889" s="1"/>
      <c r="R1889" s="1"/>
      <c r="S1889" s="1"/>
      <c r="T1889" s="1"/>
      <c r="U1889" s="2"/>
      <c r="V1889" s="1"/>
      <c r="W1889" s="1"/>
      <c r="X1889" s="2"/>
      <c r="Y1889" s="1"/>
      <c r="Z1889" s="1"/>
      <c r="AA1889" s="2"/>
      <c r="AB1889" s="1"/>
      <c r="AC1889" s="1"/>
      <c r="AD1889" s="2"/>
      <c r="AE1889" s="1"/>
      <c r="AF1889" s="2"/>
    </row>
    <row r="1890" spans="1:32" x14ac:dyDescent="0.25">
      <c r="A1890" s="2"/>
      <c r="B1890" s="48"/>
      <c r="C1890" s="2"/>
      <c r="D1890" s="2"/>
      <c r="E1890" s="2"/>
      <c r="F1890" s="2"/>
      <c r="G1890" s="2"/>
      <c r="H1890" s="2"/>
      <c r="I1890" s="1"/>
      <c r="J1890" s="1"/>
      <c r="K1890" s="1"/>
      <c r="L1890" s="1"/>
      <c r="M1890" s="1"/>
      <c r="N1890" s="2"/>
      <c r="O1890" s="2"/>
      <c r="P1890" s="2"/>
      <c r="Q1890" s="1"/>
      <c r="R1890" s="1"/>
      <c r="S1890" s="1"/>
      <c r="T1890" s="1"/>
      <c r="U1890" s="2"/>
      <c r="V1890" s="1"/>
      <c r="W1890" s="1"/>
      <c r="X1890" s="2"/>
      <c r="Y1890" s="1"/>
      <c r="Z1890" s="1"/>
      <c r="AA1890" s="2"/>
      <c r="AB1890" s="1"/>
      <c r="AC1890" s="1"/>
      <c r="AD1890" s="2"/>
      <c r="AE1890" s="1"/>
      <c r="AF1890" s="2"/>
    </row>
    <row r="1891" spans="1:32" x14ac:dyDescent="0.25">
      <c r="A1891" s="2"/>
      <c r="B1891" s="48"/>
      <c r="C1891" s="2"/>
      <c r="D1891" s="2"/>
      <c r="E1891" s="2"/>
      <c r="F1891" s="2"/>
      <c r="G1891" s="2"/>
      <c r="H1891" s="2"/>
      <c r="I1891" s="1"/>
      <c r="J1891" s="1"/>
      <c r="K1891" s="1"/>
      <c r="L1891" s="1"/>
      <c r="M1891" s="1"/>
      <c r="N1891" s="2"/>
      <c r="O1891" s="2"/>
      <c r="P1891" s="2"/>
      <c r="Q1891" s="1"/>
      <c r="R1891" s="1"/>
      <c r="S1891" s="1"/>
      <c r="T1891" s="1"/>
      <c r="U1891" s="2"/>
      <c r="V1891" s="1"/>
      <c r="W1891" s="1"/>
      <c r="X1891" s="2"/>
      <c r="Y1891" s="1"/>
      <c r="Z1891" s="1"/>
      <c r="AA1891" s="2"/>
      <c r="AB1891" s="1"/>
      <c r="AC1891" s="1"/>
      <c r="AD1891" s="2"/>
      <c r="AE1891" s="1"/>
      <c r="AF1891" s="2"/>
    </row>
    <row r="1892" spans="1:32" s="54" customFormat="1" x14ac:dyDescent="0.25">
      <c r="A1892" s="2"/>
      <c r="B1892" s="48"/>
      <c r="C1892" s="2"/>
      <c r="D1892" s="2"/>
      <c r="E1892" s="2"/>
      <c r="F1892" s="2"/>
      <c r="G1892" s="2"/>
      <c r="H1892" s="2"/>
      <c r="I1892" s="1"/>
      <c r="J1892" s="1"/>
      <c r="K1892" s="1"/>
      <c r="L1892" s="1"/>
      <c r="M1892" s="1"/>
      <c r="N1892" s="2"/>
      <c r="O1892" s="2"/>
      <c r="P1892" s="2"/>
      <c r="Q1892" s="1"/>
      <c r="R1892" s="1"/>
      <c r="S1892" s="1"/>
      <c r="T1892" s="1"/>
      <c r="U1892" s="2"/>
      <c r="V1892" s="1"/>
      <c r="W1892" s="1"/>
      <c r="X1892" s="2"/>
      <c r="Y1892" s="1"/>
      <c r="Z1892" s="1"/>
      <c r="AA1892" s="2"/>
      <c r="AB1892" s="1"/>
      <c r="AC1892" s="1"/>
      <c r="AD1892" s="2"/>
      <c r="AE1892" s="1"/>
      <c r="AF1892" s="2"/>
    </row>
    <row r="1893" spans="1:32" x14ac:dyDescent="0.25">
      <c r="A1893" s="2"/>
      <c r="B1893" s="48"/>
      <c r="C1893" s="2"/>
      <c r="D1893" s="2"/>
      <c r="E1893" s="2"/>
      <c r="F1893" s="2"/>
      <c r="G1893" s="2"/>
      <c r="H1893" s="2"/>
      <c r="I1893" s="1"/>
      <c r="J1893" s="1"/>
      <c r="K1893" s="1"/>
      <c r="L1893" s="1"/>
      <c r="M1893" s="1"/>
      <c r="N1893" s="2"/>
      <c r="O1893" s="2"/>
      <c r="P1893" s="2"/>
      <c r="Q1893" s="1"/>
      <c r="R1893" s="1"/>
      <c r="S1893" s="1"/>
      <c r="T1893" s="1"/>
      <c r="U1893" s="2"/>
      <c r="V1893" s="1"/>
      <c r="W1893" s="1"/>
      <c r="X1893" s="2"/>
      <c r="Y1893" s="1"/>
      <c r="Z1893" s="1"/>
      <c r="AA1893" s="2"/>
      <c r="AB1893" s="1"/>
      <c r="AC1893" s="1"/>
      <c r="AD1893" s="2"/>
      <c r="AE1893" s="1"/>
      <c r="AF1893" s="2"/>
    </row>
    <row r="1894" spans="1:32" x14ac:dyDescent="0.25">
      <c r="A1894" s="2"/>
      <c r="B1894" s="48"/>
      <c r="C1894" s="2"/>
      <c r="D1894" s="2"/>
      <c r="E1894" s="2"/>
      <c r="F1894" s="2"/>
      <c r="G1894" s="2"/>
      <c r="H1894" s="2"/>
      <c r="I1894" s="1"/>
      <c r="J1894" s="1"/>
      <c r="K1894" s="1"/>
      <c r="L1894" s="1"/>
      <c r="M1894" s="1"/>
      <c r="N1894" s="2"/>
      <c r="O1894" s="2"/>
      <c r="P1894" s="2"/>
      <c r="Q1894" s="1"/>
      <c r="R1894" s="1"/>
      <c r="S1894" s="1"/>
      <c r="T1894" s="1"/>
      <c r="U1894" s="2"/>
      <c r="V1894" s="1"/>
      <c r="W1894" s="1"/>
      <c r="X1894" s="2"/>
      <c r="Y1894" s="1"/>
      <c r="Z1894" s="1"/>
      <c r="AA1894" s="2"/>
      <c r="AB1894" s="1"/>
      <c r="AC1894" s="1"/>
      <c r="AD1894" s="2"/>
      <c r="AE1894" s="1"/>
      <c r="AF1894" s="2"/>
    </row>
    <row r="1895" spans="1:32" x14ac:dyDescent="0.25">
      <c r="A1895" s="2"/>
      <c r="B1895" s="48"/>
      <c r="C1895" s="2"/>
      <c r="D1895" s="2"/>
      <c r="E1895" s="2"/>
      <c r="F1895" s="2"/>
      <c r="G1895" s="2"/>
      <c r="H1895" s="2"/>
      <c r="I1895" s="1"/>
      <c r="J1895" s="1"/>
      <c r="K1895" s="1"/>
      <c r="L1895" s="1"/>
      <c r="M1895" s="1"/>
      <c r="N1895" s="2"/>
      <c r="O1895" s="2"/>
      <c r="P1895" s="2"/>
      <c r="Q1895" s="1"/>
      <c r="R1895" s="1"/>
      <c r="S1895" s="1"/>
      <c r="T1895" s="1"/>
      <c r="U1895" s="2"/>
      <c r="V1895" s="1"/>
      <c r="W1895" s="1"/>
      <c r="X1895" s="2"/>
      <c r="Y1895" s="1"/>
      <c r="Z1895" s="1"/>
      <c r="AA1895" s="2"/>
      <c r="AB1895" s="1"/>
      <c r="AC1895" s="1"/>
      <c r="AD1895" s="2"/>
      <c r="AE1895" s="1"/>
      <c r="AF1895" s="2"/>
    </row>
    <row r="1896" spans="1:32" x14ac:dyDescent="0.25">
      <c r="A1896" s="2"/>
      <c r="B1896" s="48"/>
      <c r="C1896" s="2"/>
      <c r="D1896" s="2"/>
      <c r="E1896" s="2"/>
      <c r="F1896" s="2"/>
      <c r="G1896" s="2"/>
      <c r="H1896" s="2"/>
      <c r="I1896" s="1"/>
      <c r="J1896" s="1"/>
      <c r="K1896" s="1"/>
      <c r="L1896" s="1"/>
      <c r="M1896" s="1"/>
      <c r="N1896" s="2"/>
      <c r="O1896" s="2"/>
      <c r="P1896" s="2"/>
      <c r="Q1896" s="1"/>
      <c r="R1896" s="1"/>
      <c r="S1896" s="1"/>
      <c r="T1896" s="1"/>
      <c r="U1896" s="2"/>
      <c r="V1896" s="1"/>
      <c r="W1896" s="1"/>
      <c r="X1896" s="2"/>
      <c r="Y1896" s="1"/>
      <c r="Z1896" s="1"/>
      <c r="AA1896" s="2"/>
      <c r="AB1896" s="1"/>
      <c r="AC1896" s="1"/>
      <c r="AD1896" s="2"/>
      <c r="AE1896" s="1"/>
      <c r="AF1896" s="2"/>
    </row>
    <row r="1897" spans="1:32" x14ac:dyDescent="0.25">
      <c r="A1897" s="2"/>
      <c r="B1897" s="48"/>
      <c r="C1897" s="2"/>
      <c r="D1897" s="2"/>
      <c r="E1897" s="2"/>
      <c r="F1897" s="2"/>
      <c r="G1897" s="2"/>
      <c r="H1897" s="2"/>
      <c r="I1897" s="1"/>
      <c r="J1897" s="1"/>
      <c r="K1897" s="1"/>
      <c r="L1897" s="1"/>
      <c r="M1897" s="1"/>
      <c r="N1897" s="2"/>
      <c r="O1897" s="2"/>
      <c r="P1897" s="2"/>
      <c r="Q1897" s="1"/>
      <c r="R1897" s="1"/>
      <c r="S1897" s="1"/>
      <c r="T1897" s="1"/>
      <c r="U1897" s="2"/>
      <c r="V1897" s="1"/>
      <c r="W1897" s="1"/>
      <c r="X1897" s="2"/>
      <c r="Y1897" s="1"/>
      <c r="Z1897" s="1"/>
      <c r="AA1897" s="2"/>
      <c r="AB1897" s="1"/>
      <c r="AC1897" s="1"/>
      <c r="AD1897" s="2"/>
      <c r="AE1897" s="1"/>
      <c r="AF1897" s="2"/>
    </row>
    <row r="1898" spans="1:32" x14ac:dyDescent="0.25">
      <c r="A1898" s="2"/>
      <c r="B1898" s="48"/>
      <c r="C1898" s="2"/>
      <c r="D1898" s="2"/>
      <c r="E1898" s="2"/>
      <c r="F1898" s="2"/>
      <c r="G1898" s="2"/>
      <c r="H1898" s="2"/>
      <c r="I1898" s="1"/>
      <c r="J1898" s="1"/>
      <c r="K1898" s="1"/>
      <c r="L1898" s="1"/>
      <c r="M1898" s="1"/>
      <c r="N1898" s="2"/>
      <c r="O1898" s="2"/>
      <c r="P1898" s="2"/>
      <c r="Q1898" s="1"/>
      <c r="R1898" s="1"/>
      <c r="S1898" s="1"/>
      <c r="T1898" s="1"/>
      <c r="U1898" s="2"/>
      <c r="V1898" s="1"/>
      <c r="W1898" s="1"/>
      <c r="X1898" s="2"/>
      <c r="Y1898" s="1"/>
      <c r="Z1898" s="1"/>
      <c r="AA1898" s="2"/>
      <c r="AB1898" s="1"/>
      <c r="AC1898" s="1"/>
      <c r="AD1898" s="2"/>
      <c r="AE1898" s="1"/>
      <c r="AF1898" s="2"/>
    </row>
    <row r="1899" spans="1:32" x14ac:dyDescent="0.25">
      <c r="A1899" s="2"/>
      <c r="B1899" s="48"/>
      <c r="C1899" s="2"/>
      <c r="D1899" s="2"/>
      <c r="E1899" s="2"/>
      <c r="F1899" s="2"/>
      <c r="G1899" s="2"/>
      <c r="H1899" s="2"/>
      <c r="I1899" s="1"/>
      <c r="J1899" s="1"/>
      <c r="K1899" s="1"/>
      <c r="L1899" s="1"/>
      <c r="M1899" s="1"/>
      <c r="N1899" s="2"/>
      <c r="O1899" s="2"/>
      <c r="P1899" s="2"/>
      <c r="Q1899" s="1"/>
      <c r="R1899" s="1"/>
      <c r="S1899" s="1"/>
      <c r="T1899" s="1"/>
      <c r="U1899" s="2"/>
      <c r="V1899" s="1"/>
      <c r="W1899" s="1"/>
      <c r="X1899" s="2"/>
      <c r="Y1899" s="1"/>
      <c r="Z1899" s="1"/>
      <c r="AA1899" s="2"/>
      <c r="AB1899" s="1"/>
      <c r="AC1899" s="1"/>
      <c r="AD1899" s="2"/>
      <c r="AE1899" s="1"/>
      <c r="AF1899" s="2"/>
    </row>
    <row r="1900" spans="1:32" s="54" customFormat="1" x14ac:dyDescent="0.25">
      <c r="A1900" s="2"/>
      <c r="B1900" s="48"/>
      <c r="C1900" s="2"/>
      <c r="D1900" s="2"/>
      <c r="E1900" s="2"/>
      <c r="F1900" s="2"/>
      <c r="G1900" s="2"/>
      <c r="H1900" s="2"/>
      <c r="I1900" s="1"/>
      <c r="J1900" s="1"/>
      <c r="K1900" s="1"/>
      <c r="L1900" s="1"/>
      <c r="M1900" s="1"/>
      <c r="N1900" s="2"/>
      <c r="O1900" s="2"/>
      <c r="P1900" s="2"/>
      <c r="Q1900" s="1"/>
      <c r="R1900" s="1"/>
      <c r="S1900" s="1"/>
      <c r="T1900" s="1"/>
      <c r="U1900" s="2"/>
      <c r="V1900" s="1"/>
      <c r="W1900" s="1"/>
      <c r="X1900" s="2"/>
      <c r="Y1900" s="1"/>
      <c r="Z1900" s="1"/>
      <c r="AA1900" s="2"/>
      <c r="AB1900" s="1"/>
      <c r="AC1900" s="1"/>
      <c r="AD1900" s="2"/>
      <c r="AE1900" s="1"/>
      <c r="AF1900" s="2"/>
    </row>
    <row r="1901" spans="1:32" x14ac:dyDescent="0.25">
      <c r="A1901" s="2"/>
      <c r="B1901" s="48"/>
      <c r="C1901" s="2"/>
      <c r="D1901" s="2"/>
      <c r="E1901" s="2"/>
      <c r="F1901" s="2"/>
      <c r="G1901" s="2"/>
      <c r="H1901" s="2"/>
      <c r="I1901" s="1"/>
      <c r="J1901" s="1"/>
      <c r="K1901" s="1"/>
      <c r="L1901" s="1"/>
      <c r="M1901" s="1"/>
      <c r="N1901" s="2"/>
      <c r="O1901" s="2"/>
      <c r="P1901" s="2"/>
      <c r="Q1901" s="1"/>
      <c r="R1901" s="1"/>
      <c r="S1901" s="1"/>
      <c r="T1901" s="1"/>
      <c r="U1901" s="2"/>
      <c r="V1901" s="1"/>
      <c r="W1901" s="1"/>
      <c r="X1901" s="2"/>
      <c r="Y1901" s="1"/>
      <c r="Z1901" s="1"/>
      <c r="AA1901" s="2"/>
      <c r="AB1901" s="1"/>
      <c r="AC1901" s="1"/>
      <c r="AD1901" s="2"/>
      <c r="AE1901" s="1"/>
      <c r="AF1901" s="2"/>
    </row>
    <row r="1902" spans="1:32" x14ac:dyDescent="0.25">
      <c r="A1902" s="2"/>
      <c r="B1902" s="48"/>
      <c r="C1902" s="2"/>
      <c r="D1902" s="2"/>
      <c r="E1902" s="2"/>
      <c r="F1902" s="2"/>
      <c r="G1902" s="2"/>
      <c r="H1902" s="2"/>
      <c r="I1902" s="1"/>
      <c r="J1902" s="1"/>
      <c r="K1902" s="1"/>
      <c r="L1902" s="1"/>
      <c r="M1902" s="1"/>
      <c r="N1902" s="2"/>
      <c r="O1902" s="2"/>
      <c r="P1902" s="2"/>
      <c r="Q1902" s="1"/>
      <c r="R1902" s="1"/>
      <c r="S1902" s="1"/>
      <c r="T1902" s="1"/>
      <c r="U1902" s="2"/>
      <c r="V1902" s="1"/>
      <c r="W1902" s="1"/>
      <c r="X1902" s="2"/>
      <c r="Y1902" s="1"/>
      <c r="Z1902" s="1"/>
      <c r="AA1902" s="2"/>
      <c r="AB1902" s="1"/>
      <c r="AC1902" s="1"/>
      <c r="AD1902" s="2"/>
      <c r="AE1902" s="1"/>
      <c r="AF1902" s="2"/>
    </row>
    <row r="1903" spans="1:32" x14ac:dyDescent="0.25">
      <c r="A1903" s="2"/>
      <c r="B1903" s="48"/>
      <c r="C1903" s="2"/>
      <c r="D1903" s="2"/>
      <c r="E1903" s="2"/>
      <c r="F1903" s="2"/>
      <c r="G1903" s="2"/>
      <c r="H1903" s="2"/>
      <c r="I1903" s="1"/>
      <c r="J1903" s="1"/>
      <c r="K1903" s="1"/>
      <c r="L1903" s="1"/>
      <c r="M1903" s="1"/>
      <c r="N1903" s="2"/>
      <c r="O1903" s="2"/>
      <c r="P1903" s="2"/>
      <c r="Q1903" s="1"/>
      <c r="R1903" s="1"/>
      <c r="S1903" s="1"/>
      <c r="T1903" s="1"/>
      <c r="U1903" s="2"/>
      <c r="V1903" s="1"/>
      <c r="W1903" s="1"/>
      <c r="X1903" s="2"/>
      <c r="Y1903" s="1"/>
      <c r="Z1903" s="1"/>
      <c r="AA1903" s="2"/>
      <c r="AB1903" s="1"/>
      <c r="AC1903" s="1"/>
      <c r="AD1903" s="2"/>
      <c r="AE1903" s="1"/>
      <c r="AF1903" s="2"/>
    </row>
    <row r="1904" spans="1:32" x14ac:dyDescent="0.25">
      <c r="A1904" s="2"/>
      <c r="B1904" s="48"/>
      <c r="C1904" s="2"/>
      <c r="D1904" s="2"/>
      <c r="E1904" s="2"/>
      <c r="F1904" s="2"/>
      <c r="G1904" s="2"/>
      <c r="H1904" s="2"/>
      <c r="I1904" s="1"/>
      <c r="J1904" s="1"/>
      <c r="K1904" s="1"/>
      <c r="L1904" s="1"/>
      <c r="M1904" s="1"/>
      <c r="N1904" s="2"/>
      <c r="O1904" s="2"/>
      <c r="P1904" s="2"/>
      <c r="Q1904" s="1"/>
      <c r="R1904" s="1"/>
      <c r="S1904" s="1"/>
      <c r="T1904" s="1"/>
      <c r="U1904" s="2"/>
      <c r="V1904" s="1"/>
      <c r="W1904" s="1"/>
      <c r="X1904" s="2"/>
      <c r="Y1904" s="1"/>
      <c r="Z1904" s="1"/>
      <c r="AA1904" s="2"/>
      <c r="AB1904" s="1"/>
      <c r="AC1904" s="1"/>
      <c r="AD1904" s="2"/>
      <c r="AE1904" s="1"/>
      <c r="AF1904" s="2"/>
    </row>
    <row r="1905" spans="1:32" x14ac:dyDescent="0.25">
      <c r="A1905" s="2"/>
      <c r="B1905" s="48"/>
      <c r="C1905" s="2"/>
      <c r="D1905" s="2"/>
      <c r="E1905" s="2"/>
      <c r="F1905" s="2"/>
      <c r="G1905" s="2"/>
      <c r="H1905" s="2"/>
      <c r="I1905" s="1"/>
      <c r="J1905" s="1"/>
      <c r="K1905" s="1"/>
      <c r="L1905" s="1"/>
      <c r="M1905" s="1"/>
      <c r="N1905" s="2"/>
      <c r="O1905" s="2"/>
      <c r="P1905" s="2"/>
      <c r="Q1905" s="1"/>
      <c r="R1905" s="1"/>
      <c r="S1905" s="1"/>
      <c r="T1905" s="1"/>
      <c r="U1905" s="2"/>
      <c r="V1905" s="1"/>
      <c r="W1905" s="1"/>
      <c r="X1905" s="2"/>
      <c r="Y1905" s="1"/>
      <c r="Z1905" s="1"/>
      <c r="AA1905" s="2"/>
      <c r="AB1905" s="1"/>
      <c r="AC1905" s="1"/>
      <c r="AD1905" s="2"/>
      <c r="AE1905" s="1"/>
      <c r="AF1905" s="2"/>
    </row>
    <row r="1906" spans="1:32" x14ac:dyDescent="0.25">
      <c r="A1906" s="2"/>
      <c r="B1906" s="48"/>
      <c r="C1906" s="2"/>
      <c r="D1906" s="2"/>
      <c r="E1906" s="2"/>
      <c r="F1906" s="2"/>
      <c r="G1906" s="2"/>
      <c r="H1906" s="2"/>
      <c r="I1906" s="1"/>
      <c r="J1906" s="1"/>
      <c r="K1906" s="1"/>
      <c r="L1906" s="1"/>
      <c r="M1906" s="1"/>
      <c r="N1906" s="2"/>
      <c r="O1906" s="2"/>
      <c r="P1906" s="2"/>
      <c r="Q1906" s="1"/>
      <c r="R1906" s="1"/>
      <c r="S1906" s="1"/>
      <c r="T1906" s="1"/>
      <c r="U1906" s="2"/>
      <c r="V1906" s="1"/>
      <c r="W1906" s="1"/>
      <c r="X1906" s="2"/>
      <c r="Y1906" s="1"/>
      <c r="Z1906" s="1"/>
      <c r="AA1906" s="2"/>
      <c r="AB1906" s="1"/>
      <c r="AC1906" s="1"/>
      <c r="AD1906" s="2"/>
      <c r="AE1906" s="1"/>
      <c r="AF1906" s="2"/>
    </row>
    <row r="1907" spans="1:32" x14ac:dyDescent="0.25">
      <c r="A1907" s="2"/>
      <c r="B1907" s="48"/>
      <c r="C1907" s="2"/>
      <c r="D1907" s="2"/>
      <c r="E1907" s="2"/>
      <c r="F1907" s="2"/>
      <c r="G1907" s="2"/>
      <c r="H1907" s="2"/>
      <c r="I1907" s="1"/>
      <c r="J1907" s="1"/>
      <c r="K1907" s="1"/>
      <c r="L1907" s="1"/>
      <c r="M1907" s="1"/>
      <c r="N1907" s="2"/>
      <c r="O1907" s="2"/>
      <c r="P1907" s="2"/>
      <c r="Q1907" s="1"/>
      <c r="R1907" s="1"/>
      <c r="S1907" s="1"/>
      <c r="T1907" s="1"/>
      <c r="U1907" s="2"/>
      <c r="V1907" s="1"/>
      <c r="W1907" s="1"/>
      <c r="X1907" s="2"/>
      <c r="Y1907" s="1"/>
      <c r="Z1907" s="1"/>
      <c r="AA1907" s="2"/>
      <c r="AB1907" s="1"/>
      <c r="AC1907" s="1"/>
      <c r="AD1907" s="2"/>
      <c r="AE1907" s="1"/>
      <c r="AF1907" s="2"/>
    </row>
    <row r="1908" spans="1:32" s="54" customFormat="1" x14ac:dyDescent="0.25">
      <c r="A1908" s="2"/>
      <c r="B1908" s="48"/>
      <c r="C1908" s="2"/>
      <c r="D1908" s="2"/>
      <c r="E1908" s="2"/>
      <c r="F1908" s="2"/>
      <c r="G1908" s="2"/>
      <c r="H1908" s="2"/>
      <c r="I1908" s="1"/>
      <c r="J1908" s="1"/>
      <c r="K1908" s="1"/>
      <c r="L1908" s="1"/>
      <c r="M1908" s="1"/>
      <c r="N1908" s="2"/>
      <c r="O1908" s="2"/>
      <c r="P1908" s="2"/>
      <c r="Q1908" s="1"/>
      <c r="R1908" s="1"/>
      <c r="S1908" s="1"/>
      <c r="T1908" s="1"/>
      <c r="U1908" s="2"/>
      <c r="V1908" s="1"/>
      <c r="W1908" s="1"/>
      <c r="X1908" s="2"/>
      <c r="Y1908" s="1"/>
      <c r="Z1908" s="1"/>
      <c r="AA1908" s="2"/>
      <c r="AB1908" s="1"/>
      <c r="AC1908" s="1"/>
      <c r="AD1908" s="2"/>
      <c r="AE1908" s="1"/>
      <c r="AF1908" s="2"/>
    </row>
    <row r="1909" spans="1:32" x14ac:dyDescent="0.25">
      <c r="A1909" s="2"/>
      <c r="B1909" s="48"/>
      <c r="C1909" s="2"/>
      <c r="D1909" s="2"/>
      <c r="E1909" s="2"/>
      <c r="F1909" s="2"/>
      <c r="G1909" s="2"/>
      <c r="H1909" s="2"/>
      <c r="I1909" s="1"/>
      <c r="J1909" s="1"/>
      <c r="K1909" s="1"/>
      <c r="L1909" s="1"/>
      <c r="M1909" s="1"/>
      <c r="N1909" s="2"/>
      <c r="O1909" s="2"/>
      <c r="P1909" s="2"/>
      <c r="Q1909" s="1"/>
      <c r="R1909" s="1"/>
      <c r="S1909" s="1"/>
      <c r="T1909" s="1"/>
      <c r="U1909" s="2"/>
      <c r="V1909" s="1"/>
      <c r="W1909" s="1"/>
      <c r="X1909" s="2"/>
      <c r="Y1909" s="1"/>
      <c r="Z1909" s="1"/>
      <c r="AA1909" s="2"/>
      <c r="AB1909" s="1"/>
      <c r="AC1909" s="1"/>
      <c r="AD1909" s="2"/>
      <c r="AE1909" s="1"/>
      <c r="AF1909" s="2"/>
    </row>
    <row r="1910" spans="1:32" x14ac:dyDescent="0.25">
      <c r="A1910" s="2"/>
      <c r="B1910" s="48"/>
      <c r="C1910" s="2"/>
      <c r="D1910" s="2"/>
      <c r="E1910" s="2"/>
      <c r="F1910" s="2"/>
      <c r="G1910" s="2"/>
      <c r="H1910" s="2"/>
      <c r="I1910" s="1"/>
      <c r="J1910" s="1"/>
      <c r="K1910" s="1"/>
      <c r="L1910" s="1"/>
      <c r="M1910" s="1"/>
      <c r="N1910" s="2"/>
      <c r="O1910" s="2"/>
      <c r="P1910" s="2"/>
      <c r="Q1910" s="1"/>
      <c r="R1910" s="1"/>
      <c r="S1910" s="1"/>
      <c r="T1910" s="1"/>
      <c r="U1910" s="2"/>
      <c r="V1910" s="1"/>
      <c r="W1910" s="1"/>
      <c r="X1910" s="2"/>
      <c r="Y1910" s="1"/>
      <c r="Z1910" s="1"/>
      <c r="AA1910" s="2"/>
      <c r="AB1910" s="1"/>
      <c r="AC1910" s="1"/>
      <c r="AD1910" s="2"/>
      <c r="AE1910" s="1"/>
      <c r="AF1910" s="2"/>
    </row>
    <row r="1911" spans="1:32" x14ac:dyDescent="0.25">
      <c r="A1911" s="2"/>
      <c r="B1911" s="48"/>
      <c r="C1911" s="2"/>
      <c r="D1911" s="2"/>
      <c r="E1911" s="2"/>
      <c r="F1911" s="2"/>
      <c r="G1911" s="2"/>
      <c r="H1911" s="2"/>
      <c r="I1911" s="1"/>
      <c r="J1911" s="1"/>
      <c r="K1911" s="1"/>
      <c r="L1911" s="1"/>
      <c r="M1911" s="1"/>
      <c r="N1911" s="2"/>
      <c r="O1911" s="2"/>
      <c r="P1911" s="2"/>
      <c r="Q1911" s="1"/>
      <c r="R1911" s="1"/>
      <c r="S1911" s="1"/>
      <c r="T1911" s="1"/>
      <c r="U1911" s="2"/>
      <c r="V1911" s="1"/>
      <c r="W1911" s="1"/>
      <c r="X1911" s="2"/>
      <c r="Y1911" s="1"/>
      <c r="Z1911" s="1"/>
      <c r="AA1911" s="2"/>
      <c r="AB1911" s="1"/>
      <c r="AC1911" s="1"/>
      <c r="AD1911" s="2"/>
      <c r="AE1911" s="1"/>
      <c r="AF1911" s="2"/>
    </row>
    <row r="1912" spans="1:32" x14ac:dyDescent="0.25">
      <c r="A1912" s="2"/>
      <c r="B1912" s="48"/>
      <c r="C1912" s="2"/>
      <c r="D1912" s="2"/>
      <c r="E1912" s="2"/>
      <c r="F1912" s="2"/>
      <c r="G1912" s="2"/>
      <c r="H1912" s="2"/>
      <c r="I1912" s="1"/>
      <c r="J1912" s="1"/>
      <c r="K1912" s="1"/>
      <c r="L1912" s="1"/>
      <c r="M1912" s="1"/>
      <c r="N1912" s="2"/>
      <c r="O1912" s="2"/>
      <c r="P1912" s="2"/>
      <c r="Q1912" s="1"/>
      <c r="R1912" s="1"/>
      <c r="S1912" s="1"/>
      <c r="T1912" s="1"/>
      <c r="U1912" s="2"/>
      <c r="V1912" s="1"/>
      <c r="W1912" s="1"/>
      <c r="X1912" s="2"/>
      <c r="Y1912" s="1"/>
      <c r="Z1912" s="1"/>
      <c r="AA1912" s="2"/>
      <c r="AB1912" s="1"/>
      <c r="AC1912" s="1"/>
      <c r="AD1912" s="2"/>
      <c r="AE1912" s="1"/>
      <c r="AF1912" s="2"/>
    </row>
    <row r="1913" spans="1:32" x14ac:dyDescent="0.25">
      <c r="A1913" s="2"/>
      <c r="B1913" s="48"/>
      <c r="C1913" s="2"/>
      <c r="D1913" s="2"/>
      <c r="E1913" s="2"/>
      <c r="F1913" s="2"/>
      <c r="G1913" s="2"/>
      <c r="H1913" s="2"/>
      <c r="I1913" s="1"/>
      <c r="J1913" s="1"/>
      <c r="K1913" s="1"/>
      <c r="L1913" s="1"/>
      <c r="M1913" s="1"/>
      <c r="N1913" s="2"/>
      <c r="O1913" s="2"/>
      <c r="P1913" s="2"/>
      <c r="Q1913" s="1"/>
      <c r="R1913" s="1"/>
      <c r="S1913" s="1"/>
      <c r="T1913" s="1"/>
      <c r="U1913" s="2"/>
      <c r="V1913" s="1"/>
      <c r="W1913" s="1"/>
      <c r="X1913" s="2"/>
      <c r="Y1913" s="1"/>
      <c r="Z1913" s="1"/>
      <c r="AA1913" s="2"/>
      <c r="AB1913" s="1"/>
      <c r="AC1913" s="1"/>
      <c r="AD1913" s="2"/>
      <c r="AE1913" s="1"/>
      <c r="AF1913" s="2"/>
    </row>
    <row r="1914" spans="1:32" x14ac:dyDescent="0.25">
      <c r="A1914" s="2"/>
      <c r="B1914" s="48"/>
      <c r="C1914" s="2"/>
      <c r="D1914" s="2"/>
      <c r="E1914" s="2"/>
      <c r="F1914" s="2"/>
      <c r="G1914" s="2"/>
      <c r="H1914" s="2"/>
      <c r="I1914" s="1"/>
      <c r="J1914" s="1"/>
      <c r="K1914" s="1"/>
      <c r="L1914" s="1"/>
      <c r="M1914" s="1"/>
      <c r="N1914" s="2"/>
      <c r="O1914" s="2"/>
      <c r="P1914" s="2"/>
      <c r="Q1914" s="1"/>
      <c r="R1914" s="1"/>
      <c r="S1914" s="1"/>
      <c r="T1914" s="1"/>
      <c r="U1914" s="2"/>
      <c r="V1914" s="1"/>
      <c r="W1914" s="1"/>
      <c r="X1914" s="2"/>
      <c r="Y1914" s="1"/>
      <c r="Z1914" s="1"/>
      <c r="AA1914" s="2"/>
      <c r="AB1914" s="1"/>
      <c r="AC1914" s="1"/>
      <c r="AD1914" s="2"/>
      <c r="AE1914" s="1"/>
      <c r="AF1914" s="2"/>
    </row>
    <row r="1915" spans="1:32" x14ac:dyDescent="0.25">
      <c r="A1915" s="2"/>
      <c r="B1915" s="48"/>
      <c r="C1915" s="2"/>
      <c r="D1915" s="2"/>
      <c r="E1915" s="2"/>
      <c r="F1915" s="2"/>
      <c r="G1915" s="2"/>
      <c r="H1915" s="2"/>
      <c r="I1915" s="1"/>
      <c r="J1915" s="1"/>
      <c r="K1915" s="1"/>
      <c r="L1915" s="1"/>
      <c r="M1915" s="1"/>
      <c r="N1915" s="2"/>
      <c r="O1915" s="2"/>
      <c r="P1915" s="2"/>
      <c r="Q1915" s="1"/>
      <c r="R1915" s="1"/>
      <c r="S1915" s="1"/>
      <c r="T1915" s="1"/>
      <c r="U1915" s="2"/>
      <c r="V1915" s="1"/>
      <c r="W1915" s="1"/>
      <c r="X1915" s="2"/>
      <c r="Y1915" s="1"/>
      <c r="Z1915" s="1"/>
      <c r="AA1915" s="2"/>
      <c r="AB1915" s="1"/>
      <c r="AC1915" s="1"/>
      <c r="AD1915" s="2"/>
      <c r="AE1915" s="1"/>
      <c r="AF1915" s="2"/>
    </row>
    <row r="1916" spans="1:32" s="54" customFormat="1" x14ac:dyDescent="0.25">
      <c r="A1916" s="2"/>
      <c r="B1916" s="48"/>
      <c r="C1916" s="2"/>
      <c r="D1916" s="2"/>
      <c r="E1916" s="2"/>
      <c r="F1916" s="2"/>
      <c r="G1916" s="2"/>
      <c r="H1916" s="2"/>
      <c r="I1916" s="1"/>
      <c r="J1916" s="1"/>
      <c r="K1916" s="1"/>
      <c r="L1916" s="1"/>
      <c r="M1916" s="1"/>
      <c r="N1916" s="2"/>
      <c r="O1916" s="2"/>
      <c r="P1916" s="2"/>
      <c r="Q1916" s="1"/>
      <c r="R1916" s="1"/>
      <c r="S1916" s="1"/>
      <c r="T1916" s="1"/>
      <c r="U1916" s="2"/>
      <c r="V1916" s="1"/>
      <c r="W1916" s="1"/>
      <c r="X1916" s="2"/>
      <c r="Y1916" s="1"/>
      <c r="Z1916" s="1"/>
      <c r="AA1916" s="2"/>
      <c r="AB1916" s="1"/>
      <c r="AC1916" s="1"/>
      <c r="AD1916" s="2"/>
      <c r="AE1916" s="1"/>
      <c r="AF1916" s="2"/>
    </row>
    <row r="1917" spans="1:32" x14ac:dyDescent="0.25">
      <c r="A1917" s="2"/>
      <c r="B1917" s="48"/>
      <c r="C1917" s="2"/>
      <c r="D1917" s="2"/>
      <c r="E1917" s="2"/>
      <c r="F1917" s="2"/>
      <c r="G1917" s="2"/>
      <c r="H1917" s="2"/>
      <c r="I1917" s="1"/>
      <c r="J1917" s="1"/>
      <c r="K1917" s="1"/>
      <c r="L1917" s="1"/>
      <c r="M1917" s="1"/>
      <c r="N1917" s="2"/>
      <c r="O1917" s="2"/>
      <c r="P1917" s="2"/>
      <c r="Q1917" s="1"/>
      <c r="R1917" s="1"/>
      <c r="S1917" s="1"/>
      <c r="T1917" s="1"/>
      <c r="U1917" s="2"/>
      <c r="V1917" s="1"/>
      <c r="W1917" s="1"/>
      <c r="X1917" s="2"/>
      <c r="Y1917" s="1"/>
      <c r="Z1917" s="1"/>
      <c r="AA1917" s="2"/>
      <c r="AB1917" s="1"/>
      <c r="AC1917" s="1"/>
      <c r="AD1917" s="2"/>
      <c r="AE1917" s="1"/>
      <c r="AF1917" s="2"/>
    </row>
    <row r="1918" spans="1:32" x14ac:dyDescent="0.25">
      <c r="A1918" s="2"/>
      <c r="B1918" s="48"/>
      <c r="C1918" s="2"/>
      <c r="D1918" s="2"/>
      <c r="E1918" s="2"/>
      <c r="F1918" s="2"/>
      <c r="G1918" s="2"/>
      <c r="H1918" s="2"/>
      <c r="I1918" s="1"/>
      <c r="J1918" s="1"/>
      <c r="K1918" s="1"/>
      <c r="L1918" s="1"/>
      <c r="M1918" s="1"/>
      <c r="N1918" s="2"/>
      <c r="O1918" s="2"/>
      <c r="P1918" s="2"/>
      <c r="Q1918" s="1"/>
      <c r="R1918" s="1"/>
      <c r="S1918" s="1"/>
      <c r="T1918" s="1"/>
      <c r="U1918" s="2"/>
      <c r="V1918" s="1"/>
      <c r="W1918" s="1"/>
      <c r="X1918" s="2"/>
      <c r="Y1918" s="1"/>
      <c r="Z1918" s="1"/>
      <c r="AA1918" s="2"/>
      <c r="AB1918" s="1"/>
      <c r="AC1918" s="1"/>
      <c r="AD1918" s="2"/>
      <c r="AE1918" s="1"/>
      <c r="AF1918" s="2"/>
    </row>
    <row r="1919" spans="1:32" x14ac:dyDescent="0.25">
      <c r="A1919" s="2"/>
      <c r="B1919" s="48"/>
      <c r="C1919" s="2"/>
      <c r="D1919" s="2"/>
      <c r="E1919" s="2"/>
      <c r="F1919" s="2"/>
      <c r="G1919" s="2"/>
      <c r="H1919" s="2"/>
      <c r="I1919" s="1"/>
      <c r="J1919" s="1"/>
      <c r="K1919" s="1"/>
      <c r="L1919" s="1"/>
      <c r="M1919" s="1"/>
      <c r="N1919" s="2"/>
      <c r="O1919" s="2"/>
      <c r="P1919" s="2"/>
      <c r="Q1919" s="1"/>
      <c r="R1919" s="1"/>
      <c r="S1919" s="1"/>
      <c r="T1919" s="1"/>
      <c r="U1919" s="2"/>
      <c r="V1919" s="1"/>
      <c r="W1919" s="1"/>
      <c r="X1919" s="2"/>
      <c r="Y1919" s="1"/>
      <c r="Z1919" s="1"/>
      <c r="AA1919" s="2"/>
      <c r="AB1919" s="1"/>
      <c r="AC1919" s="1"/>
      <c r="AD1919" s="2"/>
      <c r="AE1919" s="1"/>
      <c r="AF1919" s="2"/>
    </row>
    <row r="1920" spans="1:32" x14ac:dyDescent="0.25">
      <c r="A1920" s="2"/>
      <c r="B1920" s="48"/>
      <c r="C1920" s="2"/>
      <c r="D1920" s="2"/>
      <c r="E1920" s="2"/>
      <c r="F1920" s="2"/>
      <c r="G1920" s="2"/>
      <c r="H1920" s="2"/>
      <c r="I1920" s="1"/>
      <c r="J1920" s="1"/>
      <c r="K1920" s="1"/>
      <c r="L1920" s="1"/>
      <c r="M1920" s="1"/>
      <c r="N1920" s="2"/>
      <c r="O1920" s="2"/>
      <c r="P1920" s="2"/>
      <c r="Q1920" s="1"/>
      <c r="R1920" s="1"/>
      <c r="S1920" s="1"/>
      <c r="T1920" s="1"/>
      <c r="U1920" s="2"/>
      <c r="V1920" s="1"/>
      <c r="W1920" s="1"/>
      <c r="X1920" s="2"/>
      <c r="Y1920" s="1"/>
      <c r="Z1920" s="1"/>
      <c r="AA1920" s="2"/>
      <c r="AB1920" s="1"/>
      <c r="AC1920" s="1"/>
      <c r="AD1920" s="2"/>
      <c r="AE1920" s="1"/>
      <c r="AF1920" s="2"/>
    </row>
    <row r="1921" spans="1:32" x14ac:dyDescent="0.25">
      <c r="A1921" s="2"/>
      <c r="B1921" s="48"/>
      <c r="C1921" s="2"/>
      <c r="D1921" s="2"/>
      <c r="E1921" s="2"/>
      <c r="F1921" s="2"/>
      <c r="G1921" s="2"/>
      <c r="H1921" s="2"/>
      <c r="I1921" s="1"/>
      <c r="J1921" s="1"/>
      <c r="K1921" s="1"/>
      <c r="L1921" s="1"/>
      <c r="M1921" s="1"/>
      <c r="N1921" s="2"/>
      <c r="O1921" s="2"/>
      <c r="P1921" s="2"/>
      <c r="Q1921" s="1"/>
      <c r="R1921" s="1"/>
      <c r="S1921" s="1"/>
      <c r="T1921" s="1"/>
      <c r="U1921" s="2"/>
      <c r="V1921" s="1"/>
      <c r="W1921" s="1"/>
      <c r="X1921" s="2"/>
      <c r="Y1921" s="1"/>
      <c r="Z1921" s="1"/>
      <c r="AA1921" s="2"/>
      <c r="AB1921" s="1"/>
      <c r="AC1921" s="1"/>
      <c r="AD1921" s="2"/>
      <c r="AE1921" s="1"/>
      <c r="AF1921" s="2"/>
    </row>
    <row r="1922" spans="1:32" x14ac:dyDescent="0.25">
      <c r="A1922" s="2"/>
      <c r="B1922" s="48"/>
      <c r="C1922" s="2"/>
      <c r="D1922" s="2"/>
      <c r="E1922" s="2"/>
      <c r="F1922" s="2"/>
      <c r="G1922" s="2"/>
      <c r="H1922" s="2"/>
      <c r="I1922" s="1"/>
      <c r="J1922" s="1"/>
      <c r="K1922" s="1"/>
      <c r="L1922" s="1"/>
      <c r="M1922" s="1"/>
      <c r="N1922" s="2"/>
      <c r="O1922" s="2"/>
      <c r="P1922" s="2"/>
      <c r="Q1922" s="1"/>
      <c r="R1922" s="1"/>
      <c r="S1922" s="1"/>
      <c r="T1922" s="1"/>
      <c r="U1922" s="2"/>
      <c r="V1922" s="1"/>
      <c r="W1922" s="1"/>
      <c r="X1922" s="2"/>
      <c r="Y1922" s="1"/>
      <c r="Z1922" s="1"/>
      <c r="AA1922" s="2"/>
      <c r="AB1922" s="1"/>
      <c r="AC1922" s="1"/>
      <c r="AD1922" s="2"/>
      <c r="AE1922" s="1"/>
      <c r="AF1922" s="2"/>
    </row>
    <row r="1923" spans="1:32" x14ac:dyDescent="0.25">
      <c r="A1923" s="2"/>
      <c r="B1923" s="48"/>
      <c r="C1923" s="2"/>
      <c r="D1923" s="2"/>
      <c r="E1923" s="2"/>
      <c r="F1923" s="2"/>
      <c r="G1923" s="2"/>
      <c r="H1923" s="2"/>
      <c r="I1923" s="1"/>
      <c r="J1923" s="1"/>
      <c r="K1923" s="1"/>
      <c r="L1923" s="1"/>
      <c r="M1923" s="1"/>
      <c r="N1923" s="2"/>
      <c r="O1923" s="2"/>
      <c r="P1923" s="2"/>
      <c r="Q1923" s="1"/>
      <c r="R1923" s="1"/>
      <c r="S1923" s="1"/>
      <c r="T1923" s="1"/>
      <c r="U1923" s="2"/>
      <c r="V1923" s="1"/>
      <c r="W1923" s="1"/>
      <c r="X1923" s="2"/>
      <c r="Y1923" s="1"/>
      <c r="Z1923" s="1"/>
      <c r="AA1923" s="2"/>
      <c r="AB1923" s="1"/>
      <c r="AC1923" s="1"/>
      <c r="AD1923" s="2"/>
      <c r="AE1923" s="1"/>
      <c r="AF1923" s="2"/>
    </row>
    <row r="1924" spans="1:32" x14ac:dyDescent="0.25">
      <c r="A1924" s="2"/>
      <c r="B1924" s="48"/>
      <c r="C1924" s="2"/>
      <c r="D1924" s="2"/>
      <c r="E1924" s="2"/>
      <c r="F1924" s="2"/>
      <c r="G1924" s="2"/>
      <c r="H1924" s="2"/>
      <c r="I1924" s="1"/>
      <c r="J1924" s="1"/>
      <c r="K1924" s="1"/>
      <c r="L1924" s="1"/>
      <c r="M1924" s="1"/>
      <c r="N1924" s="2"/>
      <c r="O1924" s="2"/>
      <c r="P1924" s="2"/>
      <c r="Q1924" s="1"/>
      <c r="R1924" s="1"/>
      <c r="S1924" s="1"/>
      <c r="T1924" s="1"/>
      <c r="U1924" s="2"/>
      <c r="V1924" s="1"/>
      <c r="W1924" s="1"/>
      <c r="X1924" s="2"/>
      <c r="Y1924" s="1"/>
      <c r="Z1924" s="1"/>
      <c r="AA1924" s="2"/>
      <c r="AB1924" s="1"/>
      <c r="AC1924" s="1"/>
      <c r="AD1924" s="2"/>
      <c r="AE1924" s="1"/>
      <c r="AF1924" s="2"/>
    </row>
    <row r="1925" spans="1:32" s="54" customFormat="1" x14ac:dyDescent="0.25">
      <c r="A1925" s="2"/>
      <c r="B1925" s="48"/>
      <c r="C1925" s="2"/>
      <c r="D1925" s="2"/>
      <c r="E1925" s="2"/>
      <c r="F1925" s="2"/>
      <c r="G1925" s="2"/>
      <c r="H1925" s="2"/>
      <c r="I1925" s="1"/>
      <c r="J1925" s="1"/>
      <c r="K1925" s="1"/>
      <c r="L1925" s="1"/>
      <c r="M1925" s="1"/>
      <c r="N1925" s="2"/>
      <c r="O1925" s="2"/>
      <c r="P1925" s="2"/>
      <c r="Q1925" s="1"/>
      <c r="R1925" s="1"/>
      <c r="S1925" s="1"/>
      <c r="T1925" s="1"/>
      <c r="U1925" s="2"/>
      <c r="V1925" s="1"/>
      <c r="W1925" s="1"/>
      <c r="X1925" s="2"/>
      <c r="Y1925" s="1"/>
      <c r="Z1925" s="1"/>
      <c r="AA1925" s="2"/>
      <c r="AB1925" s="1"/>
      <c r="AC1925" s="1"/>
      <c r="AD1925" s="2"/>
      <c r="AE1925" s="1"/>
      <c r="AF1925" s="2"/>
    </row>
    <row r="1926" spans="1:32" x14ac:dyDescent="0.25">
      <c r="A1926" s="2"/>
      <c r="B1926" s="48"/>
      <c r="C1926" s="2"/>
      <c r="D1926" s="2"/>
      <c r="E1926" s="2"/>
      <c r="F1926" s="2"/>
      <c r="G1926" s="2"/>
      <c r="H1926" s="2"/>
      <c r="I1926" s="1"/>
      <c r="J1926" s="1"/>
      <c r="K1926" s="1"/>
      <c r="L1926" s="1"/>
      <c r="M1926" s="1"/>
      <c r="N1926" s="2"/>
      <c r="O1926" s="2"/>
      <c r="P1926" s="2"/>
      <c r="Q1926" s="1"/>
      <c r="R1926" s="1"/>
      <c r="S1926" s="1"/>
      <c r="T1926" s="1"/>
      <c r="U1926" s="2"/>
      <c r="V1926" s="1"/>
      <c r="W1926" s="1"/>
      <c r="X1926" s="2"/>
      <c r="Y1926" s="1"/>
      <c r="Z1926" s="1"/>
      <c r="AA1926" s="2"/>
      <c r="AB1926" s="1"/>
      <c r="AC1926" s="1"/>
      <c r="AD1926" s="2"/>
      <c r="AE1926" s="1"/>
      <c r="AF1926" s="2"/>
    </row>
    <row r="1927" spans="1:32" x14ac:dyDescent="0.25">
      <c r="A1927" s="2"/>
      <c r="B1927" s="48"/>
      <c r="C1927" s="2"/>
      <c r="D1927" s="2"/>
      <c r="E1927" s="2"/>
      <c r="F1927" s="2"/>
      <c r="G1927" s="2"/>
      <c r="H1927" s="2"/>
      <c r="I1927" s="1"/>
      <c r="J1927" s="1"/>
      <c r="K1927" s="1"/>
      <c r="L1927" s="1"/>
      <c r="M1927" s="1"/>
      <c r="N1927" s="2"/>
      <c r="O1927" s="2"/>
      <c r="P1927" s="2"/>
      <c r="Q1927" s="1"/>
      <c r="R1927" s="1"/>
      <c r="S1927" s="1"/>
      <c r="T1927" s="1"/>
      <c r="U1927" s="2"/>
      <c r="V1927" s="1"/>
      <c r="W1927" s="1"/>
      <c r="X1927" s="2"/>
      <c r="Y1927" s="1"/>
      <c r="Z1927" s="1"/>
      <c r="AA1927" s="2"/>
      <c r="AB1927" s="1"/>
      <c r="AC1927" s="1"/>
      <c r="AD1927" s="2"/>
      <c r="AE1927" s="1"/>
      <c r="AF1927" s="2"/>
    </row>
    <row r="1928" spans="1:32" x14ac:dyDescent="0.25">
      <c r="A1928" s="2"/>
      <c r="B1928" s="48"/>
      <c r="C1928" s="2"/>
      <c r="D1928" s="2"/>
      <c r="E1928" s="2"/>
      <c r="F1928" s="2"/>
      <c r="G1928" s="2"/>
      <c r="H1928" s="2"/>
      <c r="I1928" s="1"/>
      <c r="J1928" s="1"/>
      <c r="K1928" s="1"/>
      <c r="L1928" s="1"/>
      <c r="M1928" s="1"/>
      <c r="N1928" s="2"/>
      <c r="O1928" s="2"/>
      <c r="P1928" s="2"/>
      <c r="Q1928" s="1"/>
      <c r="R1928" s="1"/>
      <c r="S1928" s="1"/>
      <c r="T1928" s="1"/>
      <c r="U1928" s="2"/>
      <c r="V1928" s="1"/>
      <c r="W1928" s="1"/>
      <c r="X1928" s="2"/>
      <c r="Y1928" s="1"/>
      <c r="Z1928" s="1"/>
      <c r="AA1928" s="2"/>
      <c r="AB1928" s="1"/>
      <c r="AC1928" s="1"/>
      <c r="AD1928" s="2"/>
      <c r="AE1928" s="1"/>
      <c r="AF1928" s="2"/>
    </row>
    <row r="1929" spans="1:32" x14ac:dyDescent="0.25">
      <c r="A1929" s="2"/>
      <c r="B1929" s="48"/>
      <c r="C1929" s="2"/>
      <c r="D1929" s="2"/>
      <c r="E1929" s="2"/>
      <c r="F1929" s="2"/>
      <c r="G1929" s="2"/>
      <c r="H1929" s="2"/>
      <c r="I1929" s="1"/>
      <c r="J1929" s="1"/>
      <c r="K1929" s="1"/>
      <c r="L1929" s="1"/>
      <c r="M1929" s="1"/>
      <c r="N1929" s="2"/>
      <c r="O1929" s="2"/>
      <c r="P1929" s="2"/>
      <c r="Q1929" s="1"/>
      <c r="R1929" s="1"/>
      <c r="S1929" s="1"/>
      <c r="T1929" s="1"/>
      <c r="U1929" s="2"/>
      <c r="V1929" s="1"/>
      <c r="W1929" s="1"/>
      <c r="X1929" s="2"/>
      <c r="Y1929" s="1"/>
      <c r="Z1929" s="1"/>
      <c r="AA1929" s="2"/>
      <c r="AB1929" s="1"/>
      <c r="AC1929" s="1"/>
      <c r="AD1929" s="2"/>
      <c r="AE1929" s="1"/>
      <c r="AF1929" s="2"/>
    </row>
    <row r="1930" spans="1:32" x14ac:dyDescent="0.25">
      <c r="A1930" s="2"/>
      <c r="B1930" s="48"/>
      <c r="C1930" s="2"/>
      <c r="D1930" s="2"/>
      <c r="E1930" s="2"/>
      <c r="F1930" s="2"/>
      <c r="G1930" s="2"/>
      <c r="H1930" s="2"/>
      <c r="I1930" s="1"/>
      <c r="J1930" s="1"/>
      <c r="K1930" s="1"/>
      <c r="L1930" s="1"/>
      <c r="M1930" s="1"/>
      <c r="N1930" s="2"/>
      <c r="O1930" s="2"/>
      <c r="P1930" s="2"/>
      <c r="Q1930" s="1"/>
      <c r="R1930" s="1"/>
      <c r="S1930" s="1"/>
      <c r="T1930" s="1"/>
      <c r="U1930" s="2"/>
      <c r="V1930" s="1"/>
      <c r="W1930" s="1"/>
      <c r="X1930" s="2"/>
      <c r="Y1930" s="1"/>
      <c r="Z1930" s="1"/>
      <c r="AA1930" s="2"/>
      <c r="AB1930" s="1"/>
      <c r="AC1930" s="1"/>
      <c r="AD1930" s="2"/>
      <c r="AE1930" s="1"/>
      <c r="AF1930" s="2"/>
    </row>
    <row r="1931" spans="1:32" x14ac:dyDescent="0.25">
      <c r="A1931" s="2"/>
      <c r="B1931" s="48"/>
      <c r="C1931" s="2"/>
      <c r="D1931" s="2"/>
      <c r="E1931" s="2"/>
      <c r="F1931" s="2"/>
      <c r="G1931" s="2"/>
      <c r="H1931" s="2"/>
      <c r="I1931" s="1"/>
      <c r="J1931" s="1"/>
      <c r="K1931" s="1"/>
      <c r="L1931" s="1"/>
      <c r="M1931" s="1"/>
      <c r="N1931" s="2"/>
      <c r="O1931" s="2"/>
      <c r="P1931" s="2"/>
      <c r="Q1931" s="1"/>
      <c r="R1931" s="1"/>
      <c r="S1931" s="1"/>
      <c r="T1931" s="1"/>
      <c r="U1931" s="2"/>
      <c r="V1931" s="1"/>
      <c r="W1931" s="1"/>
      <c r="X1931" s="2"/>
      <c r="Y1931" s="1"/>
      <c r="Z1931" s="1"/>
      <c r="AA1931" s="2"/>
      <c r="AB1931" s="1"/>
      <c r="AC1931" s="1"/>
      <c r="AD1931" s="2"/>
      <c r="AE1931" s="1"/>
      <c r="AF1931" s="2"/>
    </row>
    <row r="1932" spans="1:32" x14ac:dyDescent="0.25">
      <c r="A1932" s="2"/>
      <c r="B1932" s="48"/>
      <c r="C1932" s="2"/>
      <c r="D1932" s="2"/>
      <c r="E1932" s="2"/>
      <c r="F1932" s="2"/>
      <c r="G1932" s="2"/>
      <c r="H1932" s="2"/>
      <c r="I1932" s="1"/>
      <c r="J1932" s="1"/>
      <c r="K1932" s="1"/>
      <c r="L1932" s="1"/>
      <c r="M1932" s="1"/>
      <c r="N1932" s="2"/>
      <c r="O1932" s="2"/>
      <c r="P1932" s="2"/>
      <c r="Q1932" s="1"/>
      <c r="R1932" s="1"/>
      <c r="S1932" s="1"/>
      <c r="T1932" s="1"/>
      <c r="U1932" s="2"/>
      <c r="V1932" s="1"/>
      <c r="W1932" s="1"/>
      <c r="X1932" s="2"/>
      <c r="Y1932" s="1"/>
      <c r="Z1932" s="1"/>
      <c r="AA1932" s="2"/>
      <c r="AB1932" s="1"/>
      <c r="AC1932" s="1"/>
      <c r="AD1932" s="2"/>
      <c r="AE1932" s="1"/>
      <c r="AF1932" s="2"/>
    </row>
    <row r="1933" spans="1:32" s="54" customFormat="1" x14ac:dyDescent="0.25">
      <c r="A1933" s="2"/>
      <c r="B1933" s="48"/>
      <c r="C1933" s="2"/>
      <c r="D1933" s="2"/>
      <c r="E1933" s="2"/>
      <c r="F1933" s="2"/>
      <c r="G1933" s="2"/>
      <c r="H1933" s="2"/>
      <c r="I1933" s="1"/>
      <c r="J1933" s="1"/>
      <c r="K1933" s="1"/>
      <c r="L1933" s="1"/>
      <c r="M1933" s="1"/>
      <c r="N1933" s="2"/>
      <c r="O1933" s="2"/>
      <c r="P1933" s="2"/>
      <c r="Q1933" s="1"/>
      <c r="R1933" s="1"/>
      <c r="S1933" s="1"/>
      <c r="T1933" s="1"/>
      <c r="U1933" s="2"/>
      <c r="V1933" s="1"/>
      <c r="W1933" s="1"/>
      <c r="X1933" s="2"/>
      <c r="Y1933" s="1"/>
      <c r="Z1933" s="1"/>
      <c r="AA1933" s="2"/>
      <c r="AB1933" s="1"/>
      <c r="AC1933" s="1"/>
      <c r="AD1933" s="2"/>
      <c r="AE1933" s="1"/>
      <c r="AF1933" s="2"/>
    </row>
    <row r="1934" spans="1:32" x14ac:dyDescent="0.25">
      <c r="A1934" s="2"/>
      <c r="B1934" s="48"/>
      <c r="C1934" s="2"/>
      <c r="D1934" s="2"/>
      <c r="E1934" s="2"/>
      <c r="F1934" s="2"/>
      <c r="G1934" s="2"/>
      <c r="H1934" s="2"/>
      <c r="I1934" s="1"/>
      <c r="J1934" s="1"/>
      <c r="K1934" s="1"/>
      <c r="L1934" s="1"/>
      <c r="M1934" s="1"/>
      <c r="N1934" s="2"/>
      <c r="O1934" s="2"/>
      <c r="P1934" s="2"/>
      <c r="Q1934" s="1"/>
      <c r="R1934" s="1"/>
      <c r="S1934" s="1"/>
      <c r="T1934" s="1"/>
      <c r="U1934" s="2"/>
      <c r="V1934" s="1"/>
      <c r="W1934" s="1"/>
      <c r="X1934" s="2"/>
      <c r="Y1934" s="1"/>
      <c r="Z1934" s="1"/>
      <c r="AA1934" s="2"/>
      <c r="AB1934" s="1"/>
      <c r="AC1934" s="1"/>
      <c r="AD1934" s="2"/>
      <c r="AE1934" s="1"/>
      <c r="AF1934" s="2"/>
    </row>
    <row r="1935" spans="1:32" x14ac:dyDescent="0.25">
      <c r="A1935" s="2"/>
      <c r="B1935" s="48"/>
      <c r="C1935" s="2"/>
      <c r="D1935" s="2"/>
      <c r="E1935" s="2"/>
      <c r="F1935" s="2"/>
      <c r="G1935" s="2"/>
      <c r="H1935" s="2"/>
      <c r="I1935" s="1"/>
      <c r="J1935" s="1"/>
      <c r="K1935" s="1"/>
      <c r="L1935" s="1"/>
      <c r="M1935" s="1"/>
      <c r="N1935" s="2"/>
      <c r="O1935" s="2"/>
      <c r="P1935" s="2"/>
      <c r="Q1935" s="1"/>
      <c r="R1935" s="1"/>
      <c r="S1935" s="1"/>
      <c r="T1935" s="1"/>
      <c r="U1935" s="2"/>
      <c r="V1935" s="1"/>
      <c r="W1935" s="1"/>
      <c r="X1935" s="2"/>
      <c r="Y1935" s="1"/>
      <c r="Z1935" s="1"/>
      <c r="AA1935" s="2"/>
      <c r="AB1935" s="1"/>
      <c r="AC1935" s="1"/>
      <c r="AD1935" s="2"/>
      <c r="AE1935" s="1"/>
      <c r="AF1935" s="2"/>
    </row>
    <row r="1936" spans="1:32" x14ac:dyDescent="0.25">
      <c r="A1936" s="2"/>
      <c r="B1936" s="48"/>
      <c r="C1936" s="2"/>
      <c r="D1936" s="2"/>
      <c r="E1936" s="2"/>
      <c r="F1936" s="2"/>
      <c r="G1936" s="2"/>
      <c r="H1936" s="2"/>
      <c r="I1936" s="1"/>
      <c r="J1936" s="1"/>
      <c r="K1936" s="1"/>
      <c r="L1936" s="1"/>
      <c r="M1936" s="1"/>
      <c r="N1936" s="2"/>
      <c r="O1936" s="2"/>
      <c r="P1936" s="2"/>
      <c r="Q1936" s="1"/>
      <c r="R1936" s="1"/>
      <c r="S1936" s="1"/>
      <c r="T1936" s="1"/>
      <c r="U1936" s="2"/>
      <c r="V1936" s="1"/>
      <c r="W1936" s="1"/>
      <c r="X1936" s="2"/>
      <c r="Y1936" s="1"/>
      <c r="Z1936" s="1"/>
      <c r="AA1936" s="2"/>
      <c r="AB1936" s="1"/>
      <c r="AC1936" s="1"/>
      <c r="AD1936" s="2"/>
      <c r="AE1936" s="1"/>
      <c r="AF1936" s="2"/>
    </row>
    <row r="1937" spans="1:32" x14ac:dyDescent="0.25">
      <c r="A1937" s="2"/>
      <c r="B1937" s="48"/>
      <c r="C1937" s="2"/>
      <c r="D1937" s="2"/>
      <c r="E1937" s="2"/>
      <c r="F1937" s="2"/>
      <c r="G1937" s="2"/>
      <c r="H1937" s="2"/>
      <c r="I1937" s="1"/>
      <c r="J1937" s="1"/>
      <c r="K1937" s="1"/>
      <c r="L1937" s="1"/>
      <c r="M1937" s="1"/>
      <c r="N1937" s="2"/>
      <c r="O1937" s="2"/>
      <c r="P1937" s="2"/>
      <c r="Q1937" s="1"/>
      <c r="R1937" s="1"/>
      <c r="S1937" s="1"/>
      <c r="T1937" s="1"/>
      <c r="U1937" s="2"/>
      <c r="V1937" s="1"/>
      <c r="W1937" s="1"/>
      <c r="X1937" s="2"/>
      <c r="Y1937" s="1"/>
      <c r="Z1937" s="1"/>
      <c r="AA1937" s="2"/>
      <c r="AB1937" s="1"/>
      <c r="AC1937" s="1"/>
      <c r="AD1937" s="2"/>
      <c r="AE1937" s="1"/>
      <c r="AF1937" s="2"/>
    </row>
    <row r="1938" spans="1:32" x14ac:dyDescent="0.25">
      <c r="A1938" s="2"/>
      <c r="B1938" s="48"/>
      <c r="C1938" s="2"/>
      <c r="D1938" s="2"/>
      <c r="E1938" s="2"/>
      <c r="F1938" s="2"/>
      <c r="G1938" s="2"/>
      <c r="H1938" s="2"/>
      <c r="I1938" s="1"/>
      <c r="J1938" s="1"/>
      <c r="K1938" s="1"/>
      <c r="L1938" s="1"/>
      <c r="M1938" s="1"/>
      <c r="N1938" s="2"/>
      <c r="O1938" s="2"/>
      <c r="P1938" s="2"/>
      <c r="Q1938" s="1"/>
      <c r="R1938" s="1"/>
      <c r="S1938" s="1"/>
      <c r="T1938" s="1"/>
      <c r="U1938" s="2"/>
      <c r="V1938" s="1"/>
      <c r="W1938" s="1"/>
      <c r="X1938" s="2"/>
      <c r="Y1938" s="1"/>
      <c r="Z1938" s="1"/>
      <c r="AA1938" s="2"/>
      <c r="AB1938" s="1"/>
      <c r="AC1938" s="1"/>
      <c r="AD1938" s="2"/>
      <c r="AE1938" s="1"/>
      <c r="AF1938" s="2"/>
    </row>
    <row r="1939" spans="1:32" x14ac:dyDescent="0.25">
      <c r="A1939" s="2"/>
      <c r="B1939" s="48"/>
      <c r="C1939" s="2"/>
      <c r="D1939" s="2"/>
      <c r="E1939" s="2"/>
      <c r="F1939" s="2"/>
      <c r="G1939" s="2"/>
      <c r="H1939" s="2"/>
      <c r="I1939" s="1"/>
      <c r="J1939" s="1"/>
      <c r="K1939" s="1"/>
      <c r="L1939" s="1"/>
      <c r="M1939" s="1"/>
      <c r="N1939" s="2"/>
      <c r="O1939" s="2"/>
      <c r="P1939" s="2"/>
      <c r="Q1939" s="1"/>
      <c r="R1939" s="1"/>
      <c r="S1939" s="1"/>
      <c r="T1939" s="1"/>
      <c r="U1939" s="2"/>
      <c r="V1939" s="1"/>
      <c r="W1939" s="1"/>
      <c r="X1939" s="2"/>
      <c r="Y1939" s="1"/>
      <c r="Z1939" s="1"/>
      <c r="AA1939" s="2"/>
      <c r="AB1939" s="1"/>
      <c r="AC1939" s="1"/>
      <c r="AD1939" s="2"/>
      <c r="AE1939" s="1"/>
      <c r="AF1939" s="2"/>
    </row>
    <row r="1940" spans="1:32" x14ac:dyDescent="0.25">
      <c r="A1940" s="2"/>
      <c r="B1940" s="48"/>
      <c r="C1940" s="2"/>
      <c r="D1940" s="2"/>
      <c r="E1940" s="2"/>
      <c r="F1940" s="2"/>
      <c r="G1940" s="2"/>
      <c r="H1940" s="2"/>
      <c r="I1940" s="1"/>
      <c r="J1940" s="1"/>
      <c r="K1940" s="1"/>
      <c r="L1940" s="1"/>
      <c r="M1940" s="1"/>
      <c r="N1940" s="2"/>
      <c r="O1940" s="2"/>
      <c r="P1940" s="2"/>
      <c r="Q1940" s="1"/>
      <c r="R1940" s="1"/>
      <c r="S1940" s="1"/>
      <c r="T1940" s="1"/>
      <c r="U1940" s="2"/>
      <c r="V1940" s="1"/>
      <c r="W1940" s="1"/>
      <c r="X1940" s="2"/>
      <c r="Y1940" s="1"/>
      <c r="Z1940" s="1"/>
      <c r="AA1940" s="2"/>
      <c r="AB1940" s="1"/>
      <c r="AC1940" s="1"/>
      <c r="AD1940" s="2"/>
      <c r="AE1940" s="1"/>
      <c r="AF1940" s="2"/>
    </row>
    <row r="1941" spans="1:32" s="54" customFormat="1" x14ac:dyDescent="0.25">
      <c r="A1941" s="2"/>
      <c r="B1941" s="48"/>
      <c r="C1941" s="2"/>
      <c r="D1941" s="2"/>
      <c r="E1941" s="2"/>
      <c r="F1941" s="2"/>
      <c r="G1941" s="2"/>
      <c r="H1941" s="2"/>
      <c r="I1941" s="1"/>
      <c r="J1941" s="1"/>
      <c r="K1941" s="1"/>
      <c r="L1941" s="1"/>
      <c r="M1941" s="1"/>
      <c r="N1941" s="2"/>
      <c r="O1941" s="2"/>
      <c r="P1941" s="2"/>
      <c r="Q1941" s="1"/>
      <c r="R1941" s="1"/>
      <c r="S1941" s="1"/>
      <c r="T1941" s="1"/>
      <c r="U1941" s="2"/>
      <c r="V1941" s="1"/>
      <c r="W1941" s="1"/>
      <c r="X1941" s="2"/>
      <c r="Y1941" s="1"/>
      <c r="Z1941" s="1"/>
      <c r="AA1941" s="2"/>
      <c r="AB1941" s="1"/>
      <c r="AC1941" s="1"/>
      <c r="AD1941" s="2"/>
      <c r="AE1941" s="1"/>
      <c r="AF1941" s="2"/>
    </row>
    <row r="1942" spans="1:32" x14ac:dyDescent="0.25">
      <c r="A1942" s="2"/>
      <c r="B1942" s="48"/>
      <c r="C1942" s="2"/>
      <c r="D1942" s="2"/>
      <c r="E1942" s="2"/>
      <c r="F1942" s="2"/>
      <c r="G1942" s="2"/>
      <c r="H1942" s="2"/>
      <c r="I1942" s="1"/>
      <c r="J1942" s="1"/>
      <c r="K1942" s="1"/>
      <c r="L1942" s="1"/>
      <c r="M1942" s="1"/>
      <c r="N1942" s="2"/>
      <c r="O1942" s="2"/>
      <c r="P1942" s="2"/>
      <c r="Q1942" s="1"/>
      <c r="R1942" s="1"/>
      <c r="S1942" s="1"/>
      <c r="T1942" s="1"/>
      <c r="U1942" s="2"/>
      <c r="V1942" s="1"/>
      <c r="W1942" s="1"/>
      <c r="X1942" s="2"/>
      <c r="Y1942" s="1"/>
      <c r="Z1942" s="1"/>
      <c r="AA1942" s="2"/>
      <c r="AB1942" s="1"/>
      <c r="AC1942" s="1"/>
      <c r="AD1942" s="2"/>
      <c r="AE1942" s="1"/>
      <c r="AF1942" s="2"/>
    </row>
    <row r="1943" spans="1:32" x14ac:dyDescent="0.25">
      <c r="A1943" s="2"/>
      <c r="B1943" s="48"/>
      <c r="C1943" s="2"/>
      <c r="D1943" s="2"/>
      <c r="E1943" s="2"/>
      <c r="F1943" s="2"/>
      <c r="G1943" s="2"/>
      <c r="H1943" s="2"/>
      <c r="I1943" s="1"/>
      <c r="J1943" s="1"/>
      <c r="K1943" s="1"/>
      <c r="L1943" s="1"/>
      <c r="M1943" s="1"/>
      <c r="N1943" s="2"/>
      <c r="O1943" s="2"/>
      <c r="P1943" s="2"/>
      <c r="Q1943" s="1"/>
      <c r="R1943" s="1"/>
      <c r="S1943" s="1"/>
      <c r="T1943" s="1"/>
      <c r="U1943" s="2"/>
      <c r="V1943" s="1"/>
      <c r="W1943" s="1"/>
      <c r="X1943" s="2"/>
      <c r="Y1943" s="1"/>
      <c r="Z1943" s="1"/>
      <c r="AA1943" s="2"/>
      <c r="AB1943" s="1"/>
      <c r="AC1943" s="1"/>
      <c r="AD1943" s="2"/>
      <c r="AE1943" s="1"/>
      <c r="AF1943" s="2"/>
    </row>
    <row r="1944" spans="1:32" x14ac:dyDescent="0.25">
      <c r="A1944" s="2"/>
      <c r="B1944" s="48"/>
      <c r="C1944" s="2"/>
      <c r="D1944" s="2"/>
      <c r="E1944" s="2"/>
      <c r="F1944" s="2"/>
      <c r="G1944" s="2"/>
      <c r="H1944" s="2"/>
      <c r="I1944" s="1"/>
      <c r="J1944" s="1"/>
      <c r="K1944" s="1"/>
      <c r="L1944" s="1"/>
      <c r="M1944" s="1"/>
      <c r="N1944" s="2"/>
      <c r="O1944" s="2"/>
      <c r="P1944" s="2"/>
      <c r="Q1944" s="1"/>
      <c r="R1944" s="1"/>
      <c r="S1944" s="1"/>
      <c r="T1944" s="1"/>
      <c r="U1944" s="2"/>
      <c r="V1944" s="1"/>
      <c r="W1944" s="1"/>
      <c r="X1944" s="2"/>
      <c r="Y1944" s="1"/>
      <c r="Z1944" s="1"/>
      <c r="AA1944" s="2"/>
      <c r="AB1944" s="1"/>
      <c r="AC1944" s="1"/>
      <c r="AD1944" s="2"/>
      <c r="AE1944" s="1"/>
      <c r="AF1944" s="2"/>
    </row>
    <row r="1945" spans="1:32" s="54" customFormat="1" x14ac:dyDescent="0.25">
      <c r="A1945" s="2"/>
      <c r="B1945" s="48"/>
      <c r="C1945" s="2"/>
      <c r="D1945" s="2"/>
      <c r="E1945" s="2"/>
      <c r="F1945" s="2"/>
      <c r="G1945" s="2"/>
      <c r="H1945" s="2"/>
      <c r="I1945" s="1"/>
      <c r="J1945" s="1"/>
      <c r="K1945" s="1"/>
      <c r="L1945" s="1"/>
      <c r="M1945" s="1"/>
      <c r="N1945" s="2"/>
      <c r="O1945" s="2"/>
      <c r="P1945" s="2"/>
      <c r="Q1945" s="1"/>
      <c r="R1945" s="1"/>
      <c r="S1945" s="1"/>
      <c r="T1945" s="1"/>
      <c r="U1945" s="2"/>
      <c r="V1945" s="1"/>
      <c r="W1945" s="1"/>
      <c r="X1945" s="2"/>
      <c r="Y1945" s="1"/>
      <c r="Z1945" s="1"/>
      <c r="AA1945" s="2"/>
      <c r="AB1945" s="1"/>
      <c r="AC1945" s="1"/>
      <c r="AD1945" s="2"/>
      <c r="AE1945" s="1"/>
      <c r="AF1945" s="2"/>
    </row>
    <row r="1946" spans="1:32" x14ac:dyDescent="0.25">
      <c r="A1946" s="2"/>
      <c r="B1946" s="48"/>
      <c r="C1946" s="2"/>
      <c r="D1946" s="2"/>
      <c r="E1946" s="2"/>
      <c r="F1946" s="2"/>
      <c r="G1946" s="2"/>
      <c r="H1946" s="2"/>
      <c r="I1946" s="1"/>
      <c r="J1946" s="1"/>
      <c r="K1946" s="1"/>
      <c r="L1946" s="1"/>
      <c r="M1946" s="1"/>
      <c r="N1946" s="2"/>
      <c r="O1946" s="2"/>
      <c r="P1946" s="2"/>
      <c r="Q1946" s="1"/>
      <c r="R1946" s="1"/>
      <c r="S1946" s="1"/>
      <c r="T1946" s="1"/>
      <c r="U1946" s="2"/>
      <c r="V1946" s="1"/>
      <c r="W1946" s="1"/>
      <c r="X1946" s="2"/>
      <c r="Y1946" s="1"/>
      <c r="Z1946" s="1"/>
      <c r="AA1946" s="2"/>
      <c r="AB1946" s="1"/>
      <c r="AC1946" s="1"/>
      <c r="AD1946" s="2"/>
      <c r="AE1946" s="1"/>
      <c r="AF1946" s="2"/>
    </row>
    <row r="1947" spans="1:32" x14ac:dyDescent="0.25">
      <c r="A1947" s="2"/>
      <c r="B1947" s="48"/>
      <c r="C1947" s="2"/>
      <c r="D1947" s="2"/>
      <c r="E1947" s="2"/>
      <c r="F1947" s="2"/>
      <c r="G1947" s="2"/>
      <c r="H1947" s="2"/>
      <c r="I1947" s="1"/>
      <c r="J1947" s="1"/>
      <c r="K1947" s="1"/>
      <c r="L1947" s="1"/>
      <c r="M1947" s="1"/>
      <c r="N1947" s="2"/>
      <c r="O1947" s="2"/>
      <c r="P1947" s="2"/>
      <c r="Q1947" s="1"/>
      <c r="R1947" s="1"/>
      <c r="S1947" s="1"/>
      <c r="T1947" s="1"/>
      <c r="U1947" s="2"/>
      <c r="V1947" s="1"/>
      <c r="W1947" s="1"/>
      <c r="X1947" s="2"/>
      <c r="Y1947" s="1"/>
      <c r="Z1947" s="1"/>
      <c r="AA1947" s="2"/>
      <c r="AB1947" s="1"/>
      <c r="AC1947" s="1"/>
      <c r="AD1947" s="2"/>
      <c r="AE1947" s="1"/>
      <c r="AF1947" s="2"/>
    </row>
    <row r="1948" spans="1:32" x14ac:dyDescent="0.25">
      <c r="A1948" s="2"/>
      <c r="B1948" s="48"/>
      <c r="C1948" s="2"/>
      <c r="D1948" s="2"/>
      <c r="E1948" s="2"/>
      <c r="F1948" s="2"/>
      <c r="G1948" s="2"/>
      <c r="H1948" s="2"/>
      <c r="I1948" s="1"/>
      <c r="J1948" s="1"/>
      <c r="K1948" s="1"/>
      <c r="L1948" s="1"/>
      <c r="M1948" s="1"/>
      <c r="N1948" s="2"/>
      <c r="O1948" s="2"/>
      <c r="P1948" s="2"/>
      <c r="Q1948" s="1"/>
      <c r="R1948" s="1"/>
      <c r="S1948" s="1"/>
      <c r="T1948" s="1"/>
      <c r="U1948" s="2"/>
      <c r="V1948" s="1"/>
      <c r="W1948" s="1"/>
      <c r="X1948" s="2"/>
      <c r="Y1948" s="1"/>
      <c r="Z1948" s="1"/>
      <c r="AA1948" s="2"/>
      <c r="AB1948" s="1"/>
      <c r="AC1948" s="1"/>
      <c r="AD1948" s="2"/>
      <c r="AE1948" s="1"/>
      <c r="AF1948" s="2"/>
    </row>
    <row r="1949" spans="1:32" x14ac:dyDescent="0.25">
      <c r="A1949" s="2"/>
      <c r="B1949" s="48"/>
      <c r="C1949" s="2"/>
      <c r="D1949" s="2"/>
      <c r="E1949" s="2"/>
      <c r="F1949" s="2"/>
      <c r="G1949" s="2"/>
      <c r="H1949" s="2"/>
      <c r="I1949" s="1"/>
      <c r="J1949" s="1"/>
      <c r="K1949" s="1"/>
      <c r="L1949" s="1"/>
      <c r="M1949" s="1"/>
      <c r="N1949" s="2"/>
      <c r="O1949" s="2"/>
      <c r="P1949" s="2"/>
      <c r="Q1949" s="1"/>
      <c r="R1949" s="1"/>
      <c r="S1949" s="1"/>
      <c r="T1949" s="1"/>
      <c r="U1949" s="2"/>
      <c r="V1949" s="1"/>
      <c r="W1949" s="1"/>
      <c r="X1949" s="2"/>
      <c r="Y1949" s="1"/>
      <c r="Z1949" s="1"/>
      <c r="AA1949" s="2"/>
      <c r="AB1949" s="1"/>
      <c r="AC1949" s="1"/>
      <c r="AD1949" s="2"/>
      <c r="AE1949" s="1"/>
      <c r="AF1949" s="2"/>
    </row>
    <row r="1950" spans="1:32" x14ac:dyDescent="0.25">
      <c r="A1950" s="2"/>
      <c r="B1950" s="48"/>
      <c r="C1950" s="2"/>
      <c r="D1950" s="2"/>
      <c r="E1950" s="2"/>
      <c r="F1950" s="2"/>
      <c r="G1950" s="2"/>
      <c r="H1950" s="2"/>
      <c r="I1950" s="1"/>
      <c r="J1950" s="1"/>
      <c r="K1950" s="1"/>
      <c r="L1950" s="1"/>
      <c r="M1950" s="1"/>
      <c r="N1950" s="2"/>
      <c r="O1950" s="2"/>
      <c r="P1950" s="2"/>
      <c r="Q1950" s="1"/>
      <c r="R1950" s="1"/>
      <c r="S1950" s="1"/>
      <c r="T1950" s="1"/>
      <c r="U1950" s="2"/>
      <c r="V1950" s="1"/>
      <c r="W1950" s="1"/>
      <c r="X1950" s="2"/>
      <c r="Y1950" s="1"/>
      <c r="Z1950" s="1"/>
      <c r="AA1950" s="2"/>
      <c r="AB1950" s="1"/>
      <c r="AC1950" s="1"/>
      <c r="AD1950" s="2"/>
      <c r="AE1950" s="1"/>
      <c r="AF1950" s="2"/>
    </row>
    <row r="1951" spans="1:32" x14ac:dyDescent="0.25">
      <c r="A1951" s="2"/>
      <c r="B1951" s="48"/>
      <c r="C1951" s="2"/>
      <c r="D1951" s="2"/>
      <c r="E1951" s="2"/>
      <c r="F1951" s="2"/>
      <c r="G1951" s="2"/>
      <c r="H1951" s="2"/>
      <c r="I1951" s="1"/>
      <c r="J1951" s="1"/>
      <c r="K1951" s="1"/>
      <c r="L1951" s="1"/>
      <c r="M1951" s="1"/>
      <c r="N1951" s="2"/>
      <c r="O1951" s="2"/>
      <c r="P1951" s="2"/>
      <c r="Q1951" s="1"/>
      <c r="R1951" s="1"/>
      <c r="S1951" s="1"/>
      <c r="T1951" s="1"/>
      <c r="U1951" s="2"/>
      <c r="V1951" s="1"/>
      <c r="W1951" s="1"/>
      <c r="X1951" s="2"/>
      <c r="Y1951" s="1"/>
      <c r="Z1951" s="1"/>
      <c r="AA1951" s="2"/>
      <c r="AB1951" s="1"/>
      <c r="AC1951" s="1"/>
      <c r="AD1951" s="2"/>
      <c r="AE1951" s="1"/>
      <c r="AF1951" s="2"/>
    </row>
    <row r="1952" spans="1:32" x14ac:dyDescent="0.25">
      <c r="A1952" s="2"/>
      <c r="B1952" s="48"/>
      <c r="C1952" s="2"/>
      <c r="D1952" s="2"/>
      <c r="E1952" s="2"/>
      <c r="F1952" s="2"/>
      <c r="G1952" s="2"/>
      <c r="H1952" s="2"/>
      <c r="I1952" s="1"/>
      <c r="J1952" s="1"/>
      <c r="K1952" s="1"/>
      <c r="L1952" s="1"/>
      <c r="M1952" s="1"/>
      <c r="N1952" s="2"/>
      <c r="O1952" s="2"/>
      <c r="P1952" s="2"/>
      <c r="Q1952" s="1"/>
      <c r="R1952" s="1"/>
      <c r="S1952" s="1"/>
      <c r="T1952" s="1"/>
      <c r="U1952" s="2"/>
      <c r="V1952" s="1"/>
      <c r="W1952" s="1"/>
      <c r="X1952" s="2"/>
      <c r="Y1952" s="1"/>
      <c r="Z1952" s="1"/>
      <c r="AA1952" s="2"/>
      <c r="AB1952" s="1"/>
      <c r="AC1952" s="1"/>
      <c r="AD1952" s="2"/>
      <c r="AE1952" s="1"/>
      <c r="AF1952" s="2"/>
    </row>
    <row r="1953" spans="1:32" s="54" customFormat="1" x14ac:dyDescent="0.25">
      <c r="A1953" s="2"/>
      <c r="B1953" s="48"/>
      <c r="C1953" s="2"/>
      <c r="D1953" s="2"/>
      <c r="E1953" s="2"/>
      <c r="F1953" s="2"/>
      <c r="G1953" s="2"/>
      <c r="H1953" s="2"/>
      <c r="I1953" s="1"/>
      <c r="J1953" s="1"/>
      <c r="K1953" s="1"/>
      <c r="L1953" s="1"/>
      <c r="M1953" s="1"/>
      <c r="N1953" s="2"/>
      <c r="O1953" s="2"/>
      <c r="P1953" s="2"/>
      <c r="Q1953" s="1"/>
      <c r="R1953" s="1"/>
      <c r="S1953" s="1"/>
      <c r="T1953" s="1"/>
      <c r="U1953" s="2"/>
      <c r="V1953" s="1"/>
      <c r="W1953" s="1"/>
      <c r="X1953" s="2"/>
      <c r="Y1953" s="1"/>
      <c r="Z1953" s="1"/>
      <c r="AA1953" s="2"/>
      <c r="AB1953" s="1"/>
      <c r="AC1953" s="1"/>
      <c r="AD1953" s="2"/>
      <c r="AE1953" s="1"/>
      <c r="AF1953" s="2"/>
    </row>
    <row r="1954" spans="1:32" x14ac:dyDescent="0.25">
      <c r="A1954" s="2"/>
      <c r="B1954" s="48"/>
      <c r="C1954" s="2"/>
      <c r="D1954" s="2"/>
      <c r="E1954" s="2"/>
      <c r="F1954" s="2"/>
      <c r="G1954" s="2"/>
      <c r="H1954" s="2"/>
      <c r="I1954" s="1"/>
      <c r="J1954" s="1"/>
      <c r="K1954" s="1"/>
      <c r="L1954" s="1"/>
      <c r="M1954" s="1"/>
      <c r="N1954" s="2"/>
      <c r="O1954" s="2"/>
      <c r="P1954" s="2"/>
      <c r="Q1954" s="1"/>
      <c r="R1954" s="1"/>
      <c r="S1954" s="1"/>
      <c r="T1954" s="1"/>
      <c r="U1954" s="2"/>
      <c r="V1954" s="1"/>
      <c r="W1954" s="1"/>
      <c r="X1954" s="2"/>
      <c r="Y1954" s="1"/>
      <c r="Z1954" s="1"/>
      <c r="AA1954" s="2"/>
      <c r="AB1954" s="1"/>
      <c r="AC1954" s="1"/>
      <c r="AD1954" s="2"/>
      <c r="AE1954" s="1"/>
      <c r="AF1954" s="2"/>
    </row>
    <row r="1955" spans="1:32" x14ac:dyDescent="0.25">
      <c r="A1955" s="2"/>
      <c r="B1955" s="48"/>
      <c r="C1955" s="2"/>
      <c r="D1955" s="2"/>
      <c r="E1955" s="2"/>
      <c r="F1955" s="2"/>
      <c r="G1955" s="2"/>
      <c r="H1955" s="2"/>
      <c r="I1955" s="1"/>
      <c r="J1955" s="1"/>
      <c r="K1955" s="1"/>
      <c r="L1955" s="1"/>
      <c r="M1955" s="1"/>
      <c r="N1955" s="2"/>
      <c r="O1955" s="2"/>
      <c r="P1955" s="2"/>
      <c r="Q1955" s="1"/>
      <c r="R1955" s="1"/>
      <c r="S1955" s="1"/>
      <c r="T1955" s="1"/>
      <c r="U1955" s="2"/>
      <c r="V1955" s="1"/>
      <c r="W1955" s="1"/>
      <c r="X1955" s="2"/>
      <c r="Y1955" s="1"/>
      <c r="Z1955" s="1"/>
      <c r="AA1955" s="2"/>
      <c r="AB1955" s="1"/>
      <c r="AC1955" s="1"/>
      <c r="AD1955" s="2"/>
      <c r="AE1955" s="1"/>
      <c r="AF1955" s="2"/>
    </row>
    <row r="1956" spans="1:32" x14ac:dyDescent="0.25">
      <c r="A1956" s="2"/>
      <c r="B1956" s="48"/>
      <c r="C1956" s="2"/>
      <c r="D1956" s="2"/>
      <c r="E1956" s="2"/>
      <c r="F1956" s="2"/>
      <c r="G1956" s="2"/>
      <c r="H1956" s="2"/>
      <c r="I1956" s="1"/>
      <c r="J1956" s="1"/>
      <c r="K1956" s="1"/>
      <c r="L1956" s="1"/>
      <c r="M1956" s="1"/>
      <c r="N1956" s="2"/>
      <c r="O1956" s="2"/>
      <c r="P1956" s="2"/>
      <c r="Q1956" s="1"/>
      <c r="R1956" s="1"/>
      <c r="S1956" s="1"/>
      <c r="T1956" s="1"/>
      <c r="U1956" s="2"/>
      <c r="V1956" s="1"/>
      <c r="W1956" s="1"/>
      <c r="X1956" s="2"/>
      <c r="Y1956" s="1"/>
      <c r="Z1956" s="1"/>
      <c r="AA1956" s="2"/>
      <c r="AB1956" s="1"/>
      <c r="AC1956" s="1"/>
      <c r="AD1956" s="2"/>
      <c r="AE1956" s="1"/>
      <c r="AF1956" s="2"/>
    </row>
    <row r="1957" spans="1:32" x14ac:dyDescent="0.25">
      <c r="A1957" s="2"/>
      <c r="B1957" s="48"/>
      <c r="C1957" s="2"/>
      <c r="D1957" s="2"/>
      <c r="E1957" s="2"/>
      <c r="F1957" s="2"/>
      <c r="G1957" s="2"/>
      <c r="H1957" s="2"/>
      <c r="I1957" s="1"/>
      <c r="J1957" s="1"/>
      <c r="K1957" s="1"/>
      <c r="L1957" s="1"/>
      <c r="M1957" s="1"/>
      <c r="N1957" s="2"/>
      <c r="O1957" s="2"/>
      <c r="P1957" s="2"/>
      <c r="Q1957" s="1"/>
      <c r="R1957" s="1"/>
      <c r="S1957" s="1"/>
      <c r="T1957" s="1"/>
      <c r="U1957" s="2"/>
      <c r="V1957" s="1"/>
      <c r="W1957" s="1"/>
      <c r="X1957" s="2"/>
      <c r="Y1957" s="1"/>
      <c r="Z1957" s="1"/>
      <c r="AA1957" s="2"/>
      <c r="AB1957" s="1"/>
      <c r="AC1957" s="1"/>
      <c r="AD1957" s="2"/>
      <c r="AE1957" s="1"/>
      <c r="AF1957" s="2"/>
    </row>
    <row r="1958" spans="1:32" x14ac:dyDescent="0.25">
      <c r="A1958" s="2"/>
      <c r="B1958" s="48"/>
      <c r="C1958" s="2"/>
      <c r="D1958" s="2"/>
      <c r="E1958" s="2"/>
      <c r="F1958" s="2"/>
      <c r="G1958" s="2"/>
      <c r="H1958" s="2"/>
      <c r="I1958" s="1"/>
      <c r="J1958" s="1"/>
      <c r="K1958" s="1"/>
      <c r="L1958" s="1"/>
      <c r="M1958" s="1"/>
      <c r="N1958" s="2"/>
      <c r="O1958" s="2"/>
      <c r="P1958" s="2"/>
      <c r="Q1958" s="1"/>
      <c r="R1958" s="1"/>
      <c r="S1958" s="1"/>
      <c r="T1958" s="1"/>
      <c r="U1958" s="2"/>
      <c r="V1958" s="1"/>
      <c r="W1958" s="1"/>
      <c r="X1958" s="2"/>
      <c r="Y1958" s="1"/>
      <c r="Z1958" s="1"/>
      <c r="AA1958" s="2"/>
      <c r="AB1958" s="1"/>
      <c r="AC1958" s="1"/>
      <c r="AD1958" s="2"/>
      <c r="AE1958" s="1"/>
      <c r="AF1958" s="2"/>
    </row>
    <row r="1959" spans="1:32" x14ac:dyDescent="0.25">
      <c r="A1959" s="2"/>
      <c r="B1959" s="48"/>
      <c r="C1959" s="2"/>
      <c r="D1959" s="2"/>
      <c r="E1959" s="2"/>
      <c r="F1959" s="2"/>
      <c r="G1959" s="2"/>
      <c r="H1959" s="2"/>
      <c r="I1959" s="1"/>
      <c r="J1959" s="1"/>
      <c r="K1959" s="1"/>
      <c r="L1959" s="1"/>
      <c r="M1959" s="1"/>
      <c r="N1959" s="2"/>
      <c r="O1959" s="2"/>
      <c r="P1959" s="2"/>
      <c r="Q1959" s="1"/>
      <c r="R1959" s="1"/>
      <c r="S1959" s="1"/>
      <c r="T1959" s="1"/>
      <c r="U1959" s="2"/>
      <c r="V1959" s="1"/>
      <c r="W1959" s="1"/>
      <c r="X1959" s="2"/>
      <c r="Y1959" s="1"/>
      <c r="Z1959" s="1"/>
      <c r="AA1959" s="2"/>
      <c r="AB1959" s="1"/>
      <c r="AC1959" s="1"/>
      <c r="AD1959" s="2"/>
      <c r="AE1959" s="1"/>
      <c r="AF1959" s="2"/>
    </row>
    <row r="1960" spans="1:32" x14ac:dyDescent="0.25">
      <c r="A1960" s="2"/>
      <c r="B1960" s="48"/>
      <c r="C1960" s="2"/>
      <c r="D1960" s="2"/>
      <c r="E1960" s="2"/>
      <c r="F1960" s="2"/>
      <c r="G1960" s="2"/>
      <c r="H1960" s="2"/>
      <c r="I1960" s="1"/>
      <c r="J1960" s="1"/>
      <c r="K1960" s="1"/>
      <c r="L1960" s="1"/>
      <c r="M1960" s="1"/>
      <c r="N1960" s="2"/>
      <c r="O1960" s="2"/>
      <c r="P1960" s="2"/>
      <c r="Q1960" s="1"/>
      <c r="R1960" s="1"/>
      <c r="S1960" s="1"/>
      <c r="T1960" s="1"/>
      <c r="U1960" s="2"/>
      <c r="V1960" s="1"/>
      <c r="W1960" s="1"/>
      <c r="X1960" s="2"/>
      <c r="Y1960" s="1"/>
      <c r="Z1960" s="1"/>
      <c r="AA1960" s="2"/>
      <c r="AB1960" s="1"/>
      <c r="AC1960" s="1"/>
      <c r="AD1960" s="2"/>
      <c r="AE1960" s="1"/>
      <c r="AF1960" s="2"/>
    </row>
    <row r="1961" spans="1:32" x14ac:dyDescent="0.25">
      <c r="A1961" s="2"/>
      <c r="B1961" s="48"/>
      <c r="C1961" s="2"/>
      <c r="D1961" s="2"/>
      <c r="E1961" s="2"/>
      <c r="F1961" s="2"/>
      <c r="G1961" s="2"/>
      <c r="H1961" s="2"/>
      <c r="I1961" s="1"/>
      <c r="J1961" s="1"/>
      <c r="K1961" s="1"/>
      <c r="L1961" s="1"/>
      <c r="M1961" s="1"/>
      <c r="N1961" s="2"/>
      <c r="O1961" s="2"/>
      <c r="P1961" s="2"/>
      <c r="Q1961" s="1"/>
      <c r="R1961" s="1"/>
      <c r="S1961" s="1"/>
      <c r="T1961" s="1"/>
      <c r="U1961" s="2"/>
      <c r="V1961" s="1"/>
      <c r="W1961" s="1"/>
      <c r="X1961" s="2"/>
      <c r="Y1961" s="1"/>
      <c r="Z1961" s="1"/>
      <c r="AA1961" s="2"/>
      <c r="AB1961" s="1"/>
      <c r="AC1961" s="1"/>
      <c r="AD1961" s="2"/>
      <c r="AE1961" s="1"/>
      <c r="AF1961" s="2"/>
    </row>
    <row r="1962" spans="1:32" x14ac:dyDescent="0.25">
      <c r="A1962" s="2"/>
      <c r="B1962" s="48"/>
      <c r="C1962" s="2"/>
      <c r="D1962" s="2"/>
      <c r="E1962" s="2"/>
      <c r="F1962" s="2"/>
      <c r="G1962" s="2"/>
      <c r="H1962" s="2"/>
      <c r="I1962" s="1"/>
      <c r="J1962" s="1"/>
      <c r="K1962" s="1"/>
      <c r="L1962" s="1"/>
      <c r="M1962" s="1"/>
      <c r="N1962" s="2"/>
      <c r="O1962" s="2"/>
      <c r="P1962" s="2"/>
      <c r="Q1962" s="1"/>
      <c r="R1962" s="1"/>
      <c r="S1962" s="1"/>
      <c r="T1962" s="1"/>
      <c r="U1962" s="2"/>
      <c r="V1962" s="1"/>
      <c r="W1962" s="1"/>
      <c r="X1962" s="2"/>
      <c r="Y1962" s="1"/>
      <c r="Z1962" s="1"/>
      <c r="AA1962" s="2"/>
      <c r="AB1962" s="1"/>
      <c r="AC1962" s="1"/>
      <c r="AD1962" s="2"/>
      <c r="AE1962" s="1"/>
      <c r="AF1962" s="2"/>
    </row>
    <row r="1963" spans="1:32" x14ac:dyDescent="0.25">
      <c r="A1963" s="2"/>
      <c r="B1963" s="48"/>
      <c r="C1963" s="2"/>
      <c r="D1963" s="2"/>
      <c r="E1963" s="2"/>
      <c r="F1963" s="2"/>
      <c r="G1963" s="2"/>
      <c r="H1963" s="2"/>
      <c r="I1963" s="1"/>
      <c r="J1963" s="1"/>
      <c r="K1963" s="1"/>
      <c r="L1963" s="1"/>
      <c r="M1963" s="1"/>
      <c r="N1963" s="2"/>
      <c r="O1963" s="2"/>
      <c r="P1963" s="2"/>
      <c r="Q1963" s="1"/>
      <c r="R1963" s="1"/>
      <c r="S1963" s="1"/>
      <c r="T1963" s="1"/>
      <c r="U1963" s="2"/>
      <c r="V1963" s="1"/>
      <c r="W1963" s="1"/>
      <c r="X1963" s="2"/>
      <c r="Y1963" s="1"/>
      <c r="Z1963" s="1"/>
      <c r="AA1963" s="2"/>
      <c r="AB1963" s="1"/>
      <c r="AC1963" s="1"/>
      <c r="AD1963" s="2"/>
      <c r="AE1963" s="1"/>
      <c r="AF1963" s="2"/>
    </row>
    <row r="1964" spans="1:32" x14ac:dyDescent="0.25">
      <c r="A1964" s="2"/>
      <c r="B1964" s="48"/>
      <c r="C1964" s="2"/>
      <c r="D1964" s="2"/>
      <c r="E1964" s="2"/>
      <c r="F1964" s="2"/>
      <c r="G1964" s="2"/>
      <c r="H1964" s="2"/>
      <c r="I1964" s="1"/>
      <c r="J1964" s="1"/>
      <c r="K1964" s="1"/>
      <c r="L1964" s="1"/>
      <c r="M1964" s="1"/>
      <c r="N1964" s="2"/>
      <c r="O1964" s="2"/>
      <c r="P1964" s="2"/>
      <c r="Q1964" s="1"/>
      <c r="R1964" s="1"/>
      <c r="S1964" s="1"/>
      <c r="T1964" s="1"/>
      <c r="U1964" s="2"/>
      <c r="V1964" s="1"/>
      <c r="W1964" s="1"/>
      <c r="X1964" s="2"/>
      <c r="Y1964" s="1"/>
      <c r="Z1964" s="1"/>
      <c r="AA1964" s="2"/>
      <c r="AB1964" s="1"/>
      <c r="AC1964" s="1"/>
      <c r="AD1964" s="2"/>
      <c r="AE1964" s="1"/>
      <c r="AF1964" s="2"/>
    </row>
    <row r="1965" spans="1:32" x14ac:dyDescent="0.25">
      <c r="A1965" s="2"/>
      <c r="B1965" s="48"/>
      <c r="C1965" s="2"/>
      <c r="D1965" s="2"/>
      <c r="E1965" s="2"/>
      <c r="F1965" s="2"/>
      <c r="G1965" s="2"/>
      <c r="H1965" s="2"/>
      <c r="I1965" s="1"/>
      <c r="J1965" s="1"/>
      <c r="K1965" s="1"/>
      <c r="L1965" s="1"/>
      <c r="M1965" s="1"/>
      <c r="N1965" s="2"/>
      <c r="O1965" s="2"/>
      <c r="P1965" s="2"/>
      <c r="Q1965" s="1"/>
      <c r="R1965" s="1"/>
      <c r="S1965" s="1"/>
      <c r="T1965" s="1"/>
      <c r="U1965" s="2"/>
      <c r="V1965" s="1"/>
      <c r="W1965" s="1"/>
      <c r="X1965" s="2"/>
      <c r="Y1965" s="1"/>
      <c r="Z1965" s="1"/>
      <c r="AA1965" s="2"/>
      <c r="AB1965" s="1"/>
      <c r="AC1965" s="1"/>
      <c r="AD1965" s="2"/>
      <c r="AE1965" s="1"/>
      <c r="AF1965" s="2"/>
    </row>
    <row r="1966" spans="1:32" x14ac:dyDescent="0.25">
      <c r="A1966" s="2"/>
      <c r="B1966" s="48"/>
      <c r="C1966" s="2"/>
      <c r="D1966" s="2"/>
      <c r="E1966" s="2"/>
      <c r="F1966" s="2"/>
      <c r="G1966" s="2"/>
      <c r="H1966" s="2"/>
      <c r="I1966" s="1"/>
      <c r="J1966" s="1"/>
      <c r="K1966" s="1"/>
      <c r="L1966" s="1"/>
      <c r="M1966" s="1"/>
      <c r="N1966" s="2"/>
      <c r="O1966" s="2"/>
      <c r="P1966" s="2"/>
      <c r="Q1966" s="1"/>
      <c r="R1966" s="1"/>
      <c r="S1966" s="1"/>
      <c r="T1966" s="1"/>
      <c r="U1966" s="2"/>
      <c r="V1966" s="1"/>
      <c r="W1966" s="1"/>
      <c r="X1966" s="2"/>
      <c r="Y1966" s="1"/>
      <c r="Z1966" s="1"/>
      <c r="AA1966" s="2"/>
      <c r="AB1966" s="1"/>
      <c r="AC1966" s="1"/>
      <c r="AD1966" s="2"/>
      <c r="AE1966" s="1"/>
      <c r="AF1966" s="2"/>
    </row>
    <row r="1967" spans="1:32" x14ac:dyDescent="0.25">
      <c r="A1967" s="2"/>
      <c r="B1967" s="48"/>
      <c r="C1967" s="2"/>
      <c r="D1967" s="2"/>
      <c r="E1967" s="2"/>
      <c r="F1967" s="2"/>
      <c r="G1967" s="2"/>
      <c r="H1967" s="2"/>
      <c r="I1967" s="1"/>
      <c r="J1967" s="1"/>
      <c r="K1967" s="1"/>
      <c r="L1967" s="1"/>
      <c r="M1967" s="1"/>
      <c r="N1967" s="2"/>
      <c r="O1967" s="2"/>
      <c r="P1967" s="2"/>
      <c r="Q1967" s="1"/>
      <c r="R1967" s="1"/>
      <c r="S1967" s="1"/>
      <c r="T1967" s="1"/>
      <c r="U1967" s="2"/>
      <c r="V1967" s="1"/>
      <c r="W1967" s="1"/>
      <c r="X1967" s="2"/>
      <c r="Y1967" s="1"/>
      <c r="Z1967" s="1"/>
      <c r="AA1967" s="2"/>
      <c r="AB1967" s="1"/>
      <c r="AC1967" s="1"/>
      <c r="AD1967" s="2"/>
      <c r="AE1967" s="1"/>
      <c r="AF1967" s="2"/>
    </row>
    <row r="1968" spans="1:32" x14ac:dyDescent="0.25">
      <c r="A1968" s="2"/>
      <c r="B1968" s="48"/>
      <c r="C1968" s="2"/>
      <c r="D1968" s="2"/>
      <c r="E1968" s="2"/>
      <c r="F1968" s="2"/>
      <c r="G1968" s="2"/>
      <c r="H1968" s="2"/>
      <c r="I1968" s="1"/>
      <c r="J1968" s="1"/>
      <c r="K1968" s="1"/>
      <c r="L1968" s="1"/>
      <c r="M1968" s="1"/>
      <c r="N1968" s="2"/>
      <c r="O1968" s="2"/>
      <c r="P1968" s="2"/>
      <c r="Q1968" s="1"/>
      <c r="R1968" s="1"/>
      <c r="S1968" s="1"/>
      <c r="T1968" s="1"/>
      <c r="U1968" s="2"/>
      <c r="V1968" s="1"/>
      <c r="W1968" s="1"/>
      <c r="X1968" s="2"/>
      <c r="Y1968" s="1"/>
      <c r="Z1968" s="1"/>
      <c r="AA1968" s="2"/>
      <c r="AB1968" s="1"/>
      <c r="AC1968" s="1"/>
      <c r="AD1968" s="2"/>
      <c r="AE1968" s="1"/>
      <c r="AF1968" s="2"/>
    </row>
    <row r="1969" spans="1:32" s="54" customFormat="1" x14ac:dyDescent="0.25">
      <c r="A1969" s="2"/>
      <c r="B1969" s="48"/>
      <c r="C1969" s="2"/>
      <c r="D1969" s="2"/>
      <c r="E1969" s="2"/>
      <c r="F1969" s="2"/>
      <c r="G1969" s="2"/>
      <c r="H1969" s="2"/>
      <c r="I1969" s="1"/>
      <c r="J1969" s="1"/>
      <c r="K1969" s="1"/>
      <c r="L1969" s="1"/>
      <c r="M1969" s="1"/>
      <c r="N1969" s="2"/>
      <c r="O1969" s="2"/>
      <c r="P1969" s="2"/>
      <c r="Q1969" s="1"/>
      <c r="R1969" s="1"/>
      <c r="S1969" s="1"/>
      <c r="T1969" s="1"/>
      <c r="U1969" s="2"/>
      <c r="V1969" s="1"/>
      <c r="W1969" s="1"/>
      <c r="X1969" s="2"/>
      <c r="Y1969" s="1"/>
      <c r="Z1969" s="1"/>
      <c r="AA1969" s="2"/>
      <c r="AB1969" s="1"/>
      <c r="AC1969" s="1"/>
      <c r="AD1969" s="2"/>
      <c r="AE1969" s="1"/>
      <c r="AF1969" s="2"/>
    </row>
    <row r="1970" spans="1:32" s="54" customFormat="1" x14ac:dyDescent="0.25">
      <c r="A1970" s="2"/>
      <c r="B1970" s="48"/>
      <c r="C1970" s="2"/>
      <c r="D1970" s="2"/>
      <c r="E1970" s="2"/>
      <c r="F1970" s="2"/>
      <c r="G1970" s="2"/>
      <c r="H1970" s="2"/>
      <c r="I1970" s="1"/>
      <c r="J1970" s="1"/>
      <c r="K1970" s="1"/>
      <c r="L1970" s="1"/>
      <c r="M1970" s="1"/>
      <c r="N1970" s="2"/>
      <c r="O1970" s="2"/>
      <c r="P1970" s="2"/>
      <c r="Q1970" s="1"/>
      <c r="R1970" s="1"/>
      <c r="S1970" s="1"/>
      <c r="T1970" s="1"/>
      <c r="U1970" s="2"/>
      <c r="V1970" s="1"/>
      <c r="W1970" s="1"/>
      <c r="X1970" s="2"/>
      <c r="Y1970" s="1"/>
      <c r="Z1970" s="1"/>
      <c r="AA1970" s="2"/>
      <c r="AB1970" s="1"/>
      <c r="AC1970" s="1"/>
      <c r="AD1970" s="2"/>
      <c r="AE1970" s="1"/>
      <c r="AF1970" s="2"/>
    </row>
    <row r="1971" spans="1:32" s="54" customFormat="1" x14ac:dyDescent="0.25">
      <c r="A1971" s="2"/>
      <c r="B1971" s="48"/>
      <c r="C1971" s="2"/>
      <c r="D1971" s="2"/>
      <c r="E1971" s="2"/>
      <c r="F1971" s="2"/>
      <c r="G1971" s="2"/>
      <c r="H1971" s="2"/>
      <c r="I1971" s="1"/>
      <c r="J1971" s="1"/>
      <c r="K1971" s="1"/>
      <c r="L1971" s="1"/>
      <c r="M1971" s="1"/>
      <c r="N1971" s="2"/>
      <c r="O1971" s="2"/>
      <c r="P1971" s="2"/>
      <c r="Q1971" s="1"/>
      <c r="R1971" s="1"/>
      <c r="S1971" s="1"/>
      <c r="T1971" s="1"/>
      <c r="U1971" s="2"/>
      <c r="V1971" s="1"/>
      <c r="W1971" s="1"/>
      <c r="X1971" s="2"/>
      <c r="Y1971" s="1"/>
      <c r="Z1971" s="1"/>
      <c r="AA1971" s="2"/>
      <c r="AB1971" s="1"/>
      <c r="AC1971" s="1"/>
      <c r="AD1971" s="2"/>
      <c r="AE1971" s="1"/>
      <c r="AF1971" s="2"/>
    </row>
    <row r="1972" spans="1:32" s="54" customFormat="1" x14ac:dyDescent="0.25">
      <c r="A1972" s="2"/>
      <c r="B1972" s="48"/>
      <c r="C1972" s="2"/>
      <c r="D1972" s="2"/>
      <c r="E1972" s="2"/>
      <c r="F1972" s="2"/>
      <c r="G1972" s="2"/>
      <c r="H1972" s="2"/>
      <c r="I1972" s="1"/>
      <c r="J1972" s="1"/>
      <c r="K1972" s="1"/>
      <c r="L1972" s="1"/>
      <c r="M1972" s="1"/>
      <c r="N1972" s="2"/>
      <c r="O1972" s="2"/>
      <c r="P1972" s="2"/>
      <c r="Q1972" s="1"/>
      <c r="R1972" s="1"/>
      <c r="S1972" s="1"/>
      <c r="T1972" s="1"/>
      <c r="U1972" s="2"/>
      <c r="V1972" s="1"/>
      <c r="W1972" s="1"/>
      <c r="X1972" s="2"/>
      <c r="Y1972" s="1"/>
      <c r="Z1972" s="1"/>
      <c r="AA1972" s="2"/>
      <c r="AB1972" s="1"/>
      <c r="AC1972" s="1"/>
      <c r="AD1972" s="2"/>
      <c r="AE1972" s="1"/>
      <c r="AF1972" s="2"/>
    </row>
    <row r="1973" spans="1:32" s="54" customFormat="1" x14ac:dyDescent="0.25">
      <c r="A1973" s="2"/>
      <c r="B1973" s="48"/>
      <c r="C1973" s="2"/>
      <c r="D1973" s="2"/>
      <c r="E1973" s="2"/>
      <c r="F1973" s="2"/>
      <c r="G1973" s="2"/>
      <c r="H1973" s="2"/>
      <c r="I1973" s="1"/>
      <c r="J1973" s="1"/>
      <c r="K1973" s="1"/>
      <c r="L1973" s="1"/>
      <c r="M1973" s="1"/>
      <c r="N1973" s="2"/>
      <c r="O1973" s="2"/>
      <c r="P1973" s="2"/>
      <c r="Q1973" s="1"/>
      <c r="R1973" s="1"/>
      <c r="S1973" s="1"/>
      <c r="T1973" s="1"/>
      <c r="U1973" s="2"/>
      <c r="V1973" s="1"/>
      <c r="W1973" s="1"/>
      <c r="X1973" s="2"/>
      <c r="Y1973" s="1"/>
      <c r="Z1973" s="1"/>
      <c r="AA1973" s="2"/>
      <c r="AB1973" s="1"/>
      <c r="AC1973" s="1"/>
      <c r="AD1973" s="2"/>
      <c r="AE1973" s="1"/>
      <c r="AF1973" s="2"/>
    </row>
    <row r="1974" spans="1:32" s="54" customFormat="1" x14ac:dyDescent="0.25">
      <c r="A1974" s="2"/>
      <c r="B1974" s="48"/>
      <c r="C1974" s="2"/>
      <c r="D1974" s="2"/>
      <c r="E1974" s="2"/>
      <c r="F1974" s="2"/>
      <c r="G1974" s="2"/>
      <c r="H1974" s="2"/>
      <c r="I1974" s="1"/>
      <c r="J1974" s="1"/>
      <c r="K1974" s="1"/>
      <c r="L1974" s="1"/>
      <c r="M1974" s="1"/>
      <c r="N1974" s="2"/>
      <c r="O1974" s="2"/>
      <c r="P1974" s="2"/>
      <c r="Q1974" s="1"/>
      <c r="R1974" s="1"/>
      <c r="S1974" s="1"/>
      <c r="T1974" s="1"/>
      <c r="U1974" s="2"/>
      <c r="V1974" s="1"/>
      <c r="W1974" s="1"/>
      <c r="X1974" s="2"/>
      <c r="Y1974" s="1"/>
      <c r="Z1974" s="1"/>
      <c r="AA1974" s="2"/>
      <c r="AB1974" s="1"/>
      <c r="AC1974" s="1"/>
      <c r="AD1974" s="2"/>
      <c r="AE1974" s="1"/>
      <c r="AF1974" s="2"/>
    </row>
    <row r="1975" spans="1:32" s="54" customFormat="1" x14ac:dyDescent="0.25">
      <c r="A1975" s="2"/>
      <c r="B1975" s="48"/>
      <c r="C1975" s="2"/>
      <c r="D1975" s="2"/>
      <c r="E1975" s="2"/>
      <c r="F1975" s="2"/>
      <c r="G1975" s="2"/>
      <c r="H1975" s="2"/>
      <c r="I1975" s="1"/>
      <c r="J1975" s="1"/>
      <c r="K1975" s="1"/>
      <c r="L1975" s="1"/>
      <c r="M1975" s="1"/>
      <c r="N1975" s="2"/>
      <c r="O1975" s="2"/>
      <c r="P1975" s="2"/>
      <c r="Q1975" s="1"/>
      <c r="R1975" s="1"/>
      <c r="S1975" s="1"/>
      <c r="T1975" s="1"/>
      <c r="U1975" s="2"/>
      <c r="V1975" s="1"/>
      <c r="W1975" s="1"/>
      <c r="X1975" s="2"/>
      <c r="Y1975" s="1"/>
      <c r="Z1975" s="1"/>
      <c r="AA1975" s="2"/>
      <c r="AB1975" s="1"/>
      <c r="AC1975" s="1"/>
      <c r="AD1975" s="2"/>
      <c r="AE1975" s="1"/>
      <c r="AF1975" s="2"/>
    </row>
    <row r="1976" spans="1:32" s="54" customFormat="1" x14ac:dyDescent="0.25">
      <c r="A1976" s="2"/>
      <c r="B1976" s="48"/>
      <c r="C1976" s="2"/>
      <c r="D1976" s="2"/>
      <c r="E1976" s="2"/>
      <c r="F1976" s="2"/>
      <c r="G1976" s="2"/>
      <c r="H1976" s="2"/>
      <c r="I1976" s="1"/>
      <c r="J1976" s="1"/>
      <c r="K1976" s="1"/>
      <c r="L1976" s="1"/>
      <c r="M1976" s="1"/>
      <c r="N1976" s="2"/>
      <c r="O1976" s="2"/>
      <c r="P1976" s="2"/>
      <c r="Q1976" s="1"/>
      <c r="R1976" s="1"/>
      <c r="S1976" s="1"/>
      <c r="T1976" s="1"/>
      <c r="U1976" s="2"/>
      <c r="V1976" s="1"/>
      <c r="W1976" s="1"/>
      <c r="X1976" s="2"/>
      <c r="Y1976" s="1"/>
      <c r="Z1976" s="1"/>
      <c r="AA1976" s="2"/>
      <c r="AB1976" s="1"/>
      <c r="AC1976" s="1"/>
      <c r="AD1976" s="2"/>
      <c r="AE1976" s="1"/>
      <c r="AF1976" s="2"/>
    </row>
    <row r="1977" spans="1:32" s="54" customFormat="1" x14ac:dyDescent="0.25">
      <c r="A1977" s="2"/>
      <c r="B1977" s="48"/>
      <c r="C1977" s="2"/>
      <c r="D1977" s="2"/>
      <c r="E1977" s="2"/>
      <c r="F1977" s="2"/>
      <c r="G1977" s="2"/>
      <c r="H1977" s="2"/>
      <c r="I1977" s="1"/>
      <c r="J1977" s="1"/>
      <c r="K1977" s="1"/>
      <c r="L1977" s="1"/>
      <c r="M1977" s="1"/>
      <c r="N1977" s="2"/>
      <c r="O1977" s="2"/>
      <c r="P1977" s="2"/>
      <c r="Q1977" s="1"/>
      <c r="R1977" s="1"/>
      <c r="S1977" s="1"/>
      <c r="T1977" s="1"/>
      <c r="U1977" s="2"/>
      <c r="V1977" s="1"/>
      <c r="W1977" s="1"/>
      <c r="X1977" s="2"/>
      <c r="Y1977" s="1"/>
      <c r="Z1977" s="1"/>
      <c r="AA1977" s="2"/>
      <c r="AB1977" s="1"/>
      <c r="AC1977" s="1"/>
      <c r="AD1977" s="2"/>
      <c r="AE1977" s="1"/>
      <c r="AF1977" s="2"/>
    </row>
    <row r="1978" spans="1:32" x14ac:dyDescent="0.25">
      <c r="A1978" s="2"/>
      <c r="B1978" s="48"/>
      <c r="C1978" s="2"/>
      <c r="D1978" s="2"/>
      <c r="E1978" s="2"/>
      <c r="F1978" s="2"/>
      <c r="G1978" s="2"/>
      <c r="H1978" s="2"/>
      <c r="I1978" s="1"/>
      <c r="J1978" s="1"/>
      <c r="K1978" s="1"/>
      <c r="L1978" s="1"/>
      <c r="M1978" s="1"/>
      <c r="N1978" s="2"/>
      <c r="O1978" s="2"/>
      <c r="P1978" s="2"/>
      <c r="Q1978" s="1"/>
      <c r="R1978" s="1"/>
      <c r="S1978" s="1"/>
      <c r="T1978" s="1"/>
      <c r="U1978" s="2"/>
      <c r="V1978" s="1"/>
      <c r="W1978" s="1"/>
      <c r="X1978" s="2"/>
      <c r="Y1978" s="1"/>
      <c r="Z1978" s="1"/>
      <c r="AA1978" s="2"/>
      <c r="AB1978" s="1"/>
      <c r="AC1978" s="1"/>
      <c r="AD1978" s="2"/>
      <c r="AE1978" s="1"/>
      <c r="AF1978" s="2"/>
    </row>
    <row r="1979" spans="1:32" x14ac:dyDescent="0.25">
      <c r="A1979" s="2"/>
      <c r="B1979" s="48"/>
      <c r="C1979" s="2"/>
      <c r="D1979" s="2"/>
      <c r="E1979" s="2"/>
      <c r="F1979" s="2"/>
      <c r="G1979" s="2"/>
      <c r="H1979" s="2"/>
      <c r="I1979" s="1"/>
      <c r="J1979" s="1"/>
      <c r="K1979" s="1"/>
      <c r="L1979" s="1"/>
      <c r="M1979" s="1"/>
      <c r="N1979" s="2"/>
      <c r="O1979" s="2"/>
      <c r="P1979" s="2"/>
      <c r="Q1979" s="1"/>
      <c r="R1979" s="1"/>
      <c r="S1979" s="1"/>
      <c r="T1979" s="1"/>
      <c r="U1979" s="2"/>
      <c r="V1979" s="1"/>
      <c r="W1979" s="1"/>
      <c r="X1979" s="2"/>
      <c r="Y1979" s="1"/>
      <c r="Z1979" s="1"/>
      <c r="AA1979" s="2"/>
      <c r="AB1979" s="1"/>
      <c r="AC1979" s="1"/>
      <c r="AD1979" s="2"/>
      <c r="AE1979" s="1"/>
      <c r="AF1979" s="2"/>
    </row>
    <row r="1980" spans="1:32" x14ac:dyDescent="0.25">
      <c r="A1980" s="2"/>
      <c r="B1980" s="48"/>
      <c r="C1980" s="2"/>
      <c r="D1980" s="2"/>
      <c r="E1980" s="2"/>
      <c r="F1980" s="2"/>
      <c r="G1980" s="2"/>
      <c r="H1980" s="2"/>
      <c r="I1980" s="1"/>
      <c r="J1980" s="1"/>
      <c r="K1980" s="1"/>
      <c r="L1980" s="1"/>
      <c r="M1980" s="1"/>
      <c r="N1980" s="2"/>
      <c r="O1980" s="2"/>
      <c r="P1980" s="2"/>
      <c r="Q1980" s="1"/>
      <c r="R1980" s="1"/>
      <c r="S1980" s="1"/>
      <c r="T1980" s="1"/>
      <c r="U1980" s="2"/>
      <c r="V1980" s="1"/>
      <c r="W1980" s="1"/>
      <c r="X1980" s="2"/>
      <c r="Y1980" s="1"/>
      <c r="Z1980" s="1"/>
      <c r="AA1980" s="2"/>
      <c r="AB1980" s="1"/>
      <c r="AC1980" s="1"/>
      <c r="AD1980" s="2"/>
      <c r="AE1980" s="1"/>
      <c r="AF1980" s="2"/>
    </row>
    <row r="1981" spans="1:32" x14ac:dyDescent="0.25">
      <c r="A1981" s="2"/>
      <c r="B1981" s="48"/>
      <c r="C1981" s="2"/>
      <c r="D1981" s="2"/>
      <c r="E1981" s="2"/>
      <c r="F1981" s="2"/>
      <c r="G1981" s="2"/>
      <c r="H1981" s="2"/>
      <c r="I1981" s="1"/>
      <c r="J1981" s="1"/>
      <c r="K1981" s="1"/>
      <c r="L1981" s="1"/>
      <c r="M1981" s="1"/>
      <c r="N1981" s="2"/>
      <c r="O1981" s="2"/>
      <c r="P1981" s="2"/>
      <c r="Q1981" s="1"/>
      <c r="R1981" s="1"/>
      <c r="S1981" s="1"/>
      <c r="T1981" s="1"/>
      <c r="U1981" s="2"/>
      <c r="V1981" s="1"/>
      <c r="W1981" s="1"/>
      <c r="X1981" s="2"/>
      <c r="Y1981" s="1"/>
      <c r="Z1981" s="1"/>
      <c r="AA1981" s="2"/>
      <c r="AB1981" s="1"/>
      <c r="AC1981" s="1"/>
      <c r="AD1981" s="2"/>
      <c r="AE1981" s="1"/>
      <c r="AF1981" s="2"/>
    </row>
    <row r="1982" spans="1:32" x14ac:dyDescent="0.25">
      <c r="A1982" s="2"/>
      <c r="B1982" s="48"/>
      <c r="C1982" s="2"/>
      <c r="D1982" s="2"/>
      <c r="E1982" s="2"/>
      <c r="F1982" s="2"/>
      <c r="G1982" s="2"/>
      <c r="H1982" s="2"/>
      <c r="I1982" s="1"/>
      <c r="J1982" s="1"/>
      <c r="K1982" s="1"/>
      <c r="L1982" s="1"/>
      <c r="M1982" s="1"/>
      <c r="N1982" s="2"/>
      <c r="O1982" s="2"/>
      <c r="P1982" s="2"/>
      <c r="Q1982" s="1"/>
      <c r="R1982" s="1"/>
      <c r="S1982" s="1"/>
      <c r="T1982" s="1"/>
      <c r="U1982" s="2"/>
      <c r="V1982" s="1"/>
      <c r="W1982" s="1"/>
      <c r="X1982" s="2"/>
      <c r="Y1982" s="1"/>
      <c r="Z1982" s="1"/>
      <c r="AA1982" s="2"/>
      <c r="AB1982" s="1"/>
      <c r="AC1982" s="1"/>
      <c r="AD1982" s="2"/>
      <c r="AE1982" s="1"/>
      <c r="AF1982" s="2"/>
    </row>
    <row r="1983" spans="1:32" x14ac:dyDescent="0.25">
      <c r="A1983" s="2"/>
      <c r="B1983" s="48"/>
      <c r="C1983" s="2"/>
      <c r="D1983" s="2"/>
      <c r="E1983" s="2"/>
      <c r="F1983" s="2"/>
      <c r="G1983" s="2"/>
      <c r="H1983" s="2"/>
      <c r="I1983" s="1"/>
      <c r="J1983" s="1"/>
      <c r="K1983" s="1"/>
      <c r="L1983" s="1"/>
      <c r="M1983" s="1"/>
      <c r="N1983" s="2"/>
      <c r="O1983" s="2"/>
      <c r="P1983" s="2"/>
      <c r="Q1983" s="1"/>
      <c r="R1983" s="1"/>
      <c r="S1983" s="1"/>
      <c r="T1983" s="1"/>
      <c r="U1983" s="2"/>
      <c r="V1983" s="1"/>
      <c r="W1983" s="1"/>
      <c r="X1983" s="2"/>
      <c r="Y1983" s="1"/>
      <c r="Z1983" s="1"/>
      <c r="AA1983" s="2"/>
      <c r="AB1983" s="1"/>
      <c r="AC1983" s="1"/>
      <c r="AD1983" s="2"/>
      <c r="AE1983" s="1"/>
      <c r="AF1983" s="2"/>
    </row>
    <row r="1984" spans="1:32" x14ac:dyDescent="0.25">
      <c r="A1984" s="2"/>
      <c r="B1984" s="48"/>
      <c r="C1984" s="2"/>
      <c r="D1984" s="2"/>
      <c r="E1984" s="2"/>
      <c r="F1984" s="2"/>
      <c r="G1984" s="2"/>
      <c r="H1984" s="2"/>
      <c r="I1984" s="1"/>
      <c r="J1984" s="1"/>
      <c r="K1984" s="1"/>
      <c r="L1984" s="1"/>
      <c r="M1984" s="1"/>
      <c r="N1984" s="2"/>
      <c r="O1984" s="2"/>
      <c r="P1984" s="2"/>
      <c r="Q1984" s="1"/>
      <c r="R1984" s="1"/>
      <c r="S1984" s="1"/>
      <c r="T1984" s="1"/>
      <c r="U1984" s="2"/>
      <c r="V1984" s="1"/>
      <c r="W1984" s="1"/>
      <c r="X1984" s="2"/>
      <c r="Y1984" s="1"/>
      <c r="Z1984" s="1"/>
      <c r="AA1984" s="2"/>
      <c r="AB1984" s="1"/>
      <c r="AC1984" s="1"/>
      <c r="AD1984" s="2"/>
      <c r="AE1984" s="1"/>
      <c r="AF1984" s="2"/>
    </row>
    <row r="1985" spans="1:32" x14ac:dyDescent="0.25">
      <c r="A1985" s="2"/>
      <c r="B1985" s="48"/>
      <c r="C1985" s="2"/>
      <c r="D1985" s="2"/>
      <c r="E1985" s="2"/>
      <c r="F1985" s="2"/>
      <c r="G1985" s="2"/>
      <c r="H1985" s="2"/>
      <c r="I1985" s="1"/>
      <c r="J1985" s="1"/>
      <c r="K1985" s="1"/>
      <c r="L1985" s="1"/>
      <c r="M1985" s="1"/>
      <c r="N1985" s="2"/>
      <c r="O1985" s="2"/>
      <c r="P1985" s="2"/>
      <c r="Q1985" s="1"/>
      <c r="R1985" s="1"/>
      <c r="S1985" s="1"/>
      <c r="T1985" s="1"/>
      <c r="U1985" s="2"/>
      <c r="V1985" s="1"/>
      <c r="W1985" s="1"/>
      <c r="X1985" s="2"/>
      <c r="Y1985" s="1"/>
      <c r="Z1985" s="1"/>
      <c r="AA1985" s="2"/>
      <c r="AB1985" s="1"/>
      <c r="AC1985" s="1"/>
      <c r="AD1985" s="2"/>
      <c r="AE1985" s="1"/>
      <c r="AF1985" s="2"/>
    </row>
    <row r="1986" spans="1:32" x14ac:dyDescent="0.25">
      <c r="A1986" s="2"/>
      <c r="B1986" s="48"/>
      <c r="C1986" s="2"/>
      <c r="D1986" s="2"/>
      <c r="E1986" s="2"/>
      <c r="F1986" s="2"/>
      <c r="G1986" s="2"/>
      <c r="H1986" s="2"/>
      <c r="I1986" s="1"/>
      <c r="J1986" s="1"/>
      <c r="K1986" s="1"/>
      <c r="L1986" s="1"/>
      <c r="M1986" s="1"/>
      <c r="N1986" s="2"/>
      <c r="O1986" s="2"/>
      <c r="P1986" s="2"/>
      <c r="Q1986" s="1"/>
      <c r="R1986" s="1"/>
      <c r="S1986" s="1"/>
      <c r="T1986" s="1"/>
      <c r="U1986" s="2"/>
      <c r="V1986" s="1"/>
      <c r="W1986" s="1"/>
      <c r="X1986" s="2"/>
      <c r="Y1986" s="1"/>
      <c r="Z1986" s="1"/>
      <c r="AA1986" s="2"/>
      <c r="AB1986" s="1"/>
      <c r="AC1986" s="1"/>
      <c r="AD1986" s="2"/>
      <c r="AE1986" s="1"/>
      <c r="AF1986" s="2"/>
    </row>
    <row r="1987" spans="1:32" x14ac:dyDescent="0.25">
      <c r="A1987" s="2"/>
      <c r="B1987" s="48"/>
      <c r="C1987" s="2"/>
      <c r="D1987" s="2"/>
      <c r="E1987" s="2"/>
      <c r="F1987" s="2"/>
      <c r="G1987" s="2"/>
      <c r="H1987" s="2"/>
      <c r="I1987" s="1"/>
      <c r="J1987" s="1"/>
      <c r="K1987" s="1"/>
      <c r="L1987" s="1"/>
      <c r="M1987" s="1"/>
      <c r="N1987" s="2"/>
      <c r="O1987" s="2"/>
      <c r="P1987" s="2"/>
      <c r="Q1987" s="1"/>
      <c r="R1987" s="1"/>
      <c r="S1987" s="1"/>
      <c r="T1987" s="1"/>
      <c r="U1987" s="2"/>
      <c r="V1987" s="1"/>
      <c r="W1987" s="1"/>
      <c r="X1987" s="2"/>
      <c r="Y1987" s="1"/>
      <c r="Z1987" s="1"/>
      <c r="AA1987" s="2"/>
      <c r="AB1987" s="1"/>
      <c r="AC1987" s="1"/>
      <c r="AD1987" s="2"/>
      <c r="AE1987" s="1"/>
      <c r="AF1987" s="2"/>
    </row>
    <row r="1988" spans="1:32" x14ac:dyDescent="0.25">
      <c r="A1988" s="2"/>
      <c r="B1988" s="48"/>
      <c r="C1988" s="2"/>
      <c r="D1988" s="2"/>
      <c r="E1988" s="2"/>
      <c r="F1988" s="2"/>
      <c r="G1988" s="2"/>
      <c r="H1988" s="2"/>
      <c r="I1988" s="1"/>
      <c r="J1988" s="1"/>
      <c r="K1988" s="1"/>
      <c r="L1988" s="1"/>
      <c r="M1988" s="1"/>
      <c r="N1988" s="2"/>
      <c r="O1988" s="2"/>
      <c r="P1988" s="2"/>
      <c r="Q1988" s="1"/>
      <c r="R1988" s="1"/>
      <c r="S1988" s="1"/>
      <c r="T1988" s="1"/>
      <c r="U1988" s="2"/>
      <c r="V1988" s="1"/>
      <c r="W1988" s="1"/>
      <c r="X1988" s="2"/>
      <c r="Y1988" s="1"/>
      <c r="Z1988" s="1"/>
      <c r="AA1988" s="2"/>
      <c r="AB1988" s="1"/>
      <c r="AC1988" s="1"/>
      <c r="AD1988" s="2"/>
      <c r="AE1988" s="1"/>
      <c r="AF1988" s="2"/>
    </row>
    <row r="1989" spans="1:32" x14ac:dyDescent="0.25">
      <c r="A1989" s="2"/>
      <c r="B1989" s="48"/>
      <c r="C1989" s="2"/>
      <c r="D1989" s="2"/>
      <c r="E1989" s="2"/>
      <c r="F1989" s="2"/>
      <c r="G1989" s="2"/>
      <c r="H1989" s="2"/>
      <c r="I1989" s="1"/>
      <c r="J1989" s="1"/>
      <c r="K1989" s="1"/>
      <c r="L1989" s="1"/>
      <c r="M1989" s="1"/>
      <c r="N1989" s="2"/>
      <c r="O1989" s="2"/>
      <c r="P1989" s="2"/>
      <c r="Q1989" s="1"/>
      <c r="R1989" s="1"/>
      <c r="S1989" s="1"/>
      <c r="T1989" s="1"/>
      <c r="U1989" s="2"/>
      <c r="V1989" s="1"/>
      <c r="W1989" s="1"/>
      <c r="X1989" s="2"/>
      <c r="Y1989" s="1"/>
      <c r="Z1989" s="1"/>
      <c r="AA1989" s="2"/>
      <c r="AB1989" s="1"/>
      <c r="AC1989" s="1"/>
      <c r="AD1989" s="2"/>
      <c r="AE1989" s="1"/>
      <c r="AF1989" s="2"/>
    </row>
    <row r="1990" spans="1:32" x14ac:dyDescent="0.25">
      <c r="A1990" s="2"/>
      <c r="B1990" s="48"/>
      <c r="C1990" s="2"/>
      <c r="D1990" s="2"/>
      <c r="E1990" s="2"/>
      <c r="F1990" s="2"/>
      <c r="G1990" s="2"/>
      <c r="H1990" s="2"/>
      <c r="I1990" s="1"/>
      <c r="J1990" s="1"/>
      <c r="K1990" s="1"/>
      <c r="L1990" s="1"/>
      <c r="M1990" s="1"/>
      <c r="N1990" s="2"/>
      <c r="O1990" s="2"/>
      <c r="P1990" s="2"/>
      <c r="Q1990" s="1"/>
      <c r="R1990" s="1"/>
      <c r="S1990" s="1"/>
      <c r="T1990" s="1"/>
      <c r="U1990" s="2"/>
      <c r="V1990" s="1"/>
      <c r="W1990" s="1"/>
      <c r="X1990" s="2"/>
      <c r="Y1990" s="1"/>
      <c r="Z1990" s="1"/>
      <c r="AA1990" s="2"/>
      <c r="AB1990" s="1"/>
      <c r="AC1990" s="1"/>
      <c r="AD1990" s="2"/>
      <c r="AE1990" s="1"/>
      <c r="AF1990" s="2"/>
    </row>
    <row r="1991" spans="1:32" x14ac:dyDescent="0.25">
      <c r="A1991" s="2"/>
      <c r="B1991" s="48"/>
      <c r="C1991" s="2"/>
      <c r="D1991" s="2"/>
      <c r="E1991" s="2"/>
      <c r="F1991" s="2"/>
      <c r="G1991" s="2"/>
      <c r="H1991" s="2"/>
      <c r="I1991" s="1"/>
      <c r="J1991" s="1"/>
      <c r="K1991" s="1"/>
      <c r="L1991" s="1"/>
      <c r="M1991" s="1"/>
      <c r="N1991" s="2"/>
      <c r="O1991" s="2"/>
      <c r="P1991" s="2"/>
      <c r="Q1991" s="1"/>
      <c r="R1991" s="1"/>
      <c r="S1991" s="1"/>
      <c r="T1991" s="1"/>
      <c r="U1991" s="2"/>
      <c r="V1991" s="1"/>
      <c r="W1991" s="1"/>
      <c r="X1991" s="2"/>
      <c r="Y1991" s="1"/>
      <c r="Z1991" s="1"/>
      <c r="AA1991" s="2"/>
      <c r="AB1991" s="1"/>
      <c r="AC1991" s="1"/>
      <c r="AD1991" s="2"/>
      <c r="AE1991" s="1"/>
      <c r="AF1991" s="2"/>
    </row>
    <row r="1992" spans="1:32" x14ac:dyDescent="0.25">
      <c r="A1992" s="2"/>
      <c r="B1992" s="48"/>
      <c r="C1992" s="2"/>
      <c r="D1992" s="2"/>
      <c r="E1992" s="2"/>
      <c r="F1992" s="2"/>
      <c r="G1992" s="2"/>
      <c r="H1992" s="2"/>
      <c r="I1992" s="1"/>
      <c r="J1992" s="1"/>
      <c r="K1992" s="1"/>
      <c r="L1992" s="1"/>
      <c r="M1992" s="1"/>
      <c r="N1992" s="2"/>
      <c r="O1992" s="2"/>
      <c r="P1992" s="2"/>
      <c r="Q1992" s="1"/>
      <c r="R1992" s="1"/>
      <c r="S1992" s="1"/>
      <c r="T1992" s="1"/>
      <c r="U1992" s="2"/>
      <c r="V1992" s="1"/>
      <c r="W1992" s="1"/>
      <c r="X1992" s="2"/>
      <c r="Y1992" s="1"/>
      <c r="Z1992" s="1"/>
      <c r="AA1992" s="2"/>
      <c r="AB1992" s="1"/>
      <c r="AC1992" s="1"/>
      <c r="AD1992" s="2"/>
      <c r="AE1992" s="1"/>
      <c r="AF1992" s="2"/>
    </row>
    <row r="1993" spans="1:32" x14ac:dyDescent="0.25">
      <c r="A1993" s="2"/>
      <c r="B1993" s="48"/>
      <c r="C1993" s="2"/>
      <c r="D1993" s="2"/>
      <c r="E1993" s="2"/>
      <c r="F1993" s="2"/>
      <c r="G1993" s="2"/>
      <c r="H1993" s="2"/>
      <c r="I1993" s="1"/>
      <c r="J1993" s="1"/>
      <c r="K1993" s="1"/>
      <c r="L1993" s="1"/>
      <c r="M1993" s="1"/>
      <c r="N1993" s="2"/>
      <c r="O1993" s="2"/>
      <c r="P1993" s="2"/>
      <c r="Q1993" s="1"/>
      <c r="R1993" s="1"/>
      <c r="S1993" s="1"/>
      <c r="T1993" s="1"/>
      <c r="U1993" s="2"/>
      <c r="V1993" s="1"/>
      <c r="W1993" s="1"/>
      <c r="X1993" s="2"/>
      <c r="Y1993" s="1"/>
      <c r="Z1993" s="1"/>
      <c r="AA1993" s="2"/>
      <c r="AB1993" s="1"/>
      <c r="AC1993" s="1"/>
      <c r="AD1993" s="2"/>
      <c r="AE1993" s="1"/>
      <c r="AF1993" s="2"/>
    </row>
    <row r="1994" spans="1:32" x14ac:dyDescent="0.25">
      <c r="A1994" s="2"/>
      <c r="B1994" s="48"/>
      <c r="C1994" s="2"/>
      <c r="D1994" s="2"/>
      <c r="E1994" s="2"/>
      <c r="F1994" s="2"/>
      <c r="G1994" s="2"/>
      <c r="H1994" s="2"/>
      <c r="I1994" s="1"/>
      <c r="J1994" s="1"/>
      <c r="K1994" s="1"/>
      <c r="L1994" s="1"/>
      <c r="M1994" s="1"/>
      <c r="N1994" s="2"/>
      <c r="O1994" s="2"/>
      <c r="P1994" s="2"/>
      <c r="Q1994" s="1"/>
      <c r="R1994" s="1"/>
      <c r="S1994" s="1"/>
      <c r="T1994" s="1"/>
      <c r="U1994" s="2"/>
      <c r="V1994" s="1"/>
      <c r="W1994" s="1"/>
      <c r="X1994" s="2"/>
      <c r="Y1994" s="1"/>
      <c r="Z1994" s="1"/>
      <c r="AA1994" s="2"/>
      <c r="AB1994" s="1"/>
      <c r="AC1994" s="1"/>
      <c r="AD1994" s="2"/>
      <c r="AE1994" s="1"/>
      <c r="AF1994" s="2"/>
    </row>
    <row r="1995" spans="1:32" x14ac:dyDescent="0.25">
      <c r="A1995" s="2"/>
      <c r="B1995" s="48"/>
      <c r="C1995" s="2"/>
      <c r="D1995" s="2"/>
      <c r="E1995" s="2"/>
      <c r="F1995" s="2"/>
      <c r="G1995" s="2"/>
      <c r="H1995" s="2"/>
      <c r="I1995" s="1"/>
      <c r="J1995" s="1"/>
      <c r="K1995" s="1"/>
      <c r="L1995" s="1"/>
      <c r="M1995" s="1"/>
      <c r="N1995" s="2"/>
      <c r="O1995" s="2"/>
      <c r="P1995" s="2"/>
      <c r="Q1995" s="1"/>
      <c r="R1995" s="1"/>
      <c r="S1995" s="1"/>
      <c r="T1995" s="1"/>
      <c r="U1995" s="2"/>
      <c r="V1995" s="1"/>
      <c r="W1995" s="1"/>
      <c r="X1995" s="2"/>
      <c r="Y1995" s="1"/>
      <c r="Z1995" s="1"/>
      <c r="AA1995" s="2"/>
      <c r="AB1995" s="1"/>
      <c r="AC1995" s="1"/>
      <c r="AD1995" s="2"/>
      <c r="AE1995" s="1"/>
      <c r="AF1995" s="2"/>
    </row>
    <row r="1996" spans="1:32" x14ac:dyDescent="0.25">
      <c r="A1996" s="2"/>
      <c r="B1996" s="48"/>
      <c r="C1996" s="2"/>
      <c r="D1996" s="2"/>
      <c r="E1996" s="2"/>
      <c r="F1996" s="2"/>
      <c r="G1996" s="2"/>
      <c r="H1996" s="2"/>
      <c r="I1996" s="1"/>
      <c r="J1996" s="1"/>
      <c r="K1996" s="1"/>
      <c r="L1996" s="1"/>
      <c r="M1996" s="1"/>
      <c r="N1996" s="2"/>
      <c r="O1996" s="2"/>
      <c r="P1996" s="2"/>
      <c r="Q1996" s="1"/>
      <c r="R1996" s="1"/>
      <c r="S1996" s="1"/>
      <c r="T1996" s="1"/>
      <c r="U1996" s="2"/>
      <c r="V1996" s="1"/>
      <c r="W1996" s="1"/>
      <c r="X1996" s="2"/>
      <c r="Y1996" s="1"/>
      <c r="Z1996" s="1"/>
      <c r="AA1996" s="2"/>
      <c r="AB1996" s="1"/>
      <c r="AC1996" s="1"/>
      <c r="AD1996" s="2"/>
      <c r="AE1996" s="1"/>
      <c r="AF1996" s="2"/>
    </row>
    <row r="1997" spans="1:32" x14ac:dyDescent="0.25">
      <c r="A1997" s="2"/>
      <c r="B1997" s="48"/>
      <c r="C1997" s="2"/>
      <c r="D1997" s="2"/>
      <c r="E1997" s="2"/>
      <c r="F1997" s="2"/>
      <c r="G1997" s="2"/>
      <c r="H1997" s="2"/>
      <c r="I1997" s="1"/>
      <c r="J1997" s="1"/>
      <c r="K1997" s="1"/>
      <c r="L1997" s="1"/>
      <c r="M1997" s="1"/>
      <c r="N1997" s="2"/>
      <c r="O1997" s="2"/>
      <c r="P1997" s="2"/>
      <c r="Q1997" s="1"/>
      <c r="R1997" s="1"/>
      <c r="S1997" s="1"/>
      <c r="T1997" s="1"/>
      <c r="U1997" s="2"/>
      <c r="V1997" s="1"/>
      <c r="W1997" s="1"/>
      <c r="X1997" s="2"/>
      <c r="Y1997" s="1"/>
      <c r="Z1997" s="1"/>
      <c r="AA1997" s="2"/>
      <c r="AB1997" s="1"/>
      <c r="AC1997" s="1"/>
      <c r="AD1997" s="2"/>
      <c r="AE1997" s="1"/>
      <c r="AF1997" s="2"/>
    </row>
    <row r="1998" spans="1:32" x14ac:dyDescent="0.25">
      <c r="A1998" s="2"/>
      <c r="B1998" s="48"/>
      <c r="C1998" s="2"/>
      <c r="D1998" s="2"/>
      <c r="E1998" s="2"/>
      <c r="F1998" s="2"/>
      <c r="G1998" s="2"/>
      <c r="H1998" s="2"/>
      <c r="I1998" s="1"/>
      <c r="J1998" s="1"/>
      <c r="K1998" s="1"/>
      <c r="L1998" s="1"/>
      <c r="M1998" s="1"/>
      <c r="N1998" s="2"/>
      <c r="O1998" s="2"/>
      <c r="P1998" s="2"/>
      <c r="Q1998" s="1"/>
      <c r="R1998" s="1"/>
      <c r="S1998" s="1"/>
      <c r="T1998" s="1"/>
      <c r="U1998" s="2"/>
      <c r="V1998" s="1"/>
      <c r="W1998" s="1"/>
      <c r="X1998" s="2"/>
      <c r="Y1998" s="1"/>
      <c r="Z1998" s="1"/>
      <c r="AA1998" s="2"/>
      <c r="AB1998" s="1"/>
      <c r="AC1998" s="1"/>
      <c r="AD1998" s="2"/>
      <c r="AE1998" s="1"/>
      <c r="AF1998" s="2"/>
    </row>
    <row r="1999" spans="1:32" x14ac:dyDescent="0.25">
      <c r="A1999" s="2"/>
      <c r="B1999" s="48"/>
      <c r="C1999" s="2"/>
      <c r="D1999" s="2"/>
      <c r="E1999" s="2"/>
      <c r="F1999" s="2"/>
      <c r="G1999" s="2"/>
      <c r="H1999" s="2"/>
      <c r="I1999" s="1"/>
      <c r="J1999" s="1"/>
      <c r="K1999" s="1"/>
      <c r="L1999" s="1"/>
      <c r="M1999" s="1"/>
      <c r="N1999" s="2"/>
      <c r="O1999" s="2"/>
      <c r="P1999" s="2"/>
      <c r="Q1999" s="1"/>
      <c r="R1999" s="1"/>
      <c r="S1999" s="1"/>
      <c r="T1999" s="1"/>
      <c r="U1999" s="2"/>
      <c r="V1999" s="1"/>
      <c r="W1999" s="1"/>
      <c r="X1999" s="2"/>
      <c r="Y1999" s="1"/>
      <c r="Z1999" s="1"/>
      <c r="AA1999" s="2"/>
      <c r="AB1999" s="1"/>
      <c r="AC1999" s="1"/>
      <c r="AD1999" s="2"/>
      <c r="AE1999" s="1"/>
      <c r="AF1999" s="2"/>
    </row>
    <row r="2000" spans="1:32" x14ac:dyDescent="0.25">
      <c r="A2000" s="2"/>
      <c r="B2000" s="48"/>
      <c r="C2000" s="2"/>
      <c r="D2000" s="2"/>
      <c r="E2000" s="2"/>
      <c r="F2000" s="2"/>
      <c r="G2000" s="2"/>
      <c r="H2000" s="2"/>
      <c r="I2000" s="1"/>
      <c r="J2000" s="1"/>
      <c r="K2000" s="1"/>
      <c r="L2000" s="1"/>
      <c r="M2000" s="1"/>
      <c r="N2000" s="2"/>
      <c r="O2000" s="2"/>
      <c r="P2000" s="2"/>
      <c r="Q2000" s="1"/>
      <c r="R2000" s="1"/>
      <c r="S2000" s="1"/>
      <c r="T2000" s="1"/>
      <c r="U2000" s="2"/>
      <c r="V2000" s="1"/>
      <c r="W2000" s="1"/>
      <c r="X2000" s="2"/>
      <c r="Y2000" s="1"/>
      <c r="Z2000" s="1"/>
      <c r="AA2000" s="2"/>
      <c r="AB2000" s="1"/>
      <c r="AC2000" s="1"/>
      <c r="AD2000" s="2"/>
      <c r="AE2000" s="1"/>
      <c r="AF2000" s="2"/>
    </row>
    <row r="2001" spans="1:32" x14ac:dyDescent="0.25">
      <c r="A2001" s="2"/>
      <c r="B2001" s="48"/>
      <c r="C2001" s="2"/>
      <c r="D2001" s="2"/>
      <c r="E2001" s="2"/>
      <c r="F2001" s="2"/>
      <c r="G2001" s="2"/>
      <c r="H2001" s="2"/>
      <c r="I2001" s="1"/>
      <c r="J2001" s="1"/>
      <c r="K2001" s="1"/>
      <c r="L2001" s="1"/>
      <c r="M2001" s="1"/>
      <c r="N2001" s="2"/>
      <c r="O2001" s="2"/>
      <c r="P2001" s="2"/>
      <c r="Q2001" s="1"/>
      <c r="R2001" s="1"/>
      <c r="S2001" s="1"/>
      <c r="T2001" s="1"/>
      <c r="U2001" s="2"/>
      <c r="V2001" s="1"/>
      <c r="W2001" s="1"/>
      <c r="X2001" s="2"/>
      <c r="Y2001" s="1"/>
      <c r="Z2001" s="1"/>
      <c r="AA2001" s="2"/>
      <c r="AB2001" s="1"/>
      <c r="AC2001" s="1"/>
      <c r="AD2001" s="2"/>
      <c r="AE2001" s="1"/>
      <c r="AF2001" s="2"/>
    </row>
    <row r="2002" spans="1:32" x14ac:dyDescent="0.25">
      <c r="A2002" s="2"/>
      <c r="B2002" s="48"/>
      <c r="C2002" s="2"/>
      <c r="D2002" s="2"/>
      <c r="E2002" s="2"/>
      <c r="F2002" s="2"/>
      <c r="G2002" s="2"/>
      <c r="H2002" s="2"/>
      <c r="I2002" s="1"/>
      <c r="J2002" s="1"/>
      <c r="K2002" s="1"/>
      <c r="L2002" s="1"/>
      <c r="M2002" s="1"/>
      <c r="N2002" s="2"/>
      <c r="O2002" s="2"/>
      <c r="P2002" s="2"/>
      <c r="Q2002" s="1"/>
      <c r="R2002" s="1"/>
      <c r="S2002" s="1"/>
      <c r="T2002" s="1"/>
      <c r="U2002" s="2"/>
      <c r="V2002" s="1"/>
      <c r="W2002" s="1"/>
      <c r="X2002" s="2"/>
      <c r="Y2002" s="1"/>
      <c r="Z2002" s="1"/>
      <c r="AA2002" s="2"/>
      <c r="AB2002" s="1"/>
      <c r="AC2002" s="1"/>
      <c r="AD2002" s="2"/>
      <c r="AE2002" s="1"/>
      <c r="AF2002" s="2"/>
    </row>
    <row r="2003" spans="1:32" x14ac:dyDescent="0.25">
      <c r="A2003" s="2"/>
      <c r="B2003" s="48"/>
      <c r="C2003" s="2"/>
      <c r="D2003" s="2"/>
      <c r="E2003" s="2"/>
      <c r="F2003" s="2"/>
      <c r="G2003" s="2"/>
      <c r="H2003" s="2"/>
      <c r="I2003" s="1"/>
      <c r="J2003" s="1"/>
      <c r="K2003" s="1"/>
      <c r="L2003" s="1"/>
      <c r="M2003" s="1"/>
      <c r="N2003" s="2"/>
      <c r="O2003" s="2"/>
      <c r="P2003" s="2"/>
      <c r="Q2003" s="1"/>
      <c r="R2003" s="1"/>
      <c r="S2003" s="1"/>
      <c r="T2003" s="1"/>
      <c r="U2003" s="2"/>
      <c r="V2003" s="1"/>
      <c r="W2003" s="1"/>
      <c r="X2003" s="2"/>
      <c r="Y2003" s="1"/>
      <c r="Z2003" s="1"/>
      <c r="AA2003" s="2"/>
      <c r="AB2003" s="1"/>
      <c r="AC2003" s="1"/>
      <c r="AD2003" s="2"/>
      <c r="AE2003" s="1"/>
      <c r="AF2003" s="2"/>
    </row>
    <row r="2004" spans="1:32" x14ac:dyDescent="0.25">
      <c r="A2004" s="2"/>
      <c r="B2004" s="48"/>
      <c r="C2004" s="2"/>
      <c r="D2004" s="2"/>
      <c r="E2004" s="2"/>
      <c r="F2004" s="2"/>
      <c r="G2004" s="2"/>
      <c r="H2004" s="2"/>
      <c r="I2004" s="1"/>
      <c r="J2004" s="1"/>
      <c r="K2004" s="1"/>
      <c r="L2004" s="1"/>
      <c r="M2004" s="1"/>
      <c r="N2004" s="2"/>
      <c r="O2004" s="2"/>
      <c r="P2004" s="2"/>
      <c r="Q2004" s="1"/>
      <c r="R2004" s="1"/>
      <c r="S2004" s="1"/>
      <c r="T2004" s="1"/>
      <c r="U2004" s="2"/>
      <c r="V2004" s="1"/>
      <c r="W2004" s="1"/>
      <c r="X2004" s="2"/>
      <c r="Y2004" s="1"/>
      <c r="Z2004" s="1"/>
      <c r="AA2004" s="2"/>
      <c r="AB2004" s="1"/>
      <c r="AC2004" s="1"/>
      <c r="AD2004" s="2"/>
      <c r="AE2004" s="1"/>
      <c r="AF2004" s="2"/>
    </row>
    <row r="2005" spans="1:32" x14ac:dyDescent="0.25">
      <c r="A2005" s="2"/>
      <c r="B2005" s="48"/>
      <c r="C2005" s="2"/>
      <c r="D2005" s="2"/>
      <c r="E2005" s="2"/>
      <c r="F2005" s="2"/>
      <c r="G2005" s="2"/>
      <c r="H2005" s="2"/>
      <c r="I2005" s="1"/>
      <c r="J2005" s="1"/>
      <c r="K2005" s="1"/>
      <c r="L2005" s="1"/>
      <c r="M2005" s="1"/>
      <c r="N2005" s="2"/>
      <c r="O2005" s="2"/>
      <c r="P2005" s="2"/>
      <c r="Q2005" s="1"/>
      <c r="R2005" s="1"/>
      <c r="S2005" s="1"/>
      <c r="T2005" s="1"/>
      <c r="U2005" s="2"/>
      <c r="V2005" s="1"/>
      <c r="W2005" s="1"/>
      <c r="X2005" s="2"/>
      <c r="Y2005" s="1"/>
      <c r="Z2005" s="1"/>
      <c r="AA2005" s="2"/>
      <c r="AB2005" s="1"/>
      <c r="AC2005" s="1"/>
      <c r="AD2005" s="2"/>
      <c r="AE2005" s="1"/>
      <c r="AF2005" s="2"/>
    </row>
    <row r="2006" spans="1:32" x14ac:dyDescent="0.25">
      <c r="A2006" s="2"/>
      <c r="B2006" s="48"/>
      <c r="C2006" s="2"/>
      <c r="D2006" s="2"/>
      <c r="E2006" s="2"/>
      <c r="F2006" s="2"/>
      <c r="G2006" s="2"/>
      <c r="H2006" s="2"/>
      <c r="I2006" s="1"/>
      <c r="J2006" s="1"/>
      <c r="K2006" s="1"/>
      <c r="L2006" s="1"/>
      <c r="M2006" s="1"/>
      <c r="N2006" s="2"/>
      <c r="O2006" s="2"/>
      <c r="P2006" s="2"/>
      <c r="Q2006" s="1"/>
      <c r="R2006" s="1"/>
      <c r="S2006" s="1"/>
      <c r="T2006" s="1"/>
      <c r="U2006" s="2"/>
      <c r="V2006" s="1"/>
      <c r="W2006" s="1"/>
      <c r="X2006" s="2"/>
      <c r="Y2006" s="1"/>
      <c r="Z2006" s="1"/>
      <c r="AA2006" s="2"/>
      <c r="AB2006" s="1"/>
      <c r="AC2006" s="1"/>
      <c r="AD2006" s="2"/>
      <c r="AE2006" s="1"/>
      <c r="AF2006" s="2"/>
    </row>
    <row r="2007" spans="1:32" x14ac:dyDescent="0.25">
      <c r="A2007" s="2"/>
      <c r="B2007" s="48"/>
      <c r="C2007" s="2"/>
      <c r="D2007" s="2"/>
      <c r="E2007" s="2"/>
      <c r="F2007" s="2"/>
      <c r="G2007" s="2"/>
      <c r="H2007" s="2"/>
      <c r="I2007" s="1"/>
      <c r="J2007" s="1"/>
      <c r="K2007" s="1"/>
      <c r="L2007" s="1"/>
      <c r="M2007" s="1"/>
      <c r="N2007" s="2"/>
      <c r="O2007" s="2"/>
      <c r="P2007" s="2"/>
      <c r="Q2007" s="1"/>
      <c r="R2007" s="1"/>
      <c r="S2007" s="1"/>
      <c r="T2007" s="1"/>
      <c r="U2007" s="2"/>
      <c r="V2007" s="1"/>
      <c r="W2007" s="1"/>
      <c r="X2007" s="2"/>
      <c r="Y2007" s="1"/>
      <c r="Z2007" s="1"/>
      <c r="AA2007" s="2"/>
      <c r="AB2007" s="1"/>
      <c r="AC2007" s="1"/>
      <c r="AD2007" s="2"/>
      <c r="AE2007" s="1"/>
      <c r="AF2007" s="2"/>
    </row>
    <row r="2008" spans="1:32" x14ac:dyDescent="0.25">
      <c r="A2008" s="2"/>
      <c r="B2008" s="48"/>
      <c r="C2008" s="2"/>
      <c r="D2008" s="2"/>
      <c r="E2008" s="2"/>
      <c r="F2008" s="2"/>
      <c r="G2008" s="2"/>
      <c r="H2008" s="2"/>
      <c r="I2008" s="1"/>
      <c r="J2008" s="1"/>
      <c r="K2008" s="1"/>
      <c r="L2008" s="1"/>
      <c r="M2008" s="1"/>
      <c r="N2008" s="2"/>
      <c r="O2008" s="2"/>
      <c r="P2008" s="2"/>
      <c r="Q2008" s="1"/>
      <c r="R2008" s="1"/>
      <c r="S2008" s="1"/>
      <c r="T2008" s="1"/>
      <c r="U2008" s="2"/>
      <c r="V2008" s="1"/>
      <c r="W2008" s="1"/>
      <c r="X2008" s="2"/>
      <c r="Y2008" s="1"/>
      <c r="Z2008" s="1"/>
      <c r="AA2008" s="2"/>
      <c r="AB2008" s="1"/>
      <c r="AC2008" s="1"/>
      <c r="AD2008" s="2"/>
      <c r="AE2008" s="1"/>
      <c r="AF2008" s="2"/>
    </row>
    <row r="2009" spans="1:32" x14ac:dyDescent="0.25">
      <c r="A2009" s="2"/>
      <c r="B2009" s="48"/>
      <c r="C2009" s="2"/>
      <c r="D2009" s="2"/>
      <c r="E2009" s="2"/>
      <c r="F2009" s="2"/>
      <c r="G2009" s="2"/>
      <c r="H2009" s="2"/>
      <c r="I2009" s="1"/>
      <c r="J2009" s="1"/>
      <c r="K2009" s="1"/>
      <c r="L2009" s="1"/>
      <c r="M2009" s="1"/>
      <c r="N2009" s="2"/>
      <c r="O2009" s="2"/>
      <c r="P2009" s="2"/>
      <c r="Q2009" s="1"/>
      <c r="R2009" s="1"/>
      <c r="S2009" s="1"/>
      <c r="T2009" s="1"/>
      <c r="U2009" s="2"/>
      <c r="V2009" s="1"/>
      <c r="W2009" s="1"/>
      <c r="X2009" s="2"/>
      <c r="Y2009" s="1"/>
      <c r="Z2009" s="1"/>
      <c r="AA2009" s="2"/>
      <c r="AB2009" s="1"/>
      <c r="AC2009" s="1"/>
      <c r="AD2009" s="2"/>
      <c r="AE2009" s="1"/>
      <c r="AF2009" s="2"/>
    </row>
    <row r="2010" spans="1:32" x14ac:dyDescent="0.25">
      <c r="A2010" s="2"/>
      <c r="B2010" s="48"/>
      <c r="C2010" s="2"/>
      <c r="D2010" s="2"/>
      <c r="E2010" s="2"/>
      <c r="F2010" s="2"/>
      <c r="G2010" s="2"/>
      <c r="H2010" s="2"/>
      <c r="I2010" s="1"/>
      <c r="J2010" s="1"/>
      <c r="K2010" s="1"/>
      <c r="L2010" s="1"/>
      <c r="M2010" s="1"/>
      <c r="N2010" s="2"/>
      <c r="O2010" s="2"/>
      <c r="P2010" s="2"/>
      <c r="Q2010" s="1"/>
      <c r="R2010" s="1"/>
      <c r="S2010" s="1"/>
      <c r="T2010" s="1"/>
      <c r="U2010" s="2"/>
      <c r="V2010" s="1"/>
      <c r="W2010" s="1"/>
      <c r="X2010" s="2"/>
      <c r="Y2010" s="1"/>
      <c r="Z2010" s="1"/>
      <c r="AA2010" s="2"/>
      <c r="AB2010" s="1"/>
      <c r="AC2010" s="1"/>
      <c r="AD2010" s="2"/>
      <c r="AE2010" s="1"/>
      <c r="AF2010" s="2"/>
    </row>
    <row r="2011" spans="1:32" x14ac:dyDescent="0.25">
      <c r="A2011" s="2"/>
      <c r="B2011" s="48"/>
      <c r="C2011" s="2"/>
      <c r="D2011" s="2"/>
      <c r="E2011" s="2"/>
      <c r="F2011" s="2"/>
      <c r="G2011" s="2"/>
      <c r="H2011" s="2"/>
      <c r="I2011" s="1"/>
      <c r="J2011" s="1"/>
      <c r="K2011" s="1"/>
      <c r="L2011" s="1"/>
      <c r="M2011" s="1"/>
      <c r="N2011" s="2"/>
      <c r="O2011" s="2"/>
      <c r="P2011" s="2"/>
      <c r="Q2011" s="1"/>
      <c r="R2011" s="1"/>
      <c r="S2011" s="1"/>
      <c r="T2011" s="1"/>
      <c r="U2011" s="2"/>
      <c r="V2011" s="1"/>
      <c r="W2011" s="1"/>
      <c r="X2011" s="2"/>
      <c r="Y2011" s="1"/>
      <c r="Z2011" s="1"/>
      <c r="AA2011" s="2"/>
      <c r="AB2011" s="1"/>
      <c r="AC2011" s="1"/>
      <c r="AD2011" s="2"/>
      <c r="AE2011" s="1"/>
      <c r="AF2011" s="2"/>
    </row>
    <row r="2012" spans="1:32" x14ac:dyDescent="0.25">
      <c r="A2012" s="2"/>
      <c r="B2012" s="48"/>
      <c r="C2012" s="2"/>
      <c r="D2012" s="2"/>
      <c r="E2012" s="2"/>
      <c r="F2012" s="2"/>
      <c r="G2012" s="2"/>
      <c r="H2012" s="2"/>
      <c r="I2012" s="1"/>
      <c r="J2012" s="1"/>
      <c r="K2012" s="1"/>
      <c r="L2012" s="1"/>
      <c r="M2012" s="1"/>
      <c r="N2012" s="2"/>
      <c r="O2012" s="2"/>
      <c r="P2012" s="2"/>
      <c r="Q2012" s="1"/>
      <c r="R2012" s="1"/>
      <c r="S2012" s="1"/>
      <c r="T2012" s="1"/>
      <c r="U2012" s="2"/>
      <c r="V2012" s="1"/>
      <c r="W2012" s="1"/>
      <c r="X2012" s="2"/>
      <c r="Y2012" s="1"/>
      <c r="Z2012" s="1"/>
      <c r="AA2012" s="2"/>
      <c r="AB2012" s="1"/>
      <c r="AC2012" s="1"/>
      <c r="AD2012" s="2"/>
      <c r="AE2012" s="1"/>
      <c r="AF2012" s="2"/>
    </row>
    <row r="2013" spans="1:32" x14ac:dyDescent="0.25">
      <c r="A2013" s="2"/>
      <c r="B2013" s="48"/>
      <c r="C2013" s="2"/>
      <c r="D2013" s="2"/>
      <c r="E2013" s="2"/>
      <c r="F2013" s="2"/>
      <c r="G2013" s="2"/>
      <c r="H2013" s="2"/>
      <c r="I2013" s="1"/>
      <c r="J2013" s="1"/>
      <c r="K2013" s="1"/>
      <c r="L2013" s="1"/>
      <c r="M2013" s="1"/>
      <c r="N2013" s="2"/>
      <c r="O2013" s="2"/>
      <c r="P2013" s="2"/>
      <c r="Q2013" s="1"/>
      <c r="R2013" s="1"/>
      <c r="S2013" s="1"/>
      <c r="T2013" s="1"/>
      <c r="U2013" s="2"/>
      <c r="V2013" s="1"/>
      <c r="W2013" s="1"/>
      <c r="X2013" s="2"/>
      <c r="Y2013" s="1"/>
      <c r="Z2013" s="1"/>
      <c r="AA2013" s="2"/>
      <c r="AB2013" s="1"/>
      <c r="AC2013" s="1"/>
      <c r="AD2013" s="2"/>
      <c r="AE2013" s="1"/>
      <c r="AF2013" s="2"/>
    </row>
    <row r="2014" spans="1:32" x14ac:dyDescent="0.25">
      <c r="A2014" s="2"/>
      <c r="B2014" s="48"/>
      <c r="C2014" s="2"/>
      <c r="D2014" s="2"/>
      <c r="E2014" s="2"/>
      <c r="F2014" s="2"/>
      <c r="G2014" s="2"/>
      <c r="H2014" s="2"/>
      <c r="I2014" s="1"/>
      <c r="J2014" s="1"/>
      <c r="K2014" s="1"/>
      <c r="L2014" s="1"/>
      <c r="M2014" s="1"/>
      <c r="N2014" s="2"/>
      <c r="O2014" s="2"/>
      <c r="P2014" s="2"/>
      <c r="Q2014" s="1"/>
      <c r="R2014" s="1"/>
      <c r="S2014" s="1"/>
      <c r="T2014" s="1"/>
      <c r="U2014" s="2"/>
      <c r="V2014" s="1"/>
      <c r="W2014" s="1"/>
      <c r="X2014" s="2"/>
      <c r="Y2014" s="1"/>
      <c r="Z2014" s="1"/>
      <c r="AA2014" s="2"/>
      <c r="AB2014" s="1"/>
      <c r="AC2014" s="1"/>
      <c r="AD2014" s="2"/>
      <c r="AE2014" s="1"/>
      <c r="AF2014" s="2"/>
    </row>
    <row r="2015" spans="1:32" x14ac:dyDescent="0.25">
      <c r="A2015" s="2"/>
      <c r="B2015" s="48"/>
      <c r="C2015" s="2"/>
      <c r="D2015" s="2"/>
      <c r="E2015" s="2"/>
      <c r="F2015" s="2"/>
      <c r="G2015" s="2"/>
      <c r="H2015" s="2"/>
      <c r="I2015" s="1"/>
      <c r="J2015" s="1"/>
      <c r="K2015" s="1"/>
      <c r="L2015" s="1"/>
      <c r="M2015" s="1"/>
      <c r="N2015" s="2"/>
      <c r="O2015" s="2"/>
      <c r="P2015" s="2"/>
      <c r="Q2015" s="1"/>
      <c r="R2015" s="1"/>
      <c r="S2015" s="1"/>
      <c r="T2015" s="1"/>
      <c r="U2015" s="2"/>
      <c r="V2015" s="1"/>
      <c r="W2015" s="1"/>
      <c r="X2015" s="2"/>
      <c r="Y2015" s="1"/>
      <c r="Z2015" s="1"/>
      <c r="AA2015" s="2"/>
      <c r="AB2015" s="1"/>
      <c r="AC2015" s="1"/>
      <c r="AD2015" s="2"/>
      <c r="AE2015" s="1"/>
      <c r="AF2015" s="2"/>
    </row>
    <row r="2016" spans="1:32" x14ac:dyDescent="0.25">
      <c r="A2016" s="2"/>
      <c r="B2016" s="48"/>
      <c r="C2016" s="2"/>
      <c r="D2016" s="2"/>
      <c r="E2016" s="2"/>
      <c r="F2016" s="2"/>
      <c r="G2016" s="2"/>
      <c r="H2016" s="2"/>
      <c r="I2016" s="1"/>
      <c r="J2016" s="1"/>
      <c r="K2016" s="1"/>
      <c r="L2016" s="1"/>
      <c r="M2016" s="1"/>
      <c r="N2016" s="2"/>
      <c r="O2016" s="2"/>
      <c r="P2016" s="2"/>
      <c r="Q2016" s="1"/>
      <c r="R2016" s="1"/>
      <c r="S2016" s="1"/>
      <c r="T2016" s="1"/>
      <c r="U2016" s="2"/>
      <c r="V2016" s="1"/>
      <c r="W2016" s="1"/>
      <c r="X2016" s="2"/>
      <c r="Y2016" s="1"/>
      <c r="Z2016" s="1"/>
      <c r="AA2016" s="2"/>
      <c r="AB2016" s="1"/>
      <c r="AC2016" s="1"/>
      <c r="AD2016" s="2"/>
      <c r="AE2016" s="1"/>
      <c r="AF2016" s="2"/>
    </row>
    <row r="2017" spans="1:32" x14ac:dyDescent="0.25">
      <c r="A2017" s="2"/>
      <c r="B2017" s="48"/>
      <c r="C2017" s="2"/>
      <c r="D2017" s="2"/>
      <c r="E2017" s="2"/>
      <c r="F2017" s="2"/>
      <c r="G2017" s="2"/>
      <c r="H2017" s="2"/>
      <c r="I2017" s="1"/>
      <c r="J2017" s="1"/>
      <c r="K2017" s="1"/>
      <c r="L2017" s="1"/>
      <c r="M2017" s="1"/>
      <c r="N2017" s="2"/>
      <c r="O2017" s="2"/>
      <c r="P2017" s="2"/>
      <c r="Q2017" s="1"/>
      <c r="R2017" s="1"/>
      <c r="S2017" s="1"/>
      <c r="T2017" s="1"/>
      <c r="U2017" s="2"/>
      <c r="V2017" s="1"/>
      <c r="W2017" s="1"/>
      <c r="X2017" s="2"/>
      <c r="Y2017" s="1"/>
      <c r="Z2017" s="1"/>
      <c r="AA2017" s="2"/>
      <c r="AB2017" s="1"/>
      <c r="AC2017" s="1"/>
      <c r="AD2017" s="2"/>
      <c r="AE2017" s="1"/>
      <c r="AF2017" s="2"/>
    </row>
    <row r="2018" spans="1:32" x14ac:dyDescent="0.25">
      <c r="A2018" s="2"/>
      <c r="B2018" s="48"/>
      <c r="C2018" s="2"/>
      <c r="D2018" s="2"/>
      <c r="E2018" s="2"/>
      <c r="F2018" s="2"/>
      <c r="G2018" s="2"/>
      <c r="H2018" s="2"/>
      <c r="I2018" s="1"/>
      <c r="J2018" s="1"/>
      <c r="K2018" s="1"/>
      <c r="L2018" s="1"/>
      <c r="M2018" s="1"/>
      <c r="N2018" s="2"/>
      <c r="O2018" s="2"/>
      <c r="P2018" s="2"/>
      <c r="Q2018" s="1"/>
      <c r="R2018" s="1"/>
      <c r="S2018" s="1"/>
      <c r="T2018" s="1"/>
      <c r="U2018" s="2"/>
      <c r="V2018" s="1"/>
      <c r="W2018" s="1"/>
      <c r="X2018" s="2"/>
      <c r="Y2018" s="1"/>
      <c r="Z2018" s="1"/>
      <c r="AA2018" s="2"/>
      <c r="AB2018" s="1"/>
      <c r="AC2018" s="1"/>
      <c r="AD2018" s="2"/>
      <c r="AE2018" s="1"/>
      <c r="AF2018" s="2"/>
    </row>
    <row r="2019" spans="1:32" x14ac:dyDescent="0.25">
      <c r="A2019" s="2"/>
      <c r="B2019" s="48"/>
      <c r="C2019" s="2"/>
      <c r="D2019" s="2"/>
      <c r="E2019" s="2"/>
      <c r="F2019" s="2"/>
      <c r="G2019" s="2"/>
      <c r="H2019" s="2"/>
      <c r="I2019" s="1"/>
      <c r="J2019" s="1"/>
      <c r="K2019" s="1"/>
      <c r="L2019" s="1"/>
      <c r="M2019" s="1"/>
      <c r="N2019" s="2"/>
      <c r="O2019" s="2"/>
      <c r="P2019" s="2"/>
      <c r="Q2019" s="1"/>
      <c r="R2019" s="1"/>
      <c r="S2019" s="1"/>
      <c r="T2019" s="1"/>
      <c r="U2019" s="2"/>
      <c r="V2019" s="1"/>
      <c r="W2019" s="1"/>
      <c r="X2019" s="2"/>
      <c r="Y2019" s="1"/>
      <c r="Z2019" s="1"/>
      <c r="AA2019" s="2"/>
      <c r="AB2019" s="1"/>
      <c r="AC2019" s="1"/>
      <c r="AD2019" s="2"/>
      <c r="AE2019" s="1"/>
      <c r="AF2019" s="2"/>
    </row>
    <row r="2020" spans="1:32" x14ac:dyDescent="0.25">
      <c r="A2020" s="2"/>
      <c r="B2020" s="48"/>
      <c r="C2020" s="2"/>
      <c r="D2020" s="2"/>
      <c r="E2020" s="2"/>
      <c r="F2020" s="2"/>
      <c r="G2020" s="2"/>
      <c r="H2020" s="2"/>
      <c r="I2020" s="1"/>
      <c r="J2020" s="1"/>
      <c r="K2020" s="1"/>
      <c r="L2020" s="1"/>
      <c r="M2020" s="1"/>
      <c r="N2020" s="2"/>
      <c r="O2020" s="2"/>
      <c r="P2020" s="2"/>
      <c r="Q2020" s="1"/>
      <c r="R2020" s="1"/>
      <c r="S2020" s="1"/>
      <c r="T2020" s="1"/>
      <c r="U2020" s="2"/>
      <c r="V2020" s="1"/>
      <c r="W2020" s="1"/>
      <c r="X2020" s="2"/>
      <c r="Y2020" s="1"/>
      <c r="Z2020" s="1"/>
      <c r="AA2020" s="2"/>
      <c r="AB2020" s="1"/>
      <c r="AC2020" s="1"/>
      <c r="AD2020" s="2"/>
      <c r="AE2020" s="1"/>
      <c r="AF2020" s="2"/>
    </row>
    <row r="2021" spans="1:32" x14ac:dyDescent="0.25">
      <c r="A2021" s="2"/>
      <c r="B2021" s="48"/>
      <c r="C2021" s="2"/>
      <c r="D2021" s="2"/>
      <c r="E2021" s="2"/>
      <c r="F2021" s="2"/>
      <c r="G2021" s="2"/>
      <c r="H2021" s="2"/>
      <c r="I2021" s="1"/>
      <c r="J2021" s="1"/>
      <c r="K2021" s="1"/>
      <c r="L2021" s="1"/>
      <c r="M2021" s="1"/>
      <c r="N2021" s="2"/>
      <c r="O2021" s="2"/>
      <c r="P2021" s="2"/>
      <c r="Q2021" s="1"/>
      <c r="R2021" s="1"/>
      <c r="S2021" s="1"/>
      <c r="T2021" s="1"/>
      <c r="U2021" s="2"/>
      <c r="V2021" s="1"/>
      <c r="W2021" s="1"/>
      <c r="X2021" s="2"/>
      <c r="Y2021" s="1"/>
      <c r="Z2021" s="1"/>
      <c r="AA2021" s="2"/>
      <c r="AB2021" s="1"/>
      <c r="AC2021" s="1"/>
      <c r="AD2021" s="2"/>
      <c r="AE2021" s="1"/>
      <c r="AF2021" s="2"/>
    </row>
    <row r="2022" spans="1:32" x14ac:dyDescent="0.25">
      <c r="A2022" s="2"/>
      <c r="B2022" s="48"/>
      <c r="C2022" s="2"/>
      <c r="D2022" s="2"/>
      <c r="E2022" s="2"/>
      <c r="F2022" s="2"/>
      <c r="G2022" s="2"/>
      <c r="H2022" s="2"/>
      <c r="I2022" s="1"/>
      <c r="J2022" s="1"/>
      <c r="K2022" s="1"/>
      <c r="L2022" s="1"/>
      <c r="M2022" s="1"/>
      <c r="N2022" s="2"/>
      <c r="O2022" s="2"/>
      <c r="P2022" s="2"/>
      <c r="Q2022" s="1"/>
      <c r="R2022" s="1"/>
      <c r="S2022" s="1"/>
      <c r="T2022" s="1"/>
      <c r="U2022" s="2"/>
      <c r="V2022" s="1"/>
      <c r="W2022" s="1"/>
      <c r="X2022" s="2"/>
      <c r="Y2022" s="1"/>
      <c r="Z2022" s="1"/>
      <c r="AA2022" s="2"/>
      <c r="AB2022" s="1"/>
      <c r="AC2022" s="1"/>
      <c r="AD2022" s="2"/>
      <c r="AE2022" s="1"/>
      <c r="AF2022" s="2"/>
    </row>
    <row r="2023" spans="1:32" x14ac:dyDescent="0.25">
      <c r="A2023" s="2"/>
      <c r="B2023" s="48"/>
      <c r="C2023" s="2"/>
      <c r="D2023" s="2"/>
      <c r="E2023" s="2"/>
      <c r="F2023" s="2"/>
      <c r="G2023" s="2"/>
      <c r="H2023" s="2"/>
      <c r="I2023" s="1"/>
      <c r="J2023" s="1"/>
      <c r="K2023" s="1"/>
      <c r="L2023" s="1"/>
      <c r="M2023" s="1"/>
      <c r="N2023" s="2"/>
      <c r="O2023" s="2"/>
      <c r="P2023" s="2"/>
      <c r="Q2023" s="1"/>
      <c r="R2023" s="1"/>
      <c r="S2023" s="1"/>
      <c r="T2023" s="1"/>
      <c r="U2023" s="2"/>
      <c r="V2023" s="1"/>
      <c r="W2023" s="1"/>
      <c r="X2023" s="2"/>
      <c r="Y2023" s="1"/>
      <c r="Z2023" s="1"/>
      <c r="AA2023" s="2"/>
      <c r="AB2023" s="1"/>
      <c r="AC2023" s="1"/>
      <c r="AD2023" s="2"/>
      <c r="AE2023" s="1"/>
      <c r="AF2023" s="2"/>
    </row>
    <row r="2024" spans="1:32" x14ac:dyDescent="0.25">
      <c r="A2024" s="2"/>
      <c r="B2024" s="48"/>
      <c r="C2024" s="2"/>
      <c r="D2024" s="2"/>
      <c r="E2024" s="2"/>
      <c r="F2024" s="2"/>
      <c r="G2024" s="2"/>
      <c r="H2024" s="2"/>
      <c r="I2024" s="1"/>
      <c r="J2024" s="1"/>
      <c r="K2024" s="1"/>
      <c r="L2024" s="1"/>
      <c r="M2024" s="1"/>
      <c r="N2024" s="2"/>
      <c r="O2024" s="2"/>
      <c r="P2024" s="2"/>
      <c r="Q2024" s="1"/>
      <c r="R2024" s="1"/>
      <c r="S2024" s="1"/>
      <c r="T2024" s="1"/>
      <c r="U2024" s="2"/>
      <c r="V2024" s="1"/>
      <c r="W2024" s="1"/>
      <c r="X2024" s="2"/>
      <c r="Y2024" s="1"/>
      <c r="Z2024" s="1"/>
      <c r="AA2024" s="2"/>
      <c r="AB2024" s="1"/>
      <c r="AC2024" s="1"/>
      <c r="AD2024" s="2"/>
      <c r="AE2024" s="1"/>
      <c r="AF2024" s="2"/>
    </row>
    <row r="2025" spans="1:32" x14ac:dyDescent="0.25">
      <c r="A2025" s="2"/>
      <c r="B2025" s="48"/>
      <c r="C2025" s="2"/>
      <c r="D2025" s="2"/>
      <c r="E2025" s="2"/>
      <c r="F2025" s="2"/>
      <c r="G2025" s="2"/>
      <c r="H2025" s="2"/>
      <c r="I2025" s="1"/>
      <c r="J2025" s="1"/>
      <c r="K2025" s="1"/>
      <c r="L2025" s="1"/>
      <c r="M2025" s="1"/>
      <c r="N2025" s="2"/>
      <c r="O2025" s="2"/>
      <c r="P2025" s="2"/>
      <c r="Q2025" s="1"/>
      <c r="R2025" s="1"/>
      <c r="S2025" s="1"/>
      <c r="T2025" s="1"/>
      <c r="U2025" s="2"/>
      <c r="V2025" s="1"/>
      <c r="W2025" s="1"/>
      <c r="X2025" s="2"/>
      <c r="Y2025" s="1"/>
      <c r="Z2025" s="1"/>
      <c r="AA2025" s="2"/>
      <c r="AB2025" s="1"/>
      <c r="AC2025" s="1"/>
      <c r="AD2025" s="2"/>
      <c r="AE2025" s="1"/>
      <c r="AF2025" s="2"/>
    </row>
    <row r="2026" spans="1:32" x14ac:dyDescent="0.25">
      <c r="A2026" s="2"/>
      <c r="B2026" s="48"/>
      <c r="C2026" s="2"/>
      <c r="D2026" s="2"/>
      <c r="E2026" s="2"/>
      <c r="F2026" s="2"/>
      <c r="G2026" s="2"/>
      <c r="H2026" s="2"/>
      <c r="I2026" s="1"/>
      <c r="J2026" s="1"/>
      <c r="K2026" s="1"/>
      <c r="L2026" s="1"/>
      <c r="M2026" s="1"/>
      <c r="N2026" s="2"/>
      <c r="O2026" s="2"/>
      <c r="P2026" s="2"/>
      <c r="Q2026" s="1"/>
      <c r="R2026" s="1"/>
      <c r="S2026" s="1"/>
      <c r="T2026" s="1"/>
      <c r="U2026" s="2"/>
      <c r="V2026" s="1"/>
      <c r="W2026" s="1"/>
      <c r="X2026" s="2"/>
      <c r="Y2026" s="1"/>
      <c r="Z2026" s="1"/>
      <c r="AA2026" s="2"/>
      <c r="AB2026" s="1"/>
      <c r="AC2026" s="1"/>
      <c r="AD2026" s="2"/>
      <c r="AE2026" s="1"/>
      <c r="AF2026" s="2"/>
    </row>
    <row r="2027" spans="1:32" x14ac:dyDescent="0.25">
      <c r="A2027" s="2"/>
      <c r="B2027" s="48"/>
      <c r="C2027" s="2"/>
      <c r="D2027" s="2"/>
      <c r="E2027" s="2"/>
      <c r="F2027" s="2"/>
      <c r="G2027" s="2"/>
      <c r="H2027" s="2"/>
      <c r="I2027" s="1"/>
      <c r="J2027" s="1"/>
      <c r="K2027" s="1"/>
      <c r="L2027" s="1"/>
      <c r="M2027" s="1"/>
      <c r="N2027" s="2"/>
      <c r="O2027" s="2"/>
      <c r="P2027" s="2"/>
      <c r="Q2027" s="1"/>
      <c r="R2027" s="1"/>
      <c r="S2027" s="1"/>
      <c r="T2027" s="1"/>
      <c r="U2027" s="2"/>
      <c r="V2027" s="1"/>
      <c r="W2027" s="1"/>
      <c r="X2027" s="2"/>
      <c r="Y2027" s="1"/>
      <c r="Z2027" s="1"/>
      <c r="AA2027" s="2"/>
      <c r="AB2027" s="1"/>
      <c r="AC2027" s="1"/>
      <c r="AD2027" s="2"/>
      <c r="AE2027" s="1"/>
      <c r="AF2027" s="2"/>
    </row>
    <row r="2028" spans="1:32" x14ac:dyDescent="0.25">
      <c r="A2028" s="2"/>
      <c r="B2028" s="48"/>
      <c r="C2028" s="2"/>
      <c r="D2028" s="2"/>
      <c r="E2028" s="2"/>
      <c r="F2028" s="2"/>
      <c r="G2028" s="2"/>
      <c r="H2028" s="2"/>
      <c r="I2028" s="1"/>
      <c r="J2028" s="1"/>
      <c r="K2028" s="1"/>
      <c r="L2028" s="1"/>
      <c r="M2028" s="1"/>
      <c r="N2028" s="2"/>
      <c r="O2028" s="2"/>
      <c r="P2028" s="2"/>
      <c r="Q2028" s="1"/>
      <c r="R2028" s="1"/>
      <c r="S2028" s="1"/>
      <c r="T2028" s="1"/>
      <c r="U2028" s="2"/>
      <c r="V2028" s="1"/>
      <c r="W2028" s="1"/>
      <c r="X2028" s="2"/>
      <c r="Y2028" s="1"/>
      <c r="Z2028" s="1"/>
      <c r="AA2028" s="2"/>
      <c r="AB2028" s="1"/>
      <c r="AC2028" s="1"/>
      <c r="AD2028" s="2"/>
      <c r="AE2028" s="1"/>
      <c r="AF2028" s="2"/>
    </row>
    <row r="2029" spans="1:32" x14ac:dyDescent="0.25">
      <c r="A2029" s="2"/>
      <c r="B2029" s="48"/>
      <c r="C2029" s="2"/>
      <c r="D2029" s="2"/>
      <c r="E2029" s="2"/>
      <c r="F2029" s="2"/>
      <c r="G2029" s="2"/>
      <c r="H2029" s="2"/>
      <c r="I2029" s="1"/>
      <c r="J2029" s="1"/>
      <c r="K2029" s="1"/>
      <c r="L2029" s="1"/>
      <c r="M2029" s="1"/>
      <c r="N2029" s="2"/>
      <c r="O2029" s="2"/>
      <c r="P2029" s="2"/>
      <c r="Q2029" s="1"/>
      <c r="R2029" s="1"/>
      <c r="S2029" s="1"/>
      <c r="T2029" s="1"/>
      <c r="U2029" s="2"/>
      <c r="V2029" s="1"/>
      <c r="W2029" s="1"/>
      <c r="X2029" s="2"/>
      <c r="Y2029" s="1"/>
      <c r="Z2029" s="1"/>
      <c r="AA2029" s="2"/>
      <c r="AB2029" s="1"/>
      <c r="AC2029" s="1"/>
      <c r="AD2029" s="2"/>
      <c r="AE2029" s="1"/>
      <c r="AF2029" s="2"/>
    </row>
    <row r="2030" spans="1:32" x14ac:dyDescent="0.25">
      <c r="A2030" s="2"/>
      <c r="B2030" s="48"/>
      <c r="C2030" s="2"/>
      <c r="D2030" s="2"/>
      <c r="E2030" s="2"/>
      <c r="F2030" s="2"/>
      <c r="G2030" s="2"/>
      <c r="H2030" s="2"/>
      <c r="I2030" s="1"/>
      <c r="J2030" s="1"/>
      <c r="K2030" s="1"/>
      <c r="L2030" s="1"/>
      <c r="M2030" s="1"/>
      <c r="N2030" s="2"/>
      <c r="O2030" s="2"/>
      <c r="P2030" s="2"/>
      <c r="Q2030" s="1"/>
      <c r="R2030" s="1"/>
      <c r="S2030" s="1"/>
      <c r="T2030" s="1"/>
      <c r="U2030" s="2"/>
      <c r="V2030" s="1"/>
      <c r="W2030" s="1"/>
      <c r="X2030" s="2"/>
      <c r="Y2030" s="1"/>
      <c r="Z2030" s="1"/>
      <c r="AA2030" s="2"/>
      <c r="AB2030" s="1"/>
      <c r="AC2030" s="1"/>
      <c r="AD2030" s="2"/>
      <c r="AE2030" s="1"/>
      <c r="AF2030" s="2"/>
    </row>
    <row r="2031" spans="1:32" x14ac:dyDescent="0.25">
      <c r="A2031" s="2"/>
      <c r="B2031" s="48"/>
      <c r="C2031" s="2"/>
      <c r="D2031" s="2"/>
      <c r="E2031" s="2"/>
      <c r="F2031" s="2"/>
      <c r="G2031" s="2"/>
      <c r="H2031" s="2"/>
      <c r="I2031" s="1"/>
      <c r="J2031" s="1"/>
      <c r="K2031" s="1"/>
      <c r="L2031" s="1"/>
      <c r="M2031" s="1"/>
      <c r="N2031" s="2"/>
      <c r="O2031" s="2"/>
      <c r="P2031" s="2"/>
      <c r="Q2031" s="1"/>
      <c r="R2031" s="1"/>
      <c r="S2031" s="1"/>
      <c r="T2031" s="1"/>
      <c r="U2031" s="2"/>
      <c r="V2031" s="1"/>
      <c r="W2031" s="1"/>
      <c r="X2031" s="2"/>
      <c r="Y2031" s="1"/>
      <c r="Z2031" s="1"/>
      <c r="AA2031" s="2"/>
      <c r="AB2031" s="1"/>
      <c r="AC2031" s="1"/>
      <c r="AD2031" s="2"/>
      <c r="AE2031" s="1"/>
      <c r="AF2031" s="2"/>
    </row>
    <row r="2032" spans="1:32" x14ac:dyDescent="0.25">
      <c r="A2032" s="2"/>
      <c r="B2032" s="48"/>
      <c r="C2032" s="2"/>
      <c r="D2032" s="2"/>
      <c r="E2032" s="2"/>
      <c r="F2032" s="2"/>
      <c r="G2032" s="2"/>
      <c r="H2032" s="2"/>
      <c r="I2032" s="1"/>
      <c r="J2032" s="1"/>
      <c r="K2032" s="1"/>
      <c r="L2032" s="1"/>
      <c r="M2032" s="1"/>
      <c r="N2032" s="2"/>
      <c r="O2032" s="2"/>
      <c r="P2032" s="2"/>
      <c r="Q2032" s="1"/>
      <c r="R2032" s="1"/>
      <c r="S2032" s="1"/>
      <c r="T2032" s="1"/>
      <c r="U2032" s="2"/>
      <c r="V2032" s="1"/>
      <c r="W2032" s="1"/>
      <c r="X2032" s="2"/>
      <c r="Y2032" s="1"/>
      <c r="Z2032" s="1"/>
      <c r="AA2032" s="2"/>
      <c r="AB2032" s="1"/>
      <c r="AC2032" s="1"/>
      <c r="AD2032" s="2"/>
      <c r="AE2032" s="1"/>
      <c r="AF2032" s="2"/>
    </row>
    <row r="2033" spans="1:32" x14ac:dyDescent="0.25">
      <c r="A2033" s="2"/>
      <c r="B2033" s="48"/>
      <c r="C2033" s="2"/>
      <c r="D2033" s="2"/>
      <c r="E2033" s="2"/>
      <c r="F2033" s="2"/>
      <c r="G2033" s="2"/>
      <c r="H2033" s="2"/>
      <c r="I2033" s="1"/>
      <c r="J2033" s="1"/>
      <c r="K2033" s="1"/>
      <c r="L2033" s="1"/>
      <c r="M2033" s="1"/>
      <c r="N2033" s="2"/>
      <c r="O2033" s="2"/>
      <c r="P2033" s="2"/>
      <c r="Q2033" s="1"/>
      <c r="R2033" s="1"/>
      <c r="S2033" s="1"/>
      <c r="T2033" s="1"/>
      <c r="U2033" s="2"/>
      <c r="V2033" s="1"/>
      <c r="W2033" s="1"/>
      <c r="X2033" s="2"/>
      <c r="Y2033" s="1"/>
      <c r="Z2033" s="1"/>
      <c r="AA2033" s="2"/>
      <c r="AB2033" s="1"/>
      <c r="AC2033" s="1"/>
      <c r="AD2033" s="2"/>
      <c r="AE2033" s="1"/>
      <c r="AF2033" s="2"/>
    </row>
    <row r="2034" spans="1:32" x14ac:dyDescent="0.25">
      <c r="A2034" s="2"/>
      <c r="B2034" s="48"/>
      <c r="C2034" s="2"/>
      <c r="D2034" s="2"/>
      <c r="E2034" s="2"/>
      <c r="F2034" s="2"/>
      <c r="G2034" s="2"/>
      <c r="H2034" s="2"/>
      <c r="I2034" s="1"/>
      <c r="J2034" s="1"/>
      <c r="K2034" s="1"/>
      <c r="L2034" s="1"/>
      <c r="M2034" s="1"/>
      <c r="N2034" s="2"/>
      <c r="O2034" s="2"/>
      <c r="P2034" s="2"/>
      <c r="Q2034" s="1"/>
      <c r="R2034" s="1"/>
      <c r="S2034" s="1"/>
      <c r="T2034" s="1"/>
      <c r="U2034" s="2"/>
      <c r="V2034" s="1"/>
      <c r="W2034" s="1"/>
      <c r="X2034" s="2"/>
      <c r="Y2034" s="1"/>
      <c r="Z2034" s="1"/>
      <c r="AA2034" s="2"/>
      <c r="AB2034" s="1"/>
      <c r="AC2034" s="1"/>
      <c r="AD2034" s="2"/>
      <c r="AE2034" s="1"/>
      <c r="AF2034" s="2"/>
    </row>
    <row r="2035" spans="1:32" x14ac:dyDescent="0.25">
      <c r="A2035" s="2"/>
      <c r="B2035" s="48"/>
      <c r="C2035" s="2"/>
      <c r="D2035" s="2"/>
      <c r="E2035" s="2"/>
      <c r="F2035" s="2"/>
      <c r="G2035" s="2"/>
      <c r="H2035" s="2"/>
      <c r="I2035" s="1"/>
      <c r="J2035" s="1"/>
      <c r="K2035" s="1"/>
      <c r="L2035" s="1"/>
      <c r="M2035" s="1"/>
      <c r="N2035" s="2"/>
      <c r="O2035" s="2"/>
      <c r="P2035" s="2"/>
      <c r="Q2035" s="1"/>
      <c r="R2035" s="1"/>
      <c r="S2035" s="1"/>
      <c r="T2035" s="1"/>
      <c r="U2035" s="2"/>
      <c r="V2035" s="1"/>
      <c r="W2035" s="1"/>
      <c r="X2035" s="2"/>
      <c r="Y2035" s="1"/>
      <c r="Z2035" s="1"/>
      <c r="AA2035" s="2"/>
      <c r="AB2035" s="1"/>
      <c r="AC2035" s="1"/>
      <c r="AD2035" s="2"/>
      <c r="AE2035" s="1"/>
      <c r="AF2035" s="2"/>
    </row>
    <row r="2036" spans="1:32" x14ac:dyDescent="0.25">
      <c r="A2036" s="2"/>
      <c r="B2036" s="48"/>
      <c r="C2036" s="2"/>
      <c r="D2036" s="2"/>
      <c r="E2036" s="2"/>
      <c r="F2036" s="2"/>
      <c r="G2036" s="2"/>
      <c r="H2036" s="2"/>
      <c r="I2036" s="1"/>
      <c r="J2036" s="1"/>
      <c r="K2036" s="1"/>
      <c r="L2036" s="1"/>
      <c r="M2036" s="1"/>
      <c r="N2036" s="2"/>
      <c r="O2036" s="2"/>
      <c r="P2036" s="2"/>
      <c r="Q2036" s="1"/>
      <c r="R2036" s="1"/>
      <c r="S2036" s="1"/>
      <c r="T2036" s="1"/>
      <c r="U2036" s="2"/>
      <c r="V2036" s="1"/>
      <c r="W2036" s="1"/>
      <c r="X2036" s="2"/>
      <c r="Y2036" s="1"/>
      <c r="Z2036" s="1"/>
      <c r="AA2036" s="2"/>
      <c r="AB2036" s="1"/>
      <c r="AC2036" s="1"/>
      <c r="AD2036" s="2"/>
      <c r="AE2036" s="1"/>
      <c r="AF2036" s="2"/>
    </row>
    <row r="2037" spans="1:32" x14ac:dyDescent="0.25">
      <c r="A2037" s="2"/>
      <c r="B2037" s="48"/>
      <c r="C2037" s="2"/>
      <c r="D2037" s="2"/>
      <c r="E2037" s="2"/>
      <c r="F2037" s="2"/>
      <c r="G2037" s="2"/>
      <c r="H2037" s="2"/>
      <c r="I2037" s="1"/>
      <c r="J2037" s="1"/>
      <c r="K2037" s="1"/>
      <c r="L2037" s="1"/>
      <c r="M2037" s="1"/>
      <c r="N2037" s="2"/>
      <c r="O2037" s="2"/>
      <c r="P2037" s="2"/>
      <c r="Q2037" s="1"/>
      <c r="R2037" s="1"/>
      <c r="S2037" s="1"/>
      <c r="T2037" s="1"/>
      <c r="U2037" s="2"/>
      <c r="V2037" s="1"/>
      <c r="W2037" s="1"/>
      <c r="X2037" s="2"/>
      <c r="Y2037" s="1"/>
      <c r="Z2037" s="1"/>
      <c r="AA2037" s="2"/>
      <c r="AB2037" s="1"/>
      <c r="AC2037" s="1"/>
      <c r="AD2037" s="2"/>
      <c r="AE2037" s="1"/>
      <c r="AF2037" s="2"/>
    </row>
    <row r="2038" spans="1:32" x14ac:dyDescent="0.25">
      <c r="A2038" s="2"/>
      <c r="B2038" s="48"/>
      <c r="C2038" s="2"/>
      <c r="D2038" s="2"/>
      <c r="E2038" s="2"/>
      <c r="F2038" s="2"/>
      <c r="G2038" s="2"/>
      <c r="H2038" s="2"/>
      <c r="I2038" s="1"/>
      <c r="J2038" s="1"/>
      <c r="K2038" s="1"/>
      <c r="L2038" s="1"/>
      <c r="M2038" s="1"/>
      <c r="N2038" s="2"/>
      <c r="O2038" s="2"/>
      <c r="P2038" s="2"/>
      <c r="Q2038" s="1"/>
      <c r="R2038" s="1"/>
      <c r="S2038" s="1"/>
      <c r="T2038" s="1"/>
      <c r="U2038" s="2"/>
      <c r="V2038" s="1"/>
      <c r="W2038" s="1"/>
      <c r="X2038" s="2"/>
      <c r="Y2038" s="1"/>
      <c r="Z2038" s="1"/>
      <c r="AA2038" s="2"/>
      <c r="AB2038" s="1"/>
      <c r="AC2038" s="1"/>
      <c r="AD2038" s="2"/>
      <c r="AE2038" s="1"/>
      <c r="AF2038" s="2"/>
    </row>
    <row r="2039" spans="1:32" x14ac:dyDescent="0.25">
      <c r="A2039" s="2"/>
      <c r="B2039" s="48"/>
      <c r="C2039" s="2"/>
      <c r="D2039" s="2"/>
      <c r="E2039" s="2"/>
      <c r="F2039" s="2"/>
      <c r="G2039" s="2"/>
      <c r="H2039" s="2"/>
      <c r="I2039" s="1"/>
      <c r="J2039" s="1"/>
      <c r="K2039" s="1"/>
      <c r="L2039" s="1"/>
      <c r="M2039" s="1"/>
      <c r="N2039" s="2"/>
      <c r="O2039" s="2"/>
      <c r="P2039" s="2"/>
      <c r="Q2039" s="1"/>
      <c r="R2039" s="1"/>
      <c r="S2039" s="1"/>
      <c r="T2039" s="1"/>
      <c r="U2039" s="2"/>
      <c r="V2039" s="1"/>
      <c r="W2039" s="1"/>
      <c r="X2039" s="2"/>
      <c r="Y2039" s="1"/>
      <c r="Z2039" s="1"/>
      <c r="AA2039" s="2"/>
      <c r="AB2039" s="1"/>
      <c r="AC2039" s="1"/>
      <c r="AD2039" s="2"/>
      <c r="AE2039" s="1"/>
      <c r="AF2039" s="2"/>
    </row>
    <row r="2040" spans="1:32" x14ac:dyDescent="0.25">
      <c r="A2040" s="2"/>
      <c r="B2040" s="48"/>
      <c r="C2040" s="2"/>
      <c r="D2040" s="2"/>
      <c r="E2040" s="2"/>
      <c r="F2040" s="2"/>
      <c r="G2040" s="2"/>
      <c r="H2040" s="2"/>
      <c r="I2040" s="1"/>
      <c r="J2040" s="1"/>
      <c r="K2040" s="1"/>
      <c r="L2040" s="1"/>
      <c r="M2040" s="1"/>
      <c r="N2040" s="2"/>
      <c r="O2040" s="2"/>
      <c r="P2040" s="2"/>
      <c r="Q2040" s="1"/>
      <c r="R2040" s="1"/>
      <c r="S2040" s="1"/>
      <c r="T2040" s="1"/>
      <c r="U2040" s="2"/>
      <c r="V2040" s="1"/>
      <c r="W2040" s="1"/>
      <c r="X2040" s="2"/>
      <c r="Y2040" s="1"/>
      <c r="Z2040" s="1"/>
      <c r="AA2040" s="2"/>
      <c r="AB2040" s="1"/>
      <c r="AC2040" s="1"/>
      <c r="AD2040" s="2"/>
      <c r="AE2040" s="1"/>
      <c r="AF2040" s="2"/>
    </row>
    <row r="2041" spans="1:32" x14ac:dyDescent="0.25">
      <c r="A2041" s="2"/>
      <c r="B2041" s="48"/>
      <c r="C2041" s="2"/>
      <c r="D2041" s="2"/>
      <c r="E2041" s="2"/>
      <c r="F2041" s="2"/>
      <c r="G2041" s="2"/>
      <c r="H2041" s="2"/>
      <c r="I2041" s="1"/>
      <c r="J2041" s="1"/>
      <c r="K2041" s="1"/>
      <c r="L2041" s="1"/>
      <c r="M2041" s="1"/>
      <c r="N2041" s="2"/>
      <c r="O2041" s="2"/>
      <c r="P2041" s="2"/>
      <c r="Q2041" s="1"/>
      <c r="R2041" s="1"/>
      <c r="S2041" s="1"/>
      <c r="T2041" s="1"/>
      <c r="U2041" s="2"/>
      <c r="V2041" s="1"/>
      <c r="W2041" s="1"/>
      <c r="X2041" s="2"/>
      <c r="Y2041" s="1"/>
      <c r="Z2041" s="1"/>
      <c r="AA2041" s="2"/>
      <c r="AB2041" s="1"/>
      <c r="AC2041" s="1"/>
      <c r="AD2041" s="2"/>
      <c r="AE2041" s="1"/>
      <c r="AF2041" s="2"/>
    </row>
    <row r="2042" spans="1:32" x14ac:dyDescent="0.25">
      <c r="A2042" s="2"/>
      <c r="B2042" s="48"/>
      <c r="C2042" s="2"/>
      <c r="D2042" s="2"/>
      <c r="E2042" s="2"/>
      <c r="F2042" s="2"/>
      <c r="G2042" s="2"/>
      <c r="H2042" s="2"/>
      <c r="I2042" s="1"/>
      <c r="J2042" s="1"/>
      <c r="K2042" s="1"/>
      <c r="L2042" s="1"/>
      <c r="M2042" s="1"/>
      <c r="N2042" s="2"/>
      <c r="O2042" s="2"/>
      <c r="P2042" s="2"/>
      <c r="Q2042" s="1"/>
      <c r="R2042" s="1"/>
      <c r="S2042" s="1"/>
      <c r="T2042" s="1"/>
      <c r="U2042" s="2"/>
      <c r="V2042" s="1"/>
      <c r="W2042" s="1"/>
      <c r="X2042" s="2"/>
      <c r="Y2042" s="1"/>
      <c r="Z2042" s="1"/>
      <c r="AA2042" s="2"/>
      <c r="AB2042" s="1"/>
      <c r="AC2042" s="1"/>
      <c r="AD2042" s="2"/>
      <c r="AE2042" s="1"/>
      <c r="AF2042" s="2"/>
    </row>
    <row r="2043" spans="1:32" x14ac:dyDescent="0.25">
      <c r="A2043" s="2"/>
      <c r="B2043" s="48"/>
      <c r="C2043" s="2"/>
      <c r="D2043" s="2"/>
      <c r="E2043" s="2"/>
      <c r="F2043" s="2"/>
      <c r="G2043" s="2"/>
      <c r="H2043" s="2"/>
      <c r="I2043" s="1"/>
      <c r="J2043" s="1"/>
      <c r="K2043" s="1"/>
      <c r="L2043" s="1"/>
      <c r="M2043" s="1"/>
      <c r="N2043" s="2"/>
      <c r="O2043" s="2"/>
      <c r="P2043" s="2"/>
      <c r="Q2043" s="1"/>
      <c r="R2043" s="1"/>
      <c r="S2043" s="1"/>
      <c r="T2043" s="1"/>
      <c r="U2043" s="2"/>
      <c r="V2043" s="1"/>
      <c r="W2043" s="1"/>
      <c r="X2043" s="2"/>
      <c r="Y2043" s="1"/>
      <c r="Z2043" s="1"/>
      <c r="AA2043" s="2"/>
      <c r="AB2043" s="1"/>
      <c r="AC2043" s="1"/>
      <c r="AD2043" s="2"/>
      <c r="AE2043" s="1"/>
      <c r="AF2043" s="2"/>
    </row>
    <row r="2044" spans="1:32" x14ac:dyDescent="0.25">
      <c r="A2044" s="2"/>
      <c r="B2044" s="48"/>
      <c r="C2044" s="2"/>
      <c r="D2044" s="2"/>
      <c r="E2044" s="2"/>
      <c r="F2044" s="2"/>
      <c r="G2044" s="2"/>
      <c r="H2044" s="2"/>
      <c r="I2044" s="1"/>
      <c r="J2044" s="1"/>
      <c r="K2044" s="1"/>
      <c r="L2044" s="1"/>
      <c r="M2044" s="1"/>
      <c r="N2044" s="2"/>
      <c r="O2044" s="2"/>
      <c r="P2044" s="2"/>
      <c r="Q2044" s="1"/>
      <c r="R2044" s="1"/>
      <c r="S2044" s="1"/>
      <c r="T2044" s="1"/>
      <c r="U2044" s="2"/>
      <c r="V2044" s="1"/>
      <c r="W2044" s="1"/>
      <c r="X2044" s="2"/>
      <c r="Y2044" s="1"/>
      <c r="Z2044" s="1"/>
      <c r="AA2044" s="2"/>
      <c r="AB2044" s="1"/>
      <c r="AC2044" s="1"/>
      <c r="AD2044" s="2"/>
      <c r="AE2044" s="1"/>
      <c r="AF2044" s="2"/>
    </row>
    <row r="2045" spans="1:32" x14ac:dyDescent="0.25">
      <c r="A2045" s="2"/>
      <c r="B2045" s="48"/>
      <c r="C2045" s="2"/>
      <c r="D2045" s="2"/>
      <c r="E2045" s="2"/>
      <c r="F2045" s="2"/>
      <c r="G2045" s="2"/>
      <c r="H2045" s="2"/>
      <c r="I2045" s="1"/>
      <c r="J2045" s="1"/>
      <c r="K2045" s="1"/>
      <c r="L2045" s="1"/>
      <c r="M2045" s="1"/>
      <c r="N2045" s="2"/>
      <c r="O2045" s="2"/>
      <c r="P2045" s="2"/>
      <c r="Q2045" s="1"/>
      <c r="R2045" s="1"/>
      <c r="S2045" s="1"/>
      <c r="T2045" s="1"/>
      <c r="U2045" s="2"/>
      <c r="V2045" s="1"/>
      <c r="W2045" s="1"/>
      <c r="X2045" s="2"/>
      <c r="Y2045" s="1"/>
      <c r="Z2045" s="1"/>
      <c r="AA2045" s="2"/>
      <c r="AB2045" s="1"/>
      <c r="AC2045" s="1"/>
      <c r="AD2045" s="2"/>
      <c r="AE2045" s="1"/>
      <c r="AF2045" s="2"/>
    </row>
    <row r="2046" spans="1:32" x14ac:dyDescent="0.25">
      <c r="A2046" s="2"/>
      <c r="B2046" s="48"/>
      <c r="C2046" s="2"/>
      <c r="D2046" s="2"/>
      <c r="E2046" s="2"/>
      <c r="F2046" s="2"/>
      <c r="G2046" s="2"/>
      <c r="H2046" s="2"/>
      <c r="I2046" s="1"/>
      <c r="J2046" s="1"/>
      <c r="K2046" s="1"/>
      <c r="L2046" s="1"/>
      <c r="M2046" s="1"/>
      <c r="N2046" s="2"/>
      <c r="O2046" s="2"/>
      <c r="P2046" s="2"/>
      <c r="Q2046" s="1"/>
      <c r="R2046" s="1"/>
      <c r="S2046" s="1"/>
      <c r="T2046" s="1"/>
      <c r="U2046" s="2"/>
      <c r="V2046" s="1"/>
      <c r="W2046" s="1"/>
      <c r="X2046" s="2"/>
      <c r="Y2046" s="1"/>
      <c r="Z2046" s="1"/>
      <c r="AA2046" s="2"/>
      <c r="AB2046" s="1"/>
      <c r="AC2046" s="1"/>
      <c r="AD2046" s="2"/>
      <c r="AE2046" s="1"/>
      <c r="AF2046" s="2"/>
    </row>
    <row r="2047" spans="1:32" x14ac:dyDescent="0.25">
      <c r="A2047" s="2"/>
      <c r="B2047" s="48"/>
      <c r="C2047" s="2"/>
      <c r="D2047" s="2"/>
      <c r="E2047" s="2"/>
      <c r="F2047" s="2"/>
      <c r="G2047" s="2"/>
      <c r="H2047" s="2"/>
      <c r="I2047" s="1"/>
      <c r="J2047" s="1"/>
      <c r="K2047" s="1"/>
      <c r="L2047" s="1"/>
      <c r="M2047" s="1"/>
      <c r="N2047" s="2"/>
      <c r="O2047" s="2"/>
      <c r="P2047" s="2"/>
      <c r="Q2047" s="1"/>
      <c r="R2047" s="1"/>
      <c r="S2047" s="1"/>
      <c r="T2047" s="1"/>
      <c r="U2047" s="2"/>
      <c r="V2047" s="1"/>
      <c r="W2047" s="1"/>
      <c r="X2047" s="2"/>
      <c r="Y2047" s="1"/>
      <c r="Z2047" s="1"/>
      <c r="AA2047" s="2"/>
      <c r="AB2047" s="1"/>
      <c r="AC2047" s="1"/>
      <c r="AD2047" s="2"/>
      <c r="AE2047" s="1"/>
      <c r="AF2047" s="2"/>
    </row>
    <row r="2048" spans="1:32" x14ac:dyDescent="0.25">
      <c r="A2048" s="2"/>
      <c r="B2048" s="48"/>
      <c r="C2048" s="2"/>
      <c r="D2048" s="2"/>
      <c r="E2048" s="2"/>
      <c r="F2048" s="2"/>
      <c r="G2048" s="2"/>
      <c r="H2048" s="2"/>
      <c r="I2048" s="1"/>
      <c r="J2048" s="1"/>
      <c r="K2048" s="1"/>
      <c r="L2048" s="1"/>
      <c r="M2048" s="1"/>
      <c r="N2048" s="2"/>
      <c r="O2048" s="2"/>
      <c r="P2048" s="2"/>
      <c r="Q2048" s="1"/>
      <c r="R2048" s="1"/>
      <c r="S2048" s="1"/>
      <c r="T2048" s="1"/>
      <c r="U2048" s="2"/>
      <c r="V2048" s="1"/>
      <c r="W2048" s="1"/>
      <c r="X2048" s="2"/>
      <c r="Y2048" s="1"/>
      <c r="Z2048" s="1"/>
      <c r="AA2048" s="2"/>
      <c r="AB2048" s="1"/>
      <c r="AC2048" s="1"/>
      <c r="AD2048" s="2"/>
      <c r="AE2048" s="1"/>
      <c r="AF2048" s="2"/>
    </row>
    <row r="2049" spans="1:32" x14ac:dyDescent="0.25">
      <c r="A2049" s="2"/>
      <c r="B2049" s="48"/>
      <c r="C2049" s="2"/>
      <c r="D2049" s="2"/>
      <c r="E2049" s="2"/>
      <c r="F2049" s="2"/>
      <c r="G2049" s="2"/>
      <c r="H2049" s="2"/>
      <c r="I2049" s="1"/>
      <c r="J2049" s="1"/>
      <c r="K2049" s="1"/>
      <c r="L2049" s="1"/>
      <c r="M2049" s="1"/>
      <c r="N2049" s="2"/>
      <c r="O2049" s="2"/>
      <c r="P2049" s="2"/>
      <c r="Q2049" s="1"/>
      <c r="R2049" s="1"/>
      <c r="S2049" s="1"/>
      <c r="T2049" s="1"/>
      <c r="U2049" s="2"/>
      <c r="V2049" s="1"/>
      <c r="W2049" s="1"/>
      <c r="X2049" s="2"/>
      <c r="Y2049" s="1"/>
      <c r="Z2049" s="1"/>
      <c r="AA2049" s="2"/>
      <c r="AB2049" s="1"/>
      <c r="AC2049" s="1"/>
      <c r="AD2049" s="2"/>
      <c r="AE2049" s="1"/>
      <c r="AF2049" s="2"/>
    </row>
    <row r="2050" spans="1:32" x14ac:dyDescent="0.25">
      <c r="A2050" s="2"/>
      <c r="B2050" s="48"/>
      <c r="C2050" s="2"/>
      <c r="D2050" s="2"/>
      <c r="E2050" s="2"/>
      <c r="F2050" s="2"/>
      <c r="G2050" s="2"/>
      <c r="H2050" s="2"/>
      <c r="I2050" s="1"/>
      <c r="J2050" s="1"/>
      <c r="K2050" s="1"/>
      <c r="L2050" s="1"/>
      <c r="M2050" s="1"/>
      <c r="N2050" s="2"/>
      <c r="O2050" s="2"/>
      <c r="P2050" s="2"/>
      <c r="Q2050" s="1"/>
      <c r="R2050" s="1"/>
      <c r="S2050" s="1"/>
      <c r="T2050" s="1"/>
      <c r="U2050" s="2"/>
      <c r="V2050" s="1"/>
      <c r="W2050" s="1"/>
      <c r="X2050" s="2"/>
      <c r="Y2050" s="1"/>
      <c r="Z2050" s="1"/>
      <c r="AA2050" s="2"/>
      <c r="AB2050" s="1"/>
      <c r="AC2050" s="1"/>
      <c r="AD2050" s="2"/>
      <c r="AE2050" s="1"/>
      <c r="AF2050" s="2"/>
    </row>
    <row r="2051" spans="1:32" x14ac:dyDescent="0.25">
      <c r="A2051" s="2"/>
      <c r="B2051" s="48"/>
      <c r="C2051" s="2"/>
      <c r="D2051" s="2"/>
      <c r="E2051" s="2"/>
      <c r="F2051" s="2"/>
      <c r="G2051" s="2"/>
      <c r="H2051" s="2"/>
      <c r="I2051" s="1"/>
      <c r="J2051" s="1"/>
      <c r="K2051" s="1"/>
      <c r="L2051" s="1"/>
      <c r="M2051" s="1"/>
      <c r="N2051" s="2"/>
      <c r="O2051" s="2"/>
      <c r="P2051" s="2"/>
      <c r="Q2051" s="1"/>
      <c r="R2051" s="1"/>
      <c r="S2051" s="1"/>
      <c r="T2051" s="1"/>
      <c r="U2051" s="2"/>
      <c r="V2051" s="1"/>
      <c r="W2051" s="1"/>
      <c r="X2051" s="2"/>
      <c r="Y2051" s="1"/>
      <c r="Z2051" s="1"/>
      <c r="AA2051" s="2"/>
      <c r="AB2051" s="1"/>
      <c r="AC2051" s="1"/>
      <c r="AD2051" s="2"/>
      <c r="AE2051" s="1"/>
      <c r="AF2051" s="2"/>
    </row>
    <row r="2052" spans="1:32" x14ac:dyDescent="0.25">
      <c r="A2052" s="2"/>
      <c r="B2052" s="48"/>
      <c r="C2052" s="2"/>
      <c r="D2052" s="2"/>
      <c r="E2052" s="2"/>
      <c r="F2052" s="2"/>
      <c r="G2052" s="2"/>
      <c r="H2052" s="2"/>
      <c r="I2052" s="1"/>
      <c r="J2052" s="1"/>
      <c r="K2052" s="1"/>
      <c r="L2052" s="1"/>
      <c r="M2052" s="1"/>
      <c r="N2052" s="2"/>
      <c r="O2052" s="2"/>
      <c r="P2052" s="2"/>
      <c r="Q2052" s="1"/>
      <c r="R2052" s="1"/>
      <c r="S2052" s="1"/>
      <c r="T2052" s="1"/>
      <c r="U2052" s="2"/>
      <c r="V2052" s="1"/>
      <c r="W2052" s="1"/>
      <c r="X2052" s="2"/>
      <c r="Y2052" s="1"/>
      <c r="Z2052" s="1"/>
      <c r="AA2052" s="2"/>
      <c r="AB2052" s="1"/>
      <c r="AC2052" s="1"/>
      <c r="AD2052" s="2"/>
      <c r="AE2052" s="1"/>
      <c r="AF2052" s="2"/>
    </row>
    <row r="2053" spans="1:32" x14ac:dyDescent="0.25">
      <c r="A2053" s="2"/>
      <c r="B2053" s="48"/>
      <c r="C2053" s="2"/>
      <c r="D2053" s="2"/>
      <c r="E2053" s="2"/>
      <c r="F2053" s="2"/>
      <c r="G2053" s="2"/>
      <c r="H2053" s="2"/>
      <c r="I2053" s="1"/>
      <c r="J2053" s="1"/>
      <c r="K2053" s="1"/>
      <c r="L2053" s="1"/>
      <c r="M2053" s="1"/>
      <c r="N2053" s="2"/>
      <c r="O2053" s="2"/>
      <c r="P2053" s="2"/>
      <c r="Q2053" s="1"/>
      <c r="R2053" s="1"/>
      <c r="S2053" s="1"/>
      <c r="T2053" s="1"/>
      <c r="U2053" s="2"/>
      <c r="V2053" s="1"/>
      <c r="W2053" s="1"/>
      <c r="X2053" s="2"/>
      <c r="Y2053" s="1"/>
      <c r="Z2053" s="1"/>
      <c r="AA2053" s="2"/>
      <c r="AB2053" s="1"/>
      <c r="AC2053" s="1"/>
      <c r="AD2053" s="2"/>
      <c r="AE2053" s="1"/>
      <c r="AF2053" s="2"/>
    </row>
    <row r="2054" spans="1:32" x14ac:dyDescent="0.25">
      <c r="A2054" s="2"/>
      <c r="B2054" s="48"/>
      <c r="C2054" s="2"/>
      <c r="D2054" s="2"/>
      <c r="E2054" s="2"/>
      <c r="F2054" s="2"/>
      <c r="G2054" s="2"/>
      <c r="H2054" s="2"/>
      <c r="I2054" s="1"/>
      <c r="J2054" s="1"/>
      <c r="K2054" s="1"/>
      <c r="L2054" s="1"/>
      <c r="M2054" s="1"/>
      <c r="N2054" s="2"/>
      <c r="O2054" s="2"/>
      <c r="P2054" s="2"/>
      <c r="Q2054" s="1"/>
      <c r="R2054" s="1"/>
      <c r="S2054" s="1"/>
      <c r="T2054" s="1"/>
      <c r="U2054" s="2"/>
      <c r="V2054" s="1"/>
      <c r="W2054" s="1"/>
      <c r="X2054" s="2"/>
      <c r="Y2054" s="1"/>
      <c r="Z2054" s="1"/>
      <c r="AA2054" s="2"/>
      <c r="AB2054" s="1"/>
      <c r="AC2054" s="1"/>
      <c r="AD2054" s="2"/>
      <c r="AE2054" s="1"/>
      <c r="AF2054" s="2"/>
    </row>
    <row r="2055" spans="1:32" x14ac:dyDescent="0.25">
      <c r="A2055" s="2"/>
      <c r="B2055" s="48"/>
      <c r="C2055" s="2"/>
      <c r="D2055" s="2"/>
      <c r="E2055" s="2"/>
      <c r="F2055" s="2"/>
      <c r="G2055" s="2"/>
      <c r="H2055" s="2"/>
      <c r="I2055" s="1"/>
      <c r="J2055" s="1"/>
      <c r="K2055" s="1"/>
      <c r="L2055" s="1"/>
      <c r="M2055" s="1"/>
      <c r="N2055" s="2"/>
      <c r="O2055" s="2"/>
      <c r="P2055" s="2"/>
      <c r="Q2055" s="1"/>
      <c r="R2055" s="1"/>
      <c r="S2055" s="1"/>
      <c r="T2055" s="1"/>
      <c r="U2055" s="2"/>
      <c r="V2055" s="1"/>
      <c r="W2055" s="1"/>
      <c r="X2055" s="2"/>
      <c r="Y2055" s="1"/>
      <c r="Z2055" s="1"/>
      <c r="AA2055" s="2"/>
      <c r="AB2055" s="1"/>
      <c r="AC2055" s="1"/>
      <c r="AD2055" s="2"/>
      <c r="AE2055" s="1"/>
      <c r="AF2055" s="2"/>
    </row>
    <row r="2056" spans="1:32" x14ac:dyDescent="0.25">
      <c r="A2056" s="2"/>
      <c r="B2056" s="48"/>
      <c r="C2056" s="2"/>
      <c r="D2056" s="2"/>
      <c r="E2056" s="2"/>
      <c r="F2056" s="2"/>
      <c r="G2056" s="2"/>
      <c r="H2056" s="2"/>
      <c r="I2056" s="1"/>
      <c r="J2056" s="1"/>
      <c r="K2056" s="1"/>
      <c r="L2056" s="1"/>
      <c r="M2056" s="1"/>
      <c r="N2056" s="2"/>
      <c r="O2056" s="2"/>
      <c r="P2056" s="2"/>
      <c r="Q2056" s="1"/>
      <c r="R2056" s="1"/>
      <c r="S2056" s="1"/>
      <c r="T2056" s="1"/>
      <c r="U2056" s="2"/>
      <c r="V2056" s="1"/>
      <c r="W2056" s="1"/>
      <c r="X2056" s="2"/>
      <c r="Y2056" s="1"/>
      <c r="Z2056" s="1"/>
      <c r="AA2056" s="2"/>
      <c r="AB2056" s="1"/>
      <c r="AC2056" s="1"/>
      <c r="AD2056" s="2"/>
      <c r="AE2056" s="1"/>
      <c r="AF2056" s="2"/>
    </row>
    <row r="2057" spans="1:32" x14ac:dyDescent="0.25">
      <c r="A2057" s="2"/>
      <c r="B2057" s="48"/>
      <c r="C2057" s="2"/>
      <c r="D2057" s="2"/>
      <c r="E2057" s="2"/>
      <c r="F2057" s="2"/>
      <c r="G2057" s="2"/>
      <c r="H2057" s="2"/>
      <c r="I2057" s="1"/>
      <c r="J2057" s="1"/>
      <c r="K2057" s="1"/>
      <c r="L2057" s="1"/>
      <c r="M2057" s="1"/>
      <c r="N2057" s="2"/>
      <c r="O2057" s="2"/>
      <c r="P2057" s="2"/>
      <c r="Q2057" s="1"/>
      <c r="R2057" s="1"/>
      <c r="S2057" s="1"/>
      <c r="T2057" s="1"/>
      <c r="U2057" s="2"/>
      <c r="V2057" s="1"/>
      <c r="W2057" s="1"/>
      <c r="X2057" s="2"/>
      <c r="Y2057" s="1"/>
      <c r="Z2057" s="1"/>
      <c r="AA2057" s="2"/>
      <c r="AB2057" s="1"/>
      <c r="AC2057" s="1"/>
      <c r="AD2057" s="2"/>
      <c r="AE2057" s="1"/>
      <c r="AF2057" s="2"/>
    </row>
    <row r="2058" spans="1:32" x14ac:dyDescent="0.25">
      <c r="A2058" s="2"/>
      <c r="B2058" s="48"/>
      <c r="C2058" s="2"/>
      <c r="D2058" s="2"/>
      <c r="E2058" s="2"/>
      <c r="F2058" s="2"/>
      <c r="G2058" s="2"/>
      <c r="H2058" s="2"/>
      <c r="I2058" s="1"/>
      <c r="J2058" s="1"/>
      <c r="K2058" s="1"/>
      <c r="L2058" s="1"/>
      <c r="M2058" s="1"/>
      <c r="N2058" s="2"/>
      <c r="O2058" s="2"/>
      <c r="P2058" s="2"/>
      <c r="Q2058" s="1"/>
      <c r="R2058" s="1"/>
      <c r="S2058" s="1"/>
      <c r="T2058" s="1"/>
      <c r="U2058" s="2"/>
      <c r="V2058" s="1"/>
      <c r="W2058" s="1"/>
      <c r="X2058" s="2"/>
      <c r="Y2058" s="1"/>
      <c r="Z2058" s="1"/>
      <c r="AA2058" s="2"/>
      <c r="AB2058" s="1"/>
      <c r="AC2058" s="1"/>
      <c r="AD2058" s="2"/>
      <c r="AE2058" s="1"/>
      <c r="AF2058" s="2"/>
    </row>
    <row r="2059" spans="1:32" x14ac:dyDescent="0.25">
      <c r="A2059" s="2"/>
      <c r="B2059" s="48"/>
      <c r="C2059" s="2"/>
      <c r="D2059" s="2"/>
      <c r="E2059" s="2"/>
      <c r="F2059" s="2"/>
      <c r="G2059" s="2"/>
      <c r="H2059" s="2"/>
      <c r="I2059" s="1"/>
      <c r="J2059" s="1"/>
      <c r="K2059" s="1"/>
      <c r="L2059" s="1"/>
      <c r="M2059" s="1"/>
      <c r="N2059" s="2"/>
      <c r="O2059" s="2"/>
      <c r="P2059" s="2"/>
      <c r="Q2059" s="1"/>
      <c r="R2059" s="1"/>
      <c r="S2059" s="1"/>
      <c r="T2059" s="1"/>
      <c r="U2059" s="2"/>
      <c r="V2059" s="1"/>
      <c r="W2059" s="1"/>
      <c r="X2059" s="2"/>
      <c r="Y2059" s="1"/>
      <c r="Z2059" s="1"/>
      <c r="AA2059" s="2"/>
      <c r="AB2059" s="1"/>
      <c r="AC2059" s="1"/>
      <c r="AD2059" s="2"/>
      <c r="AE2059" s="1"/>
      <c r="AF2059" s="2"/>
    </row>
    <row r="2060" spans="1:32" x14ac:dyDescent="0.25">
      <c r="A2060" s="2"/>
      <c r="B2060" s="48"/>
      <c r="C2060" s="2"/>
      <c r="D2060" s="2"/>
      <c r="E2060" s="2"/>
      <c r="F2060" s="2"/>
      <c r="G2060" s="2"/>
      <c r="H2060" s="2"/>
      <c r="I2060" s="1"/>
      <c r="J2060" s="1"/>
      <c r="K2060" s="1"/>
      <c r="L2060" s="1"/>
      <c r="M2060" s="1"/>
      <c r="N2060" s="2"/>
      <c r="O2060" s="2"/>
      <c r="P2060" s="2"/>
      <c r="Q2060" s="1"/>
      <c r="R2060" s="1"/>
      <c r="S2060" s="1"/>
      <c r="T2060" s="1"/>
      <c r="U2060" s="2"/>
      <c r="V2060" s="1"/>
      <c r="W2060" s="1"/>
      <c r="X2060" s="2"/>
      <c r="Y2060" s="1"/>
      <c r="Z2060" s="1"/>
      <c r="AA2060" s="2"/>
      <c r="AB2060" s="1"/>
      <c r="AC2060" s="1"/>
      <c r="AD2060" s="2"/>
      <c r="AE2060" s="1"/>
      <c r="AF2060" s="2"/>
    </row>
    <row r="2061" spans="1:32" x14ac:dyDescent="0.25">
      <c r="A2061" s="2"/>
      <c r="B2061" s="48"/>
      <c r="C2061" s="2"/>
      <c r="D2061" s="2"/>
      <c r="E2061" s="2"/>
      <c r="F2061" s="2"/>
      <c r="G2061" s="2"/>
      <c r="H2061" s="2"/>
      <c r="I2061" s="1"/>
      <c r="J2061" s="1"/>
      <c r="K2061" s="1"/>
      <c r="L2061" s="1"/>
      <c r="M2061" s="1"/>
      <c r="N2061" s="2"/>
      <c r="O2061" s="2"/>
      <c r="P2061" s="2"/>
      <c r="Q2061" s="1"/>
      <c r="R2061" s="1"/>
      <c r="S2061" s="1"/>
      <c r="T2061" s="1"/>
      <c r="U2061" s="2"/>
      <c r="V2061" s="1"/>
      <c r="W2061" s="1"/>
      <c r="X2061" s="2"/>
      <c r="Y2061" s="1"/>
      <c r="Z2061" s="1"/>
      <c r="AA2061" s="2"/>
      <c r="AB2061" s="1"/>
      <c r="AC2061" s="1"/>
      <c r="AD2061" s="2"/>
      <c r="AE2061" s="1"/>
      <c r="AF2061" s="2"/>
    </row>
    <row r="2062" spans="1:32" x14ac:dyDescent="0.25">
      <c r="A2062" s="2"/>
      <c r="B2062" s="48"/>
      <c r="C2062" s="2"/>
      <c r="D2062" s="2"/>
      <c r="E2062" s="2"/>
      <c r="F2062" s="2"/>
      <c r="G2062" s="2"/>
      <c r="H2062" s="2"/>
      <c r="I2062" s="1"/>
      <c r="J2062" s="1"/>
      <c r="K2062" s="1"/>
      <c r="L2062" s="1"/>
      <c r="M2062" s="1"/>
      <c r="N2062" s="2"/>
      <c r="O2062" s="2"/>
      <c r="P2062" s="2"/>
      <c r="Q2062" s="1"/>
      <c r="R2062" s="1"/>
      <c r="S2062" s="1"/>
      <c r="T2062" s="1"/>
      <c r="U2062" s="2"/>
      <c r="V2062" s="1"/>
      <c r="W2062" s="1"/>
      <c r="X2062" s="2"/>
      <c r="Y2062" s="1"/>
      <c r="Z2062" s="1"/>
      <c r="AA2062" s="2"/>
      <c r="AB2062" s="1"/>
      <c r="AC2062" s="1"/>
      <c r="AD2062" s="2"/>
      <c r="AE2062" s="1"/>
      <c r="AF2062" s="2"/>
    </row>
    <row r="2063" spans="1:32" x14ac:dyDescent="0.25">
      <c r="A2063" s="2"/>
      <c r="B2063" s="48"/>
      <c r="C2063" s="2"/>
      <c r="D2063" s="2"/>
      <c r="E2063" s="2"/>
      <c r="F2063" s="2"/>
      <c r="G2063" s="2"/>
      <c r="H2063" s="2"/>
      <c r="I2063" s="1"/>
      <c r="J2063" s="1"/>
      <c r="K2063" s="1"/>
      <c r="L2063" s="1"/>
      <c r="M2063" s="1"/>
      <c r="N2063" s="2"/>
      <c r="O2063" s="2"/>
      <c r="P2063" s="2"/>
      <c r="Q2063" s="1"/>
      <c r="R2063" s="1"/>
      <c r="S2063" s="1"/>
      <c r="T2063" s="1"/>
      <c r="U2063" s="2"/>
      <c r="V2063" s="1"/>
      <c r="W2063" s="1"/>
      <c r="X2063" s="2"/>
      <c r="Y2063" s="1"/>
      <c r="Z2063" s="1"/>
      <c r="AA2063" s="2"/>
      <c r="AB2063" s="1"/>
      <c r="AC2063" s="1"/>
      <c r="AD2063" s="2"/>
      <c r="AE2063" s="1"/>
      <c r="AF2063" s="2"/>
    </row>
    <row r="2064" spans="1:32" x14ac:dyDescent="0.25">
      <c r="A2064" s="2"/>
      <c r="B2064" s="48"/>
      <c r="C2064" s="2"/>
      <c r="D2064" s="2"/>
      <c r="E2064" s="2"/>
      <c r="F2064" s="2"/>
      <c r="G2064" s="2"/>
      <c r="H2064" s="2"/>
      <c r="I2064" s="1"/>
      <c r="J2064" s="1"/>
      <c r="K2064" s="1"/>
      <c r="L2064" s="1"/>
      <c r="M2064" s="1"/>
      <c r="N2064" s="2"/>
      <c r="O2064" s="2"/>
      <c r="P2064" s="2"/>
      <c r="Q2064" s="1"/>
      <c r="R2064" s="1"/>
      <c r="S2064" s="1"/>
      <c r="T2064" s="1"/>
      <c r="U2064" s="2"/>
      <c r="V2064" s="1"/>
      <c r="W2064" s="1"/>
      <c r="X2064" s="2"/>
      <c r="Y2064" s="1"/>
      <c r="Z2064" s="1"/>
      <c r="AA2064" s="2"/>
      <c r="AB2064" s="1"/>
      <c r="AC2064" s="1"/>
      <c r="AD2064" s="2"/>
      <c r="AE2064" s="1"/>
      <c r="AF2064" s="2"/>
    </row>
    <row r="2065" spans="1:32" x14ac:dyDescent="0.25">
      <c r="A2065" s="2"/>
      <c r="B2065" s="48"/>
      <c r="C2065" s="2"/>
      <c r="D2065" s="2"/>
      <c r="E2065" s="2"/>
      <c r="F2065" s="2"/>
      <c r="G2065" s="2"/>
      <c r="H2065" s="2"/>
      <c r="I2065" s="1"/>
      <c r="J2065" s="1"/>
      <c r="K2065" s="1"/>
      <c r="L2065" s="1"/>
      <c r="M2065" s="1"/>
      <c r="N2065" s="2"/>
      <c r="O2065" s="2"/>
      <c r="P2065" s="2"/>
      <c r="Q2065" s="1"/>
      <c r="R2065" s="1"/>
      <c r="S2065" s="1"/>
      <c r="T2065" s="1"/>
      <c r="U2065" s="2"/>
      <c r="V2065" s="1"/>
      <c r="W2065" s="1"/>
      <c r="X2065" s="2"/>
      <c r="Y2065" s="1"/>
      <c r="Z2065" s="1"/>
      <c r="AA2065" s="2"/>
      <c r="AB2065" s="1"/>
      <c r="AC2065" s="1"/>
      <c r="AD2065" s="2"/>
      <c r="AE2065" s="1"/>
      <c r="AF2065" s="2"/>
    </row>
    <row r="2066" spans="1:32" x14ac:dyDescent="0.25">
      <c r="A2066" s="2"/>
      <c r="B2066" s="48"/>
      <c r="C2066" s="2"/>
      <c r="D2066" s="2"/>
      <c r="E2066" s="2"/>
      <c r="F2066" s="2"/>
      <c r="G2066" s="2"/>
      <c r="H2066" s="2"/>
      <c r="I2066" s="1"/>
      <c r="J2066" s="1"/>
      <c r="K2066" s="1"/>
      <c r="L2066" s="1"/>
      <c r="M2066" s="1"/>
      <c r="N2066" s="2"/>
      <c r="O2066" s="2"/>
      <c r="P2066" s="2"/>
      <c r="Q2066" s="1"/>
      <c r="R2066" s="1"/>
      <c r="S2066" s="1"/>
      <c r="T2066" s="1"/>
      <c r="U2066" s="2"/>
      <c r="V2066" s="1"/>
      <c r="W2066" s="1"/>
      <c r="X2066" s="2"/>
      <c r="Y2066" s="1"/>
      <c r="Z2066" s="1"/>
      <c r="AA2066" s="2"/>
      <c r="AB2066" s="1"/>
      <c r="AC2066" s="1"/>
      <c r="AD2066" s="2"/>
      <c r="AE2066" s="1"/>
      <c r="AF2066" s="2"/>
    </row>
    <row r="2067" spans="1:32" x14ac:dyDescent="0.25">
      <c r="A2067" s="2"/>
      <c r="B2067" s="48"/>
      <c r="C2067" s="2"/>
      <c r="D2067" s="2"/>
      <c r="E2067" s="2"/>
      <c r="F2067" s="2"/>
      <c r="G2067" s="2"/>
      <c r="H2067" s="2"/>
      <c r="I2067" s="1"/>
      <c r="J2067" s="1"/>
      <c r="K2067" s="1"/>
      <c r="L2067" s="1"/>
      <c r="M2067" s="1"/>
      <c r="N2067" s="2"/>
      <c r="O2067" s="2"/>
      <c r="P2067" s="2"/>
      <c r="Q2067" s="1"/>
      <c r="R2067" s="1"/>
      <c r="S2067" s="1"/>
      <c r="T2067" s="1"/>
      <c r="U2067" s="2"/>
      <c r="V2067" s="1"/>
      <c r="W2067" s="1"/>
      <c r="X2067" s="2"/>
      <c r="Y2067" s="1"/>
      <c r="Z2067" s="1"/>
      <c r="AA2067" s="2"/>
      <c r="AB2067" s="1"/>
      <c r="AC2067" s="1"/>
      <c r="AD2067" s="2"/>
      <c r="AE2067" s="1"/>
      <c r="AF2067" s="2"/>
    </row>
    <row r="2068" spans="1:32" x14ac:dyDescent="0.25">
      <c r="A2068" s="2"/>
      <c r="B2068" s="48"/>
      <c r="C2068" s="2"/>
      <c r="D2068" s="2"/>
      <c r="E2068" s="2"/>
      <c r="F2068" s="2"/>
      <c r="G2068" s="2"/>
      <c r="H2068" s="2"/>
      <c r="I2068" s="1"/>
      <c r="J2068" s="1"/>
      <c r="K2068" s="1"/>
      <c r="L2068" s="1"/>
      <c r="M2068" s="1"/>
      <c r="N2068" s="2"/>
      <c r="O2068" s="2"/>
      <c r="P2068" s="2"/>
      <c r="Q2068" s="1"/>
      <c r="R2068" s="1"/>
      <c r="S2068" s="1"/>
      <c r="T2068" s="1"/>
      <c r="U2068" s="2"/>
      <c r="V2068" s="1"/>
      <c r="W2068" s="1"/>
      <c r="X2068" s="2"/>
      <c r="Y2068" s="1"/>
      <c r="Z2068" s="1"/>
      <c r="AA2068" s="2"/>
      <c r="AB2068" s="1"/>
      <c r="AC2068" s="1"/>
      <c r="AD2068" s="2"/>
      <c r="AE2068" s="1"/>
      <c r="AF2068" s="2"/>
    </row>
    <row r="2069" spans="1:32" x14ac:dyDescent="0.25">
      <c r="A2069" s="2"/>
      <c r="B2069" s="48"/>
      <c r="C2069" s="2"/>
      <c r="D2069" s="2"/>
      <c r="E2069" s="2"/>
      <c r="F2069" s="2"/>
      <c r="G2069" s="2"/>
      <c r="H2069" s="2"/>
      <c r="I2069" s="1"/>
      <c r="J2069" s="1"/>
      <c r="K2069" s="1"/>
      <c r="L2069" s="1"/>
      <c r="M2069" s="1"/>
      <c r="N2069" s="2"/>
      <c r="O2069" s="2"/>
      <c r="P2069" s="2"/>
      <c r="Q2069" s="1"/>
      <c r="R2069" s="1"/>
      <c r="S2069" s="1"/>
      <c r="T2069" s="1"/>
      <c r="U2069" s="2"/>
      <c r="V2069" s="1"/>
      <c r="W2069" s="1"/>
      <c r="X2069" s="2"/>
      <c r="Y2069" s="1"/>
      <c r="Z2069" s="1"/>
      <c r="AA2069" s="2"/>
      <c r="AB2069" s="1"/>
      <c r="AC2069" s="1"/>
      <c r="AD2069" s="2"/>
      <c r="AE2069" s="1"/>
      <c r="AF2069" s="2"/>
    </row>
    <row r="2070" spans="1:32" x14ac:dyDescent="0.25">
      <c r="A2070" s="2"/>
      <c r="B2070" s="48"/>
      <c r="C2070" s="2"/>
      <c r="D2070" s="2"/>
      <c r="E2070" s="2"/>
      <c r="F2070" s="2"/>
      <c r="G2070" s="2"/>
      <c r="H2070" s="2"/>
      <c r="I2070" s="1"/>
      <c r="J2070" s="1"/>
      <c r="K2070" s="1"/>
      <c r="L2070" s="1"/>
      <c r="M2070" s="1"/>
      <c r="N2070" s="2"/>
      <c r="O2070" s="2"/>
      <c r="P2070" s="2"/>
      <c r="Q2070" s="1"/>
      <c r="R2070" s="1"/>
      <c r="S2070" s="1"/>
      <c r="T2070" s="1"/>
      <c r="U2070" s="2"/>
      <c r="V2070" s="1"/>
      <c r="W2070" s="1"/>
      <c r="X2070" s="2"/>
      <c r="Y2070" s="1"/>
      <c r="Z2070" s="1"/>
      <c r="AA2070" s="2"/>
      <c r="AB2070" s="1"/>
      <c r="AC2070" s="1"/>
      <c r="AD2070" s="2"/>
      <c r="AE2070" s="1"/>
      <c r="AF2070" s="2"/>
    </row>
    <row r="2071" spans="1:32" x14ac:dyDescent="0.25">
      <c r="A2071" s="2"/>
      <c r="B2071" s="48"/>
      <c r="C2071" s="2"/>
      <c r="D2071" s="2"/>
      <c r="E2071" s="2"/>
      <c r="F2071" s="2"/>
      <c r="G2071" s="2"/>
      <c r="H2071" s="2"/>
      <c r="I2071" s="1"/>
      <c r="J2071" s="1"/>
      <c r="K2071" s="1"/>
      <c r="L2071" s="1"/>
      <c r="M2071" s="1"/>
      <c r="N2071" s="2"/>
      <c r="O2071" s="2"/>
      <c r="P2071" s="2"/>
      <c r="Q2071" s="1"/>
      <c r="R2071" s="1"/>
      <c r="S2071" s="1"/>
      <c r="T2071" s="1"/>
      <c r="U2071" s="2"/>
      <c r="V2071" s="1"/>
      <c r="W2071" s="1"/>
      <c r="X2071" s="2"/>
      <c r="Y2071" s="1"/>
      <c r="Z2071" s="1"/>
      <c r="AA2071" s="2"/>
      <c r="AB2071" s="1"/>
      <c r="AC2071" s="1"/>
      <c r="AD2071" s="2"/>
      <c r="AE2071" s="1"/>
      <c r="AF2071" s="2"/>
    </row>
    <row r="2072" spans="1:32" x14ac:dyDescent="0.25">
      <c r="A2072" s="2"/>
      <c r="B2072" s="48"/>
      <c r="C2072" s="2"/>
      <c r="D2072" s="2"/>
      <c r="E2072" s="2"/>
      <c r="F2072" s="2"/>
      <c r="G2072" s="2"/>
      <c r="H2072" s="2"/>
      <c r="I2072" s="1"/>
      <c r="J2072" s="1"/>
      <c r="K2072" s="1"/>
      <c r="L2072" s="1"/>
      <c r="M2072" s="1"/>
      <c r="N2072" s="2"/>
      <c r="O2072" s="2"/>
      <c r="P2072" s="2"/>
      <c r="Q2072" s="1"/>
      <c r="R2072" s="1"/>
      <c r="S2072" s="1"/>
      <c r="T2072" s="1"/>
      <c r="U2072" s="2"/>
      <c r="V2072" s="1"/>
      <c r="W2072" s="1"/>
      <c r="X2072" s="2"/>
      <c r="Y2072" s="1"/>
      <c r="Z2072" s="1"/>
      <c r="AA2072" s="2"/>
      <c r="AB2072" s="1"/>
      <c r="AC2072" s="1"/>
      <c r="AD2072" s="2"/>
      <c r="AE2072" s="1"/>
      <c r="AF2072" s="2"/>
    </row>
    <row r="2073" spans="1:32" x14ac:dyDescent="0.25">
      <c r="A2073" s="2"/>
      <c r="B2073" s="48"/>
      <c r="C2073" s="2"/>
      <c r="D2073" s="2"/>
      <c r="E2073" s="2"/>
      <c r="F2073" s="2"/>
      <c r="G2073" s="2"/>
      <c r="H2073" s="2"/>
      <c r="I2073" s="1"/>
      <c r="J2073" s="1"/>
      <c r="K2073" s="1"/>
      <c r="L2073" s="1"/>
      <c r="M2073" s="1"/>
      <c r="N2073" s="2"/>
      <c r="O2073" s="2"/>
      <c r="P2073" s="2"/>
      <c r="Q2073" s="1"/>
      <c r="R2073" s="1"/>
      <c r="S2073" s="1"/>
      <c r="T2073" s="1"/>
      <c r="U2073" s="2"/>
      <c r="V2073" s="1"/>
      <c r="W2073" s="1"/>
      <c r="X2073" s="2"/>
      <c r="Y2073" s="1"/>
      <c r="Z2073" s="1"/>
      <c r="AA2073" s="2"/>
      <c r="AB2073" s="1"/>
      <c r="AC2073" s="1"/>
      <c r="AD2073" s="2"/>
      <c r="AE2073" s="1"/>
      <c r="AF2073" s="2"/>
    </row>
    <row r="2074" spans="1:32" x14ac:dyDescent="0.25">
      <c r="A2074" s="2"/>
      <c r="B2074" s="48"/>
      <c r="C2074" s="2"/>
      <c r="D2074" s="2"/>
      <c r="E2074" s="2"/>
      <c r="F2074" s="2"/>
      <c r="G2074" s="2"/>
      <c r="H2074" s="2"/>
      <c r="I2074" s="1"/>
      <c r="J2074" s="1"/>
      <c r="K2074" s="1"/>
      <c r="L2074" s="1"/>
      <c r="M2074" s="1"/>
      <c r="N2074" s="2"/>
      <c r="O2074" s="2"/>
      <c r="P2074" s="2"/>
      <c r="Q2074" s="1"/>
      <c r="R2074" s="1"/>
      <c r="S2074" s="1"/>
      <c r="T2074" s="1"/>
      <c r="U2074" s="2"/>
      <c r="V2074" s="1"/>
      <c r="W2074" s="1"/>
      <c r="X2074" s="2"/>
      <c r="Y2074" s="1"/>
      <c r="Z2074" s="1"/>
      <c r="AA2074" s="2"/>
      <c r="AB2074" s="1"/>
      <c r="AC2074" s="1"/>
      <c r="AD2074" s="2"/>
      <c r="AE2074" s="1"/>
      <c r="AF2074" s="2"/>
    </row>
    <row r="2075" spans="1:32" x14ac:dyDescent="0.25">
      <c r="A2075" s="2"/>
      <c r="B2075" s="48"/>
      <c r="C2075" s="2"/>
      <c r="D2075" s="2"/>
      <c r="E2075" s="2"/>
      <c r="F2075" s="2"/>
      <c r="G2075" s="2"/>
      <c r="H2075" s="2"/>
      <c r="I2075" s="1"/>
      <c r="J2075" s="1"/>
      <c r="K2075" s="1"/>
      <c r="L2075" s="1"/>
      <c r="M2075" s="1"/>
      <c r="N2075" s="2"/>
      <c r="O2075" s="2"/>
      <c r="P2075" s="2"/>
      <c r="Q2075" s="1"/>
      <c r="R2075" s="1"/>
      <c r="S2075" s="1"/>
      <c r="T2075" s="1"/>
      <c r="U2075" s="2"/>
      <c r="V2075" s="1"/>
      <c r="W2075" s="1"/>
      <c r="X2075" s="2"/>
      <c r="Y2075" s="1"/>
      <c r="Z2075" s="1"/>
      <c r="AA2075" s="2"/>
      <c r="AB2075" s="1"/>
      <c r="AC2075" s="1"/>
      <c r="AD2075" s="2"/>
      <c r="AE2075" s="1"/>
      <c r="AF2075" s="2"/>
    </row>
    <row r="2076" spans="1:32" x14ac:dyDescent="0.25">
      <c r="A2076" s="2"/>
      <c r="B2076" s="48"/>
      <c r="C2076" s="2"/>
      <c r="D2076" s="2"/>
      <c r="E2076" s="2"/>
      <c r="F2076" s="2"/>
      <c r="G2076" s="2"/>
      <c r="H2076" s="2"/>
      <c r="I2076" s="1"/>
      <c r="J2076" s="1"/>
      <c r="K2076" s="1"/>
      <c r="L2076" s="1"/>
      <c r="M2076" s="1"/>
      <c r="N2076" s="2"/>
      <c r="O2076" s="2"/>
      <c r="P2076" s="2"/>
      <c r="Q2076" s="1"/>
      <c r="R2076" s="1"/>
      <c r="S2076" s="1"/>
      <c r="T2076" s="1"/>
      <c r="U2076" s="2"/>
      <c r="V2076" s="1"/>
      <c r="W2076" s="1"/>
      <c r="X2076" s="2"/>
      <c r="Y2076" s="1"/>
      <c r="Z2076" s="1"/>
      <c r="AA2076" s="2"/>
      <c r="AB2076" s="1"/>
      <c r="AC2076" s="1"/>
      <c r="AD2076" s="2"/>
      <c r="AE2076" s="1"/>
      <c r="AF2076" s="2"/>
    </row>
    <row r="2077" spans="1:32" x14ac:dyDescent="0.25">
      <c r="A2077" s="2"/>
      <c r="B2077" s="48"/>
      <c r="C2077" s="2"/>
      <c r="D2077" s="2"/>
      <c r="E2077" s="2"/>
      <c r="F2077" s="2"/>
      <c r="G2077" s="2"/>
      <c r="H2077" s="2"/>
      <c r="I2077" s="1"/>
      <c r="J2077" s="1"/>
      <c r="K2077" s="1"/>
      <c r="L2077" s="1"/>
      <c r="M2077" s="1"/>
      <c r="N2077" s="2"/>
      <c r="O2077" s="2"/>
      <c r="P2077" s="2"/>
      <c r="Q2077" s="1"/>
      <c r="R2077" s="1"/>
      <c r="S2077" s="1"/>
      <c r="T2077" s="1"/>
      <c r="U2077" s="2"/>
      <c r="V2077" s="1"/>
      <c r="W2077" s="1"/>
      <c r="X2077" s="2"/>
      <c r="Y2077" s="1"/>
      <c r="Z2077" s="1"/>
      <c r="AA2077" s="2"/>
      <c r="AB2077" s="1"/>
      <c r="AC2077" s="1"/>
      <c r="AD2077" s="2"/>
      <c r="AE2077" s="1"/>
      <c r="AF2077" s="2"/>
    </row>
    <row r="2078" spans="1:32" x14ac:dyDescent="0.25">
      <c r="A2078" s="2"/>
      <c r="B2078" s="48"/>
      <c r="C2078" s="2"/>
      <c r="D2078" s="2"/>
      <c r="E2078" s="2"/>
      <c r="F2078" s="2"/>
      <c r="G2078" s="2"/>
      <c r="H2078" s="2"/>
      <c r="I2078" s="1"/>
      <c r="J2078" s="1"/>
      <c r="K2078" s="1"/>
      <c r="L2078" s="1"/>
      <c r="M2078" s="1"/>
      <c r="N2078" s="2"/>
      <c r="O2078" s="2"/>
      <c r="P2078" s="2"/>
      <c r="Q2078" s="1"/>
      <c r="R2078" s="1"/>
      <c r="S2078" s="1"/>
      <c r="T2078" s="1"/>
      <c r="U2078" s="2"/>
      <c r="V2078" s="1"/>
      <c r="W2078" s="1"/>
      <c r="X2078" s="2"/>
      <c r="Y2078" s="1"/>
      <c r="Z2078" s="1"/>
      <c r="AA2078" s="2"/>
      <c r="AB2078" s="1"/>
      <c r="AC2078" s="1"/>
      <c r="AD2078" s="2"/>
      <c r="AE2078" s="1"/>
      <c r="AF2078" s="2"/>
    </row>
    <row r="2079" spans="1:32" x14ac:dyDescent="0.25">
      <c r="A2079" s="2"/>
      <c r="B2079" s="48"/>
      <c r="C2079" s="2"/>
      <c r="D2079" s="2"/>
      <c r="E2079" s="2"/>
      <c r="F2079" s="2"/>
      <c r="G2079" s="2"/>
      <c r="H2079" s="2"/>
      <c r="I2079" s="1"/>
      <c r="J2079" s="1"/>
      <c r="K2079" s="1"/>
      <c r="L2079" s="1"/>
      <c r="M2079" s="1"/>
      <c r="N2079" s="2"/>
      <c r="O2079" s="2"/>
      <c r="P2079" s="2"/>
      <c r="Q2079" s="1"/>
      <c r="R2079" s="1"/>
      <c r="S2079" s="1"/>
      <c r="T2079" s="1"/>
      <c r="U2079" s="2"/>
      <c r="V2079" s="1"/>
      <c r="W2079" s="1"/>
      <c r="X2079" s="2"/>
      <c r="Y2079" s="1"/>
      <c r="Z2079" s="1"/>
      <c r="AA2079" s="2"/>
      <c r="AB2079" s="1"/>
      <c r="AC2079" s="1"/>
      <c r="AD2079" s="2"/>
      <c r="AE2079" s="1"/>
      <c r="AF2079" s="2"/>
    </row>
    <row r="2080" spans="1:32" x14ac:dyDescent="0.25">
      <c r="A2080" s="2"/>
      <c r="B2080" s="48"/>
      <c r="C2080" s="2"/>
      <c r="D2080" s="2"/>
      <c r="E2080" s="2"/>
      <c r="F2080" s="2"/>
      <c r="G2080" s="2"/>
      <c r="H2080" s="2"/>
      <c r="I2080" s="1"/>
      <c r="J2080" s="1"/>
      <c r="K2080" s="1"/>
      <c r="L2080" s="1"/>
      <c r="M2080" s="1"/>
      <c r="N2080" s="2"/>
      <c r="O2080" s="2"/>
      <c r="P2080" s="2"/>
      <c r="Q2080" s="1"/>
      <c r="R2080" s="1"/>
      <c r="S2080" s="1"/>
      <c r="T2080" s="1"/>
      <c r="U2080" s="2"/>
      <c r="V2080" s="1"/>
      <c r="W2080" s="1"/>
      <c r="X2080" s="2"/>
      <c r="Y2080" s="1"/>
      <c r="Z2080" s="1"/>
      <c r="AA2080" s="2"/>
      <c r="AB2080" s="1"/>
      <c r="AC2080" s="1"/>
      <c r="AD2080" s="2"/>
      <c r="AE2080" s="1"/>
      <c r="AF2080" s="2"/>
    </row>
    <row r="2081" spans="1:32" x14ac:dyDescent="0.25">
      <c r="A2081" s="2"/>
      <c r="B2081" s="48"/>
      <c r="C2081" s="2"/>
      <c r="D2081" s="2"/>
      <c r="E2081" s="2"/>
      <c r="F2081" s="2"/>
      <c r="G2081" s="2"/>
      <c r="H2081" s="2"/>
      <c r="I2081" s="1"/>
      <c r="J2081" s="1"/>
      <c r="K2081" s="1"/>
      <c r="L2081" s="1"/>
      <c r="M2081" s="1"/>
      <c r="N2081" s="2"/>
      <c r="O2081" s="2"/>
      <c r="P2081" s="2"/>
      <c r="Q2081" s="1"/>
      <c r="R2081" s="1"/>
      <c r="S2081" s="1"/>
      <c r="T2081" s="1"/>
      <c r="U2081" s="2"/>
      <c r="V2081" s="1"/>
      <c r="W2081" s="1"/>
      <c r="X2081" s="2"/>
      <c r="Y2081" s="1"/>
      <c r="Z2081" s="1"/>
      <c r="AA2081" s="2"/>
      <c r="AB2081" s="1"/>
      <c r="AC2081" s="1"/>
      <c r="AD2081" s="2"/>
      <c r="AE2081" s="1"/>
      <c r="AF2081" s="2"/>
    </row>
    <row r="2082" spans="1:32" x14ac:dyDescent="0.25">
      <c r="A2082" s="2"/>
      <c r="B2082" s="48"/>
      <c r="C2082" s="2"/>
      <c r="D2082" s="2"/>
      <c r="E2082" s="2"/>
      <c r="F2082" s="2"/>
      <c r="G2082" s="2"/>
      <c r="H2082" s="2"/>
      <c r="I2082" s="1"/>
      <c r="J2082" s="1"/>
      <c r="K2082" s="1"/>
      <c r="L2082" s="1"/>
      <c r="M2082" s="1"/>
      <c r="N2082" s="2"/>
      <c r="O2082" s="2"/>
      <c r="P2082" s="2"/>
      <c r="Q2082" s="1"/>
      <c r="R2082" s="1"/>
      <c r="S2082" s="1"/>
      <c r="T2082" s="1"/>
      <c r="U2082" s="2"/>
      <c r="V2082" s="1"/>
      <c r="W2082" s="1"/>
      <c r="X2082" s="2"/>
      <c r="Y2082" s="1"/>
      <c r="Z2082" s="1"/>
      <c r="AA2082" s="2"/>
      <c r="AB2082" s="1"/>
      <c r="AC2082" s="1"/>
      <c r="AD2082" s="2"/>
      <c r="AE2082" s="1"/>
      <c r="AF2082" s="2"/>
    </row>
    <row r="2083" spans="1:32" x14ac:dyDescent="0.25">
      <c r="A2083" s="2"/>
      <c r="B2083" s="48"/>
      <c r="C2083" s="2"/>
      <c r="D2083" s="2"/>
      <c r="E2083" s="2"/>
      <c r="F2083" s="2"/>
      <c r="G2083" s="2"/>
      <c r="H2083" s="2"/>
      <c r="I2083" s="1"/>
      <c r="J2083" s="1"/>
      <c r="K2083" s="1"/>
      <c r="L2083" s="1"/>
      <c r="M2083" s="1"/>
      <c r="N2083" s="2"/>
      <c r="O2083" s="2"/>
      <c r="P2083" s="2"/>
      <c r="Q2083" s="1"/>
      <c r="R2083" s="1"/>
      <c r="S2083" s="1"/>
      <c r="T2083" s="1"/>
      <c r="U2083" s="2"/>
      <c r="V2083" s="1"/>
      <c r="W2083" s="1"/>
      <c r="X2083" s="2"/>
      <c r="Y2083" s="1"/>
      <c r="Z2083" s="1"/>
      <c r="AA2083" s="2"/>
      <c r="AB2083" s="1"/>
      <c r="AC2083" s="1"/>
      <c r="AD2083" s="2"/>
      <c r="AE2083" s="1"/>
      <c r="AF2083" s="2"/>
    </row>
    <row r="2084" spans="1:32" x14ac:dyDescent="0.25">
      <c r="A2084" s="2"/>
      <c r="B2084" s="48"/>
      <c r="C2084" s="2"/>
      <c r="D2084" s="2"/>
      <c r="E2084" s="2"/>
      <c r="F2084" s="2"/>
      <c r="G2084" s="2"/>
      <c r="H2084" s="2"/>
      <c r="I2084" s="1"/>
      <c r="J2084" s="1"/>
      <c r="K2084" s="1"/>
      <c r="L2084" s="1"/>
      <c r="M2084" s="1"/>
      <c r="N2084" s="2"/>
      <c r="O2084" s="2"/>
      <c r="P2084" s="2"/>
      <c r="Q2084" s="1"/>
      <c r="R2084" s="1"/>
      <c r="S2084" s="1"/>
      <c r="T2084" s="1"/>
      <c r="U2084" s="2"/>
      <c r="V2084" s="1"/>
      <c r="W2084" s="1"/>
      <c r="X2084" s="2"/>
      <c r="Y2084" s="1"/>
      <c r="Z2084" s="1"/>
      <c r="AA2084" s="2"/>
      <c r="AB2084" s="1"/>
      <c r="AC2084" s="1"/>
      <c r="AD2084" s="2"/>
      <c r="AE2084" s="1"/>
      <c r="AF2084" s="2"/>
    </row>
    <row r="2085" spans="1:32" x14ac:dyDescent="0.25">
      <c r="A2085" s="2"/>
      <c r="B2085" s="48"/>
      <c r="C2085" s="2"/>
      <c r="D2085" s="2"/>
      <c r="E2085" s="2"/>
      <c r="F2085" s="2"/>
      <c r="G2085" s="2"/>
      <c r="H2085" s="2"/>
      <c r="I2085" s="1"/>
      <c r="J2085" s="1"/>
      <c r="K2085" s="1"/>
      <c r="L2085" s="1"/>
      <c r="M2085" s="1"/>
      <c r="N2085" s="2"/>
      <c r="O2085" s="2"/>
      <c r="P2085" s="2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2"/>
    </row>
    <row r="2086" spans="1:32" x14ac:dyDescent="0.25">
      <c r="A2086" s="2"/>
      <c r="B2086" s="48"/>
      <c r="C2086" s="2"/>
      <c r="D2086" s="2"/>
      <c r="E2086" s="2"/>
      <c r="F2086" s="2"/>
      <c r="G2086" s="2"/>
      <c r="H2086" s="2"/>
      <c r="I2086" s="1"/>
      <c r="J2086" s="1"/>
      <c r="K2086" s="1"/>
      <c r="L2086" s="1"/>
      <c r="M2086" s="1"/>
      <c r="N2086" s="2"/>
      <c r="O2086" s="2"/>
      <c r="P2086" s="2"/>
      <c r="Q2086" s="1"/>
      <c r="R2086" s="1"/>
      <c r="S2086" s="1"/>
      <c r="T2086" s="1"/>
      <c r="U2086" s="2"/>
      <c r="V2086" s="1"/>
      <c r="W2086" s="1"/>
      <c r="X2086" s="2"/>
      <c r="Y2086" s="1"/>
      <c r="Z2086" s="1"/>
      <c r="AA2086" s="2"/>
      <c r="AB2086" s="1"/>
      <c r="AC2086" s="1"/>
      <c r="AD2086" s="2"/>
      <c r="AE2086" s="1"/>
      <c r="AF2086" s="2"/>
    </row>
    <row r="2087" spans="1:32" x14ac:dyDescent="0.25">
      <c r="A2087" s="2"/>
      <c r="B2087" s="48"/>
      <c r="C2087" s="2"/>
      <c r="D2087" s="2"/>
      <c r="E2087" s="2"/>
      <c r="F2087" s="2"/>
      <c r="G2087" s="2"/>
      <c r="H2087" s="2"/>
      <c r="I2087" s="1"/>
      <c r="J2087" s="1"/>
      <c r="K2087" s="1"/>
      <c r="L2087" s="1"/>
      <c r="M2087" s="1"/>
      <c r="N2087" s="2"/>
      <c r="O2087" s="2"/>
      <c r="P2087" s="2"/>
      <c r="Q2087" s="1"/>
      <c r="R2087" s="1"/>
      <c r="S2087" s="1"/>
      <c r="T2087" s="1"/>
      <c r="U2087" s="2"/>
      <c r="V2087" s="1"/>
      <c r="W2087" s="1"/>
      <c r="X2087" s="2"/>
      <c r="Y2087" s="1"/>
      <c r="Z2087" s="1"/>
      <c r="AA2087" s="2"/>
      <c r="AB2087" s="1"/>
      <c r="AC2087" s="1"/>
      <c r="AD2087" s="2"/>
      <c r="AE2087" s="1"/>
      <c r="AF2087" s="2"/>
    </row>
    <row r="2088" spans="1:32" x14ac:dyDescent="0.25">
      <c r="A2088" s="2"/>
      <c r="B2088" s="48"/>
      <c r="C2088" s="2"/>
      <c r="D2088" s="2"/>
      <c r="E2088" s="2"/>
      <c r="F2088" s="2"/>
      <c r="G2088" s="2"/>
      <c r="H2088" s="2"/>
      <c r="I2088" s="1"/>
      <c r="J2088" s="1"/>
      <c r="K2088" s="1"/>
      <c r="L2088" s="1"/>
      <c r="M2088" s="1"/>
      <c r="N2088" s="2"/>
      <c r="O2088" s="2"/>
      <c r="P2088" s="2"/>
      <c r="Q2088" s="1"/>
      <c r="R2088" s="1"/>
      <c r="S2088" s="1"/>
      <c r="T2088" s="1"/>
      <c r="U2088" s="2"/>
      <c r="V2088" s="1"/>
      <c r="W2088" s="1"/>
      <c r="X2088" s="2"/>
      <c r="Y2088" s="1"/>
      <c r="Z2088" s="1"/>
      <c r="AA2088" s="2"/>
      <c r="AB2088" s="1"/>
      <c r="AC2088" s="1"/>
      <c r="AD2088" s="2"/>
      <c r="AE2088" s="1"/>
      <c r="AF2088" s="2"/>
    </row>
    <row r="2089" spans="1:32" x14ac:dyDescent="0.25">
      <c r="A2089" s="2"/>
      <c r="B2089" s="48"/>
      <c r="C2089" s="2"/>
      <c r="D2089" s="2"/>
      <c r="E2089" s="2"/>
      <c r="F2089" s="2"/>
      <c r="G2089" s="2"/>
      <c r="H2089" s="2"/>
      <c r="I2089" s="1"/>
      <c r="J2089" s="1"/>
      <c r="K2089" s="1"/>
      <c r="L2089" s="1"/>
      <c r="M2089" s="1"/>
      <c r="N2089" s="2"/>
      <c r="O2089" s="2"/>
      <c r="P2089" s="2"/>
      <c r="Q2089" s="1"/>
      <c r="R2089" s="1"/>
      <c r="S2089" s="1"/>
      <c r="T2089" s="1"/>
      <c r="U2089" s="2"/>
      <c r="V2089" s="1"/>
      <c r="W2089" s="1"/>
      <c r="X2089" s="2"/>
      <c r="Y2089" s="1"/>
      <c r="Z2089" s="1"/>
      <c r="AA2089" s="2"/>
      <c r="AB2089" s="1"/>
      <c r="AC2089" s="1"/>
      <c r="AD2089" s="2"/>
      <c r="AE2089" s="1"/>
      <c r="AF2089" s="2"/>
    </row>
    <row r="2090" spans="1:32" x14ac:dyDescent="0.25">
      <c r="A2090" s="2"/>
      <c r="B2090" s="48"/>
      <c r="C2090" s="2"/>
      <c r="D2090" s="2"/>
      <c r="E2090" s="2"/>
      <c r="F2090" s="2"/>
      <c r="G2090" s="2"/>
      <c r="H2090" s="2"/>
      <c r="I2090" s="1"/>
      <c r="J2090" s="1"/>
      <c r="K2090" s="1"/>
      <c r="L2090" s="1"/>
      <c r="M2090" s="1"/>
      <c r="N2090" s="2"/>
      <c r="O2090" s="2"/>
      <c r="P2090" s="2"/>
      <c r="Q2090" s="1"/>
      <c r="R2090" s="1"/>
      <c r="S2090" s="1"/>
      <c r="T2090" s="1"/>
      <c r="U2090" s="2"/>
      <c r="V2090" s="1"/>
      <c r="W2090" s="1"/>
      <c r="X2090" s="2"/>
      <c r="Y2090" s="1"/>
      <c r="Z2090" s="1"/>
      <c r="AA2090" s="2"/>
      <c r="AB2090" s="1"/>
      <c r="AC2090" s="1"/>
      <c r="AD2090" s="2"/>
      <c r="AE2090" s="1"/>
      <c r="AF2090" s="2"/>
    </row>
    <row r="2091" spans="1:32" x14ac:dyDescent="0.25">
      <c r="A2091" s="2"/>
      <c r="B2091" s="48"/>
      <c r="C2091" s="2"/>
      <c r="D2091" s="2"/>
      <c r="E2091" s="2"/>
      <c r="F2091" s="2"/>
      <c r="G2091" s="2"/>
      <c r="H2091" s="2"/>
      <c r="I2091" s="1"/>
      <c r="J2091" s="1"/>
      <c r="K2091" s="1"/>
      <c r="L2091" s="1"/>
      <c r="M2091" s="1"/>
      <c r="N2091" s="2"/>
      <c r="O2091" s="2"/>
      <c r="P2091" s="2"/>
      <c r="Q2091" s="1"/>
      <c r="R2091" s="1"/>
      <c r="S2091" s="1"/>
      <c r="T2091" s="1"/>
      <c r="U2091" s="2"/>
      <c r="V2091" s="1"/>
      <c r="W2091" s="1"/>
      <c r="X2091" s="2"/>
      <c r="Y2091" s="1"/>
      <c r="Z2091" s="1"/>
      <c r="AA2091" s="2"/>
      <c r="AB2091" s="1"/>
      <c r="AC2091" s="1"/>
      <c r="AD2091" s="2"/>
      <c r="AE2091" s="1"/>
      <c r="AF2091" s="2"/>
    </row>
    <row r="2092" spans="1:32" x14ac:dyDescent="0.25">
      <c r="A2092" s="2"/>
      <c r="B2092" s="48"/>
      <c r="C2092" s="2"/>
      <c r="D2092" s="2"/>
      <c r="E2092" s="2"/>
      <c r="F2092" s="2"/>
      <c r="G2092" s="2"/>
      <c r="H2092" s="2"/>
      <c r="I2092" s="1"/>
      <c r="J2092" s="1"/>
      <c r="K2092" s="1"/>
      <c r="L2092" s="1"/>
      <c r="M2092" s="1"/>
      <c r="N2092" s="2"/>
      <c r="O2092" s="2"/>
      <c r="P2092" s="2"/>
      <c r="Q2092" s="1"/>
      <c r="R2092" s="1"/>
      <c r="S2092" s="1"/>
      <c r="T2092" s="1"/>
      <c r="U2092" s="2"/>
      <c r="V2092" s="1"/>
      <c r="W2092" s="1"/>
      <c r="X2092" s="2"/>
      <c r="Y2092" s="1"/>
      <c r="Z2092" s="1"/>
      <c r="AA2092" s="2"/>
      <c r="AB2092" s="1"/>
      <c r="AC2092" s="1"/>
      <c r="AD2092" s="2"/>
      <c r="AE2092" s="1"/>
      <c r="AF2092" s="2"/>
    </row>
    <row r="2093" spans="1:32" x14ac:dyDescent="0.25">
      <c r="A2093" s="2"/>
      <c r="B2093" s="48"/>
      <c r="C2093" s="2"/>
      <c r="D2093" s="2"/>
      <c r="E2093" s="2"/>
      <c r="F2093" s="2"/>
      <c r="G2093" s="2"/>
      <c r="H2093" s="2"/>
      <c r="I2093" s="1"/>
      <c r="J2093" s="1"/>
      <c r="K2093" s="1"/>
      <c r="L2093" s="1"/>
      <c r="M2093" s="1"/>
      <c r="N2093" s="2"/>
      <c r="O2093" s="2"/>
      <c r="P2093" s="2"/>
      <c r="Q2093" s="1"/>
      <c r="R2093" s="1"/>
      <c r="S2093" s="1"/>
      <c r="T2093" s="1"/>
      <c r="U2093" s="2"/>
      <c r="V2093" s="1"/>
      <c r="W2093" s="1"/>
      <c r="X2093" s="2"/>
      <c r="Y2093" s="1"/>
      <c r="Z2093" s="1"/>
      <c r="AA2093" s="2"/>
      <c r="AB2093" s="1"/>
      <c r="AC2093" s="1"/>
      <c r="AD2093" s="2"/>
      <c r="AE2093" s="1"/>
      <c r="AF2093" s="2"/>
    </row>
    <row r="2094" spans="1:32" x14ac:dyDescent="0.25">
      <c r="A2094" s="2"/>
      <c r="B2094" s="48"/>
      <c r="C2094" s="2"/>
      <c r="D2094" s="2"/>
      <c r="E2094" s="2"/>
      <c r="F2094" s="2"/>
      <c r="G2094" s="2"/>
      <c r="H2094" s="2"/>
      <c r="I2094" s="1"/>
      <c r="J2094" s="1"/>
      <c r="K2094" s="1"/>
      <c r="L2094" s="1"/>
      <c r="M2094" s="1"/>
      <c r="N2094" s="2"/>
      <c r="O2094" s="2"/>
      <c r="P2094" s="2"/>
      <c r="Q2094" s="1"/>
      <c r="R2094" s="1"/>
      <c r="S2094" s="1"/>
      <c r="T2094" s="1"/>
      <c r="U2094" s="2"/>
      <c r="V2094" s="1"/>
      <c r="W2094" s="1"/>
      <c r="X2094" s="2"/>
      <c r="Y2094" s="1"/>
      <c r="Z2094" s="1"/>
      <c r="AA2094" s="2"/>
      <c r="AB2094" s="1"/>
      <c r="AC2094" s="1"/>
      <c r="AD2094" s="2"/>
      <c r="AE2094" s="1"/>
      <c r="AF2094" s="2"/>
    </row>
    <row r="2095" spans="1:32" x14ac:dyDescent="0.25">
      <c r="A2095" s="2"/>
      <c r="B2095" s="48"/>
      <c r="C2095" s="2"/>
      <c r="D2095" s="2"/>
      <c r="E2095" s="2"/>
      <c r="F2095" s="2"/>
      <c r="G2095" s="2"/>
      <c r="H2095" s="2"/>
      <c r="I2095" s="1"/>
      <c r="J2095" s="1"/>
      <c r="K2095" s="1"/>
      <c r="L2095" s="1"/>
      <c r="M2095" s="1"/>
      <c r="N2095" s="2"/>
      <c r="O2095" s="2"/>
      <c r="P2095" s="2"/>
      <c r="Q2095" s="3"/>
      <c r="R2095" s="1"/>
      <c r="S2095" s="1"/>
      <c r="T2095" s="1"/>
      <c r="U2095" s="2"/>
      <c r="V2095" s="1"/>
      <c r="W2095" s="1"/>
      <c r="X2095" s="2"/>
      <c r="Y2095" s="1"/>
      <c r="Z2095" s="1"/>
      <c r="AA2095" s="2"/>
      <c r="AB2095" s="1"/>
      <c r="AC2095" s="1"/>
      <c r="AD2095" s="2"/>
      <c r="AE2095" s="1"/>
      <c r="AF2095" s="2"/>
    </row>
    <row r="2096" spans="1:32" x14ac:dyDescent="0.25">
      <c r="A2096" s="2"/>
      <c r="B2096" s="48"/>
      <c r="C2096" s="2"/>
      <c r="D2096" s="2"/>
      <c r="E2096" s="2"/>
      <c r="F2096" s="2"/>
      <c r="G2096" s="2"/>
      <c r="H2096" s="2"/>
      <c r="I2096" s="1"/>
      <c r="J2096" s="1"/>
      <c r="K2096" s="1"/>
      <c r="L2096" s="1"/>
      <c r="M2096" s="1"/>
      <c r="N2096" s="2"/>
      <c r="O2096" s="2"/>
      <c r="P2096" s="2"/>
      <c r="Q2096" s="1"/>
      <c r="R2096" s="1"/>
      <c r="S2096" s="1"/>
      <c r="T2096" s="1"/>
      <c r="U2096" s="2"/>
      <c r="V2096" s="1"/>
      <c r="W2096" s="1"/>
      <c r="X2096" s="2"/>
      <c r="Y2096" s="1"/>
      <c r="Z2096" s="1"/>
      <c r="AA2096" s="2"/>
      <c r="AB2096" s="1"/>
      <c r="AC2096" s="1"/>
      <c r="AD2096" s="2"/>
      <c r="AE2096" s="1"/>
      <c r="AF2096" s="2"/>
    </row>
    <row r="2097" spans="1:32" x14ac:dyDescent="0.25">
      <c r="A2097" s="2"/>
      <c r="B2097" s="48"/>
      <c r="C2097" s="2"/>
      <c r="D2097" s="2"/>
      <c r="E2097" s="2"/>
      <c r="F2097" s="2"/>
      <c r="G2097" s="2"/>
      <c r="H2097" s="2"/>
      <c r="I2097" s="1"/>
      <c r="J2097" s="1"/>
      <c r="K2097" s="1"/>
      <c r="L2097" s="1"/>
      <c r="M2097" s="1"/>
      <c r="N2097" s="2"/>
      <c r="O2097" s="2"/>
      <c r="P2097" s="2"/>
      <c r="Q2097" s="1"/>
      <c r="R2097" s="1"/>
      <c r="S2097" s="1"/>
      <c r="T2097" s="1"/>
      <c r="U2097" s="2"/>
      <c r="V2097" s="1"/>
      <c r="W2097" s="1"/>
      <c r="X2097" s="2"/>
      <c r="Y2097" s="1"/>
      <c r="Z2097" s="1"/>
      <c r="AA2097" s="2"/>
      <c r="AB2097" s="1"/>
      <c r="AC2097" s="1"/>
      <c r="AD2097" s="2"/>
      <c r="AE2097" s="1"/>
      <c r="AF2097" s="2"/>
    </row>
    <row r="2098" spans="1:32" x14ac:dyDescent="0.25">
      <c r="A2098" s="2"/>
      <c r="B2098" s="48"/>
      <c r="C2098" s="2"/>
      <c r="D2098" s="2"/>
      <c r="E2098" s="2"/>
      <c r="F2098" s="2"/>
      <c r="G2098" s="2"/>
      <c r="H2098" s="2"/>
      <c r="I2098" s="1"/>
      <c r="J2098" s="1"/>
      <c r="K2098" s="1"/>
      <c r="L2098" s="1"/>
      <c r="M2098" s="1"/>
      <c r="N2098" s="2"/>
      <c r="O2098" s="2"/>
      <c r="P2098" s="2"/>
      <c r="Q2098" s="1"/>
      <c r="R2098" s="1"/>
      <c r="S2098" s="1"/>
      <c r="T2098" s="1"/>
      <c r="U2098" s="2"/>
      <c r="V2098" s="1"/>
      <c r="W2098" s="1"/>
      <c r="X2098" s="2"/>
      <c r="Y2098" s="1"/>
      <c r="Z2098" s="1"/>
      <c r="AA2098" s="2"/>
      <c r="AB2098" s="1"/>
      <c r="AC2098" s="1"/>
      <c r="AD2098" s="2"/>
      <c r="AE2098" s="1"/>
      <c r="AF2098" s="2"/>
    </row>
    <row r="2099" spans="1:32" x14ac:dyDescent="0.25">
      <c r="A2099" s="2"/>
      <c r="B2099" s="48"/>
      <c r="C2099" s="2"/>
      <c r="D2099" s="2"/>
      <c r="E2099" s="2"/>
      <c r="F2099" s="2"/>
      <c r="G2099" s="2"/>
      <c r="H2099" s="2"/>
      <c r="I2099" s="1"/>
      <c r="J2099" s="1"/>
      <c r="K2099" s="1"/>
      <c r="L2099" s="1"/>
      <c r="M2099" s="1"/>
      <c r="N2099" s="2"/>
      <c r="O2099" s="2"/>
      <c r="P2099" s="2"/>
      <c r="Q2099" s="1"/>
      <c r="R2099" s="1"/>
      <c r="S2099" s="1"/>
      <c r="T2099" s="1"/>
      <c r="U2099" s="2"/>
      <c r="V2099" s="1"/>
      <c r="W2099" s="1"/>
      <c r="X2099" s="2"/>
      <c r="Y2099" s="1"/>
      <c r="Z2099" s="1"/>
      <c r="AA2099" s="2"/>
      <c r="AB2099" s="1"/>
      <c r="AC2099" s="1"/>
      <c r="AD2099" s="2"/>
      <c r="AE2099" s="1"/>
      <c r="AF2099" s="2"/>
    </row>
    <row r="2100" spans="1:32" x14ac:dyDescent="0.25">
      <c r="A2100" s="2"/>
      <c r="B2100" s="48"/>
      <c r="C2100" s="2"/>
      <c r="D2100" s="2"/>
      <c r="E2100" s="2"/>
      <c r="F2100" s="2"/>
      <c r="G2100" s="2"/>
      <c r="H2100" s="2"/>
      <c r="I2100" s="1"/>
      <c r="J2100" s="1"/>
      <c r="K2100" s="1"/>
      <c r="L2100" s="1"/>
      <c r="M2100" s="1"/>
      <c r="N2100" s="2"/>
      <c r="O2100" s="2"/>
      <c r="P2100" s="2"/>
      <c r="Q2100" s="1"/>
      <c r="R2100" s="1"/>
      <c r="S2100" s="1"/>
      <c r="T2100" s="1"/>
      <c r="U2100" s="2"/>
      <c r="V2100" s="1"/>
      <c r="W2100" s="1"/>
      <c r="X2100" s="2"/>
      <c r="Y2100" s="1"/>
      <c r="Z2100" s="1"/>
      <c r="AA2100" s="2"/>
      <c r="AB2100" s="1"/>
      <c r="AC2100" s="1"/>
      <c r="AD2100" s="2"/>
      <c r="AE2100" s="1"/>
      <c r="AF2100" s="2"/>
    </row>
    <row r="2101" spans="1:32" x14ac:dyDescent="0.25">
      <c r="A2101" s="2"/>
      <c r="B2101" s="48"/>
      <c r="C2101" s="2"/>
      <c r="D2101" s="2"/>
      <c r="E2101" s="2"/>
      <c r="F2101" s="2"/>
      <c r="G2101" s="2"/>
      <c r="H2101" s="2"/>
      <c r="I2101" s="1"/>
      <c r="J2101" s="1"/>
      <c r="K2101" s="1"/>
      <c r="L2101" s="1"/>
      <c r="M2101" s="1"/>
      <c r="N2101" s="2"/>
      <c r="O2101" s="2"/>
      <c r="P2101" s="2"/>
      <c r="Q2101" s="1"/>
      <c r="R2101" s="1"/>
      <c r="S2101" s="1"/>
      <c r="T2101" s="1"/>
      <c r="U2101" s="2"/>
      <c r="V2101" s="1"/>
      <c r="W2101" s="1"/>
      <c r="X2101" s="2"/>
      <c r="Y2101" s="1"/>
      <c r="Z2101" s="1"/>
      <c r="AA2101" s="2"/>
      <c r="AB2101" s="1"/>
      <c r="AC2101" s="1"/>
      <c r="AD2101" s="2"/>
      <c r="AE2101" s="1"/>
      <c r="AF2101" s="2"/>
    </row>
    <row r="2102" spans="1:32" x14ac:dyDescent="0.25">
      <c r="A2102" s="2"/>
      <c r="B2102" s="48"/>
      <c r="C2102" s="2"/>
      <c r="D2102" s="2"/>
      <c r="E2102" s="2"/>
      <c r="F2102" s="2"/>
      <c r="G2102" s="2"/>
      <c r="H2102" s="2"/>
      <c r="I2102" s="1"/>
      <c r="J2102" s="1"/>
      <c r="K2102" s="1"/>
      <c r="L2102" s="1"/>
      <c r="M2102" s="1"/>
      <c r="N2102" s="2"/>
      <c r="O2102" s="2"/>
      <c r="P2102" s="2"/>
      <c r="Q2102" s="1"/>
      <c r="R2102" s="1"/>
      <c r="S2102" s="1"/>
      <c r="T2102" s="1"/>
      <c r="U2102" s="2"/>
      <c r="V2102" s="1"/>
      <c r="W2102" s="1"/>
      <c r="X2102" s="2"/>
      <c r="Y2102" s="1"/>
      <c r="Z2102" s="1"/>
      <c r="AA2102" s="2"/>
      <c r="AB2102" s="1"/>
      <c r="AC2102" s="1"/>
      <c r="AD2102" s="2"/>
      <c r="AE2102" s="1"/>
      <c r="AF2102" s="2"/>
    </row>
    <row r="2103" spans="1:32" x14ac:dyDescent="0.25">
      <c r="A2103" s="2"/>
      <c r="B2103" s="48"/>
      <c r="C2103" s="2"/>
      <c r="D2103" s="2"/>
      <c r="E2103" s="2"/>
      <c r="F2103" s="2"/>
      <c r="G2103" s="2"/>
      <c r="H2103" s="2"/>
      <c r="I2103" s="1"/>
      <c r="J2103" s="1"/>
      <c r="K2103" s="1"/>
      <c r="L2103" s="1"/>
      <c r="M2103" s="1"/>
      <c r="N2103" s="2"/>
      <c r="O2103" s="2"/>
      <c r="P2103" s="2"/>
      <c r="Q2103" s="1"/>
      <c r="R2103" s="1"/>
      <c r="S2103" s="1"/>
      <c r="T2103" s="1"/>
      <c r="U2103" s="2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2"/>
    </row>
    <row r="2104" spans="1:32" x14ac:dyDescent="0.25">
      <c r="A2104" s="2"/>
      <c r="B2104" s="48"/>
      <c r="C2104" s="2"/>
      <c r="D2104" s="2"/>
      <c r="E2104" s="2"/>
      <c r="F2104" s="2"/>
      <c r="G2104" s="2"/>
      <c r="H2104" s="2"/>
      <c r="I2104" s="1"/>
      <c r="J2104" s="1"/>
      <c r="K2104" s="1"/>
      <c r="L2104" s="1"/>
      <c r="M2104" s="1"/>
      <c r="N2104" s="2"/>
      <c r="O2104" s="2"/>
      <c r="P2104" s="2"/>
      <c r="Q2104" s="1"/>
      <c r="R2104" s="1"/>
      <c r="S2104" s="1"/>
      <c r="T2104" s="1"/>
      <c r="U2104" s="2"/>
      <c r="V2104" s="1"/>
      <c r="W2104" s="1"/>
      <c r="X2104" s="2"/>
      <c r="Y2104" s="1"/>
      <c r="Z2104" s="1"/>
      <c r="AA2104" s="2"/>
      <c r="AB2104" s="1"/>
      <c r="AC2104" s="1"/>
      <c r="AD2104" s="2"/>
      <c r="AE2104" s="1"/>
      <c r="AF2104" s="2"/>
    </row>
    <row r="2105" spans="1:32" x14ac:dyDescent="0.25">
      <c r="A2105" s="2"/>
      <c r="B2105" s="48"/>
      <c r="C2105" s="2"/>
      <c r="D2105" s="2"/>
      <c r="E2105" s="2"/>
      <c r="F2105" s="2"/>
      <c r="G2105" s="2"/>
      <c r="H2105" s="2"/>
      <c r="I2105" s="1"/>
      <c r="J2105" s="1"/>
      <c r="K2105" s="1"/>
      <c r="L2105" s="1"/>
      <c r="M2105" s="1"/>
      <c r="N2105" s="2"/>
      <c r="O2105" s="2"/>
      <c r="P2105" s="2"/>
      <c r="Q2105" s="1"/>
      <c r="R2105" s="1"/>
      <c r="S2105" s="1"/>
      <c r="T2105" s="1"/>
      <c r="U2105" s="2"/>
      <c r="V2105" s="1"/>
      <c r="W2105" s="1"/>
      <c r="X2105" s="2"/>
      <c r="Y2105" s="1"/>
      <c r="Z2105" s="1"/>
      <c r="AA2105" s="2"/>
      <c r="AB2105" s="1"/>
      <c r="AC2105" s="1"/>
      <c r="AD2105" s="2"/>
      <c r="AE2105" s="1"/>
      <c r="AF2105" s="2"/>
    </row>
    <row r="2106" spans="1:32" x14ac:dyDescent="0.25">
      <c r="A2106" s="2"/>
      <c r="B2106" s="48"/>
      <c r="C2106" s="2"/>
      <c r="D2106" s="2"/>
      <c r="E2106" s="2"/>
      <c r="F2106" s="2"/>
      <c r="G2106" s="2"/>
      <c r="H2106" s="2"/>
      <c r="I2106" s="1"/>
      <c r="J2106" s="1"/>
      <c r="K2106" s="1"/>
      <c r="L2106" s="1"/>
      <c r="M2106" s="1"/>
      <c r="N2106" s="2"/>
      <c r="O2106" s="2"/>
      <c r="P2106" s="2"/>
      <c r="Q2106" s="1"/>
      <c r="R2106" s="1"/>
      <c r="S2106" s="1"/>
      <c r="T2106" s="1"/>
      <c r="U2106" s="2"/>
      <c r="V2106" s="1"/>
      <c r="W2106" s="1"/>
      <c r="X2106" s="2"/>
      <c r="Y2106" s="1"/>
      <c r="Z2106" s="1"/>
      <c r="AA2106" s="2"/>
      <c r="AB2106" s="1"/>
      <c r="AC2106" s="1"/>
      <c r="AD2106" s="2"/>
      <c r="AE2106" s="1"/>
      <c r="AF2106" s="2"/>
    </row>
    <row r="2107" spans="1:32" x14ac:dyDescent="0.25">
      <c r="A2107" s="2"/>
      <c r="B2107" s="48"/>
      <c r="C2107" s="2"/>
      <c r="D2107" s="2"/>
      <c r="E2107" s="2"/>
      <c r="F2107" s="2"/>
      <c r="G2107" s="2"/>
      <c r="H2107" s="2"/>
      <c r="I2107" s="1"/>
      <c r="J2107" s="1"/>
      <c r="K2107" s="1"/>
      <c r="L2107" s="1"/>
      <c r="M2107" s="1"/>
      <c r="N2107" s="2"/>
      <c r="O2107" s="2"/>
      <c r="P2107" s="2"/>
      <c r="Q2107" s="1"/>
      <c r="R2107" s="1"/>
      <c r="S2107" s="1"/>
      <c r="T2107" s="1"/>
      <c r="U2107" s="2"/>
      <c r="V2107" s="1"/>
      <c r="W2107" s="1"/>
      <c r="X2107" s="2"/>
      <c r="Y2107" s="1"/>
      <c r="Z2107" s="1"/>
      <c r="AA2107" s="2"/>
      <c r="AB2107" s="1"/>
      <c r="AC2107" s="1"/>
      <c r="AD2107" s="2"/>
      <c r="AE2107" s="1"/>
      <c r="AF2107" s="2"/>
    </row>
    <row r="2108" spans="1:32" x14ac:dyDescent="0.25">
      <c r="A2108" s="2"/>
      <c r="B2108" s="48"/>
      <c r="C2108" s="2"/>
      <c r="D2108" s="2"/>
      <c r="E2108" s="2"/>
      <c r="F2108" s="2"/>
      <c r="G2108" s="2"/>
      <c r="H2108" s="2"/>
      <c r="I2108" s="1"/>
      <c r="J2108" s="1"/>
      <c r="K2108" s="1"/>
      <c r="L2108" s="1"/>
      <c r="M2108" s="1"/>
      <c r="N2108" s="2"/>
      <c r="O2108" s="2"/>
      <c r="P2108" s="2"/>
      <c r="Q2108" s="1"/>
      <c r="R2108" s="1"/>
      <c r="S2108" s="1"/>
      <c r="T2108" s="1"/>
      <c r="U2108" s="2"/>
      <c r="V2108" s="1"/>
      <c r="W2108" s="1"/>
      <c r="X2108" s="2"/>
      <c r="Y2108" s="1"/>
      <c r="Z2108" s="1"/>
      <c r="AA2108" s="2"/>
      <c r="AB2108" s="1"/>
      <c r="AC2108" s="1"/>
      <c r="AD2108" s="2"/>
      <c r="AE2108" s="1"/>
      <c r="AF2108" s="2"/>
    </row>
    <row r="2109" spans="1:32" x14ac:dyDescent="0.25">
      <c r="A2109" s="2"/>
      <c r="B2109" s="48"/>
      <c r="C2109" s="2"/>
      <c r="D2109" s="2"/>
      <c r="E2109" s="2"/>
      <c r="F2109" s="2"/>
      <c r="G2109" s="2"/>
      <c r="H2109" s="2"/>
      <c r="I2109" s="1"/>
      <c r="J2109" s="1"/>
      <c r="K2109" s="1"/>
      <c r="L2109" s="1"/>
      <c r="M2109" s="1"/>
      <c r="N2109" s="2"/>
      <c r="O2109" s="2"/>
      <c r="P2109" s="2"/>
      <c r="Q2109" s="1"/>
      <c r="R2109" s="1"/>
      <c r="S2109" s="1"/>
      <c r="T2109" s="1"/>
      <c r="U2109" s="2"/>
      <c r="V2109" s="1"/>
      <c r="W2109" s="1"/>
      <c r="X2109" s="2"/>
      <c r="Y2109" s="1"/>
      <c r="Z2109" s="1"/>
      <c r="AA2109" s="2"/>
      <c r="AB2109" s="1"/>
      <c r="AC2109" s="1"/>
      <c r="AD2109" s="2"/>
      <c r="AE2109" s="1"/>
      <c r="AF2109" s="2"/>
    </row>
    <row r="2110" spans="1:32" x14ac:dyDescent="0.25">
      <c r="A2110" s="2"/>
      <c r="B2110" s="48"/>
      <c r="C2110" s="2"/>
      <c r="D2110" s="2"/>
      <c r="E2110" s="2"/>
      <c r="F2110" s="2"/>
      <c r="G2110" s="2"/>
      <c r="H2110" s="2"/>
      <c r="I2110" s="1"/>
      <c r="J2110" s="1"/>
      <c r="K2110" s="1"/>
      <c r="L2110" s="1"/>
      <c r="M2110" s="1"/>
      <c r="N2110" s="2"/>
      <c r="O2110" s="2"/>
      <c r="P2110" s="2"/>
      <c r="Q2110" s="1"/>
      <c r="R2110" s="1"/>
      <c r="S2110" s="1"/>
      <c r="T2110" s="1"/>
      <c r="U2110" s="2"/>
      <c r="V2110" s="1"/>
      <c r="W2110" s="1"/>
      <c r="X2110" s="2"/>
      <c r="Y2110" s="1"/>
      <c r="Z2110" s="1"/>
      <c r="AA2110" s="2"/>
      <c r="AB2110" s="1"/>
      <c r="AC2110" s="1"/>
      <c r="AD2110" s="2"/>
      <c r="AE2110" s="1"/>
      <c r="AF2110" s="2"/>
    </row>
    <row r="2111" spans="1:32" x14ac:dyDescent="0.25">
      <c r="A2111" s="2"/>
      <c r="B2111" s="48"/>
      <c r="C2111" s="2"/>
      <c r="D2111" s="2"/>
      <c r="E2111" s="2"/>
      <c r="F2111" s="2"/>
      <c r="G2111" s="2"/>
      <c r="H2111" s="2"/>
      <c r="I2111" s="1"/>
      <c r="J2111" s="1"/>
      <c r="K2111" s="1"/>
      <c r="L2111" s="1"/>
      <c r="M2111" s="1"/>
      <c r="N2111" s="2"/>
      <c r="O2111" s="2"/>
      <c r="P2111" s="2"/>
      <c r="Q2111" s="1"/>
      <c r="R2111" s="1"/>
      <c r="S2111" s="1"/>
      <c r="T2111" s="1"/>
      <c r="U2111" s="2"/>
      <c r="V2111" s="1"/>
      <c r="W2111" s="1"/>
      <c r="X2111" s="2"/>
      <c r="Y2111" s="1"/>
      <c r="Z2111" s="1"/>
      <c r="AA2111" s="2"/>
      <c r="AB2111" s="1"/>
      <c r="AC2111" s="1"/>
      <c r="AD2111" s="2"/>
      <c r="AE2111" s="1"/>
      <c r="AF2111" s="2"/>
    </row>
    <row r="2112" spans="1:32" x14ac:dyDescent="0.25">
      <c r="A2112" s="2"/>
      <c r="B2112" s="48"/>
      <c r="C2112" s="2"/>
      <c r="D2112" s="2"/>
      <c r="E2112" s="2"/>
      <c r="F2112" s="2"/>
      <c r="G2112" s="2"/>
      <c r="H2112" s="2"/>
      <c r="I2112" s="1"/>
      <c r="J2112" s="1"/>
      <c r="K2112" s="1"/>
      <c r="L2112" s="1"/>
      <c r="M2112" s="1"/>
      <c r="N2112" s="2"/>
      <c r="O2112" s="2"/>
      <c r="P2112" s="2"/>
      <c r="Q2112" s="1"/>
      <c r="R2112" s="1"/>
      <c r="S2112" s="1"/>
      <c r="T2112" s="1"/>
      <c r="U2112" s="2"/>
      <c r="V2112" s="1"/>
      <c r="W2112" s="1"/>
      <c r="X2112" s="2"/>
      <c r="Y2112" s="1"/>
      <c r="Z2112" s="1"/>
      <c r="AA2112" s="2"/>
      <c r="AB2112" s="1"/>
      <c r="AC2112" s="1"/>
      <c r="AD2112" s="2"/>
      <c r="AE2112" s="1"/>
      <c r="AF2112" s="2"/>
    </row>
    <row r="2113" spans="1:32" x14ac:dyDescent="0.25">
      <c r="A2113" s="2"/>
      <c r="B2113" s="48"/>
      <c r="C2113" s="2"/>
      <c r="D2113" s="2"/>
      <c r="E2113" s="2"/>
      <c r="F2113" s="2"/>
      <c r="G2113" s="2"/>
      <c r="H2113" s="2"/>
      <c r="I2113" s="1"/>
      <c r="J2113" s="1"/>
      <c r="K2113" s="1"/>
      <c r="L2113" s="1"/>
      <c r="M2113" s="1"/>
      <c r="N2113" s="2"/>
      <c r="O2113" s="2"/>
      <c r="P2113" s="2"/>
      <c r="Q2113" s="1"/>
      <c r="R2113" s="1"/>
      <c r="S2113" s="1"/>
      <c r="T2113" s="1"/>
      <c r="U2113" s="2"/>
      <c r="V2113" s="1"/>
      <c r="W2113" s="1"/>
      <c r="X2113" s="2"/>
      <c r="Y2113" s="1"/>
      <c r="Z2113" s="1"/>
      <c r="AA2113" s="2"/>
      <c r="AB2113" s="1"/>
      <c r="AC2113" s="1"/>
      <c r="AD2113" s="2"/>
      <c r="AE2113" s="1"/>
      <c r="AF2113" s="2"/>
    </row>
    <row r="2114" spans="1:32" x14ac:dyDescent="0.25">
      <c r="A2114" s="2"/>
      <c r="B2114" s="48"/>
      <c r="C2114" s="2"/>
      <c r="D2114" s="2"/>
      <c r="E2114" s="2"/>
      <c r="F2114" s="2"/>
      <c r="G2114" s="2"/>
      <c r="H2114" s="2"/>
      <c r="I2114" s="1"/>
      <c r="J2114" s="1"/>
      <c r="K2114" s="1"/>
      <c r="L2114" s="1"/>
      <c r="M2114" s="1"/>
      <c r="N2114" s="2"/>
      <c r="O2114" s="2"/>
      <c r="P2114" s="2"/>
      <c r="Q2114" s="1"/>
      <c r="R2114" s="1"/>
      <c r="S2114" s="1"/>
      <c r="T2114" s="1"/>
      <c r="U2114" s="2"/>
      <c r="V2114" s="1"/>
      <c r="W2114" s="1"/>
      <c r="X2114" s="2"/>
      <c r="Y2114" s="1"/>
      <c r="Z2114" s="1"/>
      <c r="AA2114" s="2"/>
      <c r="AB2114" s="1"/>
      <c r="AC2114" s="1"/>
      <c r="AD2114" s="2"/>
      <c r="AE2114" s="1"/>
      <c r="AF2114" s="2"/>
    </row>
    <row r="2115" spans="1:32" x14ac:dyDescent="0.25">
      <c r="A2115" s="2"/>
      <c r="B2115" s="48"/>
      <c r="C2115" s="2"/>
      <c r="D2115" s="2"/>
      <c r="E2115" s="2"/>
      <c r="F2115" s="2"/>
      <c r="G2115" s="2"/>
      <c r="H2115" s="2"/>
      <c r="I2115" s="1"/>
      <c r="J2115" s="1"/>
      <c r="K2115" s="1"/>
      <c r="L2115" s="1"/>
      <c r="M2115" s="1"/>
      <c r="N2115" s="2"/>
      <c r="O2115" s="2"/>
      <c r="P2115" s="2"/>
      <c r="Q2115" s="1"/>
      <c r="R2115" s="1"/>
      <c r="S2115" s="1"/>
      <c r="T2115" s="1"/>
      <c r="U2115" s="2"/>
      <c r="V2115" s="1"/>
      <c r="W2115" s="1"/>
      <c r="X2115" s="2"/>
      <c r="Y2115" s="1"/>
      <c r="Z2115" s="1"/>
      <c r="AA2115" s="2"/>
      <c r="AB2115" s="1"/>
      <c r="AC2115" s="1"/>
      <c r="AD2115" s="2"/>
      <c r="AE2115" s="1"/>
      <c r="AF2115" s="2"/>
    </row>
    <row r="2116" spans="1:32" x14ac:dyDescent="0.25">
      <c r="A2116" s="2"/>
      <c r="B2116" s="48"/>
      <c r="C2116" s="2"/>
      <c r="D2116" s="2"/>
      <c r="E2116" s="2"/>
      <c r="F2116" s="2"/>
      <c r="G2116" s="2"/>
      <c r="H2116" s="2"/>
      <c r="I2116" s="1"/>
      <c r="J2116" s="1"/>
      <c r="K2116" s="1"/>
      <c r="L2116" s="1"/>
      <c r="M2116" s="1"/>
      <c r="N2116" s="2"/>
      <c r="O2116" s="2"/>
      <c r="P2116" s="2"/>
      <c r="Q2116" s="1"/>
      <c r="R2116" s="1"/>
      <c r="S2116" s="1"/>
      <c r="T2116" s="1"/>
      <c r="U2116" s="2"/>
      <c r="V2116" s="1"/>
      <c r="W2116" s="1"/>
      <c r="X2116" s="2"/>
      <c r="Y2116" s="1"/>
      <c r="Z2116" s="1"/>
      <c r="AA2116" s="2"/>
      <c r="AB2116" s="1"/>
      <c r="AC2116" s="1"/>
      <c r="AD2116" s="2"/>
      <c r="AE2116" s="1"/>
      <c r="AF2116" s="2"/>
    </row>
    <row r="2117" spans="1:32" x14ac:dyDescent="0.25">
      <c r="A2117" s="2"/>
      <c r="B2117" s="48"/>
      <c r="C2117" s="2"/>
      <c r="D2117" s="2"/>
      <c r="E2117" s="2"/>
      <c r="F2117" s="2"/>
      <c r="G2117" s="2"/>
      <c r="H2117" s="2"/>
      <c r="I2117" s="1"/>
      <c r="J2117" s="1"/>
      <c r="K2117" s="1"/>
      <c r="L2117" s="1"/>
      <c r="M2117" s="1"/>
      <c r="N2117" s="2"/>
      <c r="O2117" s="2"/>
      <c r="P2117" s="2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2"/>
    </row>
    <row r="2118" spans="1:32" x14ac:dyDescent="0.25">
      <c r="A2118" s="2"/>
      <c r="B2118" s="48"/>
      <c r="C2118" s="2"/>
      <c r="D2118" s="2"/>
      <c r="E2118" s="2"/>
      <c r="F2118" s="2"/>
      <c r="G2118" s="2"/>
      <c r="H2118" s="2"/>
      <c r="I2118" s="1"/>
      <c r="J2118" s="1"/>
      <c r="K2118" s="1"/>
      <c r="L2118" s="1"/>
      <c r="M2118" s="1"/>
      <c r="N2118" s="2"/>
      <c r="O2118" s="2"/>
      <c r="P2118" s="2"/>
      <c r="Q2118" s="1"/>
      <c r="R2118" s="1"/>
      <c r="S2118" s="1"/>
      <c r="T2118" s="1"/>
      <c r="U2118" s="2"/>
      <c r="V2118" s="1"/>
      <c r="W2118" s="1"/>
      <c r="X2118" s="2"/>
      <c r="Y2118" s="1"/>
      <c r="Z2118" s="1"/>
      <c r="AA2118" s="2"/>
      <c r="AB2118" s="1"/>
      <c r="AC2118" s="1"/>
      <c r="AD2118" s="2"/>
      <c r="AE2118" s="1"/>
      <c r="AF2118" s="2"/>
    </row>
    <row r="2119" spans="1:32" x14ac:dyDescent="0.25">
      <c r="A2119" s="2"/>
      <c r="B2119" s="48"/>
      <c r="C2119" s="2"/>
      <c r="D2119" s="2"/>
      <c r="E2119" s="2"/>
      <c r="F2119" s="2"/>
      <c r="G2119" s="2"/>
      <c r="H2119" s="2"/>
      <c r="I2119" s="1"/>
      <c r="J2119" s="1"/>
      <c r="K2119" s="1"/>
      <c r="L2119" s="1"/>
      <c r="M2119" s="1"/>
      <c r="N2119" s="2"/>
      <c r="O2119" s="2"/>
      <c r="P2119" s="2"/>
      <c r="Q2119" s="1"/>
      <c r="R2119" s="1"/>
      <c r="S2119" s="1"/>
      <c r="T2119" s="1"/>
      <c r="U2119" s="2"/>
      <c r="V2119" s="1"/>
      <c r="W2119" s="1"/>
      <c r="X2119" s="2"/>
      <c r="Y2119" s="1"/>
      <c r="Z2119" s="1"/>
      <c r="AA2119" s="2"/>
      <c r="AB2119" s="1"/>
      <c r="AC2119" s="1"/>
      <c r="AD2119" s="2"/>
      <c r="AE2119" s="1"/>
      <c r="AF2119" s="2"/>
    </row>
    <row r="2120" spans="1:32" x14ac:dyDescent="0.25">
      <c r="A2120" s="2"/>
      <c r="B2120" s="48"/>
      <c r="C2120" s="2"/>
      <c r="D2120" s="2"/>
      <c r="E2120" s="2"/>
      <c r="F2120" s="2"/>
      <c r="G2120" s="2"/>
      <c r="H2120" s="2"/>
      <c r="I2120" s="1"/>
      <c r="J2120" s="1"/>
      <c r="K2120" s="1"/>
      <c r="L2120" s="1"/>
      <c r="M2120" s="1"/>
      <c r="N2120" s="2"/>
      <c r="O2120" s="2"/>
      <c r="P2120" s="2"/>
      <c r="Q2120" s="1"/>
      <c r="R2120" s="1"/>
      <c r="S2120" s="1"/>
      <c r="T2120" s="1"/>
      <c r="U2120" s="2"/>
      <c r="V2120" s="1"/>
      <c r="W2120" s="1"/>
      <c r="X2120" s="2"/>
      <c r="Y2120" s="1"/>
      <c r="Z2120" s="1"/>
      <c r="AA2120" s="2"/>
      <c r="AB2120" s="1"/>
      <c r="AC2120" s="1"/>
      <c r="AD2120" s="2"/>
      <c r="AE2120" s="1"/>
      <c r="AF2120" s="2"/>
    </row>
    <row r="2121" spans="1:32" x14ac:dyDescent="0.25">
      <c r="A2121" s="2"/>
      <c r="B2121" s="48"/>
      <c r="C2121" s="2"/>
      <c r="D2121" s="2"/>
      <c r="E2121" s="2"/>
      <c r="F2121" s="2"/>
      <c r="G2121" s="2"/>
      <c r="H2121" s="2"/>
      <c r="I2121" s="1"/>
      <c r="J2121" s="1"/>
      <c r="K2121" s="1"/>
      <c r="L2121" s="1"/>
      <c r="M2121" s="1"/>
      <c r="N2121" s="2"/>
      <c r="O2121" s="2"/>
      <c r="P2121" s="2"/>
      <c r="Q2121" s="1"/>
      <c r="R2121" s="1"/>
      <c r="S2121" s="1"/>
      <c r="T2121" s="1"/>
      <c r="U2121" s="2"/>
      <c r="V2121" s="1"/>
      <c r="W2121" s="1"/>
      <c r="X2121" s="2"/>
      <c r="Y2121" s="1"/>
      <c r="Z2121" s="1"/>
      <c r="AA2121" s="2"/>
      <c r="AB2121" s="1"/>
      <c r="AC2121" s="1"/>
      <c r="AD2121" s="2"/>
      <c r="AE2121" s="1"/>
      <c r="AF2121" s="2"/>
    </row>
    <row r="2122" spans="1:32" x14ac:dyDescent="0.25">
      <c r="A2122" s="2"/>
      <c r="B2122" s="48"/>
      <c r="C2122" s="2"/>
      <c r="D2122" s="2"/>
      <c r="E2122" s="2"/>
      <c r="F2122" s="2"/>
      <c r="G2122" s="2"/>
      <c r="H2122" s="2"/>
      <c r="I2122" s="1"/>
      <c r="J2122" s="1"/>
      <c r="K2122" s="1"/>
      <c r="L2122" s="1"/>
      <c r="M2122" s="1"/>
      <c r="N2122" s="2"/>
      <c r="O2122" s="2"/>
      <c r="P2122" s="2"/>
      <c r="Q2122" s="1"/>
      <c r="R2122" s="1"/>
      <c r="S2122" s="1"/>
      <c r="T2122" s="1"/>
      <c r="U2122" s="2"/>
      <c r="V2122" s="1"/>
      <c r="W2122" s="1"/>
      <c r="X2122" s="2"/>
      <c r="Y2122" s="1"/>
      <c r="Z2122" s="1"/>
      <c r="AA2122" s="2"/>
      <c r="AB2122" s="1"/>
      <c r="AC2122" s="1"/>
      <c r="AD2122" s="2"/>
      <c r="AE2122" s="1"/>
      <c r="AF2122" s="2"/>
    </row>
    <row r="2123" spans="1:32" x14ac:dyDescent="0.25">
      <c r="A2123" s="2"/>
      <c r="B2123" s="48"/>
      <c r="C2123" s="2"/>
      <c r="D2123" s="2"/>
      <c r="E2123" s="2"/>
      <c r="F2123" s="2"/>
      <c r="G2123" s="2"/>
      <c r="H2123" s="2"/>
      <c r="I2123" s="1"/>
      <c r="J2123" s="1"/>
      <c r="K2123" s="1"/>
      <c r="L2123" s="1"/>
      <c r="M2123" s="1"/>
      <c r="N2123" s="2"/>
      <c r="O2123" s="2"/>
      <c r="P2123" s="2"/>
      <c r="Q2123" s="1"/>
      <c r="R2123" s="1"/>
      <c r="S2123" s="1"/>
      <c r="T2123" s="1"/>
      <c r="U2123" s="2"/>
      <c r="V2123" s="1"/>
      <c r="W2123" s="1"/>
      <c r="X2123" s="2"/>
      <c r="Y2123" s="1"/>
      <c r="Z2123" s="1"/>
      <c r="AA2123" s="2"/>
      <c r="AB2123" s="1"/>
      <c r="AC2123" s="1"/>
      <c r="AD2123" s="2"/>
      <c r="AE2123" s="1"/>
      <c r="AF2123" s="2"/>
    </row>
    <row r="2124" spans="1:32" x14ac:dyDescent="0.25">
      <c r="A2124" s="2"/>
      <c r="B2124" s="48"/>
      <c r="C2124" s="2"/>
      <c r="D2124" s="2"/>
      <c r="E2124" s="2"/>
      <c r="F2124" s="2"/>
      <c r="G2124" s="2"/>
      <c r="H2124" s="2"/>
      <c r="I2124" s="1"/>
      <c r="J2124" s="1"/>
      <c r="K2124" s="1"/>
      <c r="L2124" s="1"/>
      <c r="M2124" s="1"/>
      <c r="N2124" s="2"/>
      <c r="O2124" s="2"/>
      <c r="P2124" s="2"/>
      <c r="Q2124" s="1"/>
      <c r="R2124" s="1"/>
      <c r="S2124" s="1"/>
      <c r="T2124" s="1"/>
      <c r="U2124" s="2"/>
      <c r="V2124" s="1"/>
      <c r="W2124" s="1"/>
      <c r="X2124" s="2"/>
      <c r="Y2124" s="1"/>
      <c r="Z2124" s="1"/>
      <c r="AA2124" s="2"/>
      <c r="AB2124" s="1"/>
      <c r="AC2124" s="1"/>
      <c r="AD2124" s="2"/>
      <c r="AE2124" s="1"/>
      <c r="AF2124" s="2"/>
    </row>
    <row r="2125" spans="1:32" x14ac:dyDescent="0.25">
      <c r="A2125" s="2"/>
      <c r="B2125" s="48"/>
      <c r="C2125" s="2"/>
      <c r="D2125" s="2"/>
      <c r="E2125" s="2"/>
      <c r="F2125" s="2"/>
      <c r="G2125" s="2"/>
      <c r="H2125" s="2"/>
      <c r="I2125" s="1"/>
      <c r="J2125" s="1"/>
      <c r="K2125" s="1"/>
      <c r="L2125" s="1"/>
      <c r="M2125" s="1"/>
      <c r="N2125" s="2"/>
      <c r="O2125" s="2"/>
      <c r="P2125" s="2"/>
      <c r="Q2125" s="1"/>
      <c r="R2125" s="1"/>
      <c r="S2125" s="1"/>
      <c r="T2125" s="1"/>
      <c r="U2125" s="2"/>
      <c r="V2125" s="1"/>
      <c r="W2125" s="1"/>
      <c r="X2125" s="2"/>
      <c r="Y2125" s="1"/>
      <c r="Z2125" s="1"/>
      <c r="AA2125" s="2"/>
      <c r="AB2125" s="1"/>
      <c r="AC2125" s="1"/>
      <c r="AD2125" s="2"/>
      <c r="AE2125" s="1"/>
      <c r="AF2125" s="2"/>
    </row>
    <row r="2126" spans="1:32" x14ac:dyDescent="0.25">
      <c r="A2126" s="2"/>
      <c r="B2126" s="48"/>
      <c r="C2126" s="2"/>
      <c r="D2126" s="2"/>
      <c r="E2126" s="2"/>
      <c r="F2126" s="2"/>
      <c r="G2126" s="2"/>
      <c r="H2126" s="2"/>
      <c r="I2126" s="1"/>
      <c r="J2126" s="1"/>
      <c r="K2126" s="1"/>
      <c r="L2126" s="1"/>
      <c r="M2126" s="1"/>
      <c r="N2126" s="2"/>
      <c r="O2126" s="2"/>
      <c r="P2126" s="2"/>
      <c r="Q2126" s="3"/>
      <c r="R2126" s="1"/>
      <c r="S2126" s="1"/>
      <c r="T2126" s="1"/>
      <c r="U2126" s="2"/>
      <c r="V2126" s="1"/>
      <c r="W2126" s="1"/>
      <c r="X2126" s="2"/>
      <c r="Y2126" s="1"/>
      <c r="Z2126" s="1"/>
      <c r="AA2126" s="2"/>
      <c r="AB2126" s="1"/>
      <c r="AC2126" s="1"/>
      <c r="AD2126" s="2"/>
      <c r="AE2126" s="1"/>
      <c r="AF2126" s="2"/>
    </row>
    <row r="2127" spans="1:32" x14ac:dyDescent="0.25">
      <c r="A2127" s="2"/>
      <c r="B2127" s="48"/>
      <c r="C2127" s="2"/>
      <c r="D2127" s="2"/>
      <c r="E2127" s="2"/>
      <c r="F2127" s="2"/>
      <c r="G2127" s="2"/>
      <c r="H2127" s="2"/>
      <c r="I2127" s="1"/>
      <c r="J2127" s="1"/>
      <c r="K2127" s="1"/>
      <c r="L2127" s="1"/>
      <c r="M2127" s="1"/>
      <c r="N2127" s="2"/>
      <c r="O2127" s="2"/>
      <c r="P2127" s="2"/>
      <c r="Q2127" s="1"/>
      <c r="R2127" s="1"/>
      <c r="S2127" s="1"/>
      <c r="T2127" s="1"/>
      <c r="U2127" s="2"/>
      <c r="V2127" s="1"/>
      <c r="W2127" s="1"/>
      <c r="X2127" s="2"/>
      <c r="Y2127" s="1"/>
      <c r="Z2127" s="1"/>
      <c r="AA2127" s="2"/>
      <c r="AB2127" s="1"/>
      <c r="AC2127" s="1"/>
      <c r="AD2127" s="2"/>
      <c r="AE2127" s="1"/>
      <c r="AF2127" s="2"/>
    </row>
    <row r="2128" spans="1:32" x14ac:dyDescent="0.25">
      <c r="A2128" s="2"/>
      <c r="B2128" s="48"/>
      <c r="C2128" s="2"/>
      <c r="D2128" s="2"/>
      <c r="E2128" s="2"/>
      <c r="F2128" s="2"/>
      <c r="G2128" s="2"/>
      <c r="H2128" s="2"/>
      <c r="I2128" s="1"/>
      <c r="J2128" s="1"/>
      <c r="K2128" s="1"/>
      <c r="L2128" s="1"/>
      <c r="M2128" s="1"/>
      <c r="N2128" s="2"/>
      <c r="O2128" s="2"/>
      <c r="P2128" s="2"/>
      <c r="Q2128" s="1"/>
      <c r="R2128" s="1"/>
      <c r="S2128" s="1"/>
      <c r="T2128" s="1"/>
      <c r="U2128" s="2"/>
      <c r="V2128" s="1"/>
      <c r="W2128" s="1"/>
      <c r="X2128" s="2"/>
      <c r="Y2128" s="1"/>
      <c r="Z2128" s="1"/>
      <c r="AA2128" s="2"/>
      <c r="AB2128" s="1"/>
      <c r="AC2128" s="1"/>
      <c r="AD2128" s="2"/>
      <c r="AE2128" s="1"/>
      <c r="AF2128" s="2"/>
    </row>
    <row r="2129" spans="1:32" x14ac:dyDescent="0.25">
      <c r="A2129" s="2"/>
      <c r="B2129" s="48"/>
      <c r="C2129" s="2"/>
      <c r="D2129" s="2"/>
      <c r="E2129" s="2"/>
      <c r="F2129" s="2"/>
      <c r="G2129" s="2"/>
      <c r="H2129" s="2"/>
      <c r="I2129" s="1"/>
      <c r="J2129" s="1"/>
      <c r="K2129" s="1"/>
      <c r="L2129" s="1"/>
      <c r="M2129" s="1"/>
      <c r="N2129" s="2"/>
      <c r="O2129" s="2"/>
      <c r="P2129" s="2"/>
      <c r="Q2129" s="1"/>
      <c r="R2129" s="1"/>
      <c r="S2129" s="1"/>
      <c r="T2129" s="1"/>
      <c r="U2129" s="2"/>
      <c r="V2129" s="1"/>
      <c r="W2129" s="1"/>
      <c r="X2129" s="2"/>
      <c r="Y2129" s="1"/>
      <c r="Z2129" s="1"/>
      <c r="AA2129" s="2"/>
      <c r="AB2129" s="1"/>
      <c r="AC2129" s="1"/>
      <c r="AD2129" s="2"/>
      <c r="AE2129" s="1"/>
      <c r="AF2129" s="2"/>
    </row>
    <row r="2130" spans="1:32" x14ac:dyDescent="0.25">
      <c r="A2130" s="2"/>
      <c r="B2130" s="48"/>
      <c r="C2130" s="2"/>
      <c r="D2130" s="2"/>
      <c r="E2130" s="2"/>
      <c r="F2130" s="2"/>
      <c r="G2130" s="2"/>
      <c r="H2130" s="2"/>
      <c r="I2130" s="1"/>
      <c r="J2130" s="1"/>
      <c r="K2130" s="1"/>
      <c r="L2130" s="1"/>
      <c r="M2130" s="1"/>
      <c r="N2130" s="2"/>
      <c r="O2130" s="2"/>
      <c r="P2130" s="2"/>
      <c r="Q2130" s="1"/>
      <c r="R2130" s="1"/>
      <c r="S2130" s="1"/>
      <c r="T2130" s="1"/>
      <c r="U2130" s="2"/>
      <c r="V2130" s="1"/>
      <c r="W2130" s="1"/>
      <c r="X2130" s="2"/>
      <c r="Y2130" s="1"/>
      <c r="Z2130" s="1"/>
      <c r="AA2130" s="2"/>
      <c r="AB2130" s="1"/>
      <c r="AC2130" s="1"/>
      <c r="AD2130" s="2"/>
      <c r="AE2130" s="1"/>
      <c r="AF2130" s="2"/>
    </row>
    <row r="2131" spans="1:32" x14ac:dyDescent="0.25">
      <c r="A2131" s="2"/>
      <c r="B2131" s="48"/>
      <c r="C2131" s="2"/>
      <c r="D2131" s="2"/>
      <c r="E2131" s="2"/>
      <c r="F2131" s="2"/>
      <c r="G2131" s="2"/>
      <c r="H2131" s="2"/>
      <c r="I2131" s="1"/>
      <c r="J2131" s="1"/>
      <c r="K2131" s="1"/>
      <c r="L2131" s="1"/>
      <c r="M2131" s="1"/>
      <c r="N2131" s="2"/>
      <c r="O2131" s="2"/>
      <c r="P2131" s="2"/>
      <c r="Q2131" s="1"/>
      <c r="R2131" s="1"/>
      <c r="S2131" s="1"/>
      <c r="T2131" s="1"/>
      <c r="U2131" s="2"/>
      <c r="V2131" s="1"/>
      <c r="W2131" s="1"/>
      <c r="X2131" s="2"/>
      <c r="Y2131" s="1"/>
      <c r="Z2131" s="1"/>
      <c r="AA2131" s="1"/>
      <c r="AB2131" s="1"/>
      <c r="AC2131" s="1"/>
      <c r="AD2131" s="1"/>
      <c r="AE2131" s="1"/>
      <c r="AF2131" s="2"/>
    </row>
    <row r="2132" spans="1:32" x14ac:dyDescent="0.25">
      <c r="A2132" s="2"/>
      <c r="B2132" s="48"/>
      <c r="C2132" s="2"/>
      <c r="D2132" s="2"/>
      <c r="E2132" s="2"/>
      <c r="F2132" s="2"/>
      <c r="G2132" s="2"/>
      <c r="H2132" s="2"/>
      <c r="I2132" s="1"/>
      <c r="J2132" s="1"/>
      <c r="K2132" s="1"/>
      <c r="L2132" s="1"/>
      <c r="M2132" s="1"/>
      <c r="N2132" s="2"/>
      <c r="O2132" s="2"/>
      <c r="P2132" s="2"/>
      <c r="Q2132" s="1"/>
      <c r="R2132" s="1"/>
      <c r="S2132" s="1"/>
      <c r="T2132" s="1"/>
      <c r="U2132" s="2"/>
      <c r="V2132" s="1"/>
      <c r="W2132" s="1"/>
      <c r="X2132" s="2"/>
      <c r="Y2132" s="1"/>
      <c r="Z2132" s="1"/>
      <c r="AA2132" s="2"/>
      <c r="AB2132" s="1"/>
      <c r="AC2132" s="1"/>
      <c r="AD2132" s="2"/>
      <c r="AE2132" s="1"/>
      <c r="AF2132" s="2"/>
    </row>
    <row r="2133" spans="1:32" x14ac:dyDescent="0.25">
      <c r="A2133" s="2"/>
      <c r="B2133" s="48"/>
      <c r="C2133" s="2"/>
      <c r="D2133" s="2"/>
      <c r="E2133" s="2"/>
      <c r="F2133" s="2"/>
      <c r="G2133" s="2"/>
      <c r="H2133" s="2"/>
      <c r="I2133" s="1"/>
      <c r="J2133" s="1"/>
      <c r="K2133" s="1"/>
      <c r="L2133" s="1"/>
      <c r="M2133" s="1"/>
      <c r="N2133" s="2"/>
      <c r="O2133" s="2"/>
      <c r="P2133" s="2"/>
      <c r="Q2133" s="1"/>
      <c r="R2133" s="1"/>
      <c r="S2133" s="1"/>
      <c r="T2133" s="1"/>
      <c r="U2133" s="2"/>
      <c r="V2133" s="1"/>
      <c r="W2133" s="1"/>
      <c r="X2133" s="2"/>
      <c r="Y2133" s="1"/>
      <c r="Z2133" s="1"/>
      <c r="AA2133" s="2"/>
      <c r="AB2133" s="1"/>
      <c r="AC2133" s="1"/>
      <c r="AD2133" s="2"/>
      <c r="AE2133" s="1"/>
      <c r="AF2133" s="2"/>
    </row>
    <row r="2134" spans="1:32" x14ac:dyDescent="0.25">
      <c r="A2134" s="2"/>
      <c r="B2134" s="48"/>
      <c r="C2134" s="2"/>
      <c r="D2134" s="2"/>
      <c r="E2134" s="2"/>
      <c r="F2134" s="2"/>
      <c r="G2134" s="2"/>
      <c r="H2134" s="2"/>
      <c r="I2134" s="1"/>
      <c r="J2134" s="1"/>
      <c r="K2134" s="1"/>
      <c r="L2134" s="1"/>
      <c r="M2134" s="1"/>
      <c r="N2134" s="2"/>
      <c r="O2134" s="2"/>
      <c r="P2134" s="2"/>
      <c r="Q2134" s="1"/>
      <c r="R2134" s="1"/>
      <c r="S2134" s="1"/>
      <c r="T2134" s="1"/>
      <c r="U2134" s="2"/>
      <c r="V2134" s="1"/>
      <c r="W2134" s="1"/>
      <c r="X2134" s="2"/>
      <c r="Y2134" s="1"/>
      <c r="Z2134" s="1"/>
      <c r="AA2134" s="2"/>
      <c r="AB2134" s="1"/>
      <c r="AC2134" s="1"/>
      <c r="AD2134" s="2"/>
      <c r="AE2134" s="1"/>
      <c r="AF2134" s="2"/>
    </row>
    <row r="2135" spans="1:32" x14ac:dyDescent="0.25">
      <c r="A2135" s="2"/>
      <c r="B2135" s="48"/>
      <c r="C2135" s="2"/>
      <c r="D2135" s="2"/>
      <c r="E2135" s="2"/>
      <c r="F2135" s="2"/>
      <c r="G2135" s="2"/>
      <c r="H2135" s="2"/>
      <c r="I2135" s="1"/>
      <c r="J2135" s="1"/>
      <c r="K2135" s="1"/>
      <c r="L2135" s="1"/>
      <c r="M2135" s="1"/>
      <c r="N2135" s="2"/>
      <c r="O2135" s="2"/>
      <c r="P2135" s="2"/>
      <c r="Q2135" s="1"/>
      <c r="R2135" s="1"/>
      <c r="S2135" s="1"/>
      <c r="T2135" s="1"/>
      <c r="U2135" s="2"/>
      <c r="V2135" s="1"/>
      <c r="W2135" s="1"/>
      <c r="X2135" s="2"/>
      <c r="Y2135" s="1"/>
      <c r="Z2135" s="1"/>
      <c r="AA2135" s="2"/>
      <c r="AB2135" s="1"/>
      <c r="AC2135" s="1"/>
      <c r="AD2135" s="2"/>
      <c r="AE2135" s="1"/>
      <c r="AF2135" s="2"/>
    </row>
    <row r="2136" spans="1:32" x14ac:dyDescent="0.25">
      <c r="A2136" s="2"/>
      <c r="B2136" s="48"/>
      <c r="C2136" s="2"/>
      <c r="D2136" s="2"/>
      <c r="E2136" s="2"/>
      <c r="F2136" s="2"/>
      <c r="G2136" s="2"/>
      <c r="H2136" s="2"/>
      <c r="I2136" s="1"/>
      <c r="J2136" s="1"/>
      <c r="K2136" s="1"/>
      <c r="L2136" s="1"/>
      <c r="M2136" s="1"/>
      <c r="N2136" s="2"/>
      <c r="O2136" s="2"/>
      <c r="P2136" s="2"/>
      <c r="Q2136" s="1"/>
      <c r="R2136" s="1"/>
      <c r="S2136" s="1"/>
      <c r="T2136" s="1"/>
      <c r="U2136" s="2"/>
      <c r="V2136" s="1"/>
      <c r="W2136" s="1"/>
      <c r="X2136" s="2"/>
      <c r="Y2136" s="1"/>
      <c r="Z2136" s="1"/>
      <c r="AA2136" s="2"/>
      <c r="AB2136" s="1"/>
      <c r="AC2136" s="1"/>
      <c r="AD2136" s="2"/>
      <c r="AE2136" s="1"/>
      <c r="AF2136" s="2"/>
    </row>
    <row r="2137" spans="1:32" x14ac:dyDescent="0.25">
      <c r="A2137" s="2"/>
      <c r="B2137" s="48"/>
      <c r="C2137" s="2"/>
      <c r="D2137" s="2"/>
      <c r="E2137" s="2"/>
      <c r="F2137" s="2"/>
      <c r="G2137" s="2"/>
      <c r="H2137" s="2"/>
      <c r="I2137" s="1"/>
      <c r="J2137" s="1"/>
      <c r="K2137" s="1"/>
      <c r="L2137" s="1"/>
      <c r="M2137" s="1"/>
      <c r="N2137" s="2"/>
      <c r="O2137" s="2"/>
      <c r="P2137" s="2"/>
      <c r="Q2137" s="1"/>
      <c r="R2137" s="1"/>
      <c r="S2137" s="1"/>
      <c r="T2137" s="1"/>
      <c r="U2137" s="2"/>
      <c r="V2137" s="1"/>
      <c r="W2137" s="1"/>
      <c r="X2137" s="2"/>
      <c r="Y2137" s="1"/>
      <c r="Z2137" s="1"/>
      <c r="AA2137" s="2"/>
      <c r="AB2137" s="1"/>
      <c r="AC2137" s="1"/>
      <c r="AD2137" s="2"/>
      <c r="AE2137" s="1"/>
      <c r="AF2137" s="2"/>
    </row>
    <row r="2138" spans="1:32" x14ac:dyDescent="0.25">
      <c r="A2138" s="2"/>
      <c r="B2138" s="48"/>
      <c r="C2138" s="2"/>
      <c r="D2138" s="2"/>
      <c r="E2138" s="2"/>
      <c r="F2138" s="2"/>
      <c r="G2138" s="2"/>
      <c r="H2138" s="2"/>
      <c r="I2138" s="1"/>
      <c r="J2138" s="1"/>
      <c r="K2138" s="1"/>
      <c r="L2138" s="1"/>
      <c r="M2138" s="1"/>
      <c r="N2138" s="2"/>
      <c r="O2138" s="2"/>
      <c r="P2138" s="2"/>
      <c r="Q2138" s="1"/>
      <c r="R2138" s="1"/>
      <c r="S2138" s="1"/>
      <c r="T2138" s="1"/>
      <c r="U2138" s="2"/>
      <c r="V2138" s="1"/>
      <c r="W2138" s="1"/>
      <c r="X2138" s="2"/>
      <c r="Y2138" s="1"/>
      <c r="Z2138" s="1"/>
      <c r="AA2138" s="2"/>
      <c r="AB2138" s="1"/>
      <c r="AC2138" s="1"/>
      <c r="AD2138" s="2"/>
      <c r="AE2138" s="1"/>
      <c r="AF2138" s="2"/>
    </row>
    <row r="2139" spans="1:32" x14ac:dyDescent="0.25">
      <c r="A2139" s="2"/>
      <c r="B2139" s="48"/>
      <c r="C2139" s="2"/>
      <c r="D2139" s="2"/>
      <c r="E2139" s="2"/>
      <c r="F2139" s="2"/>
      <c r="G2139" s="2"/>
      <c r="H2139" s="2"/>
      <c r="I2139" s="1"/>
      <c r="J2139" s="1"/>
      <c r="K2139" s="1"/>
      <c r="L2139" s="1"/>
      <c r="M2139" s="1"/>
      <c r="N2139" s="2"/>
      <c r="O2139" s="2"/>
      <c r="P2139" s="2"/>
      <c r="Q2139" s="1"/>
      <c r="R2139" s="1"/>
      <c r="S2139" s="1"/>
      <c r="T2139" s="1"/>
      <c r="U2139" s="2"/>
      <c r="V2139" s="1"/>
      <c r="W2139" s="1"/>
      <c r="X2139" s="2"/>
      <c r="Y2139" s="1"/>
      <c r="Z2139" s="1"/>
      <c r="AA2139" s="2"/>
      <c r="AB2139" s="1"/>
      <c r="AC2139" s="1"/>
      <c r="AD2139" s="2"/>
      <c r="AE2139" s="1"/>
      <c r="AF2139" s="2"/>
    </row>
    <row r="2140" spans="1:32" x14ac:dyDescent="0.25">
      <c r="A2140" s="2"/>
      <c r="B2140" s="48"/>
      <c r="C2140" s="2"/>
      <c r="D2140" s="2"/>
      <c r="E2140" s="2"/>
      <c r="F2140" s="2"/>
      <c r="G2140" s="2"/>
      <c r="H2140" s="2"/>
      <c r="I2140" s="1"/>
      <c r="J2140" s="1"/>
      <c r="K2140" s="1"/>
      <c r="L2140" s="1"/>
      <c r="M2140" s="1"/>
      <c r="N2140" s="2"/>
      <c r="O2140" s="2"/>
      <c r="P2140" s="2"/>
      <c r="Q2140" s="1"/>
      <c r="R2140" s="1"/>
      <c r="S2140" s="1"/>
      <c r="T2140" s="1"/>
      <c r="U2140" s="2"/>
      <c r="V2140" s="1"/>
      <c r="W2140" s="1"/>
      <c r="X2140" s="2"/>
      <c r="Y2140" s="1"/>
      <c r="Z2140" s="1"/>
      <c r="AA2140" s="2"/>
      <c r="AB2140" s="1"/>
      <c r="AC2140" s="1"/>
      <c r="AD2140" s="2"/>
      <c r="AE2140" s="1"/>
      <c r="AF2140" s="2"/>
    </row>
    <row r="2141" spans="1:32" x14ac:dyDescent="0.25">
      <c r="A2141" s="2"/>
      <c r="B2141" s="48"/>
      <c r="C2141" s="2"/>
      <c r="D2141" s="2"/>
      <c r="E2141" s="2"/>
      <c r="F2141" s="2"/>
      <c r="G2141" s="2"/>
      <c r="H2141" s="2"/>
      <c r="I2141" s="1"/>
      <c r="J2141" s="1"/>
      <c r="K2141" s="1"/>
      <c r="L2141" s="1"/>
      <c r="M2141" s="1"/>
      <c r="N2141" s="2"/>
      <c r="O2141" s="2"/>
      <c r="P2141" s="2"/>
      <c r="Q2141" s="1"/>
      <c r="R2141" s="1"/>
      <c r="S2141" s="1"/>
      <c r="T2141" s="1"/>
      <c r="U2141" s="2"/>
      <c r="V2141" s="1"/>
      <c r="W2141" s="1"/>
      <c r="X2141" s="2"/>
      <c r="Y2141" s="1"/>
      <c r="Z2141" s="1"/>
      <c r="AA2141" s="2"/>
      <c r="AB2141" s="1"/>
      <c r="AC2141" s="1"/>
      <c r="AD2141" s="2"/>
      <c r="AE2141" s="1"/>
      <c r="AF2141" s="2"/>
    </row>
    <row r="2142" spans="1:32" x14ac:dyDescent="0.25">
      <c r="A2142" s="2"/>
      <c r="B2142" s="48"/>
      <c r="C2142" s="2"/>
      <c r="D2142" s="2"/>
      <c r="E2142" s="2"/>
      <c r="F2142" s="2"/>
      <c r="G2142" s="2"/>
      <c r="H2142" s="2"/>
      <c r="I2142" s="1"/>
      <c r="J2142" s="1"/>
      <c r="K2142" s="1"/>
      <c r="L2142" s="1"/>
      <c r="M2142" s="1"/>
      <c r="N2142" s="2"/>
      <c r="O2142" s="2"/>
      <c r="P2142" s="2"/>
      <c r="Q2142" s="1"/>
      <c r="R2142" s="1"/>
      <c r="S2142" s="1"/>
      <c r="T2142" s="1"/>
      <c r="U2142" s="2"/>
      <c r="V2142" s="1"/>
      <c r="W2142" s="1"/>
      <c r="X2142" s="2"/>
      <c r="Y2142" s="1"/>
      <c r="Z2142" s="1"/>
      <c r="AA2142" s="2"/>
      <c r="AB2142" s="1"/>
      <c r="AC2142" s="1"/>
      <c r="AD2142" s="2"/>
      <c r="AE2142" s="1"/>
      <c r="AF2142" s="2"/>
    </row>
    <row r="2143" spans="1:32" x14ac:dyDescent="0.25">
      <c r="A2143" s="2"/>
      <c r="B2143" s="48"/>
      <c r="C2143" s="2"/>
      <c r="D2143" s="2"/>
      <c r="E2143" s="2"/>
      <c r="F2143" s="2"/>
      <c r="G2143" s="2"/>
      <c r="H2143" s="2"/>
      <c r="I2143" s="1"/>
      <c r="J2143" s="1"/>
      <c r="K2143" s="1"/>
      <c r="L2143" s="1"/>
      <c r="M2143" s="1"/>
      <c r="N2143" s="2"/>
      <c r="O2143" s="2"/>
      <c r="P2143" s="2"/>
      <c r="Q2143" s="1"/>
      <c r="R2143" s="1"/>
      <c r="S2143" s="1"/>
      <c r="T2143" s="1"/>
      <c r="U2143" s="2"/>
      <c r="V2143" s="1"/>
      <c r="W2143" s="1"/>
      <c r="X2143" s="2"/>
      <c r="Y2143" s="1"/>
      <c r="Z2143" s="1"/>
      <c r="AA2143" s="2"/>
      <c r="AB2143" s="1"/>
      <c r="AC2143" s="1"/>
      <c r="AD2143" s="2"/>
      <c r="AE2143" s="1"/>
      <c r="AF2143" s="2"/>
    </row>
    <row r="2144" spans="1:32" x14ac:dyDescent="0.25">
      <c r="A2144" s="2"/>
      <c r="B2144" s="48"/>
      <c r="C2144" s="2"/>
      <c r="D2144" s="2"/>
      <c r="E2144" s="2"/>
      <c r="F2144" s="2"/>
      <c r="G2144" s="2"/>
      <c r="H2144" s="2"/>
      <c r="I2144" s="1"/>
      <c r="J2144" s="1"/>
      <c r="K2144" s="1"/>
      <c r="L2144" s="1"/>
      <c r="M2144" s="1"/>
      <c r="N2144" s="2"/>
      <c r="O2144" s="2"/>
      <c r="P2144" s="2"/>
      <c r="Q2144" s="1"/>
      <c r="R2144" s="1"/>
      <c r="S2144" s="1"/>
      <c r="T2144" s="1"/>
      <c r="U2144" s="2"/>
      <c r="V2144" s="1"/>
      <c r="W2144" s="1"/>
      <c r="X2144" s="2"/>
      <c r="Y2144" s="1"/>
      <c r="Z2144" s="1"/>
      <c r="AA2144" s="2"/>
      <c r="AB2144" s="1"/>
      <c r="AC2144" s="1"/>
      <c r="AD2144" s="2"/>
      <c r="AE2144" s="1"/>
      <c r="AF2144" s="2"/>
    </row>
    <row r="2145" spans="1:32" x14ac:dyDescent="0.25">
      <c r="A2145" s="2"/>
      <c r="B2145" s="48"/>
      <c r="C2145" s="2"/>
      <c r="D2145" s="2"/>
      <c r="E2145" s="2"/>
      <c r="F2145" s="2"/>
      <c r="G2145" s="2"/>
      <c r="H2145" s="2"/>
      <c r="I2145" s="1"/>
      <c r="J2145" s="1"/>
      <c r="K2145" s="1"/>
      <c r="L2145" s="1"/>
      <c r="M2145" s="1"/>
      <c r="N2145" s="2"/>
      <c r="O2145" s="2"/>
      <c r="P2145" s="2"/>
      <c r="Q2145" s="1"/>
      <c r="R2145" s="1"/>
      <c r="S2145" s="1"/>
      <c r="T2145" s="1"/>
      <c r="U2145" s="2"/>
      <c r="V2145" s="1"/>
      <c r="W2145" s="1"/>
      <c r="X2145" s="2"/>
      <c r="Y2145" s="1"/>
      <c r="Z2145" s="1"/>
      <c r="AA2145" s="2"/>
      <c r="AB2145" s="1"/>
      <c r="AC2145" s="1"/>
      <c r="AD2145" s="2"/>
      <c r="AE2145" s="1"/>
      <c r="AF2145" s="2"/>
    </row>
    <row r="2146" spans="1:32" x14ac:dyDescent="0.25">
      <c r="A2146" s="2"/>
      <c r="B2146" s="48"/>
      <c r="C2146" s="2"/>
      <c r="D2146" s="2"/>
      <c r="E2146" s="2"/>
      <c r="F2146" s="2"/>
      <c r="G2146" s="2"/>
      <c r="H2146" s="2"/>
      <c r="I2146" s="1"/>
      <c r="J2146" s="1"/>
      <c r="K2146" s="1"/>
      <c r="L2146" s="1"/>
      <c r="M2146" s="1"/>
      <c r="N2146" s="2"/>
      <c r="O2146" s="2"/>
      <c r="P2146" s="2"/>
      <c r="Q2146" s="1"/>
      <c r="R2146" s="1"/>
      <c r="S2146" s="1"/>
      <c r="T2146" s="1"/>
      <c r="U2146" s="2"/>
      <c r="V2146" s="1"/>
      <c r="W2146" s="1"/>
      <c r="X2146" s="2"/>
      <c r="Y2146" s="1"/>
      <c r="Z2146" s="1"/>
      <c r="AA2146" s="2"/>
      <c r="AB2146" s="1"/>
      <c r="AC2146" s="1"/>
      <c r="AD2146" s="2"/>
      <c r="AE2146" s="1"/>
      <c r="AF2146" s="2"/>
    </row>
    <row r="2147" spans="1:32" x14ac:dyDescent="0.25">
      <c r="A2147" s="2"/>
      <c r="B2147" s="48"/>
      <c r="C2147" s="2"/>
      <c r="D2147" s="2"/>
      <c r="E2147" s="2"/>
      <c r="F2147" s="2"/>
      <c r="G2147" s="2"/>
      <c r="H2147" s="2"/>
      <c r="I2147" s="1"/>
      <c r="J2147" s="1"/>
      <c r="K2147" s="1"/>
      <c r="L2147" s="1"/>
      <c r="M2147" s="1"/>
      <c r="N2147" s="2"/>
      <c r="O2147" s="2"/>
      <c r="P2147" s="2"/>
      <c r="Q2147" s="1"/>
      <c r="R2147" s="1"/>
      <c r="S2147" s="1"/>
      <c r="T2147" s="1"/>
      <c r="U2147" s="2"/>
      <c r="V2147" s="1"/>
      <c r="W2147" s="1"/>
      <c r="X2147" s="2"/>
      <c r="Y2147" s="1"/>
      <c r="Z2147" s="1"/>
      <c r="AA2147" s="2"/>
      <c r="AB2147" s="1"/>
      <c r="AC2147" s="1"/>
      <c r="AD2147" s="2"/>
      <c r="AE2147" s="1"/>
      <c r="AF2147" s="2"/>
    </row>
    <row r="2148" spans="1:32" x14ac:dyDescent="0.25">
      <c r="A2148" s="2"/>
      <c r="B2148" s="48"/>
      <c r="C2148" s="2"/>
      <c r="D2148" s="2"/>
      <c r="E2148" s="2"/>
      <c r="F2148" s="2"/>
      <c r="G2148" s="2"/>
      <c r="H2148" s="2"/>
      <c r="I2148" s="1"/>
      <c r="J2148" s="1"/>
      <c r="K2148" s="1"/>
      <c r="L2148" s="1"/>
      <c r="M2148" s="1"/>
      <c r="N2148" s="2"/>
      <c r="O2148" s="2"/>
      <c r="P2148" s="2"/>
      <c r="Q2148" s="1"/>
      <c r="R2148" s="1"/>
      <c r="S2148" s="1"/>
      <c r="T2148" s="1"/>
      <c r="U2148" s="2"/>
      <c r="V2148" s="1"/>
      <c r="W2148" s="1"/>
      <c r="X2148" s="2"/>
      <c r="Y2148" s="1"/>
      <c r="Z2148" s="1"/>
      <c r="AA2148" s="2"/>
      <c r="AB2148" s="1"/>
      <c r="AC2148" s="1"/>
      <c r="AD2148" s="2"/>
      <c r="AE2148" s="1"/>
      <c r="AF2148" s="2"/>
    </row>
    <row r="2149" spans="1:32" x14ac:dyDescent="0.25">
      <c r="A2149" s="2"/>
      <c r="B2149" s="48"/>
      <c r="C2149" s="2"/>
      <c r="D2149" s="2"/>
      <c r="E2149" s="2"/>
      <c r="F2149" s="2"/>
      <c r="G2149" s="2"/>
      <c r="H2149" s="2"/>
      <c r="I2149" s="1"/>
      <c r="J2149" s="1"/>
      <c r="K2149" s="1"/>
      <c r="L2149" s="1"/>
      <c r="M2149" s="1"/>
      <c r="N2149" s="2"/>
      <c r="O2149" s="2"/>
      <c r="P2149" s="2"/>
      <c r="Q2149" s="1"/>
      <c r="R2149" s="1"/>
      <c r="S2149" s="1"/>
      <c r="T2149" s="1"/>
      <c r="U2149" s="2"/>
      <c r="V2149" s="1"/>
      <c r="W2149" s="1"/>
      <c r="X2149" s="2"/>
      <c r="Y2149" s="1"/>
      <c r="Z2149" s="1"/>
      <c r="AA2149" s="2"/>
      <c r="AB2149" s="1"/>
      <c r="AC2149" s="1"/>
      <c r="AD2149" s="2"/>
      <c r="AE2149" s="1"/>
      <c r="AF2149" s="2"/>
    </row>
    <row r="2150" spans="1:32" x14ac:dyDescent="0.25">
      <c r="A2150" s="2"/>
      <c r="B2150" s="48"/>
      <c r="C2150" s="2"/>
      <c r="D2150" s="2"/>
      <c r="E2150" s="2"/>
      <c r="F2150" s="2"/>
      <c r="G2150" s="2"/>
      <c r="H2150" s="2"/>
      <c r="I2150" s="1"/>
      <c r="J2150" s="1"/>
      <c r="K2150" s="1"/>
      <c r="L2150" s="1"/>
      <c r="M2150" s="1"/>
      <c r="N2150" s="2"/>
      <c r="O2150" s="2"/>
      <c r="P2150" s="2"/>
      <c r="Q2150" s="1"/>
      <c r="R2150" s="1"/>
      <c r="S2150" s="1"/>
      <c r="T2150" s="1"/>
      <c r="U2150" s="2"/>
      <c r="V2150" s="1"/>
      <c r="W2150" s="1"/>
      <c r="X2150" s="2"/>
      <c r="Y2150" s="1"/>
      <c r="Z2150" s="1"/>
      <c r="AA2150" s="2"/>
      <c r="AB2150" s="1"/>
      <c r="AC2150" s="1"/>
      <c r="AD2150" s="2"/>
      <c r="AE2150" s="1"/>
      <c r="AF2150" s="2"/>
    </row>
    <row r="2151" spans="1:32" x14ac:dyDescent="0.25">
      <c r="A2151" s="2"/>
      <c r="B2151" s="48"/>
      <c r="C2151" s="2"/>
      <c r="D2151" s="2"/>
      <c r="E2151" s="2"/>
      <c r="F2151" s="2"/>
      <c r="G2151" s="2"/>
      <c r="H2151" s="2"/>
      <c r="I2151" s="1"/>
      <c r="J2151" s="1"/>
      <c r="K2151" s="1"/>
      <c r="L2151" s="1"/>
      <c r="M2151" s="1"/>
      <c r="N2151" s="2"/>
      <c r="O2151" s="2"/>
      <c r="P2151" s="2"/>
      <c r="Q2151" s="1"/>
      <c r="R2151" s="1"/>
      <c r="S2151" s="1"/>
      <c r="T2151" s="1"/>
      <c r="U2151" s="2"/>
      <c r="V2151" s="1"/>
      <c r="W2151" s="1"/>
      <c r="X2151" s="2"/>
      <c r="Y2151" s="1"/>
      <c r="Z2151" s="1"/>
      <c r="AA2151" s="2"/>
      <c r="AB2151" s="1"/>
      <c r="AC2151" s="1"/>
      <c r="AD2151" s="2"/>
      <c r="AE2151" s="1"/>
      <c r="AF2151" s="2"/>
    </row>
    <row r="2152" spans="1:32" x14ac:dyDescent="0.25">
      <c r="A2152" s="2"/>
      <c r="B2152" s="48"/>
      <c r="C2152" s="2"/>
      <c r="D2152" s="2"/>
      <c r="E2152" s="2"/>
      <c r="F2152" s="2"/>
      <c r="G2152" s="2"/>
      <c r="H2152" s="2"/>
      <c r="I2152" s="1"/>
      <c r="J2152" s="1"/>
      <c r="K2152" s="1"/>
      <c r="L2152" s="1"/>
      <c r="M2152" s="1"/>
      <c r="N2152" s="2"/>
      <c r="O2152" s="2"/>
      <c r="P2152" s="2"/>
      <c r="Q2152" s="1"/>
      <c r="R2152" s="1"/>
      <c r="S2152" s="1"/>
      <c r="T2152" s="1"/>
      <c r="U2152" s="2"/>
      <c r="V2152" s="1"/>
      <c r="W2152" s="1"/>
      <c r="X2152" s="2"/>
      <c r="Y2152" s="1"/>
      <c r="Z2152" s="1"/>
      <c r="AA2152" s="2"/>
      <c r="AB2152" s="1"/>
      <c r="AC2152" s="1"/>
      <c r="AD2152" s="2"/>
      <c r="AE2152" s="1"/>
      <c r="AF2152" s="2"/>
    </row>
    <row r="2153" spans="1:32" x14ac:dyDescent="0.25">
      <c r="A2153" s="2"/>
      <c r="B2153" s="48"/>
      <c r="C2153" s="2"/>
      <c r="D2153" s="2"/>
      <c r="E2153" s="2"/>
      <c r="F2153" s="2"/>
      <c r="G2153" s="2"/>
      <c r="H2153" s="2"/>
      <c r="I2153" s="1"/>
      <c r="J2153" s="1"/>
      <c r="K2153" s="1"/>
      <c r="L2153" s="1"/>
      <c r="M2153" s="1"/>
      <c r="N2153" s="2"/>
      <c r="O2153" s="2"/>
      <c r="P2153" s="2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2"/>
    </row>
    <row r="2154" spans="1:32" x14ac:dyDescent="0.25">
      <c r="A2154" s="2"/>
      <c r="B2154" s="48"/>
      <c r="C2154" s="2"/>
      <c r="D2154" s="2"/>
      <c r="E2154" s="2"/>
      <c r="F2154" s="2"/>
      <c r="G2154" s="2"/>
      <c r="H2154" s="2"/>
      <c r="I2154" s="1"/>
      <c r="J2154" s="1"/>
      <c r="K2154" s="1"/>
      <c r="L2154" s="1"/>
      <c r="M2154" s="1"/>
      <c r="N2154" s="2"/>
      <c r="O2154" s="2"/>
      <c r="P2154" s="2"/>
      <c r="Q2154" s="1"/>
      <c r="R2154" s="1"/>
      <c r="S2154" s="1"/>
      <c r="T2154" s="1"/>
      <c r="U2154" s="2"/>
      <c r="V2154" s="1"/>
      <c r="W2154" s="1"/>
      <c r="X2154" s="2"/>
      <c r="Y2154" s="1"/>
      <c r="Z2154" s="1"/>
      <c r="AA2154" s="2"/>
      <c r="AB2154" s="1"/>
      <c r="AC2154" s="1"/>
      <c r="AD2154" s="2"/>
      <c r="AE2154" s="1"/>
      <c r="AF2154" s="2"/>
    </row>
    <row r="2155" spans="1:32" x14ac:dyDescent="0.25">
      <c r="A2155" s="2"/>
      <c r="B2155" s="48"/>
      <c r="C2155" s="2"/>
      <c r="D2155" s="2"/>
      <c r="E2155" s="2"/>
      <c r="F2155" s="2"/>
      <c r="G2155" s="2"/>
      <c r="H2155" s="2"/>
      <c r="I2155" s="1"/>
      <c r="J2155" s="1"/>
      <c r="K2155" s="1"/>
      <c r="L2155" s="1"/>
      <c r="M2155" s="1"/>
      <c r="N2155" s="2"/>
      <c r="O2155" s="2"/>
      <c r="P2155" s="2"/>
      <c r="Q2155" s="1"/>
      <c r="R2155" s="1"/>
      <c r="S2155" s="1"/>
      <c r="T2155" s="1"/>
      <c r="U2155" s="2"/>
      <c r="V2155" s="1"/>
      <c r="W2155" s="1"/>
      <c r="X2155" s="2"/>
      <c r="Y2155" s="1"/>
      <c r="Z2155" s="1"/>
      <c r="AA2155" s="2"/>
      <c r="AB2155" s="1"/>
      <c r="AC2155" s="1"/>
      <c r="AD2155" s="2"/>
      <c r="AE2155" s="1"/>
      <c r="AF2155" s="2"/>
    </row>
    <row r="2156" spans="1:32" x14ac:dyDescent="0.25">
      <c r="A2156" s="2"/>
      <c r="B2156" s="48"/>
      <c r="C2156" s="2"/>
      <c r="D2156" s="2"/>
      <c r="E2156" s="2"/>
      <c r="F2156" s="2"/>
      <c r="G2156" s="2"/>
      <c r="H2156" s="2"/>
      <c r="I2156" s="1"/>
      <c r="J2156" s="1"/>
      <c r="K2156" s="1"/>
      <c r="L2156" s="1"/>
      <c r="M2156" s="1"/>
      <c r="N2156" s="2"/>
      <c r="O2156" s="2"/>
      <c r="P2156" s="2"/>
      <c r="Q2156" s="1"/>
      <c r="R2156" s="1"/>
      <c r="S2156" s="1"/>
      <c r="T2156" s="1"/>
      <c r="U2156" s="2"/>
      <c r="V2156" s="1"/>
      <c r="W2156" s="1"/>
      <c r="X2156" s="2"/>
      <c r="Y2156" s="1"/>
      <c r="Z2156" s="1"/>
      <c r="AA2156" s="2"/>
      <c r="AB2156" s="1"/>
      <c r="AC2156" s="1"/>
      <c r="AD2156" s="2"/>
      <c r="AE2156" s="1"/>
      <c r="AF2156" s="2"/>
    </row>
    <row r="2157" spans="1:32" x14ac:dyDescent="0.25">
      <c r="A2157" s="2"/>
      <c r="B2157" s="48"/>
      <c r="C2157" s="2"/>
      <c r="D2157" s="2"/>
      <c r="E2157" s="2"/>
      <c r="F2157" s="2"/>
      <c r="G2157" s="2"/>
      <c r="H2157" s="2"/>
      <c r="I2157" s="1"/>
      <c r="J2157" s="1"/>
      <c r="K2157" s="1"/>
      <c r="L2157" s="1"/>
      <c r="M2157" s="1"/>
      <c r="N2157" s="2"/>
      <c r="O2157" s="2"/>
      <c r="P2157" s="2"/>
      <c r="Q2157" s="1"/>
      <c r="R2157" s="1"/>
      <c r="S2157" s="1"/>
      <c r="T2157" s="1"/>
      <c r="U2157" s="2"/>
      <c r="V2157" s="1"/>
      <c r="W2157" s="1"/>
      <c r="X2157" s="2"/>
      <c r="Y2157" s="1"/>
      <c r="Z2157" s="1"/>
      <c r="AA2157" s="2"/>
      <c r="AB2157" s="1"/>
      <c r="AC2157" s="1"/>
      <c r="AD2157" s="2"/>
      <c r="AE2157" s="1"/>
      <c r="AF2157" s="2"/>
    </row>
    <row r="2158" spans="1:32" x14ac:dyDescent="0.25">
      <c r="A2158" s="2"/>
      <c r="B2158" s="48"/>
      <c r="C2158" s="2"/>
      <c r="D2158" s="2"/>
      <c r="E2158" s="2"/>
      <c r="F2158" s="2"/>
      <c r="G2158" s="2"/>
      <c r="H2158" s="2"/>
      <c r="I2158" s="1"/>
      <c r="J2158" s="1"/>
      <c r="K2158" s="1"/>
      <c r="L2158" s="1"/>
      <c r="M2158" s="1"/>
      <c r="N2158" s="2"/>
      <c r="O2158" s="2"/>
      <c r="P2158" s="2"/>
      <c r="Q2158" s="1"/>
      <c r="R2158" s="1"/>
      <c r="S2158" s="1"/>
      <c r="T2158" s="1"/>
      <c r="U2158" s="2"/>
      <c r="V2158" s="1"/>
      <c r="W2158" s="1"/>
      <c r="X2158" s="2"/>
      <c r="Y2158" s="1"/>
      <c r="Z2158" s="1"/>
      <c r="AA2158" s="2"/>
      <c r="AB2158" s="1"/>
      <c r="AC2158" s="1"/>
      <c r="AD2158" s="2"/>
      <c r="AE2158" s="1"/>
      <c r="AF2158" s="2"/>
    </row>
    <row r="2159" spans="1:32" x14ac:dyDescent="0.25">
      <c r="A2159" s="2"/>
      <c r="B2159" s="48"/>
      <c r="C2159" s="2"/>
      <c r="D2159" s="2"/>
      <c r="E2159" s="2"/>
      <c r="F2159" s="2"/>
      <c r="G2159" s="2"/>
      <c r="H2159" s="2"/>
      <c r="I2159" s="1"/>
      <c r="J2159" s="1"/>
      <c r="K2159" s="1"/>
      <c r="L2159" s="1"/>
      <c r="M2159" s="1"/>
      <c r="N2159" s="2"/>
      <c r="O2159" s="2"/>
      <c r="P2159" s="2"/>
      <c r="Q2159" s="1"/>
      <c r="R2159" s="1"/>
      <c r="S2159" s="1"/>
      <c r="T2159" s="1"/>
      <c r="U2159" s="2"/>
      <c r="V2159" s="1"/>
      <c r="W2159" s="1"/>
      <c r="X2159" s="2"/>
      <c r="Y2159" s="1"/>
      <c r="Z2159" s="1"/>
      <c r="AA2159" s="2"/>
      <c r="AB2159" s="1"/>
      <c r="AC2159" s="1"/>
      <c r="AD2159" s="2"/>
      <c r="AE2159" s="1"/>
      <c r="AF2159" s="2"/>
    </row>
    <row r="2160" spans="1:32" x14ac:dyDescent="0.25">
      <c r="A2160" s="2"/>
      <c r="B2160" s="48"/>
      <c r="C2160" s="2"/>
      <c r="D2160" s="2"/>
      <c r="E2160" s="2"/>
      <c r="F2160" s="2"/>
      <c r="G2160" s="2"/>
      <c r="H2160" s="2"/>
      <c r="I2160" s="1"/>
      <c r="J2160" s="1"/>
      <c r="K2160" s="1"/>
      <c r="L2160" s="1"/>
      <c r="M2160" s="1"/>
      <c r="N2160" s="2"/>
      <c r="O2160" s="2"/>
      <c r="P2160" s="2"/>
      <c r="Q2160" s="1"/>
      <c r="R2160" s="1"/>
      <c r="S2160" s="1"/>
      <c r="T2160" s="1"/>
      <c r="U2160" s="2"/>
      <c r="V2160" s="1"/>
      <c r="W2160" s="1"/>
      <c r="X2160" s="2"/>
      <c r="Y2160" s="1"/>
      <c r="Z2160" s="1"/>
      <c r="AA2160" s="2"/>
      <c r="AB2160" s="1"/>
      <c r="AC2160" s="1"/>
      <c r="AD2160" s="2"/>
      <c r="AE2160" s="1"/>
      <c r="AF2160" s="2"/>
    </row>
    <row r="2161" spans="1:32" x14ac:dyDescent="0.25">
      <c r="A2161" s="2"/>
      <c r="B2161" s="48"/>
      <c r="C2161" s="2"/>
      <c r="D2161" s="2"/>
      <c r="E2161" s="2"/>
      <c r="F2161" s="2"/>
      <c r="G2161" s="2"/>
      <c r="H2161" s="2"/>
      <c r="I2161" s="1"/>
      <c r="J2161" s="1"/>
      <c r="K2161" s="1"/>
      <c r="L2161" s="1"/>
      <c r="M2161" s="1"/>
      <c r="N2161" s="2"/>
      <c r="O2161" s="2"/>
      <c r="P2161" s="2"/>
      <c r="Q2161" s="1"/>
      <c r="R2161" s="1"/>
      <c r="S2161" s="1"/>
      <c r="T2161" s="1"/>
      <c r="U2161" s="2"/>
      <c r="V2161" s="1"/>
      <c r="W2161" s="1"/>
      <c r="X2161" s="2"/>
      <c r="Y2161" s="1"/>
      <c r="Z2161" s="1"/>
      <c r="AA2161" s="2"/>
      <c r="AB2161" s="1"/>
      <c r="AC2161" s="1"/>
      <c r="AD2161" s="2"/>
      <c r="AE2161" s="1"/>
      <c r="AF2161" s="2"/>
    </row>
    <row r="2162" spans="1:32" x14ac:dyDescent="0.25">
      <c r="A2162" s="2"/>
      <c r="B2162" s="48"/>
      <c r="C2162" s="2"/>
      <c r="D2162" s="2"/>
      <c r="E2162" s="2"/>
      <c r="F2162" s="2"/>
      <c r="G2162" s="2"/>
      <c r="H2162" s="2"/>
      <c r="I2162" s="1"/>
      <c r="J2162" s="1"/>
      <c r="K2162" s="1"/>
      <c r="L2162" s="1"/>
      <c r="M2162" s="1"/>
      <c r="N2162" s="2"/>
      <c r="O2162" s="2"/>
      <c r="P2162" s="2"/>
      <c r="Q2162" s="3"/>
      <c r="R2162" s="1"/>
      <c r="S2162" s="1"/>
      <c r="T2162" s="1"/>
      <c r="U2162" s="2"/>
      <c r="V2162" s="1"/>
      <c r="W2162" s="1"/>
      <c r="X2162" s="2"/>
      <c r="Y2162" s="1"/>
      <c r="Z2162" s="1"/>
      <c r="AA2162" s="2"/>
      <c r="AB2162" s="1"/>
      <c r="AC2162" s="1"/>
      <c r="AD2162" s="2"/>
      <c r="AE2162" s="1"/>
      <c r="AF2162" s="2"/>
    </row>
    <row r="2163" spans="1:32" x14ac:dyDescent="0.25">
      <c r="A2163" s="2"/>
      <c r="B2163" s="48"/>
      <c r="C2163" s="2"/>
      <c r="D2163" s="2"/>
      <c r="E2163" s="2"/>
      <c r="F2163" s="2"/>
      <c r="G2163" s="2"/>
      <c r="H2163" s="2"/>
      <c r="I2163" s="1"/>
      <c r="J2163" s="1"/>
      <c r="K2163" s="1"/>
      <c r="L2163" s="1"/>
      <c r="M2163" s="1"/>
      <c r="N2163" s="2"/>
      <c r="O2163" s="2"/>
      <c r="P2163" s="2"/>
      <c r="Q2163" s="1"/>
      <c r="R2163" s="1"/>
      <c r="S2163" s="1"/>
      <c r="T2163" s="1"/>
      <c r="U2163" s="2"/>
      <c r="V2163" s="1"/>
      <c r="W2163" s="1"/>
      <c r="X2163" s="2"/>
      <c r="Y2163" s="1"/>
      <c r="Z2163" s="1"/>
      <c r="AA2163" s="2"/>
      <c r="AB2163" s="1"/>
      <c r="AC2163" s="1"/>
      <c r="AD2163" s="2"/>
      <c r="AE2163" s="1"/>
      <c r="AF2163" s="2"/>
    </row>
    <row r="2164" spans="1:32" x14ac:dyDescent="0.25">
      <c r="A2164" s="2"/>
      <c r="B2164" s="48"/>
      <c r="C2164" s="2"/>
      <c r="D2164" s="2"/>
      <c r="E2164" s="2"/>
      <c r="F2164" s="2"/>
      <c r="G2164" s="2"/>
      <c r="H2164" s="2"/>
      <c r="I2164" s="1"/>
      <c r="J2164" s="1"/>
      <c r="K2164" s="1"/>
      <c r="L2164" s="1"/>
      <c r="M2164" s="1"/>
      <c r="N2164" s="2"/>
      <c r="O2164" s="2"/>
      <c r="P2164" s="2"/>
      <c r="Q2164" s="1"/>
      <c r="R2164" s="1"/>
      <c r="S2164" s="1"/>
      <c r="T2164" s="1"/>
      <c r="U2164" s="2"/>
      <c r="V2164" s="1"/>
      <c r="W2164" s="1"/>
      <c r="X2164" s="2"/>
      <c r="Y2164" s="1"/>
      <c r="Z2164" s="1"/>
      <c r="AA2164" s="2"/>
      <c r="AB2164" s="1"/>
      <c r="AC2164" s="1"/>
      <c r="AD2164" s="2"/>
      <c r="AE2164" s="1"/>
      <c r="AF2164" s="2"/>
    </row>
    <row r="2165" spans="1:32" x14ac:dyDescent="0.25">
      <c r="A2165" s="2"/>
      <c r="B2165" s="48"/>
      <c r="C2165" s="2"/>
      <c r="D2165" s="2"/>
      <c r="E2165" s="2"/>
      <c r="F2165" s="2"/>
      <c r="G2165" s="2"/>
      <c r="H2165" s="2"/>
      <c r="I2165" s="1"/>
      <c r="J2165" s="1"/>
      <c r="K2165" s="1"/>
      <c r="L2165" s="1"/>
      <c r="M2165" s="1"/>
      <c r="N2165" s="2"/>
      <c r="O2165" s="2"/>
      <c r="P2165" s="2"/>
      <c r="Q2165" s="1"/>
      <c r="R2165" s="1"/>
      <c r="S2165" s="1"/>
      <c r="T2165" s="1"/>
      <c r="U2165" s="2"/>
      <c r="V2165" s="1"/>
      <c r="W2165" s="1"/>
      <c r="X2165" s="2"/>
      <c r="Y2165" s="1"/>
      <c r="Z2165" s="1"/>
      <c r="AA2165" s="2"/>
      <c r="AB2165" s="1"/>
      <c r="AC2165" s="1"/>
      <c r="AD2165" s="2"/>
      <c r="AE2165" s="1"/>
      <c r="AF2165" s="2"/>
    </row>
    <row r="2166" spans="1:32" x14ac:dyDescent="0.25">
      <c r="A2166" s="2"/>
      <c r="B2166" s="48"/>
      <c r="C2166" s="2"/>
      <c r="D2166" s="2"/>
      <c r="E2166" s="2"/>
      <c r="F2166" s="2"/>
      <c r="G2166" s="2"/>
      <c r="H2166" s="2"/>
      <c r="I2166" s="1"/>
      <c r="J2166" s="1"/>
      <c r="K2166" s="1"/>
      <c r="L2166" s="1"/>
      <c r="M2166" s="1"/>
      <c r="N2166" s="2"/>
      <c r="O2166" s="2"/>
      <c r="P2166" s="2"/>
      <c r="Q2166" s="1"/>
      <c r="R2166" s="1"/>
      <c r="S2166" s="1"/>
      <c r="T2166" s="1"/>
      <c r="U2166" s="2"/>
      <c r="V2166" s="1"/>
      <c r="W2166" s="1"/>
      <c r="X2166" s="2"/>
      <c r="Y2166" s="1"/>
      <c r="Z2166" s="1"/>
      <c r="AA2166" s="2"/>
      <c r="AB2166" s="1"/>
      <c r="AC2166" s="1"/>
      <c r="AD2166" s="2"/>
      <c r="AE2166" s="1"/>
      <c r="AF2166" s="2"/>
    </row>
    <row r="2167" spans="1:32" x14ac:dyDescent="0.25">
      <c r="A2167" s="2"/>
      <c r="B2167" s="48"/>
      <c r="C2167" s="2"/>
      <c r="D2167" s="2"/>
      <c r="E2167" s="2"/>
      <c r="F2167" s="2"/>
      <c r="G2167" s="2"/>
      <c r="H2167" s="2"/>
      <c r="I2167" s="1"/>
      <c r="J2167" s="1"/>
      <c r="K2167" s="1"/>
      <c r="L2167" s="1"/>
      <c r="M2167" s="1"/>
      <c r="N2167" s="2"/>
      <c r="O2167" s="2"/>
      <c r="P2167" s="2"/>
      <c r="Q2167" s="1"/>
      <c r="R2167" s="1"/>
      <c r="S2167" s="1"/>
      <c r="T2167" s="1"/>
      <c r="U2167" s="2"/>
      <c r="V2167" s="1"/>
      <c r="W2167" s="1"/>
      <c r="X2167" s="2"/>
      <c r="Y2167" s="1"/>
      <c r="Z2167" s="1"/>
      <c r="AA2167" s="1"/>
      <c r="AB2167" s="1"/>
      <c r="AC2167" s="1"/>
      <c r="AD2167" s="1"/>
      <c r="AE2167" s="1"/>
      <c r="AF2167" s="2"/>
    </row>
    <row r="2168" spans="1:32" x14ac:dyDescent="0.25">
      <c r="A2168" s="2"/>
      <c r="B2168" s="48"/>
      <c r="C2168" s="2"/>
      <c r="D2168" s="2"/>
      <c r="E2168" s="2"/>
      <c r="F2168" s="2"/>
      <c r="G2168" s="2"/>
      <c r="H2168" s="2"/>
      <c r="I2168" s="1"/>
      <c r="J2168" s="1"/>
      <c r="K2168" s="1"/>
      <c r="L2168" s="1"/>
      <c r="M2168" s="1"/>
      <c r="N2168" s="2"/>
      <c r="O2168" s="2"/>
      <c r="P2168" s="2"/>
      <c r="Q2168" s="1"/>
      <c r="R2168" s="1"/>
      <c r="S2168" s="1"/>
      <c r="T2168" s="1"/>
      <c r="U2168" s="2"/>
      <c r="V2168" s="1"/>
      <c r="W2168" s="1"/>
      <c r="X2168" s="2"/>
      <c r="Y2168" s="1"/>
      <c r="Z2168" s="1"/>
      <c r="AA2168" s="2"/>
      <c r="AB2168" s="1"/>
      <c r="AC2168" s="1"/>
      <c r="AD2168" s="2"/>
      <c r="AE2168" s="1"/>
      <c r="AF2168" s="2"/>
    </row>
    <row r="2169" spans="1:32" x14ac:dyDescent="0.25">
      <c r="A2169" s="2"/>
      <c r="B2169" s="48"/>
      <c r="C2169" s="2"/>
      <c r="D2169" s="2"/>
      <c r="E2169" s="2"/>
      <c r="F2169" s="2"/>
      <c r="G2169" s="2"/>
      <c r="H2169" s="2"/>
      <c r="I2169" s="1"/>
      <c r="J2169" s="1"/>
      <c r="K2169" s="1"/>
      <c r="L2169" s="1"/>
      <c r="M2169" s="1"/>
      <c r="N2169" s="2"/>
      <c r="O2169" s="2"/>
      <c r="P2169" s="2"/>
      <c r="Q2169" s="1"/>
      <c r="R2169" s="1"/>
      <c r="S2169" s="1"/>
      <c r="T2169" s="1"/>
      <c r="U2169" s="2"/>
      <c r="V2169" s="1"/>
      <c r="W2169" s="1"/>
      <c r="X2169" s="2"/>
      <c r="Y2169" s="1"/>
      <c r="Z2169" s="1"/>
      <c r="AA2169" s="2"/>
      <c r="AB2169" s="1"/>
      <c r="AC2169" s="1"/>
      <c r="AD2169" s="2"/>
      <c r="AE2169" s="1"/>
      <c r="AF2169" s="2"/>
    </row>
    <row r="2170" spans="1:32" x14ac:dyDescent="0.25">
      <c r="A2170" s="2"/>
      <c r="B2170" s="48"/>
      <c r="C2170" s="2"/>
      <c r="D2170" s="2"/>
      <c r="E2170" s="2"/>
      <c r="F2170" s="2"/>
      <c r="G2170" s="2"/>
      <c r="H2170" s="2"/>
      <c r="I2170" s="1"/>
      <c r="J2170" s="1"/>
      <c r="K2170" s="1"/>
      <c r="L2170" s="1"/>
      <c r="M2170" s="1"/>
      <c r="N2170" s="2"/>
      <c r="O2170" s="2"/>
      <c r="P2170" s="2"/>
      <c r="Q2170" s="1"/>
      <c r="R2170" s="1"/>
      <c r="S2170" s="1"/>
      <c r="T2170" s="1"/>
      <c r="U2170" s="2"/>
      <c r="V2170" s="1"/>
      <c r="W2170" s="1"/>
      <c r="X2170" s="2"/>
      <c r="Y2170" s="1"/>
      <c r="Z2170" s="1"/>
      <c r="AA2170" s="2"/>
      <c r="AB2170" s="1"/>
      <c r="AC2170" s="1"/>
      <c r="AD2170" s="2"/>
      <c r="AE2170" s="1"/>
      <c r="AF2170" s="2"/>
    </row>
    <row r="2171" spans="1:32" x14ac:dyDescent="0.25">
      <c r="A2171" s="2"/>
      <c r="B2171" s="48"/>
      <c r="C2171" s="2"/>
      <c r="D2171" s="2"/>
      <c r="E2171" s="2"/>
      <c r="F2171" s="2"/>
      <c r="G2171" s="2"/>
      <c r="H2171" s="2"/>
      <c r="I2171" s="1"/>
      <c r="J2171" s="1"/>
      <c r="K2171" s="1"/>
      <c r="L2171" s="1"/>
      <c r="M2171" s="1"/>
      <c r="N2171" s="2"/>
      <c r="O2171" s="2"/>
      <c r="P2171" s="2"/>
      <c r="Q2171" s="1"/>
      <c r="R2171" s="1"/>
      <c r="S2171" s="1"/>
      <c r="T2171" s="1"/>
      <c r="U2171" s="2"/>
      <c r="V2171" s="1"/>
      <c r="W2171" s="1"/>
      <c r="X2171" s="2"/>
      <c r="Y2171" s="1"/>
      <c r="Z2171" s="1"/>
      <c r="AA2171" s="2"/>
      <c r="AB2171" s="1"/>
      <c r="AC2171" s="1"/>
      <c r="AD2171" s="2"/>
      <c r="AE2171" s="1"/>
      <c r="AF2171" s="2"/>
    </row>
    <row r="2172" spans="1:32" x14ac:dyDescent="0.25">
      <c r="A2172" s="2"/>
      <c r="B2172" s="48"/>
      <c r="C2172" s="2"/>
      <c r="D2172" s="2"/>
      <c r="E2172" s="2"/>
      <c r="F2172" s="2"/>
      <c r="G2172" s="2"/>
      <c r="H2172" s="2"/>
      <c r="I2172" s="1"/>
      <c r="J2172" s="1"/>
      <c r="K2172" s="1"/>
      <c r="L2172" s="1"/>
      <c r="M2172" s="1"/>
      <c r="N2172" s="2"/>
      <c r="O2172" s="2"/>
      <c r="P2172" s="2"/>
      <c r="Q2172" s="1"/>
      <c r="R2172" s="1"/>
      <c r="S2172" s="1"/>
      <c r="T2172" s="1"/>
      <c r="U2172" s="2"/>
      <c r="V2172" s="1"/>
      <c r="W2172" s="1"/>
      <c r="X2172" s="2"/>
      <c r="Y2172" s="1"/>
      <c r="Z2172" s="1"/>
      <c r="AA2172" s="2"/>
      <c r="AB2172" s="1"/>
      <c r="AC2172" s="1"/>
      <c r="AD2172" s="2"/>
      <c r="AE2172" s="1"/>
      <c r="AF2172" s="2"/>
    </row>
    <row r="2173" spans="1:32" x14ac:dyDescent="0.25">
      <c r="A2173" s="2"/>
      <c r="B2173" s="48"/>
      <c r="C2173" s="2"/>
      <c r="D2173" s="2"/>
      <c r="E2173" s="2"/>
      <c r="F2173" s="2"/>
      <c r="G2173" s="2"/>
      <c r="H2173" s="2"/>
      <c r="I2173" s="1"/>
      <c r="J2173" s="1"/>
      <c r="K2173" s="1"/>
      <c r="L2173" s="1"/>
      <c r="M2173" s="1"/>
      <c r="N2173" s="2"/>
      <c r="O2173" s="2"/>
      <c r="P2173" s="2"/>
      <c r="Q2173" s="1"/>
      <c r="R2173" s="1"/>
      <c r="S2173" s="1"/>
      <c r="T2173" s="1"/>
      <c r="U2173" s="2"/>
      <c r="V2173" s="1"/>
      <c r="W2173" s="1"/>
      <c r="X2173" s="2"/>
      <c r="Y2173" s="1"/>
      <c r="Z2173" s="1"/>
      <c r="AA2173" s="2"/>
      <c r="AB2173" s="1"/>
      <c r="AC2173" s="1"/>
      <c r="AD2173" s="2"/>
      <c r="AE2173" s="1"/>
      <c r="AF2173" s="2"/>
    </row>
    <row r="2174" spans="1:32" x14ac:dyDescent="0.25">
      <c r="A2174" s="2"/>
      <c r="B2174" s="48"/>
      <c r="C2174" s="2"/>
      <c r="D2174" s="2"/>
      <c r="E2174" s="2"/>
      <c r="F2174" s="2"/>
      <c r="G2174" s="2"/>
      <c r="H2174" s="2"/>
      <c r="I2174" s="1"/>
      <c r="J2174" s="1"/>
      <c r="K2174" s="1"/>
      <c r="L2174" s="1"/>
      <c r="M2174" s="1"/>
      <c r="N2174" s="2"/>
      <c r="O2174" s="2"/>
      <c r="P2174" s="2"/>
      <c r="Q2174" s="1"/>
      <c r="R2174" s="1"/>
      <c r="S2174" s="1"/>
      <c r="T2174" s="1"/>
      <c r="U2174" s="2"/>
      <c r="V2174" s="1"/>
      <c r="W2174" s="1"/>
      <c r="X2174" s="2"/>
      <c r="Y2174" s="1"/>
      <c r="Z2174" s="1"/>
      <c r="AA2174" s="2"/>
      <c r="AB2174" s="1"/>
      <c r="AC2174" s="1"/>
      <c r="AD2174" s="2"/>
      <c r="AE2174" s="1"/>
      <c r="AF2174" s="2"/>
    </row>
    <row r="2175" spans="1:32" x14ac:dyDescent="0.25">
      <c r="A2175" s="2"/>
      <c r="B2175" s="48"/>
      <c r="C2175" s="2"/>
      <c r="D2175" s="2"/>
      <c r="E2175" s="2"/>
      <c r="F2175" s="2"/>
      <c r="G2175" s="2"/>
      <c r="H2175" s="2"/>
      <c r="I2175" s="1"/>
      <c r="J2175" s="1"/>
      <c r="K2175" s="1"/>
      <c r="L2175" s="1"/>
      <c r="M2175" s="1"/>
      <c r="N2175" s="2"/>
      <c r="O2175" s="2"/>
      <c r="P2175" s="2"/>
      <c r="Q2175" s="1"/>
      <c r="R2175" s="1"/>
      <c r="S2175" s="1"/>
      <c r="T2175" s="1"/>
      <c r="U2175" s="2"/>
      <c r="V2175" s="1"/>
      <c r="W2175" s="1"/>
      <c r="X2175" s="2"/>
      <c r="Y2175" s="1"/>
      <c r="Z2175" s="1"/>
      <c r="AA2175" s="2"/>
      <c r="AB2175" s="1"/>
      <c r="AC2175" s="1"/>
      <c r="AD2175" s="2"/>
      <c r="AE2175" s="1"/>
      <c r="AF2175" s="2"/>
    </row>
    <row r="2176" spans="1:32" x14ac:dyDescent="0.25">
      <c r="A2176" s="2"/>
      <c r="B2176" s="48"/>
      <c r="C2176" s="2"/>
      <c r="D2176" s="2"/>
      <c r="E2176" s="2"/>
      <c r="F2176" s="2"/>
      <c r="G2176" s="2"/>
      <c r="H2176" s="2"/>
      <c r="I2176" s="1"/>
      <c r="J2176" s="1"/>
      <c r="K2176" s="1"/>
      <c r="L2176" s="1"/>
      <c r="M2176" s="1"/>
      <c r="N2176" s="2"/>
      <c r="O2176" s="2"/>
      <c r="P2176" s="2"/>
      <c r="Q2176" s="1"/>
      <c r="R2176" s="1"/>
      <c r="S2176" s="1"/>
      <c r="T2176" s="1"/>
      <c r="U2176" s="2"/>
      <c r="V2176" s="1"/>
      <c r="W2176" s="1"/>
      <c r="X2176" s="2"/>
      <c r="Y2176" s="1"/>
      <c r="Z2176" s="1"/>
      <c r="AA2176" s="2"/>
      <c r="AB2176" s="1"/>
      <c r="AC2176" s="1"/>
      <c r="AD2176" s="2"/>
      <c r="AE2176" s="1"/>
      <c r="AF2176" s="2"/>
    </row>
    <row r="2177" spans="1:32" x14ac:dyDescent="0.25">
      <c r="A2177" s="2"/>
      <c r="B2177" s="48"/>
      <c r="C2177" s="2"/>
      <c r="D2177" s="2"/>
      <c r="E2177" s="2"/>
      <c r="F2177" s="2"/>
      <c r="G2177" s="2"/>
      <c r="H2177" s="2"/>
      <c r="I2177" s="1"/>
      <c r="J2177" s="1"/>
      <c r="K2177" s="1"/>
      <c r="L2177" s="1"/>
      <c r="M2177" s="1"/>
      <c r="N2177" s="2"/>
      <c r="O2177" s="2"/>
      <c r="P2177" s="2"/>
      <c r="Q2177" s="1"/>
      <c r="R2177" s="1"/>
      <c r="S2177" s="1"/>
      <c r="T2177" s="1"/>
      <c r="U2177" s="2"/>
      <c r="V2177" s="1"/>
      <c r="W2177" s="1"/>
      <c r="X2177" s="2"/>
      <c r="Y2177" s="1"/>
      <c r="Z2177" s="1"/>
      <c r="AA2177" s="2"/>
      <c r="AB2177" s="1"/>
      <c r="AC2177" s="1"/>
      <c r="AD2177" s="2"/>
      <c r="AE2177" s="1"/>
      <c r="AF2177" s="2"/>
    </row>
    <row r="2178" spans="1:32" x14ac:dyDescent="0.25">
      <c r="A2178" s="2"/>
      <c r="B2178" s="48"/>
      <c r="C2178" s="2"/>
      <c r="D2178" s="2"/>
      <c r="E2178" s="2"/>
      <c r="F2178" s="2"/>
      <c r="G2178" s="2"/>
      <c r="H2178" s="2"/>
      <c r="I2178" s="1"/>
      <c r="J2178" s="1"/>
      <c r="K2178" s="1"/>
      <c r="L2178" s="1"/>
      <c r="M2178" s="1"/>
      <c r="N2178" s="2"/>
      <c r="O2178" s="2"/>
      <c r="P2178" s="2"/>
      <c r="Q2178" s="1"/>
      <c r="R2178" s="1"/>
      <c r="S2178" s="1"/>
      <c r="T2178" s="1"/>
      <c r="U2178" s="2"/>
      <c r="V2178" s="1"/>
      <c r="W2178" s="1"/>
      <c r="X2178" s="2"/>
      <c r="Y2178" s="1"/>
      <c r="Z2178" s="1"/>
      <c r="AA2178" s="2"/>
      <c r="AB2178" s="1"/>
      <c r="AC2178" s="1"/>
      <c r="AD2178" s="2"/>
      <c r="AE2178" s="1"/>
      <c r="AF2178" s="2"/>
    </row>
    <row r="2179" spans="1:32" x14ac:dyDescent="0.25">
      <c r="A2179" s="2"/>
      <c r="B2179" s="48"/>
      <c r="C2179" s="2"/>
      <c r="D2179" s="2"/>
      <c r="E2179" s="2"/>
      <c r="F2179" s="2"/>
      <c r="G2179" s="2"/>
      <c r="H2179" s="2"/>
      <c r="I2179" s="1"/>
      <c r="J2179" s="1"/>
      <c r="K2179" s="1"/>
      <c r="L2179" s="1"/>
      <c r="M2179" s="1"/>
      <c r="N2179" s="2"/>
      <c r="O2179" s="2"/>
      <c r="P2179" s="2"/>
      <c r="Q2179" s="1"/>
      <c r="R2179" s="1"/>
      <c r="S2179" s="1"/>
      <c r="T2179" s="1"/>
      <c r="U2179" s="2"/>
      <c r="V2179" s="1"/>
      <c r="W2179" s="1"/>
      <c r="X2179" s="2"/>
      <c r="Y2179" s="1"/>
      <c r="Z2179" s="1"/>
      <c r="AA2179" s="2"/>
      <c r="AB2179" s="1"/>
      <c r="AC2179" s="1"/>
      <c r="AD2179" s="2"/>
      <c r="AE2179" s="1"/>
      <c r="AF2179" s="2"/>
    </row>
    <row r="2180" spans="1:32" x14ac:dyDescent="0.25">
      <c r="A2180" s="2"/>
      <c r="B2180" s="48"/>
      <c r="C2180" s="2"/>
      <c r="D2180" s="2"/>
      <c r="E2180" s="2"/>
      <c r="F2180" s="2"/>
      <c r="G2180" s="2"/>
      <c r="H2180" s="2"/>
      <c r="I2180" s="1"/>
      <c r="J2180" s="1"/>
      <c r="K2180" s="1"/>
      <c r="L2180" s="1"/>
      <c r="M2180" s="1"/>
      <c r="N2180" s="2"/>
      <c r="O2180" s="2"/>
      <c r="P2180" s="2"/>
      <c r="Q2180" s="1"/>
      <c r="R2180" s="1"/>
      <c r="S2180" s="1"/>
      <c r="T2180" s="1"/>
      <c r="U2180" s="2"/>
      <c r="V2180" s="1"/>
      <c r="W2180" s="1"/>
      <c r="X2180" s="2"/>
      <c r="Y2180" s="1"/>
      <c r="Z2180" s="1"/>
      <c r="AA2180" s="2"/>
      <c r="AB2180" s="1"/>
      <c r="AC2180" s="1"/>
      <c r="AD2180" s="2"/>
      <c r="AE2180" s="1"/>
      <c r="AF2180" s="2"/>
    </row>
    <row r="2181" spans="1:32" x14ac:dyDescent="0.25">
      <c r="A2181" s="2"/>
      <c r="B2181" s="48"/>
      <c r="C2181" s="2"/>
      <c r="D2181" s="2"/>
      <c r="E2181" s="2"/>
      <c r="F2181" s="2"/>
      <c r="G2181" s="2"/>
      <c r="H2181" s="2"/>
      <c r="I2181" s="1"/>
      <c r="J2181" s="1"/>
      <c r="K2181" s="1"/>
      <c r="L2181" s="1"/>
      <c r="M2181" s="1"/>
      <c r="N2181" s="2"/>
      <c r="O2181" s="2"/>
      <c r="P2181" s="2"/>
      <c r="Q2181" s="1"/>
      <c r="R2181" s="1"/>
      <c r="S2181" s="1"/>
      <c r="T2181" s="1"/>
      <c r="U2181" s="2"/>
      <c r="V2181" s="1"/>
      <c r="W2181" s="1"/>
      <c r="X2181" s="2"/>
      <c r="Y2181" s="1"/>
      <c r="Z2181" s="1"/>
      <c r="AA2181" s="2"/>
      <c r="AB2181" s="1"/>
      <c r="AC2181" s="1"/>
      <c r="AD2181" s="2"/>
      <c r="AE2181" s="1"/>
      <c r="AF2181" s="2"/>
    </row>
    <row r="2182" spans="1:32" x14ac:dyDescent="0.25">
      <c r="A2182" s="2"/>
      <c r="B2182" s="48"/>
      <c r="C2182" s="2"/>
      <c r="D2182" s="2"/>
      <c r="E2182" s="2"/>
      <c r="F2182" s="2"/>
      <c r="G2182" s="2"/>
      <c r="H2182" s="2"/>
      <c r="I2182" s="1"/>
      <c r="J2182" s="1"/>
      <c r="K2182" s="1"/>
      <c r="L2182" s="1"/>
      <c r="M2182" s="1"/>
      <c r="N2182" s="2"/>
      <c r="O2182" s="2"/>
      <c r="P2182" s="2"/>
      <c r="Q2182" s="1"/>
      <c r="R2182" s="1"/>
      <c r="S2182" s="1"/>
      <c r="T2182" s="1"/>
      <c r="U2182" s="2"/>
      <c r="V2182" s="1"/>
      <c r="W2182" s="1"/>
      <c r="X2182" s="2"/>
      <c r="Y2182" s="1"/>
      <c r="Z2182" s="1"/>
      <c r="AA2182" s="2"/>
      <c r="AB2182" s="1"/>
      <c r="AC2182" s="1"/>
      <c r="AD2182" s="2"/>
      <c r="AE2182" s="1"/>
      <c r="AF2182" s="2"/>
    </row>
    <row r="2183" spans="1:32" x14ac:dyDescent="0.25">
      <c r="A2183" s="2"/>
      <c r="B2183" s="48"/>
      <c r="C2183" s="2"/>
      <c r="D2183" s="2"/>
      <c r="E2183" s="2"/>
      <c r="F2183" s="2"/>
      <c r="G2183" s="2"/>
      <c r="H2183" s="2"/>
      <c r="I2183" s="1"/>
      <c r="J2183" s="1"/>
      <c r="K2183" s="1"/>
      <c r="L2183" s="1"/>
      <c r="M2183" s="1"/>
      <c r="N2183" s="2"/>
      <c r="O2183" s="2"/>
      <c r="P2183" s="2"/>
      <c r="Q2183" s="1"/>
      <c r="R2183" s="1"/>
      <c r="S2183" s="1"/>
      <c r="T2183" s="1"/>
      <c r="U2183" s="2"/>
      <c r="V2183" s="1"/>
      <c r="W2183" s="1"/>
      <c r="X2183" s="2"/>
      <c r="Y2183" s="1"/>
      <c r="Z2183" s="1"/>
      <c r="AA2183" s="2"/>
      <c r="AB2183" s="1"/>
      <c r="AC2183" s="1"/>
      <c r="AD2183" s="2"/>
      <c r="AE2183" s="1"/>
      <c r="AF2183" s="2"/>
    </row>
    <row r="2184" spans="1:32" x14ac:dyDescent="0.25">
      <c r="A2184" s="2"/>
      <c r="B2184" s="48"/>
      <c r="C2184" s="2"/>
      <c r="D2184" s="2"/>
      <c r="E2184" s="2"/>
      <c r="F2184" s="2"/>
      <c r="G2184" s="2"/>
      <c r="H2184" s="2"/>
      <c r="I2184" s="1"/>
      <c r="J2184" s="1"/>
      <c r="K2184" s="1"/>
      <c r="L2184" s="1"/>
      <c r="M2184" s="1"/>
      <c r="N2184" s="2"/>
      <c r="O2184" s="2"/>
      <c r="P2184" s="2"/>
      <c r="Q2184" s="1"/>
      <c r="R2184" s="1"/>
      <c r="S2184" s="1"/>
      <c r="T2184" s="1"/>
      <c r="U2184" s="2"/>
      <c r="V2184" s="1"/>
      <c r="W2184" s="1"/>
      <c r="X2184" s="2"/>
      <c r="Y2184" s="1"/>
      <c r="Z2184" s="1"/>
      <c r="AA2184" s="2"/>
      <c r="AB2184" s="1"/>
      <c r="AC2184" s="1"/>
      <c r="AD2184" s="2"/>
      <c r="AE2184" s="1"/>
      <c r="AF2184" s="2"/>
    </row>
    <row r="2185" spans="1:32" x14ac:dyDescent="0.25">
      <c r="A2185" s="2"/>
      <c r="B2185" s="48"/>
      <c r="C2185" s="2"/>
      <c r="D2185" s="2"/>
      <c r="E2185" s="2"/>
      <c r="F2185" s="2"/>
      <c r="G2185" s="2"/>
      <c r="H2185" s="2"/>
      <c r="I2185" s="1"/>
      <c r="J2185" s="1"/>
      <c r="K2185" s="1"/>
      <c r="L2185" s="1"/>
      <c r="M2185" s="1"/>
      <c r="N2185" s="2"/>
      <c r="O2185" s="2"/>
      <c r="P2185" s="2"/>
      <c r="Q2185" s="1"/>
      <c r="R2185" s="1"/>
      <c r="S2185" s="1"/>
      <c r="T2185" s="1"/>
      <c r="U2185" s="2"/>
      <c r="V2185" s="1"/>
      <c r="W2185" s="1"/>
      <c r="X2185" s="2"/>
      <c r="Y2185" s="1"/>
      <c r="Z2185" s="1"/>
      <c r="AA2185" s="2"/>
      <c r="AB2185" s="1"/>
      <c r="AC2185" s="1"/>
      <c r="AD2185" s="2"/>
      <c r="AE2185" s="1"/>
      <c r="AF2185" s="2"/>
    </row>
    <row r="2186" spans="1:32" x14ac:dyDescent="0.25">
      <c r="A2186" s="2"/>
      <c r="B2186" s="48"/>
      <c r="C2186" s="2"/>
      <c r="D2186" s="2"/>
      <c r="E2186" s="2"/>
      <c r="F2186" s="2"/>
      <c r="G2186" s="2"/>
      <c r="H2186" s="2"/>
      <c r="I2186" s="1"/>
      <c r="J2186" s="1"/>
      <c r="K2186" s="1"/>
      <c r="L2186" s="1"/>
      <c r="M2186" s="1"/>
      <c r="N2186" s="2"/>
      <c r="O2186" s="2"/>
      <c r="P2186" s="2"/>
      <c r="Q2186" s="1"/>
      <c r="R2186" s="1"/>
      <c r="S2186" s="1"/>
      <c r="T2186" s="1"/>
      <c r="U2186" s="2"/>
      <c r="V2186" s="1"/>
      <c r="W2186" s="1"/>
      <c r="X2186" s="2"/>
      <c r="Y2186" s="1"/>
      <c r="Z2186" s="1"/>
      <c r="AA2186" s="2"/>
      <c r="AB2186" s="1"/>
      <c r="AC2186" s="1"/>
      <c r="AD2186" s="2"/>
      <c r="AE2186" s="1"/>
      <c r="AF2186" s="2"/>
    </row>
    <row r="2187" spans="1:32" x14ac:dyDescent="0.25">
      <c r="A2187" s="2"/>
      <c r="B2187" s="48"/>
      <c r="C2187" s="2"/>
      <c r="D2187" s="2"/>
      <c r="E2187" s="2"/>
      <c r="F2187" s="2"/>
      <c r="G2187" s="2"/>
      <c r="H2187" s="2"/>
      <c r="I2187" s="1"/>
      <c r="J2187" s="1"/>
      <c r="K2187" s="1"/>
      <c r="L2187" s="1"/>
      <c r="M2187" s="1"/>
      <c r="N2187" s="2"/>
      <c r="O2187" s="2"/>
      <c r="P2187" s="2"/>
      <c r="Q2187" s="1"/>
      <c r="R2187" s="1"/>
      <c r="S2187" s="1"/>
      <c r="T2187" s="1"/>
      <c r="U2187" s="2"/>
      <c r="V2187" s="1"/>
      <c r="W2187" s="1"/>
      <c r="X2187" s="2"/>
      <c r="Y2187" s="1"/>
      <c r="Z2187" s="1"/>
      <c r="AA2187" s="2"/>
      <c r="AB2187" s="1"/>
      <c r="AC2187" s="1"/>
      <c r="AD2187" s="2"/>
      <c r="AE2187" s="1"/>
      <c r="AF2187" s="2"/>
    </row>
    <row r="2188" spans="1:32" x14ac:dyDescent="0.25">
      <c r="A2188" s="2"/>
      <c r="B2188" s="48"/>
      <c r="C2188" s="2"/>
      <c r="D2188" s="2"/>
      <c r="E2188" s="2"/>
      <c r="F2188" s="2"/>
      <c r="G2188" s="2"/>
      <c r="H2188" s="2"/>
      <c r="I2188" s="1"/>
      <c r="J2188" s="1"/>
      <c r="K2188" s="1"/>
      <c r="L2188" s="1"/>
      <c r="M2188" s="1"/>
      <c r="N2188" s="2"/>
      <c r="O2188" s="2"/>
      <c r="P2188" s="2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2"/>
    </row>
    <row r="2189" spans="1:32" x14ac:dyDescent="0.25">
      <c r="A2189" s="2"/>
      <c r="B2189" s="48"/>
      <c r="C2189" s="2"/>
      <c r="D2189" s="2"/>
      <c r="E2189" s="2"/>
      <c r="F2189" s="2"/>
      <c r="G2189" s="2"/>
      <c r="H2189" s="2"/>
      <c r="I2189" s="1"/>
      <c r="J2189" s="1"/>
      <c r="K2189" s="1"/>
      <c r="L2189" s="1"/>
      <c r="M2189" s="1"/>
      <c r="N2189" s="2"/>
      <c r="O2189" s="2"/>
      <c r="P2189" s="2"/>
      <c r="Q2189" s="1"/>
      <c r="R2189" s="1"/>
      <c r="S2189" s="1"/>
      <c r="T2189" s="1"/>
      <c r="U2189" s="2"/>
      <c r="V2189" s="1"/>
      <c r="W2189" s="1"/>
      <c r="X2189" s="2"/>
      <c r="Y2189" s="1"/>
      <c r="Z2189" s="1"/>
      <c r="AA2189" s="2"/>
      <c r="AB2189" s="1"/>
      <c r="AC2189" s="1"/>
      <c r="AD2189" s="2"/>
      <c r="AE2189" s="1"/>
      <c r="AF2189" s="2"/>
    </row>
    <row r="2190" spans="1:32" x14ac:dyDescent="0.25">
      <c r="A2190" s="2"/>
      <c r="B2190" s="48"/>
      <c r="C2190" s="2"/>
      <c r="D2190" s="2"/>
      <c r="E2190" s="2"/>
      <c r="F2190" s="2"/>
      <c r="G2190" s="2"/>
      <c r="H2190" s="2"/>
      <c r="I2190" s="1"/>
      <c r="J2190" s="1"/>
      <c r="K2190" s="1"/>
      <c r="L2190" s="1"/>
      <c r="M2190" s="1"/>
      <c r="N2190" s="2"/>
      <c r="O2190" s="2"/>
      <c r="P2190" s="2"/>
      <c r="Q2190" s="1"/>
      <c r="R2190" s="1"/>
      <c r="S2190" s="1"/>
      <c r="T2190" s="1"/>
      <c r="U2190" s="2"/>
      <c r="V2190" s="1"/>
      <c r="W2190" s="1"/>
      <c r="X2190" s="2"/>
      <c r="Y2190" s="1"/>
      <c r="Z2190" s="1"/>
      <c r="AA2190" s="2"/>
      <c r="AB2190" s="1"/>
      <c r="AC2190" s="1"/>
      <c r="AD2190" s="2"/>
      <c r="AE2190" s="1"/>
      <c r="AF2190" s="2"/>
    </row>
    <row r="2191" spans="1:32" x14ac:dyDescent="0.25">
      <c r="A2191" s="2"/>
      <c r="B2191" s="48"/>
      <c r="C2191" s="2"/>
      <c r="D2191" s="2"/>
      <c r="E2191" s="2"/>
      <c r="F2191" s="2"/>
      <c r="G2191" s="2"/>
      <c r="H2191" s="2"/>
      <c r="I2191" s="1"/>
      <c r="J2191" s="1"/>
      <c r="K2191" s="1"/>
      <c r="L2191" s="1"/>
      <c r="M2191" s="1"/>
      <c r="N2191" s="2"/>
      <c r="O2191" s="2"/>
      <c r="P2191" s="2"/>
      <c r="Q2191" s="1"/>
      <c r="R2191" s="1"/>
      <c r="S2191" s="1"/>
      <c r="T2191" s="1"/>
      <c r="U2191" s="2"/>
      <c r="V2191" s="1"/>
      <c r="W2191" s="1"/>
      <c r="X2191" s="2"/>
      <c r="Y2191" s="1"/>
      <c r="Z2191" s="1"/>
      <c r="AA2191" s="2"/>
      <c r="AB2191" s="1"/>
      <c r="AC2191" s="1"/>
      <c r="AD2191" s="2"/>
      <c r="AE2191" s="1"/>
      <c r="AF2191" s="2"/>
    </row>
    <row r="2192" spans="1:32" x14ac:dyDescent="0.25">
      <c r="A2192" s="2"/>
      <c r="B2192" s="48"/>
      <c r="C2192" s="2"/>
      <c r="D2192" s="2"/>
      <c r="E2192" s="2"/>
      <c r="F2192" s="2"/>
      <c r="G2192" s="2"/>
      <c r="H2192" s="2"/>
      <c r="I2192" s="1"/>
      <c r="J2192" s="1"/>
      <c r="K2192" s="1"/>
      <c r="L2192" s="1"/>
      <c r="M2192" s="1"/>
      <c r="N2192" s="2"/>
      <c r="O2192" s="2"/>
      <c r="P2192" s="2"/>
      <c r="Q2192" s="1"/>
      <c r="R2192" s="1"/>
      <c r="S2192" s="1"/>
      <c r="T2192" s="1"/>
      <c r="U2192" s="2"/>
      <c r="V2192" s="1"/>
      <c r="W2192" s="1"/>
      <c r="X2192" s="2"/>
      <c r="Y2192" s="1"/>
      <c r="Z2192" s="1"/>
      <c r="AA2192" s="2"/>
      <c r="AB2192" s="1"/>
      <c r="AC2192" s="1"/>
      <c r="AD2192" s="2"/>
      <c r="AE2192" s="1"/>
      <c r="AF2192" s="2"/>
    </row>
    <row r="2193" spans="1:32" x14ac:dyDescent="0.25">
      <c r="A2193" s="2"/>
      <c r="B2193" s="48"/>
      <c r="C2193" s="2"/>
      <c r="D2193" s="2"/>
      <c r="E2193" s="2"/>
      <c r="F2193" s="2"/>
      <c r="G2193" s="2"/>
      <c r="H2193" s="2"/>
      <c r="I2193" s="1"/>
      <c r="J2193" s="1"/>
      <c r="K2193" s="1"/>
      <c r="L2193" s="1"/>
      <c r="M2193" s="1"/>
      <c r="N2193" s="2"/>
      <c r="O2193" s="2"/>
      <c r="P2193" s="2"/>
      <c r="Q2193" s="1"/>
      <c r="R2193" s="1"/>
      <c r="S2193" s="1"/>
      <c r="T2193" s="1"/>
      <c r="U2193" s="2"/>
      <c r="V2193" s="1"/>
      <c r="W2193" s="1"/>
      <c r="X2193" s="2"/>
      <c r="Y2193" s="1"/>
      <c r="Z2193" s="1"/>
      <c r="AA2193" s="2"/>
      <c r="AB2193" s="1"/>
      <c r="AC2193" s="1"/>
      <c r="AD2193" s="2"/>
      <c r="AE2193" s="1"/>
      <c r="AF2193" s="2"/>
    </row>
    <row r="2194" spans="1:32" x14ac:dyDescent="0.25">
      <c r="A2194" s="2"/>
      <c r="B2194" s="48"/>
      <c r="C2194" s="2"/>
      <c r="D2194" s="2"/>
      <c r="E2194" s="2"/>
      <c r="F2194" s="2"/>
      <c r="G2194" s="2"/>
      <c r="H2194" s="2"/>
      <c r="I2194" s="1"/>
      <c r="J2194" s="1"/>
      <c r="K2194" s="1"/>
      <c r="L2194" s="1"/>
      <c r="M2194" s="1"/>
      <c r="N2194" s="2"/>
      <c r="O2194" s="2"/>
      <c r="P2194" s="2"/>
      <c r="Q2194" s="1"/>
      <c r="R2194" s="1"/>
      <c r="S2194" s="1"/>
      <c r="T2194" s="1"/>
      <c r="U2194" s="2"/>
      <c r="V2194" s="1"/>
      <c r="W2194" s="1"/>
      <c r="X2194" s="2"/>
      <c r="Y2194" s="1"/>
      <c r="Z2194" s="1"/>
      <c r="AA2194" s="2"/>
      <c r="AB2194" s="1"/>
      <c r="AC2194" s="1"/>
      <c r="AD2194" s="2"/>
      <c r="AE2194" s="1"/>
      <c r="AF2194" s="2"/>
    </row>
    <row r="2195" spans="1:32" x14ac:dyDescent="0.25">
      <c r="A2195" s="2"/>
      <c r="B2195" s="48"/>
      <c r="C2195" s="2"/>
      <c r="D2195" s="2"/>
      <c r="E2195" s="2"/>
      <c r="F2195" s="2"/>
      <c r="G2195" s="2"/>
      <c r="H2195" s="2"/>
      <c r="I2195" s="1"/>
      <c r="J2195" s="1"/>
      <c r="K2195" s="1"/>
      <c r="L2195" s="1"/>
      <c r="M2195" s="1"/>
      <c r="N2195" s="2"/>
      <c r="O2195" s="2"/>
      <c r="P2195" s="2"/>
      <c r="Q2195" s="3"/>
      <c r="R2195" s="1"/>
      <c r="S2195" s="1"/>
      <c r="T2195" s="1"/>
      <c r="U2195" s="2"/>
      <c r="V2195" s="1"/>
      <c r="W2195" s="1"/>
      <c r="X2195" s="2"/>
      <c r="Y2195" s="1"/>
      <c r="Z2195" s="1"/>
      <c r="AA2195" s="2"/>
      <c r="AB2195" s="1"/>
      <c r="AC2195" s="1"/>
      <c r="AD2195" s="2"/>
      <c r="AE2195" s="1"/>
      <c r="AF2195" s="2"/>
    </row>
    <row r="2196" spans="1:32" x14ac:dyDescent="0.25">
      <c r="A2196" s="2"/>
      <c r="B2196" s="48"/>
      <c r="C2196" s="2"/>
      <c r="D2196" s="2"/>
      <c r="E2196" s="2"/>
      <c r="F2196" s="2"/>
      <c r="G2196" s="2"/>
      <c r="H2196" s="2"/>
      <c r="I2196" s="1"/>
      <c r="J2196" s="1"/>
      <c r="K2196" s="1"/>
      <c r="L2196" s="1"/>
      <c r="M2196" s="1"/>
      <c r="N2196" s="2"/>
      <c r="O2196" s="2"/>
      <c r="P2196" s="2"/>
      <c r="Q2196" s="1"/>
      <c r="R2196" s="1"/>
      <c r="S2196" s="1"/>
      <c r="T2196" s="1"/>
      <c r="U2196" s="2"/>
      <c r="V2196" s="1"/>
      <c r="W2196" s="1"/>
      <c r="X2196" s="2"/>
      <c r="Y2196" s="1"/>
      <c r="Z2196" s="1"/>
      <c r="AA2196" s="2"/>
      <c r="AB2196" s="1"/>
      <c r="AC2196" s="1"/>
      <c r="AD2196" s="2"/>
      <c r="AE2196" s="1"/>
      <c r="AF2196" s="2"/>
    </row>
    <row r="2197" spans="1:32" x14ac:dyDescent="0.25">
      <c r="A2197" s="2"/>
      <c r="B2197" s="48"/>
      <c r="C2197" s="2"/>
      <c r="D2197" s="2"/>
      <c r="E2197" s="2"/>
      <c r="F2197" s="2"/>
      <c r="G2197" s="2"/>
      <c r="H2197" s="2"/>
      <c r="I2197" s="1"/>
      <c r="J2197" s="1"/>
      <c r="K2197" s="1"/>
      <c r="L2197" s="1"/>
      <c r="M2197" s="1"/>
      <c r="N2197" s="2"/>
      <c r="O2197" s="2"/>
      <c r="P2197" s="2"/>
      <c r="Q2197" s="1"/>
      <c r="R2197" s="1"/>
      <c r="S2197" s="1"/>
      <c r="T2197" s="1"/>
      <c r="U2197" s="2"/>
      <c r="V2197" s="1"/>
      <c r="W2197" s="1"/>
      <c r="X2197" s="2"/>
      <c r="Y2197" s="1"/>
      <c r="Z2197" s="1"/>
      <c r="AA2197" s="2"/>
      <c r="AB2197" s="1"/>
      <c r="AC2197" s="1"/>
      <c r="AD2197" s="2"/>
      <c r="AE2197" s="1"/>
      <c r="AF2197" s="2"/>
    </row>
    <row r="2198" spans="1:32" x14ac:dyDescent="0.25">
      <c r="A2198" s="2"/>
      <c r="B2198" s="48"/>
      <c r="C2198" s="2"/>
      <c r="D2198" s="2"/>
      <c r="E2198" s="2"/>
      <c r="F2198" s="2"/>
      <c r="G2198" s="2"/>
      <c r="H2198" s="2"/>
      <c r="I2198" s="1"/>
      <c r="J2198" s="1"/>
      <c r="K2198" s="1"/>
      <c r="L2198" s="1"/>
      <c r="M2198" s="1"/>
      <c r="N2198" s="2"/>
      <c r="O2198" s="2"/>
      <c r="P2198" s="2"/>
      <c r="Q2198" s="1"/>
      <c r="R2198" s="1"/>
      <c r="S2198" s="1"/>
      <c r="T2198" s="1"/>
      <c r="U2198" s="2"/>
      <c r="V2198" s="1"/>
      <c r="W2198" s="1"/>
      <c r="X2198" s="2"/>
      <c r="Y2198" s="1"/>
      <c r="Z2198" s="1"/>
      <c r="AA2198" s="2"/>
      <c r="AB2198" s="1"/>
      <c r="AC2198" s="1"/>
      <c r="AD2198" s="2"/>
      <c r="AE2198" s="1"/>
      <c r="AF2198" s="2"/>
    </row>
    <row r="2199" spans="1:32" x14ac:dyDescent="0.25">
      <c r="A2199" s="2"/>
      <c r="B2199" s="48"/>
      <c r="C2199" s="2"/>
      <c r="D2199" s="2"/>
      <c r="E2199" s="2"/>
      <c r="F2199" s="2"/>
      <c r="G2199" s="2"/>
      <c r="H2199" s="2"/>
      <c r="I2199" s="1"/>
      <c r="J2199" s="1"/>
      <c r="K2199" s="1"/>
      <c r="L2199" s="1"/>
      <c r="M2199" s="1"/>
      <c r="N2199" s="2"/>
      <c r="O2199" s="2"/>
      <c r="P2199" s="2"/>
      <c r="Q2199" s="1"/>
      <c r="R2199" s="1"/>
      <c r="S2199" s="1"/>
      <c r="T2199" s="1"/>
      <c r="U2199" s="2"/>
      <c r="V2199" s="1"/>
      <c r="W2199" s="1"/>
      <c r="X2199" s="2"/>
      <c r="Y2199" s="1"/>
      <c r="Z2199" s="1"/>
      <c r="AA2199" s="2"/>
      <c r="AB2199" s="1"/>
      <c r="AC2199" s="1"/>
      <c r="AD2199" s="2"/>
      <c r="AE2199" s="1"/>
      <c r="AF2199" s="2"/>
    </row>
    <row r="2200" spans="1:32" x14ac:dyDescent="0.25">
      <c r="A2200" s="2"/>
      <c r="B2200" s="48"/>
      <c r="C2200" s="2"/>
      <c r="D2200" s="2"/>
      <c r="E2200" s="2"/>
      <c r="F2200" s="2"/>
      <c r="G2200" s="2"/>
      <c r="H2200" s="2"/>
      <c r="I2200" s="1"/>
      <c r="J2200" s="1"/>
      <c r="K2200" s="1"/>
      <c r="L2200" s="1"/>
      <c r="M2200" s="1"/>
      <c r="N2200" s="2"/>
      <c r="O2200" s="2"/>
      <c r="P2200" s="2"/>
      <c r="Q2200" s="1"/>
      <c r="R2200" s="1"/>
      <c r="S2200" s="1"/>
      <c r="T2200" s="1"/>
      <c r="U2200" s="2"/>
      <c r="V2200" s="1"/>
      <c r="W2200" s="1"/>
      <c r="X2200" s="2"/>
      <c r="Y2200" s="1"/>
      <c r="Z2200" s="1"/>
      <c r="AA2200" s="2"/>
      <c r="AB2200" s="1"/>
      <c r="AC2200" s="1"/>
      <c r="AD2200" s="2"/>
      <c r="AE2200" s="1"/>
      <c r="AF2200" s="2"/>
    </row>
    <row r="2201" spans="1:32" x14ac:dyDescent="0.25">
      <c r="A2201" s="2"/>
      <c r="B2201" s="48"/>
      <c r="C2201" s="2"/>
      <c r="D2201" s="2"/>
      <c r="E2201" s="2"/>
      <c r="F2201" s="2"/>
      <c r="G2201" s="2"/>
      <c r="H2201" s="2"/>
      <c r="I2201" s="1"/>
      <c r="J2201" s="1"/>
      <c r="K2201" s="1"/>
      <c r="L2201" s="1"/>
      <c r="M2201" s="1"/>
      <c r="N2201" s="2"/>
      <c r="O2201" s="2"/>
      <c r="P2201" s="2"/>
      <c r="Q2201" s="1"/>
      <c r="R2201" s="1"/>
      <c r="S2201" s="1"/>
      <c r="T2201" s="1"/>
      <c r="U2201" s="2"/>
      <c r="V2201" s="1"/>
      <c r="W2201" s="1"/>
      <c r="X2201" s="2"/>
      <c r="Y2201" s="1"/>
      <c r="Z2201" s="1"/>
      <c r="AA2201" s="2"/>
      <c r="AB2201" s="1"/>
      <c r="AC2201" s="1"/>
      <c r="AD2201" s="2"/>
      <c r="AE2201" s="1"/>
      <c r="AF2201" s="2"/>
    </row>
    <row r="2202" spans="1:32" x14ac:dyDescent="0.25">
      <c r="A2202" s="2"/>
      <c r="B2202" s="48"/>
      <c r="C2202" s="2"/>
      <c r="D2202" s="2"/>
      <c r="E2202" s="2"/>
      <c r="F2202" s="2"/>
      <c r="G2202" s="2"/>
      <c r="H2202" s="2"/>
      <c r="I2202" s="1"/>
      <c r="J2202" s="1"/>
      <c r="K2202" s="1"/>
      <c r="L2202" s="1"/>
      <c r="M2202" s="1"/>
      <c r="N2202" s="2"/>
      <c r="O2202" s="2"/>
      <c r="P2202" s="2"/>
      <c r="Q2202" s="1"/>
      <c r="R2202" s="1"/>
      <c r="S2202" s="1"/>
      <c r="T2202" s="1"/>
      <c r="U2202" s="2"/>
      <c r="V2202" s="1"/>
      <c r="W2202" s="1"/>
      <c r="X2202" s="2"/>
      <c r="Y2202" s="1"/>
      <c r="Z2202" s="1"/>
      <c r="AA2202" s="1"/>
      <c r="AB2202" s="1"/>
      <c r="AC2202" s="1"/>
      <c r="AD2202" s="1"/>
      <c r="AE2202" s="1"/>
      <c r="AF2202" s="2"/>
    </row>
    <row r="2203" spans="1:32" x14ac:dyDescent="0.25">
      <c r="A2203" s="2"/>
      <c r="B2203" s="48"/>
      <c r="C2203" s="2"/>
      <c r="D2203" s="2"/>
      <c r="E2203" s="2"/>
      <c r="F2203" s="2"/>
      <c r="G2203" s="2"/>
      <c r="H2203" s="2"/>
      <c r="I2203" s="1"/>
      <c r="J2203" s="1"/>
      <c r="K2203" s="1"/>
      <c r="L2203" s="1"/>
      <c r="M2203" s="1"/>
      <c r="N2203" s="2"/>
      <c r="O2203" s="2"/>
      <c r="P2203" s="2"/>
      <c r="Q2203" s="1"/>
      <c r="R2203" s="1"/>
      <c r="S2203" s="1"/>
      <c r="T2203" s="1"/>
      <c r="U2203" s="2"/>
      <c r="V2203" s="1"/>
      <c r="W2203" s="1"/>
      <c r="X2203" s="2"/>
      <c r="Y2203" s="1"/>
      <c r="Z2203" s="1"/>
      <c r="AA2203" s="1"/>
      <c r="AB2203" s="1"/>
      <c r="AC2203" s="1"/>
      <c r="AD2203" s="1"/>
      <c r="AE2203" s="1"/>
      <c r="AF2203" s="2"/>
    </row>
    <row r="2204" spans="1:32" x14ac:dyDescent="0.25">
      <c r="A2204" s="2"/>
      <c r="B2204" s="48"/>
      <c r="C2204" s="2"/>
      <c r="D2204" s="2"/>
      <c r="E2204" s="2"/>
      <c r="F2204" s="2"/>
      <c r="G2204" s="2"/>
      <c r="H2204" s="2"/>
      <c r="I2204" s="1"/>
      <c r="J2204" s="1"/>
      <c r="K2204" s="1"/>
      <c r="L2204" s="1"/>
      <c r="M2204" s="1"/>
      <c r="N2204" s="2"/>
      <c r="O2204" s="2"/>
      <c r="P2204" s="2"/>
      <c r="Q2204" s="1"/>
      <c r="R2204" s="1"/>
      <c r="S2204" s="1"/>
      <c r="T2204" s="1"/>
      <c r="U2204" s="2"/>
      <c r="V2204" s="1"/>
      <c r="W2204" s="1"/>
      <c r="X2204" s="2"/>
      <c r="Y2204" s="1"/>
      <c r="Z2204" s="1"/>
      <c r="AA2204" s="2"/>
      <c r="AB2204" s="1"/>
      <c r="AC2204" s="1"/>
      <c r="AD2204" s="2"/>
      <c r="AE2204" s="1"/>
      <c r="AF2204" s="2"/>
    </row>
    <row r="2205" spans="1:32" x14ac:dyDescent="0.25">
      <c r="A2205" s="2"/>
      <c r="B2205" s="48"/>
      <c r="C2205" s="2"/>
      <c r="D2205" s="2"/>
      <c r="E2205" s="2"/>
      <c r="F2205" s="2"/>
      <c r="G2205" s="2"/>
      <c r="H2205" s="2"/>
      <c r="I2205" s="1"/>
      <c r="J2205" s="1"/>
      <c r="K2205" s="1"/>
      <c r="L2205" s="1"/>
      <c r="M2205" s="1"/>
      <c r="N2205" s="2"/>
      <c r="O2205" s="2"/>
      <c r="P2205" s="2"/>
      <c r="Q2205" s="1"/>
      <c r="R2205" s="1"/>
      <c r="S2205" s="1"/>
      <c r="T2205" s="1"/>
      <c r="U2205" s="2"/>
      <c r="V2205" s="1"/>
      <c r="W2205" s="1"/>
      <c r="X2205" s="2"/>
      <c r="Y2205" s="1"/>
      <c r="Z2205" s="1"/>
      <c r="AA2205" s="2"/>
      <c r="AB2205" s="1"/>
      <c r="AC2205" s="1"/>
      <c r="AD2205" s="2"/>
      <c r="AE2205" s="1"/>
      <c r="AF2205" s="2"/>
    </row>
    <row r="2206" spans="1:32" x14ac:dyDescent="0.25">
      <c r="A2206" s="2"/>
      <c r="B2206" s="48"/>
      <c r="C2206" s="2"/>
      <c r="D2206" s="2"/>
      <c r="E2206" s="2"/>
      <c r="F2206" s="2"/>
      <c r="G2206" s="2"/>
      <c r="H2206" s="2"/>
      <c r="I2206" s="1"/>
      <c r="J2206" s="1"/>
      <c r="K2206" s="1"/>
      <c r="L2206" s="1"/>
      <c r="M2206" s="1"/>
      <c r="N2206" s="2"/>
      <c r="O2206" s="2"/>
      <c r="P2206" s="2"/>
      <c r="Q2206" s="1"/>
      <c r="R2206" s="1"/>
      <c r="S2206" s="1"/>
      <c r="T2206" s="1"/>
      <c r="U2206" s="2"/>
      <c r="V2206" s="1"/>
      <c r="W2206" s="1"/>
      <c r="X2206" s="2"/>
      <c r="Y2206" s="1"/>
      <c r="Z2206" s="1"/>
      <c r="AA2206" s="2"/>
      <c r="AB2206" s="1"/>
      <c r="AC2206" s="1"/>
      <c r="AD2206" s="2"/>
      <c r="AE2206" s="1"/>
      <c r="AF2206" s="2"/>
    </row>
    <row r="2207" spans="1:32" x14ac:dyDescent="0.25">
      <c r="A2207" s="2"/>
      <c r="B2207" s="48"/>
      <c r="C2207" s="2"/>
      <c r="D2207" s="2"/>
      <c r="E2207" s="2"/>
      <c r="F2207" s="2"/>
      <c r="G2207" s="2"/>
      <c r="H2207" s="2"/>
      <c r="I2207" s="1"/>
      <c r="J2207" s="1"/>
      <c r="K2207" s="1"/>
      <c r="L2207" s="1"/>
      <c r="M2207" s="1"/>
      <c r="N2207" s="2"/>
      <c r="O2207" s="2"/>
      <c r="P2207" s="2"/>
      <c r="Q2207" s="1"/>
      <c r="R2207" s="1"/>
      <c r="S2207" s="1"/>
      <c r="T2207" s="1"/>
      <c r="U2207" s="2"/>
      <c r="V2207" s="1"/>
      <c r="W2207" s="1"/>
      <c r="X2207" s="2"/>
      <c r="Y2207" s="1"/>
      <c r="Z2207" s="1"/>
      <c r="AA2207" s="2"/>
      <c r="AB2207" s="1"/>
      <c r="AC2207" s="1"/>
      <c r="AD2207" s="2"/>
      <c r="AE2207" s="1"/>
      <c r="AF2207" s="2"/>
    </row>
    <row r="2208" spans="1:32" x14ac:dyDescent="0.25">
      <c r="A2208" s="2"/>
      <c r="B2208" s="48"/>
      <c r="C2208" s="2"/>
      <c r="D2208" s="2"/>
      <c r="E2208" s="2"/>
      <c r="F2208" s="2"/>
      <c r="G2208" s="2"/>
      <c r="H2208" s="2"/>
      <c r="I2208" s="1"/>
      <c r="J2208" s="1"/>
      <c r="K2208" s="1"/>
      <c r="L2208" s="1"/>
      <c r="M2208" s="1"/>
      <c r="N2208" s="2"/>
      <c r="O2208" s="2"/>
      <c r="P2208" s="2"/>
      <c r="Q2208" s="1"/>
      <c r="R2208" s="1"/>
      <c r="S2208" s="1"/>
      <c r="T2208" s="1"/>
      <c r="U2208" s="2"/>
      <c r="V2208" s="1"/>
      <c r="W2208" s="1"/>
      <c r="X2208" s="2"/>
      <c r="Y2208" s="1"/>
      <c r="Z2208" s="1"/>
      <c r="AA2208" s="2"/>
      <c r="AB2208" s="1"/>
      <c r="AC2208" s="1"/>
      <c r="AD2208" s="2"/>
      <c r="AE2208" s="1"/>
      <c r="AF2208" s="2"/>
    </row>
    <row r="2209" spans="1:32" x14ac:dyDescent="0.25">
      <c r="A2209" s="2"/>
      <c r="B2209" s="48"/>
      <c r="C2209" s="2"/>
      <c r="D2209" s="2"/>
      <c r="E2209" s="2"/>
      <c r="F2209" s="2"/>
      <c r="G2209" s="2"/>
      <c r="H2209" s="2"/>
      <c r="I2209" s="1"/>
      <c r="J2209" s="1"/>
      <c r="K2209" s="1"/>
      <c r="L2209" s="1"/>
      <c r="M2209" s="1"/>
      <c r="N2209" s="2"/>
      <c r="O2209" s="2"/>
      <c r="P2209" s="2"/>
      <c r="Q2209" s="1"/>
      <c r="R2209" s="1"/>
      <c r="S2209" s="1"/>
      <c r="T2209" s="1"/>
      <c r="U2209" s="2"/>
      <c r="V2209" s="1"/>
      <c r="W2209" s="1"/>
      <c r="X2209" s="2"/>
      <c r="Y2209" s="1"/>
      <c r="Z2209" s="1"/>
      <c r="AA2209" s="2"/>
      <c r="AB2209" s="1"/>
      <c r="AC2209" s="1"/>
      <c r="AD2209" s="2"/>
      <c r="AE2209" s="1"/>
      <c r="AF2209" s="2"/>
    </row>
    <row r="2210" spans="1:32" x14ac:dyDescent="0.25">
      <c r="A2210" s="2"/>
      <c r="B2210" s="48"/>
      <c r="C2210" s="2"/>
      <c r="D2210" s="2"/>
      <c r="E2210" s="2"/>
      <c r="F2210" s="2"/>
      <c r="G2210" s="2"/>
      <c r="H2210" s="2"/>
      <c r="I2210" s="1"/>
      <c r="J2210" s="1"/>
      <c r="K2210" s="1"/>
      <c r="L2210" s="1"/>
      <c r="M2210" s="1"/>
      <c r="N2210" s="2"/>
      <c r="O2210" s="2"/>
      <c r="P2210" s="2"/>
      <c r="Q2210" s="1"/>
      <c r="R2210" s="1"/>
      <c r="S2210" s="1"/>
      <c r="T2210" s="1"/>
      <c r="U2210" s="2"/>
      <c r="V2210" s="1"/>
      <c r="W2210" s="1"/>
      <c r="X2210" s="2"/>
      <c r="Y2210" s="1"/>
      <c r="Z2210" s="1"/>
      <c r="AA2210" s="2"/>
      <c r="AB2210" s="1"/>
      <c r="AC2210" s="1"/>
      <c r="AD2210" s="2"/>
      <c r="AE2210" s="1"/>
      <c r="AF2210" s="2"/>
    </row>
    <row r="2211" spans="1:32" x14ac:dyDescent="0.25">
      <c r="A2211" s="2"/>
      <c r="B2211" s="48"/>
      <c r="C2211" s="2"/>
      <c r="D2211" s="2"/>
      <c r="E2211" s="2"/>
      <c r="F2211" s="2"/>
      <c r="G2211" s="2"/>
      <c r="H2211" s="2"/>
      <c r="I2211" s="1"/>
      <c r="J2211" s="1"/>
      <c r="K2211" s="1"/>
      <c r="L2211" s="1"/>
      <c r="M2211" s="1"/>
      <c r="N2211" s="2"/>
      <c r="O2211" s="2"/>
      <c r="P2211" s="2"/>
      <c r="Q2211" s="1"/>
      <c r="R2211" s="1"/>
      <c r="S2211" s="1"/>
      <c r="T2211" s="1"/>
      <c r="U2211" s="2"/>
      <c r="V2211" s="1"/>
      <c r="W2211" s="1"/>
      <c r="X2211" s="2"/>
      <c r="Y2211" s="1"/>
      <c r="Z2211" s="1"/>
      <c r="AA2211" s="2"/>
      <c r="AB2211" s="1"/>
      <c r="AC2211" s="1"/>
      <c r="AD2211" s="2"/>
      <c r="AE2211" s="1"/>
      <c r="AF2211" s="2"/>
    </row>
    <row r="2212" spans="1:32" x14ac:dyDescent="0.25">
      <c r="A2212" s="2"/>
      <c r="B2212" s="48"/>
      <c r="C2212" s="2"/>
      <c r="D2212" s="2"/>
      <c r="E2212" s="2"/>
      <c r="F2212" s="2"/>
      <c r="G2212" s="2"/>
      <c r="H2212" s="2"/>
      <c r="I2212" s="1"/>
      <c r="J2212" s="1"/>
      <c r="K2212" s="1"/>
      <c r="L2212" s="1"/>
      <c r="M2212" s="1"/>
      <c r="N2212" s="2"/>
      <c r="O2212" s="2"/>
      <c r="P2212" s="2"/>
      <c r="Q2212" s="1"/>
      <c r="R2212" s="1"/>
      <c r="S2212" s="1"/>
      <c r="T2212" s="1"/>
      <c r="U2212" s="2"/>
      <c r="V2212" s="1"/>
      <c r="W2212" s="1"/>
      <c r="X2212" s="2"/>
      <c r="Y2212" s="1"/>
      <c r="Z2212" s="1"/>
      <c r="AA2212" s="2"/>
      <c r="AB2212" s="1"/>
      <c r="AC2212" s="1"/>
      <c r="AD2212" s="2"/>
      <c r="AE2212" s="1"/>
      <c r="AF2212" s="2"/>
    </row>
    <row r="2213" spans="1:32" x14ac:dyDescent="0.25">
      <c r="A2213" s="2"/>
      <c r="B2213" s="48"/>
      <c r="C2213" s="2"/>
      <c r="D2213" s="2"/>
      <c r="E2213" s="2"/>
      <c r="F2213" s="2"/>
      <c r="G2213" s="2"/>
      <c r="H2213" s="2"/>
      <c r="I2213" s="1"/>
      <c r="J2213" s="1"/>
      <c r="K2213" s="1"/>
      <c r="L2213" s="1"/>
      <c r="M2213" s="1"/>
      <c r="N2213" s="2"/>
      <c r="O2213" s="2"/>
      <c r="P2213" s="2"/>
      <c r="Q2213" s="1"/>
      <c r="R2213" s="1"/>
      <c r="S2213" s="1"/>
      <c r="T2213" s="1"/>
      <c r="U2213" s="2"/>
      <c r="V2213" s="1"/>
      <c r="W2213" s="1"/>
      <c r="X2213" s="2"/>
      <c r="Y2213" s="1"/>
      <c r="Z2213" s="1"/>
      <c r="AA2213" s="2"/>
      <c r="AB2213" s="1"/>
      <c r="AC2213" s="1"/>
      <c r="AD2213" s="2"/>
      <c r="AE2213" s="1"/>
      <c r="AF2213" s="2"/>
    </row>
    <row r="2214" spans="1:32" x14ac:dyDescent="0.25">
      <c r="A2214" s="2"/>
      <c r="B2214" s="48"/>
      <c r="C2214" s="2"/>
      <c r="D2214" s="2"/>
      <c r="E2214" s="2"/>
      <c r="F2214" s="2"/>
      <c r="G2214" s="2"/>
      <c r="H2214" s="2"/>
      <c r="I2214" s="1"/>
      <c r="J2214" s="1"/>
      <c r="K2214" s="1"/>
      <c r="L2214" s="1"/>
      <c r="M2214" s="1"/>
      <c r="N2214" s="2"/>
      <c r="O2214" s="2"/>
      <c r="P2214" s="2"/>
      <c r="Q2214" s="1"/>
      <c r="R2214" s="1"/>
      <c r="S2214" s="1"/>
      <c r="T2214" s="1"/>
      <c r="U2214" s="2"/>
      <c r="V2214" s="1"/>
      <c r="W2214" s="1"/>
      <c r="X2214" s="2"/>
      <c r="Y2214" s="1"/>
      <c r="Z2214" s="1"/>
      <c r="AA2214" s="2"/>
      <c r="AB2214" s="1"/>
      <c r="AC2214" s="1"/>
      <c r="AD2214" s="2"/>
      <c r="AE2214" s="1"/>
      <c r="AF2214" s="2"/>
    </row>
    <row r="2215" spans="1:32" x14ac:dyDescent="0.25">
      <c r="A2215" s="2"/>
      <c r="B2215" s="48"/>
      <c r="C2215" s="2"/>
      <c r="D2215" s="2"/>
      <c r="E2215" s="2"/>
      <c r="F2215" s="2"/>
      <c r="G2215" s="2"/>
      <c r="H2215" s="2"/>
      <c r="I2215" s="1"/>
      <c r="J2215" s="1"/>
      <c r="K2215" s="1"/>
      <c r="L2215" s="1"/>
      <c r="M2215" s="1"/>
      <c r="N2215" s="2"/>
      <c r="O2215" s="2"/>
      <c r="P2215" s="2"/>
      <c r="Q2215" s="1"/>
      <c r="R2215" s="1"/>
      <c r="S2215" s="1"/>
      <c r="T2215" s="1"/>
      <c r="U2215" s="2"/>
      <c r="V2215" s="1"/>
      <c r="W2215" s="1"/>
      <c r="X2215" s="2"/>
      <c r="Y2215" s="1"/>
      <c r="Z2215" s="1"/>
      <c r="AA2215" s="2"/>
      <c r="AB2215" s="1"/>
      <c r="AC2215" s="1"/>
      <c r="AD2215" s="2"/>
      <c r="AE2215" s="1"/>
      <c r="AF2215" s="2"/>
    </row>
    <row r="2216" spans="1:32" x14ac:dyDescent="0.25">
      <c r="A2216" s="2"/>
      <c r="B2216" s="48"/>
      <c r="C2216" s="2"/>
      <c r="D2216" s="2"/>
      <c r="E2216" s="2"/>
      <c r="F2216" s="2"/>
      <c r="G2216" s="2"/>
      <c r="H2216" s="2"/>
      <c r="I2216" s="1"/>
      <c r="J2216" s="1"/>
      <c r="K2216" s="1"/>
      <c r="L2216" s="1"/>
      <c r="M2216" s="1"/>
      <c r="N2216" s="2"/>
      <c r="O2216" s="2"/>
      <c r="P2216" s="2"/>
      <c r="Q2216" s="1"/>
      <c r="R2216" s="1"/>
      <c r="S2216" s="1"/>
      <c r="T2216" s="1"/>
      <c r="U2216" s="2"/>
      <c r="V2216" s="1"/>
      <c r="W2216" s="1"/>
      <c r="X2216" s="2"/>
      <c r="Y2216" s="1"/>
      <c r="Z2216" s="1"/>
      <c r="AA2216" s="2"/>
      <c r="AB2216" s="1"/>
      <c r="AC2216" s="1"/>
      <c r="AD2216" s="2"/>
      <c r="AE2216" s="1"/>
      <c r="AF2216" s="2"/>
    </row>
    <row r="2217" spans="1:32" x14ac:dyDescent="0.25">
      <c r="A2217" s="2"/>
      <c r="B2217" s="48"/>
      <c r="C2217" s="2"/>
      <c r="D2217" s="2"/>
      <c r="E2217" s="2"/>
      <c r="F2217" s="2"/>
      <c r="G2217" s="2"/>
      <c r="H2217" s="2"/>
      <c r="I2217" s="1"/>
      <c r="J2217" s="1"/>
      <c r="K2217" s="1"/>
      <c r="L2217" s="1"/>
      <c r="M2217" s="1"/>
      <c r="N2217" s="2"/>
      <c r="O2217" s="2"/>
      <c r="P2217" s="2"/>
      <c r="Q2217" s="1"/>
      <c r="R2217" s="1"/>
      <c r="S2217" s="1"/>
      <c r="T2217" s="1"/>
      <c r="U2217" s="2"/>
      <c r="V2217" s="1"/>
      <c r="W2217" s="1"/>
      <c r="X2217" s="2"/>
      <c r="Y2217" s="1"/>
      <c r="Z2217" s="1"/>
      <c r="AA2217" s="2"/>
      <c r="AB2217" s="1"/>
      <c r="AC2217" s="1"/>
      <c r="AD2217" s="2"/>
      <c r="AE2217" s="1"/>
      <c r="AF2217" s="2"/>
    </row>
    <row r="2218" spans="1:32" x14ac:dyDescent="0.25">
      <c r="A2218" s="2"/>
      <c r="B2218" s="48"/>
      <c r="C2218" s="2"/>
      <c r="D2218" s="2"/>
      <c r="E2218" s="2"/>
      <c r="F2218" s="2"/>
      <c r="G2218" s="2"/>
      <c r="H2218" s="2"/>
      <c r="I2218" s="1"/>
      <c r="J2218" s="1"/>
      <c r="K2218" s="1"/>
      <c r="L2218" s="1"/>
      <c r="M2218" s="1"/>
      <c r="N2218" s="2"/>
      <c r="O2218" s="2"/>
      <c r="P2218" s="2"/>
      <c r="Q2218" s="1"/>
      <c r="R2218" s="1"/>
      <c r="S2218" s="1"/>
      <c r="T2218" s="1"/>
      <c r="U2218" s="2"/>
      <c r="V2218" s="1"/>
      <c r="W2218" s="1"/>
      <c r="X2218" s="2"/>
      <c r="Y2218" s="1"/>
      <c r="Z2218" s="1"/>
      <c r="AA2218" s="2"/>
      <c r="AB2218" s="1"/>
      <c r="AC2218" s="1"/>
      <c r="AD2218" s="2"/>
      <c r="AE2218" s="1"/>
      <c r="AF2218" s="2"/>
    </row>
    <row r="2219" spans="1:32" x14ac:dyDescent="0.25">
      <c r="A2219" s="2"/>
      <c r="B2219" s="48"/>
      <c r="C2219" s="2"/>
      <c r="D2219" s="2"/>
      <c r="E2219" s="2"/>
      <c r="F2219" s="2"/>
      <c r="G2219" s="2"/>
      <c r="H2219" s="2"/>
      <c r="I2219" s="1"/>
      <c r="J2219" s="1"/>
      <c r="K2219" s="1"/>
      <c r="L2219" s="1"/>
      <c r="M2219" s="1"/>
      <c r="N2219" s="2"/>
      <c r="O2219" s="2"/>
      <c r="P2219" s="2"/>
      <c r="Q2219" s="1"/>
      <c r="R2219" s="1"/>
      <c r="S2219" s="1"/>
      <c r="T2219" s="1"/>
      <c r="U2219" s="2"/>
      <c r="V2219" s="1"/>
      <c r="W2219" s="1"/>
      <c r="X2219" s="2"/>
      <c r="Y2219" s="1"/>
      <c r="Z2219" s="1"/>
      <c r="AA2219" s="2"/>
      <c r="AB2219" s="1"/>
      <c r="AC2219" s="1"/>
      <c r="AD2219" s="2"/>
      <c r="AE2219" s="1"/>
      <c r="AF2219" s="2"/>
    </row>
    <row r="2220" spans="1:32" x14ac:dyDescent="0.25">
      <c r="A2220" s="2"/>
      <c r="B2220" s="48"/>
      <c r="C2220" s="2"/>
      <c r="D2220" s="2"/>
      <c r="E2220" s="2"/>
      <c r="F2220" s="2"/>
      <c r="G2220" s="2"/>
      <c r="H2220" s="2"/>
      <c r="I2220" s="1"/>
      <c r="J2220" s="1"/>
      <c r="K2220" s="1"/>
      <c r="L2220" s="1"/>
      <c r="M2220" s="1"/>
      <c r="N2220" s="2"/>
      <c r="O2220" s="2"/>
      <c r="P2220" s="2"/>
      <c r="Q2220" s="1"/>
      <c r="R2220" s="1"/>
      <c r="S2220" s="1"/>
      <c r="T2220" s="1"/>
      <c r="U2220" s="2"/>
      <c r="V2220" s="1"/>
      <c r="W2220" s="1"/>
      <c r="X2220" s="2"/>
      <c r="Y2220" s="1"/>
      <c r="Z2220" s="1"/>
      <c r="AA2220" s="2"/>
      <c r="AB2220" s="1"/>
      <c r="AC2220" s="1"/>
      <c r="AD2220" s="2"/>
      <c r="AE2220" s="1"/>
      <c r="AF2220" s="2"/>
    </row>
    <row r="2221" spans="1:32" x14ac:dyDescent="0.25">
      <c r="A2221" s="2"/>
      <c r="B2221" s="48"/>
      <c r="C2221" s="2"/>
      <c r="D2221" s="2"/>
      <c r="E2221" s="2"/>
      <c r="F2221" s="2"/>
      <c r="G2221" s="2"/>
      <c r="H2221" s="2"/>
      <c r="I2221" s="1"/>
      <c r="J2221" s="1"/>
      <c r="K2221" s="1"/>
      <c r="L2221" s="1"/>
      <c r="M2221" s="1"/>
      <c r="N2221" s="2"/>
      <c r="O2221" s="2"/>
      <c r="P2221" s="2"/>
      <c r="Q2221" s="1"/>
      <c r="R2221" s="1"/>
      <c r="S2221" s="1"/>
      <c r="T2221" s="1"/>
      <c r="U2221" s="2"/>
      <c r="V2221" s="1"/>
      <c r="W2221" s="1"/>
      <c r="X2221" s="2"/>
      <c r="Y2221" s="1"/>
      <c r="Z2221" s="1"/>
      <c r="AA2221" s="2"/>
      <c r="AB2221" s="1"/>
      <c r="AC2221" s="1"/>
      <c r="AD2221" s="2"/>
      <c r="AE2221" s="1"/>
      <c r="AF2221" s="2"/>
    </row>
    <row r="2222" spans="1:32" x14ac:dyDescent="0.25">
      <c r="A2222" s="2"/>
      <c r="B2222" s="48"/>
      <c r="C2222" s="2"/>
      <c r="D2222" s="2"/>
      <c r="E2222" s="2"/>
      <c r="F2222" s="2"/>
      <c r="G2222" s="2"/>
      <c r="H2222" s="2"/>
      <c r="I2222" s="1"/>
      <c r="J2222" s="1"/>
      <c r="K2222" s="1"/>
      <c r="L2222" s="1"/>
      <c r="M2222" s="1"/>
      <c r="N2222" s="2"/>
      <c r="O2222" s="2"/>
      <c r="P2222" s="2"/>
      <c r="Q2222" s="1"/>
      <c r="R2222" s="1"/>
      <c r="S2222" s="1"/>
      <c r="T2222" s="1"/>
      <c r="U2222" s="2"/>
      <c r="V2222" s="1"/>
      <c r="W2222" s="1"/>
      <c r="X2222" s="2"/>
      <c r="Y2222" s="1"/>
      <c r="Z2222" s="1"/>
      <c r="AA2222" s="2"/>
      <c r="AB2222" s="1"/>
      <c r="AC2222" s="1"/>
      <c r="AD2222" s="2"/>
      <c r="AE2222" s="1"/>
      <c r="AF2222" s="2"/>
    </row>
    <row r="2223" spans="1:32" x14ac:dyDescent="0.25">
      <c r="A2223" s="2"/>
      <c r="B2223" s="48"/>
      <c r="C2223" s="2"/>
      <c r="D2223" s="2"/>
      <c r="E2223" s="2"/>
      <c r="F2223" s="2"/>
      <c r="G2223" s="2"/>
      <c r="H2223" s="2"/>
      <c r="I2223" s="1"/>
      <c r="J2223" s="1"/>
      <c r="K2223" s="1"/>
      <c r="L2223" s="1"/>
      <c r="M2223" s="1"/>
      <c r="N2223" s="2"/>
      <c r="O2223" s="2"/>
      <c r="P2223" s="2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2"/>
    </row>
    <row r="2224" spans="1:32" x14ac:dyDescent="0.25">
      <c r="A2224" s="2"/>
      <c r="B2224" s="48"/>
      <c r="C2224" s="2"/>
      <c r="D2224" s="2"/>
      <c r="E2224" s="2"/>
      <c r="F2224" s="2"/>
      <c r="G2224" s="2"/>
      <c r="H2224" s="2"/>
      <c r="I2224" s="1"/>
      <c r="J2224" s="1"/>
      <c r="K2224" s="1"/>
      <c r="L2224" s="1"/>
      <c r="M2224" s="1"/>
      <c r="N2224" s="2"/>
      <c r="O2224" s="2"/>
      <c r="P2224" s="2"/>
      <c r="Q2224" s="1"/>
      <c r="R2224" s="1"/>
      <c r="S2224" s="1"/>
      <c r="T2224" s="1"/>
      <c r="U2224" s="2"/>
      <c r="V2224" s="1"/>
      <c r="W2224" s="1"/>
      <c r="X2224" s="2"/>
      <c r="Y2224" s="1"/>
      <c r="Z2224" s="1"/>
      <c r="AA2224" s="55"/>
      <c r="AB2224" s="1"/>
      <c r="AC2224" s="1"/>
      <c r="AD2224" s="2"/>
      <c r="AE2224" s="1"/>
      <c r="AF2224" s="2"/>
    </row>
    <row r="2225" spans="1:32" x14ac:dyDescent="0.25">
      <c r="A2225" s="2"/>
      <c r="B2225" s="48"/>
      <c r="C2225" s="2"/>
      <c r="D2225" s="2"/>
      <c r="E2225" s="2"/>
      <c r="F2225" s="2"/>
      <c r="G2225" s="2"/>
      <c r="H2225" s="2"/>
      <c r="I2225" s="1"/>
      <c r="J2225" s="1"/>
      <c r="K2225" s="1"/>
      <c r="L2225" s="1"/>
      <c r="M2225" s="1"/>
      <c r="N2225" s="2"/>
      <c r="O2225" s="2"/>
      <c r="P2225" s="2"/>
      <c r="Q2225" s="1"/>
      <c r="R2225" s="1"/>
      <c r="S2225" s="1"/>
      <c r="T2225" s="1"/>
      <c r="U2225" s="2"/>
      <c r="V2225" s="1"/>
      <c r="W2225" s="1"/>
      <c r="X2225" s="2"/>
      <c r="Y2225" s="1"/>
      <c r="Z2225" s="1"/>
      <c r="AA2225" s="2"/>
      <c r="AB2225" s="1"/>
      <c r="AC2225" s="1"/>
      <c r="AD2225" s="2"/>
      <c r="AE2225" s="1"/>
      <c r="AF2225" s="2"/>
    </row>
    <row r="2226" spans="1:32" x14ac:dyDescent="0.25">
      <c r="A2226" s="2"/>
      <c r="B2226" s="48"/>
      <c r="C2226" s="2"/>
      <c r="D2226" s="2"/>
      <c r="E2226" s="2"/>
      <c r="F2226" s="2"/>
      <c r="G2226" s="2"/>
      <c r="H2226" s="2"/>
      <c r="I2226" s="1"/>
      <c r="J2226" s="1"/>
      <c r="K2226" s="1"/>
      <c r="L2226" s="1"/>
      <c r="M2226" s="1"/>
      <c r="N2226" s="2"/>
      <c r="O2226" s="2"/>
      <c r="P2226" s="2"/>
      <c r="Q2226" s="1"/>
      <c r="R2226" s="1"/>
      <c r="S2226" s="1"/>
      <c r="T2226" s="1"/>
      <c r="U2226" s="2"/>
      <c r="V2226" s="1"/>
      <c r="W2226" s="1"/>
      <c r="X2226" s="2"/>
      <c r="Y2226" s="1"/>
      <c r="Z2226" s="1"/>
      <c r="AA2226" s="2"/>
      <c r="AB2226" s="1"/>
      <c r="AC2226" s="1"/>
      <c r="AD2226" s="2"/>
      <c r="AE2226" s="1"/>
      <c r="AF2226" s="2"/>
    </row>
    <row r="2227" spans="1:32" x14ac:dyDescent="0.25">
      <c r="A2227" s="2"/>
      <c r="B2227" s="48"/>
      <c r="C2227" s="2"/>
      <c r="D2227" s="2"/>
      <c r="E2227" s="2"/>
      <c r="F2227" s="2"/>
      <c r="G2227" s="2"/>
      <c r="H2227" s="2"/>
      <c r="I2227" s="1"/>
      <c r="J2227" s="1"/>
      <c r="K2227" s="1"/>
      <c r="L2227" s="1"/>
      <c r="M2227" s="1"/>
      <c r="N2227" s="2"/>
      <c r="O2227" s="2"/>
      <c r="P2227" s="2"/>
      <c r="Q2227" s="1"/>
      <c r="R2227" s="1"/>
      <c r="S2227" s="1"/>
      <c r="T2227" s="1"/>
      <c r="U2227" s="2"/>
      <c r="V2227" s="1"/>
      <c r="W2227" s="1"/>
      <c r="X2227" s="2"/>
      <c r="Y2227" s="1"/>
      <c r="Z2227" s="1"/>
      <c r="AA2227" s="2"/>
      <c r="AB2227" s="1"/>
      <c r="AC2227" s="1"/>
      <c r="AD2227" s="2"/>
      <c r="AE2227" s="1"/>
      <c r="AF2227" s="2"/>
    </row>
    <row r="2228" spans="1:32" x14ac:dyDescent="0.25">
      <c r="A2228" s="2"/>
      <c r="B2228" s="48"/>
      <c r="C2228" s="2"/>
      <c r="D2228" s="2"/>
      <c r="E2228" s="2"/>
      <c r="F2228" s="2"/>
      <c r="G2228" s="2"/>
      <c r="H2228" s="2"/>
      <c r="I2228" s="1"/>
      <c r="J2228" s="1"/>
      <c r="K2228" s="1"/>
      <c r="L2228" s="1"/>
      <c r="M2228" s="1"/>
      <c r="N2228" s="2"/>
      <c r="O2228" s="2"/>
      <c r="P2228" s="2"/>
      <c r="Q2228" s="1"/>
      <c r="R2228" s="1"/>
      <c r="S2228" s="1"/>
      <c r="T2228" s="1"/>
      <c r="U2228" s="2"/>
      <c r="V2228" s="1"/>
      <c r="W2228" s="1"/>
      <c r="X2228" s="2"/>
      <c r="Y2228" s="1"/>
      <c r="Z2228" s="1"/>
      <c r="AA2228" s="2"/>
      <c r="AB2228" s="1"/>
      <c r="AC2228" s="1"/>
      <c r="AD2228" s="2"/>
      <c r="AE2228" s="1"/>
      <c r="AF2228" s="2"/>
    </row>
    <row r="2229" spans="1:32" x14ac:dyDescent="0.25">
      <c r="A2229" s="2"/>
      <c r="B2229" s="48"/>
      <c r="C2229" s="2"/>
      <c r="D2229" s="2"/>
      <c r="E2229" s="2"/>
      <c r="F2229" s="2"/>
      <c r="G2229" s="2"/>
      <c r="H2229" s="2"/>
      <c r="I2229" s="1"/>
      <c r="J2229" s="1"/>
      <c r="K2229" s="1"/>
      <c r="L2229" s="1"/>
      <c r="M2229" s="1"/>
      <c r="N2229" s="2"/>
      <c r="O2229" s="2"/>
      <c r="P2229" s="2"/>
      <c r="Q2229" s="1"/>
      <c r="R2229" s="1"/>
      <c r="S2229" s="1"/>
      <c r="T2229" s="1"/>
      <c r="U2229" s="2"/>
      <c r="V2229" s="1"/>
      <c r="W2229" s="1"/>
      <c r="X2229" s="2"/>
      <c r="Y2229" s="1"/>
      <c r="Z2229" s="1"/>
      <c r="AA2229" s="2"/>
      <c r="AB2229" s="1"/>
      <c r="AC2229" s="1"/>
      <c r="AD2229" s="2"/>
      <c r="AE2229" s="1"/>
      <c r="AF2229" s="2"/>
    </row>
    <row r="2230" spans="1:32" x14ac:dyDescent="0.25">
      <c r="A2230" s="2"/>
      <c r="B2230" s="48"/>
      <c r="C2230" s="2"/>
      <c r="D2230" s="2"/>
      <c r="E2230" s="2"/>
      <c r="F2230" s="2"/>
      <c r="G2230" s="2"/>
      <c r="H2230" s="2"/>
      <c r="I2230" s="1"/>
      <c r="J2230" s="1"/>
      <c r="K2230" s="1"/>
      <c r="L2230" s="1"/>
      <c r="M2230" s="1"/>
      <c r="N2230" s="2"/>
      <c r="O2230" s="2"/>
      <c r="P2230" s="2"/>
      <c r="Q2230" s="3"/>
      <c r="R2230" s="1"/>
      <c r="S2230" s="1"/>
      <c r="T2230" s="1"/>
      <c r="U2230" s="2"/>
      <c r="V2230" s="1"/>
      <c r="W2230" s="1"/>
      <c r="X2230" s="2"/>
      <c r="Y2230" s="1"/>
      <c r="Z2230" s="1"/>
      <c r="AA2230" s="2"/>
      <c r="AB2230" s="1"/>
      <c r="AC2230" s="1"/>
      <c r="AD2230" s="2"/>
      <c r="AE2230" s="1"/>
      <c r="AF2230" s="2"/>
    </row>
    <row r="2231" spans="1:32" x14ac:dyDescent="0.25">
      <c r="A2231" s="2"/>
      <c r="B2231" s="48"/>
      <c r="C2231" s="2"/>
      <c r="D2231" s="2"/>
      <c r="E2231" s="2"/>
      <c r="F2231" s="2"/>
      <c r="G2231" s="2"/>
      <c r="H2231" s="2"/>
      <c r="I2231" s="1"/>
      <c r="J2231" s="1"/>
      <c r="K2231" s="1"/>
      <c r="L2231" s="1"/>
      <c r="M2231" s="1"/>
      <c r="N2231" s="2"/>
      <c r="O2231" s="2"/>
      <c r="P2231" s="2"/>
      <c r="Q2231" s="1"/>
      <c r="R2231" s="1"/>
      <c r="S2231" s="1"/>
      <c r="T2231" s="1"/>
      <c r="U2231" s="2"/>
      <c r="V2231" s="1"/>
      <c r="W2231" s="1"/>
      <c r="X2231" s="2"/>
      <c r="Y2231" s="1"/>
      <c r="Z2231" s="1"/>
      <c r="AA2231" s="2"/>
      <c r="AB2231" s="1"/>
      <c r="AC2231" s="1"/>
      <c r="AD2231" s="2"/>
      <c r="AE2231" s="1"/>
      <c r="AF2231" s="2"/>
    </row>
    <row r="2232" spans="1:32" x14ac:dyDescent="0.25">
      <c r="A2232" s="2"/>
      <c r="B2232" s="48"/>
      <c r="C2232" s="2"/>
      <c r="D2232" s="2"/>
      <c r="E2232" s="2"/>
      <c r="F2232" s="2"/>
      <c r="G2232" s="2"/>
      <c r="H2232" s="2"/>
      <c r="I2232" s="1"/>
      <c r="J2232" s="1"/>
      <c r="K2232" s="1"/>
      <c r="L2232" s="1"/>
      <c r="M2232" s="1"/>
      <c r="N2232" s="2"/>
      <c r="O2232" s="2"/>
      <c r="P2232" s="2"/>
      <c r="Q2232" s="1"/>
      <c r="R2232" s="1"/>
      <c r="S2232" s="1"/>
      <c r="T2232" s="1"/>
      <c r="U2232" s="2"/>
      <c r="V2232" s="1"/>
      <c r="W2232" s="1"/>
      <c r="X2232" s="2"/>
      <c r="Y2232" s="1"/>
      <c r="Z2232" s="1"/>
      <c r="AA2232" s="2"/>
      <c r="AB2232" s="1"/>
      <c r="AC2232" s="1"/>
      <c r="AD2232" s="2"/>
      <c r="AE2232" s="1"/>
      <c r="AF2232" s="2"/>
    </row>
    <row r="2233" spans="1:32" x14ac:dyDescent="0.25">
      <c r="A2233" s="2"/>
      <c r="B2233" s="48"/>
      <c r="C2233" s="2"/>
      <c r="D2233" s="2"/>
      <c r="E2233" s="2"/>
      <c r="F2233" s="2"/>
      <c r="G2233" s="2"/>
      <c r="H2233" s="2"/>
      <c r="I2233" s="1"/>
      <c r="J2233" s="1"/>
      <c r="K2233" s="1"/>
      <c r="L2233" s="1"/>
      <c r="M2233" s="1"/>
      <c r="N2233" s="2"/>
      <c r="O2233" s="2"/>
      <c r="P2233" s="2"/>
      <c r="Q2233" s="1"/>
      <c r="R2233" s="1"/>
      <c r="S2233" s="1"/>
      <c r="T2233" s="1"/>
      <c r="U2233" s="2"/>
      <c r="V2233" s="1"/>
      <c r="W2233" s="1"/>
      <c r="X2233" s="2"/>
      <c r="Y2233" s="1"/>
      <c r="Z2233" s="1"/>
      <c r="AA2233" s="2"/>
      <c r="AB2233" s="1"/>
      <c r="AC2233" s="1"/>
      <c r="AD2233" s="2"/>
      <c r="AE2233" s="1"/>
      <c r="AF2233" s="2"/>
    </row>
    <row r="2234" spans="1:32" x14ac:dyDescent="0.25">
      <c r="A2234" s="2"/>
      <c r="B2234" s="48"/>
      <c r="C2234" s="2"/>
      <c r="D2234" s="2"/>
      <c r="E2234" s="2"/>
      <c r="F2234" s="2"/>
      <c r="G2234" s="2"/>
      <c r="H2234" s="2"/>
      <c r="I2234" s="1"/>
      <c r="J2234" s="1"/>
      <c r="K2234" s="1"/>
      <c r="L2234" s="1"/>
      <c r="M2234" s="1"/>
      <c r="N2234" s="2"/>
      <c r="O2234" s="2"/>
      <c r="P2234" s="2"/>
      <c r="Q2234" s="1"/>
      <c r="R2234" s="1"/>
      <c r="S2234" s="1"/>
      <c r="T2234" s="1"/>
      <c r="U2234" s="2"/>
      <c r="V2234" s="1"/>
      <c r="W2234" s="1"/>
      <c r="X2234" s="2"/>
      <c r="Y2234" s="1"/>
      <c r="Z2234" s="1"/>
      <c r="AA2234" s="2"/>
      <c r="AB2234" s="1"/>
      <c r="AC2234" s="1"/>
      <c r="AD2234" s="2"/>
      <c r="AE2234" s="1"/>
      <c r="AF2234" s="2"/>
    </row>
    <row r="2235" spans="1:32" x14ac:dyDescent="0.25">
      <c r="A2235" s="2"/>
      <c r="B2235" s="48"/>
      <c r="C2235" s="2"/>
      <c r="D2235" s="2"/>
      <c r="E2235" s="2"/>
      <c r="F2235" s="2"/>
      <c r="G2235" s="2"/>
      <c r="H2235" s="2"/>
      <c r="I2235" s="1"/>
      <c r="J2235" s="1"/>
      <c r="K2235" s="1"/>
      <c r="L2235" s="1"/>
      <c r="M2235" s="1"/>
      <c r="N2235" s="2"/>
      <c r="O2235" s="2"/>
      <c r="P2235" s="2"/>
      <c r="Q2235" s="1"/>
      <c r="R2235" s="1"/>
      <c r="S2235" s="1"/>
      <c r="T2235" s="1"/>
      <c r="U2235" s="2"/>
      <c r="V2235" s="1"/>
      <c r="W2235" s="1"/>
      <c r="X2235" s="2"/>
      <c r="Y2235" s="1"/>
      <c r="Z2235" s="1"/>
      <c r="AA2235" s="2"/>
      <c r="AB2235" s="1"/>
      <c r="AC2235" s="1"/>
      <c r="AD2235" s="2"/>
      <c r="AE2235" s="1"/>
      <c r="AF2235" s="2"/>
    </row>
    <row r="2236" spans="1:32" x14ac:dyDescent="0.25">
      <c r="A2236" s="2"/>
      <c r="B2236" s="48"/>
      <c r="C2236" s="2"/>
      <c r="D2236" s="2"/>
      <c r="E2236" s="2"/>
      <c r="F2236" s="2"/>
      <c r="G2236" s="2"/>
      <c r="H2236" s="2"/>
      <c r="I2236" s="1"/>
      <c r="J2236" s="1"/>
      <c r="K2236" s="1"/>
      <c r="L2236" s="1"/>
      <c r="M2236" s="1"/>
      <c r="N2236" s="2"/>
      <c r="O2236" s="2"/>
      <c r="P2236" s="2"/>
      <c r="Q2236" s="1"/>
      <c r="R2236" s="1"/>
      <c r="S2236" s="1"/>
      <c r="T2236" s="1"/>
      <c r="U2236" s="2"/>
      <c r="V2236" s="1"/>
      <c r="W2236" s="1"/>
      <c r="X2236" s="2"/>
      <c r="Y2236" s="1"/>
      <c r="Z2236" s="1"/>
      <c r="AA2236" s="1"/>
      <c r="AB2236" s="1"/>
      <c r="AC2236" s="1"/>
      <c r="AD2236" s="1"/>
      <c r="AE2236" s="1"/>
      <c r="AF2236" s="2"/>
    </row>
    <row r="2237" spans="1:32" x14ac:dyDescent="0.25">
      <c r="A2237" s="2"/>
      <c r="B2237" s="48"/>
      <c r="C2237" s="2"/>
      <c r="D2237" s="2"/>
      <c r="E2237" s="2"/>
      <c r="F2237" s="2"/>
      <c r="G2237" s="2"/>
      <c r="H2237" s="2"/>
      <c r="I2237" s="1"/>
      <c r="J2237" s="1"/>
      <c r="K2237" s="1"/>
      <c r="L2237" s="1"/>
      <c r="M2237" s="1"/>
      <c r="N2237" s="2"/>
      <c r="O2237" s="2"/>
      <c r="P2237" s="2"/>
      <c r="Q2237" s="1"/>
      <c r="R2237" s="1"/>
      <c r="S2237" s="1"/>
      <c r="T2237" s="1"/>
      <c r="U2237" s="2"/>
      <c r="V2237" s="1"/>
      <c r="W2237" s="1"/>
      <c r="X2237" s="2"/>
      <c r="Y2237" s="1"/>
      <c r="Z2237" s="1"/>
      <c r="AA2237" s="1"/>
      <c r="AB2237" s="1"/>
      <c r="AC2237" s="1"/>
      <c r="AD2237" s="1"/>
      <c r="AE2237" s="1"/>
      <c r="AF2237" s="2"/>
    </row>
    <row r="2238" spans="1:32" x14ac:dyDescent="0.25">
      <c r="A2238" s="2"/>
      <c r="B2238" s="48"/>
      <c r="C2238" s="2"/>
      <c r="D2238" s="2"/>
      <c r="E2238" s="2"/>
      <c r="F2238" s="2"/>
      <c r="G2238" s="2"/>
      <c r="H2238" s="2"/>
      <c r="I2238" s="1"/>
      <c r="J2238" s="1"/>
      <c r="K2238" s="1"/>
      <c r="L2238" s="1"/>
      <c r="M2238" s="1"/>
      <c r="N2238" s="2"/>
      <c r="O2238" s="2"/>
      <c r="P2238" s="2"/>
      <c r="Q2238" s="1"/>
      <c r="R2238" s="1"/>
      <c r="S2238" s="1"/>
      <c r="T2238" s="1"/>
      <c r="U2238" s="2"/>
      <c r="V2238" s="1"/>
      <c r="W2238" s="1"/>
      <c r="X2238" s="2"/>
      <c r="Y2238" s="1"/>
      <c r="Z2238" s="1"/>
      <c r="AA2238" s="2"/>
      <c r="AB2238" s="1"/>
      <c r="AC2238" s="1"/>
      <c r="AD2238" s="2"/>
      <c r="AE2238" s="1"/>
      <c r="AF2238" s="2"/>
    </row>
    <row r="2239" spans="1:32" x14ac:dyDescent="0.25">
      <c r="A2239" s="2"/>
      <c r="B2239" s="48"/>
      <c r="C2239" s="2"/>
      <c r="D2239" s="2"/>
      <c r="E2239" s="2"/>
      <c r="F2239" s="2"/>
      <c r="G2239" s="2"/>
      <c r="H2239" s="2"/>
      <c r="I2239" s="1"/>
      <c r="J2239" s="1"/>
      <c r="K2239" s="1"/>
      <c r="L2239" s="1"/>
      <c r="M2239" s="1"/>
      <c r="N2239" s="2"/>
      <c r="O2239" s="2"/>
      <c r="P2239" s="2"/>
      <c r="Q2239" s="1"/>
      <c r="R2239" s="1"/>
      <c r="S2239" s="1"/>
      <c r="T2239" s="1"/>
      <c r="U2239" s="2"/>
      <c r="V2239" s="1"/>
      <c r="W2239" s="1"/>
      <c r="X2239" s="2"/>
      <c r="Y2239" s="1"/>
      <c r="Z2239" s="1"/>
      <c r="AA2239" s="2"/>
      <c r="AB2239" s="1"/>
      <c r="AC2239" s="1"/>
      <c r="AD2239" s="2"/>
      <c r="AE2239" s="1"/>
      <c r="AF2239" s="2"/>
    </row>
    <row r="2240" spans="1:32" x14ac:dyDescent="0.25">
      <c r="A2240" s="2"/>
      <c r="B2240" s="48"/>
      <c r="C2240" s="2"/>
      <c r="D2240" s="2"/>
      <c r="E2240" s="2"/>
      <c r="F2240" s="2"/>
      <c r="G2240" s="2"/>
      <c r="H2240" s="2"/>
      <c r="I2240" s="1"/>
      <c r="J2240" s="1"/>
      <c r="K2240" s="1"/>
      <c r="L2240" s="1"/>
      <c r="M2240" s="1"/>
      <c r="N2240" s="2"/>
      <c r="O2240" s="2"/>
      <c r="P2240" s="2"/>
      <c r="Q2240" s="1"/>
      <c r="R2240" s="1"/>
      <c r="S2240" s="1"/>
      <c r="T2240" s="1"/>
      <c r="U2240" s="2"/>
      <c r="V2240" s="1"/>
      <c r="W2240" s="1"/>
      <c r="X2240" s="2"/>
      <c r="Y2240" s="1"/>
      <c r="Z2240" s="1"/>
      <c r="AA2240" s="2"/>
      <c r="AB2240" s="1"/>
      <c r="AC2240" s="1"/>
      <c r="AD2240" s="2"/>
      <c r="AE2240" s="1"/>
      <c r="AF2240" s="2"/>
    </row>
    <row r="2241" spans="1:32" x14ac:dyDescent="0.25">
      <c r="A2241" s="2"/>
      <c r="B2241" s="48"/>
      <c r="C2241" s="2"/>
      <c r="D2241" s="2"/>
      <c r="E2241" s="2"/>
      <c r="F2241" s="2"/>
      <c r="G2241" s="2"/>
      <c r="H2241" s="2"/>
      <c r="I2241" s="1"/>
      <c r="J2241" s="1"/>
      <c r="K2241" s="1"/>
      <c r="L2241" s="1"/>
      <c r="M2241" s="1"/>
      <c r="N2241" s="2"/>
      <c r="O2241" s="2"/>
      <c r="P2241" s="2"/>
      <c r="Q2241" s="1"/>
      <c r="R2241" s="1"/>
      <c r="S2241" s="1"/>
      <c r="T2241" s="1"/>
      <c r="U2241" s="2"/>
      <c r="V2241" s="1"/>
      <c r="W2241" s="1"/>
      <c r="X2241" s="2"/>
      <c r="Y2241" s="1"/>
      <c r="Z2241" s="1"/>
      <c r="AA2241" s="2"/>
      <c r="AB2241" s="1"/>
      <c r="AC2241" s="1"/>
      <c r="AD2241" s="2"/>
      <c r="AE2241" s="1"/>
      <c r="AF2241" s="2"/>
    </row>
    <row r="2242" spans="1:32" x14ac:dyDescent="0.25">
      <c r="A2242" s="2"/>
      <c r="B2242" s="48"/>
      <c r="C2242" s="2"/>
      <c r="D2242" s="2"/>
      <c r="E2242" s="2"/>
      <c r="F2242" s="2"/>
      <c r="G2242" s="2"/>
      <c r="H2242" s="2"/>
      <c r="I2242" s="1"/>
      <c r="J2242" s="1"/>
      <c r="K2242" s="1"/>
      <c r="L2242" s="1"/>
      <c r="M2242" s="1"/>
      <c r="N2242" s="2"/>
      <c r="O2242" s="2"/>
      <c r="P2242" s="2"/>
      <c r="Q2242" s="1"/>
      <c r="R2242" s="1"/>
      <c r="S2242" s="1"/>
      <c r="T2242" s="1"/>
      <c r="U2242" s="2"/>
      <c r="V2242" s="1"/>
      <c r="W2242" s="1"/>
      <c r="X2242" s="2"/>
      <c r="Y2242" s="1"/>
      <c r="Z2242" s="1"/>
      <c r="AA2242" s="2"/>
      <c r="AB2242" s="1"/>
      <c r="AC2242" s="1"/>
      <c r="AD2242" s="2"/>
      <c r="AE2242" s="1"/>
      <c r="AF2242" s="2"/>
    </row>
    <row r="2243" spans="1:32" x14ac:dyDescent="0.25">
      <c r="A2243" s="2"/>
      <c r="B2243" s="48"/>
      <c r="C2243" s="2"/>
      <c r="D2243" s="2"/>
      <c r="E2243" s="2"/>
      <c r="F2243" s="2"/>
      <c r="G2243" s="2"/>
      <c r="H2243" s="2"/>
      <c r="I2243" s="1"/>
      <c r="J2243" s="1"/>
      <c r="K2243" s="1"/>
      <c r="L2243" s="1"/>
      <c r="M2243" s="1"/>
      <c r="N2243" s="2"/>
      <c r="O2243" s="2"/>
      <c r="P2243" s="2"/>
      <c r="Q2243" s="1"/>
      <c r="R2243" s="1"/>
      <c r="S2243" s="1"/>
      <c r="T2243" s="1"/>
      <c r="U2243" s="2"/>
      <c r="V2243" s="1"/>
      <c r="W2243" s="1"/>
      <c r="X2243" s="2"/>
      <c r="Y2243" s="1"/>
      <c r="Z2243" s="1"/>
      <c r="AA2243" s="2"/>
      <c r="AB2243" s="1"/>
      <c r="AC2243" s="1"/>
      <c r="AD2243" s="2"/>
      <c r="AE2243" s="1"/>
      <c r="AF2243" s="2"/>
    </row>
    <row r="2244" spans="1:32" x14ac:dyDescent="0.25">
      <c r="A2244" s="2"/>
      <c r="B2244" s="48"/>
      <c r="C2244" s="2"/>
      <c r="D2244" s="2"/>
      <c r="E2244" s="2"/>
      <c r="F2244" s="2"/>
      <c r="G2244" s="2"/>
      <c r="H2244" s="2"/>
      <c r="I2244" s="1"/>
      <c r="J2244" s="1"/>
      <c r="K2244" s="1"/>
      <c r="L2244" s="1"/>
      <c r="M2244" s="1"/>
      <c r="N2244" s="2"/>
      <c r="O2244" s="2"/>
      <c r="P2244" s="2"/>
      <c r="Q2244" s="1"/>
      <c r="R2244" s="1"/>
      <c r="S2244" s="1"/>
      <c r="T2244" s="1"/>
      <c r="U2244" s="2"/>
      <c r="V2244" s="1"/>
      <c r="W2244" s="1"/>
      <c r="X2244" s="2"/>
      <c r="Y2244" s="1"/>
      <c r="Z2244" s="1"/>
      <c r="AA2244" s="2"/>
      <c r="AB2244" s="1"/>
      <c r="AC2244" s="1"/>
      <c r="AD2244" s="2"/>
      <c r="AE2244" s="1"/>
      <c r="AF2244" s="2"/>
    </row>
    <row r="2245" spans="1:32" x14ac:dyDescent="0.25">
      <c r="A2245" s="2"/>
      <c r="B2245" s="48"/>
      <c r="C2245" s="2"/>
      <c r="D2245" s="2"/>
      <c r="E2245" s="2"/>
      <c r="F2245" s="2"/>
      <c r="G2245" s="2"/>
      <c r="H2245" s="2"/>
      <c r="I2245" s="1"/>
      <c r="J2245" s="1"/>
      <c r="K2245" s="1"/>
      <c r="L2245" s="1"/>
      <c r="M2245" s="1"/>
      <c r="N2245" s="2"/>
      <c r="O2245" s="2"/>
      <c r="P2245" s="2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2"/>
    </row>
    <row r="2246" spans="1:32" x14ac:dyDescent="0.25">
      <c r="A2246" s="2"/>
      <c r="B2246" s="48"/>
      <c r="C2246" s="2"/>
      <c r="D2246" s="2"/>
      <c r="E2246" s="2"/>
      <c r="F2246" s="2"/>
      <c r="G2246" s="2"/>
      <c r="H2246" s="2"/>
      <c r="I2246" s="1"/>
      <c r="J2246" s="1"/>
      <c r="K2246" s="1"/>
      <c r="L2246" s="1"/>
      <c r="M2246" s="1"/>
      <c r="N2246" s="2"/>
      <c r="O2246" s="2"/>
      <c r="P2246" s="2"/>
      <c r="Q2246" s="1"/>
      <c r="R2246" s="1"/>
      <c r="S2246" s="1"/>
      <c r="T2246" s="1"/>
      <c r="U2246" s="2"/>
      <c r="V2246" s="1"/>
      <c r="W2246" s="1"/>
      <c r="X2246" s="2"/>
      <c r="Y2246" s="1"/>
      <c r="Z2246" s="1"/>
      <c r="AA2246" s="2"/>
      <c r="AB2246" s="1"/>
      <c r="AC2246" s="1"/>
      <c r="AD2246" s="2"/>
      <c r="AE2246" s="1"/>
      <c r="AF2246" s="2"/>
    </row>
    <row r="2247" spans="1:32" x14ac:dyDescent="0.25">
      <c r="A2247" s="2"/>
      <c r="B2247" s="48"/>
      <c r="C2247" s="2"/>
      <c r="D2247" s="2"/>
      <c r="E2247" s="2"/>
      <c r="F2247" s="2"/>
      <c r="G2247" s="2"/>
      <c r="H2247" s="2"/>
      <c r="I2247" s="1"/>
      <c r="J2247" s="1"/>
      <c r="K2247" s="1"/>
      <c r="L2247" s="1"/>
      <c r="M2247" s="1"/>
      <c r="N2247" s="2"/>
      <c r="O2247" s="2"/>
      <c r="P2247" s="2"/>
      <c r="Q2247" s="1"/>
      <c r="R2247" s="1"/>
      <c r="S2247" s="1"/>
      <c r="T2247" s="1"/>
      <c r="U2247" s="2"/>
      <c r="V2247" s="1"/>
      <c r="W2247" s="1"/>
      <c r="X2247" s="2"/>
      <c r="Y2247" s="1"/>
      <c r="Z2247" s="1"/>
      <c r="AA2247" s="2"/>
      <c r="AB2247" s="1"/>
      <c r="AC2247" s="1"/>
      <c r="AD2247" s="2"/>
      <c r="AE2247" s="1"/>
      <c r="AF2247" s="2"/>
    </row>
    <row r="2248" spans="1:32" x14ac:dyDescent="0.25">
      <c r="A2248" s="2"/>
      <c r="B2248" s="48"/>
      <c r="C2248" s="2"/>
      <c r="D2248" s="2"/>
      <c r="E2248" s="2"/>
      <c r="F2248" s="2"/>
      <c r="G2248" s="2"/>
      <c r="H2248" s="2"/>
      <c r="I2248" s="1"/>
      <c r="J2248" s="1"/>
      <c r="K2248" s="1"/>
      <c r="L2248" s="1"/>
      <c r="M2248" s="1"/>
      <c r="N2248" s="2"/>
      <c r="O2248" s="2"/>
      <c r="P2248" s="2"/>
      <c r="Q2248" s="1"/>
      <c r="R2248" s="1"/>
      <c r="S2248" s="1"/>
      <c r="T2248" s="1"/>
      <c r="U2248" s="2"/>
      <c r="V2248" s="1"/>
      <c r="W2248" s="1"/>
      <c r="X2248" s="2"/>
      <c r="Y2248" s="1"/>
      <c r="Z2248" s="1"/>
      <c r="AA2248" s="2"/>
      <c r="AB2248" s="1"/>
      <c r="AC2248" s="1"/>
      <c r="AD2248" s="2"/>
      <c r="AE2248" s="1"/>
      <c r="AF2248" s="2"/>
    </row>
    <row r="2249" spans="1:32" x14ac:dyDescent="0.25">
      <c r="A2249" s="2"/>
      <c r="B2249" s="48"/>
      <c r="C2249" s="2"/>
      <c r="D2249" s="2"/>
      <c r="E2249" s="2"/>
      <c r="F2249" s="2"/>
      <c r="G2249" s="2"/>
      <c r="H2249" s="2"/>
      <c r="I2249" s="1"/>
      <c r="J2249" s="1"/>
      <c r="K2249" s="1"/>
      <c r="L2249" s="1"/>
      <c r="M2249" s="1"/>
      <c r="N2249" s="2"/>
      <c r="O2249" s="2"/>
      <c r="P2249" s="2"/>
      <c r="Q2249" s="1"/>
      <c r="R2249" s="1"/>
      <c r="S2249" s="1"/>
      <c r="T2249" s="1"/>
      <c r="U2249" s="2"/>
      <c r="V2249" s="1"/>
      <c r="W2249" s="1"/>
      <c r="X2249" s="2"/>
      <c r="Y2249" s="1"/>
      <c r="Z2249" s="1"/>
      <c r="AA2249" s="2"/>
      <c r="AB2249" s="1"/>
      <c r="AC2249" s="1"/>
      <c r="AD2249" s="2"/>
      <c r="AE2249" s="1"/>
      <c r="AF2249" s="2"/>
    </row>
    <row r="2250" spans="1:32" x14ac:dyDescent="0.25">
      <c r="A2250" s="2"/>
      <c r="B2250" s="48"/>
      <c r="C2250" s="49"/>
      <c r="D2250" s="49"/>
      <c r="E2250" s="49"/>
      <c r="F2250" s="2"/>
      <c r="G2250" s="49"/>
      <c r="H2250" s="49"/>
      <c r="I2250" s="49"/>
      <c r="J2250" s="49"/>
      <c r="K2250" s="49"/>
      <c r="L2250" s="49"/>
      <c r="M2250" s="3"/>
      <c r="N2250" s="49"/>
      <c r="O2250" s="49"/>
      <c r="P2250" s="49"/>
      <c r="Q2250" s="1"/>
      <c r="R2250" s="1"/>
      <c r="S2250" s="1"/>
      <c r="T2250" s="1"/>
      <c r="U2250" s="2"/>
      <c r="V2250" s="1"/>
      <c r="W2250" s="3"/>
      <c r="X2250" s="49"/>
      <c r="Y2250" s="1"/>
      <c r="Z2250" s="49"/>
      <c r="AA2250" s="49"/>
      <c r="AB2250" s="49"/>
      <c r="AC2250" s="49"/>
      <c r="AD2250" s="49"/>
      <c r="AE2250" s="49"/>
      <c r="AF2250" s="49"/>
    </row>
    <row r="2251" spans="1:32" x14ac:dyDescent="0.25">
      <c r="A2251" s="2"/>
      <c r="B2251" s="48"/>
      <c r="C2251" s="2"/>
      <c r="D2251" s="2"/>
      <c r="E2251" s="2"/>
      <c r="F2251" s="2"/>
      <c r="G2251" s="2"/>
      <c r="H2251" s="2"/>
      <c r="I2251" s="1"/>
      <c r="J2251" s="1"/>
      <c r="K2251" s="1"/>
      <c r="L2251" s="1"/>
      <c r="M2251" s="1"/>
      <c r="N2251" s="2"/>
      <c r="O2251" s="2"/>
      <c r="P2251" s="2"/>
      <c r="Q2251" s="1"/>
      <c r="R2251" s="1"/>
      <c r="S2251" s="1"/>
      <c r="T2251" s="1"/>
      <c r="U2251" s="2"/>
      <c r="V2251" s="1"/>
      <c r="W2251" s="1"/>
      <c r="X2251" s="2"/>
      <c r="Y2251" s="1"/>
      <c r="Z2251" s="1"/>
      <c r="AA2251" s="2"/>
      <c r="AB2251" s="1"/>
      <c r="AC2251" s="1"/>
      <c r="AD2251" s="2"/>
      <c r="AE2251" s="1"/>
      <c r="AF2251" s="2"/>
    </row>
    <row r="2252" spans="1:32" x14ac:dyDescent="0.25">
      <c r="A2252" s="2"/>
      <c r="B2252" s="48"/>
      <c r="C2252" s="2"/>
      <c r="D2252" s="2"/>
      <c r="E2252" s="2"/>
      <c r="F2252" s="2"/>
      <c r="G2252" s="2"/>
      <c r="H2252" s="2"/>
      <c r="I2252" s="1"/>
      <c r="J2252" s="1"/>
      <c r="K2252" s="1"/>
      <c r="L2252" s="1"/>
      <c r="M2252" s="1"/>
      <c r="N2252" s="2"/>
      <c r="O2252" s="2"/>
      <c r="P2252" s="2"/>
      <c r="Q2252" s="1"/>
      <c r="R2252" s="1"/>
      <c r="S2252" s="1"/>
      <c r="T2252" s="1"/>
      <c r="U2252" s="2"/>
      <c r="V2252" s="1"/>
      <c r="W2252" s="1"/>
      <c r="X2252" s="2"/>
      <c r="Y2252" s="1"/>
      <c r="Z2252" s="1"/>
      <c r="AA2252" s="2"/>
      <c r="AB2252" s="1"/>
      <c r="AC2252" s="1"/>
      <c r="AD2252" s="2"/>
      <c r="AE2252" s="1"/>
      <c r="AF2252" s="2"/>
    </row>
    <row r="2253" spans="1:32" x14ac:dyDescent="0.25">
      <c r="A2253" s="2"/>
      <c r="B2253" s="48"/>
      <c r="C2253" s="2"/>
      <c r="D2253" s="2"/>
      <c r="E2253" s="2"/>
      <c r="F2253" s="2"/>
      <c r="G2253" s="2"/>
      <c r="H2253" s="2"/>
      <c r="I2253" s="1"/>
      <c r="J2253" s="1"/>
      <c r="K2253" s="1"/>
      <c r="L2253" s="1"/>
      <c r="M2253" s="1"/>
      <c r="N2253" s="2"/>
      <c r="O2253" s="2"/>
      <c r="P2253" s="2"/>
      <c r="Q2253" s="1"/>
      <c r="R2253" s="1"/>
      <c r="S2253" s="1"/>
      <c r="T2253" s="1"/>
      <c r="U2253" s="2"/>
      <c r="V2253" s="1"/>
      <c r="W2253" s="1"/>
      <c r="X2253" s="2"/>
      <c r="Y2253" s="1"/>
      <c r="Z2253" s="1"/>
      <c r="AA2253" s="2"/>
      <c r="AB2253" s="1"/>
      <c r="AC2253" s="1"/>
      <c r="AD2253" s="2"/>
      <c r="AE2253" s="1"/>
      <c r="AF2253" s="2"/>
    </row>
    <row r="2254" spans="1:32" x14ac:dyDescent="0.25">
      <c r="A2254" s="2"/>
      <c r="B2254" s="48"/>
      <c r="C2254" s="2"/>
      <c r="D2254" s="2"/>
      <c r="E2254" s="2"/>
      <c r="F2254" s="2"/>
      <c r="G2254" s="2"/>
      <c r="H2254" s="2"/>
      <c r="I2254" s="1"/>
      <c r="J2254" s="1"/>
      <c r="K2254" s="1"/>
      <c r="L2254" s="1"/>
      <c r="M2254" s="1"/>
      <c r="N2254" s="2"/>
      <c r="O2254" s="2"/>
      <c r="P2254" s="2"/>
      <c r="Q2254" s="1"/>
      <c r="R2254" s="1"/>
      <c r="S2254" s="1"/>
      <c r="T2254" s="1"/>
      <c r="U2254" s="2"/>
      <c r="V2254" s="1"/>
      <c r="W2254" s="1"/>
      <c r="X2254" s="2"/>
      <c r="Y2254" s="1"/>
      <c r="Z2254" s="1"/>
      <c r="AA2254" s="2"/>
      <c r="AB2254" s="1"/>
      <c r="AC2254" s="1"/>
      <c r="AD2254" s="2"/>
      <c r="AE2254" s="1"/>
      <c r="AF2254" s="2"/>
    </row>
    <row r="2255" spans="1:32" x14ac:dyDescent="0.25">
      <c r="A2255" s="2"/>
      <c r="B2255" s="48"/>
      <c r="C2255" s="2"/>
      <c r="D2255" s="2"/>
      <c r="E2255" s="2"/>
      <c r="F2255" s="2"/>
      <c r="G2255" s="2"/>
      <c r="H2255" s="2"/>
      <c r="I2255" s="1"/>
      <c r="J2255" s="1"/>
      <c r="K2255" s="1"/>
      <c r="L2255" s="1"/>
      <c r="M2255" s="1"/>
      <c r="N2255" s="2"/>
      <c r="O2255" s="2"/>
      <c r="P2255" s="2"/>
      <c r="Q2255" s="1"/>
      <c r="R2255" s="1"/>
      <c r="S2255" s="1"/>
      <c r="T2255" s="1"/>
      <c r="U2255" s="2"/>
      <c r="V2255" s="1"/>
      <c r="W2255" s="1"/>
      <c r="X2255" s="2"/>
      <c r="Y2255" s="1"/>
      <c r="Z2255" s="1"/>
      <c r="AA2255" s="55"/>
      <c r="AB2255" s="1"/>
      <c r="AC2255" s="1"/>
      <c r="AD2255" s="2"/>
      <c r="AE2255" s="1"/>
      <c r="AF2255" s="2"/>
    </row>
    <row r="2256" spans="1:32" x14ac:dyDescent="0.25">
      <c r="A2256" s="2"/>
      <c r="B2256" s="48"/>
      <c r="C2256" s="2"/>
      <c r="D2256" s="2"/>
      <c r="E2256" s="2"/>
      <c r="F2256" s="2"/>
      <c r="G2256" s="2"/>
      <c r="H2256" s="2"/>
      <c r="I2256" s="1"/>
      <c r="J2256" s="1"/>
      <c r="K2256" s="1"/>
      <c r="L2256" s="1"/>
      <c r="M2256" s="1"/>
      <c r="N2256" s="2"/>
      <c r="O2256" s="2"/>
      <c r="P2256" s="2"/>
      <c r="Q2256" s="1"/>
      <c r="R2256" s="1"/>
      <c r="S2256" s="1"/>
      <c r="T2256" s="1"/>
      <c r="U2256" s="2"/>
      <c r="V2256" s="1"/>
      <c r="W2256" s="1"/>
      <c r="X2256" s="2"/>
      <c r="Y2256" s="1"/>
      <c r="Z2256" s="1"/>
      <c r="AA2256" s="2"/>
      <c r="AB2256" s="1"/>
      <c r="AC2256" s="1"/>
      <c r="AD2256" s="2"/>
      <c r="AE2256" s="1"/>
      <c r="AF2256" s="2"/>
    </row>
    <row r="2257" spans="1:32" x14ac:dyDescent="0.25">
      <c r="A2257" s="2"/>
      <c r="B2257" s="48"/>
      <c r="C2257" s="2"/>
      <c r="D2257" s="2"/>
      <c r="E2257" s="2"/>
      <c r="F2257" s="2"/>
      <c r="G2257" s="2"/>
      <c r="H2257" s="2"/>
      <c r="I2257" s="1"/>
      <c r="J2257" s="1"/>
      <c r="K2257" s="1"/>
      <c r="L2257" s="1"/>
      <c r="M2257" s="1"/>
      <c r="N2257" s="2"/>
      <c r="O2257" s="2"/>
      <c r="P2257" s="2"/>
      <c r="Q2257" s="1"/>
      <c r="R2257" s="1"/>
      <c r="S2257" s="1"/>
      <c r="T2257" s="1"/>
      <c r="U2257" s="2"/>
      <c r="V2257" s="1"/>
      <c r="W2257" s="1"/>
      <c r="X2257" s="2"/>
      <c r="Y2257" s="1"/>
      <c r="Z2257" s="1"/>
      <c r="AA2257" s="2"/>
      <c r="AB2257" s="1"/>
      <c r="AC2257" s="1"/>
      <c r="AD2257" s="2"/>
      <c r="AE2257" s="1"/>
      <c r="AF2257" s="2"/>
    </row>
    <row r="2258" spans="1:32" x14ac:dyDescent="0.25">
      <c r="A2258" s="2"/>
      <c r="B2258" s="48"/>
      <c r="C2258" s="2"/>
      <c r="D2258" s="2"/>
      <c r="E2258" s="2"/>
      <c r="F2258" s="2"/>
      <c r="G2258" s="2"/>
      <c r="H2258" s="2"/>
      <c r="I2258" s="1"/>
      <c r="J2258" s="1"/>
      <c r="K2258" s="1"/>
      <c r="L2258" s="1"/>
      <c r="M2258" s="1"/>
      <c r="N2258" s="2"/>
      <c r="O2258" s="2"/>
      <c r="P2258" s="2"/>
      <c r="Q2258" s="1"/>
      <c r="R2258" s="1"/>
      <c r="S2258" s="1"/>
      <c r="T2258" s="1"/>
      <c r="U2258" s="2"/>
      <c r="V2258" s="1"/>
      <c r="W2258" s="1"/>
      <c r="X2258" s="2"/>
      <c r="Y2258" s="1"/>
      <c r="Z2258" s="1"/>
      <c r="AA2258" s="2"/>
      <c r="AB2258" s="1"/>
      <c r="AC2258" s="1"/>
      <c r="AD2258" s="2"/>
      <c r="AE2258" s="1"/>
      <c r="AF2258" s="2"/>
    </row>
    <row r="2259" spans="1:32" x14ac:dyDescent="0.25">
      <c r="A2259" s="2"/>
      <c r="B2259" s="48"/>
      <c r="C2259" s="2"/>
      <c r="D2259" s="2"/>
      <c r="E2259" s="2"/>
      <c r="F2259" s="2"/>
      <c r="G2259" s="2"/>
      <c r="H2259" s="2"/>
      <c r="I2259" s="1"/>
      <c r="J2259" s="1"/>
      <c r="K2259" s="1"/>
      <c r="L2259" s="1"/>
      <c r="M2259" s="1"/>
      <c r="N2259" s="2"/>
      <c r="O2259" s="2"/>
      <c r="P2259" s="2"/>
      <c r="Q2259" s="3"/>
      <c r="R2259" s="1"/>
      <c r="S2259" s="1"/>
      <c r="T2259" s="1"/>
      <c r="U2259" s="2"/>
      <c r="V2259" s="1"/>
      <c r="W2259" s="1"/>
      <c r="X2259" s="2"/>
      <c r="Y2259" s="1"/>
      <c r="Z2259" s="1"/>
      <c r="AA2259" s="2"/>
      <c r="AB2259" s="1"/>
      <c r="AC2259" s="1"/>
      <c r="AD2259" s="2"/>
      <c r="AE2259" s="1"/>
      <c r="AF2259" s="2"/>
    </row>
    <row r="2260" spans="1:32" x14ac:dyDescent="0.25">
      <c r="A2260" s="2"/>
      <c r="B2260" s="48"/>
      <c r="C2260" s="2"/>
      <c r="D2260" s="2"/>
      <c r="E2260" s="2"/>
      <c r="F2260" s="2"/>
      <c r="G2260" s="2"/>
      <c r="H2260" s="2"/>
      <c r="I2260" s="1"/>
      <c r="J2260" s="1"/>
      <c r="K2260" s="1"/>
      <c r="L2260" s="1"/>
      <c r="M2260" s="1"/>
      <c r="N2260" s="2"/>
      <c r="O2260" s="2"/>
      <c r="P2260" s="2"/>
      <c r="Q2260" s="3"/>
      <c r="R2260" s="1"/>
      <c r="S2260" s="1"/>
      <c r="T2260" s="1"/>
      <c r="U2260" s="2"/>
      <c r="V2260" s="1"/>
      <c r="W2260" s="1"/>
      <c r="X2260" s="2"/>
      <c r="Y2260" s="1"/>
      <c r="Z2260" s="1"/>
      <c r="AA2260" s="2"/>
      <c r="AB2260" s="1"/>
      <c r="AC2260" s="1"/>
      <c r="AD2260" s="2"/>
      <c r="AE2260" s="1"/>
      <c r="AF2260" s="2"/>
    </row>
    <row r="2261" spans="1:32" x14ac:dyDescent="0.25">
      <c r="A2261" s="2"/>
      <c r="B2261" s="48"/>
      <c r="C2261" s="2"/>
      <c r="D2261" s="2"/>
      <c r="E2261" s="2"/>
      <c r="F2261" s="2"/>
      <c r="G2261" s="2"/>
      <c r="H2261" s="2"/>
      <c r="I2261" s="1"/>
      <c r="J2261" s="1"/>
      <c r="K2261" s="1"/>
      <c r="L2261" s="1"/>
      <c r="M2261" s="1"/>
      <c r="N2261" s="2"/>
      <c r="O2261" s="2"/>
      <c r="P2261" s="2"/>
      <c r="Q2261" s="3"/>
      <c r="R2261" s="1"/>
      <c r="S2261" s="1"/>
      <c r="T2261" s="1"/>
      <c r="U2261" s="2"/>
      <c r="V2261" s="1"/>
      <c r="W2261" s="1"/>
      <c r="X2261" s="2"/>
      <c r="Y2261" s="1"/>
      <c r="Z2261" s="1"/>
      <c r="AA2261" s="2"/>
      <c r="AB2261" s="1"/>
      <c r="AC2261" s="1"/>
      <c r="AD2261" s="2"/>
      <c r="AE2261" s="1"/>
      <c r="AF2261" s="2"/>
    </row>
    <row r="2262" spans="1:32" x14ac:dyDescent="0.25">
      <c r="A2262" s="2"/>
      <c r="B2262" s="48"/>
      <c r="C2262" s="2"/>
      <c r="D2262" s="2"/>
      <c r="E2262" s="2"/>
      <c r="F2262" s="2"/>
      <c r="G2262" s="2"/>
      <c r="H2262" s="2"/>
      <c r="I2262" s="1"/>
      <c r="J2262" s="1"/>
      <c r="K2262" s="1"/>
      <c r="L2262" s="1"/>
      <c r="M2262" s="1"/>
      <c r="N2262" s="2"/>
      <c r="O2262" s="2"/>
      <c r="P2262" s="2"/>
      <c r="Q2262" s="1"/>
      <c r="R2262" s="1"/>
      <c r="S2262" s="1"/>
      <c r="T2262" s="1"/>
      <c r="U2262" s="2"/>
      <c r="V2262" s="1"/>
      <c r="W2262" s="1"/>
      <c r="X2262" s="2"/>
      <c r="Y2262" s="1"/>
      <c r="Z2262" s="1"/>
      <c r="AA2262" s="2"/>
      <c r="AB2262" s="1"/>
      <c r="AC2262" s="1"/>
      <c r="AD2262" s="2"/>
      <c r="AE2262" s="1"/>
      <c r="AF2262" s="2"/>
    </row>
    <row r="2263" spans="1:32" x14ac:dyDescent="0.25">
      <c r="A2263" s="2"/>
      <c r="B2263" s="48"/>
      <c r="C2263" s="2"/>
      <c r="D2263" s="2"/>
      <c r="E2263" s="2"/>
      <c r="F2263" s="2"/>
      <c r="G2263" s="2"/>
      <c r="H2263" s="2"/>
      <c r="I2263" s="1"/>
      <c r="J2263" s="1"/>
      <c r="K2263" s="1"/>
      <c r="L2263" s="1"/>
      <c r="M2263" s="1"/>
      <c r="N2263" s="2"/>
      <c r="O2263" s="2"/>
      <c r="P2263" s="2"/>
      <c r="Q2263" s="1"/>
      <c r="R2263" s="1"/>
      <c r="S2263" s="1"/>
      <c r="T2263" s="1"/>
      <c r="U2263" s="2"/>
      <c r="V2263" s="1"/>
      <c r="W2263" s="1"/>
      <c r="X2263" s="2"/>
      <c r="Y2263" s="1"/>
      <c r="Z2263" s="1"/>
      <c r="AA2263" s="2"/>
      <c r="AB2263" s="1"/>
      <c r="AC2263" s="1"/>
      <c r="AD2263" s="2"/>
      <c r="AE2263" s="1"/>
      <c r="AF2263" s="2"/>
    </row>
    <row r="2264" spans="1:32" x14ac:dyDescent="0.25">
      <c r="A2264" s="2"/>
      <c r="B2264" s="48"/>
      <c r="C2264" s="2"/>
      <c r="D2264" s="2"/>
      <c r="E2264" s="2"/>
      <c r="F2264" s="2"/>
      <c r="G2264" s="2"/>
      <c r="H2264" s="2"/>
      <c r="I2264" s="1"/>
      <c r="J2264" s="1"/>
      <c r="K2264" s="1"/>
      <c r="L2264" s="1"/>
      <c r="M2264" s="1"/>
      <c r="N2264" s="2"/>
      <c r="O2264" s="2"/>
      <c r="P2264" s="2"/>
      <c r="Q2264" s="1"/>
      <c r="R2264" s="1"/>
      <c r="S2264" s="1"/>
      <c r="T2264" s="1"/>
      <c r="U2264" s="2"/>
      <c r="V2264" s="1"/>
      <c r="W2264" s="1"/>
      <c r="X2264" s="2"/>
      <c r="Y2264" s="1"/>
      <c r="Z2264" s="1"/>
      <c r="AA2264" s="2"/>
      <c r="AB2264" s="1"/>
      <c r="AC2264" s="1"/>
      <c r="AD2264" s="2"/>
      <c r="AE2264" s="1"/>
      <c r="AF2264" s="2"/>
    </row>
    <row r="2265" spans="1:32" x14ac:dyDescent="0.25">
      <c r="A2265" s="2"/>
      <c r="B2265" s="48"/>
      <c r="C2265" s="2"/>
      <c r="D2265" s="2"/>
      <c r="E2265" s="2"/>
      <c r="F2265" s="2"/>
      <c r="G2265" s="2"/>
      <c r="H2265" s="2"/>
      <c r="I2265" s="1"/>
      <c r="J2265" s="1"/>
      <c r="K2265" s="1"/>
      <c r="L2265" s="1"/>
      <c r="M2265" s="1"/>
      <c r="N2265" s="2"/>
      <c r="O2265" s="2"/>
      <c r="P2265" s="2"/>
      <c r="Q2265" s="1"/>
      <c r="R2265" s="1"/>
      <c r="S2265" s="1"/>
      <c r="T2265" s="1"/>
      <c r="U2265" s="2"/>
      <c r="V2265" s="1"/>
      <c r="W2265" s="1"/>
      <c r="X2265" s="2"/>
      <c r="Y2265" s="1"/>
      <c r="Z2265" s="1"/>
      <c r="AA2265" s="2"/>
      <c r="AB2265" s="1"/>
      <c r="AC2265" s="1"/>
      <c r="AD2265" s="2"/>
      <c r="AE2265" s="1"/>
      <c r="AF2265" s="2"/>
    </row>
    <row r="2266" spans="1:32" x14ac:dyDescent="0.25">
      <c r="A2266" s="2"/>
      <c r="B2266" s="48"/>
      <c r="C2266" s="2"/>
      <c r="D2266" s="2"/>
      <c r="E2266" s="2"/>
      <c r="F2266" s="2"/>
      <c r="G2266" s="2"/>
      <c r="H2266" s="2"/>
      <c r="I2266" s="1"/>
      <c r="J2266" s="1"/>
      <c r="K2266" s="1"/>
      <c r="L2266" s="1"/>
      <c r="M2266" s="1"/>
      <c r="N2266" s="2"/>
      <c r="O2266" s="2"/>
      <c r="P2266" s="2"/>
      <c r="Q2266" s="1"/>
      <c r="R2266" s="1"/>
      <c r="S2266" s="1"/>
      <c r="T2266" s="1"/>
      <c r="U2266" s="2"/>
      <c r="V2266" s="1"/>
      <c r="W2266" s="1"/>
      <c r="X2266" s="2"/>
      <c r="Y2266" s="1"/>
      <c r="Z2266" s="1"/>
      <c r="AA2266" s="2"/>
      <c r="AB2266" s="1"/>
      <c r="AC2266" s="1"/>
      <c r="AD2266" s="2"/>
      <c r="AE2266" s="1"/>
      <c r="AF2266" s="2"/>
    </row>
    <row r="2267" spans="1:32" x14ac:dyDescent="0.25">
      <c r="A2267" s="2"/>
      <c r="B2267" s="48"/>
      <c r="C2267" s="2"/>
      <c r="D2267" s="2"/>
      <c r="E2267" s="2"/>
      <c r="F2267" s="2"/>
      <c r="G2267" s="2"/>
      <c r="H2267" s="2"/>
      <c r="I2267" s="1"/>
      <c r="J2267" s="1"/>
      <c r="K2267" s="1"/>
      <c r="L2267" s="1"/>
      <c r="M2267" s="1"/>
      <c r="N2267" s="2"/>
      <c r="O2267" s="2"/>
      <c r="P2267" s="2"/>
      <c r="Q2267" s="1"/>
      <c r="R2267" s="1"/>
      <c r="S2267" s="1"/>
      <c r="T2267" s="1"/>
      <c r="U2267" s="2"/>
      <c r="V2267" s="1"/>
      <c r="W2267" s="1"/>
      <c r="X2267" s="2"/>
      <c r="Y2267" s="1"/>
      <c r="Z2267" s="1"/>
      <c r="AA2267" s="2"/>
      <c r="AB2267" s="1"/>
      <c r="AC2267" s="1"/>
      <c r="AD2267" s="2"/>
      <c r="AE2267" s="1"/>
      <c r="AF2267" s="2"/>
    </row>
    <row r="2268" spans="1:32" x14ac:dyDescent="0.25">
      <c r="A2268" s="2"/>
      <c r="B2268" s="48"/>
      <c r="C2268" s="2"/>
      <c r="D2268" s="2"/>
      <c r="E2268" s="2"/>
      <c r="F2268" s="2"/>
      <c r="G2268" s="2"/>
      <c r="H2268" s="2"/>
      <c r="I2268" s="1"/>
      <c r="J2268" s="1"/>
      <c r="K2268" s="1"/>
      <c r="L2268" s="1"/>
      <c r="M2268" s="1"/>
      <c r="N2268" s="2"/>
      <c r="O2268" s="2"/>
      <c r="P2268" s="2"/>
      <c r="Q2268" s="1"/>
      <c r="R2268" s="1"/>
      <c r="S2268" s="1"/>
      <c r="T2268" s="1"/>
      <c r="U2268" s="2"/>
      <c r="V2268" s="1"/>
      <c r="W2268" s="1"/>
      <c r="X2268" s="2"/>
      <c r="Y2268" s="1"/>
      <c r="Z2268" s="1"/>
      <c r="AA2268" s="2"/>
      <c r="AB2268" s="1"/>
      <c r="AC2268" s="1"/>
      <c r="AD2268" s="2"/>
      <c r="AE2268" s="1"/>
      <c r="AF2268" s="2"/>
    </row>
    <row r="2269" spans="1:32" x14ac:dyDescent="0.25">
      <c r="A2269" s="2"/>
      <c r="B2269" s="48"/>
      <c r="C2269" s="2"/>
      <c r="D2269" s="2"/>
      <c r="E2269" s="2"/>
      <c r="F2269" s="2"/>
      <c r="G2269" s="2"/>
      <c r="H2269" s="2"/>
      <c r="I2269" s="1"/>
      <c r="J2269" s="1"/>
      <c r="K2269" s="1"/>
      <c r="L2269" s="1"/>
      <c r="M2269" s="1"/>
      <c r="N2269" s="2"/>
      <c r="O2269" s="2"/>
      <c r="P2269" s="2"/>
      <c r="Q2269" s="1"/>
      <c r="R2269" s="1"/>
      <c r="S2269" s="1"/>
      <c r="T2269" s="1"/>
      <c r="U2269" s="2"/>
      <c r="V2269" s="1"/>
      <c r="W2269" s="1"/>
      <c r="X2269" s="2"/>
      <c r="Y2269" s="1"/>
      <c r="Z2269" s="1"/>
      <c r="AA2269" s="2"/>
      <c r="AB2269" s="1"/>
      <c r="AC2269" s="1"/>
      <c r="AD2269" s="2"/>
      <c r="AE2269" s="1"/>
      <c r="AF2269" s="2"/>
    </row>
    <row r="2270" spans="1:32" x14ac:dyDescent="0.25">
      <c r="A2270" s="2"/>
      <c r="B2270" s="48"/>
      <c r="C2270" s="2"/>
      <c r="D2270" s="2"/>
      <c r="E2270" s="2"/>
      <c r="F2270" s="2"/>
      <c r="G2270" s="2"/>
      <c r="H2270" s="2"/>
      <c r="I2270" s="1"/>
      <c r="J2270" s="1"/>
      <c r="K2270" s="1"/>
      <c r="L2270" s="1"/>
      <c r="M2270" s="1"/>
      <c r="N2270" s="2"/>
      <c r="O2270" s="2"/>
      <c r="P2270" s="2"/>
      <c r="Q2270" s="1"/>
      <c r="R2270" s="1"/>
      <c r="S2270" s="1"/>
      <c r="T2270" s="1"/>
      <c r="U2270" s="2"/>
      <c r="V2270" s="1"/>
      <c r="W2270" s="1"/>
      <c r="X2270" s="2"/>
      <c r="Y2270" s="1"/>
      <c r="Z2270" s="1"/>
      <c r="AA2270" s="1"/>
      <c r="AB2270" s="1"/>
      <c r="AC2270" s="1"/>
      <c r="AD2270" s="1"/>
      <c r="AE2270" s="1"/>
      <c r="AF2270" s="2"/>
    </row>
    <row r="2271" spans="1:32" x14ac:dyDescent="0.25">
      <c r="A2271" s="2"/>
      <c r="B2271" s="48"/>
      <c r="C2271" s="2"/>
      <c r="D2271" s="2"/>
      <c r="E2271" s="2"/>
      <c r="F2271" s="2"/>
      <c r="G2271" s="2"/>
      <c r="H2271" s="2"/>
      <c r="I2271" s="1"/>
      <c r="J2271" s="1"/>
      <c r="K2271" s="1"/>
      <c r="L2271" s="1"/>
      <c r="M2271" s="1"/>
      <c r="N2271" s="2"/>
      <c r="O2271" s="2"/>
      <c r="P2271" s="2"/>
      <c r="Q2271" s="1"/>
      <c r="R2271" s="1"/>
      <c r="S2271" s="1"/>
      <c r="T2271" s="1"/>
      <c r="U2271" s="2"/>
      <c r="V2271" s="1"/>
      <c r="W2271" s="1"/>
      <c r="X2271" s="2"/>
      <c r="Y2271" s="1"/>
      <c r="Z2271" s="1"/>
      <c r="AA2271" s="2"/>
      <c r="AB2271" s="1"/>
      <c r="AC2271" s="1"/>
      <c r="AD2271" s="2"/>
      <c r="AE2271" s="1"/>
      <c r="AF2271" s="2"/>
    </row>
    <row r="2272" spans="1:32" x14ac:dyDescent="0.25">
      <c r="A2272" s="2"/>
      <c r="B2272" s="48"/>
      <c r="C2272" s="2"/>
      <c r="D2272" s="2"/>
      <c r="E2272" s="2"/>
      <c r="F2272" s="2"/>
      <c r="G2272" s="2"/>
      <c r="H2272" s="2"/>
      <c r="I2272" s="1"/>
      <c r="J2272" s="1"/>
      <c r="K2272" s="1"/>
      <c r="L2272" s="1"/>
      <c r="M2272" s="1"/>
      <c r="N2272" s="2"/>
      <c r="O2272" s="2"/>
      <c r="P2272" s="2"/>
      <c r="Q2272" s="1"/>
      <c r="R2272" s="1"/>
      <c r="S2272" s="1"/>
      <c r="T2272" s="1"/>
      <c r="U2272" s="2"/>
      <c r="V2272" s="1"/>
      <c r="W2272" s="1"/>
      <c r="X2272" s="2"/>
      <c r="Y2272" s="1"/>
      <c r="Z2272" s="1"/>
      <c r="AA2272" s="2"/>
      <c r="AB2272" s="1"/>
      <c r="AC2272" s="1"/>
      <c r="AD2272" s="2"/>
      <c r="AE2272" s="1"/>
      <c r="AF2272" s="2"/>
    </row>
    <row r="2273" spans="1:32" x14ac:dyDescent="0.25">
      <c r="A2273" s="2"/>
      <c r="B2273" s="48"/>
      <c r="C2273" s="2"/>
      <c r="D2273" s="2"/>
      <c r="E2273" s="2"/>
      <c r="F2273" s="2"/>
      <c r="G2273" s="2"/>
      <c r="H2273" s="2"/>
      <c r="I2273" s="1"/>
      <c r="J2273" s="1"/>
      <c r="K2273" s="1"/>
      <c r="L2273" s="1"/>
      <c r="M2273" s="1"/>
      <c r="N2273" s="2"/>
      <c r="O2273" s="2"/>
      <c r="P2273" s="2"/>
      <c r="Q2273" s="1"/>
      <c r="R2273" s="1"/>
      <c r="S2273" s="1"/>
      <c r="T2273" s="1"/>
      <c r="U2273" s="2"/>
      <c r="V2273" s="1"/>
      <c r="W2273" s="1"/>
      <c r="X2273" s="2"/>
      <c r="Y2273" s="1"/>
      <c r="Z2273" s="1"/>
      <c r="AA2273" s="2"/>
      <c r="AB2273" s="1"/>
      <c r="AC2273" s="1"/>
      <c r="AD2273" s="2"/>
      <c r="AE2273" s="1"/>
      <c r="AF2273" s="2"/>
    </row>
    <row r="2274" spans="1:32" x14ac:dyDescent="0.25">
      <c r="A2274" s="2"/>
      <c r="B2274" s="48"/>
      <c r="C2274" s="2"/>
      <c r="D2274" s="2"/>
      <c r="E2274" s="2"/>
      <c r="F2274" s="2"/>
      <c r="G2274" s="2"/>
      <c r="H2274" s="2"/>
      <c r="I2274" s="1"/>
      <c r="J2274" s="1"/>
      <c r="K2274" s="1"/>
      <c r="L2274" s="1"/>
      <c r="M2274" s="1"/>
      <c r="N2274" s="2"/>
      <c r="O2274" s="2"/>
      <c r="P2274" s="2"/>
      <c r="Q2274" s="1"/>
      <c r="R2274" s="1"/>
      <c r="S2274" s="1"/>
      <c r="T2274" s="1"/>
      <c r="U2274" s="2"/>
      <c r="V2274" s="1"/>
      <c r="W2274" s="1"/>
      <c r="X2274" s="2"/>
      <c r="Y2274" s="1"/>
      <c r="Z2274" s="1"/>
      <c r="AA2274" s="2"/>
      <c r="AB2274" s="1"/>
      <c r="AC2274" s="1"/>
      <c r="AD2274" s="2"/>
      <c r="AE2274" s="1"/>
      <c r="AF2274" s="2"/>
    </row>
    <row r="2275" spans="1:32" x14ac:dyDescent="0.25">
      <c r="A2275" s="2"/>
      <c r="B2275" s="48"/>
      <c r="C2275" s="2"/>
      <c r="D2275" s="2"/>
      <c r="E2275" s="2"/>
      <c r="F2275" s="2"/>
      <c r="G2275" s="2"/>
      <c r="H2275" s="2"/>
      <c r="I2275" s="1"/>
      <c r="J2275" s="1"/>
      <c r="K2275" s="1"/>
      <c r="L2275" s="1"/>
      <c r="M2275" s="1"/>
      <c r="N2275" s="2"/>
      <c r="O2275" s="2"/>
      <c r="P2275" s="2"/>
      <c r="Q2275" s="1"/>
      <c r="R2275" s="1"/>
      <c r="S2275" s="1"/>
      <c r="T2275" s="1"/>
      <c r="U2275" s="2"/>
      <c r="V2275" s="1"/>
      <c r="W2275" s="1"/>
      <c r="X2275" s="2"/>
      <c r="Y2275" s="1"/>
      <c r="Z2275" s="1"/>
      <c r="AA2275" s="2"/>
      <c r="AB2275" s="1"/>
      <c r="AC2275" s="1"/>
      <c r="AD2275" s="2"/>
      <c r="AE2275" s="1"/>
      <c r="AF2275" s="2"/>
    </row>
    <row r="2276" spans="1:32" x14ac:dyDescent="0.25">
      <c r="A2276" s="2"/>
      <c r="B2276" s="48"/>
      <c r="C2276" s="2"/>
      <c r="D2276" s="2"/>
      <c r="E2276" s="2"/>
      <c r="F2276" s="2"/>
      <c r="G2276" s="2"/>
      <c r="H2276" s="2"/>
      <c r="I2276" s="1"/>
      <c r="J2276" s="1"/>
      <c r="K2276" s="1"/>
      <c r="L2276" s="1"/>
      <c r="M2276" s="1"/>
      <c r="N2276" s="2"/>
      <c r="O2276" s="2"/>
      <c r="P2276" s="2"/>
      <c r="Q2276" s="1"/>
      <c r="R2276" s="1"/>
      <c r="S2276" s="1"/>
      <c r="T2276" s="1"/>
      <c r="U2276" s="2"/>
      <c r="V2276" s="1"/>
      <c r="W2276" s="1"/>
      <c r="X2276" s="2"/>
      <c r="Y2276" s="1"/>
      <c r="Z2276" s="1"/>
      <c r="AA2276" s="2"/>
      <c r="AB2276" s="1"/>
      <c r="AC2276" s="1"/>
      <c r="AD2276" s="2"/>
      <c r="AE2276" s="1"/>
      <c r="AF2276" s="2"/>
    </row>
    <row r="2277" spans="1:32" x14ac:dyDescent="0.25">
      <c r="A2277" s="2"/>
      <c r="B2277" s="48"/>
      <c r="C2277" s="2"/>
      <c r="D2277" s="2"/>
      <c r="E2277" s="2"/>
      <c r="F2277" s="2"/>
      <c r="G2277" s="2"/>
      <c r="H2277" s="2"/>
      <c r="I2277" s="1"/>
      <c r="J2277" s="1"/>
      <c r="K2277" s="1"/>
      <c r="L2277" s="1"/>
      <c r="M2277" s="1"/>
      <c r="N2277" s="2"/>
      <c r="O2277" s="2"/>
      <c r="P2277" s="2"/>
      <c r="Q2277" s="1"/>
      <c r="R2277" s="1"/>
      <c r="S2277" s="1"/>
      <c r="T2277" s="1"/>
      <c r="U2277" s="2"/>
      <c r="V2277" s="1"/>
      <c r="W2277" s="1"/>
      <c r="X2277" s="2"/>
      <c r="Y2277" s="1"/>
      <c r="Z2277" s="1"/>
      <c r="AA2277" s="2"/>
      <c r="AB2277" s="1"/>
      <c r="AC2277" s="1"/>
      <c r="AD2277" s="2"/>
      <c r="AE2277" s="1"/>
      <c r="AF2277" s="2"/>
    </row>
    <row r="2278" spans="1:32" x14ac:dyDescent="0.25">
      <c r="A2278" s="2"/>
      <c r="B2278" s="48"/>
      <c r="C2278" s="2"/>
      <c r="D2278" s="2"/>
      <c r="E2278" s="2"/>
      <c r="F2278" s="2"/>
      <c r="G2278" s="2"/>
      <c r="H2278" s="2"/>
      <c r="I2278" s="1"/>
      <c r="J2278" s="1"/>
      <c r="K2278" s="1"/>
      <c r="L2278" s="1"/>
      <c r="M2278" s="1"/>
      <c r="N2278" s="2"/>
      <c r="O2278" s="2"/>
      <c r="P2278" s="2"/>
      <c r="Q2278" s="1"/>
      <c r="R2278" s="1"/>
      <c r="S2278" s="1"/>
      <c r="T2278" s="1"/>
      <c r="U2278" s="2"/>
      <c r="V2278" s="1"/>
      <c r="W2278" s="1"/>
      <c r="X2278" s="2"/>
      <c r="Y2278" s="1"/>
      <c r="Z2278" s="1"/>
      <c r="AA2278" s="2"/>
      <c r="AB2278" s="1"/>
      <c r="AC2278" s="1"/>
      <c r="AD2278" s="2"/>
      <c r="AE2278" s="1"/>
      <c r="AF2278" s="2"/>
    </row>
    <row r="2279" spans="1:32" x14ac:dyDescent="0.25">
      <c r="A2279" s="2"/>
      <c r="B2279" s="48"/>
      <c r="C2279" s="2"/>
      <c r="D2279" s="2"/>
      <c r="E2279" s="2"/>
      <c r="F2279" s="2"/>
      <c r="G2279" s="2"/>
      <c r="H2279" s="2"/>
      <c r="I2279" s="1"/>
      <c r="J2279" s="1"/>
      <c r="K2279" s="1"/>
      <c r="L2279" s="1"/>
      <c r="M2279" s="1"/>
      <c r="N2279" s="2"/>
      <c r="O2279" s="2"/>
      <c r="P2279" s="2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2"/>
    </row>
    <row r="2280" spans="1:32" x14ac:dyDescent="0.25">
      <c r="A2280" s="2"/>
      <c r="B2280" s="48"/>
      <c r="C2280" s="2"/>
      <c r="D2280" s="2"/>
      <c r="E2280" s="2"/>
      <c r="F2280" s="2"/>
      <c r="G2280" s="2"/>
      <c r="H2280" s="2"/>
      <c r="I2280" s="1"/>
      <c r="J2280" s="1"/>
      <c r="K2280" s="1"/>
      <c r="L2280" s="1"/>
      <c r="M2280" s="1"/>
      <c r="N2280" s="2"/>
      <c r="O2280" s="2"/>
      <c r="P2280" s="2"/>
      <c r="Q2280" s="1"/>
      <c r="R2280" s="1"/>
      <c r="S2280" s="1"/>
      <c r="T2280" s="1"/>
      <c r="U2280" s="2"/>
      <c r="V2280" s="1"/>
      <c r="W2280" s="1"/>
      <c r="X2280" s="2"/>
      <c r="Y2280" s="1"/>
      <c r="Z2280" s="1"/>
      <c r="AA2280" s="1"/>
      <c r="AB2280" s="1"/>
      <c r="AC2280" s="1"/>
      <c r="AD2280" s="1"/>
      <c r="AE2280" s="1"/>
      <c r="AF2280" s="2"/>
    </row>
    <row r="2281" spans="1:32" x14ac:dyDescent="0.25">
      <c r="A2281" s="2"/>
      <c r="B2281" s="48"/>
      <c r="C2281" s="2"/>
      <c r="D2281" s="2"/>
      <c r="E2281" s="2"/>
      <c r="F2281" s="2"/>
      <c r="G2281" s="2"/>
      <c r="H2281" s="2"/>
      <c r="I2281" s="1"/>
      <c r="J2281" s="1"/>
      <c r="K2281" s="1"/>
      <c r="L2281" s="1"/>
      <c r="M2281" s="1"/>
      <c r="N2281" s="2"/>
      <c r="O2281" s="2"/>
      <c r="P2281" s="2"/>
      <c r="Q2281" s="1"/>
      <c r="R2281" s="1"/>
      <c r="S2281" s="1"/>
      <c r="T2281" s="1"/>
      <c r="U2281" s="2"/>
      <c r="V2281" s="1"/>
      <c r="W2281" s="1"/>
      <c r="X2281" s="2"/>
      <c r="Y2281" s="1"/>
      <c r="Z2281" s="1"/>
      <c r="AA2281" s="2"/>
      <c r="AB2281" s="1"/>
      <c r="AC2281" s="1"/>
      <c r="AD2281" s="2"/>
      <c r="AE2281" s="1"/>
      <c r="AF2281" s="2"/>
    </row>
    <row r="2282" spans="1:32" x14ac:dyDescent="0.25">
      <c r="A2282" s="2"/>
      <c r="B2282" s="48"/>
      <c r="C2282" s="2"/>
      <c r="D2282" s="2"/>
      <c r="E2282" s="2"/>
      <c r="F2282" s="2"/>
      <c r="G2282" s="2"/>
      <c r="H2282" s="2"/>
      <c r="I2282" s="1"/>
      <c r="J2282" s="1"/>
      <c r="K2282" s="1"/>
      <c r="L2282" s="1"/>
      <c r="M2282" s="1"/>
      <c r="N2282" s="2"/>
      <c r="O2282" s="2"/>
      <c r="P2282" s="2"/>
      <c r="Q2282" s="1"/>
      <c r="R2282" s="1"/>
      <c r="S2282" s="1"/>
      <c r="T2282" s="1"/>
      <c r="U2282" s="2"/>
      <c r="V2282" s="1"/>
      <c r="W2282" s="1"/>
      <c r="X2282" s="2"/>
      <c r="Y2282" s="1"/>
      <c r="Z2282" s="1"/>
      <c r="AA2282" s="2"/>
      <c r="AB2282" s="1"/>
      <c r="AC2282" s="1"/>
      <c r="AD2282" s="2"/>
      <c r="AE2282" s="1"/>
      <c r="AF2282" s="2"/>
    </row>
    <row r="2283" spans="1:32" x14ac:dyDescent="0.25">
      <c r="A2283" s="2"/>
      <c r="B2283" s="48"/>
      <c r="C2283" s="49"/>
      <c r="D2283" s="49"/>
      <c r="E2283" s="49"/>
      <c r="F2283" s="2"/>
      <c r="G2283" s="49"/>
      <c r="H2283" s="49"/>
      <c r="I2283" s="49"/>
      <c r="J2283" s="49"/>
      <c r="K2283" s="49"/>
      <c r="L2283" s="49"/>
      <c r="M2283" s="3"/>
      <c r="N2283" s="49"/>
      <c r="O2283" s="49"/>
      <c r="P2283" s="49"/>
      <c r="Q2283" s="1"/>
      <c r="R2283" s="1"/>
      <c r="S2283" s="1"/>
      <c r="T2283" s="1"/>
      <c r="U2283" s="2"/>
      <c r="V2283" s="1"/>
      <c r="W2283" s="3"/>
      <c r="X2283" s="49"/>
      <c r="Y2283" s="1"/>
      <c r="Z2283" s="1"/>
      <c r="AA2283" s="1"/>
      <c r="AB2283" s="1"/>
      <c r="AC2283" s="1"/>
      <c r="AD2283" s="1"/>
      <c r="AE2283" s="1"/>
      <c r="AF2283" s="49"/>
    </row>
    <row r="2284" spans="1:32" x14ac:dyDescent="0.25">
      <c r="A2284" s="2"/>
      <c r="B2284" s="48"/>
      <c r="C2284" s="2"/>
      <c r="D2284" s="2"/>
      <c r="E2284" s="2"/>
      <c r="F2284" s="2"/>
      <c r="G2284" s="2"/>
      <c r="H2284" s="2"/>
      <c r="I2284" s="1"/>
      <c r="J2284" s="1"/>
      <c r="K2284" s="1"/>
      <c r="L2284" s="1"/>
      <c r="M2284" s="1"/>
      <c r="N2284" s="2"/>
      <c r="O2284" s="2"/>
      <c r="P2284" s="2"/>
      <c r="Q2284" s="1"/>
      <c r="R2284" s="1"/>
      <c r="S2284" s="1"/>
      <c r="T2284" s="1"/>
      <c r="U2284" s="2"/>
      <c r="V2284" s="1"/>
      <c r="W2284" s="1"/>
      <c r="X2284" s="2"/>
      <c r="Y2284" s="1"/>
      <c r="Z2284" s="1"/>
      <c r="AA2284" s="2"/>
      <c r="AB2284" s="1"/>
      <c r="AC2284" s="1"/>
      <c r="AD2284" s="2"/>
      <c r="AE2284" s="1"/>
      <c r="AF2284" s="2"/>
    </row>
    <row r="2285" spans="1:32" x14ac:dyDescent="0.25">
      <c r="A2285" s="2"/>
      <c r="B2285" s="48"/>
      <c r="C2285" s="2"/>
      <c r="D2285" s="2"/>
      <c r="E2285" s="2"/>
      <c r="F2285" s="2"/>
      <c r="G2285" s="2"/>
      <c r="H2285" s="2"/>
      <c r="I2285" s="1"/>
      <c r="J2285" s="1"/>
      <c r="K2285" s="1"/>
      <c r="L2285" s="1"/>
      <c r="M2285" s="1"/>
      <c r="N2285" s="2"/>
      <c r="O2285" s="2"/>
      <c r="P2285" s="2"/>
      <c r="Q2285" s="1"/>
      <c r="R2285" s="1"/>
      <c r="S2285" s="1"/>
      <c r="T2285" s="1"/>
      <c r="U2285" s="2"/>
      <c r="V2285" s="1"/>
      <c r="W2285" s="1"/>
      <c r="X2285" s="2"/>
      <c r="Y2285" s="1"/>
      <c r="Z2285" s="1"/>
      <c r="AA2285" s="2"/>
      <c r="AB2285" s="1"/>
      <c r="AC2285" s="1"/>
      <c r="AD2285" s="2"/>
      <c r="AE2285" s="1"/>
      <c r="AF2285" s="2"/>
    </row>
    <row r="2286" spans="1:32" x14ac:dyDescent="0.25">
      <c r="A2286" s="2"/>
      <c r="B2286" s="48"/>
      <c r="C2286" s="2"/>
      <c r="D2286" s="2"/>
      <c r="E2286" s="2"/>
      <c r="F2286" s="2"/>
      <c r="G2286" s="2"/>
      <c r="H2286" s="2"/>
      <c r="I2286" s="1"/>
      <c r="J2286" s="1"/>
      <c r="K2286" s="1"/>
      <c r="L2286" s="1"/>
      <c r="M2286" s="1"/>
      <c r="N2286" s="2"/>
      <c r="O2286" s="2"/>
      <c r="P2286" s="2"/>
      <c r="Q2286" s="1"/>
      <c r="R2286" s="1"/>
      <c r="S2286" s="1"/>
      <c r="T2286" s="1"/>
      <c r="U2286" s="2"/>
      <c r="V2286" s="1"/>
      <c r="W2286" s="1"/>
      <c r="X2286" s="2"/>
      <c r="Y2286" s="1"/>
      <c r="Z2286" s="1"/>
      <c r="AA2286" s="2"/>
      <c r="AB2286" s="1"/>
      <c r="AC2286" s="1"/>
      <c r="AD2286" s="2"/>
      <c r="AE2286" s="1"/>
      <c r="AF2286" s="2"/>
    </row>
    <row r="2287" spans="1:32" x14ac:dyDescent="0.25">
      <c r="A2287" s="2"/>
      <c r="B2287" s="48"/>
      <c r="C2287" s="2"/>
      <c r="D2287" s="2"/>
      <c r="E2287" s="2"/>
      <c r="F2287" s="2"/>
      <c r="G2287" s="2"/>
      <c r="H2287" s="2"/>
      <c r="I2287" s="1"/>
      <c r="J2287" s="1"/>
      <c r="K2287" s="1"/>
      <c r="L2287" s="1"/>
      <c r="M2287" s="1"/>
      <c r="N2287" s="2"/>
      <c r="O2287" s="2"/>
      <c r="P2287" s="2"/>
      <c r="Q2287" s="1"/>
      <c r="R2287" s="1"/>
      <c r="S2287" s="1"/>
      <c r="T2287" s="1"/>
      <c r="U2287" s="2"/>
      <c r="V2287" s="1"/>
      <c r="W2287" s="1"/>
      <c r="X2287" s="2"/>
      <c r="Y2287" s="1"/>
      <c r="Z2287" s="1"/>
      <c r="AA2287" s="2"/>
      <c r="AB2287" s="1"/>
      <c r="AC2287" s="1"/>
      <c r="AD2287" s="2"/>
      <c r="AE2287" s="1"/>
      <c r="AF2287" s="2"/>
    </row>
    <row r="2288" spans="1:32" x14ac:dyDescent="0.25">
      <c r="A2288" s="2"/>
      <c r="B2288" s="48"/>
      <c r="C2288" s="2"/>
      <c r="D2288" s="2"/>
      <c r="E2288" s="2"/>
      <c r="F2288" s="2"/>
      <c r="G2288" s="2"/>
      <c r="H2288" s="2"/>
      <c r="I2288" s="1"/>
      <c r="J2288" s="1"/>
      <c r="K2288" s="1"/>
      <c r="L2288" s="1"/>
      <c r="M2288" s="1"/>
      <c r="N2288" s="2"/>
      <c r="O2288" s="2"/>
      <c r="P2288" s="2"/>
      <c r="Q2288" s="1"/>
      <c r="R2288" s="1"/>
      <c r="S2288" s="1"/>
      <c r="T2288" s="1"/>
      <c r="U2288" s="2"/>
      <c r="V2288" s="1"/>
      <c r="W2288" s="1"/>
      <c r="X2288" s="2"/>
      <c r="Y2288" s="1"/>
      <c r="Z2288" s="1"/>
      <c r="AA2288" s="2"/>
      <c r="AB2288" s="1"/>
      <c r="AC2288" s="1"/>
      <c r="AD2288" s="2"/>
      <c r="AE2288" s="1"/>
      <c r="AF2288" s="2"/>
    </row>
    <row r="2289" spans="1:32" x14ac:dyDescent="0.25">
      <c r="A2289" s="2"/>
      <c r="B2289" s="48"/>
      <c r="C2289" s="2"/>
      <c r="D2289" s="2"/>
      <c r="E2289" s="2"/>
      <c r="F2289" s="2"/>
      <c r="G2289" s="2"/>
      <c r="H2289" s="2"/>
      <c r="I2289" s="1"/>
      <c r="J2289" s="1"/>
      <c r="K2289" s="1"/>
      <c r="L2289" s="1"/>
      <c r="M2289" s="1"/>
      <c r="N2289" s="2"/>
      <c r="O2289" s="2"/>
      <c r="P2289" s="2"/>
      <c r="Q2289" s="1"/>
      <c r="R2289" s="1"/>
      <c r="S2289" s="1"/>
      <c r="T2289" s="1"/>
      <c r="U2289" s="2"/>
      <c r="V2289" s="1"/>
      <c r="W2289" s="1"/>
      <c r="X2289" s="2"/>
      <c r="Y2289" s="1"/>
      <c r="Z2289" s="1"/>
      <c r="AA2289" s="2"/>
      <c r="AB2289" s="1"/>
      <c r="AC2289" s="1"/>
      <c r="AD2289" s="2"/>
      <c r="AE2289" s="1"/>
      <c r="AF2289" s="2"/>
    </row>
    <row r="2290" spans="1:32" x14ac:dyDescent="0.25">
      <c r="A2290" s="2"/>
      <c r="B2290" s="48"/>
      <c r="C2290" s="2"/>
      <c r="D2290" s="2"/>
      <c r="E2290" s="2"/>
      <c r="F2290" s="2"/>
      <c r="G2290" s="2"/>
      <c r="H2290" s="2"/>
      <c r="I2290" s="1"/>
      <c r="J2290" s="1"/>
      <c r="K2290" s="1"/>
      <c r="L2290" s="1"/>
      <c r="M2290" s="1"/>
      <c r="N2290" s="2"/>
      <c r="O2290" s="2"/>
      <c r="P2290" s="2"/>
      <c r="Q2290" s="1"/>
      <c r="R2290" s="1"/>
      <c r="S2290" s="1"/>
      <c r="T2290" s="1"/>
      <c r="U2290" s="2"/>
      <c r="V2290" s="1"/>
      <c r="W2290" s="1"/>
      <c r="X2290" s="2"/>
      <c r="Y2290" s="1"/>
      <c r="Z2290" s="1"/>
      <c r="AA2290" s="2"/>
      <c r="AB2290" s="1"/>
      <c r="AC2290" s="1"/>
      <c r="AD2290" s="2"/>
      <c r="AE2290" s="1"/>
      <c r="AF2290" s="2"/>
    </row>
    <row r="2291" spans="1:32" x14ac:dyDescent="0.25">
      <c r="A2291" s="2"/>
      <c r="B2291" s="48"/>
      <c r="C2291" s="2"/>
      <c r="D2291" s="2"/>
      <c r="E2291" s="2"/>
      <c r="F2291" s="2"/>
      <c r="G2291" s="2"/>
      <c r="H2291" s="2"/>
      <c r="I2291" s="1"/>
      <c r="J2291" s="1"/>
      <c r="K2291" s="1"/>
      <c r="L2291" s="1"/>
      <c r="M2291" s="1"/>
      <c r="N2291" s="2"/>
      <c r="O2291" s="2"/>
      <c r="P2291" s="2"/>
      <c r="Q2291" s="1"/>
      <c r="R2291" s="1"/>
      <c r="S2291" s="1"/>
      <c r="T2291" s="1"/>
      <c r="U2291" s="2"/>
      <c r="V2291" s="1"/>
      <c r="W2291" s="1"/>
      <c r="X2291" s="2"/>
      <c r="Y2291" s="1"/>
      <c r="Z2291" s="1"/>
      <c r="AA2291" s="55"/>
      <c r="AB2291" s="1"/>
      <c r="AC2291" s="1"/>
      <c r="AD2291" s="2"/>
      <c r="AE2291" s="1"/>
      <c r="AF2291" s="2"/>
    </row>
    <row r="2292" spans="1:32" x14ac:dyDescent="0.25">
      <c r="A2292" s="2"/>
      <c r="B2292" s="48"/>
      <c r="C2292" s="2"/>
      <c r="D2292" s="2"/>
      <c r="E2292" s="2"/>
      <c r="F2292" s="2"/>
      <c r="G2292" s="2"/>
      <c r="H2292" s="2"/>
      <c r="I2292" s="1"/>
      <c r="J2292" s="1"/>
      <c r="K2292" s="1"/>
      <c r="L2292" s="1"/>
      <c r="M2292" s="1"/>
      <c r="N2292" s="2"/>
      <c r="O2292" s="2"/>
      <c r="P2292" s="2"/>
      <c r="Q2292" s="1"/>
      <c r="R2292" s="1"/>
      <c r="S2292" s="1"/>
      <c r="T2292" s="1"/>
      <c r="U2292" s="2"/>
      <c r="V2292" s="1"/>
      <c r="W2292" s="1"/>
      <c r="X2292" s="2"/>
      <c r="Y2292" s="1"/>
      <c r="Z2292" s="1"/>
      <c r="AA2292" s="2"/>
      <c r="AB2292" s="1"/>
      <c r="AC2292" s="1"/>
      <c r="AD2292" s="2"/>
      <c r="AE2292" s="1"/>
      <c r="AF2292" s="2"/>
    </row>
    <row r="2293" spans="1:32" x14ac:dyDescent="0.25">
      <c r="A2293" s="2"/>
      <c r="B2293" s="48"/>
      <c r="C2293" s="2"/>
      <c r="D2293" s="2"/>
      <c r="E2293" s="2"/>
      <c r="F2293" s="2"/>
      <c r="G2293" s="2"/>
      <c r="H2293" s="2"/>
      <c r="I2293" s="1"/>
      <c r="J2293" s="1"/>
      <c r="K2293" s="1"/>
      <c r="L2293" s="1"/>
      <c r="M2293" s="1"/>
      <c r="N2293" s="2"/>
      <c r="O2293" s="2"/>
      <c r="P2293" s="2"/>
      <c r="Q2293" s="1"/>
      <c r="R2293" s="1"/>
      <c r="S2293" s="1"/>
      <c r="T2293" s="1"/>
      <c r="U2293" s="2"/>
      <c r="V2293" s="1"/>
      <c r="W2293" s="1"/>
      <c r="X2293" s="2"/>
      <c r="Y2293" s="1"/>
      <c r="Z2293" s="1"/>
      <c r="AA2293" s="2"/>
      <c r="AB2293" s="1"/>
      <c r="AC2293" s="1"/>
      <c r="AD2293" s="2"/>
      <c r="AE2293" s="1"/>
      <c r="AF2293" s="2"/>
    </row>
    <row r="2294" spans="1:32" x14ac:dyDescent="0.25">
      <c r="A2294" s="2"/>
      <c r="B2294" s="48"/>
      <c r="C2294" s="2"/>
      <c r="D2294" s="2"/>
      <c r="E2294" s="2"/>
      <c r="F2294" s="2"/>
      <c r="G2294" s="2"/>
      <c r="H2294" s="2"/>
      <c r="I2294" s="1"/>
      <c r="J2294" s="1"/>
      <c r="K2294" s="1"/>
      <c r="L2294" s="1"/>
      <c r="M2294" s="1"/>
      <c r="N2294" s="2"/>
      <c r="O2294" s="2"/>
      <c r="P2294" s="2"/>
      <c r="Q2294" s="1"/>
      <c r="R2294" s="1"/>
      <c r="S2294" s="1"/>
      <c r="T2294" s="1"/>
      <c r="U2294" s="2"/>
      <c r="V2294" s="1"/>
      <c r="W2294" s="1"/>
      <c r="X2294" s="2"/>
      <c r="Y2294" s="1"/>
      <c r="Z2294" s="1"/>
      <c r="AA2294" s="2"/>
      <c r="AB2294" s="1"/>
      <c r="AC2294" s="1"/>
      <c r="AD2294" s="2"/>
      <c r="AE2294" s="1"/>
      <c r="AF2294" s="2"/>
    </row>
    <row r="2295" spans="1:32" x14ac:dyDescent="0.25">
      <c r="A2295" s="2"/>
      <c r="B2295" s="48"/>
      <c r="C2295" s="2"/>
      <c r="D2295" s="2"/>
      <c r="E2295" s="2"/>
      <c r="F2295" s="2"/>
      <c r="G2295" s="2"/>
      <c r="H2295" s="2"/>
      <c r="I2295" s="1"/>
      <c r="J2295" s="1"/>
      <c r="K2295" s="1"/>
      <c r="L2295" s="1"/>
      <c r="M2295" s="1"/>
      <c r="N2295" s="2"/>
      <c r="O2295" s="2"/>
      <c r="P2295" s="2"/>
      <c r="Q2295" s="1"/>
      <c r="R2295" s="1"/>
      <c r="S2295" s="1"/>
      <c r="T2295" s="1"/>
      <c r="U2295" s="2"/>
      <c r="V2295" s="1"/>
      <c r="W2295" s="1"/>
      <c r="X2295" s="2"/>
      <c r="Y2295" s="1"/>
      <c r="Z2295" s="1"/>
      <c r="AA2295" s="2"/>
      <c r="AB2295" s="1"/>
      <c r="AC2295" s="1"/>
      <c r="AD2295" s="2"/>
      <c r="AE2295" s="1"/>
      <c r="AF2295" s="2"/>
    </row>
    <row r="2296" spans="1:32" x14ac:dyDescent="0.25">
      <c r="A2296" s="2"/>
      <c r="B2296" s="48"/>
      <c r="C2296" s="2"/>
      <c r="D2296" s="2"/>
      <c r="E2296" s="2"/>
      <c r="F2296" s="2"/>
      <c r="G2296" s="2"/>
      <c r="H2296" s="2"/>
      <c r="I2296" s="1"/>
      <c r="J2296" s="1"/>
      <c r="K2296" s="1"/>
      <c r="L2296" s="1"/>
      <c r="M2296" s="1"/>
      <c r="N2296" s="2"/>
      <c r="O2296" s="2"/>
      <c r="P2296" s="2"/>
      <c r="Q2296" s="1"/>
      <c r="R2296" s="1"/>
      <c r="S2296" s="1"/>
      <c r="T2296" s="1"/>
      <c r="U2296" s="2"/>
      <c r="V2296" s="1"/>
      <c r="W2296" s="1"/>
      <c r="X2296" s="2"/>
      <c r="Y2296" s="1"/>
      <c r="Z2296" s="1"/>
      <c r="AA2296" s="2"/>
      <c r="AB2296" s="1"/>
      <c r="AC2296" s="1"/>
      <c r="AD2296" s="2"/>
      <c r="AE2296" s="1"/>
      <c r="AF2296" s="2"/>
    </row>
    <row r="2297" spans="1:32" x14ac:dyDescent="0.25">
      <c r="A2297" s="2"/>
      <c r="B2297" s="48"/>
      <c r="C2297" s="2"/>
      <c r="D2297" s="2"/>
      <c r="E2297" s="2"/>
      <c r="F2297" s="2"/>
      <c r="G2297" s="2"/>
      <c r="H2297" s="2"/>
      <c r="I2297" s="1"/>
      <c r="J2297" s="1"/>
      <c r="K2297" s="1"/>
      <c r="L2297" s="1"/>
      <c r="M2297" s="1"/>
      <c r="N2297" s="2"/>
      <c r="O2297" s="2"/>
      <c r="P2297" s="2"/>
      <c r="Q2297" s="1"/>
      <c r="R2297" s="1"/>
      <c r="S2297" s="1"/>
      <c r="T2297" s="1"/>
      <c r="U2297" s="2"/>
      <c r="V2297" s="1"/>
      <c r="W2297" s="1"/>
      <c r="X2297" s="2"/>
      <c r="Y2297" s="1"/>
      <c r="Z2297" s="1"/>
      <c r="AA2297" s="2"/>
      <c r="AB2297" s="1"/>
      <c r="AC2297" s="1"/>
      <c r="AD2297" s="2"/>
      <c r="AE2297" s="1"/>
      <c r="AF2297" s="2"/>
    </row>
    <row r="2298" spans="1:32" x14ac:dyDescent="0.25">
      <c r="A2298" s="2"/>
      <c r="B2298" s="48"/>
      <c r="C2298" s="2"/>
      <c r="D2298" s="2"/>
      <c r="E2298" s="2"/>
      <c r="F2298" s="2"/>
      <c r="G2298" s="2"/>
      <c r="H2298" s="2"/>
      <c r="I2298" s="1"/>
      <c r="J2298" s="1"/>
      <c r="K2298" s="1"/>
      <c r="L2298" s="1"/>
      <c r="M2298" s="1"/>
      <c r="N2298" s="2"/>
      <c r="O2298" s="2"/>
      <c r="P2298" s="2"/>
      <c r="Q2298" s="3"/>
      <c r="R2298" s="1"/>
      <c r="S2298" s="1"/>
      <c r="T2298" s="1"/>
      <c r="U2298" s="2"/>
      <c r="V2298" s="1"/>
      <c r="W2298" s="1"/>
      <c r="X2298" s="2"/>
      <c r="Y2298" s="1"/>
      <c r="Z2298" s="1"/>
      <c r="AA2298" s="2"/>
      <c r="AB2298" s="1"/>
      <c r="AC2298" s="1"/>
      <c r="AD2298" s="2"/>
      <c r="AE2298" s="1"/>
      <c r="AF2298" s="2"/>
    </row>
    <row r="2299" spans="1:32" x14ac:dyDescent="0.25">
      <c r="A2299" s="2"/>
      <c r="B2299" s="48"/>
      <c r="C2299" s="2"/>
      <c r="D2299" s="2"/>
      <c r="E2299" s="2"/>
      <c r="F2299" s="2"/>
      <c r="G2299" s="2"/>
      <c r="H2299" s="2"/>
      <c r="I2299" s="1"/>
      <c r="J2299" s="1"/>
      <c r="K2299" s="1"/>
      <c r="L2299" s="1"/>
      <c r="M2299" s="1"/>
      <c r="N2299" s="2"/>
      <c r="O2299" s="2"/>
      <c r="P2299" s="2"/>
      <c r="Q2299" s="1"/>
      <c r="R2299" s="1"/>
      <c r="S2299" s="1"/>
      <c r="T2299" s="1"/>
      <c r="U2299" s="2"/>
      <c r="V2299" s="1"/>
      <c r="W2299" s="1"/>
      <c r="X2299" s="2"/>
      <c r="Y2299" s="1"/>
      <c r="Z2299" s="1"/>
      <c r="AA2299" s="2"/>
      <c r="AB2299" s="1"/>
      <c r="AC2299" s="1"/>
      <c r="AD2299" s="2"/>
      <c r="AE2299" s="1"/>
      <c r="AF2299" s="2"/>
    </row>
    <row r="2300" spans="1:32" x14ac:dyDescent="0.25">
      <c r="A2300" s="2"/>
      <c r="B2300" s="48"/>
      <c r="C2300" s="2"/>
      <c r="D2300" s="2"/>
      <c r="E2300" s="2"/>
      <c r="F2300" s="2"/>
      <c r="G2300" s="2"/>
      <c r="H2300" s="2"/>
      <c r="I2300" s="1"/>
      <c r="J2300" s="1"/>
      <c r="K2300" s="1"/>
      <c r="L2300" s="1"/>
      <c r="M2300" s="1"/>
      <c r="N2300" s="2"/>
      <c r="O2300" s="2"/>
      <c r="P2300" s="2"/>
      <c r="Q2300" s="1"/>
      <c r="R2300" s="1"/>
      <c r="S2300" s="1"/>
      <c r="T2300" s="1"/>
      <c r="U2300" s="2"/>
      <c r="V2300" s="1"/>
      <c r="W2300" s="1"/>
      <c r="X2300" s="2"/>
      <c r="Y2300" s="1"/>
      <c r="Z2300" s="1"/>
      <c r="AA2300" s="2"/>
      <c r="AB2300" s="1"/>
      <c r="AC2300" s="1"/>
      <c r="AD2300" s="2"/>
      <c r="AE2300" s="1"/>
      <c r="AF2300" s="2"/>
    </row>
    <row r="2301" spans="1:32" x14ac:dyDescent="0.25">
      <c r="A2301" s="2"/>
      <c r="B2301" s="48"/>
      <c r="C2301" s="2"/>
      <c r="D2301" s="2"/>
      <c r="E2301" s="2"/>
      <c r="F2301" s="2"/>
      <c r="G2301" s="2"/>
      <c r="H2301" s="2"/>
      <c r="I2301" s="1"/>
      <c r="J2301" s="1"/>
      <c r="K2301" s="1"/>
      <c r="L2301" s="1"/>
      <c r="M2301" s="1"/>
      <c r="N2301" s="2"/>
      <c r="O2301" s="2"/>
      <c r="P2301" s="2"/>
      <c r="Q2301" s="1"/>
      <c r="R2301" s="1"/>
      <c r="S2301" s="1"/>
      <c r="T2301" s="1"/>
      <c r="U2301" s="2"/>
      <c r="V2301" s="1"/>
      <c r="W2301" s="1"/>
      <c r="X2301" s="2"/>
      <c r="Y2301" s="1"/>
      <c r="Z2301" s="1"/>
      <c r="AA2301" s="2"/>
      <c r="AB2301" s="1"/>
      <c r="AC2301" s="1"/>
      <c r="AD2301" s="2"/>
      <c r="AE2301" s="1"/>
      <c r="AF2301" s="2"/>
    </row>
    <row r="2302" spans="1:32" x14ac:dyDescent="0.25">
      <c r="A2302" s="2"/>
      <c r="B2302" s="48"/>
      <c r="C2302" s="2"/>
      <c r="D2302" s="2"/>
      <c r="E2302" s="2"/>
      <c r="F2302" s="2"/>
      <c r="G2302" s="2"/>
      <c r="H2302" s="2"/>
      <c r="I2302" s="1"/>
      <c r="J2302" s="1"/>
      <c r="K2302" s="1"/>
      <c r="L2302" s="1"/>
      <c r="M2302" s="1"/>
      <c r="N2302" s="2"/>
      <c r="O2302" s="2"/>
      <c r="P2302" s="2"/>
      <c r="Q2302" s="1"/>
      <c r="R2302" s="1"/>
      <c r="S2302" s="1"/>
      <c r="T2302" s="1"/>
      <c r="U2302" s="2"/>
      <c r="V2302" s="1"/>
      <c r="W2302" s="1"/>
      <c r="X2302" s="2"/>
      <c r="Y2302" s="1"/>
      <c r="Z2302" s="1"/>
      <c r="AA2302" s="2"/>
      <c r="AB2302" s="1"/>
      <c r="AC2302" s="1"/>
      <c r="AD2302" s="2"/>
      <c r="AE2302" s="1"/>
      <c r="AF2302" s="2"/>
    </row>
    <row r="2303" spans="1:32" x14ac:dyDescent="0.25">
      <c r="A2303" s="2"/>
      <c r="B2303" s="48"/>
      <c r="C2303" s="2"/>
      <c r="D2303" s="2"/>
      <c r="E2303" s="2"/>
      <c r="F2303" s="2"/>
      <c r="G2303" s="2"/>
      <c r="H2303" s="2"/>
      <c r="I2303" s="1"/>
      <c r="J2303" s="1"/>
      <c r="K2303" s="1"/>
      <c r="L2303" s="1"/>
      <c r="M2303" s="1"/>
      <c r="N2303" s="2"/>
      <c r="O2303" s="2"/>
      <c r="P2303" s="2"/>
      <c r="Q2303" s="1"/>
      <c r="R2303" s="1"/>
      <c r="S2303" s="1"/>
      <c r="T2303" s="1"/>
      <c r="U2303" s="2"/>
      <c r="V2303" s="1"/>
      <c r="W2303" s="1"/>
      <c r="X2303" s="2"/>
      <c r="Y2303" s="1"/>
      <c r="Z2303" s="1"/>
      <c r="AA2303" s="2"/>
      <c r="AB2303" s="1"/>
      <c r="AC2303" s="1"/>
      <c r="AD2303" s="2"/>
      <c r="AE2303" s="1"/>
      <c r="AF2303" s="2"/>
    </row>
    <row r="2304" spans="1:32" x14ac:dyDescent="0.25">
      <c r="A2304" s="2"/>
      <c r="B2304" s="48"/>
      <c r="C2304" s="2"/>
      <c r="D2304" s="2"/>
      <c r="E2304" s="2"/>
      <c r="F2304" s="2"/>
      <c r="G2304" s="2"/>
      <c r="H2304" s="2"/>
      <c r="I2304" s="1"/>
      <c r="J2304" s="1"/>
      <c r="K2304" s="1"/>
      <c r="L2304" s="1"/>
      <c r="M2304" s="1"/>
      <c r="N2304" s="2"/>
      <c r="O2304" s="2"/>
      <c r="P2304" s="2"/>
      <c r="Q2304" s="1"/>
      <c r="R2304" s="1"/>
      <c r="S2304" s="1"/>
      <c r="T2304" s="1"/>
      <c r="U2304" s="2"/>
      <c r="V2304" s="1"/>
      <c r="W2304" s="1"/>
      <c r="X2304" s="2"/>
      <c r="Y2304" s="1"/>
      <c r="Z2304" s="1"/>
      <c r="AA2304" s="2"/>
      <c r="AB2304" s="1"/>
      <c r="AC2304" s="1"/>
      <c r="AD2304" s="2"/>
      <c r="AE2304" s="1"/>
      <c r="AF2304" s="2"/>
    </row>
    <row r="2305" spans="1:32" x14ac:dyDescent="0.25">
      <c r="A2305" s="2"/>
      <c r="B2305" s="48"/>
      <c r="C2305" s="2"/>
      <c r="D2305" s="2"/>
      <c r="E2305" s="2"/>
      <c r="F2305" s="2"/>
      <c r="G2305" s="2"/>
      <c r="H2305" s="2"/>
      <c r="I2305" s="1"/>
      <c r="J2305" s="1"/>
      <c r="K2305" s="1"/>
      <c r="L2305" s="1"/>
      <c r="M2305" s="1"/>
      <c r="N2305" s="2"/>
      <c r="O2305" s="2"/>
      <c r="P2305" s="2"/>
      <c r="Q2305" s="1"/>
      <c r="R2305" s="1"/>
      <c r="S2305" s="1"/>
      <c r="T2305" s="1"/>
      <c r="U2305" s="2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2"/>
    </row>
    <row r="2306" spans="1:32" x14ac:dyDescent="0.25">
      <c r="A2306" s="2"/>
      <c r="B2306" s="48"/>
      <c r="C2306" s="2"/>
      <c r="D2306" s="2"/>
      <c r="E2306" s="2"/>
      <c r="F2306" s="2"/>
      <c r="G2306" s="2"/>
      <c r="H2306" s="2"/>
      <c r="I2306" s="1"/>
      <c r="J2306" s="1"/>
      <c r="K2306" s="1"/>
      <c r="L2306" s="1"/>
      <c r="M2306" s="1"/>
      <c r="N2306" s="2"/>
      <c r="O2306" s="2"/>
      <c r="P2306" s="2"/>
      <c r="Q2306" s="1"/>
      <c r="R2306" s="1"/>
      <c r="S2306" s="1"/>
      <c r="T2306" s="1"/>
      <c r="U2306" s="2"/>
      <c r="V2306" s="1"/>
      <c r="W2306" s="1"/>
      <c r="X2306" s="2"/>
      <c r="Y2306" s="1"/>
      <c r="Z2306" s="1"/>
      <c r="AA2306" s="2"/>
      <c r="AB2306" s="1"/>
      <c r="AC2306" s="1"/>
      <c r="AD2306" s="2"/>
      <c r="AE2306" s="1"/>
      <c r="AF2306" s="2"/>
    </row>
    <row r="2307" spans="1:32" x14ac:dyDescent="0.25">
      <c r="A2307" s="2"/>
      <c r="B2307" s="48"/>
      <c r="C2307" s="2"/>
      <c r="D2307" s="2"/>
      <c r="E2307" s="2"/>
      <c r="F2307" s="2"/>
      <c r="G2307" s="2"/>
      <c r="H2307" s="2"/>
      <c r="I2307" s="1"/>
      <c r="J2307" s="1"/>
      <c r="K2307" s="1"/>
      <c r="L2307" s="1"/>
      <c r="M2307" s="1"/>
      <c r="N2307" s="2"/>
      <c r="O2307" s="2"/>
      <c r="P2307" s="2"/>
      <c r="Q2307" s="1"/>
      <c r="R2307" s="1"/>
      <c r="S2307" s="1"/>
      <c r="T2307" s="1"/>
      <c r="U2307" s="2"/>
      <c r="V2307" s="1"/>
      <c r="W2307" s="1"/>
      <c r="X2307" s="2"/>
      <c r="Y2307" s="1"/>
      <c r="Z2307" s="1"/>
      <c r="AA2307" s="2"/>
      <c r="AB2307" s="1"/>
      <c r="AC2307" s="1"/>
      <c r="AD2307" s="2"/>
      <c r="AE2307" s="1"/>
      <c r="AF2307" s="2"/>
    </row>
    <row r="2308" spans="1:32" x14ac:dyDescent="0.25">
      <c r="A2308" s="2"/>
      <c r="B2308" s="48"/>
      <c r="C2308" s="2"/>
      <c r="D2308" s="2"/>
      <c r="E2308" s="2"/>
      <c r="F2308" s="2"/>
      <c r="G2308" s="2"/>
      <c r="H2308" s="2"/>
      <c r="I2308" s="1"/>
      <c r="J2308" s="1"/>
      <c r="K2308" s="1"/>
      <c r="L2308" s="1"/>
      <c r="M2308" s="1"/>
      <c r="N2308" s="2"/>
      <c r="O2308" s="2"/>
      <c r="P2308" s="2"/>
      <c r="Q2308" s="1"/>
      <c r="R2308" s="1"/>
      <c r="S2308" s="1"/>
      <c r="T2308" s="1"/>
      <c r="U2308" s="2"/>
      <c r="V2308" s="1"/>
      <c r="W2308" s="1"/>
      <c r="X2308" s="2"/>
      <c r="Y2308" s="1"/>
      <c r="Z2308" s="1"/>
      <c r="AA2308" s="2"/>
      <c r="AB2308" s="1"/>
      <c r="AC2308" s="1"/>
      <c r="AD2308" s="2"/>
      <c r="AE2308" s="1"/>
      <c r="AF2308" s="2"/>
    </row>
    <row r="2309" spans="1:32" x14ac:dyDescent="0.25">
      <c r="A2309" s="2"/>
      <c r="B2309" s="48"/>
      <c r="C2309" s="2"/>
      <c r="D2309" s="2"/>
      <c r="E2309" s="2"/>
      <c r="F2309" s="2"/>
      <c r="G2309" s="2"/>
      <c r="H2309" s="2"/>
      <c r="I2309" s="1"/>
      <c r="J2309" s="1"/>
      <c r="K2309" s="1"/>
      <c r="L2309" s="1"/>
      <c r="M2309" s="1"/>
      <c r="N2309" s="2"/>
      <c r="O2309" s="2"/>
      <c r="P2309" s="2"/>
      <c r="Q2309" s="1"/>
      <c r="R2309" s="1"/>
      <c r="S2309" s="1"/>
      <c r="T2309" s="1"/>
      <c r="U2309" s="2"/>
      <c r="V2309" s="1"/>
      <c r="W2309" s="1"/>
      <c r="X2309" s="2"/>
      <c r="Y2309" s="1"/>
      <c r="Z2309" s="1"/>
      <c r="AA2309" s="2"/>
      <c r="AB2309" s="1"/>
      <c r="AC2309" s="1"/>
      <c r="AD2309" s="2"/>
      <c r="AE2309" s="1"/>
      <c r="AF2309" s="2"/>
    </row>
    <row r="2310" spans="1:32" x14ac:dyDescent="0.25">
      <c r="A2310" s="2"/>
      <c r="B2310" s="48"/>
      <c r="C2310" s="2"/>
      <c r="D2310" s="2"/>
      <c r="E2310" s="2"/>
      <c r="F2310" s="2"/>
      <c r="G2310" s="2"/>
      <c r="H2310" s="2"/>
      <c r="I2310" s="1"/>
      <c r="J2310" s="1"/>
      <c r="K2310" s="1"/>
      <c r="L2310" s="1"/>
      <c r="M2310" s="1"/>
      <c r="N2310" s="2"/>
      <c r="O2310" s="2"/>
      <c r="P2310" s="2"/>
      <c r="Q2310" s="1"/>
      <c r="R2310" s="1"/>
      <c r="S2310" s="1"/>
      <c r="T2310" s="1"/>
      <c r="U2310" s="2"/>
      <c r="V2310" s="1"/>
      <c r="W2310" s="1"/>
      <c r="X2310" s="2"/>
      <c r="Y2310" s="1"/>
      <c r="Z2310" s="1"/>
      <c r="AA2310" s="2"/>
      <c r="AB2310" s="1"/>
      <c r="AC2310" s="1"/>
      <c r="AD2310" s="2"/>
      <c r="AE2310" s="1"/>
      <c r="AF2310" s="2"/>
    </row>
    <row r="2311" spans="1:32" x14ac:dyDescent="0.25">
      <c r="A2311" s="2"/>
      <c r="B2311" s="48"/>
      <c r="C2311" s="2"/>
      <c r="D2311" s="2"/>
      <c r="E2311" s="2"/>
      <c r="F2311" s="2"/>
      <c r="G2311" s="2"/>
      <c r="H2311" s="2"/>
      <c r="I2311" s="1"/>
      <c r="J2311" s="1"/>
      <c r="K2311" s="1"/>
      <c r="L2311" s="1"/>
      <c r="M2311" s="1"/>
      <c r="N2311" s="2"/>
      <c r="O2311" s="2"/>
      <c r="P2311" s="2"/>
      <c r="Q2311" s="1"/>
      <c r="R2311" s="1"/>
      <c r="S2311" s="1"/>
      <c r="T2311" s="1"/>
      <c r="U2311" s="2"/>
      <c r="V2311" s="1"/>
      <c r="W2311" s="1"/>
      <c r="X2311" s="2"/>
      <c r="Y2311" s="1"/>
      <c r="Z2311" s="1"/>
      <c r="AA2311" s="2"/>
      <c r="AB2311" s="1"/>
      <c r="AC2311" s="1"/>
      <c r="AD2311" s="2"/>
      <c r="AE2311" s="1"/>
      <c r="AF2311" s="2"/>
    </row>
    <row r="2312" spans="1:32" x14ac:dyDescent="0.25">
      <c r="A2312" s="2"/>
      <c r="B2312" s="48"/>
      <c r="C2312" s="2"/>
      <c r="D2312" s="2"/>
      <c r="E2312" s="2"/>
      <c r="F2312" s="2"/>
      <c r="G2312" s="2"/>
      <c r="H2312" s="2"/>
      <c r="I2312" s="1"/>
      <c r="J2312" s="1"/>
      <c r="K2312" s="1"/>
      <c r="L2312" s="1"/>
      <c r="M2312" s="1"/>
      <c r="N2312" s="2"/>
      <c r="O2312" s="2"/>
      <c r="P2312" s="2"/>
      <c r="Q2312" s="1"/>
      <c r="R2312" s="1"/>
      <c r="S2312" s="1"/>
      <c r="T2312" s="1"/>
      <c r="U2312" s="2"/>
      <c r="V2312" s="1"/>
      <c r="W2312" s="1"/>
      <c r="X2312" s="2"/>
      <c r="Y2312" s="1"/>
      <c r="Z2312" s="1"/>
      <c r="AA2312" s="2"/>
      <c r="AB2312" s="1"/>
      <c r="AC2312" s="1"/>
      <c r="AD2312" s="2"/>
      <c r="AE2312" s="1"/>
      <c r="AF2312" s="2"/>
    </row>
    <row r="2313" spans="1:32" x14ac:dyDescent="0.25">
      <c r="A2313" s="2"/>
      <c r="B2313" s="48"/>
      <c r="C2313" s="2"/>
      <c r="D2313" s="2"/>
      <c r="E2313" s="2"/>
      <c r="F2313" s="2"/>
      <c r="G2313" s="2"/>
      <c r="H2313" s="2"/>
      <c r="I2313" s="1"/>
      <c r="J2313" s="1"/>
      <c r="K2313" s="1"/>
      <c r="L2313" s="1"/>
      <c r="M2313" s="1"/>
      <c r="N2313" s="2"/>
      <c r="O2313" s="2"/>
      <c r="P2313" s="2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2"/>
    </row>
    <row r="2314" spans="1:32" x14ac:dyDescent="0.25">
      <c r="A2314" s="2"/>
      <c r="B2314" s="48"/>
      <c r="C2314" s="2"/>
      <c r="D2314" s="2"/>
      <c r="E2314" s="2"/>
      <c r="F2314" s="2"/>
      <c r="G2314" s="2"/>
      <c r="H2314" s="2"/>
      <c r="I2314" s="1"/>
      <c r="J2314" s="1"/>
      <c r="K2314" s="1"/>
      <c r="L2314" s="1"/>
      <c r="M2314" s="1"/>
      <c r="N2314" s="2"/>
      <c r="O2314" s="2"/>
      <c r="P2314" s="2"/>
      <c r="Q2314" s="1"/>
      <c r="R2314" s="1"/>
      <c r="S2314" s="1"/>
      <c r="T2314" s="1"/>
      <c r="U2314" s="2"/>
      <c r="V2314" s="1"/>
      <c r="W2314" s="1"/>
      <c r="X2314" s="2"/>
      <c r="Y2314" s="1"/>
      <c r="Z2314" s="1"/>
      <c r="AA2314" s="1"/>
      <c r="AB2314" s="1"/>
      <c r="AC2314" s="1"/>
      <c r="AD2314" s="1"/>
      <c r="AE2314" s="1"/>
      <c r="AF2314" s="2"/>
    </row>
    <row r="2315" spans="1:32" x14ac:dyDescent="0.25">
      <c r="A2315" s="2"/>
      <c r="B2315" s="48"/>
      <c r="C2315" s="2"/>
      <c r="D2315" s="2"/>
      <c r="E2315" s="2"/>
      <c r="F2315" s="2"/>
      <c r="G2315" s="2"/>
      <c r="H2315" s="2"/>
      <c r="I2315" s="1"/>
      <c r="J2315" s="1"/>
      <c r="K2315" s="1"/>
      <c r="L2315" s="1"/>
      <c r="M2315" s="1"/>
      <c r="N2315" s="2"/>
      <c r="O2315" s="2"/>
      <c r="P2315" s="2"/>
      <c r="Q2315" s="1"/>
      <c r="R2315" s="1"/>
      <c r="S2315" s="1"/>
      <c r="T2315" s="1"/>
      <c r="U2315" s="2"/>
      <c r="V2315" s="1"/>
      <c r="W2315" s="1"/>
      <c r="X2315" s="2"/>
      <c r="Y2315" s="1"/>
      <c r="Z2315" s="1"/>
      <c r="AA2315" s="2"/>
      <c r="AB2315" s="1"/>
      <c r="AC2315" s="1"/>
      <c r="AD2315" s="2"/>
      <c r="AE2315" s="1"/>
      <c r="AF2315" s="2"/>
    </row>
    <row r="2316" spans="1:32" x14ac:dyDescent="0.25">
      <c r="A2316" s="2"/>
      <c r="B2316" s="48"/>
      <c r="C2316" s="2"/>
      <c r="D2316" s="2"/>
      <c r="E2316" s="2"/>
      <c r="F2316" s="2"/>
      <c r="G2316" s="2"/>
      <c r="H2316" s="2"/>
      <c r="I2316" s="1"/>
      <c r="J2316" s="1"/>
      <c r="K2316" s="1"/>
      <c r="L2316" s="1"/>
      <c r="M2316" s="1"/>
      <c r="N2316" s="2"/>
      <c r="O2316" s="2"/>
      <c r="P2316" s="2"/>
      <c r="Q2316" s="1"/>
      <c r="R2316" s="1"/>
      <c r="S2316" s="1"/>
      <c r="T2316" s="1"/>
      <c r="U2316" s="2"/>
      <c r="V2316" s="1"/>
      <c r="W2316" s="1"/>
      <c r="X2316" s="2"/>
      <c r="Y2316" s="1"/>
      <c r="Z2316" s="1"/>
      <c r="AA2316" s="2"/>
      <c r="AB2316" s="1"/>
      <c r="AC2316" s="1"/>
      <c r="AD2316" s="2"/>
      <c r="AE2316" s="1"/>
      <c r="AF2316" s="2"/>
    </row>
    <row r="2317" spans="1:32" x14ac:dyDescent="0.25">
      <c r="A2317" s="2"/>
      <c r="B2317" s="48"/>
      <c r="C2317" s="2"/>
      <c r="D2317" s="2"/>
      <c r="E2317" s="2"/>
      <c r="F2317" s="2"/>
      <c r="G2317" s="2"/>
      <c r="H2317" s="2"/>
      <c r="I2317" s="1"/>
      <c r="J2317" s="1"/>
      <c r="K2317" s="1"/>
      <c r="L2317" s="1"/>
      <c r="M2317" s="1"/>
      <c r="N2317" s="2"/>
      <c r="O2317" s="2"/>
      <c r="P2317" s="2"/>
      <c r="Q2317" s="1"/>
      <c r="R2317" s="1"/>
      <c r="S2317" s="1"/>
      <c r="T2317" s="1"/>
      <c r="U2317" s="2"/>
      <c r="V2317" s="1"/>
      <c r="W2317" s="1"/>
      <c r="X2317" s="2"/>
      <c r="Y2317" s="1"/>
      <c r="Z2317" s="1"/>
      <c r="AA2317" s="2"/>
      <c r="AB2317" s="1"/>
      <c r="AC2317" s="1"/>
      <c r="AD2317" s="2"/>
      <c r="AE2317" s="1"/>
      <c r="AF2317" s="2"/>
    </row>
    <row r="2318" spans="1:32" x14ac:dyDescent="0.25">
      <c r="A2318" s="2"/>
      <c r="B2318" s="48"/>
      <c r="C2318" s="2"/>
      <c r="D2318" s="2"/>
      <c r="E2318" s="2"/>
      <c r="F2318" s="2"/>
      <c r="G2318" s="2"/>
      <c r="H2318" s="2"/>
      <c r="I2318" s="1"/>
      <c r="J2318" s="1"/>
      <c r="K2318" s="1"/>
      <c r="L2318" s="1"/>
      <c r="M2318" s="1"/>
      <c r="N2318" s="2"/>
      <c r="O2318" s="2"/>
      <c r="P2318" s="2"/>
      <c r="Q2318" s="1"/>
      <c r="R2318" s="1"/>
      <c r="S2318" s="1"/>
      <c r="T2318" s="1"/>
      <c r="U2318" s="2"/>
      <c r="V2318" s="1"/>
      <c r="W2318" s="1"/>
      <c r="X2318" s="2"/>
      <c r="Y2318" s="1"/>
      <c r="Z2318" s="1"/>
      <c r="AA2318" s="2"/>
      <c r="AB2318" s="1"/>
      <c r="AC2318" s="1"/>
      <c r="AD2318" s="2"/>
      <c r="AE2318" s="1"/>
      <c r="AF2318" s="2"/>
    </row>
    <row r="2319" spans="1:32" x14ac:dyDescent="0.25">
      <c r="A2319" s="2"/>
      <c r="B2319" s="48"/>
      <c r="C2319" s="2"/>
      <c r="D2319" s="2"/>
      <c r="E2319" s="2"/>
      <c r="F2319" s="2"/>
      <c r="G2319" s="2"/>
      <c r="H2319" s="2"/>
      <c r="I2319" s="1"/>
      <c r="J2319" s="1"/>
      <c r="K2319" s="1"/>
      <c r="L2319" s="1"/>
      <c r="M2319" s="1"/>
      <c r="N2319" s="2"/>
      <c r="O2319" s="2"/>
      <c r="P2319" s="2"/>
      <c r="Q2319" s="1"/>
      <c r="R2319" s="1"/>
      <c r="S2319" s="1"/>
      <c r="T2319" s="1"/>
      <c r="U2319" s="2"/>
      <c r="V2319" s="1"/>
      <c r="W2319" s="1"/>
      <c r="X2319" s="2"/>
      <c r="Y2319" s="1"/>
      <c r="Z2319" s="1"/>
      <c r="AA2319" s="2"/>
      <c r="AB2319" s="1"/>
      <c r="AC2319" s="1"/>
      <c r="AD2319" s="2"/>
      <c r="AE2319" s="1"/>
      <c r="AF2319" s="2"/>
    </row>
    <row r="2320" spans="1:32" x14ac:dyDescent="0.25">
      <c r="A2320" s="2"/>
      <c r="B2320" s="48"/>
      <c r="C2320" s="2"/>
      <c r="D2320" s="2"/>
      <c r="E2320" s="2"/>
      <c r="F2320" s="2"/>
      <c r="G2320" s="2"/>
      <c r="H2320" s="2"/>
      <c r="I2320" s="1"/>
      <c r="J2320" s="1"/>
      <c r="K2320" s="1"/>
      <c r="L2320" s="1"/>
      <c r="M2320" s="1"/>
      <c r="N2320" s="2"/>
      <c r="O2320" s="2"/>
      <c r="P2320" s="2"/>
      <c r="Q2320" s="1"/>
      <c r="R2320" s="1"/>
      <c r="S2320" s="1"/>
      <c r="T2320" s="1"/>
      <c r="U2320" s="2"/>
      <c r="V2320" s="1"/>
      <c r="W2320" s="1"/>
      <c r="X2320" s="2"/>
      <c r="Y2320" s="1"/>
      <c r="Z2320" s="1"/>
      <c r="AA2320" s="2"/>
      <c r="AB2320" s="1"/>
      <c r="AC2320" s="1"/>
      <c r="AD2320" s="2"/>
      <c r="AE2320" s="1"/>
      <c r="AF2320" s="2"/>
    </row>
    <row r="2321" spans="1:32" x14ac:dyDescent="0.25">
      <c r="A2321" s="2"/>
      <c r="B2321" s="48"/>
      <c r="C2321" s="2"/>
      <c r="D2321" s="2"/>
      <c r="E2321" s="2"/>
      <c r="F2321" s="2"/>
      <c r="G2321" s="2"/>
      <c r="H2321" s="2"/>
      <c r="I2321" s="1"/>
      <c r="J2321" s="1"/>
      <c r="K2321" s="1"/>
      <c r="L2321" s="1"/>
      <c r="M2321" s="1"/>
      <c r="N2321" s="2"/>
      <c r="O2321" s="2"/>
      <c r="P2321" s="2"/>
      <c r="Q2321" s="1"/>
      <c r="R2321" s="1"/>
      <c r="S2321" s="1"/>
      <c r="T2321" s="1"/>
      <c r="U2321" s="2"/>
      <c r="V2321" s="1"/>
      <c r="W2321" s="1"/>
      <c r="X2321" s="2"/>
      <c r="Y2321" s="1"/>
      <c r="Z2321" s="1"/>
      <c r="AA2321" s="2"/>
      <c r="AB2321" s="1"/>
      <c r="AC2321" s="1"/>
      <c r="AD2321" s="2"/>
      <c r="AE2321" s="1"/>
      <c r="AF2321" s="2"/>
    </row>
    <row r="2322" spans="1:32" x14ac:dyDescent="0.25">
      <c r="A2322" s="2"/>
      <c r="B2322" s="48"/>
      <c r="C2322" s="2"/>
      <c r="D2322" s="2"/>
      <c r="E2322" s="2"/>
      <c r="F2322" s="2"/>
      <c r="G2322" s="2"/>
      <c r="H2322" s="2"/>
      <c r="I2322" s="1"/>
      <c r="J2322" s="1"/>
      <c r="K2322" s="1"/>
      <c r="L2322" s="1"/>
      <c r="M2322" s="1"/>
      <c r="N2322" s="2"/>
      <c r="O2322" s="2"/>
      <c r="P2322" s="2"/>
      <c r="Q2322" s="1"/>
      <c r="R2322" s="1"/>
      <c r="S2322" s="1"/>
      <c r="T2322" s="1"/>
      <c r="U2322" s="2"/>
      <c r="V2322" s="1"/>
      <c r="W2322" s="1"/>
      <c r="X2322" s="2"/>
      <c r="Y2322" s="1"/>
      <c r="Z2322" s="1"/>
      <c r="AA2322" s="2"/>
      <c r="AB2322" s="1"/>
      <c r="AC2322" s="1"/>
      <c r="AD2322" s="2"/>
      <c r="AE2322" s="1"/>
      <c r="AF2322" s="2"/>
    </row>
    <row r="2323" spans="1:32" x14ac:dyDescent="0.25">
      <c r="A2323" s="2"/>
      <c r="B2323" s="48"/>
      <c r="C2323" s="2"/>
      <c r="D2323" s="2"/>
      <c r="E2323" s="2"/>
      <c r="F2323" s="2"/>
      <c r="G2323" s="2"/>
      <c r="H2323" s="2"/>
      <c r="I2323" s="1"/>
      <c r="J2323" s="1"/>
      <c r="K2323" s="1"/>
      <c r="L2323" s="1"/>
      <c r="M2323" s="1"/>
      <c r="N2323" s="2"/>
      <c r="O2323" s="2"/>
      <c r="P2323" s="2"/>
      <c r="Q2323" s="1"/>
      <c r="R2323" s="1"/>
      <c r="S2323" s="1"/>
      <c r="T2323" s="1"/>
      <c r="U2323" s="2"/>
      <c r="V2323" s="1"/>
      <c r="W2323" s="1"/>
      <c r="X2323" s="2"/>
      <c r="Y2323" s="1"/>
      <c r="Z2323" s="1"/>
      <c r="AA2323" s="2"/>
      <c r="AB2323" s="1"/>
      <c r="AC2323" s="1"/>
      <c r="AD2323" s="2"/>
      <c r="AE2323" s="1"/>
      <c r="AF2323" s="2"/>
    </row>
    <row r="2324" spans="1:32" x14ac:dyDescent="0.25">
      <c r="A2324" s="2"/>
      <c r="B2324" s="48"/>
      <c r="C2324" s="2"/>
      <c r="D2324" s="2"/>
      <c r="E2324" s="2"/>
      <c r="F2324" s="2"/>
      <c r="G2324" s="2"/>
      <c r="H2324" s="2"/>
      <c r="I2324" s="1"/>
      <c r="J2324" s="1"/>
      <c r="K2324" s="1"/>
      <c r="L2324" s="1"/>
      <c r="M2324" s="1"/>
      <c r="N2324" s="2"/>
      <c r="O2324" s="2"/>
      <c r="P2324" s="2"/>
      <c r="Q2324" s="1"/>
      <c r="R2324" s="1"/>
      <c r="S2324" s="1"/>
      <c r="T2324" s="1"/>
      <c r="U2324" s="2"/>
      <c r="V2324" s="1"/>
      <c r="W2324" s="1"/>
      <c r="X2324" s="2"/>
      <c r="Y2324" s="1"/>
      <c r="Z2324" s="1"/>
      <c r="AA2324" s="2"/>
      <c r="AB2324" s="1"/>
      <c r="AC2324" s="1"/>
      <c r="AD2324" s="2"/>
      <c r="AE2324" s="1"/>
      <c r="AF2324" s="2"/>
    </row>
    <row r="2325" spans="1:32" x14ac:dyDescent="0.25">
      <c r="A2325" s="2"/>
      <c r="B2325" s="48"/>
      <c r="C2325" s="2"/>
      <c r="D2325" s="2"/>
      <c r="E2325" s="2"/>
      <c r="F2325" s="2"/>
      <c r="G2325" s="2"/>
      <c r="H2325" s="2"/>
      <c r="I2325" s="1"/>
      <c r="J2325" s="1"/>
      <c r="K2325" s="1"/>
      <c r="L2325" s="1"/>
      <c r="M2325" s="1"/>
      <c r="N2325" s="2"/>
      <c r="O2325" s="2"/>
      <c r="P2325" s="2"/>
      <c r="Q2325" s="1"/>
      <c r="R2325" s="1"/>
      <c r="S2325" s="1"/>
      <c r="T2325" s="1"/>
      <c r="U2325" s="2"/>
      <c r="V2325" s="1"/>
      <c r="W2325" s="1"/>
      <c r="X2325" s="2"/>
      <c r="Y2325" s="1"/>
      <c r="Z2325" s="1"/>
      <c r="AA2325" s="2"/>
      <c r="AB2325" s="1"/>
      <c r="AC2325" s="1"/>
      <c r="AD2325" s="2"/>
      <c r="AE2325" s="1"/>
      <c r="AF2325" s="2"/>
    </row>
    <row r="2326" spans="1:32" x14ac:dyDescent="0.25">
      <c r="A2326" s="2"/>
      <c r="B2326" s="48"/>
      <c r="C2326" s="2"/>
      <c r="D2326" s="2"/>
      <c r="E2326" s="2"/>
      <c r="F2326" s="2"/>
      <c r="G2326" s="2"/>
      <c r="H2326" s="2"/>
      <c r="I2326" s="1"/>
      <c r="J2326" s="1"/>
      <c r="K2326" s="1"/>
      <c r="L2326" s="1"/>
      <c r="M2326" s="1"/>
      <c r="N2326" s="2"/>
      <c r="O2326" s="2"/>
      <c r="P2326" s="2"/>
      <c r="Q2326" s="1"/>
      <c r="R2326" s="1"/>
      <c r="S2326" s="1"/>
      <c r="T2326" s="1"/>
      <c r="U2326" s="2"/>
      <c r="V2326" s="1"/>
      <c r="W2326" s="1"/>
      <c r="X2326" s="2"/>
      <c r="Y2326" s="1"/>
      <c r="Z2326" s="1"/>
      <c r="AA2326" s="2"/>
      <c r="AB2326" s="1"/>
      <c r="AC2326" s="1"/>
      <c r="AD2326" s="2"/>
      <c r="AE2326" s="1"/>
      <c r="AF2326" s="2"/>
    </row>
    <row r="2327" spans="1:32" x14ac:dyDescent="0.25">
      <c r="A2327" s="2"/>
      <c r="B2327" s="48"/>
      <c r="C2327" s="2"/>
      <c r="D2327" s="2"/>
      <c r="E2327" s="2"/>
      <c r="F2327" s="2"/>
      <c r="G2327" s="2"/>
      <c r="H2327" s="2"/>
      <c r="I2327" s="1"/>
      <c r="J2327" s="1"/>
      <c r="K2327" s="1"/>
      <c r="L2327" s="1"/>
      <c r="M2327" s="1"/>
      <c r="N2327" s="2"/>
      <c r="O2327" s="2"/>
      <c r="P2327" s="2"/>
      <c r="Q2327" s="1"/>
      <c r="R2327" s="1"/>
      <c r="S2327" s="1"/>
      <c r="T2327" s="1"/>
      <c r="U2327" s="2"/>
      <c r="V2327" s="1"/>
      <c r="W2327" s="1"/>
      <c r="X2327" s="2"/>
      <c r="Y2327" s="1"/>
      <c r="Z2327" s="1"/>
      <c r="AA2327" s="2"/>
      <c r="AB2327" s="1"/>
      <c r="AC2327" s="1"/>
      <c r="AD2327" s="2"/>
      <c r="AE2327" s="1"/>
      <c r="AF2327" s="2"/>
    </row>
    <row r="2328" spans="1:32" x14ac:dyDescent="0.25">
      <c r="A2328" s="2"/>
      <c r="B2328" s="48"/>
      <c r="C2328" s="2"/>
      <c r="D2328" s="2"/>
      <c r="E2328" s="2"/>
      <c r="F2328" s="2"/>
      <c r="G2328" s="2"/>
      <c r="H2328" s="2"/>
      <c r="I2328" s="1"/>
      <c r="J2328" s="1"/>
      <c r="K2328" s="1"/>
      <c r="L2328" s="1"/>
      <c r="M2328" s="1"/>
      <c r="N2328" s="2"/>
      <c r="O2328" s="2"/>
      <c r="P2328" s="2"/>
      <c r="Q2328" s="1"/>
      <c r="R2328" s="1"/>
      <c r="S2328" s="1"/>
      <c r="T2328" s="1"/>
      <c r="U2328" s="2"/>
      <c r="V2328" s="1"/>
      <c r="W2328" s="1"/>
      <c r="X2328" s="2"/>
      <c r="Y2328" s="1"/>
      <c r="Z2328" s="1"/>
      <c r="AA2328" s="2"/>
      <c r="AB2328" s="1"/>
      <c r="AC2328" s="1"/>
      <c r="AD2328" s="2"/>
      <c r="AE2328" s="1"/>
      <c r="AF2328" s="2"/>
    </row>
    <row r="2329" spans="1:32" x14ac:dyDescent="0.25">
      <c r="A2329" s="2"/>
      <c r="B2329" s="48"/>
      <c r="C2329" s="2"/>
      <c r="D2329" s="2"/>
      <c r="E2329" s="2"/>
      <c r="F2329" s="2"/>
      <c r="G2329" s="2"/>
      <c r="H2329" s="2"/>
      <c r="I2329" s="1"/>
      <c r="J2329" s="1"/>
      <c r="K2329" s="1"/>
      <c r="L2329" s="1"/>
      <c r="M2329" s="1"/>
      <c r="N2329" s="2"/>
      <c r="O2329" s="2"/>
      <c r="P2329" s="2"/>
      <c r="Q2329" s="1"/>
      <c r="R2329" s="1"/>
      <c r="S2329" s="1"/>
      <c r="T2329" s="1"/>
      <c r="U2329" s="2"/>
      <c r="V2329" s="1"/>
      <c r="W2329" s="1"/>
      <c r="X2329" s="2"/>
      <c r="Y2329" s="1"/>
      <c r="Z2329" s="1"/>
      <c r="AA2329" s="2"/>
      <c r="AB2329" s="1"/>
      <c r="AC2329" s="1"/>
      <c r="AD2329" s="2"/>
      <c r="AE2329" s="1"/>
      <c r="AF2329" s="2"/>
    </row>
    <row r="2330" spans="1:32" x14ac:dyDescent="0.25">
      <c r="A2330" s="2"/>
      <c r="B2330" s="48"/>
      <c r="C2330" s="2"/>
      <c r="D2330" s="2"/>
      <c r="E2330" s="2"/>
      <c r="F2330" s="2"/>
      <c r="G2330" s="2"/>
      <c r="H2330" s="2"/>
      <c r="I2330" s="1"/>
      <c r="J2330" s="1"/>
      <c r="K2330" s="1"/>
      <c r="L2330" s="1"/>
      <c r="M2330" s="1"/>
      <c r="N2330" s="2"/>
      <c r="O2330" s="2"/>
      <c r="P2330" s="2"/>
      <c r="Q2330" s="1"/>
      <c r="R2330" s="1"/>
      <c r="S2330" s="1"/>
      <c r="T2330" s="1"/>
      <c r="U2330" s="2"/>
      <c r="V2330" s="1"/>
      <c r="W2330" s="1"/>
      <c r="X2330" s="2"/>
      <c r="Y2330" s="1"/>
      <c r="Z2330" s="1"/>
      <c r="AA2330" s="2"/>
      <c r="AB2330" s="1"/>
      <c r="AC2330" s="1"/>
      <c r="AD2330" s="2"/>
      <c r="AE2330" s="1"/>
      <c r="AF2330" s="2"/>
    </row>
    <row r="2331" spans="1:32" x14ac:dyDescent="0.25">
      <c r="A2331" s="2"/>
      <c r="B2331" s="48"/>
      <c r="C2331" s="2"/>
      <c r="D2331" s="2"/>
      <c r="E2331" s="2"/>
      <c r="F2331" s="2"/>
      <c r="G2331" s="2"/>
      <c r="H2331" s="2"/>
      <c r="I2331" s="1"/>
      <c r="J2331" s="1"/>
      <c r="K2331" s="1"/>
      <c r="L2331" s="1"/>
      <c r="M2331" s="1"/>
      <c r="N2331" s="2"/>
      <c r="O2331" s="2"/>
      <c r="P2331" s="2"/>
      <c r="Q2331" s="1"/>
      <c r="R2331" s="1"/>
      <c r="S2331" s="1"/>
      <c r="T2331" s="1"/>
      <c r="U2331" s="2"/>
      <c r="V2331" s="1"/>
      <c r="W2331" s="1"/>
      <c r="X2331" s="2"/>
      <c r="Y2331" s="1"/>
      <c r="Z2331" s="1"/>
      <c r="AA2331" s="2"/>
      <c r="AB2331" s="1"/>
      <c r="AC2331" s="1"/>
      <c r="AD2331" s="2"/>
      <c r="AE2331" s="1"/>
      <c r="AF2331" s="2"/>
    </row>
    <row r="2332" spans="1:32" x14ac:dyDescent="0.25">
      <c r="A2332" s="2"/>
      <c r="B2332" s="48"/>
      <c r="C2332" s="2"/>
      <c r="D2332" s="2"/>
      <c r="E2332" s="2"/>
      <c r="F2332" s="2"/>
      <c r="G2332" s="2"/>
      <c r="H2332" s="2"/>
      <c r="I2332" s="1"/>
      <c r="J2332" s="1"/>
      <c r="K2332" s="1"/>
      <c r="L2332" s="1"/>
      <c r="M2332" s="1"/>
      <c r="N2332" s="2"/>
      <c r="O2332" s="2"/>
      <c r="P2332" s="2"/>
      <c r="Q2332" s="1"/>
      <c r="R2332" s="1"/>
      <c r="S2332" s="1"/>
      <c r="T2332" s="1"/>
      <c r="U2332" s="2"/>
      <c r="V2332" s="1"/>
      <c r="W2332" s="1"/>
      <c r="X2332" s="2"/>
      <c r="Y2332" s="1"/>
      <c r="Z2332" s="1"/>
      <c r="AA2332" s="2"/>
      <c r="AB2332" s="1"/>
      <c r="AC2332" s="1"/>
      <c r="AD2332" s="2"/>
      <c r="AE2332" s="1"/>
      <c r="AF2332" s="2"/>
    </row>
    <row r="2333" spans="1:32" x14ac:dyDescent="0.25">
      <c r="A2333" s="2"/>
      <c r="B2333" s="48"/>
      <c r="C2333" s="2"/>
      <c r="D2333" s="2"/>
      <c r="E2333" s="2"/>
      <c r="F2333" s="2"/>
      <c r="G2333" s="2"/>
      <c r="H2333" s="2"/>
      <c r="I2333" s="1"/>
      <c r="J2333" s="1"/>
      <c r="K2333" s="1"/>
      <c r="L2333" s="1"/>
      <c r="M2333" s="1"/>
      <c r="N2333" s="2"/>
      <c r="O2333" s="2"/>
      <c r="P2333" s="2"/>
      <c r="Q2333" s="1"/>
      <c r="R2333" s="1"/>
      <c r="S2333" s="1"/>
      <c r="T2333" s="1"/>
      <c r="U2333" s="2"/>
      <c r="V2333" s="1"/>
      <c r="W2333" s="1"/>
      <c r="X2333" s="2"/>
      <c r="Y2333" s="1"/>
      <c r="Z2333" s="1"/>
      <c r="AA2333" s="2"/>
      <c r="AB2333" s="1"/>
      <c r="AC2333" s="1"/>
      <c r="AD2333" s="2"/>
      <c r="AE2333" s="1"/>
      <c r="AF2333" s="2"/>
    </row>
    <row r="2334" spans="1:32" x14ac:dyDescent="0.25">
      <c r="A2334" s="2"/>
      <c r="B2334" s="48"/>
      <c r="C2334" s="2"/>
      <c r="D2334" s="2"/>
      <c r="E2334" s="2"/>
      <c r="F2334" s="2"/>
      <c r="G2334" s="2"/>
      <c r="H2334" s="2"/>
      <c r="I2334" s="1"/>
      <c r="J2334" s="1"/>
      <c r="K2334" s="1"/>
      <c r="L2334" s="1"/>
      <c r="M2334" s="1"/>
      <c r="N2334" s="2"/>
      <c r="O2334" s="2"/>
      <c r="P2334" s="2"/>
      <c r="Q2334" s="1"/>
      <c r="R2334" s="1"/>
      <c r="S2334" s="1"/>
      <c r="T2334" s="1"/>
      <c r="U2334" s="2"/>
      <c r="V2334" s="1"/>
      <c r="W2334" s="1"/>
      <c r="X2334" s="2"/>
      <c r="Y2334" s="1"/>
      <c r="Z2334" s="1"/>
      <c r="AA2334" s="2"/>
      <c r="AB2334" s="1"/>
      <c r="AC2334" s="1"/>
      <c r="AD2334" s="2"/>
      <c r="AE2334" s="1"/>
      <c r="AF2334" s="2"/>
    </row>
    <row r="2335" spans="1:32" x14ac:dyDescent="0.25">
      <c r="A2335" s="2"/>
      <c r="B2335" s="48"/>
      <c r="C2335" s="2"/>
      <c r="D2335" s="2"/>
      <c r="E2335" s="2"/>
      <c r="F2335" s="2"/>
      <c r="G2335" s="2"/>
      <c r="H2335" s="2"/>
      <c r="I2335" s="1"/>
      <c r="J2335" s="1"/>
      <c r="K2335" s="1"/>
      <c r="L2335" s="1"/>
      <c r="M2335" s="1"/>
      <c r="N2335" s="2"/>
      <c r="O2335" s="2"/>
      <c r="P2335" s="2"/>
      <c r="Q2335" s="1"/>
      <c r="R2335" s="1"/>
      <c r="S2335" s="1"/>
      <c r="T2335" s="1"/>
      <c r="U2335" s="2"/>
      <c r="V2335" s="1"/>
      <c r="W2335" s="1"/>
      <c r="X2335" s="2"/>
      <c r="Y2335" s="1"/>
      <c r="Z2335" s="1"/>
      <c r="AA2335" s="2"/>
      <c r="AB2335" s="1"/>
      <c r="AC2335" s="1"/>
      <c r="AD2335" s="2"/>
      <c r="AE2335" s="1"/>
      <c r="AF2335" s="2"/>
    </row>
    <row r="2336" spans="1:32" x14ac:dyDescent="0.25">
      <c r="A2336" s="2"/>
      <c r="B2336" s="48"/>
      <c r="C2336" s="2"/>
      <c r="D2336" s="2"/>
      <c r="E2336" s="2"/>
      <c r="F2336" s="2"/>
      <c r="G2336" s="2"/>
      <c r="H2336" s="2"/>
      <c r="I2336" s="1"/>
      <c r="J2336" s="1"/>
      <c r="K2336" s="1"/>
      <c r="L2336" s="1"/>
      <c r="M2336" s="1"/>
      <c r="N2336" s="2"/>
      <c r="O2336" s="2"/>
      <c r="P2336" s="2"/>
      <c r="Q2336" s="1"/>
      <c r="R2336" s="1"/>
      <c r="S2336" s="1"/>
      <c r="T2336" s="1"/>
      <c r="U2336" s="2"/>
      <c r="V2336" s="1"/>
      <c r="W2336" s="1"/>
      <c r="X2336" s="2"/>
      <c r="Y2336" s="1"/>
      <c r="Z2336" s="1"/>
      <c r="AA2336" s="2"/>
      <c r="AB2336" s="1"/>
      <c r="AC2336" s="1"/>
      <c r="AD2336" s="2"/>
      <c r="AE2336" s="1"/>
      <c r="AF2336" s="2"/>
    </row>
    <row r="2337" spans="1:32" x14ac:dyDescent="0.25">
      <c r="A2337" s="2"/>
      <c r="B2337" s="48"/>
      <c r="C2337" s="2"/>
      <c r="D2337" s="2"/>
      <c r="E2337" s="2"/>
      <c r="F2337" s="2"/>
      <c r="G2337" s="2"/>
      <c r="H2337" s="2"/>
      <c r="I2337" s="1"/>
      <c r="J2337" s="1"/>
      <c r="K2337" s="1"/>
      <c r="L2337" s="1"/>
      <c r="M2337" s="1"/>
      <c r="N2337" s="2"/>
      <c r="O2337" s="2"/>
      <c r="P2337" s="2"/>
      <c r="Q2337" s="1"/>
      <c r="R2337" s="1"/>
      <c r="S2337" s="1"/>
      <c r="T2337" s="1"/>
      <c r="U2337" s="2"/>
      <c r="V2337" s="1"/>
      <c r="W2337" s="1"/>
      <c r="X2337" s="2"/>
      <c r="Y2337" s="1"/>
      <c r="Z2337" s="1"/>
      <c r="AA2337" s="2"/>
      <c r="AB2337" s="1"/>
      <c r="AC2337" s="1"/>
      <c r="AD2337" s="2"/>
      <c r="AE2337" s="1"/>
      <c r="AF2337" s="2"/>
    </row>
    <row r="2338" spans="1:32" x14ac:dyDescent="0.25">
      <c r="A2338" s="2"/>
      <c r="B2338" s="48"/>
      <c r="C2338" s="2"/>
      <c r="D2338" s="2"/>
      <c r="E2338" s="2"/>
      <c r="F2338" s="2"/>
      <c r="G2338" s="2"/>
      <c r="H2338" s="2"/>
      <c r="I2338" s="1"/>
      <c r="J2338" s="1"/>
      <c r="K2338" s="1"/>
      <c r="L2338" s="1"/>
      <c r="M2338" s="1"/>
      <c r="N2338" s="2"/>
      <c r="O2338" s="2"/>
      <c r="P2338" s="2"/>
      <c r="Q2338" s="1"/>
      <c r="R2338" s="1"/>
      <c r="S2338" s="1"/>
      <c r="T2338" s="1"/>
      <c r="U2338" s="2"/>
      <c r="V2338" s="1"/>
      <c r="W2338" s="1"/>
      <c r="X2338" s="2"/>
      <c r="Y2338" s="1"/>
      <c r="Z2338" s="1"/>
      <c r="AA2338" s="2"/>
      <c r="AB2338" s="1"/>
      <c r="AC2338" s="1"/>
      <c r="AD2338" s="2"/>
      <c r="AE2338" s="1"/>
      <c r="AF2338" s="2"/>
    </row>
    <row r="2339" spans="1:32" x14ac:dyDescent="0.25">
      <c r="A2339" s="2"/>
      <c r="B2339" s="48"/>
      <c r="C2339" s="2"/>
      <c r="D2339" s="2"/>
      <c r="E2339" s="2"/>
      <c r="F2339" s="2"/>
      <c r="G2339" s="2"/>
      <c r="H2339" s="2"/>
      <c r="I2339" s="1"/>
      <c r="J2339" s="1"/>
      <c r="K2339" s="1"/>
      <c r="L2339" s="1"/>
      <c r="M2339" s="1"/>
      <c r="N2339" s="2"/>
      <c r="O2339" s="2"/>
      <c r="P2339" s="2"/>
      <c r="Q2339" s="1"/>
      <c r="R2339" s="1"/>
      <c r="S2339" s="1"/>
      <c r="T2339" s="1"/>
      <c r="U2339" s="2"/>
      <c r="V2339" s="1"/>
      <c r="W2339" s="1"/>
      <c r="X2339" s="2"/>
      <c r="Y2339" s="1"/>
      <c r="Z2339" s="1"/>
      <c r="AA2339" s="2"/>
      <c r="AB2339" s="1"/>
      <c r="AC2339" s="1"/>
      <c r="AD2339" s="2"/>
      <c r="AE2339" s="1"/>
      <c r="AF2339" s="2"/>
    </row>
    <row r="2340" spans="1:32" x14ac:dyDescent="0.25">
      <c r="A2340" s="2"/>
      <c r="B2340" s="48"/>
      <c r="C2340" s="2"/>
      <c r="D2340" s="2"/>
      <c r="E2340" s="2"/>
      <c r="F2340" s="2"/>
      <c r="G2340" s="2"/>
      <c r="H2340" s="2"/>
      <c r="I2340" s="1"/>
      <c r="J2340" s="1"/>
      <c r="K2340" s="1"/>
      <c r="L2340" s="1"/>
      <c r="M2340" s="1"/>
      <c r="N2340" s="2"/>
      <c r="O2340" s="2"/>
      <c r="P2340" s="2"/>
      <c r="Q2340" s="1"/>
      <c r="R2340" s="1"/>
      <c r="S2340" s="1"/>
      <c r="T2340" s="1"/>
      <c r="U2340" s="2"/>
      <c r="V2340" s="1"/>
      <c r="W2340" s="1"/>
      <c r="X2340" s="2"/>
      <c r="Y2340" s="1"/>
      <c r="Z2340" s="1"/>
      <c r="AA2340" s="2"/>
      <c r="AB2340" s="1"/>
      <c r="AC2340" s="1"/>
      <c r="AD2340" s="2"/>
      <c r="AE2340" s="1"/>
      <c r="AF2340" s="2"/>
    </row>
    <row r="2341" spans="1:32" x14ac:dyDescent="0.25">
      <c r="A2341" s="2"/>
      <c r="B2341" s="48"/>
      <c r="C2341" s="2"/>
      <c r="D2341" s="2"/>
      <c r="E2341" s="2"/>
      <c r="F2341" s="2"/>
      <c r="G2341" s="2"/>
      <c r="H2341" s="2"/>
      <c r="I2341" s="1"/>
      <c r="J2341" s="1"/>
      <c r="K2341" s="1"/>
      <c r="L2341" s="1"/>
      <c r="M2341" s="1"/>
      <c r="N2341" s="2"/>
      <c r="O2341" s="2"/>
      <c r="P2341" s="2"/>
      <c r="Q2341" s="1"/>
      <c r="R2341" s="1"/>
      <c r="S2341" s="1"/>
      <c r="T2341" s="1"/>
      <c r="U2341" s="2"/>
      <c r="V2341" s="1"/>
      <c r="W2341" s="1"/>
      <c r="X2341" s="2"/>
      <c r="Y2341" s="1"/>
      <c r="Z2341" s="1"/>
      <c r="AA2341" s="2"/>
      <c r="AB2341" s="1"/>
      <c r="AC2341" s="1"/>
      <c r="AD2341" s="2"/>
      <c r="AE2341" s="1"/>
      <c r="AF2341" s="2"/>
    </row>
    <row r="2342" spans="1:32" x14ac:dyDescent="0.25">
      <c r="A2342" s="2"/>
      <c r="B2342" s="48"/>
      <c r="C2342" s="2"/>
      <c r="D2342" s="2"/>
      <c r="E2342" s="2"/>
      <c r="F2342" s="2"/>
      <c r="G2342" s="2"/>
      <c r="H2342" s="2"/>
      <c r="I2342" s="1"/>
      <c r="J2342" s="1"/>
      <c r="K2342" s="1"/>
      <c r="L2342" s="1"/>
      <c r="M2342" s="1"/>
      <c r="N2342" s="2"/>
      <c r="O2342" s="2"/>
      <c r="P2342" s="2"/>
      <c r="Q2342" s="1"/>
      <c r="R2342" s="1"/>
      <c r="S2342" s="1"/>
      <c r="T2342" s="1"/>
      <c r="U2342" s="2"/>
      <c r="V2342" s="1"/>
      <c r="W2342" s="1"/>
      <c r="X2342" s="2"/>
      <c r="Y2342" s="1"/>
      <c r="Z2342" s="1"/>
      <c r="AA2342" s="2"/>
      <c r="AB2342" s="1"/>
      <c r="AC2342" s="1"/>
      <c r="AD2342" s="2"/>
      <c r="AE2342" s="1"/>
      <c r="AF2342" s="2"/>
    </row>
    <row r="2343" spans="1:32" x14ac:dyDescent="0.25">
      <c r="A2343" s="2"/>
      <c r="B2343" s="48"/>
      <c r="C2343" s="2"/>
      <c r="D2343" s="2"/>
      <c r="E2343" s="2"/>
      <c r="F2343" s="2"/>
      <c r="G2343" s="2"/>
      <c r="H2343" s="2"/>
      <c r="I2343" s="1"/>
      <c r="J2343" s="1"/>
      <c r="K2343" s="1"/>
      <c r="L2343" s="1"/>
      <c r="M2343" s="1"/>
      <c r="N2343" s="2"/>
      <c r="O2343" s="2"/>
      <c r="P2343" s="2"/>
      <c r="Q2343" s="1"/>
      <c r="R2343" s="1"/>
      <c r="S2343" s="1"/>
      <c r="T2343" s="1"/>
      <c r="U2343" s="2"/>
      <c r="V2343" s="1"/>
      <c r="W2343" s="1"/>
      <c r="X2343" s="2"/>
      <c r="Y2343" s="1"/>
      <c r="Z2343" s="1"/>
      <c r="AA2343" s="2"/>
      <c r="AB2343" s="1"/>
      <c r="AC2343" s="1"/>
      <c r="AD2343" s="2"/>
      <c r="AE2343" s="1"/>
      <c r="AF2343" s="2"/>
    </row>
    <row r="2344" spans="1:32" x14ac:dyDescent="0.25">
      <c r="A2344" s="2"/>
      <c r="B2344" s="48"/>
      <c r="C2344" s="2"/>
      <c r="D2344" s="2"/>
      <c r="E2344" s="2"/>
      <c r="F2344" s="2"/>
      <c r="G2344" s="2"/>
      <c r="H2344" s="2"/>
      <c r="I2344" s="1"/>
      <c r="J2344" s="1"/>
      <c r="K2344" s="1"/>
      <c r="L2344" s="1"/>
      <c r="M2344" s="1"/>
      <c r="N2344" s="2"/>
      <c r="O2344" s="2"/>
      <c r="P2344" s="2"/>
      <c r="Q2344" s="1"/>
      <c r="R2344" s="1"/>
      <c r="S2344" s="1"/>
      <c r="T2344" s="1"/>
      <c r="U2344" s="2"/>
      <c r="V2344" s="1"/>
      <c r="W2344" s="1"/>
      <c r="X2344" s="2"/>
      <c r="Y2344" s="1"/>
      <c r="Z2344" s="1"/>
      <c r="AA2344" s="2"/>
      <c r="AB2344" s="1"/>
      <c r="AC2344" s="1"/>
      <c r="AD2344" s="2"/>
      <c r="AE2344" s="1"/>
      <c r="AF2344" s="2"/>
    </row>
    <row r="2345" spans="1:32" x14ac:dyDescent="0.25">
      <c r="A2345" s="2"/>
      <c r="B2345" s="48"/>
      <c r="C2345" s="2"/>
      <c r="D2345" s="2"/>
      <c r="E2345" s="2"/>
      <c r="F2345" s="2"/>
      <c r="G2345" s="2"/>
      <c r="H2345" s="2"/>
      <c r="I2345" s="1"/>
      <c r="J2345" s="1"/>
      <c r="K2345" s="1"/>
      <c r="L2345" s="1"/>
      <c r="M2345" s="1"/>
      <c r="N2345" s="2"/>
      <c r="O2345" s="2"/>
      <c r="P2345" s="2"/>
      <c r="Q2345" s="1"/>
      <c r="R2345" s="1"/>
      <c r="S2345" s="1"/>
      <c r="T2345" s="1"/>
      <c r="U2345" s="2"/>
      <c r="V2345" s="1"/>
      <c r="W2345" s="1"/>
      <c r="X2345" s="2"/>
      <c r="Y2345" s="1"/>
      <c r="Z2345" s="1"/>
      <c r="AA2345" s="2"/>
      <c r="AB2345" s="1"/>
      <c r="AC2345" s="1"/>
      <c r="AD2345" s="2"/>
      <c r="AE2345" s="1"/>
      <c r="AF2345" s="2"/>
    </row>
    <row r="2346" spans="1:32" x14ac:dyDescent="0.25">
      <c r="A2346" s="2"/>
      <c r="B2346" s="48"/>
      <c r="C2346" s="2"/>
      <c r="D2346" s="2"/>
      <c r="E2346" s="2"/>
      <c r="F2346" s="2"/>
      <c r="G2346" s="2"/>
      <c r="H2346" s="2"/>
      <c r="I2346" s="1"/>
      <c r="J2346" s="1"/>
      <c r="K2346" s="1"/>
      <c r="L2346" s="1"/>
      <c r="M2346" s="1"/>
      <c r="N2346" s="2"/>
      <c r="O2346" s="2"/>
      <c r="P2346" s="2"/>
      <c r="Q2346" s="1"/>
      <c r="R2346" s="1"/>
      <c r="S2346" s="1"/>
      <c r="T2346" s="1"/>
      <c r="U2346" s="2"/>
      <c r="V2346" s="1"/>
      <c r="W2346" s="1"/>
      <c r="X2346" s="2"/>
      <c r="Y2346" s="1"/>
      <c r="Z2346" s="1"/>
      <c r="AA2346" s="2"/>
      <c r="AB2346" s="1"/>
      <c r="AC2346" s="1"/>
      <c r="AD2346" s="2"/>
      <c r="AE2346" s="1"/>
      <c r="AF2346" s="2"/>
    </row>
    <row r="2347" spans="1:32" x14ac:dyDescent="0.25">
      <c r="A2347" s="2"/>
      <c r="B2347" s="48"/>
      <c r="C2347" s="2"/>
      <c r="D2347" s="2"/>
      <c r="E2347" s="2"/>
      <c r="F2347" s="2"/>
      <c r="G2347" s="2"/>
      <c r="H2347" s="2"/>
      <c r="I2347" s="1"/>
      <c r="J2347" s="1"/>
      <c r="K2347" s="1"/>
      <c r="L2347" s="1"/>
      <c r="M2347" s="1"/>
      <c r="N2347" s="2"/>
      <c r="O2347" s="2"/>
      <c r="P2347" s="2"/>
      <c r="Q2347" s="1"/>
      <c r="R2347" s="1"/>
      <c r="S2347" s="1"/>
      <c r="T2347" s="1"/>
      <c r="U2347" s="2"/>
      <c r="V2347" s="1"/>
      <c r="W2347" s="1"/>
      <c r="X2347" s="2"/>
      <c r="Y2347" s="1"/>
      <c r="Z2347" s="1"/>
      <c r="AA2347" s="2"/>
      <c r="AB2347" s="1"/>
      <c r="AC2347" s="1"/>
      <c r="AD2347" s="2"/>
      <c r="AE2347" s="1"/>
      <c r="AF2347" s="2"/>
    </row>
    <row r="2348" spans="1:32" x14ac:dyDescent="0.25">
      <c r="A2348" s="2"/>
      <c r="B2348" s="48"/>
      <c r="C2348" s="2"/>
      <c r="D2348" s="2"/>
      <c r="E2348" s="2"/>
      <c r="F2348" s="2"/>
      <c r="G2348" s="2"/>
      <c r="H2348" s="2"/>
      <c r="I2348" s="1"/>
      <c r="J2348" s="1"/>
      <c r="K2348" s="1"/>
      <c r="L2348" s="1"/>
      <c r="M2348" s="1"/>
      <c r="N2348" s="2"/>
      <c r="O2348" s="2"/>
      <c r="P2348" s="2"/>
      <c r="Q2348" s="1"/>
      <c r="R2348" s="1"/>
      <c r="S2348" s="1"/>
      <c r="T2348" s="1"/>
      <c r="U2348" s="2"/>
      <c r="V2348" s="1"/>
      <c r="W2348" s="1"/>
      <c r="X2348" s="2"/>
      <c r="Y2348" s="1"/>
      <c r="Z2348" s="1"/>
      <c r="AA2348" s="2"/>
      <c r="AB2348" s="1"/>
      <c r="AC2348" s="1"/>
      <c r="AD2348" s="2"/>
      <c r="AE2348" s="1"/>
      <c r="AF2348" s="2"/>
    </row>
    <row r="2349" spans="1:32" x14ac:dyDescent="0.25">
      <c r="A2349" s="2"/>
      <c r="B2349" s="48"/>
      <c r="C2349" s="2"/>
      <c r="D2349" s="2"/>
      <c r="E2349" s="2"/>
      <c r="F2349" s="2"/>
      <c r="G2349" s="2"/>
      <c r="H2349" s="2"/>
      <c r="I2349" s="1"/>
      <c r="J2349" s="1"/>
      <c r="K2349" s="1"/>
      <c r="L2349" s="1"/>
      <c r="M2349" s="1"/>
      <c r="N2349" s="2"/>
      <c r="O2349" s="2"/>
      <c r="P2349" s="2"/>
      <c r="Q2349" s="1"/>
      <c r="R2349" s="1"/>
      <c r="S2349" s="1"/>
      <c r="T2349" s="1"/>
      <c r="U2349" s="2"/>
      <c r="V2349" s="1"/>
      <c r="W2349" s="1"/>
      <c r="X2349" s="2"/>
      <c r="Y2349" s="1"/>
      <c r="Z2349" s="1"/>
      <c r="AA2349" s="2"/>
      <c r="AB2349" s="1"/>
      <c r="AC2349" s="1"/>
      <c r="AD2349" s="2"/>
      <c r="AE2349" s="1"/>
      <c r="AF2349" s="2"/>
    </row>
    <row r="2350" spans="1:32" x14ac:dyDescent="0.25">
      <c r="A2350" s="2"/>
      <c r="B2350" s="48"/>
      <c r="C2350" s="2"/>
      <c r="D2350" s="2"/>
      <c r="E2350" s="2"/>
      <c r="F2350" s="2"/>
      <c r="G2350" s="2"/>
      <c r="H2350" s="2"/>
      <c r="I2350" s="1"/>
      <c r="J2350" s="1"/>
      <c r="K2350" s="1"/>
      <c r="L2350" s="1"/>
      <c r="M2350" s="1"/>
      <c r="N2350" s="2"/>
      <c r="O2350" s="2"/>
      <c r="P2350" s="2"/>
      <c r="Q2350" s="1"/>
      <c r="R2350" s="1"/>
      <c r="S2350" s="1"/>
      <c r="T2350" s="1"/>
      <c r="U2350" s="2"/>
      <c r="V2350" s="1"/>
      <c r="W2350" s="1"/>
      <c r="X2350" s="2"/>
      <c r="Y2350" s="1"/>
      <c r="Z2350" s="1"/>
      <c r="AA2350" s="2"/>
      <c r="AB2350" s="1"/>
      <c r="AC2350" s="1"/>
      <c r="AD2350" s="2"/>
      <c r="AE2350" s="1"/>
      <c r="AF2350" s="2"/>
    </row>
    <row r="2351" spans="1:32" x14ac:dyDescent="0.25">
      <c r="A2351" s="2"/>
      <c r="B2351" s="48"/>
      <c r="C2351" s="2"/>
      <c r="D2351" s="2"/>
      <c r="E2351" s="2"/>
      <c r="F2351" s="2"/>
      <c r="G2351" s="2"/>
      <c r="H2351" s="2"/>
      <c r="I2351" s="1"/>
      <c r="J2351" s="1"/>
      <c r="K2351" s="1"/>
      <c r="L2351" s="1"/>
      <c r="M2351" s="1"/>
      <c r="N2351" s="2"/>
      <c r="O2351" s="2"/>
      <c r="P2351" s="2"/>
      <c r="Q2351" s="1"/>
      <c r="R2351" s="1"/>
      <c r="S2351" s="1"/>
      <c r="T2351" s="1"/>
      <c r="U2351" s="2"/>
      <c r="V2351" s="1"/>
      <c r="W2351" s="1"/>
      <c r="X2351" s="2"/>
      <c r="Y2351" s="1"/>
      <c r="Z2351" s="1"/>
      <c r="AA2351" s="2"/>
      <c r="AB2351" s="1"/>
      <c r="AC2351" s="1"/>
      <c r="AD2351" s="2"/>
      <c r="AE2351" s="1"/>
      <c r="AF2351" s="2"/>
    </row>
    <row r="2352" spans="1:32" x14ac:dyDescent="0.25">
      <c r="A2352" s="2"/>
      <c r="B2352" s="48"/>
      <c r="C2352" s="2"/>
      <c r="D2352" s="2"/>
      <c r="E2352" s="2"/>
      <c r="F2352" s="2"/>
      <c r="G2352" s="2"/>
      <c r="H2352" s="2"/>
      <c r="I2352" s="1"/>
      <c r="J2352" s="1"/>
      <c r="K2352" s="1"/>
      <c r="L2352" s="1"/>
      <c r="M2352" s="1"/>
      <c r="N2352" s="2"/>
      <c r="O2352" s="2"/>
      <c r="P2352" s="2"/>
      <c r="Q2352" s="1"/>
      <c r="R2352" s="1"/>
      <c r="S2352" s="1"/>
      <c r="T2352" s="1"/>
      <c r="U2352" s="2"/>
      <c r="V2352" s="1"/>
      <c r="W2352" s="1"/>
      <c r="X2352" s="2"/>
      <c r="Y2352" s="1"/>
      <c r="Z2352" s="1"/>
      <c r="AA2352" s="2"/>
      <c r="AB2352" s="1"/>
      <c r="AC2352" s="1"/>
      <c r="AD2352" s="2"/>
      <c r="AE2352" s="1"/>
      <c r="AF2352" s="2"/>
    </row>
    <row r="2353" spans="1:32" x14ac:dyDescent="0.25">
      <c r="A2353" s="2"/>
      <c r="B2353" s="48"/>
      <c r="C2353" s="2"/>
      <c r="D2353" s="2"/>
      <c r="E2353" s="2"/>
      <c r="F2353" s="2"/>
      <c r="G2353" s="2"/>
      <c r="H2353" s="2"/>
      <c r="I2353" s="1"/>
      <c r="J2353" s="1"/>
      <c r="K2353" s="1"/>
      <c r="L2353" s="1"/>
      <c r="M2353" s="1"/>
      <c r="N2353" s="2"/>
      <c r="O2353" s="2"/>
      <c r="P2353" s="2"/>
      <c r="Q2353" s="1"/>
      <c r="R2353" s="1"/>
      <c r="S2353" s="1"/>
      <c r="T2353" s="1"/>
      <c r="U2353" s="2"/>
      <c r="V2353" s="1"/>
      <c r="W2353" s="1"/>
      <c r="X2353" s="2"/>
      <c r="Y2353" s="1"/>
      <c r="Z2353" s="1"/>
      <c r="AA2353" s="2"/>
      <c r="AB2353" s="1"/>
      <c r="AC2353" s="1"/>
      <c r="AD2353" s="2"/>
      <c r="AE2353" s="1"/>
      <c r="AF2353" s="2"/>
    </row>
    <row r="2354" spans="1:32" x14ac:dyDescent="0.25">
      <c r="A2354" s="2"/>
      <c r="B2354" s="48"/>
      <c r="C2354" s="2"/>
      <c r="D2354" s="2"/>
      <c r="E2354" s="2"/>
      <c r="F2354" s="2"/>
      <c r="G2354" s="2"/>
      <c r="H2354" s="2"/>
      <c r="I2354" s="1"/>
      <c r="J2354" s="1"/>
      <c r="K2354" s="1"/>
      <c r="L2354" s="1"/>
      <c r="M2354" s="1"/>
      <c r="N2354" s="2"/>
      <c r="O2354" s="2"/>
      <c r="P2354" s="2"/>
      <c r="Q2354" s="1"/>
      <c r="R2354" s="1"/>
      <c r="S2354" s="1"/>
      <c r="T2354" s="1"/>
      <c r="U2354" s="2"/>
      <c r="V2354" s="1"/>
      <c r="W2354" s="1"/>
      <c r="X2354" s="2"/>
      <c r="Y2354" s="1"/>
      <c r="Z2354" s="1"/>
      <c r="AA2354" s="2"/>
      <c r="AB2354" s="1"/>
      <c r="AC2354" s="1"/>
      <c r="AD2354" s="2"/>
      <c r="AE2354" s="1"/>
      <c r="AF2354" s="2"/>
    </row>
    <row r="2355" spans="1:32" x14ac:dyDescent="0.25">
      <c r="A2355" s="2"/>
      <c r="B2355" s="48"/>
      <c r="C2355" s="2"/>
      <c r="D2355" s="2"/>
      <c r="E2355" s="2"/>
      <c r="F2355" s="2"/>
      <c r="G2355" s="2"/>
      <c r="H2355" s="2"/>
      <c r="I2355" s="1"/>
      <c r="J2355" s="1"/>
      <c r="K2355" s="1"/>
      <c r="L2355" s="1"/>
      <c r="M2355" s="1"/>
      <c r="N2355" s="2"/>
      <c r="O2355" s="2"/>
      <c r="P2355" s="2"/>
      <c r="Q2355" s="1"/>
      <c r="R2355" s="1"/>
      <c r="S2355" s="1"/>
      <c r="T2355" s="1"/>
      <c r="U2355" s="2"/>
      <c r="V2355" s="1"/>
      <c r="W2355" s="1"/>
      <c r="X2355" s="2"/>
      <c r="Y2355" s="1"/>
      <c r="Z2355" s="1"/>
      <c r="AA2355" s="2"/>
      <c r="AB2355" s="1"/>
      <c r="AC2355" s="1"/>
      <c r="AD2355" s="2"/>
      <c r="AE2355" s="1"/>
      <c r="AF2355" s="2"/>
    </row>
    <row r="2356" spans="1:32" x14ac:dyDescent="0.25">
      <c r="A2356" s="2"/>
      <c r="B2356" s="48"/>
      <c r="C2356" s="2"/>
      <c r="D2356" s="2"/>
      <c r="E2356" s="2"/>
      <c r="F2356" s="2"/>
      <c r="G2356" s="2"/>
      <c r="H2356" s="2"/>
      <c r="I2356" s="1"/>
      <c r="J2356" s="1"/>
      <c r="K2356" s="1"/>
      <c r="L2356" s="1"/>
      <c r="M2356" s="1"/>
      <c r="N2356" s="2"/>
      <c r="O2356" s="2"/>
      <c r="P2356" s="2"/>
      <c r="Q2356" s="1"/>
      <c r="R2356" s="1"/>
      <c r="S2356" s="1"/>
      <c r="T2356" s="1"/>
      <c r="U2356" s="2"/>
      <c r="V2356" s="1"/>
      <c r="W2356" s="1"/>
      <c r="X2356" s="2"/>
      <c r="Y2356" s="1"/>
      <c r="Z2356" s="1"/>
      <c r="AA2356" s="2"/>
      <c r="AB2356" s="1"/>
      <c r="AC2356" s="1"/>
      <c r="AD2356" s="2"/>
      <c r="AE2356" s="1"/>
      <c r="AF2356" s="2"/>
    </row>
    <row r="2357" spans="1:32" x14ac:dyDescent="0.25">
      <c r="A2357" s="2"/>
      <c r="B2357" s="48"/>
      <c r="C2357" s="2"/>
      <c r="D2357" s="2"/>
      <c r="E2357" s="2"/>
      <c r="F2357" s="2"/>
      <c r="G2357" s="2"/>
      <c r="H2357" s="2"/>
      <c r="I2357" s="1"/>
      <c r="J2357" s="1"/>
      <c r="K2357" s="1"/>
      <c r="L2357" s="1"/>
      <c r="M2357" s="1"/>
      <c r="N2357" s="2"/>
      <c r="O2357" s="2"/>
      <c r="P2357" s="2"/>
      <c r="Q2357" s="1"/>
      <c r="R2357" s="1"/>
      <c r="S2357" s="1"/>
      <c r="T2357" s="1"/>
      <c r="U2357" s="2"/>
      <c r="V2357" s="1"/>
      <c r="W2357" s="1"/>
      <c r="X2357" s="2"/>
      <c r="Y2357" s="1"/>
      <c r="Z2357" s="1"/>
      <c r="AA2357" s="2"/>
      <c r="AB2357" s="1"/>
      <c r="AC2357" s="1"/>
      <c r="AD2357" s="2"/>
      <c r="AE2357" s="1"/>
      <c r="AF2357" s="2"/>
    </row>
    <row r="2358" spans="1:32" x14ac:dyDescent="0.25">
      <c r="A2358" s="2"/>
      <c r="B2358" s="48"/>
      <c r="C2358" s="2"/>
      <c r="D2358" s="2"/>
      <c r="E2358" s="2"/>
      <c r="F2358" s="2"/>
      <c r="G2358" s="2"/>
      <c r="H2358" s="2"/>
      <c r="I2358" s="1"/>
      <c r="J2358" s="1"/>
      <c r="K2358" s="1"/>
      <c r="L2358" s="1"/>
      <c r="M2358" s="1"/>
      <c r="N2358" s="2"/>
      <c r="O2358" s="2"/>
      <c r="P2358" s="2"/>
      <c r="Q2358" s="1"/>
      <c r="R2358" s="1"/>
      <c r="S2358" s="1"/>
      <c r="T2358" s="1"/>
      <c r="U2358" s="2"/>
      <c r="V2358" s="1"/>
      <c r="W2358" s="1"/>
      <c r="X2358" s="2"/>
      <c r="Y2358" s="1"/>
      <c r="Z2358" s="1"/>
      <c r="AA2358" s="2"/>
      <c r="AB2358" s="1"/>
      <c r="AC2358" s="1"/>
      <c r="AD2358" s="2"/>
      <c r="AE2358" s="1"/>
      <c r="AF2358" s="2"/>
    </row>
    <row r="2359" spans="1:32" x14ac:dyDescent="0.25">
      <c r="A2359" s="2"/>
      <c r="B2359" s="48"/>
      <c r="C2359" s="2"/>
      <c r="D2359" s="2"/>
      <c r="E2359" s="2"/>
      <c r="F2359" s="2"/>
      <c r="G2359" s="2"/>
      <c r="H2359" s="2"/>
      <c r="I2359" s="1"/>
      <c r="J2359" s="1"/>
      <c r="K2359" s="1"/>
      <c r="L2359" s="1"/>
      <c r="M2359" s="1"/>
      <c r="N2359" s="2"/>
      <c r="O2359" s="2"/>
      <c r="P2359" s="2"/>
      <c r="Q2359" s="1"/>
      <c r="R2359" s="1"/>
      <c r="S2359" s="1"/>
      <c r="T2359" s="1"/>
      <c r="U2359" s="2"/>
      <c r="V2359" s="1"/>
      <c r="W2359" s="1"/>
      <c r="X2359" s="2"/>
      <c r="Y2359" s="1"/>
      <c r="Z2359" s="1"/>
      <c r="AA2359" s="2"/>
      <c r="AB2359" s="1"/>
      <c r="AC2359" s="1"/>
      <c r="AD2359" s="2"/>
      <c r="AE2359" s="1"/>
      <c r="AF2359" s="2"/>
    </row>
    <row r="2360" spans="1:32" x14ac:dyDescent="0.25">
      <c r="A2360" s="2"/>
      <c r="B2360" s="48"/>
      <c r="C2360" s="2"/>
      <c r="D2360" s="2"/>
      <c r="E2360" s="2"/>
      <c r="F2360" s="2"/>
      <c r="G2360" s="2"/>
      <c r="H2360" s="2"/>
      <c r="I2360" s="1"/>
      <c r="J2360" s="1"/>
      <c r="K2360" s="1"/>
      <c r="L2360" s="1"/>
      <c r="M2360" s="1"/>
      <c r="N2360" s="2"/>
      <c r="O2360" s="2"/>
      <c r="P2360" s="2"/>
      <c r="Q2360" s="1"/>
      <c r="R2360" s="1"/>
      <c r="S2360" s="1"/>
      <c r="T2360" s="1"/>
      <c r="U2360" s="2"/>
      <c r="V2360" s="1"/>
      <c r="W2360" s="1"/>
      <c r="X2360" s="2"/>
      <c r="Y2360" s="1"/>
      <c r="Z2360" s="1"/>
      <c r="AA2360" s="2"/>
      <c r="AB2360" s="1"/>
      <c r="AC2360" s="1"/>
      <c r="AD2360" s="2"/>
      <c r="AE2360" s="1"/>
      <c r="AF2360" s="2"/>
    </row>
    <row r="2361" spans="1:32" x14ac:dyDescent="0.25">
      <c r="A2361" s="2"/>
      <c r="B2361" s="48"/>
      <c r="C2361" s="2"/>
      <c r="D2361" s="2"/>
      <c r="E2361" s="2"/>
      <c r="F2361" s="2"/>
      <c r="G2361" s="2"/>
      <c r="H2361" s="2"/>
      <c r="I2361" s="1"/>
      <c r="J2361" s="1"/>
      <c r="K2361" s="1"/>
      <c r="L2361" s="1"/>
      <c r="M2361" s="1"/>
      <c r="N2361" s="2"/>
      <c r="O2361" s="2"/>
      <c r="P2361" s="2"/>
      <c r="Q2361" s="1"/>
      <c r="R2361" s="1"/>
      <c r="S2361" s="1"/>
      <c r="T2361" s="1"/>
      <c r="U2361" s="2"/>
      <c r="V2361" s="1"/>
      <c r="W2361" s="1"/>
      <c r="X2361" s="2"/>
      <c r="Y2361" s="1"/>
      <c r="Z2361" s="1"/>
      <c r="AA2361" s="2"/>
      <c r="AB2361" s="1"/>
      <c r="AC2361" s="1"/>
      <c r="AD2361" s="2"/>
      <c r="AE2361" s="1"/>
      <c r="AF2361" s="2"/>
    </row>
    <row r="2362" spans="1:32" x14ac:dyDescent="0.25">
      <c r="A2362" s="2"/>
      <c r="B2362" s="48"/>
      <c r="C2362" s="2"/>
      <c r="D2362" s="2"/>
      <c r="E2362" s="2"/>
      <c r="F2362" s="2"/>
      <c r="G2362" s="2"/>
      <c r="H2362" s="2"/>
      <c r="I2362" s="1"/>
      <c r="J2362" s="1"/>
      <c r="K2362" s="1"/>
      <c r="L2362" s="1"/>
      <c r="M2362" s="1"/>
      <c r="N2362" s="2"/>
      <c r="O2362" s="2"/>
      <c r="P2362" s="2"/>
      <c r="Q2362" s="1"/>
      <c r="R2362" s="1"/>
      <c r="S2362" s="1"/>
      <c r="T2362" s="1"/>
      <c r="U2362" s="2"/>
      <c r="V2362" s="1"/>
      <c r="W2362" s="1"/>
      <c r="X2362" s="2"/>
      <c r="Y2362" s="1"/>
      <c r="Z2362" s="1"/>
      <c r="AA2362" s="2"/>
      <c r="AB2362" s="1"/>
      <c r="AC2362" s="1"/>
      <c r="AD2362" s="2"/>
      <c r="AE2362" s="1"/>
      <c r="AF2362" s="2"/>
    </row>
    <row r="2363" spans="1:32" x14ac:dyDescent="0.25">
      <c r="A2363" s="2"/>
      <c r="B2363" s="48"/>
      <c r="C2363" s="2"/>
      <c r="D2363" s="2"/>
      <c r="E2363" s="2"/>
      <c r="F2363" s="2"/>
      <c r="G2363" s="2"/>
      <c r="H2363" s="2"/>
      <c r="I2363" s="1"/>
      <c r="J2363" s="1"/>
      <c r="K2363" s="1"/>
      <c r="L2363" s="1"/>
      <c r="M2363" s="1"/>
      <c r="N2363" s="2"/>
      <c r="O2363" s="2"/>
      <c r="P2363" s="2"/>
      <c r="Q2363" s="1"/>
      <c r="R2363" s="1"/>
      <c r="S2363" s="1"/>
      <c r="T2363" s="1"/>
      <c r="U2363" s="2"/>
      <c r="V2363" s="1"/>
      <c r="W2363" s="1"/>
      <c r="X2363" s="2"/>
      <c r="Y2363" s="1"/>
      <c r="Z2363" s="1"/>
      <c r="AA2363" s="2"/>
      <c r="AB2363" s="1"/>
      <c r="AC2363" s="1"/>
      <c r="AD2363" s="2"/>
      <c r="AE2363" s="1"/>
      <c r="AF2363" s="2"/>
    </row>
    <row r="2364" spans="1:32" x14ac:dyDescent="0.25">
      <c r="A2364" s="2"/>
      <c r="B2364" s="48"/>
      <c r="C2364" s="2"/>
      <c r="D2364" s="2"/>
      <c r="E2364" s="2"/>
      <c r="F2364" s="2"/>
      <c r="G2364" s="2"/>
      <c r="H2364" s="2"/>
      <c r="I2364" s="1"/>
      <c r="J2364" s="1"/>
      <c r="K2364" s="1"/>
      <c r="L2364" s="1"/>
      <c r="M2364" s="1"/>
      <c r="N2364" s="2"/>
      <c r="O2364" s="2"/>
      <c r="P2364" s="2"/>
      <c r="Q2364" s="1"/>
      <c r="R2364" s="1"/>
      <c r="S2364" s="1"/>
      <c r="T2364" s="1"/>
      <c r="U2364" s="2"/>
      <c r="V2364" s="1"/>
      <c r="W2364" s="1"/>
      <c r="X2364" s="2"/>
      <c r="Y2364" s="1"/>
      <c r="Z2364" s="1"/>
      <c r="AA2364" s="2"/>
      <c r="AB2364" s="1"/>
      <c r="AC2364" s="1"/>
      <c r="AD2364" s="2"/>
      <c r="AE2364" s="1"/>
      <c r="AF2364" s="2"/>
    </row>
    <row r="2365" spans="1:32" x14ac:dyDescent="0.25">
      <c r="A2365" s="2"/>
      <c r="B2365" s="48"/>
      <c r="C2365" s="2"/>
      <c r="D2365" s="2"/>
      <c r="E2365" s="2"/>
      <c r="F2365" s="2"/>
      <c r="G2365" s="2"/>
      <c r="H2365" s="2"/>
      <c r="I2365" s="1"/>
      <c r="J2365" s="1"/>
      <c r="K2365" s="1"/>
      <c r="L2365" s="1"/>
      <c r="M2365" s="1"/>
      <c r="N2365" s="2"/>
      <c r="O2365" s="2"/>
      <c r="P2365" s="2"/>
      <c r="Q2365" s="1"/>
      <c r="R2365" s="1"/>
      <c r="S2365" s="1"/>
      <c r="T2365" s="1"/>
      <c r="U2365" s="2"/>
      <c r="V2365" s="1"/>
      <c r="W2365" s="1"/>
      <c r="X2365" s="2"/>
      <c r="Y2365" s="1"/>
      <c r="Z2365" s="1"/>
      <c r="AA2365" s="2"/>
      <c r="AB2365" s="1"/>
      <c r="AC2365" s="1"/>
      <c r="AD2365" s="2"/>
      <c r="AE2365" s="1"/>
      <c r="AF2365" s="2"/>
    </row>
    <row r="2366" spans="1:32" x14ac:dyDescent="0.25">
      <c r="A2366" s="2"/>
      <c r="B2366" s="48"/>
      <c r="C2366" s="2"/>
      <c r="D2366" s="2"/>
      <c r="E2366" s="2"/>
      <c r="F2366" s="2"/>
      <c r="G2366" s="2"/>
      <c r="H2366" s="2"/>
      <c r="I2366" s="1"/>
      <c r="J2366" s="1"/>
      <c r="K2366" s="1"/>
      <c r="L2366" s="1"/>
      <c r="M2366" s="1"/>
      <c r="N2366" s="2"/>
      <c r="O2366" s="2"/>
      <c r="P2366" s="2"/>
      <c r="Q2366" s="1"/>
      <c r="R2366" s="1"/>
      <c r="S2366" s="1"/>
      <c r="T2366" s="1"/>
      <c r="U2366" s="2"/>
      <c r="V2366" s="1"/>
      <c r="W2366" s="1"/>
      <c r="X2366" s="2"/>
      <c r="Y2366" s="1"/>
      <c r="Z2366" s="1"/>
      <c r="AA2366" s="2"/>
      <c r="AB2366" s="1"/>
      <c r="AC2366" s="1"/>
      <c r="AD2366" s="2"/>
      <c r="AE2366" s="1"/>
      <c r="AF2366" s="2"/>
    </row>
    <row r="2367" spans="1:32" x14ac:dyDescent="0.25">
      <c r="A2367" s="2"/>
      <c r="B2367" s="48"/>
      <c r="C2367" s="2"/>
      <c r="D2367" s="2"/>
      <c r="E2367" s="2"/>
      <c r="F2367" s="2"/>
      <c r="G2367" s="2"/>
      <c r="H2367" s="2"/>
      <c r="I2367" s="1"/>
      <c r="J2367" s="1"/>
      <c r="K2367" s="1"/>
      <c r="L2367" s="1"/>
      <c r="M2367" s="1"/>
      <c r="N2367" s="2"/>
      <c r="O2367" s="2"/>
      <c r="P2367" s="2"/>
      <c r="Q2367" s="1"/>
      <c r="R2367" s="1"/>
      <c r="S2367" s="1"/>
      <c r="T2367" s="1"/>
      <c r="U2367" s="2"/>
      <c r="V2367" s="1"/>
      <c r="W2367" s="1"/>
      <c r="X2367" s="2"/>
      <c r="Y2367" s="1"/>
      <c r="Z2367" s="1"/>
      <c r="AA2367" s="2"/>
      <c r="AB2367" s="1"/>
      <c r="AC2367" s="1"/>
      <c r="AD2367" s="2"/>
      <c r="AE2367" s="1"/>
      <c r="AF2367" s="2"/>
    </row>
    <row r="2368" spans="1:32" x14ac:dyDescent="0.25">
      <c r="A2368" s="2"/>
      <c r="B2368" s="48"/>
      <c r="C2368" s="2"/>
      <c r="D2368" s="2"/>
      <c r="E2368" s="2"/>
      <c r="F2368" s="2"/>
      <c r="G2368" s="2"/>
      <c r="H2368" s="2"/>
      <c r="I2368" s="1"/>
      <c r="J2368" s="1"/>
      <c r="K2368" s="1"/>
      <c r="L2368" s="1"/>
      <c r="M2368" s="1"/>
      <c r="N2368" s="2"/>
      <c r="O2368" s="2"/>
      <c r="P2368" s="2"/>
      <c r="Q2368" s="1"/>
      <c r="R2368" s="1"/>
      <c r="S2368" s="1"/>
      <c r="T2368" s="1"/>
      <c r="U2368" s="2"/>
      <c r="V2368" s="1"/>
      <c r="W2368" s="1"/>
      <c r="X2368" s="2"/>
      <c r="Y2368" s="1"/>
      <c r="Z2368" s="1"/>
      <c r="AA2368" s="2"/>
      <c r="AB2368" s="1"/>
      <c r="AC2368" s="1"/>
      <c r="AD2368" s="2"/>
      <c r="AE2368" s="1"/>
      <c r="AF2368" s="2"/>
    </row>
    <row r="2369" spans="1:32" x14ac:dyDescent="0.25">
      <c r="A2369" s="2"/>
      <c r="B2369" s="48"/>
      <c r="C2369" s="2"/>
      <c r="D2369" s="2"/>
      <c r="E2369" s="2"/>
      <c r="F2369" s="2"/>
      <c r="G2369" s="2"/>
      <c r="H2369" s="2"/>
      <c r="I2369" s="1"/>
      <c r="J2369" s="1"/>
      <c r="K2369" s="1"/>
      <c r="L2369" s="1"/>
      <c r="M2369" s="1"/>
      <c r="N2369" s="2"/>
      <c r="O2369" s="2"/>
      <c r="P2369" s="2"/>
      <c r="Q2369" s="1"/>
      <c r="R2369" s="1"/>
      <c r="S2369" s="1"/>
      <c r="T2369" s="1"/>
      <c r="U2369" s="2"/>
      <c r="V2369" s="1"/>
      <c r="W2369" s="1"/>
      <c r="X2369" s="2"/>
      <c r="Y2369" s="1"/>
      <c r="Z2369" s="1"/>
      <c r="AA2369" s="2"/>
      <c r="AB2369" s="1"/>
      <c r="AC2369" s="1"/>
      <c r="AD2369" s="2"/>
      <c r="AE2369" s="1"/>
      <c r="AF2369" s="2"/>
    </row>
    <row r="2370" spans="1:32" x14ac:dyDescent="0.25">
      <c r="A2370" s="2"/>
      <c r="B2370" s="48"/>
      <c r="C2370" s="2"/>
      <c r="D2370" s="2"/>
      <c r="E2370" s="2"/>
      <c r="F2370" s="2"/>
      <c r="G2370" s="2"/>
      <c r="H2370" s="2"/>
      <c r="I2370" s="1"/>
      <c r="J2370" s="1"/>
      <c r="K2370" s="1"/>
      <c r="L2370" s="1"/>
      <c r="M2370" s="1"/>
      <c r="N2370" s="2"/>
      <c r="O2370" s="2"/>
      <c r="P2370" s="2"/>
      <c r="Q2370" s="1"/>
      <c r="R2370" s="1"/>
      <c r="S2370" s="1"/>
      <c r="T2370" s="1"/>
      <c r="U2370" s="2"/>
      <c r="V2370" s="1"/>
      <c r="W2370" s="1"/>
      <c r="X2370" s="2"/>
      <c r="Y2370" s="1"/>
      <c r="Z2370" s="1"/>
      <c r="AA2370" s="2"/>
      <c r="AB2370" s="1"/>
      <c r="AC2370" s="1"/>
      <c r="AD2370" s="2"/>
      <c r="AE2370" s="1"/>
      <c r="AF2370" s="2"/>
    </row>
    <row r="2371" spans="1:32" x14ac:dyDescent="0.25">
      <c r="A2371" s="2"/>
      <c r="B2371" s="48"/>
      <c r="C2371" s="2"/>
      <c r="D2371" s="2"/>
      <c r="E2371" s="2"/>
      <c r="F2371" s="2"/>
      <c r="G2371" s="2"/>
      <c r="H2371" s="2"/>
      <c r="I2371" s="1"/>
      <c r="J2371" s="1"/>
      <c r="K2371" s="1"/>
      <c r="L2371" s="1"/>
      <c r="M2371" s="1"/>
      <c r="N2371" s="2"/>
      <c r="O2371" s="2"/>
      <c r="P2371" s="2"/>
      <c r="Q2371" s="1"/>
      <c r="R2371" s="1"/>
      <c r="S2371" s="1"/>
      <c r="T2371" s="1"/>
      <c r="U2371" s="2"/>
      <c r="V2371" s="1"/>
      <c r="W2371" s="1"/>
      <c r="X2371" s="2"/>
      <c r="Y2371" s="1"/>
      <c r="Z2371" s="1"/>
      <c r="AA2371" s="2"/>
      <c r="AB2371" s="1"/>
      <c r="AC2371" s="1"/>
      <c r="AD2371" s="2"/>
      <c r="AE2371" s="1"/>
      <c r="AF2371" s="2"/>
    </row>
    <row r="2372" spans="1:32" x14ac:dyDescent="0.25">
      <c r="A2372" s="2"/>
      <c r="B2372" s="48"/>
      <c r="C2372" s="2"/>
      <c r="D2372" s="2"/>
      <c r="E2372" s="2"/>
      <c r="F2372" s="2"/>
      <c r="G2372" s="2"/>
      <c r="H2372" s="2"/>
      <c r="I2372" s="1"/>
      <c r="J2372" s="1"/>
      <c r="K2372" s="1"/>
      <c r="L2372" s="1"/>
      <c r="M2372" s="1"/>
      <c r="N2372" s="2"/>
      <c r="O2372" s="2"/>
      <c r="P2372" s="2"/>
      <c r="Q2372" s="1"/>
      <c r="R2372" s="1"/>
      <c r="S2372" s="1"/>
      <c r="T2372" s="1"/>
      <c r="U2372" s="2"/>
      <c r="V2372" s="1"/>
      <c r="W2372" s="1"/>
      <c r="X2372" s="2"/>
      <c r="Y2372" s="1"/>
      <c r="Z2372" s="1"/>
      <c r="AA2372" s="2"/>
      <c r="AB2372" s="1"/>
      <c r="AC2372" s="1"/>
      <c r="AD2372" s="2"/>
      <c r="AE2372" s="1"/>
      <c r="AF2372" s="2"/>
    </row>
    <row r="2373" spans="1:32" x14ac:dyDescent="0.25">
      <c r="A2373" s="2"/>
      <c r="B2373" s="48"/>
      <c r="C2373" s="2"/>
      <c r="D2373" s="2"/>
      <c r="E2373" s="2"/>
      <c r="F2373" s="2"/>
      <c r="G2373" s="2"/>
      <c r="H2373" s="2"/>
      <c r="I2373" s="1"/>
      <c r="J2373" s="1"/>
      <c r="K2373" s="1"/>
      <c r="L2373" s="1"/>
      <c r="M2373" s="1"/>
      <c r="N2373" s="2"/>
      <c r="O2373" s="2"/>
      <c r="P2373" s="2"/>
      <c r="Q2373" s="1"/>
      <c r="R2373" s="1"/>
      <c r="S2373" s="1"/>
      <c r="T2373" s="1"/>
      <c r="U2373" s="2"/>
      <c r="V2373" s="1"/>
      <c r="W2373" s="1"/>
      <c r="X2373" s="2"/>
      <c r="Y2373" s="1"/>
      <c r="Z2373" s="1"/>
      <c r="AA2373" s="2"/>
      <c r="AB2373" s="1"/>
      <c r="AC2373" s="1"/>
      <c r="AD2373" s="2"/>
      <c r="AE2373" s="1"/>
      <c r="AF2373" s="2"/>
    </row>
    <row r="2374" spans="1:32" x14ac:dyDescent="0.25">
      <c r="A2374" s="2"/>
      <c r="B2374" s="48"/>
      <c r="C2374" s="2"/>
      <c r="D2374" s="2"/>
      <c r="E2374" s="2"/>
      <c r="F2374" s="2"/>
      <c r="G2374" s="2"/>
      <c r="H2374" s="2"/>
      <c r="I2374" s="1"/>
      <c r="J2374" s="1"/>
      <c r="K2374" s="1"/>
      <c r="L2374" s="1"/>
      <c r="M2374" s="1"/>
      <c r="N2374" s="2"/>
      <c r="O2374" s="2"/>
      <c r="P2374" s="2"/>
      <c r="Q2374" s="1"/>
      <c r="R2374" s="1"/>
      <c r="S2374" s="1"/>
      <c r="T2374" s="1"/>
      <c r="U2374" s="2"/>
      <c r="V2374" s="1"/>
      <c r="W2374" s="1"/>
      <c r="X2374" s="2"/>
      <c r="Y2374" s="1"/>
      <c r="Z2374" s="1"/>
      <c r="AA2374" s="2"/>
      <c r="AB2374" s="1"/>
      <c r="AC2374" s="1"/>
      <c r="AD2374" s="2"/>
      <c r="AE2374" s="1"/>
      <c r="AF2374" s="2"/>
    </row>
    <row r="2375" spans="1:32" x14ac:dyDescent="0.25">
      <c r="A2375" s="2"/>
      <c r="B2375" s="48"/>
      <c r="C2375" s="2"/>
      <c r="D2375" s="2"/>
      <c r="E2375" s="2"/>
      <c r="F2375" s="2"/>
      <c r="G2375" s="2"/>
      <c r="H2375" s="2"/>
      <c r="I2375" s="1"/>
      <c r="J2375" s="1"/>
      <c r="K2375" s="1"/>
      <c r="L2375" s="1"/>
      <c r="M2375" s="1"/>
      <c r="N2375" s="2"/>
      <c r="O2375" s="2"/>
      <c r="P2375" s="2"/>
      <c r="Q2375" s="1"/>
      <c r="R2375" s="1"/>
      <c r="S2375" s="1"/>
      <c r="T2375" s="1"/>
      <c r="U2375" s="2"/>
      <c r="V2375" s="1"/>
      <c r="W2375" s="1"/>
      <c r="X2375" s="2"/>
      <c r="Y2375" s="1"/>
      <c r="Z2375" s="1"/>
      <c r="AA2375" s="2"/>
      <c r="AB2375" s="1"/>
      <c r="AC2375" s="1"/>
      <c r="AD2375" s="2"/>
      <c r="AE2375" s="1"/>
      <c r="AF2375" s="2"/>
    </row>
    <row r="2376" spans="1:32" x14ac:dyDescent="0.25">
      <c r="A2376" s="2"/>
      <c r="B2376" s="48"/>
      <c r="C2376" s="2"/>
      <c r="D2376" s="2"/>
      <c r="E2376" s="2"/>
      <c r="F2376" s="2"/>
      <c r="G2376" s="2"/>
      <c r="H2376" s="2"/>
      <c r="I2376" s="1"/>
      <c r="J2376" s="1"/>
      <c r="K2376" s="1"/>
      <c r="L2376" s="1"/>
      <c r="M2376" s="1"/>
      <c r="N2376" s="2"/>
      <c r="O2376" s="2"/>
      <c r="P2376" s="2"/>
      <c r="Q2376" s="1"/>
      <c r="R2376" s="1"/>
      <c r="S2376" s="1"/>
      <c r="T2376" s="1"/>
      <c r="U2376" s="2"/>
      <c r="V2376" s="1"/>
      <c r="W2376" s="1"/>
      <c r="X2376" s="2"/>
      <c r="Y2376" s="1"/>
      <c r="Z2376" s="1"/>
      <c r="AA2376" s="2"/>
      <c r="AB2376" s="1"/>
      <c r="AC2376" s="1"/>
      <c r="AD2376" s="2"/>
      <c r="AE2376" s="1"/>
      <c r="AF2376" s="2"/>
    </row>
    <row r="2377" spans="1:32" x14ac:dyDescent="0.25">
      <c r="A2377" s="2"/>
      <c r="B2377" s="48"/>
      <c r="C2377" s="2"/>
      <c r="D2377" s="2"/>
      <c r="E2377" s="2"/>
      <c r="F2377" s="2"/>
      <c r="G2377" s="2"/>
      <c r="H2377" s="2"/>
      <c r="I2377" s="1"/>
      <c r="J2377" s="1"/>
      <c r="K2377" s="1"/>
      <c r="L2377" s="1"/>
      <c r="M2377" s="1"/>
      <c r="N2377" s="2"/>
      <c r="O2377" s="2"/>
      <c r="P2377" s="2"/>
      <c r="Q2377" s="1"/>
      <c r="R2377" s="1"/>
      <c r="S2377" s="1"/>
      <c r="T2377" s="1"/>
      <c r="U2377" s="2"/>
      <c r="V2377" s="1"/>
      <c r="W2377" s="1"/>
      <c r="X2377" s="2"/>
      <c r="Y2377" s="1"/>
      <c r="Z2377" s="1"/>
      <c r="AA2377" s="2"/>
      <c r="AB2377" s="1"/>
      <c r="AC2377" s="1"/>
      <c r="AD2377" s="2"/>
      <c r="AE2377" s="1"/>
      <c r="AF2377" s="2"/>
    </row>
    <row r="2378" spans="1:32" x14ac:dyDescent="0.25">
      <c r="A2378" s="2"/>
      <c r="B2378" s="48"/>
      <c r="C2378" s="2"/>
      <c r="D2378" s="2"/>
      <c r="E2378" s="2"/>
      <c r="F2378" s="2"/>
      <c r="G2378" s="2"/>
      <c r="H2378" s="2"/>
      <c r="I2378" s="1"/>
      <c r="J2378" s="1"/>
      <c r="K2378" s="1"/>
      <c r="L2378" s="1"/>
      <c r="M2378" s="1"/>
      <c r="N2378" s="2"/>
      <c r="O2378" s="2"/>
      <c r="P2378" s="2"/>
      <c r="Q2378" s="1"/>
      <c r="R2378" s="1"/>
      <c r="S2378" s="1"/>
      <c r="T2378" s="1"/>
      <c r="U2378" s="2"/>
      <c r="V2378" s="1"/>
      <c r="W2378" s="1"/>
      <c r="X2378" s="2"/>
      <c r="Y2378" s="1"/>
      <c r="Z2378" s="1"/>
      <c r="AA2378" s="2"/>
      <c r="AB2378" s="1"/>
      <c r="AC2378" s="1"/>
      <c r="AD2378" s="2"/>
      <c r="AE2378" s="1"/>
      <c r="AF2378" s="2"/>
    </row>
    <row r="2379" spans="1:32" x14ac:dyDescent="0.25">
      <c r="A2379" s="2"/>
      <c r="B2379" s="48"/>
      <c r="C2379" s="2"/>
      <c r="D2379" s="2"/>
      <c r="E2379" s="2"/>
      <c r="F2379" s="2"/>
      <c r="G2379" s="2"/>
      <c r="H2379" s="2"/>
      <c r="I2379" s="1"/>
      <c r="J2379" s="1"/>
      <c r="K2379" s="1"/>
      <c r="L2379" s="1"/>
      <c r="M2379" s="1"/>
      <c r="N2379" s="2"/>
      <c r="O2379" s="2"/>
      <c r="P2379" s="2"/>
      <c r="Q2379" s="1"/>
      <c r="R2379" s="1"/>
      <c r="S2379" s="1"/>
      <c r="T2379" s="1"/>
      <c r="U2379" s="2"/>
      <c r="V2379" s="1"/>
      <c r="W2379" s="1"/>
      <c r="X2379" s="2"/>
      <c r="Y2379" s="1"/>
      <c r="Z2379" s="1"/>
      <c r="AA2379" s="2"/>
      <c r="AB2379" s="1"/>
      <c r="AC2379" s="1"/>
      <c r="AD2379" s="2"/>
      <c r="AE2379" s="1"/>
      <c r="AF2379" s="2"/>
    </row>
    <row r="2380" spans="1:32" x14ac:dyDescent="0.25">
      <c r="A2380" s="2"/>
      <c r="B2380" s="48"/>
      <c r="C2380" s="2"/>
      <c r="D2380" s="2"/>
      <c r="E2380" s="2"/>
      <c r="F2380" s="2"/>
      <c r="G2380" s="2"/>
      <c r="H2380" s="2"/>
      <c r="I2380" s="1"/>
      <c r="J2380" s="1"/>
      <c r="K2380" s="1"/>
      <c r="L2380" s="1"/>
      <c r="M2380" s="1"/>
      <c r="N2380" s="2"/>
      <c r="O2380" s="2"/>
      <c r="P2380" s="2"/>
      <c r="Q2380" s="1"/>
      <c r="R2380" s="1"/>
      <c r="S2380" s="1"/>
      <c r="T2380" s="1"/>
      <c r="U2380" s="2"/>
      <c r="V2380" s="1"/>
      <c r="W2380" s="1"/>
      <c r="X2380" s="2"/>
      <c r="Y2380" s="1"/>
      <c r="Z2380" s="1"/>
      <c r="AA2380" s="2"/>
      <c r="AB2380" s="1"/>
      <c r="AC2380" s="1"/>
      <c r="AD2380" s="2"/>
      <c r="AE2380" s="1"/>
      <c r="AF2380" s="2"/>
    </row>
    <row r="2381" spans="1:32" x14ac:dyDescent="0.25">
      <c r="A2381" s="2"/>
      <c r="B2381" s="48"/>
      <c r="C2381" s="2"/>
      <c r="D2381" s="2"/>
      <c r="E2381" s="2"/>
      <c r="F2381" s="2"/>
      <c r="G2381" s="2"/>
      <c r="H2381" s="2"/>
      <c r="I2381" s="1"/>
      <c r="J2381" s="1"/>
      <c r="K2381" s="1"/>
      <c r="L2381" s="1"/>
      <c r="M2381" s="1"/>
      <c r="N2381" s="2"/>
      <c r="O2381" s="2"/>
      <c r="P2381" s="2"/>
      <c r="Q2381" s="1"/>
      <c r="R2381" s="1"/>
      <c r="S2381" s="1"/>
      <c r="T2381" s="1"/>
      <c r="U2381" s="2"/>
      <c r="V2381" s="1"/>
      <c r="W2381" s="1"/>
      <c r="X2381" s="2"/>
      <c r="Y2381" s="1"/>
      <c r="Z2381" s="1"/>
      <c r="AA2381" s="2"/>
      <c r="AB2381" s="1"/>
      <c r="AC2381" s="1"/>
      <c r="AD2381" s="2"/>
      <c r="AE2381" s="1"/>
      <c r="AF2381" s="2"/>
    </row>
    <row r="2382" spans="1:32" x14ac:dyDescent="0.25">
      <c r="A2382" s="2"/>
      <c r="B2382" s="48"/>
      <c r="C2382" s="2"/>
      <c r="D2382" s="2"/>
      <c r="E2382" s="2"/>
      <c r="F2382" s="2"/>
      <c r="G2382" s="2"/>
      <c r="H2382" s="2"/>
      <c r="I2382" s="1"/>
      <c r="J2382" s="1"/>
      <c r="K2382" s="1"/>
      <c r="L2382" s="1"/>
      <c r="M2382" s="1"/>
      <c r="N2382" s="2"/>
      <c r="O2382" s="2"/>
      <c r="P2382" s="2"/>
      <c r="Q2382" s="1"/>
      <c r="R2382" s="1"/>
      <c r="S2382" s="1"/>
      <c r="T2382" s="1"/>
      <c r="U2382" s="2"/>
      <c r="V2382" s="1"/>
      <c r="W2382" s="1"/>
      <c r="X2382" s="2"/>
      <c r="Y2382" s="1"/>
      <c r="Z2382" s="1"/>
      <c r="AA2382" s="2"/>
      <c r="AB2382" s="1"/>
      <c r="AC2382" s="1"/>
      <c r="AD2382" s="2"/>
      <c r="AE2382" s="1"/>
      <c r="AF2382" s="2"/>
    </row>
    <row r="2383" spans="1:32" x14ac:dyDescent="0.25">
      <c r="A2383" s="2"/>
      <c r="B2383" s="48"/>
      <c r="C2383" s="2"/>
      <c r="D2383" s="2"/>
      <c r="E2383" s="2"/>
      <c r="F2383" s="2"/>
      <c r="G2383" s="2"/>
      <c r="H2383" s="2"/>
      <c r="I2383" s="1"/>
      <c r="J2383" s="1"/>
      <c r="K2383" s="1"/>
      <c r="L2383" s="1"/>
      <c r="M2383" s="1"/>
      <c r="N2383" s="2"/>
      <c r="O2383" s="2"/>
      <c r="P2383" s="2"/>
      <c r="Q2383" s="1"/>
      <c r="R2383" s="1"/>
      <c r="S2383" s="1"/>
      <c r="T2383" s="1"/>
      <c r="U2383" s="2"/>
      <c r="V2383" s="1"/>
      <c r="W2383" s="1"/>
      <c r="X2383" s="2"/>
      <c r="Y2383" s="1"/>
      <c r="Z2383" s="1"/>
      <c r="AA2383" s="2"/>
      <c r="AB2383" s="1"/>
      <c r="AC2383" s="1"/>
      <c r="AD2383" s="2"/>
      <c r="AE2383" s="1"/>
      <c r="AF2383" s="2"/>
    </row>
    <row r="2384" spans="1:32" x14ac:dyDescent="0.25">
      <c r="A2384" s="2"/>
      <c r="B2384" s="48"/>
      <c r="C2384" s="2"/>
      <c r="D2384" s="2"/>
      <c r="E2384" s="2"/>
      <c r="F2384" s="2"/>
      <c r="G2384" s="2"/>
      <c r="H2384" s="2"/>
      <c r="I2384" s="1"/>
      <c r="J2384" s="1"/>
      <c r="K2384" s="1"/>
      <c r="L2384" s="1"/>
      <c r="M2384" s="1"/>
      <c r="N2384" s="2"/>
      <c r="O2384" s="2"/>
      <c r="P2384" s="2"/>
      <c r="Q2384" s="1"/>
      <c r="R2384" s="1"/>
      <c r="S2384" s="1"/>
      <c r="T2384" s="1"/>
      <c r="U2384" s="2"/>
      <c r="V2384" s="1"/>
      <c r="W2384" s="1"/>
      <c r="X2384" s="2"/>
      <c r="Y2384" s="1"/>
      <c r="Z2384" s="1"/>
      <c r="AA2384" s="2"/>
      <c r="AB2384" s="1"/>
      <c r="AC2384" s="1"/>
      <c r="AD2384" s="2"/>
      <c r="AE2384" s="1"/>
      <c r="AF2384" s="2"/>
    </row>
    <row r="2385" spans="1:32" x14ac:dyDescent="0.25">
      <c r="A2385" s="2"/>
      <c r="B2385" s="48"/>
      <c r="C2385" s="2"/>
      <c r="D2385" s="2"/>
      <c r="E2385" s="2"/>
      <c r="F2385" s="2"/>
      <c r="G2385" s="2"/>
      <c r="H2385" s="2"/>
      <c r="I2385" s="1"/>
      <c r="J2385" s="1"/>
      <c r="K2385" s="1"/>
      <c r="L2385" s="1"/>
      <c r="M2385" s="1"/>
      <c r="N2385" s="2"/>
      <c r="O2385" s="2"/>
      <c r="P2385" s="2"/>
      <c r="Q2385" s="1"/>
      <c r="R2385" s="1"/>
      <c r="S2385" s="1"/>
      <c r="T2385" s="1"/>
      <c r="U2385" s="2"/>
      <c r="V2385" s="1"/>
      <c r="W2385" s="1"/>
      <c r="X2385" s="2"/>
      <c r="Y2385" s="1"/>
      <c r="Z2385" s="1"/>
      <c r="AA2385" s="2"/>
      <c r="AB2385" s="1"/>
      <c r="AC2385" s="1"/>
      <c r="AD2385" s="2"/>
      <c r="AE2385" s="1"/>
      <c r="AF2385" s="2"/>
    </row>
    <row r="2386" spans="1:32" x14ac:dyDescent="0.25">
      <c r="A2386" s="2"/>
      <c r="B2386" s="48"/>
      <c r="C2386" s="2"/>
      <c r="D2386" s="2"/>
      <c r="E2386" s="2"/>
      <c r="F2386" s="2"/>
      <c r="G2386" s="2"/>
      <c r="H2386" s="2"/>
      <c r="I2386" s="1"/>
      <c r="J2386" s="1"/>
      <c r="K2386" s="1"/>
      <c r="L2386" s="1"/>
      <c r="M2386" s="1"/>
      <c r="N2386" s="2"/>
      <c r="O2386" s="2"/>
      <c r="P2386" s="2"/>
      <c r="Q2386" s="1"/>
      <c r="R2386" s="1"/>
      <c r="S2386" s="1"/>
      <c r="T2386" s="1"/>
      <c r="U2386" s="2"/>
      <c r="V2386" s="1"/>
      <c r="W2386" s="1"/>
      <c r="X2386" s="2"/>
      <c r="Y2386" s="1"/>
      <c r="Z2386" s="1"/>
      <c r="AA2386" s="2"/>
      <c r="AB2386" s="1"/>
      <c r="AC2386" s="1"/>
      <c r="AD2386" s="2"/>
      <c r="AE2386" s="1"/>
      <c r="AF2386" s="2"/>
    </row>
    <row r="2387" spans="1:32" x14ac:dyDescent="0.25">
      <c r="A2387" s="2"/>
      <c r="B2387" s="48"/>
      <c r="C2387" s="2"/>
      <c r="D2387" s="2"/>
      <c r="E2387" s="2"/>
      <c r="F2387" s="2"/>
      <c r="G2387" s="2"/>
      <c r="H2387" s="2"/>
      <c r="I2387" s="1"/>
      <c r="J2387" s="1"/>
      <c r="K2387" s="1"/>
      <c r="L2387" s="1"/>
      <c r="M2387" s="1"/>
      <c r="N2387" s="2"/>
      <c r="O2387" s="2"/>
      <c r="P2387" s="2"/>
      <c r="Q2387" s="1"/>
      <c r="R2387" s="1"/>
      <c r="S2387" s="1"/>
      <c r="T2387" s="1"/>
      <c r="U2387" s="2"/>
      <c r="V2387" s="1"/>
      <c r="W2387" s="1"/>
      <c r="X2387" s="2"/>
      <c r="Y2387" s="1"/>
      <c r="Z2387" s="1"/>
      <c r="AA2387" s="2"/>
      <c r="AB2387" s="1"/>
      <c r="AC2387" s="1"/>
      <c r="AD2387" s="2"/>
      <c r="AE2387" s="1"/>
      <c r="AF2387" s="2"/>
    </row>
    <row r="2388" spans="1:32" x14ac:dyDescent="0.25">
      <c r="A2388" s="2"/>
      <c r="B2388" s="48"/>
      <c r="C2388" s="2"/>
      <c r="D2388" s="2"/>
      <c r="E2388" s="2"/>
      <c r="F2388" s="2"/>
      <c r="G2388" s="2"/>
      <c r="H2388" s="2"/>
      <c r="I2388" s="1"/>
      <c r="J2388" s="1"/>
      <c r="K2388" s="1"/>
      <c r="L2388" s="1"/>
      <c r="M2388" s="1"/>
      <c r="N2388" s="2"/>
      <c r="O2388" s="2"/>
      <c r="P2388" s="2"/>
      <c r="Q2388" s="1"/>
      <c r="R2388" s="1"/>
      <c r="S2388" s="1"/>
      <c r="T2388" s="1"/>
      <c r="U2388" s="2"/>
      <c r="V2388" s="1"/>
      <c r="W2388" s="1"/>
      <c r="X2388" s="2"/>
      <c r="Y2388" s="1"/>
      <c r="Z2388" s="1"/>
      <c r="AA2388" s="2"/>
      <c r="AB2388" s="1"/>
      <c r="AC2388" s="1"/>
      <c r="AD2388" s="2"/>
      <c r="AE2388" s="1"/>
      <c r="AF2388" s="2"/>
    </row>
    <row r="2389" spans="1:32" x14ac:dyDescent="0.25">
      <c r="A2389" s="2"/>
      <c r="B2389" s="48"/>
      <c r="C2389" s="2"/>
      <c r="D2389" s="2"/>
      <c r="E2389" s="2"/>
      <c r="F2389" s="2"/>
      <c r="G2389" s="2"/>
      <c r="H2389" s="2"/>
      <c r="I2389" s="1"/>
      <c r="J2389" s="1"/>
      <c r="K2389" s="1"/>
      <c r="L2389" s="1"/>
      <c r="M2389" s="1"/>
      <c r="N2389" s="2"/>
      <c r="O2389" s="2"/>
      <c r="P2389" s="2"/>
      <c r="Q2389" s="1"/>
      <c r="R2389" s="1"/>
      <c r="S2389" s="1"/>
      <c r="T2389" s="1"/>
      <c r="U2389" s="2"/>
      <c r="V2389" s="1"/>
      <c r="W2389" s="1"/>
      <c r="X2389" s="2"/>
      <c r="Y2389" s="1"/>
      <c r="Z2389" s="1"/>
      <c r="AA2389" s="2"/>
      <c r="AB2389" s="1"/>
      <c r="AC2389" s="1"/>
      <c r="AD2389" s="2"/>
      <c r="AE2389" s="1"/>
      <c r="AF2389" s="2"/>
    </row>
    <row r="2390" spans="1:32" x14ac:dyDescent="0.25">
      <c r="A2390" s="2"/>
      <c r="B2390" s="48"/>
      <c r="C2390" s="2"/>
      <c r="D2390" s="2"/>
      <c r="E2390" s="2"/>
      <c r="F2390" s="2"/>
      <c r="G2390" s="2"/>
      <c r="H2390" s="2"/>
      <c r="I2390" s="1"/>
      <c r="J2390" s="1"/>
      <c r="K2390" s="1"/>
      <c r="L2390" s="1"/>
      <c r="M2390" s="1"/>
      <c r="N2390" s="2"/>
      <c r="O2390" s="2"/>
      <c r="P2390" s="2"/>
      <c r="Q2390" s="1"/>
      <c r="R2390" s="1"/>
      <c r="S2390" s="1"/>
      <c r="T2390" s="1"/>
      <c r="U2390" s="2"/>
      <c r="V2390" s="1"/>
      <c r="W2390" s="1"/>
      <c r="X2390" s="2"/>
      <c r="Y2390" s="1"/>
      <c r="Z2390" s="1"/>
      <c r="AA2390" s="2"/>
      <c r="AB2390" s="1"/>
      <c r="AC2390" s="1"/>
      <c r="AD2390" s="2"/>
      <c r="AE2390" s="1"/>
      <c r="AF2390" s="2"/>
    </row>
    <row r="2391" spans="1:32" x14ac:dyDescent="0.25">
      <c r="A2391" s="2"/>
      <c r="B2391" s="48"/>
      <c r="C2391" s="2"/>
      <c r="D2391" s="2"/>
      <c r="E2391" s="2"/>
      <c r="F2391" s="2"/>
      <c r="G2391" s="2"/>
      <c r="H2391" s="2"/>
      <c r="I2391" s="1"/>
      <c r="J2391" s="1"/>
      <c r="K2391" s="1"/>
      <c r="L2391" s="1"/>
      <c r="M2391" s="1"/>
      <c r="N2391" s="2"/>
      <c r="O2391" s="2"/>
      <c r="P2391" s="2"/>
      <c r="Q2391" s="1"/>
      <c r="R2391" s="1"/>
      <c r="S2391" s="1"/>
      <c r="T2391" s="1"/>
      <c r="U2391" s="2"/>
      <c r="V2391" s="1"/>
      <c r="W2391" s="1"/>
      <c r="X2391" s="2"/>
      <c r="Y2391" s="1"/>
      <c r="Z2391" s="1"/>
      <c r="AA2391" s="2"/>
      <c r="AB2391" s="1"/>
      <c r="AC2391" s="1"/>
      <c r="AD2391" s="2"/>
      <c r="AE2391" s="1"/>
      <c r="AF2391" s="2"/>
    </row>
    <row r="2392" spans="1:32" x14ac:dyDescent="0.25">
      <c r="A2392" s="2"/>
      <c r="B2392" s="48"/>
      <c r="C2392" s="2"/>
      <c r="D2392" s="2"/>
      <c r="E2392" s="2"/>
      <c r="F2392" s="2"/>
      <c r="G2392" s="2"/>
      <c r="H2392" s="2"/>
      <c r="I2392" s="1"/>
      <c r="J2392" s="1"/>
      <c r="K2392" s="1"/>
      <c r="L2392" s="1"/>
      <c r="M2392" s="1"/>
      <c r="N2392" s="2"/>
      <c r="O2392" s="2"/>
      <c r="P2392" s="2"/>
      <c r="Q2392" s="1"/>
      <c r="R2392" s="1"/>
      <c r="S2392" s="1"/>
      <c r="T2392" s="1"/>
      <c r="U2392" s="2"/>
      <c r="V2392" s="1"/>
      <c r="W2392" s="1"/>
      <c r="X2392" s="2"/>
      <c r="Y2392" s="1"/>
      <c r="Z2392" s="1"/>
      <c r="AA2392" s="2"/>
      <c r="AB2392" s="1"/>
      <c r="AC2392" s="1"/>
      <c r="AD2392" s="2"/>
      <c r="AE2392" s="1"/>
      <c r="AF2392" s="2"/>
    </row>
    <row r="2393" spans="1:32" x14ac:dyDescent="0.25">
      <c r="A2393" s="2"/>
      <c r="B2393" s="48"/>
      <c r="C2393" s="2"/>
      <c r="D2393" s="2"/>
      <c r="E2393" s="2"/>
      <c r="F2393" s="2"/>
      <c r="G2393" s="2"/>
      <c r="H2393" s="2"/>
      <c r="I2393" s="1"/>
      <c r="J2393" s="1"/>
      <c r="K2393" s="1"/>
      <c r="L2393" s="1"/>
      <c r="M2393" s="1"/>
      <c r="N2393" s="2"/>
      <c r="O2393" s="2"/>
      <c r="P2393" s="2"/>
      <c r="Q2393" s="1"/>
      <c r="R2393" s="1"/>
      <c r="S2393" s="1"/>
      <c r="T2393" s="1"/>
      <c r="U2393" s="2"/>
      <c r="V2393" s="1"/>
      <c r="W2393" s="1"/>
      <c r="X2393" s="2"/>
      <c r="Y2393" s="1"/>
      <c r="Z2393" s="1"/>
      <c r="AA2393" s="2"/>
      <c r="AB2393" s="1"/>
      <c r="AC2393" s="1"/>
      <c r="AD2393" s="2"/>
      <c r="AE2393" s="1"/>
      <c r="AF2393" s="2"/>
    </row>
    <row r="2394" spans="1:32" x14ac:dyDescent="0.25">
      <c r="A2394" s="2"/>
      <c r="B2394" s="48"/>
      <c r="C2394" s="2"/>
      <c r="D2394" s="2"/>
      <c r="E2394" s="2"/>
      <c r="F2394" s="2"/>
      <c r="G2394" s="2"/>
      <c r="H2394" s="2"/>
      <c r="I2394" s="1"/>
      <c r="J2394" s="1"/>
      <c r="K2394" s="1"/>
      <c r="L2394" s="1"/>
      <c r="M2394" s="1"/>
      <c r="N2394" s="2"/>
      <c r="O2394" s="2"/>
      <c r="P2394" s="2"/>
      <c r="Q2394" s="1"/>
      <c r="R2394" s="1"/>
      <c r="S2394" s="1"/>
      <c r="T2394" s="1"/>
      <c r="U2394" s="2"/>
      <c r="V2394" s="1"/>
      <c r="W2394" s="1"/>
      <c r="X2394" s="2"/>
      <c r="Y2394" s="1"/>
      <c r="Z2394" s="1"/>
      <c r="AA2394" s="2"/>
      <c r="AB2394" s="1"/>
      <c r="AC2394" s="1"/>
      <c r="AD2394" s="2"/>
      <c r="AE2394" s="1"/>
      <c r="AF2394" s="2"/>
    </row>
    <row r="2395" spans="1:32" x14ac:dyDescent="0.25">
      <c r="A2395" s="2"/>
      <c r="B2395" s="48"/>
      <c r="C2395" s="2"/>
      <c r="D2395" s="2"/>
      <c r="E2395" s="2"/>
      <c r="F2395" s="2"/>
      <c r="G2395" s="2"/>
      <c r="H2395" s="2"/>
      <c r="I2395" s="1"/>
      <c r="J2395" s="1"/>
      <c r="K2395" s="1"/>
      <c r="L2395" s="1"/>
      <c r="M2395" s="1"/>
      <c r="N2395" s="2"/>
      <c r="O2395" s="2"/>
      <c r="P2395" s="2"/>
      <c r="Q2395" s="1"/>
      <c r="R2395" s="1"/>
      <c r="S2395" s="1"/>
      <c r="T2395" s="1"/>
      <c r="U2395" s="2"/>
      <c r="V2395" s="1"/>
      <c r="W2395" s="1"/>
      <c r="X2395" s="2"/>
      <c r="Y2395" s="1"/>
      <c r="Z2395" s="1"/>
      <c r="AA2395" s="2"/>
      <c r="AB2395" s="1"/>
      <c r="AC2395" s="1"/>
      <c r="AD2395" s="2"/>
      <c r="AE2395" s="1"/>
      <c r="AF2395" s="2"/>
    </row>
    <row r="2396" spans="1:32" x14ac:dyDescent="0.25">
      <c r="A2396" s="2"/>
      <c r="B2396" s="48"/>
      <c r="C2396" s="2"/>
      <c r="D2396" s="2"/>
      <c r="E2396" s="2"/>
      <c r="F2396" s="2"/>
      <c r="G2396" s="2"/>
      <c r="H2396" s="2"/>
      <c r="I2396" s="1"/>
      <c r="J2396" s="1"/>
      <c r="K2396" s="1"/>
      <c r="L2396" s="1"/>
      <c r="M2396" s="1"/>
      <c r="N2396" s="2"/>
      <c r="O2396" s="2"/>
      <c r="P2396" s="2"/>
      <c r="Q2396" s="1"/>
      <c r="R2396" s="1"/>
      <c r="S2396" s="1"/>
      <c r="T2396" s="1"/>
      <c r="U2396" s="2"/>
      <c r="V2396" s="1"/>
      <c r="W2396" s="1"/>
      <c r="X2396" s="2"/>
      <c r="Y2396" s="1"/>
      <c r="Z2396" s="1"/>
      <c r="AA2396" s="2"/>
      <c r="AB2396" s="1"/>
      <c r="AC2396" s="1"/>
      <c r="AD2396" s="2"/>
      <c r="AE2396" s="1"/>
      <c r="AF2396" s="2"/>
    </row>
    <row r="2397" spans="1:32" x14ac:dyDescent="0.25">
      <c r="A2397" s="2"/>
      <c r="B2397" s="48"/>
      <c r="C2397" s="2"/>
      <c r="D2397" s="2"/>
      <c r="E2397" s="2"/>
      <c r="F2397" s="2"/>
      <c r="G2397" s="2"/>
      <c r="H2397" s="2"/>
      <c r="I2397" s="1"/>
      <c r="J2397" s="1"/>
      <c r="K2397" s="1"/>
      <c r="L2397" s="1"/>
      <c r="M2397" s="1"/>
      <c r="N2397" s="2"/>
      <c r="O2397" s="2"/>
      <c r="P2397" s="2"/>
      <c r="Q2397" s="1"/>
      <c r="R2397" s="1"/>
      <c r="S2397" s="1"/>
      <c r="T2397" s="1"/>
      <c r="U2397" s="2"/>
      <c r="V2397" s="1"/>
      <c r="W2397" s="1"/>
      <c r="X2397" s="2"/>
      <c r="Y2397" s="1"/>
      <c r="Z2397" s="1"/>
      <c r="AA2397" s="2"/>
      <c r="AB2397" s="1"/>
      <c r="AC2397" s="1"/>
      <c r="AD2397" s="2"/>
      <c r="AE2397" s="1"/>
      <c r="AF2397" s="2"/>
    </row>
    <row r="2398" spans="1:32" x14ac:dyDescent="0.25">
      <c r="A2398" s="2"/>
      <c r="B2398" s="48"/>
      <c r="C2398" s="2"/>
      <c r="D2398" s="2"/>
      <c r="E2398" s="2"/>
      <c r="F2398" s="2"/>
      <c r="G2398" s="2"/>
      <c r="H2398" s="2"/>
      <c r="I2398" s="1"/>
      <c r="J2398" s="1"/>
      <c r="K2398" s="1"/>
      <c r="L2398" s="1"/>
      <c r="M2398" s="1"/>
      <c r="N2398" s="2"/>
      <c r="O2398" s="2"/>
      <c r="P2398" s="2"/>
      <c r="Q2398" s="1"/>
      <c r="R2398" s="1"/>
      <c r="S2398" s="1"/>
      <c r="T2398" s="1"/>
      <c r="U2398" s="2"/>
      <c r="V2398" s="1"/>
      <c r="W2398" s="1"/>
      <c r="X2398" s="2"/>
      <c r="Y2398" s="1"/>
      <c r="Z2398" s="1"/>
      <c r="AA2398" s="2"/>
      <c r="AB2398" s="1"/>
      <c r="AC2398" s="1"/>
      <c r="AD2398" s="2"/>
      <c r="AE2398" s="1"/>
      <c r="AF2398" s="2"/>
    </row>
    <row r="2399" spans="1:32" x14ac:dyDescent="0.25">
      <c r="A2399" s="2"/>
      <c r="B2399" s="48"/>
      <c r="C2399" s="2"/>
      <c r="D2399" s="2"/>
      <c r="E2399" s="2"/>
      <c r="F2399" s="2"/>
      <c r="G2399" s="2"/>
      <c r="H2399" s="2"/>
      <c r="I2399" s="1"/>
      <c r="J2399" s="1"/>
      <c r="K2399" s="1"/>
      <c r="L2399" s="1"/>
      <c r="M2399" s="1"/>
      <c r="N2399" s="2"/>
      <c r="O2399" s="2"/>
      <c r="P2399" s="2"/>
      <c r="Q2399" s="1"/>
      <c r="R2399" s="1"/>
      <c r="S2399" s="1"/>
      <c r="T2399" s="1"/>
      <c r="U2399" s="2"/>
      <c r="V2399" s="1"/>
      <c r="W2399" s="1"/>
      <c r="X2399" s="2"/>
      <c r="Y2399" s="1"/>
      <c r="Z2399" s="1"/>
      <c r="AA2399" s="2"/>
      <c r="AB2399" s="1"/>
      <c r="AC2399" s="1"/>
      <c r="AD2399" s="2"/>
      <c r="AE2399" s="1"/>
      <c r="AF2399" s="2"/>
    </row>
    <row r="2400" spans="1:32" x14ac:dyDescent="0.25">
      <c r="A2400" s="2"/>
      <c r="B2400" s="48"/>
      <c r="C2400" s="2"/>
      <c r="D2400" s="2"/>
      <c r="E2400" s="2"/>
      <c r="F2400" s="2"/>
      <c r="G2400" s="2"/>
      <c r="H2400" s="2"/>
      <c r="I2400" s="1"/>
      <c r="J2400" s="1"/>
      <c r="K2400" s="1"/>
      <c r="L2400" s="1"/>
      <c r="M2400" s="1"/>
      <c r="N2400" s="2"/>
      <c r="O2400" s="2"/>
      <c r="P2400" s="2"/>
      <c r="Q2400" s="1"/>
      <c r="R2400" s="1"/>
      <c r="S2400" s="1"/>
      <c r="T2400" s="1"/>
      <c r="U2400" s="2"/>
      <c r="V2400" s="1"/>
      <c r="W2400" s="1"/>
      <c r="X2400" s="2"/>
      <c r="Y2400" s="1"/>
      <c r="Z2400" s="1"/>
      <c r="AA2400" s="2"/>
      <c r="AB2400" s="1"/>
      <c r="AC2400" s="1"/>
      <c r="AD2400" s="2"/>
      <c r="AE2400" s="1"/>
      <c r="AF2400" s="2"/>
    </row>
    <row r="2401" spans="1:32" x14ac:dyDescent="0.25">
      <c r="A2401" s="2"/>
      <c r="B2401" s="48"/>
      <c r="C2401" s="2"/>
      <c r="D2401" s="2"/>
      <c r="E2401" s="2"/>
      <c r="F2401" s="2"/>
      <c r="G2401" s="2"/>
      <c r="H2401" s="2"/>
      <c r="I2401" s="1"/>
      <c r="J2401" s="1"/>
      <c r="K2401" s="1"/>
      <c r="L2401" s="1"/>
      <c r="M2401" s="1"/>
      <c r="N2401" s="2"/>
      <c r="O2401" s="2"/>
      <c r="P2401" s="2"/>
      <c r="Q2401" s="1"/>
      <c r="R2401" s="1"/>
      <c r="S2401" s="1"/>
      <c r="T2401" s="1"/>
      <c r="U2401" s="2"/>
      <c r="V2401" s="1"/>
      <c r="W2401" s="1"/>
      <c r="X2401" s="2"/>
      <c r="Y2401" s="1"/>
      <c r="Z2401" s="1"/>
      <c r="AA2401" s="2"/>
      <c r="AB2401" s="1"/>
      <c r="AC2401" s="1"/>
      <c r="AD2401" s="2"/>
      <c r="AE2401" s="1"/>
      <c r="AF2401" s="2"/>
    </row>
    <row r="2402" spans="1:32" x14ac:dyDescent="0.25">
      <c r="A2402" s="2"/>
      <c r="B2402" s="48"/>
      <c r="C2402" s="2"/>
      <c r="D2402" s="2"/>
      <c r="E2402" s="2"/>
      <c r="F2402" s="2"/>
      <c r="G2402" s="2"/>
      <c r="H2402" s="2"/>
      <c r="I2402" s="1"/>
      <c r="J2402" s="1"/>
      <c r="K2402" s="1"/>
      <c r="L2402" s="1"/>
      <c r="M2402" s="1"/>
      <c r="N2402" s="2"/>
      <c r="O2402" s="2"/>
      <c r="P2402" s="2"/>
      <c r="Q2402" s="1"/>
      <c r="R2402" s="1"/>
      <c r="S2402" s="1"/>
      <c r="T2402" s="1"/>
      <c r="U2402" s="2"/>
      <c r="V2402" s="1"/>
      <c r="W2402" s="1"/>
      <c r="X2402" s="2"/>
      <c r="Y2402" s="1"/>
      <c r="Z2402" s="1"/>
      <c r="AA2402" s="2"/>
      <c r="AB2402" s="1"/>
      <c r="AC2402" s="1"/>
      <c r="AD2402" s="2"/>
      <c r="AE2402" s="1"/>
      <c r="AF2402" s="2"/>
    </row>
    <row r="2403" spans="1:32" x14ac:dyDescent="0.25">
      <c r="A2403" s="2"/>
      <c r="B2403" s="48"/>
      <c r="C2403" s="2"/>
      <c r="D2403" s="2"/>
      <c r="E2403" s="2"/>
      <c r="F2403" s="2"/>
      <c r="G2403" s="2"/>
      <c r="H2403" s="2"/>
      <c r="I2403" s="1"/>
      <c r="J2403" s="1"/>
      <c r="K2403" s="1"/>
      <c r="L2403" s="1"/>
      <c r="M2403" s="1"/>
      <c r="N2403" s="2"/>
      <c r="O2403" s="2"/>
      <c r="P2403" s="2"/>
      <c r="Q2403" s="1"/>
      <c r="R2403" s="1"/>
      <c r="S2403" s="1"/>
      <c r="T2403" s="1"/>
      <c r="U2403" s="2"/>
      <c r="V2403" s="1"/>
      <c r="W2403" s="1"/>
      <c r="X2403" s="2"/>
      <c r="Y2403" s="1"/>
      <c r="Z2403" s="1"/>
      <c r="AA2403" s="2"/>
      <c r="AB2403" s="1"/>
      <c r="AC2403" s="1"/>
      <c r="AD2403" s="2"/>
      <c r="AE2403" s="1"/>
      <c r="AF2403" s="2"/>
    </row>
    <row r="2404" spans="1:32" x14ac:dyDescent="0.25">
      <c r="A2404" s="2"/>
      <c r="B2404" s="48"/>
      <c r="C2404" s="2"/>
      <c r="D2404" s="2"/>
      <c r="E2404" s="2"/>
      <c r="F2404" s="2"/>
      <c r="G2404" s="2"/>
      <c r="H2404" s="2"/>
      <c r="I2404" s="1"/>
      <c r="J2404" s="1"/>
      <c r="K2404" s="1"/>
      <c r="L2404" s="1"/>
      <c r="M2404" s="1"/>
      <c r="N2404" s="2"/>
      <c r="O2404" s="2"/>
      <c r="P2404" s="2"/>
      <c r="Q2404" s="1"/>
      <c r="R2404" s="1"/>
      <c r="S2404" s="1"/>
      <c r="T2404" s="1"/>
      <c r="U2404" s="2"/>
      <c r="V2404" s="1"/>
      <c r="W2404" s="1"/>
      <c r="X2404" s="2"/>
      <c r="Y2404" s="1"/>
      <c r="Z2404" s="1"/>
      <c r="AA2404" s="2"/>
      <c r="AB2404" s="1"/>
      <c r="AC2404" s="1"/>
      <c r="AD2404" s="2"/>
      <c r="AE2404" s="1"/>
      <c r="AF2404" s="2"/>
    </row>
    <row r="2405" spans="1:32" x14ac:dyDescent="0.25">
      <c r="A2405" s="2"/>
      <c r="B2405" s="48"/>
      <c r="C2405" s="2"/>
      <c r="D2405" s="2"/>
      <c r="E2405" s="2"/>
      <c r="F2405" s="2"/>
      <c r="G2405" s="2"/>
      <c r="H2405" s="2"/>
      <c r="I2405" s="1"/>
      <c r="J2405" s="1"/>
      <c r="K2405" s="1"/>
      <c r="L2405" s="1"/>
      <c r="M2405" s="1"/>
      <c r="N2405" s="2"/>
      <c r="O2405" s="2"/>
      <c r="P2405" s="2"/>
      <c r="Q2405" s="1"/>
      <c r="R2405" s="1"/>
      <c r="S2405" s="1"/>
      <c r="T2405" s="1"/>
      <c r="U2405" s="2"/>
      <c r="V2405" s="1"/>
      <c r="W2405" s="1"/>
      <c r="X2405" s="2"/>
      <c r="Y2405" s="1"/>
      <c r="Z2405" s="1"/>
      <c r="AA2405" s="2"/>
      <c r="AB2405" s="1"/>
      <c r="AC2405" s="1"/>
      <c r="AD2405" s="2"/>
      <c r="AE2405" s="1"/>
      <c r="AF2405" s="2"/>
    </row>
    <row r="2406" spans="1:32" x14ac:dyDescent="0.25">
      <c r="A2406" s="2"/>
      <c r="B2406" s="48"/>
      <c r="C2406" s="2"/>
      <c r="D2406" s="2"/>
      <c r="E2406" s="2"/>
      <c r="F2406" s="2"/>
      <c r="G2406" s="2"/>
      <c r="H2406" s="2"/>
      <c r="I2406" s="1"/>
      <c r="J2406" s="1"/>
      <c r="K2406" s="1"/>
      <c r="L2406" s="1"/>
      <c r="M2406" s="1"/>
      <c r="N2406" s="2"/>
      <c r="O2406" s="2"/>
      <c r="P2406" s="2"/>
      <c r="Q2406" s="1"/>
      <c r="R2406" s="1"/>
      <c r="S2406" s="1"/>
      <c r="T2406" s="1"/>
      <c r="U2406" s="2"/>
      <c r="V2406" s="1"/>
      <c r="W2406" s="1"/>
      <c r="X2406" s="2"/>
      <c r="Y2406" s="1"/>
      <c r="Z2406" s="1"/>
      <c r="AA2406" s="2"/>
      <c r="AB2406" s="1"/>
      <c r="AC2406" s="1"/>
      <c r="AD2406" s="2"/>
      <c r="AE2406" s="1"/>
      <c r="AF2406" s="2"/>
    </row>
    <row r="2407" spans="1:32" x14ac:dyDescent="0.25">
      <c r="A2407" s="2"/>
      <c r="B2407" s="48"/>
      <c r="C2407" s="2"/>
      <c r="D2407" s="2"/>
      <c r="E2407" s="2"/>
      <c r="F2407" s="2"/>
      <c r="G2407" s="2"/>
      <c r="H2407" s="2"/>
      <c r="I2407" s="1"/>
      <c r="J2407" s="1"/>
      <c r="K2407" s="1"/>
      <c r="L2407" s="1"/>
      <c r="M2407" s="1"/>
      <c r="N2407" s="2"/>
      <c r="O2407" s="2"/>
      <c r="P2407" s="2"/>
      <c r="Q2407" s="1"/>
      <c r="R2407" s="1"/>
      <c r="S2407" s="1"/>
      <c r="T2407" s="1"/>
      <c r="U2407" s="2"/>
      <c r="V2407" s="1"/>
      <c r="W2407" s="1"/>
      <c r="X2407" s="2"/>
      <c r="Y2407" s="1"/>
      <c r="Z2407" s="1"/>
      <c r="AA2407" s="2"/>
      <c r="AB2407" s="1"/>
      <c r="AC2407" s="1"/>
      <c r="AD2407" s="2"/>
      <c r="AE2407" s="1"/>
      <c r="AF2407" s="2"/>
    </row>
    <row r="2408" spans="1:32" x14ac:dyDescent="0.25">
      <c r="A2408" s="2"/>
      <c r="B2408" s="48"/>
      <c r="C2408" s="2"/>
      <c r="D2408" s="2"/>
      <c r="E2408" s="2"/>
      <c r="F2408" s="2"/>
      <c r="G2408" s="2"/>
      <c r="H2408" s="2"/>
      <c r="I2408" s="1"/>
      <c r="J2408" s="1"/>
      <c r="K2408" s="1"/>
      <c r="L2408" s="1"/>
      <c r="M2408" s="1"/>
      <c r="N2408" s="2"/>
      <c r="O2408" s="2"/>
      <c r="P2408" s="2"/>
      <c r="Q2408" s="1"/>
      <c r="R2408" s="1"/>
      <c r="S2408" s="1"/>
      <c r="T2408" s="1"/>
      <c r="U2408" s="2"/>
      <c r="V2408" s="1"/>
      <c r="W2408" s="1"/>
      <c r="X2408" s="2"/>
      <c r="Y2408" s="1"/>
      <c r="Z2408" s="1"/>
      <c r="AA2408" s="2"/>
      <c r="AB2408" s="1"/>
      <c r="AC2408" s="1"/>
      <c r="AD2408" s="2"/>
      <c r="AE2408" s="1"/>
      <c r="AF2408" s="2"/>
    </row>
    <row r="2409" spans="1:32" x14ac:dyDescent="0.25">
      <c r="A2409" s="2"/>
      <c r="B2409" s="48"/>
      <c r="C2409" s="2"/>
      <c r="D2409" s="2"/>
      <c r="E2409" s="2"/>
      <c r="F2409" s="2"/>
      <c r="G2409" s="2"/>
      <c r="H2409" s="2"/>
      <c r="I2409" s="1"/>
      <c r="J2409" s="1"/>
      <c r="K2409" s="1"/>
      <c r="L2409" s="1"/>
      <c r="M2409" s="1"/>
      <c r="N2409" s="2"/>
      <c r="O2409" s="2"/>
      <c r="P2409" s="2"/>
      <c r="Q2409" s="1"/>
      <c r="R2409" s="1"/>
      <c r="S2409" s="1"/>
      <c r="T2409" s="1"/>
      <c r="U2409" s="2"/>
      <c r="V2409" s="1"/>
      <c r="W2409" s="1"/>
      <c r="X2409" s="2"/>
      <c r="Y2409" s="1"/>
      <c r="Z2409" s="1"/>
      <c r="AA2409" s="2"/>
      <c r="AB2409" s="1"/>
      <c r="AC2409" s="1"/>
      <c r="AD2409" s="2"/>
      <c r="AE2409" s="1"/>
      <c r="AF2409" s="2"/>
    </row>
    <row r="2410" spans="1:32" x14ac:dyDescent="0.25">
      <c r="A2410" s="2"/>
      <c r="B2410" s="48"/>
      <c r="C2410" s="2"/>
      <c r="D2410" s="2"/>
      <c r="E2410" s="2"/>
      <c r="F2410" s="2"/>
      <c r="G2410" s="2"/>
      <c r="H2410" s="2"/>
      <c r="I2410" s="1"/>
      <c r="J2410" s="1"/>
      <c r="K2410" s="1"/>
      <c r="L2410" s="1"/>
      <c r="M2410" s="1"/>
      <c r="N2410" s="2"/>
      <c r="O2410" s="2"/>
      <c r="P2410" s="2"/>
      <c r="Q2410" s="1"/>
      <c r="R2410" s="1"/>
      <c r="S2410" s="1"/>
      <c r="T2410" s="1"/>
      <c r="U2410" s="2"/>
      <c r="V2410" s="1"/>
      <c r="W2410" s="1"/>
      <c r="X2410" s="2"/>
      <c r="Y2410" s="1"/>
      <c r="Z2410" s="1"/>
      <c r="AA2410" s="2"/>
      <c r="AB2410" s="1"/>
      <c r="AC2410" s="1"/>
      <c r="AD2410" s="2"/>
      <c r="AE2410" s="1"/>
      <c r="AF2410" s="2"/>
    </row>
    <row r="2411" spans="1:32" x14ac:dyDescent="0.25">
      <c r="A2411" s="2"/>
      <c r="B2411" s="48"/>
      <c r="C2411" s="2"/>
      <c r="D2411" s="2"/>
      <c r="E2411" s="2"/>
      <c r="F2411" s="2"/>
      <c r="G2411" s="2"/>
      <c r="H2411" s="2"/>
      <c r="I2411" s="1"/>
      <c r="J2411" s="1"/>
      <c r="K2411" s="1"/>
      <c r="L2411" s="1"/>
      <c r="M2411" s="1"/>
      <c r="N2411" s="2"/>
      <c r="O2411" s="2"/>
      <c r="P2411" s="2"/>
      <c r="Q2411" s="1"/>
      <c r="R2411" s="1"/>
      <c r="S2411" s="1"/>
      <c r="T2411" s="1"/>
      <c r="U2411" s="2"/>
      <c r="V2411" s="1"/>
      <c r="W2411" s="1"/>
      <c r="X2411" s="2"/>
      <c r="Y2411" s="1"/>
      <c r="Z2411" s="1"/>
      <c r="AA2411" s="2"/>
      <c r="AB2411" s="1"/>
      <c r="AC2411" s="1"/>
      <c r="AD2411" s="2"/>
      <c r="AE2411" s="1"/>
      <c r="AF2411" s="2"/>
    </row>
    <row r="2412" spans="1:32" x14ac:dyDescent="0.25">
      <c r="A2412" s="2"/>
      <c r="B2412" s="48"/>
      <c r="C2412" s="2"/>
      <c r="D2412" s="2"/>
      <c r="E2412" s="2"/>
      <c r="F2412" s="2"/>
      <c r="G2412" s="2"/>
      <c r="H2412" s="2"/>
      <c r="I2412" s="1"/>
      <c r="J2412" s="1"/>
      <c r="K2412" s="1"/>
      <c r="L2412" s="1"/>
      <c r="M2412" s="1"/>
      <c r="N2412" s="2"/>
      <c r="O2412" s="2"/>
      <c r="P2412" s="2"/>
      <c r="Q2412" s="1"/>
      <c r="R2412" s="1"/>
      <c r="S2412" s="1"/>
      <c r="T2412" s="1"/>
      <c r="U2412" s="2"/>
      <c r="V2412" s="1"/>
      <c r="W2412" s="1"/>
      <c r="X2412" s="2"/>
      <c r="Y2412" s="1"/>
      <c r="Z2412" s="1"/>
      <c r="AA2412" s="2"/>
      <c r="AB2412" s="1"/>
      <c r="AC2412" s="1"/>
      <c r="AD2412" s="2"/>
      <c r="AE2412" s="1"/>
      <c r="AF2412" s="2"/>
    </row>
    <row r="2413" spans="1:32" x14ac:dyDescent="0.25">
      <c r="A2413" s="2"/>
      <c r="B2413" s="48"/>
      <c r="C2413" s="2"/>
      <c r="D2413" s="2"/>
      <c r="E2413" s="2"/>
      <c r="F2413" s="2"/>
      <c r="G2413" s="2"/>
      <c r="H2413" s="2"/>
      <c r="I2413" s="1"/>
      <c r="J2413" s="1"/>
      <c r="K2413" s="1"/>
      <c r="L2413" s="1"/>
      <c r="M2413" s="1"/>
      <c r="N2413" s="2"/>
      <c r="O2413" s="2"/>
      <c r="P2413" s="2"/>
      <c r="Q2413" s="1"/>
      <c r="R2413" s="1"/>
      <c r="S2413" s="1"/>
      <c r="T2413" s="1"/>
      <c r="U2413" s="2"/>
      <c r="V2413" s="1"/>
      <c r="W2413" s="1"/>
      <c r="X2413" s="2"/>
      <c r="Y2413" s="1"/>
      <c r="Z2413" s="1"/>
      <c r="AA2413" s="2"/>
      <c r="AB2413" s="1"/>
      <c r="AC2413" s="1"/>
      <c r="AD2413" s="2"/>
      <c r="AE2413" s="1"/>
      <c r="AF2413" s="2"/>
    </row>
    <row r="2414" spans="1:32" x14ac:dyDescent="0.25">
      <c r="A2414" s="2"/>
      <c r="B2414" s="48"/>
      <c r="C2414" s="2"/>
      <c r="D2414" s="2"/>
      <c r="E2414" s="2"/>
      <c r="F2414" s="2"/>
      <c r="G2414" s="2"/>
      <c r="H2414" s="2"/>
      <c r="I2414" s="1"/>
      <c r="J2414" s="1"/>
      <c r="K2414" s="1"/>
      <c r="L2414" s="1"/>
      <c r="M2414" s="1"/>
      <c r="N2414" s="2"/>
      <c r="O2414" s="2"/>
      <c r="P2414" s="2"/>
      <c r="Q2414" s="1"/>
      <c r="R2414" s="1"/>
      <c r="S2414" s="1"/>
      <c r="T2414" s="1"/>
      <c r="U2414" s="2"/>
      <c r="V2414" s="1"/>
      <c r="W2414" s="1"/>
      <c r="X2414" s="2"/>
      <c r="Y2414" s="1"/>
      <c r="Z2414" s="1"/>
      <c r="AA2414" s="2"/>
      <c r="AB2414" s="1"/>
      <c r="AC2414" s="1"/>
      <c r="AD2414" s="2"/>
      <c r="AE2414" s="1"/>
      <c r="AF2414" s="2"/>
    </row>
    <row r="2415" spans="1:32" x14ac:dyDescent="0.25">
      <c r="A2415" s="2"/>
      <c r="B2415" s="48"/>
      <c r="C2415" s="2"/>
      <c r="D2415" s="2"/>
      <c r="E2415" s="2"/>
      <c r="F2415" s="2"/>
      <c r="G2415" s="2"/>
      <c r="H2415" s="2"/>
      <c r="I2415" s="1"/>
      <c r="J2415" s="1"/>
      <c r="K2415" s="1"/>
      <c r="L2415" s="1"/>
      <c r="M2415" s="1"/>
      <c r="N2415" s="2"/>
      <c r="O2415" s="2"/>
      <c r="P2415" s="2"/>
      <c r="Q2415" s="1"/>
      <c r="R2415" s="1"/>
      <c r="S2415" s="1"/>
      <c r="T2415" s="1"/>
      <c r="U2415" s="2"/>
      <c r="V2415" s="1"/>
      <c r="W2415" s="1"/>
      <c r="X2415" s="2"/>
      <c r="Y2415" s="1"/>
      <c r="Z2415" s="1"/>
      <c r="AA2415" s="2"/>
      <c r="AB2415" s="1"/>
      <c r="AC2415" s="1"/>
      <c r="AD2415" s="2"/>
      <c r="AE2415" s="1"/>
      <c r="AF2415" s="2"/>
    </row>
    <row r="2416" spans="1:32" x14ac:dyDescent="0.25">
      <c r="A2416" s="2"/>
      <c r="B2416" s="48"/>
      <c r="C2416" s="2"/>
      <c r="D2416" s="2"/>
      <c r="E2416" s="2"/>
      <c r="F2416" s="2"/>
      <c r="G2416" s="2"/>
      <c r="H2416" s="2"/>
      <c r="I2416" s="1"/>
      <c r="J2416" s="1"/>
      <c r="K2416" s="1"/>
      <c r="L2416" s="1"/>
      <c r="M2416" s="1"/>
      <c r="N2416" s="2"/>
      <c r="O2416" s="2"/>
      <c r="P2416" s="2"/>
      <c r="Q2416" s="1"/>
      <c r="R2416" s="1"/>
      <c r="S2416" s="1"/>
      <c r="T2416" s="1"/>
      <c r="U2416" s="2"/>
      <c r="V2416" s="1"/>
      <c r="W2416" s="1"/>
      <c r="X2416" s="2"/>
      <c r="Y2416" s="1"/>
      <c r="Z2416" s="1"/>
      <c r="AA2416" s="2"/>
      <c r="AB2416" s="1"/>
      <c r="AC2416" s="1"/>
      <c r="AD2416" s="2"/>
      <c r="AE2416" s="1"/>
      <c r="AF2416" s="2"/>
    </row>
    <row r="2417" spans="1:32" x14ac:dyDescent="0.25">
      <c r="A2417" s="2"/>
      <c r="B2417" s="48"/>
      <c r="C2417" s="2"/>
      <c r="D2417" s="2"/>
      <c r="E2417" s="2"/>
      <c r="F2417" s="2"/>
      <c r="G2417" s="2"/>
      <c r="H2417" s="2"/>
      <c r="I2417" s="1"/>
      <c r="J2417" s="1"/>
      <c r="K2417" s="1"/>
      <c r="L2417" s="1"/>
      <c r="M2417" s="1"/>
      <c r="N2417" s="2"/>
      <c r="O2417" s="2"/>
      <c r="P2417" s="2"/>
      <c r="Q2417" s="1"/>
      <c r="R2417" s="1"/>
      <c r="S2417" s="1"/>
      <c r="T2417" s="1"/>
      <c r="U2417" s="2"/>
      <c r="V2417" s="1"/>
      <c r="W2417" s="1"/>
      <c r="X2417" s="2"/>
      <c r="Y2417" s="1"/>
      <c r="Z2417" s="1"/>
      <c r="AA2417" s="2"/>
      <c r="AB2417" s="1"/>
      <c r="AC2417" s="1"/>
      <c r="AD2417" s="2"/>
      <c r="AE2417" s="1"/>
      <c r="AF2417" s="2"/>
    </row>
    <row r="2418" spans="1:32" x14ac:dyDescent="0.25">
      <c r="A2418" s="2"/>
      <c r="B2418" s="48"/>
      <c r="C2418" s="2"/>
      <c r="D2418" s="2"/>
      <c r="E2418" s="2"/>
      <c r="F2418" s="2"/>
      <c r="G2418" s="2"/>
      <c r="H2418" s="2"/>
      <c r="I2418" s="1"/>
      <c r="J2418" s="1"/>
      <c r="K2418" s="1"/>
      <c r="L2418" s="1"/>
      <c r="M2418" s="1"/>
      <c r="N2418" s="2"/>
      <c r="O2418" s="2"/>
      <c r="P2418" s="2"/>
      <c r="Q2418" s="1"/>
      <c r="R2418" s="1"/>
      <c r="S2418" s="1"/>
      <c r="T2418" s="1"/>
      <c r="U2418" s="2"/>
      <c r="V2418" s="1"/>
      <c r="W2418" s="1"/>
      <c r="X2418" s="2"/>
      <c r="Y2418" s="1"/>
      <c r="Z2418" s="1"/>
      <c r="AA2418" s="2"/>
      <c r="AB2418" s="1"/>
      <c r="AC2418" s="1"/>
      <c r="AD2418" s="2"/>
      <c r="AE2418" s="1"/>
      <c r="AF2418" s="2"/>
    </row>
    <row r="2419" spans="1:32" x14ac:dyDescent="0.25">
      <c r="A2419" s="2"/>
      <c r="B2419" s="48"/>
      <c r="C2419" s="2"/>
      <c r="D2419" s="2"/>
      <c r="E2419" s="2"/>
      <c r="F2419" s="2"/>
      <c r="G2419" s="2"/>
      <c r="H2419" s="2"/>
      <c r="I2419" s="1"/>
      <c r="J2419" s="1"/>
      <c r="K2419" s="1"/>
      <c r="L2419" s="1"/>
      <c r="M2419" s="1"/>
      <c r="N2419" s="2"/>
      <c r="O2419" s="2"/>
      <c r="P2419" s="2"/>
      <c r="Q2419" s="1"/>
      <c r="R2419" s="1"/>
      <c r="S2419" s="1"/>
      <c r="T2419" s="1"/>
      <c r="U2419" s="2"/>
      <c r="V2419" s="1"/>
      <c r="W2419" s="1"/>
      <c r="X2419" s="2"/>
      <c r="Y2419" s="1"/>
      <c r="Z2419" s="1"/>
      <c r="AA2419" s="2"/>
      <c r="AB2419" s="1"/>
      <c r="AC2419" s="1"/>
      <c r="AD2419" s="2"/>
      <c r="AE2419" s="1"/>
      <c r="AF2419" s="2"/>
    </row>
    <row r="2420" spans="1:32" x14ac:dyDescent="0.25">
      <c r="A2420" s="2"/>
      <c r="B2420" s="48"/>
      <c r="C2420" s="2"/>
      <c r="D2420" s="2"/>
      <c r="E2420" s="2"/>
      <c r="F2420" s="2"/>
      <c r="G2420" s="2"/>
      <c r="H2420" s="2"/>
      <c r="I2420" s="1"/>
      <c r="J2420" s="1"/>
      <c r="K2420" s="1"/>
      <c r="L2420" s="1"/>
      <c r="M2420" s="1"/>
      <c r="N2420" s="2"/>
      <c r="O2420" s="2"/>
      <c r="P2420" s="2"/>
      <c r="Q2420" s="1"/>
      <c r="R2420" s="1"/>
      <c r="S2420" s="1"/>
      <c r="T2420" s="1"/>
      <c r="U2420" s="2"/>
      <c r="V2420" s="1"/>
      <c r="W2420" s="1"/>
      <c r="X2420" s="2"/>
      <c r="Y2420" s="1"/>
      <c r="Z2420" s="1"/>
      <c r="AA2420" s="2"/>
      <c r="AB2420" s="1"/>
      <c r="AC2420" s="1"/>
      <c r="AD2420" s="2"/>
      <c r="AE2420" s="1"/>
      <c r="AF2420" s="2"/>
    </row>
    <row r="2421" spans="1:32" x14ac:dyDescent="0.25">
      <c r="A2421" s="2"/>
      <c r="B2421" s="48"/>
      <c r="C2421" s="2"/>
      <c r="D2421" s="2"/>
      <c r="E2421" s="2"/>
      <c r="F2421" s="2"/>
      <c r="G2421" s="2"/>
      <c r="H2421" s="2"/>
      <c r="I2421" s="1"/>
      <c r="J2421" s="1"/>
      <c r="K2421" s="1"/>
      <c r="L2421" s="1"/>
      <c r="M2421" s="1"/>
      <c r="N2421" s="2"/>
      <c r="O2421" s="2"/>
      <c r="P2421" s="2"/>
      <c r="Q2421" s="1"/>
      <c r="R2421" s="1"/>
      <c r="S2421" s="1"/>
      <c r="T2421" s="1"/>
      <c r="U2421" s="2"/>
      <c r="V2421" s="1"/>
      <c r="W2421" s="1"/>
      <c r="X2421" s="2"/>
      <c r="Y2421" s="1"/>
      <c r="Z2421" s="1"/>
      <c r="AA2421" s="2"/>
      <c r="AB2421" s="1"/>
      <c r="AC2421" s="1"/>
      <c r="AD2421" s="2"/>
      <c r="AE2421" s="1"/>
      <c r="AF2421" s="2"/>
    </row>
    <row r="2422" spans="1:32" x14ac:dyDescent="0.25">
      <c r="A2422" s="2"/>
      <c r="B2422" s="48"/>
      <c r="C2422" s="2"/>
      <c r="D2422" s="2"/>
      <c r="E2422" s="2"/>
      <c r="F2422" s="2"/>
      <c r="G2422" s="2"/>
      <c r="H2422" s="2"/>
      <c r="I2422" s="1"/>
      <c r="J2422" s="1"/>
      <c r="K2422" s="1"/>
      <c r="L2422" s="1"/>
      <c r="M2422" s="1"/>
      <c r="N2422" s="2"/>
      <c r="O2422" s="2"/>
      <c r="P2422" s="2"/>
      <c r="Q2422" s="1"/>
      <c r="R2422" s="1"/>
      <c r="S2422" s="1"/>
      <c r="T2422" s="1"/>
      <c r="U2422" s="2"/>
      <c r="V2422" s="1"/>
      <c r="W2422" s="1"/>
      <c r="X2422" s="2"/>
      <c r="Y2422" s="1"/>
      <c r="Z2422" s="1"/>
      <c r="AA2422" s="2"/>
      <c r="AB2422" s="1"/>
      <c r="AC2422" s="1"/>
      <c r="AD2422" s="2"/>
      <c r="AE2422" s="1"/>
      <c r="AF2422" s="2"/>
    </row>
    <row r="2423" spans="1:32" x14ac:dyDescent="0.25">
      <c r="A2423" s="2"/>
      <c r="B2423" s="48"/>
      <c r="C2423" s="2"/>
      <c r="D2423" s="2"/>
      <c r="E2423" s="2"/>
      <c r="F2423" s="2"/>
      <c r="G2423" s="2"/>
      <c r="H2423" s="2"/>
      <c r="I2423" s="1"/>
      <c r="J2423" s="1"/>
      <c r="K2423" s="1"/>
      <c r="L2423" s="1"/>
      <c r="M2423" s="1"/>
      <c r="N2423" s="2"/>
      <c r="O2423" s="2"/>
      <c r="P2423" s="2"/>
      <c r="Q2423" s="1"/>
      <c r="R2423" s="1"/>
      <c r="S2423" s="1"/>
      <c r="T2423" s="1"/>
      <c r="U2423" s="2"/>
      <c r="V2423" s="1"/>
      <c r="W2423" s="1"/>
      <c r="X2423" s="2"/>
      <c r="Y2423" s="1"/>
      <c r="Z2423" s="1"/>
      <c r="AA2423" s="2"/>
      <c r="AB2423" s="1"/>
      <c r="AC2423" s="1"/>
      <c r="AD2423" s="2"/>
      <c r="AE2423" s="1"/>
      <c r="AF2423" s="2"/>
    </row>
    <row r="2424" spans="1:32" x14ac:dyDescent="0.25">
      <c r="A2424" s="2"/>
      <c r="B2424" s="48"/>
      <c r="C2424" s="2"/>
      <c r="D2424" s="2"/>
      <c r="E2424" s="2"/>
      <c r="F2424" s="2"/>
      <c r="G2424" s="2"/>
      <c r="H2424" s="2"/>
      <c r="I2424" s="1"/>
      <c r="J2424" s="1"/>
      <c r="K2424" s="1"/>
      <c r="L2424" s="1"/>
      <c r="M2424" s="1"/>
      <c r="N2424" s="2"/>
      <c r="O2424" s="2"/>
      <c r="P2424" s="2"/>
      <c r="Q2424" s="1"/>
      <c r="R2424" s="1"/>
      <c r="S2424" s="1"/>
      <c r="T2424" s="1"/>
      <c r="U2424" s="2"/>
      <c r="V2424" s="1"/>
      <c r="W2424" s="1"/>
      <c r="X2424" s="2"/>
      <c r="Y2424" s="1"/>
      <c r="Z2424" s="1"/>
      <c r="AA2424" s="2"/>
      <c r="AB2424" s="1"/>
      <c r="AC2424" s="1"/>
      <c r="AD2424" s="2"/>
      <c r="AE2424" s="1"/>
      <c r="AF2424" s="2"/>
    </row>
    <row r="2425" spans="1:32" x14ac:dyDescent="0.25">
      <c r="A2425" s="2"/>
      <c r="B2425" s="48"/>
      <c r="C2425" s="2"/>
      <c r="D2425" s="2"/>
      <c r="E2425" s="2"/>
      <c r="F2425" s="2"/>
      <c r="G2425" s="2"/>
      <c r="H2425" s="2"/>
      <c r="I2425" s="1"/>
      <c r="J2425" s="1"/>
      <c r="K2425" s="1"/>
      <c r="L2425" s="1"/>
      <c r="M2425" s="1"/>
      <c r="N2425" s="2"/>
      <c r="O2425" s="2"/>
      <c r="P2425" s="2"/>
      <c r="Q2425" s="1"/>
      <c r="R2425" s="1"/>
      <c r="S2425" s="1"/>
      <c r="T2425" s="1"/>
      <c r="U2425" s="2"/>
      <c r="V2425" s="1"/>
      <c r="W2425" s="1"/>
      <c r="X2425" s="2"/>
      <c r="Y2425" s="1"/>
      <c r="Z2425" s="1"/>
      <c r="AA2425" s="2"/>
      <c r="AB2425" s="1"/>
      <c r="AC2425" s="1"/>
      <c r="AD2425" s="2"/>
      <c r="AE2425" s="1"/>
      <c r="AF2425" s="2"/>
    </row>
    <row r="2426" spans="1:32" x14ac:dyDescent="0.25">
      <c r="A2426" s="2"/>
      <c r="B2426" s="48"/>
      <c r="C2426" s="2"/>
      <c r="D2426" s="2"/>
      <c r="E2426" s="2"/>
      <c r="F2426" s="2"/>
      <c r="G2426" s="2"/>
      <c r="H2426" s="2"/>
      <c r="I2426" s="1"/>
      <c r="J2426" s="1"/>
      <c r="K2426" s="1"/>
      <c r="L2426" s="1"/>
      <c r="M2426" s="1"/>
      <c r="N2426" s="2"/>
      <c r="O2426" s="2"/>
      <c r="P2426" s="2"/>
      <c r="Q2426" s="1"/>
      <c r="R2426" s="1"/>
      <c r="S2426" s="1"/>
      <c r="T2426" s="1"/>
      <c r="U2426" s="2"/>
      <c r="V2426" s="1"/>
      <c r="W2426" s="1"/>
      <c r="X2426" s="2"/>
      <c r="Y2426" s="1"/>
      <c r="Z2426" s="1"/>
      <c r="AA2426" s="2"/>
      <c r="AB2426" s="1"/>
      <c r="AC2426" s="1"/>
      <c r="AD2426" s="2"/>
      <c r="AE2426" s="1"/>
      <c r="AF2426" s="2"/>
    </row>
    <row r="2427" spans="1:32" x14ac:dyDescent="0.25">
      <c r="A2427" s="2"/>
      <c r="B2427" s="48"/>
      <c r="C2427" s="2"/>
      <c r="D2427" s="2"/>
      <c r="E2427" s="2"/>
      <c r="F2427" s="2"/>
      <c r="G2427" s="2"/>
      <c r="H2427" s="2"/>
      <c r="I2427" s="1"/>
      <c r="J2427" s="1"/>
      <c r="K2427" s="1"/>
      <c r="L2427" s="1"/>
      <c r="M2427" s="1"/>
      <c r="N2427" s="2"/>
      <c r="O2427" s="2"/>
      <c r="P2427" s="2"/>
      <c r="Q2427" s="1"/>
      <c r="R2427" s="1"/>
      <c r="S2427" s="1"/>
      <c r="T2427" s="1"/>
      <c r="U2427" s="2"/>
      <c r="V2427" s="1"/>
      <c r="W2427" s="1"/>
      <c r="X2427" s="2"/>
      <c r="Y2427" s="1"/>
      <c r="Z2427" s="1"/>
      <c r="AA2427" s="2"/>
      <c r="AB2427" s="1"/>
      <c r="AC2427" s="1"/>
      <c r="AD2427" s="2"/>
      <c r="AE2427" s="1"/>
      <c r="AF2427" s="2"/>
    </row>
    <row r="2428" spans="1:32" x14ac:dyDescent="0.25">
      <c r="A2428" s="2"/>
      <c r="B2428" s="48"/>
      <c r="C2428" s="2"/>
      <c r="D2428" s="2"/>
      <c r="E2428" s="2"/>
      <c r="F2428" s="2"/>
      <c r="G2428" s="2"/>
      <c r="H2428" s="2"/>
      <c r="I2428" s="1"/>
      <c r="J2428" s="1"/>
      <c r="K2428" s="1"/>
      <c r="L2428" s="1"/>
      <c r="M2428" s="1"/>
      <c r="N2428" s="2"/>
      <c r="O2428" s="2"/>
      <c r="P2428" s="2"/>
      <c r="Q2428" s="1"/>
      <c r="R2428" s="1"/>
      <c r="S2428" s="1"/>
      <c r="T2428" s="1"/>
      <c r="U2428" s="2"/>
      <c r="V2428" s="1"/>
      <c r="W2428" s="1"/>
      <c r="X2428" s="2"/>
      <c r="Y2428" s="1"/>
      <c r="Z2428" s="1"/>
      <c r="AA2428" s="2"/>
      <c r="AB2428" s="1"/>
      <c r="AC2428" s="1"/>
      <c r="AD2428" s="2"/>
      <c r="AE2428" s="1"/>
      <c r="AF2428" s="2"/>
    </row>
    <row r="2429" spans="1:32" x14ac:dyDescent="0.25">
      <c r="A2429" s="2"/>
      <c r="B2429" s="48"/>
      <c r="C2429" s="2"/>
      <c r="D2429" s="2"/>
      <c r="E2429" s="2"/>
      <c r="F2429" s="2"/>
      <c r="G2429" s="2"/>
      <c r="H2429" s="2"/>
      <c r="I2429" s="1"/>
      <c r="J2429" s="1"/>
      <c r="K2429" s="1"/>
      <c r="L2429" s="1"/>
      <c r="M2429" s="1"/>
      <c r="N2429" s="2"/>
      <c r="O2429" s="2"/>
      <c r="P2429" s="2"/>
      <c r="Q2429" s="1"/>
      <c r="R2429" s="1"/>
      <c r="S2429" s="1"/>
      <c r="T2429" s="1"/>
      <c r="U2429" s="2"/>
      <c r="V2429" s="1"/>
      <c r="W2429" s="1"/>
      <c r="X2429" s="2"/>
      <c r="Y2429" s="1"/>
      <c r="Z2429" s="1"/>
      <c r="AA2429" s="2"/>
      <c r="AB2429" s="1"/>
      <c r="AC2429" s="1"/>
      <c r="AD2429" s="2"/>
      <c r="AE2429" s="1"/>
      <c r="AF2429" s="2"/>
    </row>
    <row r="2430" spans="1:32" x14ac:dyDescent="0.25">
      <c r="A2430" s="2"/>
      <c r="B2430" s="48"/>
      <c r="C2430" s="2"/>
      <c r="D2430" s="2"/>
      <c r="E2430" s="2"/>
      <c r="F2430" s="2"/>
      <c r="G2430" s="2"/>
      <c r="H2430" s="2"/>
      <c r="I2430" s="1"/>
      <c r="J2430" s="1"/>
      <c r="K2430" s="1"/>
      <c r="L2430" s="1"/>
      <c r="M2430" s="1"/>
      <c r="N2430" s="2"/>
      <c r="O2430" s="2"/>
      <c r="P2430" s="2"/>
      <c r="Q2430" s="1"/>
      <c r="R2430" s="1"/>
      <c r="S2430" s="1"/>
      <c r="T2430" s="1"/>
      <c r="U2430" s="2"/>
      <c r="V2430" s="1"/>
      <c r="W2430" s="1"/>
      <c r="X2430" s="2"/>
      <c r="Y2430" s="1"/>
      <c r="Z2430" s="1"/>
      <c r="AA2430" s="2"/>
      <c r="AB2430" s="1"/>
      <c r="AC2430" s="1"/>
      <c r="AD2430" s="2"/>
      <c r="AE2430" s="1"/>
      <c r="AF2430" s="2"/>
    </row>
    <row r="2431" spans="1:32" x14ac:dyDescent="0.25">
      <c r="A2431" s="2"/>
      <c r="B2431" s="48"/>
      <c r="C2431" s="2"/>
      <c r="D2431" s="2"/>
      <c r="E2431" s="2"/>
      <c r="F2431" s="2"/>
      <c r="G2431" s="2"/>
      <c r="H2431" s="2"/>
      <c r="I2431" s="1"/>
      <c r="J2431" s="1"/>
      <c r="K2431" s="1"/>
      <c r="L2431" s="1"/>
      <c r="M2431" s="1"/>
      <c r="N2431" s="2"/>
      <c r="O2431" s="2"/>
      <c r="P2431" s="2"/>
      <c r="Q2431" s="1"/>
      <c r="R2431" s="1"/>
      <c r="S2431" s="1"/>
      <c r="T2431" s="1"/>
      <c r="U2431" s="2"/>
      <c r="V2431" s="1"/>
      <c r="W2431" s="1"/>
      <c r="X2431" s="2"/>
      <c r="Y2431" s="1"/>
      <c r="Z2431" s="1"/>
      <c r="AA2431" s="2"/>
      <c r="AB2431" s="1"/>
      <c r="AC2431" s="1"/>
      <c r="AD2431" s="2"/>
      <c r="AE2431" s="1"/>
      <c r="AF2431" s="2"/>
    </row>
    <row r="2432" spans="1:32" x14ac:dyDescent="0.25">
      <c r="A2432" s="2"/>
      <c r="B2432" s="48"/>
      <c r="C2432" s="2"/>
      <c r="D2432" s="2"/>
      <c r="E2432" s="2"/>
      <c r="F2432" s="2"/>
      <c r="G2432" s="2"/>
      <c r="H2432" s="2"/>
      <c r="I2432" s="1"/>
      <c r="J2432" s="1"/>
      <c r="K2432" s="1"/>
      <c r="L2432" s="1"/>
      <c r="M2432" s="1"/>
      <c r="N2432" s="2"/>
      <c r="O2432" s="2"/>
      <c r="P2432" s="2"/>
      <c r="Q2432" s="1"/>
      <c r="R2432" s="1"/>
      <c r="S2432" s="1"/>
      <c r="T2432" s="1"/>
      <c r="U2432" s="2"/>
      <c r="V2432" s="1"/>
      <c r="W2432" s="1"/>
      <c r="X2432" s="2"/>
      <c r="Y2432" s="1"/>
      <c r="Z2432" s="1"/>
      <c r="AA2432" s="2"/>
      <c r="AB2432" s="1"/>
      <c r="AC2432" s="1"/>
      <c r="AD2432" s="2"/>
      <c r="AE2432" s="1"/>
      <c r="AF2432" s="2"/>
    </row>
    <row r="2433" spans="1:32" x14ac:dyDescent="0.25">
      <c r="A2433" s="2"/>
      <c r="B2433" s="48"/>
      <c r="C2433" s="2"/>
      <c r="D2433" s="2"/>
      <c r="E2433" s="2"/>
      <c r="F2433" s="2"/>
      <c r="G2433" s="2"/>
      <c r="H2433" s="2"/>
      <c r="I2433" s="1"/>
      <c r="J2433" s="1"/>
      <c r="K2433" s="1"/>
      <c r="L2433" s="1"/>
      <c r="M2433" s="1"/>
      <c r="N2433" s="2"/>
      <c r="O2433" s="2"/>
      <c r="P2433" s="2"/>
      <c r="Q2433" s="1"/>
      <c r="R2433" s="1"/>
      <c r="S2433" s="1"/>
      <c r="T2433" s="1"/>
      <c r="U2433" s="2"/>
      <c r="V2433" s="1"/>
      <c r="W2433" s="1"/>
      <c r="X2433" s="2"/>
      <c r="Y2433" s="1"/>
      <c r="Z2433" s="1"/>
      <c r="AA2433" s="2"/>
      <c r="AB2433" s="1"/>
      <c r="AC2433" s="1"/>
      <c r="AD2433" s="2"/>
      <c r="AE2433" s="1"/>
      <c r="AF2433" s="2"/>
    </row>
    <row r="2434" spans="1:32" x14ac:dyDescent="0.25">
      <c r="A2434" s="2"/>
      <c r="B2434" s="48"/>
      <c r="C2434" s="2"/>
      <c r="D2434" s="2"/>
      <c r="E2434" s="2"/>
      <c r="F2434" s="2"/>
      <c r="G2434" s="2"/>
      <c r="H2434" s="2"/>
      <c r="I2434" s="1"/>
      <c r="J2434" s="1"/>
      <c r="K2434" s="1"/>
      <c r="L2434" s="1"/>
      <c r="M2434" s="1"/>
      <c r="N2434" s="2"/>
      <c r="O2434" s="2"/>
      <c r="P2434" s="2"/>
      <c r="Q2434" s="1"/>
      <c r="R2434" s="1"/>
      <c r="S2434" s="1"/>
      <c r="T2434" s="1"/>
      <c r="U2434" s="2"/>
      <c r="V2434" s="1"/>
      <c r="W2434" s="1"/>
      <c r="X2434" s="2"/>
      <c r="Y2434" s="1"/>
      <c r="Z2434" s="1"/>
      <c r="AA2434" s="2"/>
      <c r="AB2434" s="1"/>
      <c r="AC2434" s="1"/>
      <c r="AD2434" s="2"/>
      <c r="AE2434" s="1"/>
      <c r="AF2434" s="2"/>
    </row>
    <row r="2435" spans="1:32" x14ac:dyDescent="0.25">
      <c r="A2435" s="2"/>
      <c r="B2435" s="48"/>
      <c r="C2435" s="2"/>
      <c r="D2435" s="2"/>
      <c r="E2435" s="2"/>
      <c r="F2435" s="2"/>
      <c r="G2435" s="2"/>
      <c r="H2435" s="2"/>
      <c r="I2435" s="1"/>
      <c r="J2435" s="1"/>
      <c r="K2435" s="1"/>
      <c r="L2435" s="1"/>
      <c r="M2435" s="1"/>
      <c r="N2435" s="2"/>
      <c r="O2435" s="2"/>
      <c r="P2435" s="2"/>
      <c r="Q2435" s="1"/>
      <c r="R2435" s="1"/>
      <c r="S2435" s="1"/>
      <c r="T2435" s="1"/>
      <c r="U2435" s="2"/>
      <c r="V2435" s="1"/>
      <c r="W2435" s="1"/>
      <c r="X2435" s="2"/>
      <c r="Y2435" s="1"/>
      <c r="Z2435" s="1"/>
      <c r="AA2435" s="2"/>
      <c r="AB2435" s="1"/>
      <c r="AC2435" s="1"/>
      <c r="AD2435" s="2"/>
      <c r="AE2435" s="1"/>
      <c r="AF2435" s="2"/>
    </row>
    <row r="2436" spans="1:32" x14ac:dyDescent="0.25">
      <c r="A2436" s="2"/>
      <c r="B2436" s="48"/>
      <c r="C2436" s="2"/>
      <c r="D2436" s="2"/>
      <c r="E2436" s="2"/>
      <c r="F2436" s="2"/>
      <c r="G2436" s="2"/>
      <c r="H2436" s="2"/>
      <c r="I2436" s="1"/>
      <c r="J2436" s="1"/>
      <c r="K2436" s="1"/>
      <c r="L2436" s="1"/>
      <c r="M2436" s="1"/>
      <c r="N2436" s="2"/>
      <c r="O2436" s="2"/>
      <c r="P2436" s="2"/>
      <c r="Q2436" s="1"/>
      <c r="R2436" s="1"/>
      <c r="S2436" s="1"/>
      <c r="T2436" s="1"/>
      <c r="U2436" s="2"/>
      <c r="V2436" s="1"/>
      <c r="W2436" s="1"/>
      <c r="X2436" s="2"/>
      <c r="Y2436" s="1"/>
      <c r="Z2436" s="1"/>
      <c r="AA2436" s="2"/>
      <c r="AB2436" s="1"/>
      <c r="AC2436" s="1"/>
      <c r="AD2436" s="2"/>
      <c r="AE2436" s="1"/>
      <c r="AF2436" s="2"/>
    </row>
    <row r="2437" spans="1:32" x14ac:dyDescent="0.25">
      <c r="A2437" s="2"/>
      <c r="B2437" s="48"/>
      <c r="C2437" s="2"/>
      <c r="D2437" s="2"/>
      <c r="E2437" s="2"/>
      <c r="F2437" s="2"/>
      <c r="G2437" s="2"/>
      <c r="H2437" s="2"/>
      <c r="I2437" s="1"/>
      <c r="J2437" s="1"/>
      <c r="K2437" s="1"/>
      <c r="L2437" s="1"/>
      <c r="M2437" s="1"/>
      <c r="N2437" s="2"/>
      <c r="O2437" s="2"/>
      <c r="P2437" s="2"/>
      <c r="Q2437" s="1"/>
      <c r="R2437" s="1"/>
      <c r="S2437" s="1"/>
      <c r="T2437" s="1"/>
      <c r="U2437" s="2"/>
      <c r="V2437" s="1"/>
      <c r="W2437" s="1"/>
      <c r="X2437" s="2"/>
      <c r="Y2437" s="1"/>
      <c r="Z2437" s="1"/>
      <c r="AA2437" s="2"/>
      <c r="AB2437" s="1"/>
      <c r="AC2437" s="1"/>
      <c r="AD2437" s="2"/>
      <c r="AE2437" s="1"/>
      <c r="AF2437" s="2"/>
    </row>
    <row r="2438" spans="1:32" x14ac:dyDescent="0.25">
      <c r="A2438" s="2"/>
      <c r="B2438" s="48"/>
      <c r="C2438" s="2"/>
      <c r="D2438" s="2"/>
      <c r="E2438" s="2"/>
      <c r="F2438" s="2"/>
      <c r="G2438" s="2"/>
      <c r="H2438" s="2"/>
      <c r="I2438" s="1"/>
      <c r="J2438" s="1"/>
      <c r="K2438" s="1"/>
      <c r="L2438" s="1"/>
      <c r="M2438" s="1"/>
      <c r="N2438" s="2"/>
      <c r="O2438" s="2"/>
      <c r="P2438" s="2"/>
      <c r="Q2438" s="1"/>
      <c r="R2438" s="1"/>
      <c r="S2438" s="1"/>
      <c r="T2438" s="1"/>
      <c r="U2438" s="2"/>
      <c r="V2438" s="1"/>
      <c r="W2438" s="1"/>
      <c r="X2438" s="2"/>
      <c r="Y2438" s="1"/>
      <c r="Z2438" s="1"/>
      <c r="AA2438" s="2"/>
      <c r="AB2438" s="1"/>
      <c r="AC2438" s="1"/>
      <c r="AD2438" s="2"/>
      <c r="AE2438" s="1"/>
      <c r="AF2438" s="2"/>
    </row>
    <row r="2439" spans="1:32" x14ac:dyDescent="0.25">
      <c r="A2439" s="2"/>
      <c r="B2439" s="48"/>
      <c r="C2439" s="2"/>
      <c r="D2439" s="2"/>
      <c r="E2439" s="2"/>
      <c r="F2439" s="2"/>
      <c r="G2439" s="2"/>
      <c r="H2439" s="2"/>
      <c r="I2439" s="1"/>
      <c r="J2439" s="1"/>
      <c r="K2439" s="1"/>
      <c r="L2439" s="1"/>
      <c r="M2439" s="1"/>
      <c r="N2439" s="2"/>
      <c r="O2439" s="2"/>
      <c r="P2439" s="2"/>
      <c r="Q2439" s="1"/>
      <c r="R2439" s="1"/>
      <c r="S2439" s="1"/>
      <c r="T2439" s="1"/>
      <c r="U2439" s="2"/>
      <c r="V2439" s="1"/>
      <c r="W2439" s="1"/>
      <c r="X2439" s="2"/>
      <c r="Y2439" s="1"/>
      <c r="Z2439" s="1"/>
      <c r="AA2439" s="2"/>
      <c r="AB2439" s="1"/>
      <c r="AC2439" s="1"/>
      <c r="AD2439" s="2"/>
      <c r="AE2439" s="1"/>
      <c r="AF2439" s="2"/>
    </row>
    <row r="2440" spans="1:32" x14ac:dyDescent="0.25">
      <c r="A2440" s="2"/>
      <c r="B2440" s="48"/>
      <c r="C2440" s="2"/>
      <c r="D2440" s="2"/>
      <c r="E2440" s="2"/>
      <c r="F2440" s="2"/>
      <c r="G2440" s="2"/>
      <c r="H2440" s="2"/>
      <c r="I2440" s="1"/>
      <c r="J2440" s="1"/>
      <c r="K2440" s="1"/>
      <c r="L2440" s="1"/>
      <c r="M2440" s="1"/>
      <c r="N2440" s="2"/>
      <c r="O2440" s="2"/>
      <c r="P2440" s="2"/>
      <c r="Q2440" s="1"/>
      <c r="R2440" s="1"/>
      <c r="S2440" s="1"/>
      <c r="T2440" s="1"/>
      <c r="U2440" s="2"/>
      <c r="V2440" s="1"/>
      <c r="W2440" s="1"/>
      <c r="X2440" s="2"/>
      <c r="Y2440" s="1"/>
      <c r="Z2440" s="1"/>
      <c r="AA2440" s="2"/>
      <c r="AB2440" s="1"/>
      <c r="AC2440" s="1"/>
      <c r="AD2440" s="2"/>
      <c r="AE2440" s="1"/>
      <c r="AF2440" s="2"/>
    </row>
    <row r="2441" spans="1:32" x14ac:dyDescent="0.25">
      <c r="A2441" s="2"/>
      <c r="B2441" s="48"/>
      <c r="C2441" s="2"/>
      <c r="D2441" s="2"/>
      <c r="E2441" s="2"/>
      <c r="F2441" s="2"/>
      <c r="G2441" s="2"/>
      <c r="H2441" s="2"/>
      <c r="I2441" s="1"/>
      <c r="J2441" s="1"/>
      <c r="K2441" s="1"/>
      <c r="L2441" s="1"/>
      <c r="M2441" s="1"/>
      <c r="N2441" s="2"/>
      <c r="O2441" s="2"/>
      <c r="P2441" s="2"/>
      <c r="Q2441" s="1"/>
      <c r="R2441" s="1"/>
      <c r="S2441" s="1"/>
      <c r="T2441" s="1"/>
      <c r="U2441" s="2"/>
      <c r="V2441" s="1"/>
      <c r="W2441" s="1"/>
      <c r="X2441" s="2"/>
      <c r="Y2441" s="1"/>
      <c r="Z2441" s="1"/>
      <c r="AA2441" s="2"/>
      <c r="AB2441" s="1"/>
      <c r="AC2441" s="1"/>
      <c r="AD2441" s="2"/>
      <c r="AE2441" s="1"/>
      <c r="AF2441" s="2"/>
    </row>
    <row r="2442" spans="1:32" x14ac:dyDescent="0.25">
      <c r="A2442" s="2"/>
      <c r="B2442" s="48"/>
      <c r="C2442" s="2"/>
      <c r="D2442" s="2"/>
      <c r="E2442" s="2"/>
      <c r="F2442" s="2"/>
      <c r="G2442" s="2"/>
      <c r="H2442" s="2"/>
      <c r="I2442" s="1"/>
      <c r="J2442" s="1"/>
      <c r="K2442" s="1"/>
      <c r="L2442" s="1"/>
      <c r="M2442" s="1"/>
      <c r="N2442" s="2"/>
      <c r="O2442" s="2"/>
      <c r="P2442" s="2"/>
      <c r="Q2442" s="1"/>
      <c r="R2442" s="1"/>
      <c r="S2442" s="1"/>
      <c r="T2442" s="1"/>
      <c r="U2442" s="2"/>
      <c r="V2442" s="1"/>
      <c r="W2442" s="1"/>
      <c r="X2442" s="2"/>
      <c r="Y2442" s="1"/>
      <c r="Z2442" s="1"/>
      <c r="AA2442" s="2"/>
      <c r="AB2442" s="1"/>
      <c r="AC2442" s="1"/>
      <c r="AD2442" s="2"/>
      <c r="AE2442" s="1"/>
      <c r="AF2442" s="2"/>
    </row>
    <row r="2443" spans="1:32" x14ac:dyDescent="0.25">
      <c r="A2443" s="2"/>
      <c r="B2443" s="48"/>
      <c r="C2443" s="2"/>
      <c r="D2443" s="2"/>
      <c r="E2443" s="2"/>
      <c r="F2443" s="2"/>
      <c r="G2443" s="2"/>
      <c r="H2443" s="2"/>
      <c r="I2443" s="1"/>
      <c r="J2443" s="1"/>
      <c r="K2443" s="1"/>
      <c r="L2443" s="1"/>
      <c r="M2443" s="1"/>
      <c r="N2443" s="2"/>
      <c r="O2443" s="2"/>
      <c r="P2443" s="2"/>
      <c r="Q2443" s="1"/>
      <c r="R2443" s="1"/>
      <c r="S2443" s="1"/>
      <c r="T2443" s="1"/>
      <c r="U2443" s="2"/>
      <c r="V2443" s="1"/>
      <c r="W2443" s="1"/>
      <c r="X2443" s="2"/>
      <c r="Y2443" s="1"/>
      <c r="Z2443" s="1"/>
      <c r="AA2443" s="2"/>
      <c r="AB2443" s="1"/>
      <c r="AC2443" s="1"/>
      <c r="AD2443" s="2"/>
      <c r="AE2443" s="1"/>
      <c r="AF2443" s="2"/>
    </row>
    <row r="2444" spans="1:32" x14ac:dyDescent="0.25">
      <c r="A2444" s="2"/>
      <c r="B2444" s="48"/>
      <c r="C2444" s="2"/>
      <c r="D2444" s="2"/>
      <c r="E2444" s="2"/>
      <c r="F2444" s="2"/>
      <c r="G2444" s="2"/>
      <c r="H2444" s="2"/>
      <c r="I2444" s="1"/>
      <c r="J2444" s="1"/>
      <c r="K2444" s="1"/>
      <c r="L2444" s="1"/>
      <c r="M2444" s="1"/>
      <c r="N2444" s="2"/>
      <c r="O2444" s="2"/>
      <c r="P2444" s="2"/>
      <c r="Q2444" s="1"/>
      <c r="R2444" s="1"/>
      <c r="S2444" s="1"/>
      <c r="T2444" s="1"/>
      <c r="U2444" s="2"/>
      <c r="V2444" s="1"/>
      <c r="W2444" s="1"/>
      <c r="X2444" s="2"/>
      <c r="Y2444" s="1"/>
      <c r="Z2444" s="1"/>
      <c r="AA2444" s="2"/>
      <c r="AB2444" s="1"/>
      <c r="AC2444" s="1"/>
      <c r="AD2444" s="2"/>
      <c r="AE2444" s="1"/>
      <c r="AF2444" s="2"/>
    </row>
    <row r="2445" spans="1:32" x14ac:dyDescent="0.25">
      <c r="A2445" s="2"/>
      <c r="B2445" s="48"/>
      <c r="C2445" s="2"/>
      <c r="D2445" s="2"/>
      <c r="E2445" s="2"/>
      <c r="F2445" s="2"/>
      <c r="G2445" s="2"/>
      <c r="H2445" s="2"/>
      <c r="I2445" s="1"/>
      <c r="J2445" s="1"/>
      <c r="K2445" s="1"/>
      <c r="L2445" s="1"/>
      <c r="M2445" s="1"/>
      <c r="N2445" s="2"/>
      <c r="O2445" s="2"/>
      <c r="P2445" s="2"/>
      <c r="Q2445" s="1"/>
      <c r="R2445" s="1"/>
      <c r="S2445" s="1"/>
      <c r="T2445" s="1"/>
      <c r="U2445" s="2"/>
      <c r="V2445" s="1"/>
      <c r="W2445" s="1"/>
      <c r="X2445" s="2"/>
      <c r="Y2445" s="1"/>
      <c r="Z2445" s="1"/>
      <c r="AA2445" s="2"/>
      <c r="AB2445" s="1"/>
      <c r="AC2445" s="1"/>
      <c r="AD2445" s="2"/>
      <c r="AE2445" s="1"/>
      <c r="AF2445" s="2"/>
    </row>
    <row r="2446" spans="1:32" x14ac:dyDescent="0.25">
      <c r="A2446" s="2"/>
      <c r="B2446" s="48"/>
      <c r="C2446" s="2"/>
      <c r="D2446" s="2"/>
      <c r="E2446" s="2"/>
      <c r="F2446" s="2"/>
      <c r="G2446" s="2"/>
      <c r="H2446" s="2"/>
      <c r="I2446" s="1"/>
      <c r="J2446" s="1"/>
      <c r="K2446" s="1"/>
      <c r="L2446" s="1"/>
      <c r="M2446" s="1"/>
      <c r="N2446" s="2"/>
      <c r="O2446" s="2"/>
      <c r="P2446" s="2"/>
      <c r="Q2446" s="1"/>
      <c r="R2446" s="1"/>
      <c r="S2446" s="1"/>
      <c r="T2446" s="1"/>
      <c r="U2446" s="2"/>
      <c r="V2446" s="1"/>
      <c r="W2446" s="1"/>
      <c r="X2446" s="2"/>
      <c r="Y2446" s="1"/>
      <c r="Z2446" s="1"/>
      <c r="AA2446" s="2"/>
      <c r="AB2446" s="1"/>
      <c r="AC2446" s="1"/>
      <c r="AD2446" s="2"/>
      <c r="AE2446" s="1"/>
      <c r="AF2446" s="2"/>
    </row>
    <row r="2447" spans="1:32" x14ac:dyDescent="0.25">
      <c r="A2447" s="2"/>
      <c r="B2447" s="48"/>
      <c r="C2447" s="2"/>
      <c r="D2447" s="2"/>
      <c r="E2447" s="2"/>
      <c r="F2447" s="2"/>
      <c r="G2447" s="2"/>
      <c r="H2447" s="2"/>
      <c r="I2447" s="1"/>
      <c r="J2447" s="1"/>
      <c r="K2447" s="1"/>
      <c r="L2447" s="1"/>
      <c r="M2447" s="1"/>
      <c r="N2447" s="2"/>
      <c r="O2447" s="2"/>
      <c r="P2447" s="2"/>
      <c r="Q2447" s="1"/>
      <c r="R2447" s="1"/>
      <c r="S2447" s="1"/>
      <c r="T2447" s="1"/>
      <c r="U2447" s="2"/>
      <c r="V2447" s="1"/>
      <c r="W2447" s="1"/>
      <c r="X2447" s="2"/>
      <c r="Y2447" s="1"/>
      <c r="Z2447" s="1"/>
      <c r="AA2447" s="2"/>
      <c r="AB2447" s="1"/>
      <c r="AC2447" s="1"/>
      <c r="AD2447" s="2"/>
      <c r="AE2447" s="1"/>
      <c r="AF2447" s="2"/>
    </row>
    <row r="2448" spans="1:32" x14ac:dyDescent="0.25">
      <c r="A2448" s="2"/>
      <c r="B2448" s="48"/>
      <c r="C2448" s="2"/>
      <c r="D2448" s="2"/>
      <c r="E2448" s="2"/>
      <c r="F2448" s="2"/>
      <c r="G2448" s="2"/>
      <c r="H2448" s="2"/>
      <c r="I2448" s="1"/>
      <c r="J2448" s="1"/>
      <c r="K2448" s="1"/>
      <c r="L2448" s="1"/>
      <c r="M2448" s="1"/>
      <c r="N2448" s="2"/>
      <c r="O2448" s="2"/>
      <c r="P2448" s="2"/>
      <c r="Q2448" s="1"/>
      <c r="R2448" s="1"/>
      <c r="S2448" s="1"/>
      <c r="T2448" s="1"/>
      <c r="U2448" s="2"/>
      <c r="V2448" s="1"/>
      <c r="W2448" s="1"/>
      <c r="X2448" s="2"/>
      <c r="Y2448" s="1"/>
      <c r="Z2448" s="1"/>
      <c r="AA2448" s="2"/>
      <c r="AB2448" s="1"/>
      <c r="AC2448" s="1"/>
      <c r="AD2448" s="2"/>
      <c r="AE2448" s="1"/>
      <c r="AF2448" s="2"/>
    </row>
    <row r="2449" spans="1:32" x14ac:dyDescent="0.25">
      <c r="A2449" s="2"/>
      <c r="B2449" s="48"/>
      <c r="C2449" s="2"/>
      <c r="D2449" s="2"/>
      <c r="E2449" s="2"/>
      <c r="F2449" s="2"/>
      <c r="G2449" s="2"/>
      <c r="H2449" s="2"/>
      <c r="I2449" s="1"/>
      <c r="J2449" s="1"/>
      <c r="K2449" s="1"/>
      <c r="L2449" s="1"/>
      <c r="M2449" s="1"/>
      <c r="N2449" s="2"/>
      <c r="O2449" s="2"/>
      <c r="P2449" s="2"/>
      <c r="Q2449" s="1"/>
      <c r="R2449" s="1"/>
      <c r="S2449" s="1"/>
      <c r="T2449" s="1"/>
      <c r="U2449" s="2"/>
      <c r="V2449" s="1"/>
      <c r="W2449" s="1"/>
      <c r="X2449" s="2"/>
      <c r="Y2449" s="1"/>
      <c r="Z2449" s="1"/>
      <c r="AA2449" s="2"/>
      <c r="AB2449" s="1"/>
      <c r="AC2449" s="1"/>
      <c r="AD2449" s="2"/>
      <c r="AE2449" s="1"/>
      <c r="AF2449" s="2"/>
    </row>
    <row r="2450" spans="1:32" x14ac:dyDescent="0.25">
      <c r="A2450" s="2"/>
      <c r="B2450" s="48"/>
      <c r="C2450" s="2"/>
      <c r="D2450" s="2"/>
      <c r="E2450" s="2"/>
      <c r="F2450" s="2"/>
      <c r="G2450" s="2"/>
      <c r="H2450" s="2"/>
      <c r="I2450" s="1"/>
      <c r="J2450" s="1"/>
      <c r="K2450" s="1"/>
      <c r="L2450" s="1"/>
      <c r="M2450" s="1"/>
      <c r="N2450" s="2"/>
      <c r="O2450" s="2"/>
      <c r="P2450" s="2"/>
      <c r="Q2450" s="1"/>
      <c r="R2450" s="1"/>
      <c r="S2450" s="1"/>
      <c r="T2450" s="1"/>
      <c r="U2450" s="2"/>
      <c r="V2450" s="1"/>
      <c r="W2450" s="1"/>
      <c r="X2450" s="2"/>
      <c r="Y2450" s="1"/>
      <c r="Z2450" s="1"/>
      <c r="AA2450" s="2"/>
      <c r="AB2450" s="1"/>
      <c r="AC2450" s="1"/>
      <c r="AD2450" s="2"/>
      <c r="AE2450" s="1"/>
      <c r="AF2450" s="2"/>
    </row>
    <row r="2451" spans="1:32" x14ac:dyDescent="0.25">
      <c r="A2451" s="2"/>
      <c r="B2451" s="48"/>
      <c r="C2451" s="2"/>
      <c r="D2451" s="2"/>
      <c r="E2451" s="2"/>
      <c r="F2451" s="2"/>
      <c r="G2451" s="2"/>
      <c r="H2451" s="2"/>
      <c r="I2451" s="1"/>
      <c r="J2451" s="1"/>
      <c r="K2451" s="1"/>
      <c r="L2451" s="1"/>
      <c r="M2451" s="1"/>
      <c r="N2451" s="2"/>
      <c r="O2451" s="2"/>
      <c r="P2451" s="2"/>
      <c r="Q2451" s="1"/>
      <c r="R2451" s="1"/>
      <c r="S2451" s="1"/>
      <c r="T2451" s="1"/>
      <c r="U2451" s="2"/>
      <c r="V2451" s="1"/>
      <c r="W2451" s="1"/>
      <c r="X2451" s="2"/>
      <c r="Y2451" s="1"/>
      <c r="Z2451" s="1"/>
      <c r="AA2451" s="2"/>
      <c r="AB2451" s="1"/>
      <c r="AC2451" s="1"/>
      <c r="AD2451" s="2"/>
      <c r="AE2451" s="1"/>
      <c r="AF2451" s="2"/>
    </row>
    <row r="2452" spans="1:32" x14ac:dyDescent="0.25">
      <c r="A2452" s="2"/>
      <c r="B2452" s="48"/>
      <c r="C2452" s="2"/>
      <c r="D2452" s="2"/>
      <c r="E2452" s="2"/>
      <c r="F2452" s="2"/>
      <c r="G2452" s="2"/>
      <c r="H2452" s="2"/>
      <c r="I2452" s="1"/>
      <c r="J2452" s="1"/>
      <c r="K2452" s="1"/>
      <c r="L2452" s="1"/>
      <c r="M2452" s="1"/>
      <c r="N2452" s="2"/>
      <c r="O2452" s="2"/>
      <c r="P2452" s="2"/>
      <c r="Q2452" s="1"/>
      <c r="R2452" s="1"/>
      <c r="S2452" s="1"/>
      <c r="T2452" s="1"/>
      <c r="U2452" s="2"/>
      <c r="V2452" s="1"/>
      <c r="W2452" s="1"/>
      <c r="X2452" s="2"/>
      <c r="Y2452" s="1"/>
      <c r="Z2452" s="1"/>
      <c r="AA2452" s="2"/>
      <c r="AB2452" s="1"/>
      <c r="AC2452" s="1"/>
      <c r="AD2452" s="2"/>
      <c r="AE2452" s="1"/>
      <c r="AF2452" s="2"/>
    </row>
    <row r="2453" spans="1:32" x14ac:dyDescent="0.25">
      <c r="A2453" s="2"/>
      <c r="B2453" s="48"/>
      <c r="C2453" s="2"/>
      <c r="D2453" s="2"/>
      <c r="E2453" s="2"/>
      <c r="F2453" s="2"/>
      <c r="G2453" s="2"/>
      <c r="H2453" s="2"/>
      <c r="I2453" s="1"/>
      <c r="J2453" s="1"/>
      <c r="K2453" s="1"/>
      <c r="L2453" s="1"/>
      <c r="M2453" s="1"/>
      <c r="N2453" s="2"/>
      <c r="O2453" s="2"/>
      <c r="P2453" s="2"/>
      <c r="Q2453" s="1"/>
      <c r="R2453" s="1"/>
      <c r="S2453" s="1"/>
      <c r="T2453" s="1"/>
      <c r="U2453" s="2"/>
      <c r="V2453" s="1"/>
      <c r="W2453" s="1"/>
      <c r="X2453" s="2"/>
      <c r="Y2453" s="1"/>
      <c r="Z2453" s="1"/>
      <c r="AA2453" s="2"/>
      <c r="AB2453" s="1"/>
      <c r="AC2453" s="1"/>
      <c r="AD2453" s="2"/>
      <c r="AE2453" s="1"/>
      <c r="AF2453" s="2"/>
    </row>
    <row r="2454" spans="1:32" x14ac:dyDescent="0.25">
      <c r="A2454" s="2"/>
      <c r="B2454" s="48"/>
      <c r="C2454" s="2"/>
      <c r="D2454" s="2"/>
      <c r="E2454" s="2"/>
      <c r="F2454" s="2"/>
      <c r="G2454" s="2"/>
      <c r="H2454" s="2"/>
      <c r="I2454" s="1"/>
      <c r="J2454" s="1"/>
      <c r="K2454" s="1"/>
      <c r="L2454" s="1"/>
      <c r="M2454" s="1"/>
      <c r="N2454" s="2"/>
      <c r="O2454" s="2"/>
      <c r="P2454" s="2"/>
      <c r="Q2454" s="1"/>
      <c r="R2454" s="1"/>
      <c r="S2454" s="1"/>
      <c r="T2454" s="1"/>
      <c r="U2454" s="2"/>
      <c r="V2454" s="1"/>
      <c r="W2454" s="1"/>
      <c r="X2454" s="2"/>
      <c r="Y2454" s="1"/>
      <c r="Z2454" s="1"/>
      <c r="AA2454" s="2"/>
      <c r="AB2454" s="1"/>
      <c r="AC2454" s="1"/>
      <c r="AD2454" s="2"/>
      <c r="AE2454" s="1"/>
      <c r="AF2454" s="2"/>
    </row>
    <row r="2455" spans="1:32" x14ac:dyDescent="0.25">
      <c r="A2455" s="2"/>
      <c r="B2455" s="48"/>
      <c r="C2455" s="2"/>
      <c r="D2455" s="2"/>
      <c r="E2455" s="2"/>
      <c r="F2455" s="2"/>
      <c r="G2455" s="2"/>
      <c r="H2455" s="2"/>
      <c r="I2455" s="1"/>
      <c r="J2455" s="1"/>
      <c r="K2455" s="1"/>
      <c r="L2455" s="1"/>
      <c r="M2455" s="1"/>
      <c r="N2455" s="2"/>
      <c r="O2455" s="2"/>
      <c r="P2455" s="2"/>
      <c r="Q2455" s="1"/>
      <c r="R2455" s="1"/>
      <c r="S2455" s="1"/>
      <c r="T2455" s="1"/>
      <c r="U2455" s="2"/>
      <c r="V2455" s="1"/>
      <c r="W2455" s="1"/>
      <c r="X2455" s="2"/>
      <c r="Y2455" s="1"/>
      <c r="Z2455" s="1"/>
      <c r="AA2455" s="2"/>
      <c r="AB2455" s="1"/>
      <c r="AC2455" s="1"/>
      <c r="AD2455" s="2"/>
      <c r="AE2455" s="1"/>
      <c r="AF2455" s="2"/>
    </row>
    <row r="2456" spans="1:32" x14ac:dyDescent="0.25">
      <c r="A2456" s="2"/>
      <c r="B2456" s="48"/>
      <c r="C2456" s="2"/>
      <c r="D2456" s="2"/>
      <c r="E2456" s="2"/>
      <c r="F2456" s="2"/>
      <c r="G2456" s="2"/>
      <c r="H2456" s="2"/>
      <c r="I2456" s="1"/>
      <c r="J2456" s="1"/>
      <c r="K2456" s="1"/>
      <c r="L2456" s="1"/>
      <c r="M2456" s="1"/>
      <c r="N2456" s="2"/>
      <c r="O2456" s="2"/>
      <c r="P2456" s="2"/>
      <c r="Q2456" s="1"/>
      <c r="R2456" s="1"/>
      <c r="S2456" s="1"/>
      <c r="T2456" s="1"/>
      <c r="U2456" s="2"/>
      <c r="V2456" s="1"/>
      <c r="W2456" s="1"/>
      <c r="X2456" s="2"/>
      <c r="Y2456" s="1"/>
      <c r="Z2456" s="1"/>
      <c r="AA2456" s="2"/>
      <c r="AB2456" s="1"/>
      <c r="AC2456" s="1"/>
      <c r="AD2456" s="2"/>
      <c r="AE2456" s="1"/>
      <c r="AF2456" s="2"/>
    </row>
    <row r="2457" spans="1:32" x14ac:dyDescent="0.25">
      <c r="A2457" s="2"/>
      <c r="B2457" s="48"/>
      <c r="C2457" s="2"/>
      <c r="D2457" s="2"/>
      <c r="E2457" s="2"/>
      <c r="F2457" s="2"/>
      <c r="G2457" s="2"/>
      <c r="H2457" s="2"/>
      <c r="I2457" s="1"/>
      <c r="J2457" s="1"/>
      <c r="K2457" s="1"/>
      <c r="L2457" s="1"/>
      <c r="M2457" s="1"/>
      <c r="N2457" s="2"/>
      <c r="O2457" s="2"/>
      <c r="P2457" s="2"/>
      <c r="Q2457" s="1"/>
      <c r="R2457" s="1"/>
      <c r="S2457" s="1"/>
      <c r="T2457" s="1"/>
      <c r="U2457" s="2"/>
      <c r="V2457" s="1"/>
      <c r="W2457" s="1"/>
      <c r="X2457" s="2"/>
      <c r="Y2457" s="1"/>
      <c r="Z2457" s="1"/>
      <c r="AA2457" s="2"/>
      <c r="AB2457" s="1"/>
      <c r="AC2457" s="1"/>
      <c r="AD2457" s="2"/>
      <c r="AE2457" s="1"/>
      <c r="AF2457" s="2"/>
    </row>
    <row r="2458" spans="1:32" x14ac:dyDescent="0.25">
      <c r="A2458" s="2"/>
      <c r="B2458" s="48"/>
      <c r="C2458" s="2"/>
      <c r="D2458" s="2"/>
      <c r="E2458" s="2"/>
      <c r="F2458" s="2"/>
      <c r="G2458" s="2"/>
      <c r="H2458" s="2"/>
      <c r="I2458" s="1"/>
      <c r="J2458" s="1"/>
      <c r="K2458" s="1"/>
      <c r="L2458" s="1"/>
      <c r="M2458" s="1"/>
      <c r="N2458" s="2"/>
      <c r="O2458" s="2"/>
      <c r="P2458" s="2"/>
      <c r="Q2458" s="1"/>
      <c r="R2458" s="1"/>
      <c r="S2458" s="1"/>
      <c r="T2458" s="1"/>
      <c r="U2458" s="2"/>
      <c r="V2458" s="1"/>
      <c r="W2458" s="1"/>
      <c r="X2458" s="2"/>
      <c r="Y2458" s="1"/>
      <c r="Z2458" s="1"/>
      <c r="AA2458" s="2"/>
      <c r="AB2458" s="1"/>
      <c r="AC2458" s="1"/>
      <c r="AD2458" s="2"/>
      <c r="AE2458" s="1"/>
      <c r="AF2458" s="2"/>
    </row>
    <row r="2459" spans="1:32" x14ac:dyDescent="0.25">
      <c r="A2459" s="2"/>
      <c r="B2459" s="48"/>
      <c r="C2459" s="2"/>
      <c r="D2459" s="2"/>
      <c r="E2459" s="2"/>
      <c r="F2459" s="2"/>
      <c r="G2459" s="2"/>
      <c r="H2459" s="2"/>
      <c r="I2459" s="1"/>
      <c r="J2459" s="1"/>
      <c r="K2459" s="1"/>
      <c r="L2459" s="1"/>
      <c r="M2459" s="1"/>
      <c r="N2459" s="2"/>
      <c r="O2459" s="2"/>
      <c r="P2459" s="2"/>
      <c r="Q2459" s="1"/>
      <c r="R2459" s="1"/>
      <c r="S2459" s="1"/>
      <c r="T2459" s="1"/>
      <c r="U2459" s="2"/>
      <c r="V2459" s="1"/>
      <c r="W2459" s="1"/>
      <c r="X2459" s="2"/>
      <c r="Y2459" s="1"/>
      <c r="Z2459" s="1"/>
      <c r="AA2459" s="2"/>
      <c r="AB2459" s="1"/>
      <c r="AC2459" s="1"/>
      <c r="AD2459" s="2"/>
      <c r="AE2459" s="1"/>
      <c r="AF2459" s="2"/>
    </row>
    <row r="2460" spans="1:32" x14ac:dyDescent="0.25">
      <c r="A2460" s="2"/>
      <c r="B2460" s="48"/>
      <c r="C2460" s="2"/>
      <c r="D2460" s="2"/>
      <c r="E2460" s="2"/>
      <c r="F2460" s="2"/>
      <c r="G2460" s="2"/>
      <c r="H2460" s="2"/>
      <c r="I2460" s="1"/>
      <c r="J2460" s="1"/>
      <c r="K2460" s="1"/>
      <c r="L2460" s="1"/>
      <c r="M2460" s="1"/>
      <c r="N2460" s="2"/>
      <c r="O2460" s="2"/>
      <c r="P2460" s="2"/>
      <c r="Q2460" s="1"/>
      <c r="R2460" s="1"/>
      <c r="S2460" s="1"/>
      <c r="T2460" s="1"/>
      <c r="U2460" s="2"/>
      <c r="V2460" s="1"/>
      <c r="W2460" s="1"/>
      <c r="X2460" s="2"/>
      <c r="Y2460" s="1"/>
      <c r="Z2460" s="1"/>
      <c r="AA2460" s="2"/>
      <c r="AB2460" s="1"/>
      <c r="AC2460" s="1"/>
      <c r="AD2460" s="2"/>
      <c r="AE2460" s="1"/>
      <c r="AF2460" s="2"/>
    </row>
    <row r="2461" spans="1:32" x14ac:dyDescent="0.25">
      <c r="A2461" s="2"/>
      <c r="B2461" s="48"/>
      <c r="C2461" s="2"/>
      <c r="D2461" s="2"/>
      <c r="E2461" s="2"/>
      <c r="F2461" s="2"/>
      <c r="G2461" s="2"/>
      <c r="H2461" s="2"/>
      <c r="I2461" s="1"/>
      <c r="J2461" s="1"/>
      <c r="K2461" s="1"/>
      <c r="L2461" s="1"/>
      <c r="M2461" s="1"/>
      <c r="N2461" s="2"/>
      <c r="O2461" s="2"/>
      <c r="P2461" s="2"/>
      <c r="Q2461" s="1"/>
      <c r="R2461" s="1"/>
      <c r="S2461" s="1"/>
      <c r="T2461" s="1"/>
      <c r="U2461" s="2"/>
      <c r="V2461" s="1"/>
      <c r="W2461" s="1"/>
      <c r="X2461" s="2"/>
      <c r="Y2461" s="1"/>
      <c r="Z2461" s="1"/>
      <c r="AA2461" s="2"/>
      <c r="AB2461" s="1"/>
      <c r="AC2461" s="1"/>
      <c r="AD2461" s="2"/>
      <c r="AE2461" s="1"/>
      <c r="AF2461" s="2"/>
    </row>
    <row r="2462" spans="1:32" x14ac:dyDescent="0.25">
      <c r="A2462" s="2"/>
      <c r="B2462" s="48"/>
      <c r="C2462" s="2"/>
      <c r="D2462" s="2"/>
      <c r="E2462" s="2"/>
      <c r="F2462" s="2"/>
      <c r="G2462" s="2"/>
      <c r="H2462" s="2"/>
      <c r="I2462" s="1"/>
      <c r="J2462" s="1"/>
      <c r="K2462" s="1"/>
      <c r="L2462" s="1"/>
      <c r="M2462" s="1"/>
      <c r="N2462" s="2"/>
      <c r="O2462" s="2"/>
      <c r="P2462" s="2"/>
      <c r="Q2462" s="1"/>
      <c r="R2462" s="1"/>
      <c r="S2462" s="1"/>
      <c r="T2462" s="1"/>
      <c r="U2462" s="2"/>
      <c r="V2462" s="1"/>
      <c r="W2462" s="1"/>
      <c r="X2462" s="2"/>
      <c r="Y2462" s="1"/>
      <c r="Z2462" s="1"/>
      <c r="AA2462" s="2"/>
      <c r="AB2462" s="1"/>
      <c r="AC2462" s="1"/>
      <c r="AD2462" s="2"/>
      <c r="AE2462" s="1"/>
      <c r="AF2462" s="2"/>
    </row>
    <row r="2463" spans="1:32" x14ac:dyDescent="0.25">
      <c r="A2463" s="2"/>
      <c r="B2463" s="48"/>
      <c r="C2463" s="2"/>
      <c r="D2463" s="2"/>
      <c r="E2463" s="2"/>
      <c r="F2463" s="2"/>
      <c r="G2463" s="2"/>
      <c r="H2463" s="2"/>
      <c r="I2463" s="1"/>
      <c r="J2463" s="1"/>
      <c r="K2463" s="1"/>
      <c r="L2463" s="1"/>
      <c r="M2463" s="1"/>
      <c r="N2463" s="2"/>
      <c r="O2463" s="2"/>
      <c r="P2463" s="2"/>
      <c r="Q2463" s="1"/>
      <c r="R2463" s="1"/>
      <c r="S2463" s="1"/>
      <c r="T2463" s="1"/>
      <c r="U2463" s="2"/>
      <c r="V2463" s="1"/>
      <c r="W2463" s="1"/>
      <c r="X2463" s="2"/>
      <c r="Y2463" s="1"/>
      <c r="Z2463" s="1"/>
      <c r="AA2463" s="2"/>
      <c r="AB2463" s="1"/>
      <c r="AC2463" s="1"/>
      <c r="AD2463" s="2"/>
      <c r="AE2463" s="1"/>
      <c r="AF2463" s="2"/>
    </row>
    <row r="2464" spans="1:32" x14ac:dyDescent="0.25">
      <c r="A2464" s="2"/>
      <c r="B2464" s="48"/>
      <c r="C2464" s="2"/>
      <c r="D2464" s="2"/>
      <c r="E2464" s="2"/>
      <c r="F2464" s="2"/>
      <c r="G2464" s="2"/>
      <c r="H2464" s="2"/>
      <c r="I2464" s="1"/>
      <c r="J2464" s="1"/>
      <c r="K2464" s="1"/>
      <c r="L2464" s="1"/>
      <c r="M2464" s="1"/>
      <c r="N2464" s="2"/>
      <c r="O2464" s="2"/>
      <c r="P2464" s="2"/>
      <c r="Q2464" s="1"/>
      <c r="R2464" s="1"/>
      <c r="S2464" s="1"/>
      <c r="T2464" s="1"/>
      <c r="U2464" s="2"/>
      <c r="V2464" s="1"/>
      <c r="W2464" s="1"/>
      <c r="X2464" s="2"/>
      <c r="Y2464" s="1"/>
      <c r="Z2464" s="1"/>
      <c r="AA2464" s="2"/>
      <c r="AB2464" s="1"/>
      <c r="AC2464" s="1"/>
      <c r="AD2464" s="2"/>
      <c r="AE2464" s="1"/>
      <c r="AF2464" s="2"/>
    </row>
    <row r="2465" spans="1:32" x14ac:dyDescent="0.25">
      <c r="A2465" s="2"/>
      <c r="B2465" s="48"/>
      <c r="C2465" s="2"/>
      <c r="D2465" s="2"/>
      <c r="E2465" s="2"/>
      <c r="F2465" s="2"/>
      <c r="G2465" s="2"/>
      <c r="H2465" s="2"/>
      <c r="I2465" s="1"/>
      <c r="J2465" s="1"/>
      <c r="K2465" s="1"/>
      <c r="L2465" s="1"/>
      <c r="M2465" s="1"/>
      <c r="N2465" s="2"/>
      <c r="O2465" s="2"/>
      <c r="P2465" s="2"/>
      <c r="Q2465" s="1"/>
      <c r="R2465" s="1"/>
      <c r="S2465" s="1"/>
      <c r="T2465" s="1"/>
      <c r="U2465" s="2"/>
      <c r="V2465" s="1"/>
      <c r="W2465" s="1"/>
      <c r="X2465" s="2"/>
      <c r="Y2465" s="1"/>
      <c r="Z2465" s="1"/>
      <c r="AA2465" s="2"/>
      <c r="AB2465" s="1"/>
      <c r="AC2465" s="1"/>
      <c r="AD2465" s="2"/>
      <c r="AE2465" s="1"/>
      <c r="AF2465" s="2"/>
    </row>
    <row r="2466" spans="1:32" x14ac:dyDescent="0.25">
      <c r="A2466" s="2"/>
      <c r="B2466" s="48"/>
      <c r="C2466" s="2"/>
      <c r="D2466" s="2"/>
      <c r="E2466" s="2"/>
      <c r="F2466" s="2"/>
      <c r="G2466" s="2"/>
      <c r="H2466" s="2"/>
      <c r="I2466" s="1"/>
      <c r="J2466" s="1"/>
      <c r="K2466" s="1"/>
      <c r="L2466" s="1"/>
      <c r="M2466" s="1"/>
      <c r="N2466" s="2"/>
      <c r="O2466" s="2"/>
      <c r="P2466" s="2"/>
      <c r="Q2466" s="1"/>
      <c r="R2466" s="1"/>
      <c r="S2466" s="1"/>
      <c r="T2466" s="1"/>
      <c r="U2466" s="2"/>
      <c r="V2466" s="1"/>
      <c r="W2466" s="1"/>
      <c r="X2466" s="2"/>
      <c r="Y2466" s="1"/>
      <c r="Z2466" s="1"/>
      <c r="AA2466" s="2"/>
      <c r="AB2466" s="1"/>
      <c r="AC2466" s="1"/>
      <c r="AD2466" s="2"/>
      <c r="AE2466" s="1"/>
      <c r="AF2466" s="2"/>
    </row>
    <row r="2467" spans="1:32" x14ac:dyDescent="0.25">
      <c r="A2467" s="2"/>
      <c r="B2467" s="48"/>
      <c r="C2467" s="2"/>
      <c r="D2467" s="2"/>
      <c r="E2467" s="2"/>
      <c r="F2467" s="2"/>
      <c r="G2467" s="2"/>
      <c r="H2467" s="2"/>
      <c r="I2467" s="1"/>
      <c r="J2467" s="1"/>
      <c r="K2467" s="1"/>
      <c r="L2467" s="1"/>
      <c r="M2467" s="1"/>
      <c r="N2467" s="2"/>
      <c r="O2467" s="2"/>
      <c r="P2467" s="2"/>
      <c r="Q2467" s="1"/>
      <c r="R2467" s="1"/>
      <c r="S2467" s="1"/>
      <c r="T2467" s="1"/>
      <c r="U2467" s="2"/>
      <c r="V2467" s="1"/>
      <c r="W2467" s="1"/>
      <c r="X2467" s="2"/>
      <c r="Y2467" s="1"/>
      <c r="Z2467" s="1"/>
      <c r="AA2467" s="2"/>
      <c r="AB2467" s="1"/>
      <c r="AC2467" s="1"/>
      <c r="AD2467" s="2"/>
      <c r="AE2467" s="1"/>
      <c r="AF2467" s="2"/>
    </row>
    <row r="2468" spans="1:32" x14ac:dyDescent="0.25">
      <c r="A2468" s="2"/>
      <c r="B2468" s="48"/>
      <c r="C2468" s="2"/>
      <c r="D2468" s="2"/>
      <c r="E2468" s="2"/>
      <c r="F2468" s="2"/>
      <c r="G2468" s="2"/>
      <c r="H2468" s="2"/>
      <c r="I2468" s="1"/>
      <c r="J2468" s="1"/>
      <c r="K2468" s="1"/>
      <c r="L2468" s="1"/>
      <c r="M2468" s="1"/>
      <c r="N2468" s="2"/>
      <c r="O2468" s="2"/>
      <c r="P2468" s="2"/>
      <c r="Q2468" s="1"/>
      <c r="R2468" s="1"/>
      <c r="S2468" s="1"/>
      <c r="T2468" s="1"/>
      <c r="U2468" s="2"/>
      <c r="V2468" s="1"/>
      <c r="W2468" s="1"/>
      <c r="X2468" s="2"/>
      <c r="Y2468" s="1"/>
      <c r="Z2468" s="1"/>
      <c r="AA2468" s="2"/>
      <c r="AB2468" s="1"/>
      <c r="AC2468" s="1"/>
      <c r="AD2468" s="2"/>
      <c r="AE2468" s="1"/>
      <c r="AF2468" s="2"/>
    </row>
    <row r="2469" spans="1:32" x14ac:dyDescent="0.25">
      <c r="A2469" s="2"/>
      <c r="B2469" s="48"/>
      <c r="C2469" s="2"/>
      <c r="D2469" s="2"/>
      <c r="E2469" s="2"/>
      <c r="F2469" s="2"/>
      <c r="G2469" s="2"/>
      <c r="H2469" s="2"/>
      <c r="I2469" s="1"/>
      <c r="J2469" s="1"/>
      <c r="K2469" s="1"/>
      <c r="L2469" s="1"/>
      <c r="M2469" s="1"/>
      <c r="N2469" s="2"/>
      <c r="O2469" s="2"/>
      <c r="P2469" s="2"/>
      <c r="Q2469" s="1"/>
      <c r="R2469" s="1"/>
      <c r="S2469" s="1"/>
      <c r="T2469" s="1"/>
      <c r="U2469" s="2"/>
      <c r="V2469" s="1"/>
      <c r="W2469" s="1"/>
      <c r="X2469" s="2"/>
      <c r="Y2469" s="1"/>
      <c r="Z2469" s="1"/>
      <c r="AA2469" s="2"/>
      <c r="AB2469" s="1"/>
      <c r="AC2469" s="1"/>
      <c r="AD2469" s="2"/>
      <c r="AE2469" s="1"/>
      <c r="AF2469" s="2"/>
    </row>
    <row r="2470" spans="1:32" x14ac:dyDescent="0.25">
      <c r="A2470" s="2"/>
      <c r="B2470" s="48"/>
      <c r="C2470" s="2"/>
      <c r="D2470" s="2"/>
      <c r="E2470" s="2"/>
      <c r="F2470" s="2"/>
      <c r="G2470" s="2"/>
      <c r="H2470" s="2"/>
      <c r="I2470" s="1"/>
      <c r="J2470" s="1"/>
      <c r="K2470" s="1"/>
      <c r="L2470" s="1"/>
      <c r="M2470" s="1"/>
      <c r="N2470" s="2"/>
      <c r="O2470" s="2"/>
      <c r="P2470" s="2"/>
      <c r="Q2470" s="1"/>
      <c r="R2470" s="1"/>
      <c r="S2470" s="1"/>
      <c r="T2470" s="1"/>
      <c r="U2470" s="2"/>
      <c r="V2470" s="1"/>
      <c r="W2470" s="1"/>
      <c r="X2470" s="2"/>
      <c r="Y2470" s="1"/>
      <c r="Z2470" s="1"/>
      <c r="AA2470" s="2"/>
      <c r="AB2470" s="1"/>
      <c r="AC2470" s="1"/>
      <c r="AD2470" s="2"/>
      <c r="AE2470" s="1"/>
      <c r="AF2470" s="2"/>
    </row>
    <row r="2471" spans="1:32" x14ac:dyDescent="0.25">
      <c r="A2471" s="2"/>
      <c r="B2471" s="48"/>
      <c r="C2471" s="2"/>
      <c r="D2471" s="2"/>
      <c r="E2471" s="2"/>
      <c r="F2471" s="2"/>
      <c r="G2471" s="2"/>
      <c r="H2471" s="2"/>
      <c r="I2471" s="1"/>
      <c r="J2471" s="1"/>
      <c r="K2471" s="1"/>
      <c r="L2471" s="1"/>
      <c r="M2471" s="1"/>
      <c r="N2471" s="2"/>
      <c r="O2471" s="2"/>
      <c r="P2471" s="2"/>
      <c r="Q2471" s="1"/>
      <c r="R2471" s="1"/>
      <c r="S2471" s="1"/>
      <c r="T2471" s="1"/>
      <c r="U2471" s="2"/>
      <c r="V2471" s="1"/>
      <c r="W2471" s="1"/>
      <c r="X2471" s="2"/>
      <c r="Y2471" s="1"/>
      <c r="Z2471" s="1"/>
      <c r="AA2471" s="2"/>
      <c r="AB2471" s="1"/>
      <c r="AC2471" s="1"/>
      <c r="AD2471" s="2"/>
      <c r="AE2471" s="1"/>
      <c r="AF2471" s="2"/>
    </row>
    <row r="2472" spans="1:32" x14ac:dyDescent="0.25">
      <c r="A2472" s="2"/>
      <c r="B2472" s="48"/>
      <c r="C2472" s="2"/>
      <c r="D2472" s="2"/>
      <c r="E2472" s="2"/>
      <c r="F2472" s="2"/>
      <c r="G2472" s="2"/>
      <c r="H2472" s="2"/>
      <c r="I2472" s="1"/>
      <c r="J2472" s="1"/>
      <c r="K2472" s="1"/>
      <c r="L2472" s="1"/>
      <c r="M2472" s="1"/>
      <c r="N2472" s="2"/>
      <c r="O2472" s="2"/>
      <c r="P2472" s="2"/>
      <c r="Q2472" s="1"/>
      <c r="R2472" s="1"/>
      <c r="S2472" s="1"/>
      <c r="T2472" s="1"/>
      <c r="U2472" s="2"/>
      <c r="V2472" s="1"/>
      <c r="W2472" s="1"/>
      <c r="X2472" s="2"/>
      <c r="Y2472" s="1"/>
      <c r="Z2472" s="1"/>
      <c r="AA2472" s="2"/>
      <c r="AB2472" s="1"/>
      <c r="AC2472" s="1"/>
      <c r="AD2472" s="2"/>
      <c r="AE2472" s="1"/>
      <c r="AF2472" s="2"/>
    </row>
    <row r="2473" spans="1:32" x14ac:dyDescent="0.25">
      <c r="A2473" s="2"/>
      <c r="B2473" s="48"/>
      <c r="C2473" s="2"/>
      <c r="D2473" s="2"/>
      <c r="E2473" s="2"/>
      <c r="F2473" s="2"/>
      <c r="G2473" s="2"/>
      <c r="H2473" s="2"/>
      <c r="I2473" s="1"/>
      <c r="J2473" s="1"/>
      <c r="K2473" s="1"/>
      <c r="L2473" s="1"/>
      <c r="M2473" s="1"/>
      <c r="N2473" s="2"/>
      <c r="O2473" s="2"/>
      <c r="P2473" s="2"/>
      <c r="Q2473" s="1"/>
      <c r="R2473" s="1"/>
      <c r="S2473" s="1"/>
      <c r="T2473" s="1"/>
      <c r="U2473" s="2"/>
      <c r="V2473" s="1"/>
      <c r="W2473" s="1"/>
      <c r="X2473" s="2"/>
      <c r="Y2473" s="1"/>
      <c r="Z2473" s="1"/>
      <c r="AA2473" s="2"/>
      <c r="AB2473" s="1"/>
      <c r="AC2473" s="1"/>
      <c r="AD2473" s="2"/>
      <c r="AE2473" s="1"/>
      <c r="AF2473" s="2"/>
    </row>
    <row r="2474" spans="1:32" x14ac:dyDescent="0.25">
      <c r="A2474" s="2"/>
      <c r="B2474" s="48"/>
      <c r="C2474" s="2"/>
      <c r="D2474" s="2"/>
      <c r="E2474" s="2"/>
      <c r="F2474" s="2"/>
      <c r="G2474" s="2"/>
      <c r="H2474" s="2"/>
      <c r="I2474" s="1"/>
      <c r="J2474" s="1"/>
      <c r="K2474" s="1"/>
      <c r="L2474" s="1"/>
      <c r="M2474" s="1"/>
      <c r="N2474" s="2"/>
      <c r="O2474" s="2"/>
      <c r="P2474" s="2"/>
      <c r="Q2474" s="1"/>
      <c r="R2474" s="1"/>
      <c r="S2474" s="1"/>
      <c r="T2474" s="1"/>
      <c r="U2474" s="2"/>
      <c r="V2474" s="1"/>
      <c r="W2474" s="1"/>
      <c r="X2474" s="2"/>
      <c r="Y2474" s="1"/>
      <c r="Z2474" s="1"/>
      <c r="AA2474" s="2"/>
      <c r="AB2474" s="1"/>
      <c r="AC2474" s="1"/>
      <c r="AD2474" s="2"/>
      <c r="AE2474" s="1"/>
      <c r="AF2474" s="2"/>
    </row>
    <row r="2475" spans="1:32" x14ac:dyDescent="0.25">
      <c r="A2475" s="2"/>
      <c r="B2475" s="48"/>
      <c r="C2475" s="2"/>
      <c r="D2475" s="2"/>
      <c r="E2475" s="2"/>
      <c r="F2475" s="2"/>
      <c r="G2475" s="2"/>
      <c r="H2475" s="2"/>
      <c r="I2475" s="1"/>
      <c r="J2475" s="1"/>
      <c r="K2475" s="1"/>
      <c r="L2475" s="1"/>
      <c r="M2475" s="1"/>
      <c r="N2475" s="2"/>
      <c r="O2475" s="2"/>
      <c r="P2475" s="2"/>
      <c r="Q2475" s="1"/>
      <c r="R2475" s="1"/>
      <c r="S2475" s="1"/>
      <c r="T2475" s="1"/>
      <c r="U2475" s="2"/>
      <c r="V2475" s="1"/>
      <c r="W2475" s="1"/>
      <c r="X2475" s="2"/>
      <c r="Y2475" s="1"/>
      <c r="Z2475" s="1"/>
      <c r="AA2475" s="2"/>
      <c r="AB2475" s="1"/>
      <c r="AC2475" s="1"/>
      <c r="AD2475" s="2"/>
      <c r="AE2475" s="1"/>
      <c r="AF2475" s="2"/>
    </row>
    <row r="2476" spans="1:32" x14ac:dyDescent="0.25">
      <c r="A2476" s="2"/>
      <c r="B2476" s="48"/>
      <c r="C2476" s="2"/>
      <c r="D2476" s="2"/>
      <c r="E2476" s="2"/>
      <c r="F2476" s="2"/>
      <c r="G2476" s="2"/>
      <c r="H2476" s="2"/>
      <c r="I2476" s="1"/>
      <c r="J2476" s="1"/>
      <c r="K2476" s="1"/>
      <c r="L2476" s="1"/>
      <c r="M2476" s="1"/>
      <c r="N2476" s="2"/>
      <c r="O2476" s="2"/>
      <c r="P2476" s="2"/>
      <c r="Q2476" s="1"/>
      <c r="R2476" s="1"/>
      <c r="S2476" s="1"/>
      <c r="T2476" s="1"/>
      <c r="U2476" s="2"/>
      <c r="V2476" s="1"/>
      <c r="W2476" s="1"/>
      <c r="X2476" s="2"/>
      <c r="Y2476" s="1"/>
      <c r="Z2476" s="1"/>
      <c r="AA2476" s="2"/>
      <c r="AB2476" s="1"/>
      <c r="AC2476" s="1"/>
      <c r="AD2476" s="2"/>
      <c r="AE2476" s="1"/>
      <c r="AF2476" s="2"/>
    </row>
    <row r="2477" spans="1:32" x14ac:dyDescent="0.25">
      <c r="A2477" s="2"/>
      <c r="B2477" s="48"/>
      <c r="C2477" s="2"/>
      <c r="D2477" s="2"/>
      <c r="E2477" s="2"/>
      <c r="F2477" s="2"/>
      <c r="G2477" s="2"/>
      <c r="H2477" s="2"/>
      <c r="I2477" s="1"/>
      <c r="J2477" s="1"/>
      <c r="K2477" s="1"/>
      <c r="L2477" s="1"/>
      <c r="M2477" s="1"/>
      <c r="N2477" s="2"/>
      <c r="O2477" s="2"/>
      <c r="P2477" s="2"/>
      <c r="Q2477" s="1"/>
      <c r="R2477" s="1"/>
      <c r="S2477" s="1"/>
      <c r="T2477" s="1"/>
      <c r="U2477" s="2"/>
      <c r="V2477" s="1"/>
      <c r="W2477" s="1"/>
      <c r="X2477" s="2"/>
      <c r="Y2477" s="1"/>
      <c r="Z2477" s="1"/>
      <c r="AA2477" s="2"/>
      <c r="AB2477" s="1"/>
      <c r="AC2477" s="1"/>
      <c r="AD2477" s="2"/>
      <c r="AE2477" s="1"/>
      <c r="AF2477" s="2"/>
    </row>
    <row r="2478" spans="1:32" x14ac:dyDescent="0.25">
      <c r="A2478" s="2"/>
      <c r="B2478" s="48"/>
      <c r="C2478" s="2"/>
      <c r="D2478" s="2"/>
      <c r="E2478" s="2"/>
      <c r="F2478" s="2"/>
      <c r="G2478" s="2"/>
      <c r="H2478" s="2"/>
      <c r="I2478" s="1"/>
      <c r="J2478" s="1"/>
      <c r="K2478" s="1"/>
      <c r="L2478" s="1"/>
      <c r="M2478" s="1"/>
      <c r="N2478" s="2"/>
      <c r="O2478" s="2"/>
      <c r="P2478" s="2"/>
      <c r="Q2478" s="1"/>
      <c r="R2478" s="1"/>
      <c r="S2478" s="1"/>
      <c r="T2478" s="1"/>
      <c r="U2478" s="2"/>
      <c r="V2478" s="1"/>
      <c r="W2478" s="1"/>
      <c r="X2478" s="2"/>
      <c r="Y2478" s="1"/>
      <c r="Z2478" s="1"/>
      <c r="AA2478" s="2"/>
      <c r="AB2478" s="1"/>
      <c r="AC2478" s="1"/>
      <c r="AD2478" s="2"/>
      <c r="AE2478" s="1"/>
      <c r="AF2478" s="2"/>
    </row>
    <row r="2479" spans="1:32" x14ac:dyDescent="0.25">
      <c r="A2479" s="2"/>
      <c r="B2479" s="48"/>
      <c r="C2479" s="2"/>
      <c r="D2479" s="2"/>
      <c r="E2479" s="2"/>
      <c r="F2479" s="2"/>
      <c r="G2479" s="2"/>
      <c r="H2479" s="2"/>
      <c r="I2479" s="1"/>
      <c r="J2479" s="1"/>
      <c r="K2479" s="1"/>
      <c r="L2479" s="1"/>
      <c r="M2479" s="1"/>
      <c r="N2479" s="2"/>
      <c r="O2479" s="2"/>
      <c r="P2479" s="2"/>
      <c r="Q2479" s="1"/>
      <c r="R2479" s="1"/>
      <c r="S2479" s="1"/>
      <c r="T2479" s="1"/>
      <c r="U2479" s="2"/>
      <c r="V2479" s="1"/>
      <c r="W2479" s="1"/>
      <c r="X2479" s="2"/>
      <c r="Y2479" s="1"/>
      <c r="Z2479" s="1"/>
      <c r="AA2479" s="2"/>
      <c r="AB2479" s="1"/>
      <c r="AC2479" s="1"/>
      <c r="AD2479" s="2"/>
      <c r="AE2479" s="1"/>
      <c r="AF2479" s="2"/>
    </row>
    <row r="2480" spans="1:32" x14ac:dyDescent="0.25">
      <c r="A2480" s="2"/>
      <c r="B2480" s="48"/>
      <c r="C2480" s="2"/>
      <c r="D2480" s="2"/>
      <c r="E2480" s="2"/>
      <c r="F2480" s="2"/>
      <c r="G2480" s="2"/>
      <c r="H2480" s="2"/>
      <c r="I2480" s="1"/>
      <c r="J2480" s="1"/>
      <c r="K2480" s="1"/>
      <c r="L2480" s="1"/>
      <c r="M2480" s="1"/>
      <c r="N2480" s="2"/>
      <c r="O2480" s="2"/>
      <c r="P2480" s="2"/>
      <c r="Q2480" s="1"/>
      <c r="R2480" s="1"/>
      <c r="S2480" s="1"/>
      <c r="T2480" s="1"/>
      <c r="U2480" s="2"/>
      <c r="V2480" s="1"/>
      <c r="W2480" s="1"/>
      <c r="X2480" s="2"/>
      <c r="Y2480" s="1"/>
      <c r="Z2480" s="1"/>
      <c r="AA2480" s="2"/>
      <c r="AB2480" s="1"/>
      <c r="AC2480" s="1"/>
      <c r="AD2480" s="2"/>
      <c r="AE2480" s="1"/>
      <c r="AF2480" s="2"/>
    </row>
    <row r="2481" spans="1:32" x14ac:dyDescent="0.25">
      <c r="A2481" s="2"/>
      <c r="B2481" s="48"/>
      <c r="C2481" s="2"/>
      <c r="D2481" s="2"/>
      <c r="E2481" s="2"/>
      <c r="F2481" s="2"/>
      <c r="G2481" s="2"/>
      <c r="H2481" s="2"/>
      <c r="I2481" s="1"/>
      <c r="J2481" s="1"/>
      <c r="K2481" s="1"/>
      <c r="L2481" s="1"/>
      <c r="M2481" s="1"/>
      <c r="N2481" s="2"/>
      <c r="O2481" s="2"/>
      <c r="P2481" s="2"/>
      <c r="Q2481" s="1"/>
      <c r="R2481" s="1"/>
      <c r="S2481" s="1"/>
      <c r="T2481" s="1"/>
      <c r="U2481" s="2"/>
      <c r="V2481" s="1"/>
      <c r="W2481" s="1"/>
      <c r="X2481" s="2"/>
      <c r="Y2481" s="1"/>
      <c r="Z2481" s="1"/>
      <c r="AA2481" s="2"/>
      <c r="AB2481" s="1"/>
      <c r="AC2481" s="1"/>
      <c r="AD2481" s="2"/>
      <c r="AE2481" s="1"/>
      <c r="AF2481" s="2"/>
    </row>
    <row r="2482" spans="1:32" x14ac:dyDescent="0.25">
      <c r="A2482" s="2"/>
      <c r="B2482" s="48"/>
      <c r="C2482" s="2"/>
      <c r="D2482" s="2"/>
      <c r="E2482" s="2"/>
      <c r="F2482" s="2"/>
      <c r="G2482" s="2"/>
      <c r="H2482" s="2"/>
      <c r="I2482" s="1"/>
      <c r="J2482" s="1"/>
      <c r="K2482" s="1"/>
      <c r="L2482" s="1"/>
      <c r="M2482" s="1"/>
      <c r="N2482" s="2"/>
      <c r="O2482" s="2"/>
      <c r="P2482" s="2"/>
      <c r="Q2482" s="1"/>
      <c r="R2482" s="1"/>
      <c r="S2482" s="1"/>
      <c r="T2482" s="1"/>
      <c r="U2482" s="2"/>
      <c r="V2482" s="1"/>
      <c r="W2482" s="1"/>
      <c r="X2482" s="2"/>
      <c r="Y2482" s="1"/>
      <c r="Z2482" s="1"/>
      <c r="AA2482" s="2"/>
      <c r="AB2482" s="1"/>
      <c r="AC2482" s="1"/>
      <c r="AD2482" s="2"/>
      <c r="AE2482" s="1"/>
      <c r="AF2482" s="2"/>
    </row>
    <row r="2483" spans="1:32" x14ac:dyDescent="0.25">
      <c r="A2483" s="2"/>
      <c r="B2483" s="48"/>
      <c r="C2483" s="2"/>
      <c r="D2483" s="2"/>
      <c r="E2483" s="2"/>
      <c r="F2483" s="2"/>
      <c r="G2483" s="2"/>
      <c r="H2483" s="2"/>
      <c r="I2483" s="1"/>
      <c r="J2483" s="1"/>
      <c r="K2483" s="1"/>
      <c r="L2483" s="1"/>
      <c r="M2483" s="1"/>
      <c r="N2483" s="2"/>
      <c r="O2483" s="2"/>
      <c r="P2483" s="2"/>
      <c r="Q2483" s="1"/>
      <c r="R2483" s="1"/>
      <c r="S2483" s="1"/>
      <c r="T2483" s="1"/>
      <c r="U2483" s="2"/>
      <c r="V2483" s="1"/>
      <c r="W2483" s="1"/>
      <c r="X2483" s="2"/>
      <c r="Y2483" s="1"/>
      <c r="Z2483" s="1"/>
      <c r="AA2483" s="2"/>
      <c r="AB2483" s="1"/>
      <c r="AC2483" s="1"/>
      <c r="AD2483" s="2"/>
      <c r="AE2483" s="1"/>
      <c r="AF2483" s="2"/>
    </row>
    <row r="2484" spans="1:32" x14ac:dyDescent="0.25">
      <c r="A2484" s="2"/>
      <c r="B2484" s="48"/>
      <c r="C2484" s="2"/>
      <c r="D2484" s="2"/>
      <c r="E2484" s="2"/>
      <c r="F2484" s="2"/>
      <c r="G2484" s="2"/>
      <c r="H2484" s="2"/>
      <c r="I2484" s="1"/>
      <c r="J2484" s="1"/>
      <c r="K2484" s="1"/>
      <c r="L2484" s="1"/>
      <c r="M2484" s="1"/>
      <c r="N2484" s="2"/>
      <c r="O2484" s="2"/>
      <c r="P2484" s="2"/>
      <c r="Q2484" s="1"/>
      <c r="R2484" s="1"/>
      <c r="S2484" s="1"/>
      <c r="T2484" s="1"/>
      <c r="U2484" s="2"/>
      <c r="V2484" s="1"/>
      <c r="W2484" s="1"/>
      <c r="X2484" s="2"/>
      <c r="Y2484" s="1"/>
      <c r="Z2484" s="1"/>
      <c r="AA2484" s="2"/>
      <c r="AB2484" s="1"/>
      <c r="AC2484" s="1"/>
      <c r="AD2484" s="2"/>
      <c r="AE2484" s="1"/>
      <c r="AF2484" s="2"/>
    </row>
    <row r="2485" spans="1:32" x14ac:dyDescent="0.25">
      <c r="A2485" s="2"/>
      <c r="B2485" s="48"/>
      <c r="C2485" s="2"/>
      <c r="D2485" s="2"/>
      <c r="E2485" s="2"/>
      <c r="F2485" s="2"/>
      <c r="G2485" s="2"/>
      <c r="H2485" s="2"/>
      <c r="I2485" s="1"/>
      <c r="J2485" s="1"/>
      <c r="K2485" s="1"/>
      <c r="L2485" s="1"/>
      <c r="M2485" s="1"/>
      <c r="N2485" s="2"/>
      <c r="O2485" s="2"/>
      <c r="P2485" s="2"/>
      <c r="Q2485" s="1"/>
      <c r="R2485" s="1"/>
      <c r="S2485" s="1"/>
      <c r="T2485" s="1"/>
      <c r="U2485" s="2"/>
      <c r="V2485" s="1"/>
      <c r="W2485" s="1"/>
      <c r="X2485" s="2"/>
      <c r="Y2485" s="1"/>
      <c r="Z2485" s="1"/>
      <c r="AA2485" s="2"/>
      <c r="AB2485" s="1"/>
      <c r="AC2485" s="1"/>
      <c r="AD2485" s="2"/>
      <c r="AE2485" s="1"/>
      <c r="AF2485" s="2"/>
    </row>
    <row r="2486" spans="1:32" x14ac:dyDescent="0.25">
      <c r="A2486" s="2"/>
      <c r="B2486" s="48"/>
      <c r="C2486" s="2"/>
      <c r="D2486" s="2"/>
      <c r="E2486" s="2"/>
      <c r="F2486" s="2"/>
      <c r="G2486" s="2"/>
      <c r="H2486" s="2"/>
      <c r="I2486" s="1"/>
      <c r="J2486" s="1"/>
      <c r="K2486" s="1"/>
      <c r="L2486" s="1"/>
      <c r="M2486" s="1"/>
      <c r="N2486" s="2"/>
      <c r="O2486" s="2"/>
      <c r="P2486" s="2"/>
      <c r="Q2486" s="1"/>
      <c r="R2486" s="1"/>
      <c r="S2486" s="1"/>
      <c r="T2486" s="1"/>
      <c r="U2486" s="2"/>
      <c r="V2486" s="1"/>
      <c r="W2486" s="1"/>
      <c r="X2486" s="2"/>
      <c r="Y2486" s="1"/>
      <c r="Z2486" s="1"/>
      <c r="AA2486" s="2"/>
      <c r="AB2486" s="1"/>
      <c r="AC2486" s="1"/>
      <c r="AD2486" s="2"/>
      <c r="AE2486" s="1"/>
      <c r="AF2486" s="2"/>
    </row>
    <row r="2487" spans="1:32" x14ac:dyDescent="0.25">
      <c r="A2487" s="2"/>
      <c r="B2487" s="48"/>
      <c r="C2487" s="2"/>
      <c r="D2487" s="2"/>
      <c r="E2487" s="2"/>
      <c r="F2487" s="2"/>
      <c r="G2487" s="2"/>
      <c r="H2487" s="2"/>
      <c r="I2487" s="1"/>
      <c r="J2487" s="1"/>
      <c r="K2487" s="1"/>
      <c r="L2487" s="1"/>
      <c r="M2487" s="1"/>
      <c r="N2487" s="2"/>
      <c r="O2487" s="2"/>
      <c r="P2487" s="2"/>
      <c r="Q2487" s="1"/>
      <c r="R2487" s="1"/>
      <c r="S2487" s="1"/>
      <c r="T2487" s="1"/>
      <c r="U2487" s="2"/>
      <c r="V2487" s="1"/>
      <c r="W2487" s="1"/>
      <c r="X2487" s="2"/>
      <c r="Y2487" s="1"/>
      <c r="Z2487" s="1"/>
      <c r="AA2487" s="2"/>
      <c r="AB2487" s="1"/>
      <c r="AC2487" s="1"/>
      <c r="AD2487" s="2"/>
      <c r="AE2487" s="1"/>
      <c r="AF2487" s="2"/>
    </row>
    <row r="2488" spans="1:32" x14ac:dyDescent="0.25">
      <c r="A2488" s="2"/>
      <c r="B2488" s="48"/>
      <c r="C2488" s="2"/>
      <c r="D2488" s="2"/>
      <c r="E2488" s="2"/>
      <c r="F2488" s="2"/>
      <c r="G2488" s="2"/>
      <c r="H2488" s="2"/>
      <c r="I2488" s="1"/>
      <c r="J2488" s="1"/>
      <c r="K2488" s="1"/>
      <c r="L2488" s="1"/>
      <c r="M2488" s="1"/>
      <c r="N2488" s="2"/>
      <c r="O2488" s="2"/>
      <c r="P2488" s="2"/>
      <c r="Q2488" s="1"/>
      <c r="R2488" s="1"/>
      <c r="S2488" s="1"/>
      <c r="T2488" s="1"/>
      <c r="U2488" s="2"/>
      <c r="V2488" s="1"/>
      <c r="W2488" s="1"/>
      <c r="X2488" s="2"/>
      <c r="Y2488" s="1"/>
      <c r="Z2488" s="1"/>
      <c r="AA2488" s="2"/>
      <c r="AB2488" s="1"/>
      <c r="AC2488" s="1"/>
      <c r="AD2488" s="2"/>
      <c r="AE2488" s="1"/>
      <c r="AF2488" s="2"/>
    </row>
    <row r="2489" spans="1:32" x14ac:dyDescent="0.25">
      <c r="A2489" s="2"/>
      <c r="B2489" s="48"/>
      <c r="C2489" s="2"/>
      <c r="D2489" s="2"/>
      <c r="E2489" s="2"/>
      <c r="F2489" s="2"/>
      <c r="G2489" s="2"/>
      <c r="H2489" s="2"/>
      <c r="I2489" s="1"/>
      <c r="J2489" s="1"/>
      <c r="K2489" s="1"/>
      <c r="L2489" s="1"/>
      <c r="M2489" s="1"/>
      <c r="N2489" s="2"/>
      <c r="O2489" s="2"/>
      <c r="P2489" s="2"/>
      <c r="Q2489" s="1"/>
      <c r="R2489" s="1"/>
      <c r="S2489" s="1"/>
      <c r="T2489" s="1"/>
      <c r="U2489" s="2"/>
      <c r="V2489" s="1"/>
      <c r="W2489" s="1"/>
      <c r="X2489" s="2"/>
      <c r="Y2489" s="1"/>
      <c r="Z2489" s="1"/>
      <c r="AA2489" s="2"/>
      <c r="AB2489" s="1"/>
      <c r="AC2489" s="1"/>
      <c r="AD2489" s="2"/>
      <c r="AE2489" s="1"/>
      <c r="AF2489" s="2"/>
    </row>
    <row r="2490" spans="1:32" x14ac:dyDescent="0.25">
      <c r="A2490" s="2"/>
      <c r="B2490" s="48"/>
      <c r="C2490" s="2"/>
      <c r="D2490" s="2"/>
      <c r="E2490" s="2"/>
      <c r="F2490" s="2"/>
      <c r="G2490" s="2"/>
      <c r="H2490" s="2"/>
      <c r="I2490" s="1"/>
      <c r="J2490" s="1"/>
      <c r="K2490" s="1"/>
      <c r="L2490" s="1"/>
      <c r="M2490" s="1"/>
      <c r="N2490" s="2"/>
      <c r="O2490" s="2"/>
      <c r="P2490" s="2"/>
      <c r="Q2490" s="1"/>
      <c r="R2490" s="1"/>
      <c r="S2490" s="1"/>
      <c r="T2490" s="1"/>
      <c r="U2490" s="2"/>
      <c r="V2490" s="1"/>
      <c r="W2490" s="1"/>
      <c r="X2490" s="2"/>
      <c r="Y2490" s="1"/>
      <c r="Z2490" s="1"/>
      <c r="AA2490" s="2"/>
      <c r="AB2490" s="1"/>
      <c r="AC2490" s="1"/>
      <c r="AD2490" s="2"/>
      <c r="AE2490" s="1"/>
      <c r="AF2490" s="2"/>
    </row>
    <row r="2491" spans="1:32" x14ac:dyDescent="0.25">
      <c r="A2491" s="2"/>
      <c r="B2491" s="48"/>
      <c r="C2491" s="2"/>
      <c r="D2491" s="2"/>
      <c r="E2491" s="2"/>
      <c r="F2491" s="2"/>
      <c r="G2491" s="2"/>
      <c r="H2491" s="2"/>
      <c r="I2491" s="1"/>
      <c r="J2491" s="1"/>
      <c r="K2491" s="1"/>
      <c r="L2491" s="1"/>
      <c r="M2491" s="1"/>
      <c r="N2491" s="2"/>
      <c r="O2491" s="2"/>
      <c r="P2491" s="2"/>
      <c r="Q2491" s="1"/>
      <c r="R2491" s="1"/>
      <c r="S2491" s="1"/>
      <c r="T2491" s="1"/>
      <c r="U2491" s="2"/>
      <c r="V2491" s="1"/>
      <c r="W2491" s="1"/>
      <c r="X2491" s="2"/>
      <c r="Y2491" s="1"/>
      <c r="Z2491" s="1"/>
      <c r="AA2491" s="2"/>
      <c r="AB2491" s="1"/>
      <c r="AC2491" s="1"/>
      <c r="AD2491" s="2"/>
      <c r="AE2491" s="1"/>
      <c r="AF2491" s="2"/>
    </row>
    <row r="2492" spans="1:32" x14ac:dyDescent="0.25">
      <c r="A2492" s="2"/>
      <c r="B2492" s="48"/>
      <c r="C2492" s="2"/>
      <c r="D2492" s="2"/>
      <c r="E2492" s="2"/>
      <c r="F2492" s="2"/>
      <c r="G2492" s="2"/>
      <c r="H2492" s="2"/>
      <c r="I2492" s="1"/>
      <c r="J2492" s="1"/>
      <c r="K2492" s="1"/>
      <c r="L2492" s="1"/>
      <c r="M2492" s="1"/>
      <c r="N2492" s="2"/>
      <c r="O2492" s="2"/>
      <c r="P2492" s="2"/>
      <c r="Q2492" s="1"/>
      <c r="R2492" s="1"/>
      <c r="S2492" s="1"/>
      <c r="T2492" s="1"/>
      <c r="U2492" s="2"/>
      <c r="V2492" s="1"/>
      <c r="W2492" s="1"/>
      <c r="X2492" s="2"/>
      <c r="Y2492" s="1"/>
      <c r="Z2492" s="1"/>
      <c r="AA2492" s="2"/>
      <c r="AB2492" s="1"/>
      <c r="AC2492" s="1"/>
      <c r="AD2492" s="2"/>
      <c r="AE2492" s="1"/>
      <c r="AF2492" s="2"/>
    </row>
    <row r="2493" spans="1:32" x14ac:dyDescent="0.25">
      <c r="A2493" s="2"/>
      <c r="B2493" s="48"/>
      <c r="C2493" s="2"/>
      <c r="D2493" s="2"/>
      <c r="E2493" s="2"/>
      <c r="F2493" s="2"/>
      <c r="G2493" s="2"/>
      <c r="H2493" s="2"/>
      <c r="I2493" s="1"/>
      <c r="J2493" s="1"/>
      <c r="K2493" s="1"/>
      <c r="L2493" s="1"/>
      <c r="M2493" s="1"/>
      <c r="N2493" s="2"/>
      <c r="O2493" s="2"/>
      <c r="P2493" s="2"/>
      <c r="Q2493" s="1"/>
      <c r="R2493" s="1"/>
      <c r="S2493" s="1"/>
      <c r="T2493" s="1"/>
      <c r="U2493" s="2"/>
      <c r="V2493" s="1"/>
      <c r="W2493" s="1"/>
      <c r="X2493" s="2"/>
      <c r="Y2493" s="1"/>
      <c r="Z2493" s="1"/>
      <c r="AA2493" s="2"/>
      <c r="AB2493" s="1"/>
      <c r="AC2493" s="1"/>
      <c r="AD2493" s="2"/>
      <c r="AE2493" s="1"/>
      <c r="AF2493" s="2"/>
    </row>
    <row r="2494" spans="1:32" x14ac:dyDescent="0.25">
      <c r="A2494" s="2"/>
      <c r="B2494" s="48"/>
      <c r="C2494" s="2"/>
      <c r="D2494" s="2"/>
      <c r="E2494" s="2"/>
      <c r="F2494" s="2"/>
      <c r="G2494" s="2"/>
      <c r="H2494" s="2"/>
      <c r="I2494" s="1"/>
      <c r="J2494" s="1"/>
      <c r="K2494" s="1"/>
      <c r="L2494" s="1"/>
      <c r="M2494" s="1"/>
      <c r="N2494" s="2"/>
      <c r="O2494" s="2"/>
      <c r="P2494" s="2"/>
      <c r="Q2494" s="1"/>
      <c r="R2494" s="1"/>
      <c r="S2494" s="1"/>
      <c r="T2494" s="1"/>
      <c r="U2494" s="2"/>
      <c r="V2494" s="1"/>
      <c r="W2494" s="1"/>
      <c r="X2494" s="2"/>
      <c r="Y2494" s="1"/>
      <c r="Z2494" s="1"/>
      <c r="AA2494" s="2"/>
      <c r="AB2494" s="1"/>
      <c r="AC2494" s="1"/>
      <c r="AD2494" s="2"/>
      <c r="AE2494" s="1"/>
      <c r="AF2494" s="2"/>
    </row>
    <row r="2495" spans="1:32" x14ac:dyDescent="0.25">
      <c r="A2495" s="2"/>
      <c r="B2495" s="48"/>
      <c r="C2495" s="2"/>
      <c r="D2495" s="2"/>
      <c r="E2495" s="2"/>
      <c r="F2495" s="2"/>
      <c r="G2495" s="2"/>
      <c r="H2495" s="2"/>
      <c r="I2495" s="1"/>
      <c r="J2495" s="1"/>
      <c r="K2495" s="1"/>
      <c r="L2495" s="1"/>
      <c r="M2495" s="1"/>
      <c r="N2495" s="2"/>
      <c r="O2495" s="2"/>
      <c r="P2495" s="2"/>
      <c r="Q2495" s="1"/>
      <c r="R2495" s="1"/>
      <c r="S2495" s="1"/>
      <c r="T2495" s="1"/>
      <c r="U2495" s="2"/>
      <c r="V2495" s="1"/>
      <c r="W2495" s="1"/>
      <c r="X2495" s="2"/>
      <c r="Y2495" s="1"/>
      <c r="Z2495" s="1"/>
      <c r="AA2495" s="2"/>
      <c r="AB2495" s="1"/>
      <c r="AC2495" s="1"/>
      <c r="AD2495" s="2"/>
      <c r="AE2495" s="1"/>
      <c r="AF2495" s="2"/>
    </row>
    <row r="2496" spans="1:32" x14ac:dyDescent="0.25">
      <c r="A2496" s="2"/>
      <c r="B2496" s="48"/>
      <c r="C2496" s="2"/>
      <c r="D2496" s="2"/>
      <c r="E2496" s="2"/>
      <c r="F2496" s="2"/>
      <c r="G2496" s="2"/>
      <c r="H2496" s="2"/>
      <c r="I2496" s="1"/>
      <c r="J2496" s="1"/>
      <c r="K2496" s="1"/>
      <c r="L2496" s="1"/>
      <c r="M2496" s="1"/>
      <c r="N2496" s="2"/>
      <c r="O2496" s="2"/>
      <c r="P2496" s="2"/>
      <c r="Q2496" s="1"/>
      <c r="R2496" s="1"/>
      <c r="S2496" s="1"/>
      <c r="T2496" s="1"/>
      <c r="U2496" s="2"/>
      <c r="V2496" s="1"/>
      <c r="W2496" s="1"/>
      <c r="X2496" s="2"/>
      <c r="Y2496" s="1"/>
      <c r="Z2496" s="1"/>
      <c r="AA2496" s="2"/>
      <c r="AB2496" s="1"/>
      <c r="AC2496" s="1"/>
      <c r="AD2496" s="2"/>
      <c r="AE2496" s="1"/>
      <c r="AF2496" s="2"/>
    </row>
    <row r="2497" spans="1:32" x14ac:dyDescent="0.25">
      <c r="A2497" s="2"/>
      <c r="B2497" s="48"/>
      <c r="C2497" s="2"/>
      <c r="D2497" s="2"/>
      <c r="E2497" s="2"/>
      <c r="F2497" s="2"/>
      <c r="G2497" s="2"/>
      <c r="H2497" s="2"/>
      <c r="I2497" s="1"/>
      <c r="J2497" s="1"/>
      <c r="K2497" s="1"/>
      <c r="L2497" s="1"/>
      <c r="M2497" s="1"/>
      <c r="N2497" s="2"/>
      <c r="O2497" s="2"/>
      <c r="P2497" s="2"/>
      <c r="Q2497" s="1"/>
      <c r="R2497" s="1"/>
      <c r="S2497" s="1"/>
      <c r="T2497" s="1"/>
      <c r="U2497" s="2"/>
      <c r="V2497" s="1"/>
      <c r="W2497" s="1"/>
      <c r="X2497" s="2"/>
      <c r="Y2497" s="1"/>
      <c r="Z2497" s="1"/>
      <c r="AA2497" s="2"/>
      <c r="AB2497" s="1"/>
      <c r="AC2497" s="1"/>
      <c r="AD2497" s="2"/>
      <c r="AE2497" s="1"/>
      <c r="AF2497" s="2"/>
    </row>
    <row r="2498" spans="1:32" x14ac:dyDescent="0.25">
      <c r="A2498" s="2"/>
      <c r="B2498" s="48"/>
      <c r="C2498" s="2"/>
      <c r="D2498" s="2"/>
      <c r="E2498" s="2"/>
      <c r="F2498" s="2"/>
      <c r="G2498" s="2"/>
      <c r="H2498" s="2"/>
      <c r="I2498" s="1"/>
      <c r="J2498" s="1"/>
      <c r="K2498" s="1"/>
      <c r="L2498" s="1"/>
      <c r="M2498" s="1"/>
      <c r="N2498" s="2"/>
      <c r="O2498" s="2"/>
      <c r="P2498" s="2"/>
      <c r="Q2498" s="1"/>
      <c r="R2498" s="1"/>
      <c r="S2498" s="1"/>
      <c r="T2498" s="1"/>
      <c r="U2498" s="2"/>
      <c r="V2498" s="1"/>
      <c r="W2498" s="1"/>
      <c r="X2498" s="2"/>
      <c r="Y2498" s="1"/>
      <c r="Z2498" s="1"/>
      <c r="AA2498" s="2"/>
      <c r="AB2498" s="1"/>
      <c r="AC2498" s="1"/>
      <c r="AD2498" s="2"/>
      <c r="AE2498" s="1"/>
      <c r="AF2498" s="2"/>
    </row>
    <row r="2499" spans="1:32" x14ac:dyDescent="0.25">
      <c r="A2499" s="2"/>
      <c r="B2499" s="48"/>
      <c r="C2499" s="2"/>
      <c r="D2499" s="2"/>
      <c r="E2499" s="2"/>
      <c r="F2499" s="2"/>
      <c r="G2499" s="2"/>
      <c r="H2499" s="2"/>
      <c r="I2499" s="1"/>
      <c r="J2499" s="1"/>
      <c r="K2499" s="1"/>
      <c r="L2499" s="1"/>
      <c r="M2499" s="1"/>
      <c r="N2499" s="2"/>
      <c r="O2499" s="2"/>
      <c r="P2499" s="2"/>
      <c r="Q2499" s="1"/>
      <c r="R2499" s="1"/>
      <c r="S2499" s="1"/>
      <c r="T2499" s="1"/>
      <c r="U2499" s="2"/>
      <c r="V2499" s="1"/>
      <c r="W2499" s="1"/>
      <c r="X2499" s="2"/>
      <c r="Y2499" s="1"/>
      <c r="Z2499" s="1"/>
      <c r="AA2499" s="2"/>
      <c r="AB2499" s="1"/>
      <c r="AC2499" s="1"/>
      <c r="AD2499" s="2"/>
      <c r="AE2499" s="1"/>
      <c r="AF2499" s="2"/>
    </row>
    <row r="2500" spans="1:32" x14ac:dyDescent="0.25">
      <c r="A2500" s="2"/>
      <c r="B2500" s="48"/>
      <c r="C2500" s="2"/>
      <c r="D2500" s="2"/>
      <c r="E2500" s="2"/>
      <c r="F2500" s="2"/>
      <c r="G2500" s="2"/>
      <c r="H2500" s="2"/>
      <c r="I2500" s="1"/>
      <c r="J2500" s="1"/>
      <c r="K2500" s="1"/>
      <c r="L2500" s="1"/>
      <c r="M2500" s="1"/>
      <c r="N2500" s="2"/>
      <c r="O2500" s="2"/>
      <c r="P2500" s="2"/>
      <c r="Q2500" s="1"/>
      <c r="R2500" s="1"/>
      <c r="S2500" s="1"/>
      <c r="T2500" s="1"/>
      <c r="U2500" s="2"/>
      <c r="V2500" s="1"/>
      <c r="W2500" s="1"/>
      <c r="X2500" s="2"/>
      <c r="Y2500" s="1"/>
      <c r="Z2500" s="1"/>
      <c r="AA2500" s="2"/>
      <c r="AB2500" s="1"/>
      <c r="AC2500" s="1"/>
      <c r="AD2500" s="2"/>
      <c r="AE2500" s="1"/>
      <c r="AF2500" s="2"/>
    </row>
    <row r="2501" spans="1:32" x14ac:dyDescent="0.25">
      <c r="A2501" s="2"/>
      <c r="B2501" s="48"/>
      <c r="C2501" s="2"/>
      <c r="D2501" s="2"/>
      <c r="E2501" s="2"/>
      <c r="F2501" s="2"/>
      <c r="G2501" s="2"/>
      <c r="H2501" s="2"/>
      <c r="I2501" s="1"/>
      <c r="J2501" s="1"/>
      <c r="K2501" s="1"/>
      <c r="L2501" s="1"/>
      <c r="M2501" s="1"/>
      <c r="N2501" s="2"/>
      <c r="O2501" s="2"/>
      <c r="P2501" s="2"/>
      <c r="Q2501" s="1"/>
      <c r="R2501" s="1"/>
      <c r="S2501" s="1"/>
      <c r="T2501" s="1"/>
      <c r="U2501" s="2"/>
      <c r="V2501" s="1"/>
      <c r="W2501" s="1"/>
      <c r="X2501" s="2"/>
      <c r="Y2501" s="1"/>
      <c r="Z2501" s="1"/>
      <c r="AA2501" s="2"/>
      <c r="AB2501" s="1"/>
      <c r="AC2501" s="1"/>
      <c r="AD2501" s="2"/>
      <c r="AE2501" s="1"/>
      <c r="AF2501" s="2"/>
    </row>
    <row r="2502" spans="1:32" x14ac:dyDescent="0.25">
      <c r="A2502" s="2"/>
      <c r="B2502" s="48"/>
      <c r="C2502" s="2"/>
      <c r="D2502" s="2"/>
      <c r="E2502" s="2"/>
      <c r="F2502" s="2"/>
      <c r="G2502" s="2"/>
      <c r="H2502" s="2"/>
      <c r="I2502" s="1"/>
      <c r="J2502" s="1"/>
      <c r="K2502" s="1"/>
      <c r="L2502" s="1"/>
      <c r="M2502" s="1"/>
      <c r="N2502" s="2"/>
      <c r="O2502" s="2"/>
      <c r="P2502" s="2"/>
      <c r="Q2502" s="1"/>
      <c r="R2502" s="1"/>
      <c r="S2502" s="1"/>
      <c r="T2502" s="1"/>
      <c r="U2502" s="2"/>
      <c r="V2502" s="1"/>
      <c r="W2502" s="1"/>
      <c r="X2502" s="2"/>
      <c r="Y2502" s="1"/>
      <c r="Z2502" s="1"/>
      <c r="AA2502" s="2"/>
      <c r="AB2502" s="1"/>
      <c r="AC2502" s="1"/>
      <c r="AD2502" s="2"/>
      <c r="AE2502" s="1"/>
      <c r="AF2502" s="2"/>
    </row>
    <row r="2503" spans="1:32" x14ac:dyDescent="0.25">
      <c r="A2503" s="2"/>
      <c r="B2503" s="48"/>
      <c r="C2503" s="2"/>
      <c r="D2503" s="2"/>
      <c r="E2503" s="2"/>
      <c r="F2503" s="2"/>
      <c r="G2503" s="2"/>
      <c r="H2503" s="2"/>
      <c r="I2503" s="1"/>
      <c r="J2503" s="1"/>
      <c r="K2503" s="1"/>
      <c r="L2503" s="1"/>
      <c r="M2503" s="1"/>
      <c r="N2503" s="2"/>
      <c r="O2503" s="2"/>
      <c r="P2503" s="2"/>
      <c r="Q2503" s="1"/>
      <c r="R2503" s="1"/>
      <c r="S2503" s="1"/>
      <c r="T2503" s="1"/>
      <c r="U2503" s="2"/>
      <c r="V2503" s="1"/>
      <c r="W2503" s="1"/>
      <c r="X2503" s="2"/>
      <c r="Y2503" s="1"/>
      <c r="Z2503" s="1"/>
      <c r="AA2503" s="2"/>
      <c r="AB2503" s="1"/>
      <c r="AC2503" s="1"/>
      <c r="AD2503" s="2"/>
      <c r="AE2503" s="1"/>
      <c r="AF2503" s="2"/>
    </row>
    <row r="2504" spans="1:32" x14ac:dyDescent="0.25">
      <c r="A2504" s="2"/>
      <c r="B2504" s="48"/>
      <c r="C2504" s="2"/>
      <c r="D2504" s="2"/>
      <c r="E2504" s="2"/>
      <c r="F2504" s="2"/>
      <c r="G2504" s="2"/>
      <c r="H2504" s="2"/>
      <c r="I2504" s="1"/>
      <c r="J2504" s="1"/>
      <c r="K2504" s="1"/>
      <c r="L2504" s="1"/>
      <c r="M2504" s="1"/>
      <c r="N2504" s="2"/>
      <c r="O2504" s="2"/>
      <c r="P2504" s="2"/>
      <c r="Q2504" s="1"/>
      <c r="R2504" s="1"/>
      <c r="S2504" s="1"/>
      <c r="T2504" s="1"/>
      <c r="U2504" s="2"/>
      <c r="V2504" s="1"/>
      <c r="W2504" s="1"/>
      <c r="X2504" s="2"/>
      <c r="Y2504" s="1"/>
      <c r="Z2504" s="1"/>
      <c r="AA2504" s="2"/>
      <c r="AB2504" s="1"/>
      <c r="AC2504" s="1"/>
      <c r="AD2504" s="2"/>
      <c r="AE2504" s="1"/>
      <c r="AF2504" s="2"/>
    </row>
    <row r="2505" spans="1:32" x14ac:dyDescent="0.25">
      <c r="A2505" s="2"/>
      <c r="B2505" s="48"/>
      <c r="C2505" s="2"/>
      <c r="D2505" s="2"/>
      <c r="E2505" s="2"/>
      <c r="F2505" s="2"/>
      <c r="G2505" s="2"/>
      <c r="H2505" s="2"/>
      <c r="I2505" s="1"/>
      <c r="J2505" s="1"/>
      <c r="K2505" s="1"/>
      <c r="L2505" s="1"/>
      <c r="M2505" s="1"/>
      <c r="N2505" s="2"/>
      <c r="O2505" s="2"/>
      <c r="P2505" s="2"/>
      <c r="Q2505" s="1"/>
      <c r="R2505" s="1"/>
      <c r="S2505" s="1"/>
      <c r="T2505" s="1"/>
      <c r="U2505" s="2"/>
      <c r="V2505" s="1"/>
      <c r="W2505" s="1"/>
      <c r="X2505" s="2"/>
      <c r="Y2505" s="1"/>
      <c r="Z2505" s="1"/>
      <c r="AA2505" s="2"/>
      <c r="AB2505" s="1"/>
      <c r="AC2505" s="1"/>
      <c r="AD2505" s="2"/>
      <c r="AE2505" s="1"/>
      <c r="AF2505" s="2"/>
    </row>
    <row r="2506" spans="1:32" x14ac:dyDescent="0.25">
      <c r="A2506" s="2"/>
      <c r="B2506" s="48"/>
      <c r="C2506" s="2"/>
      <c r="D2506" s="2"/>
      <c r="E2506" s="2"/>
      <c r="F2506" s="2"/>
      <c r="G2506" s="2"/>
      <c r="H2506" s="2"/>
      <c r="I2506" s="1"/>
      <c r="J2506" s="1"/>
      <c r="K2506" s="1"/>
      <c r="L2506" s="1"/>
      <c r="M2506" s="1"/>
      <c r="N2506" s="2"/>
      <c r="O2506" s="2"/>
      <c r="P2506" s="2"/>
      <c r="Q2506" s="1"/>
      <c r="R2506" s="1"/>
      <c r="S2506" s="1"/>
      <c r="T2506" s="1"/>
      <c r="U2506" s="2"/>
      <c r="V2506" s="1"/>
      <c r="W2506" s="1"/>
      <c r="X2506" s="2"/>
      <c r="Y2506" s="1"/>
      <c r="Z2506" s="1"/>
      <c r="AA2506" s="2"/>
      <c r="AB2506" s="1"/>
      <c r="AC2506" s="1"/>
      <c r="AD2506" s="2"/>
      <c r="AE2506" s="1"/>
      <c r="AF2506" s="2"/>
    </row>
    <row r="2507" spans="1:32" x14ac:dyDescent="0.25">
      <c r="A2507" s="2"/>
      <c r="B2507" s="48"/>
      <c r="C2507" s="2"/>
      <c r="D2507" s="2"/>
      <c r="E2507" s="2"/>
      <c r="F2507" s="2"/>
      <c r="G2507" s="2"/>
      <c r="H2507" s="2"/>
      <c r="I2507" s="1"/>
      <c r="J2507" s="1"/>
      <c r="K2507" s="1"/>
      <c r="L2507" s="1"/>
      <c r="M2507" s="1"/>
      <c r="N2507" s="2"/>
      <c r="O2507" s="2"/>
      <c r="P2507" s="2"/>
      <c r="Q2507" s="1"/>
      <c r="R2507" s="1"/>
      <c r="S2507" s="1"/>
      <c r="T2507" s="1"/>
      <c r="U2507" s="2"/>
      <c r="V2507" s="1"/>
      <c r="W2507" s="1"/>
      <c r="X2507" s="2"/>
      <c r="Y2507" s="1"/>
      <c r="Z2507" s="1"/>
      <c r="AA2507" s="2"/>
      <c r="AB2507" s="1"/>
      <c r="AC2507" s="1"/>
      <c r="AD2507" s="2"/>
      <c r="AE2507" s="1"/>
      <c r="AF2507" s="2"/>
    </row>
    <row r="2508" spans="1:32" x14ac:dyDescent="0.25">
      <c r="A2508" s="2"/>
      <c r="B2508" s="48"/>
      <c r="C2508" s="2"/>
      <c r="D2508" s="2"/>
      <c r="E2508" s="2"/>
      <c r="F2508" s="2"/>
      <c r="G2508" s="2"/>
      <c r="H2508" s="2"/>
      <c r="I2508" s="1"/>
      <c r="J2508" s="1"/>
      <c r="K2508" s="1"/>
      <c r="L2508" s="1"/>
      <c r="M2508" s="1"/>
      <c r="N2508" s="2"/>
      <c r="O2508" s="2"/>
      <c r="P2508" s="2"/>
      <c r="Q2508" s="1"/>
      <c r="R2508" s="1"/>
      <c r="S2508" s="1"/>
      <c r="T2508" s="1"/>
      <c r="U2508" s="2"/>
      <c r="V2508" s="1"/>
      <c r="W2508" s="1"/>
      <c r="X2508" s="2"/>
      <c r="Y2508" s="1"/>
      <c r="Z2508" s="1"/>
      <c r="AA2508" s="2"/>
      <c r="AB2508" s="1"/>
      <c r="AC2508" s="1"/>
      <c r="AD2508" s="2"/>
      <c r="AE2508" s="1"/>
      <c r="AF2508" s="2"/>
    </row>
    <row r="2509" spans="1:32" x14ac:dyDescent="0.25">
      <c r="A2509" s="2"/>
      <c r="B2509" s="48"/>
      <c r="C2509" s="2"/>
      <c r="D2509" s="2"/>
      <c r="E2509" s="2"/>
      <c r="F2509" s="2"/>
      <c r="G2509" s="2"/>
      <c r="H2509" s="2"/>
      <c r="I2509" s="56"/>
      <c r="J2509" s="56"/>
      <c r="K2509" s="56"/>
      <c r="L2509" s="56"/>
      <c r="M2509" s="56"/>
      <c r="N2509" s="57"/>
      <c r="O2509" s="2"/>
      <c r="P2509" s="2"/>
      <c r="Q2509" s="1"/>
      <c r="R2509" s="1"/>
      <c r="S2509" s="1"/>
      <c r="T2509" s="1"/>
      <c r="U2509" s="2"/>
      <c r="V2509" s="1"/>
      <c r="W2509" s="1"/>
      <c r="X2509" s="2"/>
      <c r="Y2509" s="1"/>
      <c r="Z2509" s="1"/>
      <c r="AA2509" s="2"/>
      <c r="AB2509" s="1"/>
      <c r="AC2509" s="1"/>
      <c r="AD2509" s="2"/>
      <c r="AE2509" s="1"/>
      <c r="AF2509" s="2"/>
    </row>
    <row r="2510" spans="1:32" x14ac:dyDescent="0.25">
      <c r="A2510" s="2"/>
      <c r="B2510" s="48"/>
      <c r="C2510" s="2"/>
      <c r="D2510" s="2"/>
      <c r="E2510" s="2"/>
      <c r="F2510" s="2"/>
      <c r="G2510" s="2"/>
      <c r="H2510" s="2"/>
      <c r="I2510" s="1"/>
      <c r="J2510" s="1"/>
      <c r="K2510" s="1"/>
      <c r="L2510" s="1"/>
      <c r="M2510" s="1"/>
      <c r="N2510" s="2"/>
      <c r="O2510" s="2"/>
      <c r="P2510" s="2"/>
      <c r="Q2510" s="1"/>
      <c r="R2510" s="1"/>
      <c r="S2510" s="1"/>
      <c r="T2510" s="1"/>
      <c r="U2510" s="2"/>
      <c r="V2510" s="1"/>
      <c r="W2510" s="1"/>
      <c r="X2510" s="2"/>
      <c r="Y2510" s="1"/>
      <c r="Z2510" s="1"/>
      <c r="AA2510" s="2"/>
      <c r="AB2510" s="1"/>
      <c r="AC2510" s="1"/>
      <c r="AD2510" s="2"/>
      <c r="AE2510" s="1"/>
      <c r="AF2510" s="2"/>
    </row>
    <row r="2511" spans="1:32" x14ac:dyDescent="0.25">
      <c r="A2511" s="2"/>
      <c r="B2511" s="48"/>
      <c r="C2511" s="2"/>
      <c r="D2511" s="2"/>
      <c r="E2511" s="2"/>
      <c r="F2511" s="2"/>
      <c r="G2511" s="2"/>
      <c r="H2511" s="2"/>
      <c r="I2511" s="1"/>
      <c r="J2511" s="1"/>
      <c r="K2511" s="1"/>
      <c r="L2511" s="1"/>
      <c r="M2511" s="1"/>
      <c r="N2511" s="2"/>
      <c r="O2511" s="2"/>
      <c r="P2511" s="2"/>
      <c r="Q2511" s="1"/>
      <c r="R2511" s="1"/>
      <c r="S2511" s="1"/>
      <c r="T2511" s="1"/>
      <c r="U2511" s="2"/>
      <c r="V2511" s="1"/>
      <c r="W2511" s="1"/>
      <c r="X2511" s="2"/>
      <c r="Y2511" s="1"/>
      <c r="Z2511" s="1"/>
      <c r="AA2511" s="2"/>
      <c r="AB2511" s="1"/>
      <c r="AC2511" s="1"/>
      <c r="AD2511" s="2"/>
      <c r="AE2511" s="1"/>
      <c r="AF2511" s="2"/>
    </row>
    <row r="2512" spans="1:32" x14ac:dyDescent="0.25">
      <c r="A2512" s="2"/>
      <c r="B2512" s="48"/>
      <c r="C2512" s="2"/>
      <c r="D2512" s="2"/>
      <c r="E2512" s="2"/>
      <c r="F2512" s="2"/>
      <c r="G2512" s="2"/>
      <c r="H2512" s="2"/>
      <c r="I2512" s="1"/>
      <c r="J2512" s="1"/>
      <c r="K2512" s="1"/>
      <c r="L2512" s="1"/>
      <c r="M2512" s="1"/>
      <c r="N2512" s="2"/>
      <c r="O2512" s="2"/>
      <c r="P2512" s="2"/>
      <c r="Q2512" s="1"/>
      <c r="R2512" s="1"/>
      <c r="S2512" s="1"/>
      <c r="T2512" s="1"/>
      <c r="U2512" s="2"/>
      <c r="V2512" s="1"/>
      <c r="W2512" s="1"/>
      <c r="X2512" s="2"/>
      <c r="Y2512" s="1"/>
      <c r="Z2512" s="1"/>
      <c r="AA2512" s="2"/>
      <c r="AB2512" s="1"/>
      <c r="AC2512" s="1"/>
      <c r="AD2512" s="2"/>
      <c r="AE2512" s="1"/>
      <c r="AF2512" s="2"/>
    </row>
    <row r="2513" spans="1:32" x14ac:dyDescent="0.25">
      <c r="A2513" s="2"/>
      <c r="B2513" s="48"/>
      <c r="C2513" s="2"/>
      <c r="D2513" s="2"/>
      <c r="E2513" s="2"/>
      <c r="F2513" s="2"/>
      <c r="G2513" s="2"/>
      <c r="H2513" s="2"/>
      <c r="I2513" s="1"/>
      <c r="J2513" s="1"/>
      <c r="K2513" s="1"/>
      <c r="L2513" s="1"/>
      <c r="M2513" s="1"/>
      <c r="N2513" s="2"/>
      <c r="O2513" s="2"/>
      <c r="P2513" s="2"/>
      <c r="Q2513" s="1"/>
      <c r="R2513" s="1"/>
      <c r="S2513" s="1"/>
      <c r="T2513" s="1"/>
      <c r="U2513" s="2"/>
      <c r="V2513" s="1"/>
      <c r="W2513" s="1"/>
      <c r="X2513" s="2"/>
      <c r="Y2513" s="1"/>
      <c r="Z2513" s="1"/>
      <c r="AA2513" s="2"/>
      <c r="AB2513" s="1"/>
      <c r="AC2513" s="1"/>
      <c r="AD2513" s="2"/>
      <c r="AE2513" s="1"/>
      <c r="AF2513" s="2"/>
    </row>
    <row r="2514" spans="1:32" x14ac:dyDescent="0.25">
      <c r="A2514" s="2"/>
      <c r="B2514" s="48"/>
      <c r="C2514" s="2"/>
      <c r="D2514" s="2"/>
      <c r="E2514" s="2"/>
      <c r="F2514" s="2"/>
      <c r="G2514" s="2"/>
      <c r="H2514" s="2"/>
      <c r="I2514" s="1"/>
      <c r="J2514" s="1"/>
      <c r="K2514" s="1"/>
      <c r="L2514" s="1"/>
      <c r="M2514" s="1"/>
      <c r="N2514" s="2"/>
      <c r="O2514" s="2"/>
      <c r="P2514" s="2"/>
      <c r="Q2514" s="1"/>
      <c r="R2514" s="1"/>
      <c r="S2514" s="1"/>
      <c r="T2514" s="1"/>
      <c r="U2514" s="2"/>
      <c r="V2514" s="1"/>
      <c r="W2514" s="1"/>
      <c r="X2514" s="2"/>
      <c r="Y2514" s="1"/>
      <c r="Z2514" s="1"/>
      <c r="AA2514" s="2"/>
      <c r="AB2514" s="1"/>
      <c r="AC2514" s="1"/>
      <c r="AD2514" s="2"/>
      <c r="AE2514" s="1"/>
      <c r="AF2514" s="2"/>
    </row>
    <row r="2515" spans="1:32" x14ac:dyDescent="0.25">
      <c r="A2515" s="2"/>
      <c r="B2515" s="48"/>
      <c r="C2515" s="2"/>
      <c r="D2515" s="2"/>
      <c r="E2515" s="2"/>
      <c r="F2515" s="2"/>
      <c r="G2515" s="2"/>
      <c r="H2515" s="2"/>
      <c r="I2515" s="1"/>
      <c r="J2515" s="1"/>
      <c r="K2515" s="1"/>
      <c r="L2515" s="1"/>
      <c r="M2515" s="1"/>
      <c r="N2515" s="2"/>
      <c r="O2515" s="2"/>
      <c r="P2515" s="2"/>
      <c r="Q2515" s="1"/>
      <c r="R2515" s="1"/>
      <c r="S2515" s="1"/>
      <c r="T2515" s="1"/>
      <c r="U2515" s="2"/>
      <c r="V2515" s="1"/>
      <c r="W2515" s="1"/>
      <c r="X2515" s="2"/>
      <c r="Y2515" s="1"/>
      <c r="Z2515" s="1"/>
      <c r="AA2515" s="2"/>
      <c r="AB2515" s="1"/>
      <c r="AC2515" s="1"/>
      <c r="AD2515" s="2"/>
      <c r="AE2515" s="1"/>
      <c r="AF2515" s="2"/>
    </row>
    <row r="2516" spans="1:32" x14ac:dyDescent="0.25">
      <c r="A2516" s="2"/>
      <c r="B2516" s="48"/>
      <c r="C2516" s="2"/>
      <c r="D2516" s="2"/>
      <c r="E2516" s="2"/>
      <c r="F2516" s="2"/>
      <c r="G2516" s="2"/>
      <c r="H2516" s="2"/>
      <c r="I2516" s="1"/>
      <c r="J2516" s="1"/>
      <c r="K2516" s="1"/>
      <c r="L2516" s="1"/>
      <c r="M2516" s="1"/>
      <c r="N2516" s="2"/>
      <c r="O2516" s="2"/>
      <c r="P2516" s="2"/>
      <c r="Q2516" s="1"/>
      <c r="R2516" s="1"/>
      <c r="S2516" s="1"/>
      <c r="T2516" s="1"/>
      <c r="U2516" s="2"/>
      <c r="V2516" s="1"/>
      <c r="W2516" s="1"/>
      <c r="X2516" s="2"/>
      <c r="Y2516" s="1"/>
      <c r="Z2516" s="1"/>
      <c r="AA2516" s="2"/>
      <c r="AB2516" s="1"/>
      <c r="AC2516" s="1"/>
      <c r="AD2516" s="2"/>
      <c r="AE2516" s="1"/>
      <c r="AF2516" s="2"/>
    </row>
    <row r="2517" spans="1:32" x14ac:dyDescent="0.25">
      <c r="A2517" s="2"/>
      <c r="B2517" s="48"/>
      <c r="C2517" s="2"/>
      <c r="D2517" s="2"/>
      <c r="E2517" s="2"/>
      <c r="F2517" s="2"/>
      <c r="G2517" s="2"/>
      <c r="H2517" s="2"/>
      <c r="I2517" s="1"/>
      <c r="J2517" s="1"/>
      <c r="K2517" s="1"/>
      <c r="L2517" s="1"/>
      <c r="M2517" s="1"/>
      <c r="N2517" s="2"/>
      <c r="O2517" s="2"/>
      <c r="P2517" s="2"/>
      <c r="Q2517" s="1"/>
      <c r="R2517" s="1"/>
      <c r="S2517" s="1"/>
      <c r="T2517" s="1"/>
      <c r="U2517" s="2"/>
      <c r="V2517" s="1"/>
      <c r="W2517" s="1"/>
      <c r="X2517" s="2"/>
      <c r="Y2517" s="1"/>
      <c r="Z2517" s="1"/>
      <c r="AA2517" s="2"/>
      <c r="AB2517" s="1"/>
      <c r="AC2517" s="1"/>
      <c r="AD2517" s="2"/>
      <c r="AE2517" s="1"/>
      <c r="AF2517" s="2"/>
    </row>
    <row r="2518" spans="1:32" x14ac:dyDescent="0.25">
      <c r="A2518" s="2"/>
      <c r="B2518" s="48"/>
      <c r="C2518" s="2"/>
      <c r="D2518" s="2"/>
      <c r="E2518" s="2"/>
      <c r="F2518" s="2"/>
      <c r="G2518" s="2"/>
      <c r="H2518" s="2"/>
      <c r="I2518" s="1"/>
      <c r="J2518" s="1"/>
      <c r="K2518" s="1"/>
      <c r="L2518" s="1"/>
      <c r="M2518" s="1"/>
      <c r="N2518" s="2"/>
      <c r="O2518" s="2"/>
      <c r="P2518" s="2"/>
      <c r="Q2518" s="1"/>
      <c r="R2518" s="1"/>
      <c r="S2518" s="1"/>
      <c r="T2518" s="1"/>
      <c r="U2518" s="2"/>
      <c r="V2518" s="1"/>
      <c r="W2518" s="1"/>
      <c r="X2518" s="2"/>
      <c r="Y2518" s="1"/>
      <c r="Z2518" s="1"/>
      <c r="AA2518" s="2"/>
      <c r="AB2518" s="1"/>
      <c r="AC2518" s="1"/>
      <c r="AD2518" s="2"/>
      <c r="AE2518" s="1"/>
      <c r="AF2518" s="2"/>
    </row>
    <row r="2519" spans="1:32" x14ac:dyDescent="0.25">
      <c r="A2519" s="2"/>
      <c r="B2519" s="48"/>
      <c r="C2519" s="2"/>
      <c r="D2519" s="2"/>
      <c r="E2519" s="2"/>
      <c r="F2519" s="2"/>
      <c r="G2519" s="2"/>
      <c r="H2519" s="2"/>
      <c r="I2519" s="1"/>
      <c r="J2519" s="1"/>
      <c r="K2519" s="1"/>
      <c r="L2519" s="1"/>
      <c r="M2519" s="1"/>
      <c r="N2519" s="2"/>
      <c r="O2519" s="2"/>
      <c r="P2519" s="2"/>
      <c r="Q2519" s="1"/>
      <c r="R2519" s="1"/>
      <c r="S2519" s="1"/>
      <c r="T2519" s="1"/>
      <c r="U2519" s="2"/>
      <c r="V2519" s="1"/>
      <c r="W2519" s="1"/>
      <c r="X2519" s="2"/>
      <c r="Y2519" s="1"/>
      <c r="Z2519" s="1"/>
      <c r="AA2519" s="2"/>
      <c r="AB2519" s="1"/>
      <c r="AC2519" s="1"/>
      <c r="AD2519" s="2"/>
      <c r="AE2519" s="1"/>
      <c r="AF2519" s="2"/>
    </row>
    <row r="2520" spans="1:32" x14ac:dyDescent="0.25">
      <c r="A2520" s="2"/>
      <c r="B2520" s="48"/>
      <c r="C2520" s="2"/>
      <c r="D2520" s="2"/>
      <c r="E2520" s="2"/>
      <c r="F2520" s="2"/>
      <c r="G2520" s="2"/>
      <c r="H2520" s="2"/>
      <c r="I2520" s="1"/>
      <c r="J2520" s="1"/>
      <c r="K2520" s="1"/>
      <c r="L2520" s="1"/>
      <c r="M2520" s="1"/>
      <c r="N2520" s="2"/>
      <c r="O2520" s="2"/>
      <c r="P2520" s="2"/>
      <c r="Q2520" s="1"/>
      <c r="R2520" s="1"/>
      <c r="S2520" s="1"/>
      <c r="T2520" s="1"/>
      <c r="U2520" s="2"/>
      <c r="V2520" s="1"/>
      <c r="W2520" s="1"/>
      <c r="X2520" s="2"/>
      <c r="Y2520" s="1"/>
      <c r="Z2520" s="1"/>
      <c r="AA2520" s="2"/>
      <c r="AB2520" s="1"/>
      <c r="AC2520" s="1"/>
      <c r="AD2520" s="2"/>
      <c r="AE2520" s="1"/>
      <c r="AF2520" s="2"/>
    </row>
    <row r="2521" spans="1:32" x14ac:dyDescent="0.25">
      <c r="A2521" s="2"/>
      <c r="B2521" s="48"/>
      <c r="C2521" s="2"/>
      <c r="D2521" s="2"/>
      <c r="E2521" s="2"/>
      <c r="F2521" s="2"/>
      <c r="G2521" s="2"/>
      <c r="H2521" s="2"/>
      <c r="I2521" s="1"/>
      <c r="J2521" s="1"/>
      <c r="K2521" s="1"/>
      <c r="L2521" s="1"/>
      <c r="M2521" s="1"/>
      <c r="N2521" s="2"/>
      <c r="O2521" s="2"/>
      <c r="P2521" s="2"/>
      <c r="Q2521" s="1"/>
      <c r="R2521" s="1"/>
      <c r="S2521" s="1"/>
      <c r="T2521" s="1"/>
      <c r="U2521" s="2"/>
      <c r="V2521" s="1"/>
      <c r="W2521" s="1"/>
      <c r="X2521" s="2"/>
      <c r="Y2521" s="1"/>
      <c r="Z2521" s="1"/>
      <c r="AA2521" s="2"/>
      <c r="AB2521" s="1"/>
      <c r="AC2521" s="1"/>
      <c r="AD2521" s="2"/>
      <c r="AE2521" s="1"/>
      <c r="AF2521" s="2"/>
    </row>
    <row r="2522" spans="1:32" x14ac:dyDescent="0.25">
      <c r="A2522" s="2"/>
      <c r="B2522" s="48"/>
      <c r="C2522" s="2"/>
      <c r="D2522" s="2"/>
      <c r="E2522" s="2"/>
      <c r="F2522" s="2"/>
      <c r="G2522" s="2"/>
      <c r="H2522" s="2"/>
      <c r="I2522" s="1"/>
      <c r="J2522" s="1"/>
      <c r="K2522" s="1"/>
      <c r="L2522" s="1"/>
      <c r="M2522" s="1"/>
      <c r="N2522" s="2"/>
      <c r="O2522" s="2"/>
      <c r="P2522" s="2"/>
      <c r="Q2522" s="1"/>
      <c r="R2522" s="1"/>
      <c r="S2522" s="1"/>
      <c r="T2522" s="1"/>
      <c r="U2522" s="2"/>
      <c r="V2522" s="1"/>
      <c r="W2522" s="1"/>
      <c r="X2522" s="2"/>
      <c r="Y2522" s="1"/>
      <c r="Z2522" s="1"/>
      <c r="AA2522" s="2"/>
      <c r="AB2522" s="1"/>
      <c r="AC2522" s="1"/>
      <c r="AD2522" s="2"/>
      <c r="AE2522" s="1"/>
      <c r="AF2522" s="2"/>
    </row>
    <row r="2523" spans="1:32" x14ac:dyDescent="0.25">
      <c r="A2523" s="2"/>
      <c r="B2523" s="48"/>
      <c r="C2523" s="2"/>
      <c r="D2523" s="2"/>
      <c r="E2523" s="2"/>
      <c r="F2523" s="2"/>
      <c r="G2523" s="2"/>
      <c r="H2523" s="2"/>
      <c r="I2523" s="1"/>
      <c r="J2523" s="1"/>
      <c r="K2523" s="1"/>
      <c r="L2523" s="1"/>
      <c r="M2523" s="1"/>
      <c r="N2523" s="2"/>
      <c r="O2523" s="2"/>
      <c r="P2523" s="2"/>
      <c r="Q2523" s="1"/>
      <c r="R2523" s="1"/>
      <c r="S2523" s="1"/>
      <c r="T2523" s="1"/>
      <c r="U2523" s="2"/>
      <c r="V2523" s="1"/>
      <c r="W2523" s="1"/>
      <c r="X2523" s="2"/>
      <c r="Y2523" s="1"/>
      <c r="Z2523" s="1"/>
      <c r="AA2523" s="2"/>
      <c r="AB2523" s="1"/>
      <c r="AC2523" s="1"/>
      <c r="AD2523" s="2"/>
      <c r="AE2523" s="1"/>
      <c r="AF2523" s="2"/>
    </row>
    <row r="2524" spans="1:32" x14ac:dyDescent="0.25">
      <c r="A2524" s="2"/>
      <c r="B2524" s="48"/>
      <c r="C2524" s="2"/>
      <c r="D2524" s="2"/>
      <c r="E2524" s="2"/>
      <c r="F2524" s="2"/>
      <c r="G2524" s="2"/>
      <c r="H2524" s="2"/>
      <c r="I2524" s="1"/>
      <c r="J2524" s="1"/>
      <c r="K2524" s="1"/>
      <c r="L2524" s="1"/>
      <c r="M2524" s="1"/>
      <c r="N2524" s="2"/>
      <c r="O2524" s="2"/>
      <c r="P2524" s="2"/>
      <c r="Q2524" s="1"/>
      <c r="R2524" s="1"/>
      <c r="S2524" s="1"/>
      <c r="T2524" s="1"/>
      <c r="U2524" s="2"/>
      <c r="V2524" s="1"/>
      <c r="W2524" s="1"/>
      <c r="X2524" s="2"/>
      <c r="Y2524" s="1"/>
      <c r="Z2524" s="1"/>
      <c r="AA2524" s="2"/>
      <c r="AB2524" s="1"/>
      <c r="AC2524" s="1"/>
      <c r="AD2524" s="2"/>
      <c r="AE2524" s="1"/>
      <c r="AF2524" s="2"/>
    </row>
    <row r="2525" spans="1:32" x14ac:dyDescent="0.25">
      <c r="A2525" s="2"/>
      <c r="B2525" s="48"/>
      <c r="C2525" s="2"/>
      <c r="D2525" s="2"/>
      <c r="E2525" s="2"/>
      <c r="F2525" s="2"/>
      <c r="G2525" s="2"/>
      <c r="H2525" s="2"/>
      <c r="I2525" s="1"/>
      <c r="J2525" s="1"/>
      <c r="K2525" s="1"/>
      <c r="L2525" s="1"/>
      <c r="M2525" s="1"/>
      <c r="N2525" s="2"/>
      <c r="O2525" s="2"/>
      <c r="P2525" s="2"/>
      <c r="Q2525" s="1"/>
      <c r="R2525" s="1"/>
      <c r="S2525" s="1"/>
      <c r="T2525" s="1"/>
      <c r="U2525" s="2"/>
      <c r="V2525" s="1"/>
      <c r="W2525" s="1"/>
      <c r="X2525" s="2"/>
      <c r="Y2525" s="1"/>
      <c r="Z2525" s="1"/>
      <c r="AA2525" s="2"/>
      <c r="AB2525" s="1"/>
      <c r="AC2525" s="1"/>
      <c r="AD2525" s="2"/>
      <c r="AE2525" s="1"/>
      <c r="AF2525" s="2"/>
    </row>
    <row r="2526" spans="1:32" x14ac:dyDescent="0.25">
      <c r="A2526" s="2"/>
      <c r="B2526" s="48"/>
      <c r="C2526" s="2"/>
      <c r="D2526" s="2"/>
      <c r="E2526" s="2"/>
      <c r="F2526" s="2"/>
      <c r="G2526" s="2"/>
      <c r="H2526" s="2"/>
      <c r="I2526" s="1"/>
      <c r="J2526" s="1"/>
      <c r="K2526" s="1"/>
      <c r="L2526" s="1"/>
      <c r="M2526" s="1"/>
      <c r="N2526" s="2"/>
      <c r="O2526" s="2"/>
      <c r="P2526" s="2"/>
      <c r="Q2526" s="1"/>
      <c r="R2526" s="1"/>
      <c r="S2526" s="1"/>
      <c r="T2526" s="1"/>
      <c r="U2526" s="2"/>
      <c r="V2526" s="1"/>
      <c r="W2526" s="1"/>
      <c r="X2526" s="2"/>
      <c r="Y2526" s="1"/>
      <c r="Z2526" s="1"/>
      <c r="AA2526" s="2"/>
      <c r="AB2526" s="1"/>
      <c r="AC2526" s="1"/>
      <c r="AD2526" s="2"/>
      <c r="AE2526" s="1"/>
      <c r="AF2526" s="2"/>
    </row>
    <row r="2527" spans="1:32" x14ac:dyDescent="0.25">
      <c r="A2527" s="2"/>
      <c r="B2527" s="48"/>
      <c r="C2527" s="2"/>
      <c r="D2527" s="2"/>
      <c r="E2527" s="2"/>
      <c r="F2527" s="2"/>
      <c r="G2527" s="2"/>
      <c r="H2527" s="2"/>
      <c r="I2527" s="1"/>
      <c r="J2527" s="1"/>
      <c r="K2527" s="1"/>
      <c r="L2527" s="1"/>
      <c r="M2527" s="1"/>
      <c r="N2527" s="2"/>
      <c r="O2527" s="2"/>
      <c r="P2527" s="2"/>
      <c r="Q2527" s="1"/>
      <c r="R2527" s="1"/>
      <c r="S2527" s="1"/>
      <c r="T2527" s="1"/>
      <c r="U2527" s="2"/>
      <c r="V2527" s="1"/>
      <c r="W2527" s="1"/>
      <c r="X2527" s="2"/>
      <c r="Y2527" s="1"/>
      <c r="Z2527" s="1"/>
      <c r="AA2527" s="2"/>
      <c r="AB2527" s="1"/>
      <c r="AC2527" s="1"/>
      <c r="AD2527" s="2"/>
      <c r="AE2527" s="1"/>
      <c r="AF2527" s="2"/>
    </row>
    <row r="2528" spans="1:32" x14ac:dyDescent="0.25">
      <c r="A2528" s="2"/>
      <c r="B2528" s="48"/>
      <c r="C2528" s="2"/>
      <c r="D2528" s="2"/>
      <c r="E2528" s="2"/>
      <c r="F2528" s="2"/>
      <c r="G2528" s="2"/>
      <c r="H2528" s="2"/>
      <c r="I2528" s="1"/>
      <c r="J2528" s="1"/>
      <c r="K2528" s="1"/>
      <c r="L2528" s="1"/>
      <c r="M2528" s="1"/>
      <c r="N2528" s="2"/>
      <c r="O2528" s="2"/>
      <c r="P2528" s="2"/>
      <c r="Q2528" s="1"/>
      <c r="R2528" s="1"/>
      <c r="S2528" s="1"/>
      <c r="T2528" s="1"/>
      <c r="U2528" s="2"/>
      <c r="V2528" s="1"/>
      <c r="W2528" s="1"/>
      <c r="X2528" s="2"/>
      <c r="Y2528" s="1"/>
      <c r="Z2528" s="1"/>
      <c r="AA2528" s="2"/>
      <c r="AB2528" s="1"/>
      <c r="AC2528" s="1"/>
      <c r="AD2528" s="2"/>
      <c r="AE2528" s="1"/>
      <c r="AF2528" s="2"/>
    </row>
    <row r="2529" spans="1:32" x14ac:dyDescent="0.25">
      <c r="A2529" s="2"/>
      <c r="B2529" s="48"/>
      <c r="C2529" s="2"/>
      <c r="D2529" s="2"/>
      <c r="E2529" s="2"/>
      <c r="F2529" s="2"/>
      <c r="G2529" s="2"/>
      <c r="H2529" s="2"/>
      <c r="I2529" s="1"/>
      <c r="J2529" s="1"/>
      <c r="K2529" s="1"/>
      <c r="L2529" s="1"/>
      <c r="M2529" s="1"/>
      <c r="N2529" s="2"/>
      <c r="O2529" s="2"/>
      <c r="P2529" s="2"/>
      <c r="Q2529" s="1"/>
      <c r="R2529" s="1"/>
      <c r="S2529" s="1"/>
      <c r="T2529" s="1"/>
      <c r="U2529" s="2"/>
      <c r="V2529" s="1"/>
      <c r="W2529" s="1"/>
      <c r="X2529" s="2"/>
      <c r="Y2529" s="1"/>
      <c r="Z2529" s="1"/>
      <c r="AA2529" s="2"/>
      <c r="AB2529" s="1"/>
      <c r="AC2529" s="1"/>
      <c r="AD2529" s="2"/>
      <c r="AE2529" s="1"/>
      <c r="AF2529" s="2"/>
    </row>
    <row r="2530" spans="1:32" x14ac:dyDescent="0.25">
      <c r="A2530" s="2"/>
      <c r="B2530" s="48"/>
      <c r="C2530" s="2"/>
      <c r="D2530" s="2"/>
      <c r="E2530" s="2"/>
      <c r="F2530" s="2"/>
      <c r="G2530" s="2"/>
      <c r="H2530" s="2"/>
      <c r="I2530" s="1"/>
      <c r="J2530" s="1"/>
      <c r="K2530" s="1"/>
      <c r="L2530" s="1"/>
      <c r="M2530" s="1"/>
      <c r="N2530" s="2"/>
      <c r="O2530" s="2"/>
      <c r="P2530" s="2"/>
      <c r="Q2530" s="1"/>
      <c r="R2530" s="1"/>
      <c r="S2530" s="1"/>
      <c r="T2530" s="1"/>
      <c r="U2530" s="2"/>
      <c r="V2530" s="1"/>
      <c r="W2530" s="1"/>
      <c r="X2530" s="2"/>
      <c r="Y2530" s="1"/>
      <c r="Z2530" s="1"/>
      <c r="AA2530" s="2"/>
      <c r="AB2530" s="1"/>
      <c r="AC2530" s="1"/>
      <c r="AD2530" s="2"/>
      <c r="AE2530" s="1"/>
      <c r="AF2530" s="2"/>
    </row>
    <row r="2531" spans="1:32" x14ac:dyDescent="0.25">
      <c r="A2531" s="2"/>
      <c r="B2531" s="48"/>
      <c r="C2531" s="2"/>
      <c r="D2531" s="2"/>
      <c r="E2531" s="2"/>
      <c r="F2531" s="2"/>
      <c r="G2531" s="2"/>
      <c r="H2531" s="2"/>
      <c r="I2531" s="1"/>
      <c r="J2531" s="1"/>
      <c r="K2531" s="1"/>
      <c r="L2531" s="1"/>
      <c r="M2531" s="1"/>
      <c r="N2531" s="2"/>
      <c r="O2531" s="2"/>
      <c r="P2531" s="2"/>
      <c r="Q2531" s="1"/>
      <c r="R2531" s="1"/>
      <c r="S2531" s="1"/>
      <c r="T2531" s="1"/>
      <c r="U2531" s="2"/>
      <c r="V2531" s="1"/>
      <c r="W2531" s="1"/>
      <c r="X2531" s="2"/>
      <c r="Y2531" s="1"/>
      <c r="Z2531" s="1"/>
      <c r="AA2531" s="2"/>
      <c r="AB2531" s="1"/>
      <c r="AC2531" s="1"/>
      <c r="AD2531" s="2"/>
      <c r="AE2531" s="1"/>
      <c r="AF2531" s="2"/>
    </row>
    <row r="2532" spans="1:32" x14ac:dyDescent="0.25">
      <c r="A2532" s="2"/>
      <c r="B2532" s="48"/>
      <c r="C2532" s="2"/>
      <c r="D2532" s="2"/>
      <c r="E2532" s="2"/>
      <c r="F2532" s="2"/>
      <c r="G2532" s="2"/>
      <c r="H2532" s="2"/>
      <c r="I2532" s="1"/>
      <c r="J2532" s="1"/>
      <c r="K2532" s="1"/>
      <c r="L2532" s="1"/>
      <c r="M2532" s="1"/>
      <c r="N2532" s="2"/>
      <c r="O2532" s="2"/>
      <c r="P2532" s="2"/>
      <c r="Q2532" s="1"/>
      <c r="R2532" s="1"/>
      <c r="S2532" s="1"/>
      <c r="T2532" s="1"/>
      <c r="U2532" s="2"/>
      <c r="V2532" s="1"/>
      <c r="W2532" s="1"/>
      <c r="X2532" s="2"/>
      <c r="Y2532" s="1"/>
      <c r="Z2532" s="1"/>
      <c r="AA2532" s="2"/>
      <c r="AB2532" s="1"/>
      <c r="AC2532" s="1"/>
      <c r="AD2532" s="2"/>
      <c r="AE2532" s="1"/>
      <c r="AF2532" s="2"/>
    </row>
    <row r="2533" spans="1:32" x14ac:dyDescent="0.25">
      <c r="A2533" s="2"/>
      <c r="B2533" s="48"/>
      <c r="C2533" s="2"/>
      <c r="D2533" s="2"/>
      <c r="E2533" s="2"/>
      <c r="F2533" s="2"/>
      <c r="G2533" s="2"/>
      <c r="H2533" s="2"/>
      <c r="I2533" s="1"/>
      <c r="J2533" s="1"/>
      <c r="K2533" s="1"/>
      <c r="L2533" s="1"/>
      <c r="M2533" s="1"/>
      <c r="N2533" s="2"/>
      <c r="O2533" s="2"/>
      <c r="P2533" s="2"/>
      <c r="Q2533" s="1"/>
      <c r="R2533" s="1"/>
      <c r="S2533" s="1"/>
      <c r="T2533" s="1"/>
      <c r="U2533" s="2"/>
      <c r="V2533" s="1"/>
      <c r="W2533" s="1"/>
      <c r="X2533" s="2"/>
      <c r="Y2533" s="1"/>
      <c r="Z2533" s="1"/>
      <c r="AA2533" s="2"/>
      <c r="AB2533" s="1"/>
      <c r="AC2533" s="1"/>
      <c r="AD2533" s="2"/>
      <c r="AE2533" s="1"/>
      <c r="AF2533" s="2"/>
    </row>
    <row r="2534" spans="1:32" x14ac:dyDescent="0.25">
      <c r="A2534" s="2"/>
      <c r="B2534" s="48"/>
      <c r="C2534" s="2"/>
      <c r="D2534" s="2"/>
      <c r="E2534" s="2"/>
      <c r="F2534" s="2"/>
      <c r="G2534" s="2"/>
      <c r="H2534" s="2"/>
      <c r="I2534" s="1"/>
      <c r="J2534" s="1"/>
      <c r="K2534" s="1"/>
      <c r="L2534" s="1"/>
      <c r="M2534" s="1"/>
      <c r="N2534" s="2"/>
      <c r="O2534" s="2"/>
      <c r="P2534" s="2"/>
      <c r="Q2534" s="1"/>
      <c r="R2534" s="1"/>
      <c r="S2534" s="1"/>
      <c r="T2534" s="1"/>
      <c r="U2534" s="2"/>
      <c r="V2534" s="1"/>
      <c r="W2534" s="1"/>
      <c r="X2534" s="2"/>
      <c r="Y2534" s="1"/>
      <c r="Z2534" s="1"/>
      <c r="AA2534" s="2"/>
      <c r="AB2534" s="1"/>
      <c r="AC2534" s="1"/>
      <c r="AD2534" s="2"/>
      <c r="AE2534" s="1"/>
      <c r="AF2534" s="2"/>
    </row>
    <row r="2535" spans="1:32" x14ac:dyDescent="0.25">
      <c r="A2535" s="2"/>
      <c r="B2535" s="48"/>
      <c r="C2535" s="2"/>
      <c r="D2535" s="2"/>
      <c r="E2535" s="2"/>
      <c r="F2535" s="2"/>
      <c r="G2535" s="2"/>
      <c r="H2535" s="2"/>
      <c r="I2535" s="1"/>
      <c r="J2535" s="1"/>
      <c r="K2535" s="1"/>
      <c r="L2535" s="1"/>
      <c r="M2535" s="1"/>
      <c r="N2535" s="2"/>
      <c r="O2535" s="2"/>
      <c r="P2535" s="2"/>
      <c r="Q2535" s="1"/>
      <c r="R2535" s="1"/>
      <c r="S2535" s="1"/>
      <c r="T2535" s="1"/>
      <c r="U2535" s="2"/>
      <c r="V2535" s="1"/>
      <c r="W2535" s="1"/>
      <c r="X2535" s="2"/>
      <c r="Y2535" s="1"/>
      <c r="Z2535" s="1"/>
      <c r="AA2535" s="2"/>
      <c r="AB2535" s="1"/>
      <c r="AC2535" s="1"/>
      <c r="AD2535" s="2"/>
      <c r="AE2535" s="1"/>
      <c r="AF2535" s="2"/>
    </row>
    <row r="2536" spans="1:32" x14ac:dyDescent="0.25">
      <c r="A2536" s="2"/>
      <c r="B2536" s="48"/>
      <c r="C2536" s="2"/>
      <c r="D2536" s="2"/>
      <c r="E2536" s="2"/>
      <c r="F2536" s="2"/>
      <c r="G2536" s="2"/>
      <c r="H2536" s="2"/>
      <c r="I2536" s="1"/>
      <c r="J2536" s="1"/>
      <c r="K2536" s="1"/>
      <c r="L2536" s="1"/>
      <c r="M2536" s="1"/>
      <c r="N2536" s="2"/>
      <c r="O2536" s="2"/>
      <c r="P2536" s="2"/>
      <c r="Q2536" s="1"/>
      <c r="R2536" s="1"/>
      <c r="S2536" s="1"/>
      <c r="T2536" s="1"/>
      <c r="U2536" s="2"/>
      <c r="V2536" s="1"/>
      <c r="W2536" s="1"/>
      <c r="X2536" s="2"/>
      <c r="Y2536" s="1"/>
      <c r="Z2536" s="1"/>
      <c r="AA2536" s="2"/>
      <c r="AB2536" s="1"/>
      <c r="AC2536" s="1"/>
      <c r="AD2536" s="2"/>
      <c r="AE2536" s="1"/>
      <c r="AF2536" s="2"/>
    </row>
    <row r="2537" spans="1:32" x14ac:dyDescent="0.25">
      <c r="A2537" s="2"/>
      <c r="B2537" s="48"/>
      <c r="C2537" s="2"/>
      <c r="D2537" s="2"/>
      <c r="E2537" s="2"/>
      <c r="F2537" s="2"/>
      <c r="G2537" s="2"/>
      <c r="H2537" s="2"/>
      <c r="I2537" s="1"/>
      <c r="J2537" s="1"/>
      <c r="K2537" s="1"/>
      <c r="L2537" s="1"/>
      <c r="M2537" s="1"/>
      <c r="N2537" s="2"/>
      <c r="O2537" s="2"/>
      <c r="P2537" s="2"/>
      <c r="Q2537" s="1"/>
      <c r="R2537" s="1"/>
      <c r="S2537" s="1"/>
      <c r="T2537" s="1"/>
      <c r="U2537" s="2"/>
      <c r="V2537" s="1"/>
      <c r="W2537" s="1"/>
      <c r="X2537" s="2"/>
      <c r="Y2537" s="1"/>
      <c r="Z2537" s="1"/>
      <c r="AA2537" s="2"/>
      <c r="AB2537" s="1"/>
      <c r="AC2537" s="1"/>
      <c r="AD2537" s="2"/>
      <c r="AE2537" s="1"/>
      <c r="AF2537" s="2"/>
    </row>
    <row r="2538" spans="1:32" x14ac:dyDescent="0.25">
      <c r="A2538" s="2"/>
      <c r="B2538" s="48"/>
      <c r="C2538" s="2"/>
      <c r="D2538" s="2"/>
      <c r="E2538" s="2"/>
      <c r="F2538" s="2"/>
      <c r="G2538" s="2"/>
      <c r="H2538" s="2"/>
      <c r="I2538" s="1"/>
      <c r="J2538" s="1"/>
      <c r="K2538" s="1"/>
      <c r="L2538" s="1"/>
      <c r="M2538" s="1"/>
      <c r="N2538" s="2"/>
      <c r="O2538" s="2"/>
      <c r="P2538" s="2"/>
      <c r="Q2538" s="1"/>
      <c r="R2538" s="1"/>
      <c r="S2538" s="1"/>
      <c r="T2538" s="1"/>
      <c r="U2538" s="2"/>
      <c r="V2538" s="1"/>
      <c r="W2538" s="1"/>
      <c r="X2538" s="2"/>
      <c r="Y2538" s="1"/>
      <c r="Z2538" s="1"/>
      <c r="AA2538" s="2"/>
      <c r="AB2538" s="1"/>
      <c r="AC2538" s="1"/>
      <c r="AD2538" s="2"/>
      <c r="AE2538" s="1"/>
      <c r="AF2538" s="2"/>
    </row>
    <row r="2539" spans="1:32" x14ac:dyDescent="0.25">
      <c r="A2539" s="2"/>
      <c r="B2539" s="48"/>
      <c r="C2539" s="2"/>
      <c r="D2539" s="2"/>
      <c r="E2539" s="2"/>
      <c r="F2539" s="2"/>
      <c r="G2539" s="2"/>
      <c r="H2539" s="2"/>
      <c r="I2539" s="1"/>
      <c r="J2539" s="1"/>
      <c r="K2539" s="1"/>
      <c r="L2539" s="1"/>
      <c r="M2539" s="1"/>
      <c r="N2539" s="2"/>
      <c r="O2539" s="2"/>
      <c r="P2539" s="2"/>
      <c r="Q2539" s="1"/>
      <c r="R2539" s="1"/>
      <c r="S2539" s="1"/>
      <c r="T2539" s="1"/>
      <c r="U2539" s="2"/>
      <c r="V2539" s="1"/>
      <c r="W2539" s="1"/>
      <c r="X2539" s="2"/>
      <c r="Y2539" s="1"/>
      <c r="Z2539" s="1"/>
      <c r="AA2539" s="2"/>
      <c r="AB2539" s="1"/>
      <c r="AC2539" s="1"/>
      <c r="AD2539" s="2"/>
      <c r="AE2539" s="1"/>
      <c r="AF2539" s="2"/>
    </row>
    <row r="2540" spans="1:32" x14ac:dyDescent="0.25">
      <c r="A2540" s="2"/>
      <c r="B2540" s="48"/>
      <c r="C2540" s="2"/>
      <c r="D2540" s="2"/>
      <c r="E2540" s="2"/>
      <c r="F2540" s="2"/>
      <c r="G2540" s="2"/>
      <c r="H2540" s="2"/>
      <c r="I2540" s="1"/>
      <c r="J2540" s="1"/>
      <c r="K2540" s="1"/>
      <c r="L2540" s="1"/>
      <c r="M2540" s="1"/>
      <c r="N2540" s="2"/>
      <c r="O2540" s="2"/>
      <c r="P2540" s="2"/>
      <c r="Q2540" s="1"/>
      <c r="R2540" s="1"/>
      <c r="S2540" s="1"/>
      <c r="T2540" s="1"/>
      <c r="U2540" s="2"/>
      <c r="V2540" s="1"/>
      <c r="W2540" s="1"/>
      <c r="X2540" s="2"/>
      <c r="Y2540" s="1"/>
      <c r="Z2540" s="1"/>
      <c r="AA2540" s="2"/>
      <c r="AB2540" s="1"/>
      <c r="AC2540" s="1"/>
      <c r="AD2540" s="2"/>
      <c r="AE2540" s="1"/>
      <c r="AF2540" s="2"/>
    </row>
    <row r="2541" spans="1:32" x14ac:dyDescent="0.25">
      <c r="A2541" s="2"/>
      <c r="B2541" s="48"/>
      <c r="C2541" s="2"/>
      <c r="D2541" s="2"/>
      <c r="E2541" s="2"/>
      <c r="F2541" s="2"/>
      <c r="G2541" s="2"/>
      <c r="H2541" s="2"/>
      <c r="I2541" s="1"/>
      <c r="J2541" s="1"/>
      <c r="K2541" s="1"/>
      <c r="L2541" s="1"/>
      <c r="M2541" s="1"/>
      <c r="N2541" s="2"/>
      <c r="O2541" s="2"/>
      <c r="P2541" s="2"/>
      <c r="Q2541" s="1"/>
      <c r="R2541" s="1"/>
      <c r="S2541" s="1"/>
      <c r="T2541" s="1"/>
      <c r="U2541" s="2"/>
      <c r="V2541" s="1"/>
      <c r="W2541" s="1"/>
      <c r="X2541" s="2"/>
      <c r="Y2541" s="1"/>
      <c r="Z2541" s="1"/>
      <c r="AA2541" s="2"/>
      <c r="AB2541" s="1"/>
      <c r="AC2541" s="1"/>
      <c r="AD2541" s="2"/>
      <c r="AE2541" s="1"/>
      <c r="AF2541" s="2"/>
    </row>
    <row r="2542" spans="1:32" x14ac:dyDescent="0.25">
      <c r="A2542" s="2"/>
      <c r="B2542" s="48"/>
      <c r="C2542" s="2"/>
      <c r="D2542" s="2"/>
      <c r="E2542" s="2"/>
      <c r="F2542" s="2"/>
      <c r="G2542" s="2"/>
      <c r="H2542" s="2"/>
      <c r="I2542" s="1"/>
      <c r="J2542" s="1"/>
      <c r="K2542" s="1"/>
      <c r="L2542" s="1"/>
      <c r="M2542" s="1"/>
      <c r="N2542" s="2"/>
      <c r="O2542" s="2"/>
      <c r="P2542" s="2"/>
      <c r="Q2542" s="1"/>
      <c r="R2542" s="1"/>
      <c r="S2542" s="1"/>
      <c r="T2542" s="1"/>
      <c r="U2542" s="2"/>
      <c r="V2542" s="1"/>
      <c r="W2542" s="1"/>
      <c r="X2542" s="2"/>
      <c r="Y2542" s="1"/>
      <c r="Z2542" s="1"/>
      <c r="AA2542" s="2"/>
      <c r="AB2542" s="1"/>
      <c r="AC2542" s="1"/>
      <c r="AD2542" s="2"/>
      <c r="AE2542" s="1"/>
      <c r="AF2542" s="2"/>
    </row>
    <row r="2543" spans="1:32" x14ac:dyDescent="0.25">
      <c r="A2543" s="2"/>
      <c r="B2543" s="48"/>
      <c r="C2543" s="2"/>
      <c r="D2543" s="2"/>
      <c r="E2543" s="2"/>
      <c r="F2543" s="2"/>
      <c r="G2543" s="2"/>
      <c r="H2543" s="2"/>
      <c r="I2543" s="1"/>
      <c r="J2543" s="1"/>
      <c r="K2543" s="1"/>
      <c r="L2543" s="1"/>
      <c r="M2543" s="1"/>
      <c r="N2543" s="2"/>
      <c r="O2543" s="2"/>
      <c r="P2543" s="2"/>
      <c r="Q2543" s="1"/>
      <c r="R2543" s="1"/>
      <c r="S2543" s="1"/>
      <c r="T2543" s="1"/>
      <c r="U2543" s="2"/>
      <c r="V2543" s="1"/>
      <c r="W2543" s="1"/>
      <c r="X2543" s="2"/>
      <c r="Y2543" s="1"/>
      <c r="Z2543" s="1"/>
      <c r="AA2543" s="2"/>
      <c r="AB2543" s="1"/>
      <c r="AC2543" s="1"/>
      <c r="AD2543" s="2"/>
      <c r="AE2543" s="1"/>
      <c r="AF2543" s="2"/>
    </row>
    <row r="2544" spans="1:32" x14ac:dyDescent="0.25">
      <c r="A2544" s="2"/>
      <c r="B2544" s="48"/>
      <c r="C2544" s="2"/>
      <c r="D2544" s="2"/>
      <c r="E2544" s="2"/>
      <c r="F2544" s="2"/>
      <c r="G2544" s="2"/>
      <c r="H2544" s="2"/>
      <c r="I2544" s="1"/>
      <c r="J2544" s="1"/>
      <c r="K2544" s="1"/>
      <c r="L2544" s="1"/>
      <c r="M2544" s="1"/>
      <c r="N2544" s="2"/>
      <c r="O2544" s="2"/>
      <c r="P2544" s="2"/>
      <c r="Q2544" s="1"/>
      <c r="R2544" s="1"/>
      <c r="S2544" s="1"/>
      <c r="T2544" s="1"/>
      <c r="U2544" s="2"/>
      <c r="V2544" s="1"/>
      <c r="W2544" s="1"/>
      <c r="X2544" s="2"/>
      <c r="Y2544" s="1"/>
      <c r="Z2544" s="1"/>
      <c r="AA2544" s="2"/>
      <c r="AB2544" s="1"/>
      <c r="AC2544" s="1"/>
      <c r="AD2544" s="2"/>
      <c r="AE2544" s="1"/>
      <c r="AF2544" s="2"/>
    </row>
    <row r="2545" spans="1:32" x14ac:dyDescent="0.25">
      <c r="A2545" s="2"/>
      <c r="B2545" s="48"/>
      <c r="C2545" s="2"/>
      <c r="D2545" s="2"/>
      <c r="E2545" s="2"/>
      <c r="F2545" s="2"/>
      <c r="G2545" s="2"/>
      <c r="H2545" s="2"/>
      <c r="I2545" s="1"/>
      <c r="J2545" s="1"/>
      <c r="K2545" s="1"/>
      <c r="L2545" s="1"/>
      <c r="M2545" s="1"/>
      <c r="N2545" s="2"/>
      <c r="O2545" s="2"/>
      <c r="P2545" s="2"/>
      <c r="Q2545" s="1"/>
      <c r="R2545" s="1"/>
      <c r="S2545" s="1"/>
      <c r="T2545" s="1"/>
      <c r="U2545" s="2"/>
      <c r="V2545" s="1"/>
      <c r="W2545" s="1"/>
      <c r="X2545" s="2"/>
      <c r="Y2545" s="1"/>
      <c r="Z2545" s="1"/>
      <c r="AA2545" s="2"/>
      <c r="AB2545" s="1"/>
      <c r="AC2545" s="1"/>
      <c r="AD2545" s="2"/>
      <c r="AE2545" s="1"/>
      <c r="AF2545" s="2"/>
    </row>
    <row r="2546" spans="1:32" x14ac:dyDescent="0.25">
      <c r="A2546" s="2"/>
      <c r="B2546" s="48"/>
      <c r="C2546" s="2"/>
      <c r="D2546" s="2"/>
      <c r="E2546" s="2"/>
      <c r="F2546" s="2"/>
      <c r="G2546" s="2"/>
      <c r="H2546" s="2"/>
      <c r="I2546" s="1"/>
      <c r="J2546" s="1"/>
      <c r="K2546" s="1"/>
      <c r="L2546" s="1"/>
      <c r="M2546" s="1"/>
      <c r="N2546" s="2"/>
      <c r="O2546" s="2"/>
      <c r="P2546" s="2"/>
      <c r="Q2546" s="1"/>
      <c r="R2546" s="1"/>
      <c r="S2546" s="1"/>
      <c r="T2546" s="1"/>
      <c r="U2546" s="2"/>
      <c r="V2546" s="1"/>
      <c r="W2546" s="1"/>
      <c r="X2546" s="2"/>
      <c r="Y2546" s="1"/>
      <c r="Z2546" s="1"/>
      <c r="AA2546" s="2"/>
      <c r="AB2546" s="1"/>
      <c r="AC2546" s="1"/>
      <c r="AD2546" s="2"/>
      <c r="AE2546" s="1"/>
      <c r="AF2546" s="2"/>
    </row>
    <row r="2547" spans="1:32" x14ac:dyDescent="0.25">
      <c r="A2547" s="2"/>
      <c r="B2547" s="48"/>
      <c r="C2547" s="2"/>
      <c r="D2547" s="2"/>
      <c r="E2547" s="2"/>
      <c r="F2547" s="2"/>
      <c r="G2547" s="2"/>
      <c r="H2547" s="2"/>
      <c r="I2547" s="1"/>
      <c r="J2547" s="1"/>
      <c r="K2547" s="1"/>
      <c r="L2547" s="1"/>
      <c r="M2547" s="1"/>
      <c r="N2547" s="2"/>
      <c r="O2547" s="2"/>
      <c r="P2547" s="2"/>
      <c r="Q2547" s="1"/>
      <c r="R2547" s="1"/>
      <c r="S2547" s="1"/>
      <c r="T2547" s="1"/>
      <c r="U2547" s="2"/>
      <c r="V2547" s="1"/>
      <c r="W2547" s="1"/>
      <c r="X2547" s="2"/>
      <c r="Y2547" s="1"/>
      <c r="Z2547" s="1"/>
      <c r="AA2547" s="2"/>
      <c r="AB2547" s="1"/>
      <c r="AC2547" s="1"/>
      <c r="AD2547" s="2"/>
      <c r="AE2547" s="1"/>
      <c r="AF2547" s="2"/>
    </row>
    <row r="2548" spans="1:32" x14ac:dyDescent="0.25">
      <c r="A2548" s="2"/>
      <c r="B2548" s="48"/>
      <c r="C2548" s="2"/>
      <c r="D2548" s="2"/>
      <c r="E2548" s="2"/>
      <c r="F2548" s="2"/>
      <c r="G2548" s="2"/>
      <c r="H2548" s="2"/>
      <c r="I2548" s="1"/>
      <c r="J2548" s="1"/>
      <c r="K2548" s="1"/>
      <c r="L2548" s="1"/>
      <c r="M2548" s="1"/>
      <c r="N2548" s="2"/>
      <c r="O2548" s="2"/>
      <c r="P2548" s="2"/>
      <c r="Q2548" s="1"/>
      <c r="R2548" s="1"/>
      <c r="S2548" s="1"/>
      <c r="T2548" s="1"/>
      <c r="U2548" s="2"/>
      <c r="V2548" s="1"/>
      <c r="W2548" s="1"/>
      <c r="X2548" s="2"/>
      <c r="Y2548" s="1"/>
      <c r="Z2548" s="1"/>
      <c r="AA2548" s="2"/>
      <c r="AB2548" s="1"/>
      <c r="AC2548" s="1"/>
      <c r="AD2548" s="2"/>
      <c r="AE2548" s="1"/>
      <c r="AF2548" s="2"/>
    </row>
    <row r="2549" spans="1:32" x14ac:dyDescent="0.25">
      <c r="A2549" s="2"/>
      <c r="B2549" s="48"/>
      <c r="C2549" s="2"/>
      <c r="D2549" s="2"/>
      <c r="E2549" s="2"/>
      <c r="F2549" s="2"/>
      <c r="G2549" s="2"/>
      <c r="H2549" s="2"/>
      <c r="I2549" s="1"/>
      <c r="J2549" s="1"/>
      <c r="K2549" s="1"/>
      <c r="L2549" s="1"/>
      <c r="M2549" s="1"/>
      <c r="N2549" s="2"/>
      <c r="O2549" s="2"/>
      <c r="P2549" s="2"/>
      <c r="Q2549" s="1"/>
      <c r="R2549" s="1"/>
      <c r="S2549" s="1"/>
      <c r="T2549" s="1"/>
      <c r="U2549" s="2"/>
      <c r="V2549" s="1"/>
      <c r="W2549" s="1"/>
      <c r="X2549" s="2"/>
      <c r="Y2549" s="1"/>
      <c r="Z2549" s="1"/>
      <c r="AA2549" s="2"/>
      <c r="AB2549" s="1"/>
      <c r="AC2549" s="1"/>
      <c r="AD2549" s="2"/>
      <c r="AE2549" s="1"/>
      <c r="AF2549" s="2"/>
    </row>
    <row r="2550" spans="1:32" x14ac:dyDescent="0.25">
      <c r="A2550" s="2"/>
      <c r="B2550" s="48"/>
      <c r="C2550" s="2"/>
      <c r="D2550" s="2"/>
      <c r="E2550" s="2"/>
      <c r="F2550" s="2"/>
      <c r="G2550" s="2"/>
      <c r="H2550" s="2"/>
      <c r="I2550" s="1"/>
      <c r="J2550" s="1"/>
      <c r="K2550" s="1"/>
      <c r="L2550" s="1"/>
      <c r="M2550" s="1"/>
      <c r="N2550" s="2"/>
      <c r="O2550" s="2"/>
      <c r="P2550" s="2"/>
      <c r="Q2550" s="1"/>
      <c r="R2550" s="1"/>
      <c r="S2550" s="1"/>
      <c r="T2550" s="1"/>
      <c r="U2550" s="2"/>
      <c r="V2550" s="1"/>
      <c r="W2550" s="1"/>
      <c r="X2550" s="2"/>
      <c r="Y2550" s="1"/>
      <c r="Z2550" s="1"/>
      <c r="AA2550" s="2"/>
      <c r="AB2550" s="1"/>
      <c r="AC2550" s="1"/>
      <c r="AD2550" s="2"/>
      <c r="AE2550" s="1"/>
      <c r="AF2550" s="2"/>
    </row>
    <row r="2551" spans="1:32" x14ac:dyDescent="0.25">
      <c r="A2551" s="2"/>
      <c r="B2551" s="48"/>
      <c r="C2551" s="2"/>
      <c r="D2551" s="2"/>
      <c r="E2551" s="2"/>
      <c r="F2551" s="2"/>
      <c r="G2551" s="2"/>
      <c r="H2551" s="2"/>
      <c r="I2551" s="1"/>
      <c r="J2551" s="1"/>
      <c r="K2551" s="1"/>
      <c r="L2551" s="1"/>
      <c r="M2551" s="1"/>
      <c r="N2551" s="2"/>
      <c r="O2551" s="2"/>
      <c r="P2551" s="2"/>
      <c r="Q2551" s="1"/>
      <c r="R2551" s="1"/>
      <c r="S2551" s="1"/>
      <c r="T2551" s="1"/>
      <c r="U2551" s="2"/>
      <c r="V2551" s="1"/>
      <c r="W2551" s="1"/>
      <c r="X2551" s="2"/>
      <c r="Y2551" s="1"/>
      <c r="Z2551" s="1"/>
      <c r="AA2551" s="2"/>
      <c r="AB2551" s="1"/>
      <c r="AC2551" s="1"/>
      <c r="AD2551" s="2"/>
      <c r="AE2551" s="1"/>
      <c r="AF2551" s="2"/>
    </row>
    <row r="2552" spans="1:32" x14ac:dyDescent="0.25">
      <c r="A2552" s="2"/>
      <c r="B2552" s="48"/>
      <c r="C2552" s="2"/>
      <c r="D2552" s="2"/>
      <c r="E2552" s="2"/>
      <c r="F2552" s="2"/>
      <c r="G2552" s="2"/>
      <c r="H2552" s="2"/>
      <c r="I2552" s="1"/>
      <c r="J2552" s="1"/>
      <c r="K2552" s="1"/>
      <c r="L2552" s="1"/>
      <c r="M2552" s="1"/>
      <c r="N2552" s="2"/>
      <c r="O2552" s="2"/>
      <c r="P2552" s="2"/>
      <c r="Q2552" s="1"/>
      <c r="R2552" s="1"/>
      <c r="S2552" s="1"/>
      <c r="T2552" s="1"/>
      <c r="U2552" s="2"/>
      <c r="V2552" s="1"/>
      <c r="W2552" s="1"/>
      <c r="X2552" s="2"/>
      <c r="Y2552" s="1"/>
      <c r="Z2552" s="1"/>
      <c r="AA2552" s="2"/>
      <c r="AB2552" s="1"/>
      <c r="AC2552" s="1"/>
      <c r="AD2552" s="2"/>
      <c r="AE2552" s="1"/>
      <c r="AF2552" s="2"/>
    </row>
    <row r="2553" spans="1:32" x14ac:dyDescent="0.25">
      <c r="A2553" s="2"/>
      <c r="B2553" s="48"/>
      <c r="C2553" s="2"/>
      <c r="D2553" s="2"/>
      <c r="E2553" s="2"/>
      <c r="F2553" s="2"/>
      <c r="G2553" s="2"/>
      <c r="H2553" s="2"/>
      <c r="I2553" s="1"/>
      <c r="J2553" s="1"/>
      <c r="K2553" s="1"/>
      <c r="L2553" s="1"/>
      <c r="M2553" s="1"/>
      <c r="N2553" s="2"/>
      <c r="O2553" s="2"/>
      <c r="P2553" s="2"/>
      <c r="Q2553" s="1"/>
      <c r="R2553" s="1"/>
      <c r="S2553" s="1"/>
      <c r="T2553" s="1"/>
      <c r="U2553" s="2"/>
      <c r="V2553" s="1"/>
      <c r="W2553" s="1"/>
      <c r="X2553" s="2"/>
      <c r="Y2553" s="1"/>
      <c r="Z2553" s="1"/>
      <c r="AA2553" s="2"/>
      <c r="AB2553" s="1"/>
      <c r="AC2553" s="1"/>
      <c r="AD2553" s="2"/>
      <c r="AE2553" s="1"/>
      <c r="AF2553" s="2"/>
    </row>
    <row r="2554" spans="1:32" x14ac:dyDescent="0.25">
      <c r="A2554" s="2"/>
      <c r="B2554" s="48"/>
      <c r="C2554" s="2"/>
      <c r="D2554" s="2"/>
      <c r="E2554" s="2"/>
      <c r="F2554" s="2"/>
      <c r="G2554" s="2"/>
      <c r="H2554" s="2"/>
      <c r="I2554" s="1"/>
      <c r="J2554" s="1"/>
      <c r="K2554" s="1"/>
      <c r="L2554" s="1"/>
      <c r="M2554" s="1"/>
      <c r="N2554" s="2"/>
      <c r="O2554" s="2"/>
      <c r="P2554" s="2"/>
      <c r="Q2554" s="1"/>
      <c r="R2554" s="1"/>
      <c r="S2554" s="1"/>
      <c r="T2554" s="1"/>
      <c r="U2554" s="2"/>
      <c r="V2554" s="1"/>
      <c r="W2554" s="1"/>
      <c r="X2554" s="2"/>
      <c r="Y2554" s="1"/>
      <c r="Z2554" s="1"/>
      <c r="AA2554" s="2"/>
      <c r="AB2554" s="1"/>
      <c r="AC2554" s="1"/>
      <c r="AD2554" s="2"/>
      <c r="AE2554" s="1"/>
      <c r="AF2554" s="2"/>
    </row>
    <row r="2555" spans="1:32" x14ac:dyDescent="0.25">
      <c r="A2555" s="2"/>
      <c r="B2555" s="48"/>
      <c r="C2555" s="2"/>
      <c r="D2555" s="2"/>
      <c r="E2555" s="2"/>
      <c r="F2555" s="2"/>
      <c r="G2555" s="2"/>
      <c r="H2555" s="2"/>
      <c r="I2555" s="1"/>
      <c r="J2555" s="1"/>
      <c r="K2555" s="1"/>
      <c r="L2555" s="1"/>
      <c r="M2555" s="1"/>
      <c r="N2555" s="2"/>
      <c r="O2555" s="2"/>
      <c r="P2555" s="2"/>
      <c r="Q2555" s="1"/>
      <c r="R2555" s="1"/>
      <c r="S2555" s="1"/>
      <c r="T2555" s="1"/>
      <c r="U2555" s="2"/>
      <c r="V2555" s="1"/>
      <c r="W2555" s="1"/>
      <c r="X2555" s="2"/>
      <c r="Y2555" s="1"/>
      <c r="Z2555" s="1"/>
      <c r="AA2555" s="2"/>
      <c r="AB2555" s="1"/>
      <c r="AC2555" s="1"/>
      <c r="AD2555" s="2"/>
      <c r="AE2555" s="1"/>
      <c r="AF2555" s="2"/>
    </row>
    <row r="2556" spans="1:32" x14ac:dyDescent="0.25">
      <c r="A2556" s="2"/>
      <c r="B2556" s="48"/>
      <c r="C2556" s="2"/>
      <c r="D2556" s="2"/>
      <c r="E2556" s="2"/>
      <c r="F2556" s="2"/>
      <c r="G2556" s="2"/>
      <c r="H2556" s="2"/>
      <c r="I2556" s="1"/>
      <c r="J2556" s="1"/>
      <c r="K2556" s="1"/>
      <c r="L2556" s="1"/>
      <c r="M2556" s="1"/>
      <c r="N2556" s="2"/>
      <c r="O2556" s="2"/>
      <c r="P2556" s="2"/>
      <c r="Q2556" s="1"/>
      <c r="R2556" s="1"/>
      <c r="S2556" s="1"/>
      <c r="T2556" s="1"/>
      <c r="U2556" s="2"/>
      <c r="V2556" s="1"/>
      <c r="W2556" s="1"/>
      <c r="X2556" s="2"/>
      <c r="Y2556" s="1"/>
      <c r="Z2556" s="1"/>
      <c r="AA2556" s="2"/>
      <c r="AB2556" s="1"/>
      <c r="AC2556" s="1"/>
      <c r="AD2556" s="2"/>
      <c r="AE2556" s="1"/>
      <c r="AF2556" s="2"/>
    </row>
    <row r="2557" spans="1:32" x14ac:dyDescent="0.25">
      <c r="A2557" s="2"/>
      <c r="B2557" s="48"/>
      <c r="C2557" s="2"/>
      <c r="D2557" s="2"/>
      <c r="E2557" s="2"/>
      <c r="F2557" s="2"/>
      <c r="G2557" s="2"/>
      <c r="H2557" s="2"/>
      <c r="I2557" s="1"/>
      <c r="J2557" s="1"/>
      <c r="K2557" s="1"/>
      <c r="L2557" s="1"/>
      <c r="M2557" s="1"/>
      <c r="N2557" s="2"/>
      <c r="O2557" s="2"/>
      <c r="P2557" s="2"/>
      <c r="Q2557" s="1"/>
      <c r="R2557" s="1"/>
      <c r="S2557" s="1"/>
      <c r="T2557" s="1"/>
      <c r="U2557" s="2"/>
      <c r="V2557" s="1"/>
      <c r="W2557" s="1"/>
      <c r="X2557" s="2"/>
      <c r="Y2557" s="1"/>
      <c r="Z2557" s="1"/>
      <c r="AA2557" s="2"/>
      <c r="AB2557" s="1"/>
      <c r="AC2557" s="1"/>
      <c r="AD2557" s="2"/>
      <c r="AE2557" s="1"/>
      <c r="AF2557" s="2"/>
    </row>
    <row r="2558" spans="1:32" x14ac:dyDescent="0.25">
      <c r="A2558" s="2"/>
      <c r="B2558" s="48"/>
      <c r="C2558" s="2"/>
      <c r="D2558" s="2"/>
      <c r="E2558" s="2"/>
      <c r="F2558" s="2"/>
      <c r="G2558" s="2"/>
      <c r="H2558" s="2"/>
      <c r="I2558" s="1"/>
      <c r="J2558" s="1"/>
      <c r="K2558" s="1"/>
      <c r="L2558" s="1"/>
      <c r="M2558" s="1"/>
      <c r="N2558" s="2"/>
      <c r="O2558" s="2"/>
      <c r="P2558" s="2"/>
      <c r="Q2558" s="1"/>
      <c r="R2558" s="1"/>
      <c r="S2558" s="1"/>
      <c r="T2558" s="1"/>
      <c r="U2558" s="2"/>
      <c r="V2558" s="1"/>
      <c r="W2558" s="1"/>
      <c r="X2558" s="2"/>
      <c r="Y2558" s="1"/>
      <c r="Z2558" s="1"/>
      <c r="AA2558" s="2"/>
      <c r="AB2558" s="1"/>
      <c r="AC2558" s="1"/>
      <c r="AD2558" s="2"/>
      <c r="AE2558" s="1"/>
      <c r="AF2558" s="2"/>
    </row>
    <row r="2559" spans="1:32" x14ac:dyDescent="0.25">
      <c r="A2559" s="2"/>
      <c r="B2559" s="48"/>
      <c r="C2559" s="2"/>
      <c r="D2559" s="2"/>
      <c r="E2559" s="2"/>
      <c r="F2559" s="2"/>
      <c r="G2559" s="2"/>
      <c r="H2559" s="2"/>
      <c r="I2559" s="1"/>
      <c r="J2559" s="1"/>
      <c r="K2559" s="1"/>
      <c r="L2559" s="1"/>
      <c r="M2559" s="1"/>
      <c r="N2559" s="2"/>
      <c r="O2559" s="2"/>
      <c r="P2559" s="2"/>
      <c r="Q2559" s="1"/>
      <c r="R2559" s="1"/>
      <c r="S2559" s="1"/>
      <c r="T2559" s="1"/>
      <c r="U2559" s="2"/>
      <c r="V2559" s="1"/>
      <c r="W2559" s="1"/>
      <c r="X2559" s="2"/>
      <c r="Y2559" s="1"/>
      <c r="Z2559" s="1"/>
      <c r="AA2559" s="2"/>
      <c r="AB2559" s="1"/>
      <c r="AC2559" s="1"/>
      <c r="AD2559" s="2"/>
      <c r="AE2559" s="1"/>
      <c r="AF2559" s="2"/>
    </row>
    <row r="2560" spans="1:32" x14ac:dyDescent="0.25">
      <c r="A2560" s="2"/>
      <c r="B2560" s="48"/>
      <c r="C2560" s="2"/>
      <c r="D2560" s="2"/>
      <c r="E2560" s="2"/>
      <c r="F2560" s="2"/>
      <c r="G2560" s="2"/>
      <c r="H2560" s="2"/>
      <c r="I2560" s="1"/>
      <c r="J2560" s="1"/>
      <c r="K2560" s="1"/>
      <c r="L2560" s="1"/>
      <c r="M2560" s="1"/>
      <c r="N2560" s="2"/>
      <c r="O2560" s="2"/>
      <c r="P2560" s="2"/>
      <c r="Q2560" s="1"/>
      <c r="R2560" s="1"/>
      <c r="S2560" s="1"/>
      <c r="T2560" s="1"/>
      <c r="U2560" s="2"/>
      <c r="V2560" s="1"/>
      <c r="W2560" s="1"/>
      <c r="X2560" s="2"/>
      <c r="Y2560" s="1"/>
      <c r="Z2560" s="1"/>
      <c r="AA2560" s="2"/>
      <c r="AB2560" s="1"/>
      <c r="AC2560" s="1"/>
      <c r="AD2560" s="2"/>
      <c r="AE2560" s="1"/>
      <c r="AF2560" s="2"/>
    </row>
    <row r="2561" spans="1:32" x14ac:dyDescent="0.25">
      <c r="A2561" s="2"/>
      <c r="B2561" s="48"/>
      <c r="C2561" s="2"/>
      <c r="D2561" s="2"/>
      <c r="E2561" s="2"/>
      <c r="F2561" s="2"/>
      <c r="G2561" s="2"/>
      <c r="H2561" s="2"/>
      <c r="I2561" s="1"/>
      <c r="J2561" s="1"/>
      <c r="K2561" s="1"/>
      <c r="L2561" s="1"/>
      <c r="M2561" s="1"/>
      <c r="N2561" s="2"/>
      <c r="O2561" s="2"/>
      <c r="P2561" s="2"/>
      <c r="Q2561" s="1"/>
      <c r="R2561" s="1"/>
      <c r="S2561" s="1"/>
      <c r="T2561" s="1"/>
      <c r="U2561" s="2"/>
      <c r="V2561" s="1"/>
      <c r="W2561" s="1"/>
      <c r="X2561" s="2"/>
      <c r="Y2561" s="1"/>
      <c r="Z2561" s="1"/>
      <c r="AA2561" s="2"/>
      <c r="AB2561" s="1"/>
      <c r="AC2561" s="1"/>
      <c r="AD2561" s="2"/>
      <c r="AE2561" s="1"/>
      <c r="AF2561" s="2"/>
    </row>
    <row r="2562" spans="1:32" x14ac:dyDescent="0.25">
      <c r="A2562" s="2"/>
      <c r="B2562" s="48"/>
      <c r="C2562" s="2"/>
      <c r="D2562" s="2"/>
      <c r="E2562" s="2"/>
      <c r="F2562" s="2"/>
      <c r="G2562" s="2"/>
      <c r="H2562" s="2"/>
      <c r="I2562" s="1"/>
      <c r="J2562" s="1"/>
      <c r="K2562" s="1"/>
      <c r="L2562" s="1"/>
      <c r="M2562" s="1"/>
      <c r="N2562" s="2"/>
      <c r="O2562" s="2"/>
      <c r="P2562" s="2"/>
      <c r="Q2562" s="1"/>
      <c r="R2562" s="1"/>
      <c r="S2562" s="1"/>
      <c r="T2562" s="1"/>
      <c r="U2562" s="2"/>
      <c r="V2562" s="1"/>
      <c r="W2562" s="1"/>
      <c r="X2562" s="2"/>
      <c r="Y2562" s="1"/>
      <c r="Z2562" s="1"/>
      <c r="AA2562" s="2"/>
      <c r="AB2562" s="1"/>
      <c r="AC2562" s="1"/>
      <c r="AD2562" s="2"/>
      <c r="AE2562" s="1"/>
      <c r="AF2562" s="2"/>
    </row>
    <row r="2563" spans="1:32" x14ac:dyDescent="0.25">
      <c r="A2563" s="2"/>
      <c r="B2563" s="48"/>
      <c r="C2563" s="2"/>
      <c r="D2563" s="2"/>
      <c r="E2563" s="2"/>
      <c r="F2563" s="2"/>
      <c r="G2563" s="2"/>
      <c r="H2563" s="2"/>
      <c r="I2563" s="1"/>
      <c r="J2563" s="1"/>
      <c r="K2563" s="1"/>
      <c r="L2563" s="1"/>
      <c r="M2563" s="1"/>
      <c r="N2563" s="2"/>
      <c r="O2563" s="2"/>
      <c r="P2563" s="2"/>
      <c r="Q2563" s="1"/>
      <c r="R2563" s="1"/>
      <c r="S2563" s="1"/>
      <c r="T2563" s="1"/>
      <c r="U2563" s="2"/>
      <c r="V2563" s="1"/>
      <c r="W2563" s="1"/>
      <c r="X2563" s="2"/>
      <c r="Y2563" s="1"/>
      <c r="Z2563" s="1"/>
      <c r="AA2563" s="2"/>
      <c r="AB2563" s="1"/>
      <c r="AC2563" s="1"/>
      <c r="AD2563" s="2"/>
      <c r="AE2563" s="1"/>
      <c r="AF2563" s="2"/>
    </row>
    <row r="2564" spans="1:32" x14ac:dyDescent="0.25">
      <c r="A2564" s="2"/>
      <c r="B2564" s="48"/>
      <c r="C2564" s="2"/>
      <c r="D2564" s="2"/>
      <c r="E2564" s="2"/>
      <c r="F2564" s="2"/>
      <c r="G2564" s="2"/>
      <c r="H2564" s="2"/>
      <c r="I2564" s="1"/>
      <c r="J2564" s="1"/>
      <c r="K2564" s="1"/>
      <c r="L2564" s="1"/>
      <c r="M2564" s="1"/>
      <c r="N2564" s="2"/>
      <c r="O2564" s="2"/>
      <c r="P2564" s="2"/>
      <c r="Q2564" s="1"/>
      <c r="R2564" s="1"/>
      <c r="S2564" s="1"/>
      <c r="T2564" s="1"/>
      <c r="U2564" s="2"/>
      <c r="V2564" s="1"/>
      <c r="W2564" s="1"/>
      <c r="X2564" s="2"/>
      <c r="Y2564" s="1"/>
      <c r="Z2564" s="1"/>
      <c r="AA2564" s="2"/>
      <c r="AB2564" s="1"/>
      <c r="AC2564" s="1"/>
      <c r="AD2564" s="2"/>
      <c r="AE2564" s="1"/>
      <c r="AF2564" s="2"/>
    </row>
    <row r="2565" spans="1:32" x14ac:dyDescent="0.25">
      <c r="A2565" s="2"/>
      <c r="B2565" s="48"/>
      <c r="C2565" s="2"/>
      <c r="D2565" s="2"/>
      <c r="E2565" s="2"/>
      <c r="F2565" s="2"/>
      <c r="G2565" s="2"/>
      <c r="H2565" s="2"/>
      <c r="I2565" s="1"/>
      <c r="J2565" s="1"/>
      <c r="K2565" s="1"/>
      <c r="L2565" s="1"/>
      <c r="M2565" s="1"/>
      <c r="N2565" s="2"/>
      <c r="O2565" s="2"/>
      <c r="P2565" s="2"/>
      <c r="Q2565" s="1"/>
      <c r="R2565" s="1"/>
      <c r="S2565" s="1"/>
      <c r="T2565" s="1"/>
      <c r="U2565" s="2"/>
      <c r="V2565" s="1"/>
      <c r="W2565" s="1"/>
      <c r="X2565" s="2"/>
      <c r="Y2565" s="1"/>
      <c r="Z2565" s="1"/>
      <c r="AA2565" s="2"/>
      <c r="AB2565" s="1"/>
      <c r="AC2565" s="1"/>
      <c r="AD2565" s="2"/>
      <c r="AE2565" s="1"/>
      <c r="AF2565" s="2"/>
    </row>
    <row r="2566" spans="1:32" x14ac:dyDescent="0.25">
      <c r="A2566" s="2"/>
      <c r="B2566" s="48"/>
      <c r="C2566" s="2"/>
      <c r="D2566" s="2"/>
      <c r="E2566" s="2"/>
      <c r="F2566" s="2"/>
      <c r="G2566" s="2"/>
      <c r="H2566" s="2"/>
      <c r="I2566" s="1"/>
      <c r="J2566" s="1"/>
      <c r="K2566" s="1"/>
      <c r="L2566" s="1"/>
      <c r="M2566" s="1"/>
      <c r="N2566" s="2"/>
      <c r="O2566" s="2"/>
      <c r="P2566" s="2"/>
      <c r="Q2566" s="1"/>
      <c r="R2566" s="1"/>
      <c r="S2566" s="1"/>
      <c r="T2566" s="1"/>
      <c r="U2566" s="2"/>
      <c r="V2566" s="1"/>
      <c r="W2566" s="1"/>
      <c r="X2566" s="2"/>
      <c r="Y2566" s="1"/>
      <c r="Z2566" s="1"/>
      <c r="AA2566" s="2"/>
      <c r="AB2566" s="1"/>
      <c r="AC2566" s="1"/>
      <c r="AD2566" s="2"/>
      <c r="AE2566" s="1"/>
      <c r="AF2566" s="2"/>
    </row>
    <row r="2567" spans="1:32" x14ac:dyDescent="0.25">
      <c r="A2567" s="2"/>
      <c r="B2567" s="48"/>
      <c r="C2567" s="2"/>
      <c r="D2567" s="2"/>
      <c r="E2567" s="2"/>
      <c r="F2567" s="2"/>
      <c r="G2567" s="2"/>
      <c r="H2567" s="2"/>
      <c r="I2567" s="1"/>
      <c r="J2567" s="1"/>
      <c r="K2567" s="1"/>
      <c r="L2567" s="1"/>
      <c r="M2567" s="1"/>
      <c r="N2567" s="2"/>
      <c r="O2567" s="2"/>
      <c r="P2567" s="2"/>
      <c r="Q2567" s="1"/>
      <c r="R2567" s="1"/>
      <c r="S2567" s="1"/>
      <c r="T2567" s="1"/>
      <c r="U2567" s="2"/>
      <c r="V2567" s="1"/>
      <c r="W2567" s="1"/>
      <c r="X2567" s="2"/>
      <c r="Y2567" s="1"/>
      <c r="Z2567" s="1"/>
      <c r="AA2567" s="2"/>
      <c r="AB2567" s="1"/>
      <c r="AC2567" s="1"/>
      <c r="AD2567" s="2"/>
      <c r="AE2567" s="1"/>
      <c r="AF2567" s="2"/>
    </row>
    <row r="2568" spans="1:32" x14ac:dyDescent="0.25">
      <c r="A2568" s="2"/>
      <c r="B2568" s="48"/>
      <c r="C2568" s="2"/>
      <c r="D2568" s="2"/>
      <c r="E2568" s="2"/>
      <c r="F2568" s="2"/>
      <c r="G2568" s="2"/>
      <c r="H2568" s="2"/>
      <c r="I2568" s="1"/>
      <c r="J2568" s="1"/>
      <c r="K2568" s="1"/>
      <c r="L2568" s="1"/>
      <c r="M2568" s="1"/>
      <c r="N2568" s="2"/>
      <c r="O2568" s="2"/>
      <c r="P2568" s="2"/>
      <c r="Q2568" s="1"/>
      <c r="R2568" s="1"/>
      <c r="S2568" s="1"/>
      <c r="T2568" s="1"/>
      <c r="U2568" s="2"/>
      <c r="V2568" s="1"/>
      <c r="W2568" s="1"/>
      <c r="X2568" s="2"/>
      <c r="Y2568" s="1"/>
      <c r="Z2568" s="1"/>
      <c r="AA2568" s="2"/>
      <c r="AB2568" s="1"/>
      <c r="AC2568" s="1"/>
      <c r="AD2568" s="2"/>
      <c r="AE2568" s="1"/>
      <c r="AF2568" s="2"/>
    </row>
    <row r="2569" spans="1:32" x14ac:dyDescent="0.25">
      <c r="A2569" s="2"/>
      <c r="B2569" s="48"/>
      <c r="C2569" s="2"/>
      <c r="D2569" s="2"/>
      <c r="E2569" s="2"/>
      <c r="F2569" s="2"/>
      <c r="G2569" s="2"/>
      <c r="H2569" s="2"/>
      <c r="I2569" s="1"/>
      <c r="J2569" s="1"/>
      <c r="K2569" s="1"/>
      <c r="L2569" s="1"/>
      <c r="M2569" s="1"/>
      <c r="N2569" s="2"/>
      <c r="O2569" s="2"/>
      <c r="P2569" s="2"/>
      <c r="Q2569" s="1"/>
      <c r="R2569" s="1"/>
      <c r="S2569" s="1"/>
      <c r="T2569" s="1"/>
      <c r="U2569" s="2"/>
      <c r="V2569" s="1"/>
      <c r="W2569" s="1"/>
      <c r="X2569" s="2"/>
      <c r="Y2569" s="1"/>
      <c r="Z2569" s="1"/>
      <c r="AA2569" s="2"/>
      <c r="AB2569" s="1"/>
      <c r="AC2569" s="1"/>
      <c r="AD2569" s="2"/>
      <c r="AE2569" s="1"/>
      <c r="AF2569" s="2"/>
    </row>
    <row r="2570" spans="1:32" x14ac:dyDescent="0.25">
      <c r="A2570" s="2"/>
      <c r="B2570" s="48"/>
      <c r="C2570" s="2"/>
      <c r="D2570" s="2"/>
      <c r="E2570" s="2"/>
      <c r="F2570" s="2"/>
      <c r="G2570" s="2"/>
      <c r="H2570" s="2"/>
      <c r="I2570" s="1"/>
      <c r="J2570" s="1"/>
      <c r="K2570" s="1"/>
      <c r="L2570" s="1"/>
      <c r="M2570" s="1"/>
      <c r="N2570" s="2"/>
      <c r="O2570" s="2"/>
      <c r="P2570" s="2"/>
      <c r="Q2570" s="1"/>
      <c r="R2570" s="1"/>
      <c r="S2570" s="1"/>
      <c r="T2570" s="1"/>
      <c r="U2570" s="2"/>
      <c r="V2570" s="1"/>
      <c r="W2570" s="1"/>
      <c r="X2570" s="2"/>
      <c r="Y2570" s="1"/>
      <c r="Z2570" s="1"/>
      <c r="AA2570" s="2"/>
      <c r="AB2570" s="1"/>
      <c r="AC2570" s="1"/>
      <c r="AD2570" s="2"/>
      <c r="AE2570" s="1"/>
      <c r="AF2570" s="2"/>
    </row>
    <row r="2571" spans="1:32" x14ac:dyDescent="0.25">
      <c r="A2571" s="2"/>
      <c r="B2571" s="48"/>
      <c r="C2571" s="2"/>
      <c r="D2571" s="2"/>
      <c r="E2571" s="2"/>
      <c r="F2571" s="2"/>
      <c r="G2571" s="2"/>
      <c r="H2571" s="2"/>
      <c r="I2571" s="1"/>
      <c r="J2571" s="1"/>
      <c r="K2571" s="1"/>
      <c r="L2571" s="1"/>
      <c r="M2571" s="1"/>
      <c r="N2571" s="2"/>
      <c r="O2571" s="2"/>
      <c r="P2571" s="2"/>
      <c r="Q2571" s="1"/>
      <c r="R2571" s="1"/>
      <c r="S2571" s="1"/>
      <c r="T2571" s="1"/>
      <c r="U2571" s="2"/>
      <c r="V2571" s="1"/>
      <c r="W2571" s="1"/>
      <c r="X2571" s="2"/>
      <c r="Y2571" s="1"/>
      <c r="Z2571" s="1"/>
      <c r="AA2571" s="2"/>
      <c r="AB2571" s="1"/>
      <c r="AC2571" s="1"/>
      <c r="AD2571" s="2"/>
      <c r="AE2571" s="1"/>
      <c r="AF2571" s="2"/>
    </row>
    <row r="2572" spans="1:32" x14ac:dyDescent="0.25">
      <c r="A2572" s="2"/>
      <c r="B2572" s="48"/>
      <c r="C2572" s="2"/>
      <c r="D2572" s="2"/>
      <c r="E2572" s="2"/>
      <c r="F2572" s="2"/>
      <c r="G2572" s="2"/>
      <c r="H2572" s="2"/>
      <c r="I2572" s="1"/>
      <c r="J2572" s="1"/>
      <c r="K2572" s="1"/>
      <c r="L2572" s="1"/>
      <c r="M2572" s="1"/>
      <c r="N2572" s="2"/>
      <c r="O2572" s="2"/>
      <c r="P2572" s="2"/>
      <c r="Q2572" s="1"/>
      <c r="R2572" s="1"/>
      <c r="S2572" s="1"/>
      <c r="T2572" s="1"/>
      <c r="U2572" s="2"/>
      <c r="V2572" s="1"/>
      <c r="W2572" s="1"/>
      <c r="X2572" s="2"/>
      <c r="Y2572" s="1"/>
      <c r="Z2572" s="1"/>
      <c r="AA2572" s="2"/>
      <c r="AB2572" s="1"/>
      <c r="AC2572" s="1"/>
      <c r="AD2572" s="2"/>
      <c r="AE2572" s="1"/>
      <c r="AF2572" s="2"/>
    </row>
    <row r="2573" spans="1:32" x14ac:dyDescent="0.25">
      <c r="A2573" s="2"/>
      <c r="B2573" s="48"/>
      <c r="C2573" s="2"/>
      <c r="D2573" s="2"/>
      <c r="E2573" s="2"/>
      <c r="F2573" s="2"/>
      <c r="G2573" s="2"/>
      <c r="H2573" s="2"/>
      <c r="I2573" s="1"/>
      <c r="J2573" s="1"/>
      <c r="K2573" s="1"/>
      <c r="L2573" s="1"/>
      <c r="M2573" s="1"/>
      <c r="N2573" s="2"/>
      <c r="O2573" s="2"/>
      <c r="P2573" s="2"/>
      <c r="Q2573" s="1"/>
      <c r="R2573" s="1"/>
      <c r="S2573" s="1"/>
      <c r="T2573" s="1"/>
      <c r="U2573" s="2"/>
      <c r="V2573" s="1"/>
      <c r="W2573" s="1"/>
      <c r="X2573" s="2"/>
      <c r="Y2573" s="1"/>
      <c r="Z2573" s="1"/>
      <c r="AA2573" s="2"/>
      <c r="AB2573" s="1"/>
      <c r="AC2573" s="1"/>
      <c r="AD2573" s="2"/>
      <c r="AE2573" s="1"/>
      <c r="AF2573" s="2"/>
    </row>
    <row r="2574" spans="1:32" x14ac:dyDescent="0.25">
      <c r="A2574" s="2"/>
      <c r="B2574" s="48"/>
      <c r="C2574" s="2"/>
      <c r="D2574" s="2"/>
      <c r="E2574" s="2"/>
      <c r="F2574" s="2"/>
      <c r="G2574" s="2"/>
      <c r="H2574" s="2"/>
      <c r="I2574" s="1"/>
      <c r="J2574" s="1"/>
      <c r="K2574" s="1"/>
      <c r="L2574" s="1"/>
      <c r="M2574" s="1"/>
      <c r="N2574" s="2"/>
      <c r="O2574" s="2"/>
      <c r="P2574" s="2"/>
      <c r="Q2574" s="1"/>
      <c r="R2574" s="1"/>
      <c r="S2574" s="1"/>
      <c r="T2574" s="1"/>
      <c r="U2574" s="2"/>
      <c r="V2574" s="1"/>
      <c r="W2574" s="1"/>
      <c r="X2574" s="2"/>
      <c r="Y2574" s="1"/>
      <c r="Z2574" s="1"/>
      <c r="AA2574" s="2"/>
      <c r="AB2574" s="1"/>
      <c r="AC2574" s="1"/>
      <c r="AD2574" s="2"/>
      <c r="AE2574" s="1"/>
      <c r="AF2574" s="2"/>
    </row>
    <row r="2575" spans="1:32" x14ac:dyDescent="0.25">
      <c r="A2575" s="2"/>
      <c r="B2575" s="48"/>
      <c r="C2575" s="2"/>
      <c r="D2575" s="2"/>
      <c r="E2575" s="2"/>
      <c r="F2575" s="2"/>
      <c r="G2575" s="2"/>
      <c r="H2575" s="2"/>
      <c r="I2575" s="1"/>
      <c r="J2575" s="1"/>
      <c r="K2575" s="1"/>
      <c r="L2575" s="1"/>
      <c r="M2575" s="1"/>
      <c r="N2575" s="2"/>
      <c r="O2575" s="2"/>
      <c r="P2575" s="2"/>
      <c r="Q2575" s="1"/>
      <c r="R2575" s="1"/>
      <c r="S2575" s="1"/>
      <c r="T2575" s="1"/>
      <c r="U2575" s="2"/>
      <c r="V2575" s="1"/>
      <c r="W2575" s="1"/>
      <c r="X2575" s="2"/>
      <c r="Y2575" s="1"/>
      <c r="Z2575" s="1"/>
      <c r="AA2575" s="2"/>
      <c r="AB2575" s="1"/>
      <c r="AC2575" s="1"/>
      <c r="AD2575" s="2"/>
      <c r="AE2575" s="1"/>
      <c r="AF2575" s="2"/>
    </row>
    <row r="2576" spans="1:32" x14ac:dyDescent="0.25">
      <c r="A2576" s="2"/>
      <c r="B2576" s="48"/>
      <c r="C2576" s="2"/>
      <c r="D2576" s="2"/>
      <c r="E2576" s="2"/>
      <c r="F2576" s="2"/>
      <c r="G2576" s="2"/>
      <c r="H2576" s="2"/>
      <c r="I2576" s="1"/>
      <c r="J2576" s="1"/>
      <c r="K2576" s="1"/>
      <c r="L2576" s="1"/>
      <c r="M2576" s="1"/>
      <c r="N2576" s="2"/>
      <c r="O2576" s="2"/>
      <c r="P2576" s="2"/>
      <c r="Q2576" s="1"/>
      <c r="R2576" s="1"/>
      <c r="S2576" s="1"/>
      <c r="T2576" s="1"/>
      <c r="U2576" s="2"/>
      <c r="V2576" s="1"/>
      <c r="W2576" s="1"/>
      <c r="X2576" s="2"/>
      <c r="Y2576" s="1"/>
      <c r="Z2576" s="1"/>
      <c r="AA2576" s="2"/>
      <c r="AB2576" s="1"/>
      <c r="AC2576" s="1"/>
      <c r="AD2576" s="2"/>
      <c r="AE2576" s="1"/>
      <c r="AF2576" s="2"/>
    </row>
    <row r="2577" spans="1:42" x14ac:dyDescent="0.25">
      <c r="A2577" s="2"/>
      <c r="B2577" s="48"/>
      <c r="C2577" s="2"/>
      <c r="D2577" s="2"/>
      <c r="E2577" s="2"/>
      <c r="F2577" s="2"/>
      <c r="G2577" s="2"/>
      <c r="H2577" s="2"/>
      <c r="I2577" s="1"/>
      <c r="J2577" s="1"/>
      <c r="K2577" s="1"/>
      <c r="L2577" s="1"/>
      <c r="M2577" s="1"/>
      <c r="N2577" s="2"/>
      <c r="O2577" s="2"/>
      <c r="P2577" s="2"/>
      <c r="Q2577" s="1"/>
      <c r="R2577" s="1"/>
      <c r="S2577" s="1"/>
      <c r="T2577" s="1"/>
      <c r="U2577" s="2"/>
      <c r="V2577" s="1"/>
      <c r="W2577" s="1"/>
      <c r="X2577" s="2"/>
      <c r="Y2577" s="1"/>
      <c r="Z2577" s="1"/>
      <c r="AA2577" s="2"/>
      <c r="AB2577" s="1"/>
      <c r="AC2577" s="1"/>
      <c r="AD2577" s="2"/>
      <c r="AE2577" s="1"/>
      <c r="AF2577" s="2"/>
    </row>
    <row r="2578" spans="1:42" x14ac:dyDescent="0.25">
      <c r="A2578" s="2"/>
      <c r="B2578" s="48"/>
      <c r="C2578" s="2"/>
      <c r="D2578" s="2"/>
      <c r="E2578" s="2"/>
      <c r="F2578" s="2"/>
      <c r="G2578" s="2"/>
      <c r="H2578" s="2"/>
      <c r="I2578" s="1"/>
      <c r="J2578" s="1"/>
      <c r="K2578" s="1"/>
      <c r="L2578" s="1"/>
      <c r="M2578" s="1"/>
      <c r="N2578" s="2"/>
      <c r="O2578" s="2"/>
      <c r="P2578" s="2"/>
      <c r="Q2578" s="1"/>
      <c r="R2578" s="1"/>
      <c r="S2578" s="1"/>
      <c r="T2578" s="1"/>
      <c r="U2578" s="2"/>
      <c r="V2578" s="1"/>
      <c r="W2578" s="1"/>
      <c r="X2578" s="2"/>
      <c r="Y2578" s="1"/>
      <c r="Z2578" s="1"/>
      <c r="AA2578" s="2"/>
      <c r="AB2578" s="1"/>
      <c r="AC2578" s="1"/>
      <c r="AD2578" s="2"/>
      <c r="AE2578" s="1"/>
      <c r="AF2578" s="2"/>
    </row>
    <row r="2579" spans="1:42" x14ac:dyDescent="0.25">
      <c r="A2579" s="2"/>
      <c r="B2579" s="48"/>
      <c r="C2579" s="2"/>
      <c r="D2579" s="2"/>
      <c r="E2579" s="2"/>
      <c r="F2579" s="2"/>
      <c r="G2579" s="2"/>
      <c r="H2579" s="2"/>
      <c r="I2579" s="1"/>
      <c r="J2579" s="1"/>
      <c r="K2579" s="1"/>
      <c r="L2579" s="1"/>
      <c r="M2579" s="1"/>
      <c r="N2579" s="2"/>
      <c r="O2579" s="2"/>
      <c r="P2579" s="2"/>
      <c r="Q2579" s="1"/>
      <c r="R2579" s="1"/>
      <c r="S2579" s="1"/>
      <c r="T2579" s="1"/>
      <c r="U2579" s="2"/>
      <c r="V2579" s="1"/>
      <c r="W2579" s="1"/>
      <c r="X2579" s="2"/>
      <c r="Y2579" s="1"/>
      <c r="Z2579" s="1"/>
      <c r="AA2579" s="2"/>
      <c r="AB2579" s="1"/>
      <c r="AC2579" s="1"/>
      <c r="AD2579" s="2"/>
      <c r="AE2579" s="1"/>
      <c r="AF2579" s="2"/>
    </row>
    <row r="2580" spans="1:42" x14ac:dyDescent="0.25">
      <c r="A2580" s="2"/>
      <c r="B2580" s="48"/>
      <c r="C2580" s="2"/>
      <c r="D2580" s="2"/>
      <c r="E2580" s="2"/>
      <c r="F2580" s="2"/>
      <c r="G2580" s="2"/>
      <c r="H2580" s="2"/>
      <c r="I2580" s="1"/>
      <c r="J2580" s="1"/>
      <c r="K2580" s="1"/>
      <c r="L2580" s="1"/>
      <c r="M2580" s="1"/>
      <c r="N2580" s="2"/>
      <c r="O2580" s="2"/>
      <c r="P2580" s="2"/>
      <c r="Q2580" s="1"/>
      <c r="R2580" s="1"/>
      <c r="S2580" s="1"/>
      <c r="T2580" s="1"/>
      <c r="U2580" s="2"/>
      <c r="V2580" s="1"/>
      <c r="W2580" s="1"/>
      <c r="X2580" s="2"/>
      <c r="Y2580" s="1"/>
      <c r="Z2580" s="1"/>
      <c r="AA2580" s="2"/>
      <c r="AB2580" s="1"/>
      <c r="AC2580" s="1"/>
      <c r="AD2580" s="2"/>
      <c r="AE2580" s="1"/>
      <c r="AF2580" s="2"/>
    </row>
    <row r="2581" spans="1:42" x14ac:dyDescent="0.25">
      <c r="A2581" s="2"/>
      <c r="B2581" s="48"/>
      <c r="C2581" s="2"/>
      <c r="D2581" s="2"/>
      <c r="E2581" s="2"/>
      <c r="F2581" s="2"/>
      <c r="G2581" s="2"/>
      <c r="H2581" s="2"/>
      <c r="I2581" s="1"/>
      <c r="J2581" s="1"/>
      <c r="K2581" s="1"/>
      <c r="L2581" s="1"/>
      <c r="M2581" s="1"/>
      <c r="N2581" s="2"/>
      <c r="O2581" s="2"/>
      <c r="P2581" s="2"/>
      <c r="Q2581" s="1"/>
      <c r="R2581" s="1"/>
      <c r="S2581" s="1"/>
      <c r="T2581" s="1"/>
      <c r="U2581" s="2"/>
      <c r="V2581" s="1"/>
      <c r="W2581" s="1"/>
      <c r="X2581" s="2"/>
      <c r="Y2581" s="1"/>
      <c r="Z2581" s="1"/>
      <c r="AA2581" s="2"/>
      <c r="AB2581" s="1"/>
      <c r="AC2581" s="1"/>
      <c r="AD2581" s="2"/>
      <c r="AE2581" s="1"/>
      <c r="AF2581" s="2"/>
    </row>
    <row r="2582" spans="1:42" x14ac:dyDescent="0.25">
      <c r="A2582" s="2"/>
      <c r="B2582" s="48"/>
      <c r="C2582" s="2"/>
      <c r="D2582" s="2"/>
      <c r="E2582" s="2"/>
      <c r="F2582" s="2"/>
      <c r="G2582" s="2"/>
      <c r="H2582" s="2"/>
      <c r="I2582" s="1"/>
      <c r="J2582" s="1"/>
      <c r="K2582" s="1"/>
      <c r="L2582" s="1"/>
      <c r="M2582" s="1"/>
      <c r="N2582" s="2"/>
      <c r="O2582" s="2"/>
      <c r="P2582" s="2"/>
      <c r="Q2582" s="1"/>
      <c r="R2582" s="1"/>
      <c r="S2582" s="1"/>
      <c r="T2582" s="1"/>
      <c r="U2582" s="2"/>
      <c r="V2582" s="1"/>
      <c r="W2582" s="1"/>
      <c r="X2582" s="2"/>
      <c r="Y2582" s="1"/>
      <c r="Z2582" s="1"/>
      <c r="AA2582" s="2"/>
      <c r="AB2582" s="1"/>
      <c r="AC2582" s="1"/>
      <c r="AD2582" s="2"/>
      <c r="AE2582" s="1"/>
      <c r="AF2582" s="46"/>
    </row>
    <row r="2583" spans="1:42" x14ac:dyDescent="0.25">
      <c r="A2583" s="2"/>
      <c r="B2583" s="48"/>
      <c r="C2583" s="2"/>
      <c r="D2583" s="2"/>
      <c r="E2583" s="2"/>
      <c r="F2583" s="2"/>
      <c r="G2583" s="2"/>
      <c r="H2583" s="2"/>
      <c r="I2583" s="1"/>
      <c r="J2583" s="1"/>
      <c r="K2583" s="1"/>
      <c r="L2583" s="1"/>
      <c r="M2583" s="1"/>
      <c r="N2583" s="2"/>
      <c r="O2583" s="2"/>
      <c r="P2583" s="2"/>
      <c r="Q2583" s="1"/>
      <c r="R2583" s="1"/>
      <c r="S2583" s="1"/>
      <c r="T2583" s="1"/>
      <c r="U2583" s="2"/>
      <c r="V2583" s="1"/>
      <c r="W2583" s="1"/>
      <c r="X2583" s="2"/>
      <c r="Y2583" s="1"/>
      <c r="Z2583" s="46"/>
      <c r="AA2583" s="46"/>
      <c r="AB2583" s="46"/>
      <c r="AC2583" s="46"/>
      <c r="AD2583" s="46"/>
      <c r="AE2583" s="46"/>
      <c r="AF2583" s="46"/>
    </row>
    <row r="2584" spans="1:42" x14ac:dyDescent="0.25">
      <c r="A2584" s="2"/>
      <c r="B2584" s="48"/>
      <c r="C2584" s="2"/>
      <c r="D2584" s="2"/>
      <c r="E2584" s="2"/>
      <c r="F2584" s="2"/>
      <c r="G2584" s="2"/>
      <c r="H2584" s="2"/>
      <c r="I2584" s="1"/>
      <c r="J2584" s="1"/>
      <c r="K2584" s="1"/>
      <c r="L2584" s="1"/>
      <c r="M2584" s="1"/>
      <c r="N2584" s="2"/>
      <c r="O2584" s="2"/>
      <c r="P2584" s="2"/>
      <c r="Q2584" s="1"/>
      <c r="R2584" s="1"/>
      <c r="S2584" s="1"/>
      <c r="T2584" s="1"/>
      <c r="U2584" s="2"/>
      <c r="V2584" s="1"/>
      <c r="W2584" s="1"/>
      <c r="X2584" s="2"/>
      <c r="Y2584" s="1"/>
      <c r="Z2584" s="1"/>
      <c r="AA2584" s="2"/>
      <c r="AB2584" s="1"/>
      <c r="AC2584" s="1"/>
      <c r="AD2584" s="2"/>
      <c r="AE2584" s="1"/>
      <c r="AF2584" s="2"/>
      <c r="AG2584" s="2"/>
      <c r="AH2584" s="1"/>
      <c r="AI2584" s="1"/>
      <c r="AJ2584" s="2"/>
      <c r="AK2584" s="1"/>
      <c r="AL2584" s="1"/>
      <c r="AM2584" s="49"/>
      <c r="AN2584" s="2"/>
      <c r="AO2584" s="49"/>
      <c r="AP2584" s="2"/>
    </row>
    <row r="2585" spans="1:42" x14ac:dyDescent="0.25">
      <c r="A2585" s="2"/>
      <c r="B2585" s="67"/>
      <c r="C2585" s="68"/>
      <c r="D2585" s="68"/>
      <c r="E2585" s="68"/>
      <c r="F2585" s="68"/>
      <c r="G2585" s="68"/>
      <c r="H2585" s="68"/>
      <c r="I2585" s="69"/>
      <c r="J2585" s="69"/>
      <c r="K2585" s="69"/>
      <c r="L2585" s="69"/>
      <c r="M2585" s="69"/>
      <c r="N2585" s="68"/>
      <c r="O2585" s="68"/>
      <c r="P2585" s="68"/>
      <c r="Q2585" s="1"/>
      <c r="R2585" s="69"/>
      <c r="S2585" s="69"/>
      <c r="T2585" s="69"/>
      <c r="U2585" s="68"/>
      <c r="V2585" s="69"/>
      <c r="W2585" s="69"/>
      <c r="X2585" s="68"/>
      <c r="Y2585" s="69"/>
      <c r="Z2585" s="69"/>
      <c r="AA2585" s="68"/>
      <c r="AB2585" s="69"/>
      <c r="AC2585" s="69"/>
      <c r="AD2585" s="68"/>
      <c r="AE2585" s="69"/>
      <c r="AF2585" s="68"/>
      <c r="AG2585" s="68"/>
      <c r="AH2585" s="69"/>
      <c r="AI2585" s="69"/>
      <c r="AJ2585" s="68"/>
      <c r="AK2585" s="69"/>
      <c r="AL2585" s="69"/>
      <c r="AM2585" s="72"/>
      <c r="AN2585" s="68"/>
      <c r="AO2585" s="72"/>
      <c r="AP2585" s="68"/>
    </row>
    <row r="2586" spans="1:42" x14ac:dyDescent="0.25">
      <c r="A2586" s="2"/>
      <c r="B2586" s="67"/>
      <c r="C2586" s="68"/>
      <c r="D2586" s="68"/>
      <c r="E2586" s="68"/>
      <c r="F2586" s="68"/>
      <c r="G2586" s="68"/>
      <c r="H2586" s="68"/>
      <c r="I2586" s="69"/>
      <c r="J2586" s="69"/>
      <c r="K2586" s="69"/>
      <c r="L2586" s="69"/>
      <c r="M2586" s="69"/>
      <c r="N2586" s="68"/>
      <c r="O2586" s="68"/>
      <c r="P2586" s="68"/>
      <c r="Q2586" s="1"/>
      <c r="R2586" s="69"/>
      <c r="S2586" s="69"/>
      <c r="T2586" s="69"/>
      <c r="U2586" s="68"/>
      <c r="V2586" s="69"/>
      <c r="W2586" s="69"/>
      <c r="X2586" s="68"/>
      <c r="Y2586" s="69"/>
      <c r="Z2586" s="69"/>
      <c r="AA2586" s="68"/>
      <c r="AB2586" s="69"/>
      <c r="AC2586" s="69"/>
      <c r="AD2586" s="68"/>
      <c r="AE2586" s="69"/>
      <c r="AF2586" s="68"/>
      <c r="AG2586" s="68"/>
      <c r="AH2586" s="69"/>
      <c r="AI2586" s="69"/>
      <c r="AJ2586" s="68"/>
      <c r="AK2586" s="69"/>
      <c r="AL2586" s="69"/>
      <c r="AM2586" s="72"/>
      <c r="AN2586" s="68"/>
      <c r="AO2586" s="72"/>
      <c r="AP2586" s="68"/>
    </row>
    <row r="2587" spans="1:42" x14ac:dyDescent="0.25">
      <c r="A2587" s="2"/>
      <c r="B2587" s="67"/>
      <c r="C2587" s="68"/>
      <c r="D2587" s="68"/>
      <c r="E2587" s="68"/>
      <c r="F2587" s="68"/>
      <c r="G2587" s="68"/>
      <c r="H2587" s="68"/>
      <c r="I2587" s="69"/>
      <c r="J2587" s="69"/>
      <c r="K2587" s="69"/>
      <c r="L2587" s="69"/>
      <c r="M2587" s="69"/>
      <c r="N2587" s="68"/>
      <c r="O2587" s="68"/>
      <c r="P2587" s="68"/>
      <c r="Q2587" s="1"/>
      <c r="R2587" s="69"/>
      <c r="S2587" s="69"/>
      <c r="T2587" s="69"/>
      <c r="U2587" s="68"/>
      <c r="V2587" s="69"/>
      <c r="W2587" s="69"/>
      <c r="X2587" s="68"/>
      <c r="Y2587" s="69"/>
      <c r="Z2587" s="69"/>
      <c r="AA2587" s="68"/>
      <c r="AB2587" s="69"/>
      <c r="AC2587" s="69"/>
      <c r="AD2587" s="68"/>
      <c r="AE2587" s="69"/>
      <c r="AF2587" s="68"/>
      <c r="AG2587" s="68"/>
      <c r="AH2587" s="69"/>
      <c r="AI2587" s="69"/>
      <c r="AJ2587" s="68"/>
      <c r="AK2587" s="69"/>
      <c r="AL2587" s="69"/>
      <c r="AM2587" s="72"/>
      <c r="AN2587" s="68"/>
      <c r="AO2587" s="72"/>
      <c r="AP2587" s="68"/>
    </row>
    <row r="2588" spans="1:42" x14ac:dyDescent="0.25">
      <c r="A2588" s="2"/>
      <c r="B2588" s="67"/>
      <c r="C2588" s="68"/>
      <c r="D2588" s="68"/>
      <c r="E2588" s="68"/>
      <c r="F2588" s="68"/>
      <c r="G2588" s="68"/>
      <c r="H2588" s="68"/>
      <c r="I2588" s="69"/>
      <c r="J2588" s="69"/>
      <c r="K2588" s="69"/>
      <c r="L2588" s="69"/>
      <c r="M2588" s="69"/>
      <c r="N2588" s="68"/>
      <c r="O2588" s="68"/>
      <c r="P2588" s="68"/>
      <c r="Q2588" s="1"/>
      <c r="R2588" s="69"/>
      <c r="S2588" s="69"/>
      <c r="T2588" s="69"/>
      <c r="U2588" s="68"/>
      <c r="V2588" s="69"/>
      <c r="W2588" s="69"/>
      <c r="X2588" s="68"/>
      <c r="Y2588" s="69"/>
      <c r="Z2588" s="69"/>
      <c r="AA2588" s="68"/>
      <c r="AB2588" s="69"/>
      <c r="AC2588" s="69"/>
      <c r="AD2588" s="68"/>
      <c r="AE2588" s="69"/>
      <c r="AF2588" s="68"/>
      <c r="AG2588" s="68"/>
      <c r="AH2588" s="69"/>
      <c r="AI2588" s="69"/>
      <c r="AJ2588" s="68"/>
      <c r="AK2588" s="69"/>
      <c r="AL2588" s="69"/>
      <c r="AM2588" s="72"/>
      <c r="AN2588" s="68"/>
      <c r="AO2588" s="72"/>
      <c r="AP2588" s="68"/>
    </row>
    <row r="2589" spans="1:42" x14ac:dyDescent="0.25">
      <c r="A2589" s="2"/>
      <c r="B2589" s="67"/>
      <c r="C2589" s="68"/>
      <c r="D2589" s="68"/>
      <c r="E2589" s="68"/>
      <c r="F2589" s="68"/>
      <c r="G2589" s="68"/>
      <c r="H2589" s="68"/>
      <c r="I2589" s="69"/>
      <c r="J2589" s="69"/>
      <c r="K2589" s="69"/>
      <c r="L2589" s="69"/>
      <c r="M2589" s="69"/>
      <c r="N2589" s="68"/>
      <c r="O2589" s="68"/>
      <c r="P2589" s="68"/>
      <c r="Q2589" s="1"/>
      <c r="R2589" s="69"/>
      <c r="S2589" s="69"/>
      <c r="T2589" s="69"/>
      <c r="U2589" s="68"/>
      <c r="V2589" s="69"/>
      <c r="W2589" s="69"/>
      <c r="X2589" s="68"/>
      <c r="Y2589" s="69"/>
      <c r="Z2589" s="69"/>
      <c r="AA2589" s="68"/>
      <c r="AB2589" s="69"/>
      <c r="AC2589" s="69"/>
      <c r="AD2589" s="68"/>
      <c r="AE2589" s="69"/>
      <c r="AF2589" s="68"/>
      <c r="AG2589" s="68"/>
      <c r="AH2589" s="69"/>
      <c r="AI2589" s="69"/>
      <c r="AJ2589" s="68"/>
      <c r="AK2589" s="69"/>
      <c r="AL2589" s="69"/>
      <c r="AM2589" s="70"/>
      <c r="AN2589" s="71"/>
      <c r="AO2589" s="70"/>
      <c r="AP2589" s="71"/>
    </row>
    <row r="2590" spans="1:42" x14ac:dyDescent="0.25">
      <c r="A2590" s="2"/>
      <c r="B2590" s="67"/>
      <c r="C2590" s="68"/>
      <c r="D2590" s="68"/>
      <c r="E2590" s="68"/>
      <c r="F2590" s="68"/>
      <c r="G2590" s="68"/>
      <c r="H2590" s="68"/>
      <c r="I2590" s="69"/>
      <c r="J2590" s="69"/>
      <c r="K2590" s="69"/>
      <c r="L2590" s="69"/>
      <c r="M2590" s="69"/>
      <c r="N2590" s="68"/>
      <c r="O2590" s="68"/>
      <c r="P2590" s="68"/>
      <c r="Q2590" s="1"/>
      <c r="R2590" s="69"/>
      <c r="S2590" s="69"/>
      <c r="T2590" s="69"/>
      <c r="U2590" s="68"/>
      <c r="V2590" s="69"/>
      <c r="W2590" s="69"/>
      <c r="X2590" s="68"/>
      <c r="Y2590" s="69"/>
      <c r="Z2590" s="69"/>
      <c r="AA2590" s="68"/>
      <c r="AB2590" s="69"/>
      <c r="AC2590" s="69"/>
      <c r="AD2590" s="68"/>
      <c r="AE2590" s="69"/>
      <c r="AF2590" s="68"/>
      <c r="AG2590" s="68"/>
      <c r="AH2590" s="69"/>
      <c r="AI2590" s="69"/>
      <c r="AJ2590" s="68"/>
      <c r="AK2590" s="69"/>
      <c r="AL2590" s="69"/>
      <c r="AM2590" s="70"/>
      <c r="AN2590" s="71"/>
      <c r="AO2590" s="70"/>
      <c r="AP2590" s="71"/>
    </row>
    <row r="2591" spans="1:42" x14ac:dyDescent="0.25">
      <c r="A2591" s="2"/>
      <c r="B2591" s="48"/>
      <c r="C2591" s="2"/>
      <c r="D2591" s="2"/>
      <c r="E2591" s="2"/>
      <c r="F2591" s="2"/>
      <c r="G2591" s="2"/>
      <c r="H2591" s="2"/>
      <c r="I2591" s="1"/>
      <c r="J2591" s="1"/>
      <c r="K2591" s="1"/>
      <c r="L2591" s="1"/>
      <c r="M2591" s="1"/>
      <c r="N2591" s="2"/>
      <c r="O2591" s="2"/>
      <c r="P2591" s="2"/>
      <c r="Q2591" s="1"/>
      <c r="R2591" s="1"/>
      <c r="S2591" s="1"/>
      <c r="T2591" s="1"/>
      <c r="U2591" s="2"/>
      <c r="V2591" s="1"/>
      <c r="W2591" s="1"/>
      <c r="X2591" s="2"/>
      <c r="Y2591" s="1"/>
      <c r="Z2591" s="1"/>
      <c r="AA2591" s="2"/>
      <c r="AB2591" s="1"/>
      <c r="AC2591" s="1"/>
      <c r="AD2591" s="2"/>
      <c r="AE2591" s="1"/>
      <c r="AF2591" s="2"/>
      <c r="AG2591" s="2"/>
      <c r="AH2591" s="1"/>
      <c r="AI2591" s="1"/>
      <c r="AJ2591" s="2"/>
      <c r="AK2591" s="1"/>
      <c r="AL2591" s="1"/>
      <c r="AM2591" s="64"/>
      <c r="AN2591" s="65"/>
      <c r="AO2591" s="64"/>
      <c r="AP2591" s="65"/>
    </row>
    <row r="2592" spans="1:42" x14ac:dyDescent="0.25">
      <c r="A2592" s="2"/>
      <c r="B2592" s="48"/>
      <c r="C2592" s="2"/>
      <c r="D2592" s="2"/>
      <c r="E2592" s="2"/>
      <c r="F2592" s="2"/>
      <c r="G2592" s="2"/>
      <c r="H2592" s="2"/>
      <c r="I2592" s="1"/>
      <c r="J2592" s="1"/>
      <c r="K2592" s="1"/>
      <c r="L2592" s="1"/>
      <c r="M2592" s="1"/>
      <c r="N2592" s="2"/>
      <c r="O2592" s="2"/>
      <c r="P2592" s="2"/>
      <c r="Q2592" s="1"/>
      <c r="R2592" s="1"/>
      <c r="S2592" s="1"/>
      <c r="T2592" s="1"/>
      <c r="U2592" s="2"/>
      <c r="V2592" s="1"/>
      <c r="W2592" s="1"/>
      <c r="X2592" s="2"/>
      <c r="Y2592" s="1"/>
      <c r="Z2592" s="1"/>
      <c r="AA2592" s="2"/>
      <c r="AB2592" s="1"/>
      <c r="AC2592" s="1"/>
      <c r="AD2592" s="2"/>
      <c r="AE2592" s="1"/>
      <c r="AF2592" s="2"/>
      <c r="AG2592" s="2"/>
      <c r="AH2592" s="1"/>
      <c r="AI2592" s="1"/>
      <c r="AJ2592" s="2"/>
      <c r="AK2592" s="1"/>
      <c r="AL2592" s="1"/>
      <c r="AM2592" s="64"/>
      <c r="AN2592" s="65"/>
      <c r="AO2592" s="64"/>
      <c r="AP2592" s="65"/>
    </row>
    <row r="2593" spans="1:42" x14ac:dyDescent="0.25">
      <c r="A2593" s="2"/>
      <c r="B2593" s="48"/>
      <c r="C2593" s="2"/>
      <c r="D2593" s="2"/>
      <c r="E2593" s="2"/>
      <c r="F2593" s="2"/>
      <c r="G2593" s="2"/>
      <c r="H2593" s="2"/>
      <c r="I2593" s="1"/>
      <c r="J2593" s="1"/>
      <c r="K2593" s="1"/>
      <c r="L2593" s="1"/>
      <c r="M2593" s="1"/>
      <c r="N2593" s="2"/>
      <c r="O2593" s="2"/>
      <c r="P2593" s="2"/>
      <c r="Q2593" s="1"/>
      <c r="R2593" s="1"/>
      <c r="S2593" s="1"/>
      <c r="T2593" s="1"/>
      <c r="U2593" s="2"/>
      <c r="V2593" s="1"/>
      <c r="W2593" s="1"/>
      <c r="X2593" s="2"/>
      <c r="Y2593" s="1"/>
      <c r="Z2593" s="1"/>
      <c r="AA2593" s="2"/>
      <c r="AB2593" s="1"/>
      <c r="AC2593" s="1"/>
      <c r="AD2593" s="2"/>
      <c r="AE2593" s="1"/>
      <c r="AF2593" s="2"/>
      <c r="AG2593" s="2"/>
      <c r="AH2593" s="1"/>
      <c r="AI2593" s="1"/>
      <c r="AJ2593" s="2"/>
      <c r="AK2593" s="1"/>
      <c r="AL2593" s="1"/>
      <c r="AM2593" s="64"/>
      <c r="AN2593" s="65"/>
      <c r="AO2593" s="64"/>
      <c r="AP2593" s="65"/>
    </row>
    <row r="2594" spans="1:42" x14ac:dyDescent="0.25">
      <c r="A2594" s="2"/>
      <c r="B2594" s="48"/>
      <c r="C2594" s="2"/>
      <c r="D2594" s="2"/>
      <c r="E2594" s="2"/>
      <c r="F2594" s="2"/>
      <c r="G2594" s="2"/>
      <c r="H2594" s="2"/>
      <c r="I2594" s="1"/>
      <c r="J2594" s="1"/>
      <c r="K2594" s="1"/>
      <c r="L2594" s="1"/>
      <c r="M2594" s="1"/>
      <c r="N2594" s="2"/>
      <c r="O2594" s="2"/>
      <c r="P2594" s="2"/>
      <c r="Q2594" s="1"/>
      <c r="R2594" s="1"/>
      <c r="S2594" s="1"/>
      <c r="T2594" s="1"/>
      <c r="U2594" s="2"/>
      <c r="V2594" s="1"/>
      <c r="W2594" s="1"/>
      <c r="X2594" s="2"/>
      <c r="Y2594" s="1"/>
      <c r="Z2594" s="1"/>
      <c r="AA2594" s="2"/>
      <c r="AB2594" s="1"/>
      <c r="AC2594" s="1"/>
      <c r="AD2594" s="2"/>
      <c r="AE2594" s="1"/>
      <c r="AF2594" s="2"/>
      <c r="AG2594" s="2"/>
      <c r="AH2594" s="1"/>
      <c r="AI2594" s="1"/>
      <c r="AJ2594" s="2"/>
      <c r="AK2594" s="1"/>
      <c r="AL2594" s="1"/>
      <c r="AM2594" s="64"/>
      <c r="AN2594" s="65"/>
      <c r="AO2594" s="64"/>
      <c r="AP2594" s="65"/>
    </row>
    <row r="2595" spans="1:42" x14ac:dyDescent="0.25">
      <c r="A2595" s="2"/>
      <c r="B2595" s="48"/>
      <c r="C2595" s="2"/>
      <c r="D2595" s="2"/>
      <c r="E2595" s="2"/>
      <c r="F2595" s="2"/>
      <c r="G2595" s="2"/>
      <c r="H2595" s="2"/>
      <c r="I2595" s="1"/>
      <c r="J2595" s="1"/>
      <c r="K2595" s="1"/>
      <c r="L2595" s="1"/>
      <c r="M2595" s="1"/>
      <c r="N2595" s="2"/>
      <c r="O2595" s="2"/>
      <c r="P2595" s="2"/>
      <c r="Q2595" s="1"/>
      <c r="R2595" s="1"/>
      <c r="S2595" s="1"/>
      <c r="T2595" s="1"/>
      <c r="U2595" s="2"/>
      <c r="V2595" s="1"/>
      <c r="W2595" s="1"/>
      <c r="X2595" s="2"/>
      <c r="Y2595" s="1"/>
      <c r="Z2595" s="1"/>
      <c r="AA2595" s="2"/>
      <c r="AB2595" s="1"/>
      <c r="AC2595" s="1"/>
      <c r="AD2595" s="2"/>
      <c r="AE2595" s="1"/>
      <c r="AF2595" s="2"/>
      <c r="AG2595" s="2"/>
      <c r="AH2595" s="1"/>
      <c r="AI2595" s="1"/>
      <c r="AJ2595" s="2"/>
      <c r="AK2595" s="1"/>
      <c r="AL2595" s="1"/>
      <c r="AM2595" s="64"/>
      <c r="AN2595" s="65"/>
      <c r="AO2595" s="64"/>
      <c r="AP2595" s="65"/>
    </row>
    <row r="2596" spans="1:42" x14ac:dyDescent="0.25">
      <c r="A2596" s="2"/>
      <c r="B2596" s="48"/>
      <c r="C2596" s="2"/>
      <c r="D2596" s="2"/>
      <c r="E2596" s="2"/>
      <c r="F2596" s="2"/>
      <c r="G2596" s="2"/>
      <c r="H2596" s="2"/>
      <c r="I2596" s="1"/>
      <c r="J2596" s="1"/>
      <c r="K2596" s="1"/>
      <c r="L2596" s="1"/>
      <c r="M2596" s="1"/>
      <c r="N2596" s="2"/>
      <c r="O2596" s="2"/>
      <c r="P2596" s="2"/>
      <c r="Q2596" s="1"/>
      <c r="R2596" s="1"/>
      <c r="S2596" s="1"/>
      <c r="T2596" s="1"/>
      <c r="U2596" s="2"/>
      <c r="V2596" s="1"/>
      <c r="W2596" s="1"/>
      <c r="X2596" s="2"/>
      <c r="Y2596" s="1"/>
      <c r="Z2596" s="1"/>
      <c r="AA2596" s="2"/>
      <c r="AB2596" s="1"/>
      <c r="AC2596" s="1"/>
      <c r="AD2596" s="2"/>
      <c r="AE2596" s="1"/>
      <c r="AF2596" s="2"/>
      <c r="AG2596" s="2"/>
      <c r="AH2596" s="1"/>
      <c r="AI2596" s="1"/>
      <c r="AJ2596" s="2"/>
      <c r="AK2596" s="1"/>
      <c r="AL2596" s="1"/>
      <c r="AM2596" s="64"/>
      <c r="AN2596" s="65"/>
      <c r="AO2596" s="64"/>
      <c r="AP2596" s="65"/>
    </row>
    <row r="2597" spans="1:42" x14ac:dyDescent="0.25">
      <c r="A2597" s="2"/>
      <c r="B2597" s="48"/>
      <c r="C2597" s="2"/>
      <c r="D2597" s="2"/>
      <c r="E2597" s="2"/>
      <c r="F2597" s="2"/>
      <c r="G2597" s="2"/>
      <c r="H2597" s="2"/>
      <c r="I2597" s="1"/>
      <c r="J2597" s="1"/>
      <c r="K2597" s="1"/>
      <c r="L2597" s="1"/>
      <c r="M2597" s="1"/>
      <c r="N2597" s="2"/>
      <c r="O2597" s="2"/>
      <c r="P2597" s="2"/>
      <c r="Q2597" s="1"/>
      <c r="R2597" s="1"/>
      <c r="S2597" s="1"/>
      <c r="T2597" s="1"/>
      <c r="U2597" s="2"/>
      <c r="V2597" s="1"/>
      <c r="W2597" s="1"/>
      <c r="X2597" s="2"/>
      <c r="Y2597" s="1"/>
      <c r="Z2597" s="1"/>
      <c r="AA2597" s="2"/>
      <c r="AB2597" s="1"/>
      <c r="AC2597" s="1"/>
      <c r="AD2597" s="2"/>
      <c r="AE2597" s="1"/>
      <c r="AF2597" s="2"/>
      <c r="AG2597" s="2"/>
      <c r="AH2597" s="1"/>
      <c r="AI2597" s="1"/>
      <c r="AJ2597" s="2"/>
      <c r="AK2597" s="1"/>
      <c r="AL2597" s="1"/>
      <c r="AM2597" s="64"/>
      <c r="AN2597" s="65"/>
      <c r="AO2597" s="64"/>
      <c r="AP2597" s="65"/>
    </row>
    <row r="2598" spans="1:42" x14ac:dyDescent="0.25">
      <c r="A2598" s="2"/>
      <c r="B2598" s="48"/>
      <c r="C2598" s="2"/>
      <c r="D2598" s="2"/>
      <c r="E2598" s="2"/>
      <c r="F2598" s="2"/>
      <c r="G2598" s="2"/>
      <c r="H2598" s="2"/>
      <c r="I2598" s="1"/>
      <c r="J2598" s="1"/>
      <c r="K2598" s="1"/>
      <c r="L2598" s="1"/>
      <c r="M2598" s="1"/>
      <c r="N2598" s="2"/>
      <c r="O2598" s="2"/>
      <c r="P2598" s="2"/>
      <c r="Q2598" s="1"/>
      <c r="R2598" s="1"/>
      <c r="S2598" s="1"/>
      <c r="T2598" s="1"/>
      <c r="U2598" s="2"/>
      <c r="V2598" s="1"/>
      <c r="W2598" s="1"/>
      <c r="X2598" s="2"/>
      <c r="Y2598" s="1"/>
      <c r="Z2598" s="1"/>
      <c r="AA2598" s="2"/>
      <c r="AB2598" s="1"/>
      <c r="AC2598" s="1"/>
      <c r="AD2598" s="2"/>
      <c r="AE2598" s="1"/>
      <c r="AF2598" s="2"/>
      <c r="AG2598" s="2"/>
      <c r="AH2598" s="1"/>
      <c r="AI2598" s="1"/>
      <c r="AJ2598" s="2"/>
      <c r="AK2598" s="1"/>
      <c r="AL2598" s="1"/>
      <c r="AM2598" s="66"/>
      <c r="AN2598" s="45"/>
      <c r="AO2598" s="66"/>
      <c r="AP2598" s="45"/>
    </row>
    <row r="2599" spans="1:42" x14ac:dyDescent="0.25">
      <c r="A2599" s="2"/>
      <c r="B2599" s="48"/>
      <c r="C2599" s="2"/>
      <c r="D2599" s="2"/>
      <c r="E2599" s="2"/>
      <c r="F2599" s="2"/>
      <c r="G2599" s="2"/>
      <c r="H2599" s="2"/>
      <c r="I2599" s="1"/>
      <c r="J2599" s="1"/>
      <c r="K2599" s="1"/>
      <c r="L2599" s="1"/>
      <c r="M2599" s="1"/>
      <c r="N2599" s="2"/>
      <c r="O2599" s="2"/>
      <c r="P2599" s="2"/>
      <c r="Q2599" s="1"/>
      <c r="R2599" s="1"/>
      <c r="S2599" s="1"/>
      <c r="T2599" s="1"/>
      <c r="U2599" s="2"/>
      <c r="V2599" s="1"/>
      <c r="W2599" s="1"/>
      <c r="X2599" s="2"/>
      <c r="Y2599" s="1"/>
      <c r="Z2599" s="1"/>
      <c r="AA2599" s="2"/>
      <c r="AB2599" s="1"/>
      <c r="AC2599" s="1"/>
      <c r="AD2599" s="2"/>
      <c r="AE2599" s="1"/>
      <c r="AF2599" s="2"/>
      <c r="AG2599" s="2"/>
      <c r="AH2599" s="1"/>
      <c r="AI2599" s="1"/>
      <c r="AJ2599" s="2"/>
      <c r="AK2599" s="1"/>
      <c r="AL2599" s="1"/>
      <c r="AM2599" s="49"/>
      <c r="AN2599" s="2"/>
      <c r="AO2599" s="49"/>
      <c r="AP2599" s="2"/>
    </row>
    <row r="2600" spans="1:42" x14ac:dyDescent="0.25">
      <c r="A2600" s="2"/>
      <c r="B2600" s="48"/>
      <c r="C2600" s="2"/>
      <c r="D2600" s="2"/>
      <c r="E2600" s="2"/>
      <c r="F2600" s="2"/>
      <c r="G2600" s="2"/>
      <c r="H2600" s="2"/>
      <c r="I2600" s="1"/>
      <c r="J2600" s="1"/>
      <c r="K2600" s="1"/>
      <c r="L2600" s="1"/>
      <c r="M2600" s="1"/>
      <c r="N2600" s="2"/>
      <c r="O2600" s="2"/>
      <c r="P2600" s="2"/>
      <c r="Q2600" s="1"/>
      <c r="R2600" s="1"/>
      <c r="S2600" s="1"/>
      <c r="T2600" s="1"/>
      <c r="U2600" s="2"/>
      <c r="V2600" s="1"/>
      <c r="W2600" s="1"/>
      <c r="X2600" s="2"/>
      <c r="Y2600" s="1"/>
      <c r="Z2600" s="1"/>
      <c r="AA2600" s="2"/>
      <c r="AB2600" s="1"/>
      <c r="AC2600" s="1"/>
      <c r="AD2600" s="2"/>
      <c r="AE2600" s="1"/>
      <c r="AF2600" s="2"/>
      <c r="AG2600" s="2"/>
      <c r="AH2600" s="1"/>
      <c r="AI2600" s="1"/>
      <c r="AJ2600" s="2"/>
      <c r="AK2600" s="1"/>
      <c r="AL2600" s="1"/>
      <c r="AM2600" s="66"/>
      <c r="AN2600" s="45"/>
      <c r="AO2600" s="66"/>
      <c r="AP2600" s="45"/>
    </row>
    <row r="2601" spans="1:42" x14ac:dyDescent="0.25">
      <c r="A2601" s="2"/>
      <c r="B2601" s="48"/>
      <c r="C2601" s="2"/>
      <c r="D2601" s="2"/>
      <c r="E2601" s="2"/>
      <c r="F2601" s="2"/>
      <c r="G2601" s="2"/>
      <c r="H2601" s="2"/>
      <c r="I2601" s="1"/>
      <c r="J2601" s="1"/>
      <c r="K2601" s="1"/>
      <c r="L2601" s="1"/>
      <c r="M2601" s="1"/>
      <c r="N2601" s="2"/>
      <c r="O2601" s="2"/>
      <c r="P2601" s="2"/>
      <c r="Q2601" s="1"/>
      <c r="R2601" s="1"/>
      <c r="S2601" s="1"/>
      <c r="T2601" s="1"/>
      <c r="U2601" s="2"/>
      <c r="V2601" s="1"/>
      <c r="W2601" s="1"/>
      <c r="X2601" s="2"/>
      <c r="Y2601" s="1"/>
      <c r="Z2601" s="1"/>
      <c r="AA2601" s="2"/>
      <c r="AB2601" s="1"/>
      <c r="AC2601" s="1"/>
      <c r="AD2601" s="2"/>
      <c r="AE2601" s="1"/>
      <c r="AF2601" s="2"/>
      <c r="AG2601" s="2"/>
      <c r="AH2601" s="1"/>
      <c r="AI2601" s="1"/>
      <c r="AJ2601" s="2"/>
      <c r="AK2601" s="1"/>
      <c r="AL2601" s="1"/>
      <c r="AM2601" s="66"/>
      <c r="AN2601" s="45"/>
      <c r="AO2601" s="66"/>
      <c r="AP2601" s="45"/>
    </row>
    <row r="2602" spans="1:42" x14ac:dyDescent="0.25">
      <c r="A2602" s="2"/>
      <c r="B2602" s="48"/>
      <c r="C2602" s="2"/>
      <c r="D2602" s="2"/>
      <c r="E2602" s="2"/>
      <c r="F2602" s="2"/>
      <c r="G2602" s="2"/>
      <c r="H2602" s="2"/>
      <c r="I2602" s="1"/>
      <c r="J2602" s="1"/>
      <c r="K2602" s="1"/>
      <c r="L2602" s="1"/>
      <c r="M2602" s="1"/>
      <c r="N2602" s="2"/>
      <c r="O2602" s="2"/>
      <c r="P2602" s="2"/>
      <c r="Q2602" s="1"/>
      <c r="R2602" s="1"/>
      <c r="S2602" s="1"/>
      <c r="T2602" s="1"/>
      <c r="U2602" s="2"/>
      <c r="V2602" s="1"/>
      <c r="W2602" s="1"/>
      <c r="X2602" s="2"/>
      <c r="Y2602" s="1"/>
      <c r="Z2602" s="1"/>
      <c r="AA2602" s="2"/>
      <c r="AB2602" s="1"/>
      <c r="AC2602" s="1"/>
      <c r="AD2602" s="2"/>
      <c r="AE2602" s="1"/>
      <c r="AF2602" s="2"/>
      <c r="AG2602" s="2"/>
      <c r="AH2602" s="1"/>
      <c r="AI2602" s="1"/>
      <c r="AJ2602" s="2"/>
      <c r="AK2602" s="1"/>
      <c r="AL2602" s="1"/>
      <c r="AM2602" s="66"/>
      <c r="AN2602" s="45"/>
      <c r="AO2602" s="66"/>
      <c r="AP2602" s="45"/>
    </row>
    <row r="2603" spans="1:42" x14ac:dyDescent="0.25">
      <c r="A2603" s="2"/>
      <c r="B2603" s="48"/>
      <c r="C2603" s="2"/>
      <c r="D2603" s="2"/>
      <c r="E2603" s="2"/>
      <c r="F2603" s="2"/>
      <c r="G2603" s="2"/>
      <c r="H2603" s="2"/>
      <c r="I2603" s="1"/>
      <c r="J2603" s="1"/>
      <c r="K2603" s="1"/>
      <c r="L2603" s="1"/>
      <c r="M2603" s="1"/>
      <c r="N2603" s="2"/>
      <c r="O2603" s="2"/>
      <c r="P2603" s="2"/>
      <c r="Q2603" s="1"/>
      <c r="R2603" s="1"/>
      <c r="S2603" s="1"/>
      <c r="T2603" s="1"/>
      <c r="U2603" s="2"/>
      <c r="V2603" s="1"/>
      <c r="W2603" s="1"/>
      <c r="X2603" s="2"/>
      <c r="Y2603" s="1"/>
      <c r="Z2603" s="1"/>
      <c r="AA2603" s="2"/>
      <c r="AB2603" s="1"/>
      <c r="AC2603" s="1"/>
      <c r="AD2603" s="2"/>
      <c r="AE2603" s="1"/>
      <c r="AF2603" s="2"/>
      <c r="AG2603" s="2"/>
      <c r="AH2603" s="1"/>
      <c r="AI2603" s="1"/>
      <c r="AJ2603" s="2"/>
      <c r="AK2603" s="1"/>
      <c r="AL2603" s="1"/>
      <c r="AM2603" s="66"/>
      <c r="AN2603" s="45"/>
      <c r="AO2603" s="66"/>
      <c r="AP2603" s="45"/>
    </row>
    <row r="2604" spans="1:42" x14ac:dyDescent="0.25">
      <c r="A2604" s="2"/>
      <c r="B2604" s="48"/>
      <c r="C2604" s="2"/>
      <c r="D2604" s="2"/>
      <c r="E2604" s="2"/>
      <c r="F2604" s="2"/>
      <c r="G2604" s="2"/>
      <c r="H2604" s="2"/>
      <c r="I2604" s="1"/>
      <c r="J2604" s="1"/>
      <c r="K2604" s="1"/>
      <c r="L2604" s="1"/>
      <c r="M2604" s="1"/>
      <c r="N2604" s="2"/>
      <c r="O2604" s="2"/>
      <c r="P2604" s="2"/>
      <c r="Q2604" s="1"/>
      <c r="R2604" s="1"/>
      <c r="S2604" s="1"/>
      <c r="T2604" s="1"/>
      <c r="U2604" s="2"/>
      <c r="V2604" s="1"/>
      <c r="W2604" s="1"/>
      <c r="X2604" s="2"/>
      <c r="Y2604" s="1"/>
      <c r="Z2604" s="1"/>
      <c r="AA2604" s="2"/>
      <c r="AB2604" s="1"/>
      <c r="AC2604" s="1"/>
      <c r="AD2604" s="2"/>
      <c r="AE2604" s="1"/>
      <c r="AF2604" s="2"/>
      <c r="AG2604" s="2"/>
      <c r="AH2604" s="1"/>
      <c r="AI2604" s="1"/>
      <c r="AJ2604" s="2"/>
      <c r="AK2604" s="1"/>
      <c r="AL2604" s="1"/>
      <c r="AM2604" s="66"/>
      <c r="AN2604" s="45"/>
      <c r="AO2604" s="66"/>
      <c r="AP2604" s="45"/>
    </row>
    <row r="2605" spans="1:42" x14ac:dyDescent="0.25">
      <c r="A2605" s="2"/>
      <c r="B2605" s="48"/>
      <c r="C2605" s="2"/>
      <c r="D2605" s="2"/>
      <c r="E2605" s="2"/>
      <c r="F2605" s="2"/>
      <c r="G2605" s="2"/>
      <c r="H2605" s="2"/>
      <c r="I2605" s="1"/>
      <c r="J2605" s="1"/>
      <c r="K2605" s="1"/>
      <c r="L2605" s="1"/>
      <c r="M2605" s="1"/>
      <c r="N2605" s="2"/>
      <c r="O2605" s="2"/>
      <c r="P2605" s="2"/>
      <c r="Q2605" s="1"/>
      <c r="R2605" s="1"/>
      <c r="S2605" s="1"/>
      <c r="T2605" s="1"/>
      <c r="U2605" s="2"/>
      <c r="V2605" s="1"/>
      <c r="W2605" s="1"/>
      <c r="X2605" s="2"/>
      <c r="Y2605" s="1"/>
      <c r="Z2605" s="1"/>
      <c r="AA2605" s="2"/>
      <c r="AB2605" s="1"/>
      <c r="AC2605" s="1"/>
      <c r="AD2605" s="2"/>
      <c r="AE2605" s="1"/>
      <c r="AF2605" s="2"/>
      <c r="AG2605" s="2"/>
      <c r="AH2605" s="1"/>
      <c r="AI2605" s="1"/>
      <c r="AJ2605" s="2"/>
      <c r="AK2605" s="1"/>
      <c r="AL2605" s="1"/>
      <c r="AM2605" s="64"/>
      <c r="AN2605" s="65"/>
      <c r="AO2605" s="64"/>
      <c r="AP2605" s="65"/>
    </row>
    <row r="2606" spans="1:42" x14ac:dyDescent="0.25">
      <c r="A2606" s="2"/>
      <c r="B2606" s="48"/>
      <c r="C2606" s="2"/>
      <c r="D2606" s="2"/>
      <c r="E2606" s="2"/>
      <c r="F2606" s="2"/>
      <c r="G2606" s="2"/>
      <c r="H2606" s="2"/>
      <c r="I2606" s="1"/>
      <c r="J2606" s="1"/>
      <c r="K2606" s="1"/>
      <c r="L2606" s="1"/>
      <c r="M2606" s="1"/>
      <c r="N2606" s="2"/>
      <c r="O2606" s="2"/>
      <c r="P2606" s="2"/>
      <c r="Q2606" s="1"/>
      <c r="R2606" s="1"/>
      <c r="S2606" s="1"/>
      <c r="T2606" s="1"/>
      <c r="U2606" s="2"/>
      <c r="V2606" s="1"/>
      <c r="W2606" s="1"/>
      <c r="X2606" s="2"/>
      <c r="Y2606" s="1"/>
      <c r="Z2606" s="1"/>
      <c r="AA2606" s="2"/>
      <c r="AB2606" s="1"/>
      <c r="AC2606" s="1"/>
      <c r="AD2606" s="2"/>
      <c r="AE2606" s="1"/>
      <c r="AF2606" s="2"/>
      <c r="AG2606" s="2"/>
      <c r="AH2606" s="1"/>
      <c r="AI2606" s="1"/>
      <c r="AJ2606" s="2"/>
      <c r="AK2606" s="1"/>
      <c r="AL2606" s="1"/>
      <c r="AM2606" s="64"/>
      <c r="AN2606" s="65"/>
      <c r="AO2606" s="64"/>
      <c r="AP2606" s="65"/>
    </row>
    <row r="2607" spans="1:42" x14ac:dyDescent="0.25">
      <c r="A2607" s="2"/>
      <c r="B2607" s="48"/>
      <c r="C2607" s="2"/>
      <c r="D2607" s="2"/>
      <c r="E2607" s="2"/>
      <c r="F2607" s="2"/>
      <c r="G2607" s="2"/>
      <c r="H2607" s="2"/>
      <c r="I2607" s="1"/>
      <c r="J2607" s="1"/>
      <c r="K2607" s="1"/>
      <c r="L2607" s="1"/>
      <c r="M2607" s="1"/>
      <c r="N2607" s="2"/>
      <c r="O2607" s="2"/>
      <c r="P2607" s="2"/>
      <c r="Q2607" s="1"/>
      <c r="R2607" s="1"/>
      <c r="S2607" s="1"/>
      <c r="T2607" s="1"/>
      <c r="U2607" s="2"/>
      <c r="V2607" s="1"/>
      <c r="W2607" s="1"/>
      <c r="X2607" s="2"/>
      <c r="Y2607" s="1"/>
      <c r="Z2607" s="1"/>
      <c r="AA2607" s="2"/>
      <c r="AB2607" s="1"/>
      <c r="AC2607" s="1"/>
      <c r="AD2607" s="2"/>
      <c r="AE2607" s="1"/>
      <c r="AF2607" s="2"/>
      <c r="AG2607" s="2"/>
      <c r="AH2607" s="1"/>
      <c r="AI2607" s="1"/>
      <c r="AJ2607" s="2"/>
      <c r="AK2607" s="1"/>
      <c r="AL2607" s="1"/>
      <c r="AM2607" s="64"/>
      <c r="AN2607" s="65"/>
      <c r="AO2607" s="64"/>
      <c r="AP2607" s="65"/>
    </row>
    <row r="2608" spans="1:42" x14ac:dyDescent="0.25">
      <c r="A2608" s="2"/>
      <c r="B2608" s="48"/>
      <c r="C2608" s="2"/>
      <c r="D2608" s="2"/>
      <c r="E2608" s="2"/>
      <c r="F2608" s="2"/>
      <c r="G2608" s="2"/>
      <c r="H2608" s="2"/>
      <c r="I2608" s="1"/>
      <c r="J2608" s="1"/>
      <c r="K2608" s="1"/>
      <c r="L2608" s="1"/>
      <c r="M2608" s="1"/>
      <c r="N2608" s="2"/>
      <c r="O2608" s="2"/>
      <c r="P2608" s="2"/>
      <c r="Q2608" s="1"/>
      <c r="R2608" s="1"/>
      <c r="S2608" s="1"/>
      <c r="T2608" s="1"/>
      <c r="U2608" s="2"/>
      <c r="V2608" s="1"/>
      <c r="W2608" s="1"/>
      <c r="X2608" s="2"/>
      <c r="Y2608" s="1"/>
      <c r="Z2608" s="1"/>
      <c r="AA2608" s="2"/>
      <c r="AB2608" s="1"/>
      <c r="AC2608" s="1"/>
      <c r="AD2608" s="2"/>
      <c r="AE2608" s="1"/>
      <c r="AF2608" s="2"/>
      <c r="AG2608" s="2"/>
      <c r="AH2608" s="1"/>
      <c r="AI2608" s="1"/>
      <c r="AJ2608" s="2"/>
      <c r="AK2608" s="1"/>
      <c r="AL2608" s="1"/>
      <c r="AM2608" s="64"/>
      <c r="AN2608" s="65"/>
      <c r="AO2608" s="64"/>
      <c r="AP2608" s="65"/>
    </row>
    <row r="2609" spans="1:42" x14ac:dyDescent="0.25">
      <c r="A2609" s="2"/>
      <c r="B2609" s="48"/>
      <c r="C2609" s="2"/>
      <c r="D2609" s="2"/>
      <c r="E2609" s="2"/>
      <c r="F2609" s="2"/>
      <c r="G2609" s="2"/>
      <c r="H2609" s="2"/>
      <c r="I2609" s="1"/>
      <c r="J2609" s="1"/>
      <c r="K2609" s="1"/>
      <c r="L2609" s="1"/>
      <c r="M2609" s="1"/>
      <c r="N2609" s="2"/>
      <c r="O2609" s="2"/>
      <c r="P2609" s="2"/>
      <c r="Q2609" s="1"/>
      <c r="R2609" s="1"/>
      <c r="S2609" s="1"/>
      <c r="T2609" s="1"/>
      <c r="U2609" s="2"/>
      <c r="V2609" s="1"/>
      <c r="W2609" s="1"/>
      <c r="X2609" s="2"/>
      <c r="Y2609" s="1"/>
      <c r="Z2609" s="1"/>
      <c r="AA2609" s="2"/>
      <c r="AB2609" s="1"/>
      <c r="AC2609" s="1"/>
      <c r="AD2609" s="2"/>
      <c r="AE2609" s="1"/>
      <c r="AF2609" s="2"/>
      <c r="AG2609" s="2"/>
      <c r="AH2609" s="1"/>
      <c r="AI2609" s="1"/>
      <c r="AJ2609" s="2"/>
      <c r="AK2609" s="1"/>
      <c r="AL2609" s="1"/>
      <c r="AM2609" s="64"/>
      <c r="AN2609" s="65"/>
      <c r="AO2609" s="64"/>
      <c r="AP2609" s="65"/>
    </row>
    <row r="2610" spans="1:42" x14ac:dyDescent="0.25">
      <c r="A2610" s="2"/>
      <c r="B2610" s="48"/>
      <c r="C2610" s="2"/>
      <c r="D2610" s="2"/>
      <c r="E2610" s="2"/>
      <c r="F2610" s="2"/>
      <c r="G2610" s="2"/>
      <c r="H2610" s="2"/>
      <c r="I2610" s="1"/>
      <c r="J2610" s="1"/>
      <c r="K2610" s="1"/>
      <c r="L2610" s="1"/>
      <c r="M2610" s="1"/>
      <c r="N2610" s="2"/>
      <c r="O2610" s="2"/>
      <c r="P2610" s="2"/>
      <c r="Q2610" s="1"/>
      <c r="R2610" s="1"/>
      <c r="S2610" s="1"/>
      <c r="T2610" s="1"/>
      <c r="U2610" s="2"/>
      <c r="V2610" s="1"/>
      <c r="W2610" s="1"/>
      <c r="X2610" s="2"/>
      <c r="Y2610" s="1"/>
      <c r="Z2610" s="1"/>
      <c r="AA2610" s="2"/>
      <c r="AB2610" s="1"/>
      <c r="AC2610" s="1"/>
      <c r="AD2610" s="2"/>
      <c r="AE2610" s="1"/>
      <c r="AF2610" s="2"/>
      <c r="AG2610" s="2"/>
      <c r="AH2610" s="1"/>
      <c r="AI2610" s="1"/>
      <c r="AJ2610" s="2"/>
      <c r="AK2610" s="1"/>
      <c r="AL2610" s="1"/>
      <c r="AM2610" s="66"/>
      <c r="AN2610" s="45"/>
      <c r="AO2610" s="66"/>
      <c r="AP2610" s="45"/>
    </row>
    <row r="2611" spans="1:42" x14ac:dyDescent="0.25">
      <c r="A2611" s="2"/>
      <c r="B2611" s="48"/>
      <c r="C2611" s="2"/>
      <c r="D2611" s="2"/>
      <c r="E2611" s="2"/>
      <c r="F2611" s="2"/>
      <c r="G2611" s="2"/>
      <c r="H2611" s="2"/>
      <c r="I2611" s="1"/>
      <c r="J2611" s="1"/>
      <c r="K2611" s="1"/>
      <c r="L2611" s="1"/>
      <c r="M2611" s="1"/>
      <c r="N2611" s="2"/>
      <c r="O2611" s="2"/>
      <c r="P2611" s="2"/>
      <c r="Q2611" s="1"/>
      <c r="R2611" s="1"/>
      <c r="S2611" s="1"/>
      <c r="T2611" s="1"/>
      <c r="U2611" s="2"/>
      <c r="V2611" s="1"/>
      <c r="W2611" s="1"/>
      <c r="X2611" s="2"/>
      <c r="Y2611" s="1"/>
      <c r="Z2611" s="1"/>
      <c r="AA2611" s="2"/>
      <c r="AB2611" s="1"/>
      <c r="AC2611" s="1"/>
      <c r="AD2611" s="2"/>
      <c r="AE2611" s="1"/>
      <c r="AF2611" s="2"/>
      <c r="AG2611" s="2"/>
      <c r="AH2611" s="1"/>
      <c r="AI2611" s="1"/>
      <c r="AJ2611" s="2"/>
      <c r="AK2611" s="1"/>
      <c r="AL2611" s="1"/>
      <c r="AM2611" s="64"/>
      <c r="AN2611" s="65"/>
      <c r="AO2611" s="64"/>
      <c r="AP2611" s="65"/>
    </row>
    <row r="2612" spans="1:42" x14ac:dyDescent="0.25">
      <c r="A2612" s="2"/>
      <c r="B2612" s="48"/>
      <c r="C2612" s="2"/>
      <c r="D2612" s="2"/>
      <c r="E2612" s="2"/>
      <c r="F2612" s="2"/>
      <c r="G2612" s="2"/>
      <c r="H2612" s="2"/>
      <c r="I2612" s="1"/>
      <c r="J2612" s="1"/>
      <c r="K2612" s="1"/>
      <c r="L2612" s="1"/>
      <c r="M2612" s="1"/>
      <c r="N2612" s="2"/>
      <c r="O2612" s="2"/>
      <c r="P2612" s="2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2"/>
      <c r="AG2612" s="2"/>
      <c r="AH2612" s="1"/>
      <c r="AI2612" s="1"/>
      <c r="AJ2612" s="2"/>
      <c r="AK2612" s="1"/>
      <c r="AL2612" s="1"/>
      <c r="AM2612" s="66"/>
      <c r="AN2612" s="45"/>
      <c r="AO2612" s="66"/>
      <c r="AP2612" s="45"/>
    </row>
    <row r="2613" spans="1:42" x14ac:dyDescent="0.25">
      <c r="A2613" s="2"/>
      <c r="B2613" s="48"/>
      <c r="C2613" s="2"/>
      <c r="D2613" s="2"/>
      <c r="E2613" s="2"/>
      <c r="F2613" s="2"/>
      <c r="G2613" s="2"/>
      <c r="H2613" s="2"/>
      <c r="I2613" s="1"/>
      <c r="J2613" s="1"/>
      <c r="K2613" s="1"/>
      <c r="L2613" s="1"/>
      <c r="M2613" s="1"/>
      <c r="N2613" s="2"/>
      <c r="O2613" s="2"/>
      <c r="P2613" s="2"/>
      <c r="Q2613" s="1"/>
      <c r="R2613" s="1"/>
      <c r="S2613" s="1"/>
      <c r="T2613" s="1"/>
      <c r="U2613" s="2"/>
      <c r="V2613" s="1"/>
      <c r="W2613" s="1"/>
      <c r="X2613" s="2"/>
      <c r="Y2613" s="1"/>
      <c r="Z2613" s="1"/>
      <c r="AA2613" s="2"/>
      <c r="AB2613" s="1"/>
      <c r="AC2613" s="1"/>
      <c r="AD2613" s="2"/>
      <c r="AE2613" s="1"/>
      <c r="AF2613" s="2"/>
      <c r="AG2613" s="2"/>
      <c r="AH2613" s="1"/>
      <c r="AI2613" s="1"/>
      <c r="AJ2613" s="2"/>
      <c r="AK2613" s="1"/>
      <c r="AL2613" s="1"/>
      <c r="AM2613" s="64"/>
      <c r="AN2613" s="65"/>
      <c r="AO2613" s="64"/>
      <c r="AP2613" s="65"/>
    </row>
    <row r="2614" spans="1:42" x14ac:dyDescent="0.25">
      <c r="A2614" s="2"/>
      <c r="B2614" s="48"/>
      <c r="C2614" s="2"/>
      <c r="D2614" s="2"/>
      <c r="E2614" s="2"/>
      <c r="F2614" s="2"/>
      <c r="G2614" s="2"/>
      <c r="H2614" s="2"/>
      <c r="I2614" s="1"/>
      <c r="J2614" s="1"/>
      <c r="K2614" s="1"/>
      <c r="L2614" s="1"/>
      <c r="M2614" s="1"/>
      <c r="N2614" s="2"/>
      <c r="O2614" s="2"/>
      <c r="P2614" s="2"/>
      <c r="Q2614" s="1"/>
      <c r="R2614" s="1"/>
      <c r="S2614" s="1"/>
      <c r="T2614" s="1"/>
      <c r="U2614" s="2"/>
      <c r="V2614" s="1"/>
      <c r="W2614" s="1"/>
      <c r="X2614" s="2"/>
      <c r="Y2614" s="1"/>
      <c r="Z2614" s="1"/>
      <c r="AA2614" s="2"/>
      <c r="AB2614" s="1"/>
      <c r="AC2614" s="1"/>
      <c r="AD2614" s="2"/>
      <c r="AE2614" s="1"/>
      <c r="AF2614" s="2"/>
      <c r="AG2614" s="2"/>
      <c r="AH2614" s="1"/>
      <c r="AI2614" s="1"/>
      <c r="AJ2614" s="2"/>
      <c r="AK2614" s="1"/>
      <c r="AL2614" s="1"/>
      <c r="AM2614" s="64"/>
      <c r="AN2614" s="65"/>
      <c r="AO2614" s="64"/>
      <c r="AP2614" s="65"/>
    </row>
    <row r="2615" spans="1:42" x14ac:dyDescent="0.25">
      <c r="A2615" s="2"/>
      <c r="B2615" s="48"/>
      <c r="C2615" s="2"/>
      <c r="D2615" s="2"/>
      <c r="E2615" s="2"/>
      <c r="F2615" s="2"/>
      <c r="G2615" s="2"/>
      <c r="H2615" s="2"/>
      <c r="I2615" s="1"/>
      <c r="J2615" s="1"/>
      <c r="K2615" s="1"/>
      <c r="L2615" s="1"/>
      <c r="M2615" s="1"/>
      <c r="N2615" s="2"/>
      <c r="O2615" s="2"/>
      <c r="P2615" s="2"/>
      <c r="Q2615" s="1"/>
      <c r="R2615" s="1"/>
      <c r="S2615" s="1"/>
      <c r="T2615" s="1"/>
      <c r="U2615" s="2"/>
      <c r="V2615" s="1"/>
      <c r="W2615" s="1"/>
      <c r="X2615" s="2"/>
      <c r="Y2615" s="1"/>
      <c r="Z2615" s="1"/>
      <c r="AA2615" s="2"/>
      <c r="AB2615" s="1"/>
      <c r="AC2615" s="1"/>
      <c r="AD2615" s="2"/>
      <c r="AE2615" s="1"/>
      <c r="AF2615" s="2"/>
      <c r="AG2615" s="2"/>
      <c r="AH2615" s="1"/>
      <c r="AI2615" s="1"/>
      <c r="AJ2615" s="2"/>
      <c r="AK2615" s="1"/>
      <c r="AL2615" s="1"/>
      <c r="AM2615" s="66"/>
      <c r="AN2615" s="45"/>
      <c r="AO2615" s="66"/>
      <c r="AP2615" s="45"/>
    </row>
    <row r="2616" spans="1:42" x14ac:dyDescent="0.25">
      <c r="A2616" s="2"/>
      <c r="B2616" s="48"/>
      <c r="C2616" s="2"/>
      <c r="D2616" s="2"/>
      <c r="E2616" s="2"/>
      <c r="F2616" s="2"/>
      <c r="G2616" s="2"/>
      <c r="H2616" s="2"/>
      <c r="I2616" s="1"/>
      <c r="J2616" s="1"/>
      <c r="K2616" s="1"/>
      <c r="L2616" s="1"/>
      <c r="M2616" s="1"/>
      <c r="N2616" s="2"/>
      <c r="O2616" s="2"/>
      <c r="P2616" s="2"/>
      <c r="Q2616" s="1"/>
      <c r="R2616" s="1"/>
      <c r="S2616" s="1"/>
      <c r="T2616" s="1"/>
      <c r="U2616" s="2"/>
      <c r="V2616" s="1"/>
      <c r="W2616" s="1"/>
      <c r="X2616" s="2"/>
      <c r="Y2616" s="1"/>
      <c r="Z2616" s="1"/>
      <c r="AA2616" s="2"/>
      <c r="AB2616" s="1"/>
      <c r="AC2616" s="1"/>
      <c r="AD2616" s="2"/>
      <c r="AE2616" s="1"/>
      <c r="AF2616" s="2"/>
      <c r="AG2616" s="2"/>
      <c r="AH2616" s="1"/>
      <c r="AI2616" s="1"/>
      <c r="AJ2616" s="2"/>
      <c r="AK2616" s="1"/>
      <c r="AL2616" s="1"/>
      <c r="AM2616" s="66"/>
      <c r="AN2616" s="45"/>
      <c r="AO2616" s="66"/>
      <c r="AP2616" s="45"/>
    </row>
    <row r="2617" spans="1:42" x14ac:dyDescent="0.25">
      <c r="A2617" s="2"/>
      <c r="B2617" s="48"/>
      <c r="C2617" s="2"/>
      <c r="D2617" s="2"/>
      <c r="E2617" s="2"/>
      <c r="F2617" s="2"/>
      <c r="G2617" s="2"/>
      <c r="H2617" s="2"/>
      <c r="I2617" s="1"/>
      <c r="J2617" s="1"/>
      <c r="K2617" s="1"/>
      <c r="L2617" s="1"/>
      <c r="M2617" s="1"/>
      <c r="N2617" s="2"/>
      <c r="O2617" s="2"/>
      <c r="P2617" s="2"/>
      <c r="Q2617" s="1"/>
      <c r="R2617" s="1"/>
      <c r="S2617" s="1"/>
      <c r="T2617" s="1"/>
      <c r="U2617" s="2"/>
      <c r="V2617" s="1"/>
      <c r="W2617" s="1"/>
      <c r="X2617" s="2"/>
      <c r="Y2617" s="1"/>
      <c r="Z2617" s="1"/>
      <c r="AA2617" s="2"/>
      <c r="AB2617" s="1"/>
      <c r="AC2617" s="1"/>
      <c r="AD2617" s="2"/>
      <c r="AE2617" s="1"/>
      <c r="AF2617" s="2"/>
      <c r="AG2617" s="2"/>
      <c r="AH2617" s="1"/>
      <c r="AI2617" s="1"/>
      <c r="AJ2617" s="2"/>
      <c r="AK2617" s="1"/>
      <c r="AL2617" s="1"/>
      <c r="AM2617" s="66"/>
      <c r="AN2617" s="45"/>
      <c r="AO2617" s="66"/>
      <c r="AP2617" s="45"/>
    </row>
    <row r="2618" spans="1:42" x14ac:dyDescent="0.25">
      <c r="A2618" s="2"/>
      <c r="B2618" s="48"/>
      <c r="C2618" s="2"/>
      <c r="D2618" s="2"/>
      <c r="E2618" s="2"/>
      <c r="F2618" s="2"/>
      <c r="G2618" s="2"/>
      <c r="H2618" s="2"/>
      <c r="I2618" s="1"/>
      <c r="J2618" s="1"/>
      <c r="K2618" s="1"/>
      <c r="L2618" s="1"/>
      <c r="M2618" s="1"/>
      <c r="N2618" s="2"/>
      <c r="O2618" s="2"/>
      <c r="P2618" s="2"/>
      <c r="Q2618" s="1"/>
      <c r="R2618" s="1"/>
      <c r="S2618" s="1"/>
      <c r="T2618" s="1"/>
      <c r="U2618" s="2"/>
      <c r="V2618" s="1"/>
      <c r="W2618" s="1"/>
      <c r="X2618" s="2"/>
      <c r="Y2618" s="1"/>
      <c r="Z2618" s="1"/>
      <c r="AA2618" s="2"/>
      <c r="AB2618" s="1"/>
      <c r="AC2618" s="1"/>
      <c r="AD2618" s="2"/>
      <c r="AE2618" s="1"/>
      <c r="AF2618" s="2"/>
      <c r="AG2618" s="2"/>
      <c r="AH2618" s="1"/>
      <c r="AI2618" s="1"/>
      <c r="AJ2618" s="2"/>
      <c r="AK2618" s="1"/>
      <c r="AL2618" s="1"/>
      <c r="AM2618" s="66"/>
      <c r="AN2618" s="45"/>
      <c r="AO2618" s="66"/>
      <c r="AP2618" s="45"/>
    </row>
    <row r="2619" spans="1:42" x14ac:dyDescent="0.25">
      <c r="A2619" s="2"/>
      <c r="B2619" s="48"/>
      <c r="C2619" s="2"/>
      <c r="D2619" s="2"/>
      <c r="E2619" s="2"/>
      <c r="F2619" s="2"/>
      <c r="G2619" s="2"/>
      <c r="H2619" s="2"/>
      <c r="I2619" s="1"/>
      <c r="J2619" s="1"/>
      <c r="K2619" s="1"/>
      <c r="L2619" s="1"/>
      <c r="M2619" s="1"/>
      <c r="N2619" s="2"/>
      <c r="O2619" s="2"/>
      <c r="P2619" s="2"/>
      <c r="Q2619" s="1"/>
      <c r="R2619" s="1"/>
      <c r="S2619" s="1"/>
      <c r="T2619" s="1"/>
      <c r="U2619" s="2"/>
      <c r="V2619" s="1"/>
      <c r="W2619" s="1"/>
      <c r="X2619" s="2"/>
      <c r="Y2619" s="1"/>
      <c r="Z2619" s="1"/>
      <c r="AA2619" s="2"/>
      <c r="AB2619" s="1"/>
      <c r="AC2619" s="1"/>
      <c r="AD2619" s="2"/>
      <c r="AE2619" s="1"/>
      <c r="AF2619" s="2"/>
      <c r="AG2619" s="2"/>
      <c r="AH2619" s="1"/>
      <c r="AI2619" s="1"/>
      <c r="AJ2619" s="2"/>
      <c r="AK2619" s="1"/>
      <c r="AL2619" s="1"/>
      <c r="AM2619" s="66"/>
      <c r="AN2619" s="45"/>
      <c r="AO2619" s="66"/>
      <c r="AP2619" s="45"/>
    </row>
    <row r="2620" spans="1:42" x14ac:dyDescent="0.25">
      <c r="A2620" s="2"/>
      <c r="B2620" s="48"/>
      <c r="C2620" s="2"/>
      <c r="D2620" s="2"/>
      <c r="E2620" s="2"/>
      <c r="F2620" s="2"/>
      <c r="G2620" s="2"/>
      <c r="H2620" s="2"/>
      <c r="I2620" s="1"/>
      <c r="J2620" s="1"/>
      <c r="K2620" s="1"/>
      <c r="L2620" s="1"/>
      <c r="M2620" s="1"/>
      <c r="N2620" s="2"/>
      <c r="O2620" s="2"/>
      <c r="P2620" s="2"/>
      <c r="Q2620" s="1"/>
      <c r="R2620" s="1"/>
      <c r="S2620" s="1"/>
      <c r="T2620" s="1"/>
      <c r="U2620" s="2"/>
      <c r="V2620" s="1"/>
      <c r="W2620" s="1"/>
      <c r="X2620" s="2"/>
      <c r="Y2620" s="1"/>
      <c r="Z2620" s="1"/>
      <c r="AA2620" s="2"/>
      <c r="AB2620" s="1"/>
      <c r="AC2620" s="1"/>
      <c r="AD2620" s="2"/>
      <c r="AE2620" s="1"/>
      <c r="AF2620" s="2"/>
      <c r="AG2620" s="2"/>
      <c r="AH2620" s="1"/>
      <c r="AI2620" s="1"/>
      <c r="AJ2620" s="2"/>
      <c r="AK2620" s="1"/>
      <c r="AL2620" s="1"/>
      <c r="AM2620" s="66"/>
      <c r="AN2620" s="45"/>
      <c r="AO2620" s="66"/>
      <c r="AP2620" s="45"/>
    </row>
    <row r="2621" spans="1:42" x14ac:dyDescent="0.25">
      <c r="A2621" s="2"/>
      <c r="B2621" s="48"/>
      <c r="C2621" s="2"/>
      <c r="D2621" s="2"/>
      <c r="E2621" s="2"/>
      <c r="F2621" s="2"/>
      <c r="G2621" s="2"/>
      <c r="H2621" s="2"/>
      <c r="I2621" s="1"/>
      <c r="J2621" s="1"/>
      <c r="K2621" s="1"/>
      <c r="L2621" s="1"/>
      <c r="M2621" s="1"/>
      <c r="N2621" s="2"/>
      <c r="O2621" s="2"/>
      <c r="P2621" s="2"/>
      <c r="Q2621" s="1"/>
      <c r="R2621" s="1"/>
      <c r="S2621" s="1"/>
      <c r="T2621" s="1"/>
      <c r="U2621" s="2"/>
      <c r="V2621" s="1"/>
      <c r="W2621" s="1"/>
      <c r="X2621" s="2"/>
      <c r="Y2621" s="1"/>
      <c r="Z2621" s="1"/>
      <c r="AA2621" s="2"/>
      <c r="AB2621" s="1"/>
      <c r="AC2621" s="1"/>
      <c r="AD2621" s="2"/>
      <c r="AE2621" s="1"/>
      <c r="AF2621" s="2"/>
      <c r="AG2621" s="2"/>
      <c r="AH2621" s="1"/>
      <c r="AI2621" s="1"/>
      <c r="AJ2621" s="2"/>
      <c r="AK2621" s="1"/>
      <c r="AL2621" s="1"/>
      <c r="AM2621" s="66"/>
      <c r="AN2621" s="45"/>
      <c r="AO2621" s="66"/>
      <c r="AP2621" s="45"/>
    </row>
    <row r="2622" spans="1:42" x14ac:dyDescent="0.25">
      <c r="A2622" s="2"/>
      <c r="B2622" s="48"/>
      <c r="C2622" s="2"/>
      <c r="D2622" s="2"/>
      <c r="E2622" s="2"/>
      <c r="F2622" s="2"/>
      <c r="G2622" s="2"/>
      <c r="H2622" s="2"/>
      <c r="I2622" s="1"/>
      <c r="J2622" s="1"/>
      <c r="K2622" s="1"/>
      <c r="L2622" s="1"/>
      <c r="M2622" s="1"/>
      <c r="N2622" s="2"/>
      <c r="O2622" s="2"/>
      <c r="P2622" s="2"/>
      <c r="Q2622" s="1"/>
      <c r="R2622" s="1"/>
      <c r="S2622" s="1"/>
      <c r="T2622" s="1"/>
      <c r="U2622" s="2"/>
      <c r="V2622" s="1"/>
      <c r="W2622" s="1"/>
      <c r="X2622" s="2"/>
      <c r="Y2622" s="1"/>
      <c r="Z2622" s="1"/>
      <c r="AA2622" s="2"/>
      <c r="AB2622" s="1"/>
      <c r="AC2622" s="1"/>
      <c r="AD2622" s="2"/>
      <c r="AE2622" s="1"/>
      <c r="AF2622" s="2"/>
      <c r="AG2622" s="2"/>
      <c r="AH2622" s="1"/>
      <c r="AI2622" s="1"/>
      <c r="AJ2622" s="2"/>
      <c r="AK2622" s="1"/>
      <c r="AL2622" s="1"/>
      <c r="AM2622" s="64"/>
      <c r="AN2622" s="65"/>
      <c r="AO2622" s="64"/>
      <c r="AP2622" s="65"/>
    </row>
    <row r="2623" spans="1:42" x14ac:dyDescent="0.25">
      <c r="A2623" s="2"/>
      <c r="B2623" s="47"/>
      <c r="C2623" s="2"/>
      <c r="D2623" s="2"/>
      <c r="E2623" s="2"/>
      <c r="F2623" s="2"/>
      <c r="G2623" s="2"/>
      <c r="H2623" s="2"/>
      <c r="I2623" s="1"/>
      <c r="J2623" s="1"/>
      <c r="K2623" s="1"/>
      <c r="L2623" s="1"/>
      <c r="M2623" s="1"/>
      <c r="N2623" s="2"/>
      <c r="O2623" s="2"/>
      <c r="P2623" s="2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2"/>
      <c r="AG2623" s="2"/>
      <c r="AH2623" s="1"/>
      <c r="AI2623" s="1"/>
      <c r="AJ2623" s="2"/>
      <c r="AK2623" s="1"/>
      <c r="AL2623" s="1"/>
      <c r="AM2623" s="66"/>
      <c r="AN2623" s="45"/>
      <c r="AO2623" s="66"/>
      <c r="AP2623" s="45"/>
    </row>
    <row r="2624" spans="1:42" x14ac:dyDescent="0.25">
      <c r="A2624" s="2"/>
      <c r="B2624" s="48"/>
      <c r="C2624" s="2"/>
      <c r="D2624" s="2"/>
      <c r="E2624" s="2"/>
      <c r="F2624" s="2"/>
      <c r="G2624" s="2"/>
      <c r="H2624" s="2"/>
      <c r="I2624" s="1"/>
      <c r="J2624" s="1"/>
      <c r="K2624" s="1"/>
      <c r="L2624" s="1"/>
      <c r="M2624" s="1"/>
      <c r="N2624" s="2"/>
      <c r="O2624" s="2"/>
      <c r="P2624" s="2"/>
      <c r="Q2624" s="1"/>
      <c r="R2624" s="1"/>
      <c r="S2624" s="1"/>
      <c r="T2624" s="1"/>
      <c r="U2624" s="2"/>
      <c r="V2624" s="1"/>
      <c r="W2624" s="1"/>
      <c r="X2624" s="2"/>
      <c r="Y2624" s="1"/>
      <c r="Z2624" s="1"/>
      <c r="AA2624" s="2"/>
      <c r="AB2624" s="1"/>
      <c r="AC2624" s="1"/>
      <c r="AD2624" s="2"/>
      <c r="AE2624" s="1"/>
      <c r="AF2624" s="2"/>
      <c r="AG2624" s="2"/>
      <c r="AH2624" s="1"/>
      <c r="AI2624" s="1"/>
      <c r="AJ2624" s="2"/>
      <c r="AK2624" s="1"/>
      <c r="AL2624" s="1"/>
      <c r="AM2624" s="64"/>
      <c r="AN2624" s="65"/>
      <c r="AO2624" s="64"/>
      <c r="AP2624" s="65"/>
    </row>
    <row r="2625" spans="1:42" x14ac:dyDescent="0.25">
      <c r="A2625" s="2"/>
      <c r="B2625" s="48"/>
      <c r="C2625" s="2"/>
      <c r="D2625" s="2"/>
      <c r="E2625" s="2"/>
      <c r="F2625" s="2"/>
      <c r="G2625" s="2"/>
      <c r="H2625" s="2"/>
      <c r="I2625" s="1"/>
      <c r="J2625" s="1"/>
      <c r="K2625" s="1"/>
      <c r="L2625" s="1"/>
      <c r="M2625" s="1"/>
      <c r="N2625" s="2"/>
      <c r="O2625" s="2"/>
      <c r="P2625" s="2"/>
      <c r="Q2625" s="1"/>
      <c r="R2625" s="1"/>
      <c r="S2625" s="1"/>
      <c r="T2625" s="1"/>
      <c r="U2625" s="2"/>
      <c r="V2625" s="1"/>
      <c r="W2625" s="1"/>
      <c r="X2625" s="2"/>
      <c r="Y2625" s="1"/>
      <c r="Z2625" s="1"/>
      <c r="AA2625" s="2"/>
      <c r="AB2625" s="1"/>
      <c r="AC2625" s="1"/>
      <c r="AD2625" s="2"/>
      <c r="AE2625" s="1"/>
      <c r="AF2625" s="2"/>
      <c r="AG2625" s="2"/>
      <c r="AH2625" s="1"/>
      <c r="AI2625" s="1"/>
      <c r="AJ2625" s="2"/>
      <c r="AK2625" s="1"/>
      <c r="AL2625" s="1"/>
      <c r="AM2625" s="64"/>
      <c r="AN2625" s="65"/>
      <c r="AO2625" s="64"/>
      <c r="AP2625" s="65"/>
    </row>
    <row r="2626" spans="1:42" x14ac:dyDescent="0.25">
      <c r="A2626" s="2"/>
      <c r="B2626" s="48"/>
      <c r="C2626" s="2"/>
      <c r="D2626" s="2"/>
      <c r="E2626" s="2"/>
      <c r="F2626" s="2"/>
      <c r="G2626" s="2"/>
      <c r="H2626" s="2"/>
      <c r="I2626" s="1"/>
      <c r="J2626" s="1"/>
      <c r="K2626" s="1"/>
      <c r="L2626" s="1"/>
      <c r="M2626" s="1"/>
      <c r="N2626" s="2"/>
      <c r="O2626" s="2"/>
      <c r="P2626" s="2"/>
      <c r="Q2626" s="1"/>
      <c r="R2626" s="1"/>
      <c r="S2626" s="1"/>
      <c r="T2626" s="1"/>
      <c r="U2626" s="2"/>
      <c r="V2626" s="1"/>
      <c r="W2626" s="1"/>
      <c r="X2626" s="2"/>
      <c r="Y2626" s="1"/>
      <c r="Z2626" s="1"/>
      <c r="AA2626" s="2"/>
      <c r="AB2626" s="1"/>
      <c r="AC2626" s="1"/>
      <c r="AD2626" s="2"/>
      <c r="AE2626" s="1"/>
      <c r="AF2626" s="2"/>
      <c r="AG2626" s="2"/>
      <c r="AH2626" s="1"/>
      <c r="AI2626" s="1"/>
      <c r="AJ2626" s="2"/>
      <c r="AK2626" s="1"/>
      <c r="AL2626" s="1"/>
      <c r="AM2626" s="64"/>
      <c r="AN2626" s="65"/>
      <c r="AO2626" s="64"/>
      <c r="AP2626" s="65"/>
    </row>
    <row r="2627" spans="1:42" x14ac:dyDescent="0.25">
      <c r="A2627" s="2"/>
      <c r="B2627" s="48"/>
      <c r="C2627" s="2"/>
      <c r="D2627" s="2"/>
      <c r="E2627" s="2"/>
      <c r="F2627" s="2"/>
      <c r="G2627" s="2"/>
      <c r="H2627" s="2"/>
      <c r="I2627" s="1"/>
      <c r="J2627" s="1"/>
      <c r="K2627" s="1"/>
      <c r="L2627" s="1"/>
      <c r="M2627" s="1"/>
      <c r="N2627" s="2"/>
      <c r="O2627" s="2"/>
      <c r="P2627" s="2"/>
      <c r="Q2627" s="1"/>
      <c r="R2627" s="1"/>
      <c r="S2627" s="1"/>
      <c r="T2627" s="1"/>
      <c r="U2627" s="2"/>
      <c r="V2627" s="1"/>
      <c r="W2627" s="1"/>
      <c r="X2627" s="2"/>
      <c r="Y2627" s="1"/>
      <c r="Z2627" s="1"/>
      <c r="AA2627" s="2"/>
      <c r="AB2627" s="1"/>
      <c r="AC2627" s="1"/>
      <c r="AD2627" s="2"/>
      <c r="AE2627" s="1"/>
      <c r="AF2627" s="2"/>
      <c r="AG2627" s="2"/>
      <c r="AH2627" s="1"/>
      <c r="AI2627" s="1"/>
      <c r="AJ2627" s="2"/>
      <c r="AK2627" s="1"/>
      <c r="AL2627" s="1"/>
      <c r="AM2627" s="64"/>
      <c r="AN2627" s="65"/>
      <c r="AO2627" s="64"/>
      <c r="AP2627" s="65"/>
    </row>
    <row r="2628" spans="1:42" x14ac:dyDescent="0.25">
      <c r="A2628" s="2"/>
      <c r="B2628" s="48"/>
      <c r="C2628" s="2"/>
      <c r="D2628" s="2"/>
      <c r="E2628" s="2"/>
      <c r="F2628" s="2"/>
      <c r="G2628" s="2"/>
      <c r="H2628" s="2"/>
      <c r="I2628" s="1"/>
      <c r="J2628" s="1"/>
      <c r="K2628" s="1"/>
      <c r="L2628" s="1"/>
      <c r="M2628" s="1"/>
      <c r="N2628" s="2"/>
      <c r="O2628" s="2"/>
      <c r="P2628" s="2"/>
      <c r="Q2628" s="1"/>
      <c r="R2628" s="1"/>
      <c r="S2628" s="1"/>
      <c r="T2628" s="1"/>
      <c r="U2628" s="2"/>
      <c r="V2628" s="1"/>
      <c r="W2628" s="1"/>
      <c r="X2628" s="2"/>
      <c r="Y2628" s="1"/>
      <c r="Z2628" s="1"/>
      <c r="AA2628" s="2"/>
      <c r="AB2628" s="1"/>
      <c r="AC2628" s="1"/>
      <c r="AD2628" s="2"/>
      <c r="AE2628" s="1"/>
      <c r="AF2628" s="2"/>
      <c r="AG2628" s="2"/>
      <c r="AH2628" s="1"/>
      <c r="AI2628" s="1"/>
      <c r="AJ2628" s="2"/>
      <c r="AK2628" s="1"/>
      <c r="AL2628" s="1"/>
      <c r="AM2628" s="64"/>
      <c r="AN2628" s="65"/>
      <c r="AO2628" s="64"/>
      <c r="AP2628" s="65"/>
    </row>
    <row r="2629" spans="1:42" x14ac:dyDescent="0.25">
      <c r="A2629" s="2"/>
      <c r="B2629" s="48"/>
      <c r="C2629" s="2"/>
      <c r="D2629" s="2"/>
      <c r="E2629" s="2"/>
      <c r="F2629" s="2"/>
      <c r="G2629" s="2"/>
      <c r="H2629" s="2"/>
      <c r="I2629" s="1"/>
      <c r="J2629" s="1"/>
      <c r="K2629" s="1"/>
      <c r="L2629" s="1"/>
      <c r="M2629" s="1"/>
      <c r="N2629" s="2"/>
      <c r="O2629" s="2"/>
      <c r="P2629" s="2"/>
      <c r="Q2629" s="1"/>
      <c r="R2629" s="1"/>
      <c r="S2629" s="1"/>
      <c r="T2629" s="1"/>
      <c r="U2629" s="2"/>
      <c r="V2629" s="1"/>
      <c r="W2629" s="1"/>
      <c r="X2629" s="2"/>
      <c r="Y2629" s="1"/>
      <c r="Z2629" s="1"/>
      <c r="AA2629" s="2"/>
      <c r="AB2629" s="1"/>
      <c r="AC2629" s="1"/>
      <c r="AD2629" s="2"/>
      <c r="AE2629" s="1"/>
      <c r="AF2629" s="2"/>
      <c r="AG2629" s="2"/>
      <c r="AH2629" s="1"/>
      <c r="AI2629" s="1"/>
      <c r="AJ2629" s="2"/>
      <c r="AK2629" s="1"/>
      <c r="AL2629" s="1"/>
      <c r="AM2629" s="64"/>
      <c r="AN2629" s="65"/>
      <c r="AO2629" s="64"/>
      <c r="AP2629" s="65"/>
    </row>
    <row r="2630" spans="1:42" x14ac:dyDescent="0.25">
      <c r="A2630" s="2"/>
      <c r="B2630" s="48"/>
      <c r="C2630" s="2"/>
      <c r="D2630" s="2"/>
      <c r="E2630" s="2"/>
      <c r="F2630" s="2"/>
      <c r="G2630" s="2"/>
      <c r="H2630" s="2"/>
      <c r="I2630" s="1"/>
      <c r="J2630" s="1"/>
      <c r="K2630" s="1"/>
      <c r="L2630" s="1"/>
      <c r="M2630" s="1"/>
      <c r="N2630" s="2"/>
      <c r="O2630" s="2"/>
      <c r="P2630" s="2"/>
      <c r="Q2630" s="1"/>
      <c r="R2630" s="1"/>
      <c r="S2630" s="1"/>
      <c r="T2630" s="1"/>
      <c r="U2630" s="2"/>
      <c r="V2630" s="1"/>
      <c r="W2630" s="1"/>
      <c r="X2630" s="2"/>
      <c r="Y2630" s="1"/>
      <c r="Z2630" s="1"/>
      <c r="AA2630" s="2"/>
      <c r="AB2630" s="1"/>
      <c r="AC2630" s="1"/>
      <c r="AD2630" s="2"/>
      <c r="AE2630" s="1"/>
      <c r="AF2630" s="2"/>
      <c r="AG2630" s="2"/>
      <c r="AH2630" s="1"/>
      <c r="AI2630" s="1"/>
      <c r="AJ2630" s="2"/>
      <c r="AK2630" s="1"/>
      <c r="AL2630" s="1"/>
      <c r="AM2630" s="64"/>
      <c r="AN2630" s="65"/>
      <c r="AO2630" s="64"/>
      <c r="AP2630" s="65"/>
    </row>
    <row r="2631" spans="1:42" x14ac:dyDescent="0.25">
      <c r="A2631" s="2"/>
      <c r="B2631" s="48"/>
      <c r="C2631" s="2"/>
      <c r="D2631" s="2"/>
      <c r="E2631" s="2"/>
      <c r="F2631" s="2"/>
      <c r="G2631" s="2"/>
      <c r="H2631" s="2"/>
      <c r="I2631" s="1"/>
      <c r="J2631" s="1"/>
      <c r="K2631" s="1"/>
      <c r="L2631" s="1"/>
      <c r="M2631" s="1"/>
      <c r="N2631" s="2"/>
      <c r="O2631" s="2"/>
      <c r="P2631" s="2"/>
      <c r="Q2631" s="1"/>
      <c r="R2631" s="1"/>
      <c r="S2631" s="1"/>
      <c r="T2631" s="1"/>
      <c r="U2631" s="2"/>
      <c r="V2631" s="1"/>
      <c r="W2631" s="1"/>
      <c r="X2631" s="2"/>
      <c r="Y2631" s="1"/>
      <c r="Z2631" s="1"/>
      <c r="AA2631" s="2"/>
      <c r="AB2631" s="1"/>
      <c r="AC2631" s="1"/>
      <c r="AD2631" s="2"/>
      <c r="AE2631" s="1"/>
      <c r="AF2631" s="2"/>
      <c r="AG2631" s="2"/>
      <c r="AH2631" s="1"/>
      <c r="AI2631" s="1"/>
      <c r="AJ2631" s="2"/>
      <c r="AK2631" s="1"/>
      <c r="AL2631" s="1"/>
      <c r="AM2631" s="64"/>
      <c r="AN2631" s="65"/>
      <c r="AO2631" s="64"/>
      <c r="AP2631" s="65"/>
    </row>
    <row r="2632" spans="1:42" x14ac:dyDescent="0.25">
      <c r="A2632" s="2"/>
      <c r="B2632" s="48"/>
      <c r="C2632" s="2"/>
      <c r="D2632" s="2"/>
      <c r="E2632" s="2"/>
      <c r="F2632" s="2"/>
      <c r="G2632" s="2"/>
      <c r="H2632" s="2"/>
      <c r="I2632" s="1"/>
      <c r="J2632" s="1"/>
      <c r="K2632" s="1"/>
      <c r="L2632" s="1"/>
      <c r="M2632" s="1"/>
      <c r="N2632" s="2"/>
      <c r="O2632" s="2"/>
      <c r="P2632" s="2"/>
      <c r="Q2632" s="1"/>
      <c r="R2632" s="1"/>
      <c r="S2632" s="1"/>
      <c r="T2632" s="1"/>
      <c r="U2632" s="2"/>
      <c r="V2632" s="1"/>
      <c r="W2632" s="1"/>
      <c r="X2632" s="2"/>
      <c r="Y2632" s="1"/>
      <c r="Z2632" s="1"/>
      <c r="AA2632" s="2"/>
      <c r="AB2632" s="1"/>
      <c r="AC2632" s="1"/>
      <c r="AD2632" s="2"/>
      <c r="AE2632" s="1"/>
      <c r="AF2632" s="2"/>
      <c r="AG2632" s="2"/>
      <c r="AH2632" s="1"/>
      <c r="AI2632" s="1"/>
      <c r="AJ2632" s="2"/>
      <c r="AK2632" s="1"/>
      <c r="AL2632" s="1"/>
      <c r="AM2632" s="64"/>
      <c r="AN2632" s="65"/>
      <c r="AO2632" s="64"/>
      <c r="AP2632" s="65"/>
    </row>
    <row r="2633" spans="1:42" x14ac:dyDescent="0.25">
      <c r="A2633" s="2"/>
      <c r="B2633" s="48"/>
      <c r="C2633" s="2"/>
      <c r="D2633" s="2"/>
      <c r="E2633" s="2"/>
      <c r="F2633" s="2"/>
      <c r="G2633" s="2"/>
      <c r="H2633" s="2"/>
      <c r="I2633" s="1"/>
      <c r="J2633" s="1"/>
      <c r="K2633" s="1"/>
      <c r="L2633" s="1"/>
      <c r="M2633" s="1"/>
      <c r="N2633" s="2"/>
      <c r="O2633" s="2"/>
      <c r="P2633" s="2"/>
      <c r="Q2633" s="1"/>
      <c r="R2633" s="1"/>
      <c r="S2633" s="1"/>
      <c r="T2633" s="1"/>
      <c r="U2633" s="2"/>
      <c r="V2633" s="1"/>
      <c r="W2633" s="1"/>
      <c r="X2633" s="2"/>
      <c r="Y2633" s="1"/>
      <c r="Z2633" s="1"/>
      <c r="AA2633" s="2"/>
      <c r="AB2633" s="1"/>
      <c r="AC2633" s="1"/>
      <c r="AD2633" s="2"/>
      <c r="AE2633" s="1"/>
      <c r="AF2633" s="2"/>
      <c r="AG2633" s="2"/>
      <c r="AH2633" s="1"/>
      <c r="AI2633" s="1"/>
      <c r="AJ2633" s="2"/>
      <c r="AK2633" s="1"/>
      <c r="AL2633" s="1"/>
      <c r="AM2633" s="66"/>
      <c r="AN2633" s="45"/>
      <c r="AO2633" s="66"/>
      <c r="AP2633" s="45"/>
    </row>
    <row r="2634" spans="1:42" x14ac:dyDescent="0.25">
      <c r="A2634" s="2"/>
      <c r="B2634" s="48"/>
      <c r="C2634" s="2"/>
      <c r="D2634" s="2"/>
      <c r="E2634" s="2"/>
      <c r="F2634" s="2"/>
      <c r="G2634" s="2"/>
      <c r="H2634" s="2"/>
      <c r="I2634" s="1"/>
      <c r="J2634" s="1"/>
      <c r="K2634" s="1"/>
      <c r="L2634" s="1"/>
      <c r="M2634" s="1"/>
      <c r="N2634" s="2"/>
      <c r="O2634" s="2"/>
      <c r="P2634" s="2"/>
      <c r="Q2634" s="1"/>
      <c r="R2634" s="1"/>
      <c r="S2634" s="1"/>
      <c r="T2634" s="1"/>
      <c r="U2634" s="2"/>
      <c r="V2634" s="1"/>
      <c r="W2634" s="1"/>
      <c r="X2634" s="2"/>
      <c r="Y2634" s="1"/>
      <c r="Z2634" s="1"/>
      <c r="AA2634" s="2"/>
      <c r="AB2634" s="1"/>
      <c r="AC2634" s="1"/>
      <c r="AD2634" s="2"/>
      <c r="AE2634" s="1"/>
      <c r="AF2634" s="2"/>
      <c r="AG2634" s="2"/>
      <c r="AH2634" s="1"/>
      <c r="AI2634" s="1"/>
      <c r="AJ2634" s="2"/>
      <c r="AK2634" s="1"/>
      <c r="AL2634" s="1"/>
      <c r="AM2634" s="64"/>
      <c r="AN2634" s="65"/>
      <c r="AO2634" s="64"/>
      <c r="AP2634" s="65"/>
    </row>
    <row r="2635" spans="1:42" x14ac:dyDescent="0.25">
      <c r="A2635" s="2"/>
      <c r="B2635" s="48"/>
      <c r="C2635" s="2"/>
      <c r="D2635" s="2"/>
      <c r="E2635" s="2"/>
      <c r="F2635" s="2"/>
      <c r="G2635" s="2"/>
      <c r="H2635" s="2"/>
      <c r="I2635" s="1"/>
      <c r="J2635" s="1"/>
      <c r="K2635" s="1"/>
      <c r="L2635" s="1"/>
      <c r="M2635" s="1"/>
      <c r="N2635" s="2"/>
      <c r="O2635" s="2"/>
      <c r="P2635" s="2"/>
      <c r="Q2635" s="1"/>
      <c r="R2635" s="1"/>
      <c r="S2635" s="1"/>
      <c r="T2635" s="1"/>
      <c r="U2635" s="2"/>
      <c r="V2635" s="1"/>
      <c r="W2635" s="1"/>
      <c r="X2635" s="2"/>
      <c r="Y2635" s="1"/>
      <c r="Z2635" s="1"/>
      <c r="AA2635" s="2"/>
      <c r="AB2635" s="1"/>
      <c r="AC2635" s="1"/>
      <c r="AD2635" s="2"/>
      <c r="AE2635" s="1"/>
      <c r="AF2635" s="2"/>
      <c r="AG2635" s="2"/>
      <c r="AH2635" s="1"/>
      <c r="AI2635" s="1"/>
      <c r="AJ2635" s="2"/>
      <c r="AK2635" s="1"/>
      <c r="AL2635" s="1"/>
      <c r="AM2635" s="64"/>
      <c r="AN2635" s="65"/>
      <c r="AO2635" s="64"/>
      <c r="AP2635" s="65"/>
    </row>
    <row r="2636" spans="1:42" x14ac:dyDescent="0.25">
      <c r="A2636" s="2"/>
      <c r="B2636" s="48"/>
      <c r="C2636" s="2"/>
      <c r="D2636" s="2"/>
      <c r="E2636" s="2"/>
      <c r="F2636" s="2"/>
      <c r="G2636" s="2"/>
      <c r="H2636" s="2"/>
      <c r="I2636" s="1"/>
      <c r="J2636" s="1"/>
      <c r="K2636" s="1"/>
      <c r="L2636" s="1"/>
      <c r="M2636" s="1"/>
      <c r="N2636" s="2"/>
      <c r="O2636" s="2"/>
      <c r="P2636" s="2"/>
      <c r="Q2636" s="1"/>
      <c r="R2636" s="1"/>
      <c r="S2636" s="1"/>
      <c r="T2636" s="1"/>
      <c r="U2636" s="2"/>
      <c r="V2636" s="1"/>
      <c r="W2636" s="1"/>
      <c r="X2636" s="2"/>
      <c r="Y2636" s="1"/>
      <c r="Z2636" s="1"/>
      <c r="AA2636" s="2"/>
      <c r="AB2636" s="1"/>
      <c r="AC2636" s="1"/>
      <c r="AD2636" s="2"/>
      <c r="AE2636" s="1"/>
      <c r="AF2636" s="2"/>
      <c r="AG2636" s="2"/>
      <c r="AH2636" s="1"/>
      <c r="AI2636" s="1"/>
      <c r="AJ2636" s="2"/>
      <c r="AK2636" s="1"/>
      <c r="AL2636" s="1"/>
      <c r="AM2636" s="64"/>
      <c r="AN2636" s="65"/>
      <c r="AO2636" s="64"/>
      <c r="AP2636" s="65"/>
    </row>
    <row r="2637" spans="1:42" x14ac:dyDescent="0.25">
      <c r="A2637" s="2"/>
      <c r="B2637" s="48"/>
      <c r="C2637" s="2"/>
      <c r="D2637" s="2"/>
      <c r="E2637" s="2"/>
      <c r="F2637" s="2"/>
      <c r="G2637" s="2"/>
      <c r="H2637" s="2"/>
      <c r="I2637" s="1"/>
      <c r="J2637" s="1"/>
      <c r="K2637" s="1"/>
      <c r="L2637" s="1"/>
      <c r="M2637" s="1"/>
      <c r="N2637" s="2"/>
      <c r="O2637" s="2"/>
      <c r="P2637" s="2"/>
      <c r="Q2637" s="1"/>
      <c r="R2637" s="1"/>
      <c r="S2637" s="1"/>
      <c r="T2637" s="1"/>
      <c r="U2637" s="2"/>
      <c r="V2637" s="1"/>
      <c r="W2637" s="1"/>
      <c r="X2637" s="2"/>
      <c r="Y2637" s="1"/>
      <c r="Z2637" s="1"/>
      <c r="AA2637" s="2"/>
      <c r="AB2637" s="1"/>
      <c r="AC2637" s="1"/>
      <c r="AD2637" s="2"/>
      <c r="AE2637" s="1"/>
      <c r="AF2637" s="2"/>
      <c r="AG2637" s="2"/>
      <c r="AH2637" s="1"/>
      <c r="AI2637" s="1"/>
      <c r="AJ2637" s="2"/>
      <c r="AK2637" s="1"/>
      <c r="AL2637" s="1"/>
      <c r="AM2637" s="64"/>
      <c r="AN2637" s="65"/>
      <c r="AO2637" s="64"/>
      <c r="AP2637" s="65"/>
    </row>
    <row r="2638" spans="1:42" x14ac:dyDescent="0.25">
      <c r="A2638" s="2"/>
      <c r="B2638" s="48"/>
      <c r="C2638" s="2"/>
      <c r="D2638" s="2"/>
      <c r="E2638" s="2"/>
      <c r="F2638" s="2"/>
      <c r="G2638" s="2"/>
      <c r="H2638" s="2"/>
      <c r="I2638" s="1"/>
      <c r="J2638" s="1"/>
      <c r="K2638" s="1"/>
      <c r="L2638" s="1"/>
      <c r="M2638" s="1"/>
      <c r="N2638" s="2"/>
      <c r="O2638" s="2"/>
      <c r="P2638" s="2"/>
      <c r="Q2638" s="1"/>
      <c r="R2638" s="1"/>
      <c r="S2638" s="1"/>
      <c r="T2638" s="1"/>
      <c r="U2638" s="2"/>
      <c r="V2638" s="1"/>
      <c r="W2638" s="1"/>
      <c r="X2638" s="2"/>
      <c r="Y2638" s="1"/>
      <c r="Z2638" s="1"/>
      <c r="AA2638" s="2"/>
      <c r="AB2638" s="1"/>
      <c r="AC2638" s="1"/>
      <c r="AD2638" s="2"/>
      <c r="AE2638" s="1"/>
      <c r="AF2638" s="2"/>
      <c r="AG2638" s="2"/>
      <c r="AH2638" s="1"/>
      <c r="AI2638" s="1"/>
      <c r="AJ2638" s="2"/>
      <c r="AK2638" s="1"/>
      <c r="AL2638" s="1"/>
      <c r="AM2638" s="64"/>
      <c r="AN2638" s="65"/>
      <c r="AO2638" s="64"/>
      <c r="AP2638" s="65"/>
    </row>
    <row r="2639" spans="1:42" x14ac:dyDescent="0.25">
      <c r="A2639" s="2"/>
      <c r="B2639" s="48"/>
      <c r="C2639" s="2"/>
      <c r="D2639" s="2"/>
      <c r="E2639" s="2"/>
      <c r="F2639" s="2"/>
      <c r="G2639" s="2"/>
      <c r="H2639" s="2"/>
      <c r="I2639" s="1"/>
      <c r="J2639" s="1"/>
      <c r="K2639" s="1"/>
      <c r="L2639" s="1"/>
      <c r="M2639" s="1"/>
      <c r="N2639" s="2"/>
      <c r="O2639" s="2"/>
      <c r="P2639" s="2"/>
      <c r="Q2639" s="1"/>
      <c r="R2639" s="1"/>
      <c r="S2639" s="1"/>
      <c r="T2639" s="1"/>
      <c r="U2639" s="2"/>
      <c r="V2639" s="1"/>
      <c r="W2639" s="1"/>
      <c r="X2639" s="2"/>
      <c r="Y2639" s="1"/>
      <c r="Z2639" s="1"/>
      <c r="AA2639" s="2"/>
      <c r="AB2639" s="1"/>
      <c r="AC2639" s="1"/>
      <c r="AD2639" s="2"/>
      <c r="AE2639" s="1"/>
      <c r="AF2639" s="2"/>
      <c r="AG2639" s="2"/>
      <c r="AH2639" s="1"/>
      <c r="AI2639" s="1"/>
      <c r="AJ2639" s="2"/>
      <c r="AK2639" s="1"/>
      <c r="AL2639" s="1"/>
      <c r="AM2639" s="64"/>
      <c r="AN2639" s="65"/>
      <c r="AO2639" s="64"/>
      <c r="AP2639" s="65"/>
    </row>
    <row r="2640" spans="1:42" x14ac:dyDescent="0.25">
      <c r="A2640" s="2"/>
      <c r="B2640" s="67"/>
      <c r="C2640" s="68"/>
      <c r="D2640" s="68"/>
      <c r="E2640" s="68"/>
      <c r="F2640" s="68"/>
      <c r="G2640" s="68"/>
      <c r="H2640" s="68"/>
      <c r="I2640" s="69"/>
      <c r="J2640" s="69"/>
      <c r="K2640" s="69"/>
      <c r="L2640" s="69"/>
      <c r="M2640" s="69"/>
      <c r="N2640" s="68"/>
      <c r="O2640" s="68"/>
      <c r="P2640" s="68"/>
      <c r="Q2640" s="1"/>
      <c r="R2640" s="69"/>
      <c r="S2640" s="69"/>
      <c r="T2640" s="69"/>
      <c r="U2640" s="68"/>
      <c r="V2640" s="69"/>
      <c r="W2640" s="69"/>
      <c r="X2640" s="68"/>
      <c r="Y2640" s="69"/>
      <c r="Z2640" s="69"/>
      <c r="AA2640" s="68"/>
      <c r="AB2640" s="69"/>
      <c r="AC2640" s="69"/>
      <c r="AD2640" s="68"/>
      <c r="AE2640" s="69"/>
      <c r="AF2640" s="68"/>
      <c r="AG2640" s="68"/>
      <c r="AH2640" s="69"/>
      <c r="AI2640" s="69"/>
      <c r="AJ2640" s="68"/>
      <c r="AK2640" s="69"/>
      <c r="AL2640" s="69"/>
      <c r="AM2640" s="70"/>
      <c r="AN2640" s="71"/>
      <c r="AO2640" s="70"/>
      <c r="AP2640" s="71"/>
    </row>
    <row r="2641" spans="1:42" x14ac:dyDescent="0.25">
      <c r="A2641" s="2"/>
      <c r="B2641" s="67"/>
      <c r="C2641" s="68"/>
      <c r="D2641" s="68"/>
      <c r="E2641" s="68"/>
      <c r="F2641" s="68"/>
      <c r="G2641" s="68"/>
      <c r="H2641" s="68"/>
      <c r="I2641" s="69"/>
      <c r="J2641" s="69"/>
      <c r="K2641" s="69"/>
      <c r="L2641" s="69"/>
      <c r="M2641" s="69"/>
      <c r="N2641" s="68"/>
      <c r="O2641" s="68"/>
      <c r="P2641" s="68"/>
      <c r="Q2641" s="1"/>
      <c r="R2641" s="69"/>
      <c r="S2641" s="69"/>
      <c r="T2641" s="69"/>
      <c r="U2641" s="68"/>
      <c r="V2641" s="69"/>
      <c r="W2641" s="69"/>
      <c r="X2641" s="68"/>
      <c r="Y2641" s="69"/>
      <c r="Z2641" s="69"/>
      <c r="AA2641" s="68"/>
      <c r="AB2641" s="69"/>
      <c r="AC2641" s="69"/>
      <c r="AD2641" s="68"/>
      <c r="AE2641" s="69"/>
      <c r="AF2641" s="68"/>
      <c r="AG2641" s="68"/>
      <c r="AH2641" s="69"/>
      <c r="AI2641" s="69"/>
      <c r="AJ2641" s="68"/>
      <c r="AK2641" s="69"/>
      <c r="AL2641" s="69"/>
      <c r="AM2641" s="70"/>
      <c r="AN2641" s="71"/>
      <c r="AO2641" s="70"/>
      <c r="AP2641" s="71"/>
    </row>
    <row r="2642" spans="1:42" x14ac:dyDescent="0.25">
      <c r="A2642" s="2"/>
      <c r="B2642" s="67"/>
      <c r="C2642" s="68"/>
      <c r="D2642" s="68"/>
      <c r="E2642" s="68"/>
      <c r="F2642" s="68"/>
      <c r="G2642" s="68"/>
      <c r="H2642" s="68"/>
      <c r="I2642" s="69"/>
      <c r="J2642" s="69"/>
      <c r="K2642" s="69"/>
      <c r="L2642" s="69"/>
      <c r="M2642" s="69"/>
      <c r="N2642" s="68"/>
      <c r="O2642" s="68"/>
      <c r="P2642" s="68"/>
      <c r="Q2642" s="1"/>
      <c r="R2642" s="69"/>
      <c r="S2642" s="69"/>
      <c r="T2642" s="69"/>
      <c r="U2642" s="68"/>
      <c r="V2642" s="69"/>
      <c r="W2642" s="69"/>
      <c r="X2642" s="68"/>
      <c r="Y2642" s="69"/>
      <c r="Z2642" s="69"/>
      <c r="AA2642" s="68"/>
      <c r="AB2642" s="69"/>
      <c r="AC2642" s="69"/>
      <c r="AD2642" s="68"/>
      <c r="AE2642" s="69"/>
      <c r="AF2642" s="68"/>
      <c r="AG2642" s="68"/>
      <c r="AH2642" s="69"/>
      <c r="AI2642" s="69"/>
      <c r="AJ2642" s="68"/>
      <c r="AK2642" s="69"/>
      <c r="AL2642" s="69"/>
      <c r="AM2642" s="70"/>
      <c r="AN2642" s="71"/>
      <c r="AO2642" s="70"/>
      <c r="AP2642" s="71"/>
    </row>
    <row r="2643" spans="1:42" x14ac:dyDescent="0.25">
      <c r="A2643" s="2"/>
      <c r="B2643" s="67"/>
      <c r="C2643" s="68"/>
      <c r="D2643" s="68"/>
      <c r="E2643" s="68"/>
      <c r="F2643" s="68"/>
      <c r="G2643" s="68"/>
      <c r="H2643" s="68"/>
      <c r="I2643" s="69"/>
      <c r="J2643" s="69"/>
      <c r="K2643" s="69"/>
      <c r="L2643" s="69"/>
      <c r="M2643" s="69"/>
      <c r="N2643" s="68"/>
      <c r="O2643" s="68"/>
      <c r="P2643" s="68"/>
      <c r="Q2643" s="1"/>
      <c r="R2643" s="69"/>
      <c r="S2643" s="69"/>
      <c r="T2643" s="69"/>
      <c r="U2643" s="68"/>
      <c r="V2643" s="69"/>
      <c r="W2643" s="69"/>
      <c r="X2643" s="68"/>
      <c r="Y2643" s="69"/>
      <c r="Z2643" s="69"/>
      <c r="AA2643" s="68"/>
      <c r="AB2643" s="69"/>
      <c r="AC2643" s="69"/>
      <c r="AD2643" s="68"/>
      <c r="AE2643" s="69"/>
      <c r="AF2643" s="68"/>
      <c r="AG2643" s="68"/>
      <c r="AH2643" s="69"/>
      <c r="AI2643" s="69"/>
      <c r="AJ2643" s="68"/>
      <c r="AK2643" s="69"/>
      <c r="AL2643" s="69"/>
      <c r="AM2643" s="70"/>
      <c r="AN2643" s="71"/>
      <c r="AO2643" s="70"/>
      <c r="AP2643" s="71"/>
    </row>
    <row r="2644" spans="1:42" x14ac:dyDescent="0.25">
      <c r="A2644" s="2"/>
      <c r="B2644" s="67"/>
      <c r="C2644" s="68"/>
      <c r="D2644" s="68"/>
      <c r="E2644" s="68"/>
      <c r="F2644" s="68"/>
      <c r="G2644" s="68"/>
      <c r="H2644" s="68"/>
      <c r="I2644" s="69"/>
      <c r="J2644" s="69"/>
      <c r="K2644" s="69"/>
      <c r="L2644" s="69"/>
      <c r="M2644" s="69"/>
      <c r="N2644" s="68"/>
      <c r="O2644" s="68"/>
      <c r="P2644" s="68"/>
      <c r="Q2644" s="1"/>
      <c r="R2644" s="69"/>
      <c r="S2644" s="69"/>
      <c r="T2644" s="69"/>
      <c r="U2644" s="68"/>
      <c r="V2644" s="69"/>
      <c r="W2644" s="69"/>
      <c r="X2644" s="68"/>
      <c r="Y2644" s="69"/>
      <c r="Z2644" s="69"/>
      <c r="AA2644" s="68"/>
      <c r="AB2644" s="69"/>
      <c r="AC2644" s="69"/>
      <c r="AD2644" s="68"/>
      <c r="AE2644" s="69"/>
      <c r="AF2644" s="68"/>
      <c r="AG2644" s="68"/>
      <c r="AH2644" s="69"/>
      <c r="AI2644" s="69"/>
      <c r="AJ2644" s="68"/>
      <c r="AK2644" s="69"/>
      <c r="AL2644" s="69"/>
      <c r="AM2644" s="70"/>
      <c r="AN2644" s="71"/>
      <c r="AO2644" s="70"/>
      <c r="AP2644" s="71"/>
    </row>
    <row r="2645" spans="1:42" x14ac:dyDescent="0.25">
      <c r="A2645" s="2"/>
      <c r="B2645" s="67"/>
      <c r="C2645" s="68"/>
      <c r="D2645" s="68"/>
      <c r="E2645" s="68"/>
      <c r="F2645" s="68"/>
      <c r="G2645" s="68"/>
      <c r="H2645" s="68"/>
      <c r="I2645" s="69"/>
      <c r="J2645" s="69"/>
      <c r="K2645" s="69"/>
      <c r="L2645" s="69"/>
      <c r="M2645" s="69"/>
      <c r="N2645" s="68"/>
      <c r="O2645" s="68"/>
      <c r="P2645" s="68"/>
      <c r="Q2645" s="1"/>
      <c r="R2645" s="69"/>
      <c r="S2645" s="69"/>
      <c r="T2645" s="69"/>
      <c r="U2645" s="68"/>
      <c r="V2645" s="69"/>
      <c r="W2645" s="69"/>
      <c r="X2645" s="68"/>
      <c r="Y2645" s="69"/>
      <c r="Z2645" s="69"/>
      <c r="AA2645" s="68"/>
      <c r="AB2645" s="69"/>
      <c r="AC2645" s="69"/>
      <c r="AD2645" s="68"/>
      <c r="AE2645" s="69"/>
      <c r="AF2645" s="68"/>
      <c r="AG2645" s="68"/>
      <c r="AH2645" s="69"/>
      <c r="AI2645" s="69"/>
      <c r="AJ2645" s="68"/>
      <c r="AK2645" s="69"/>
      <c r="AL2645" s="69"/>
      <c r="AM2645" s="72"/>
      <c r="AN2645" s="68"/>
      <c r="AO2645" s="72"/>
      <c r="AP2645" s="68"/>
    </row>
    <row r="2646" spans="1:42" x14ac:dyDescent="0.25">
      <c r="A2646" s="2"/>
      <c r="B2646" s="48"/>
      <c r="C2646" s="2"/>
      <c r="D2646" s="2"/>
      <c r="E2646" s="2"/>
      <c r="F2646" s="2"/>
      <c r="G2646" s="2"/>
      <c r="H2646" s="2"/>
      <c r="I2646" s="1"/>
      <c r="J2646" s="1"/>
      <c r="K2646" s="1"/>
      <c r="L2646" s="1"/>
      <c r="M2646" s="1"/>
      <c r="N2646" s="2"/>
      <c r="O2646" s="2"/>
      <c r="P2646" s="2"/>
      <c r="Q2646" s="1"/>
      <c r="R2646" s="1"/>
      <c r="S2646" s="1"/>
      <c r="T2646" s="1"/>
      <c r="U2646" s="2"/>
      <c r="V2646" s="1"/>
      <c r="W2646" s="1"/>
      <c r="X2646" s="2"/>
      <c r="Y2646" s="1"/>
      <c r="Z2646" s="1"/>
      <c r="AA2646" s="2"/>
      <c r="AB2646" s="1"/>
      <c r="AC2646" s="1"/>
      <c r="AD2646" s="2"/>
      <c r="AE2646" s="1"/>
      <c r="AF2646" s="2"/>
      <c r="AG2646" s="2"/>
      <c r="AH2646" s="1"/>
      <c r="AI2646" s="1"/>
      <c r="AJ2646" s="2"/>
      <c r="AK2646" s="1"/>
      <c r="AL2646" s="1"/>
      <c r="AM2646" s="64"/>
      <c r="AN2646" s="65"/>
      <c r="AO2646" s="64"/>
      <c r="AP2646" s="65"/>
    </row>
    <row r="2647" spans="1:42" x14ac:dyDescent="0.25">
      <c r="A2647" s="2"/>
      <c r="B2647" s="48"/>
      <c r="C2647" s="2"/>
      <c r="D2647" s="2"/>
      <c r="E2647" s="2"/>
      <c r="F2647" s="2"/>
      <c r="G2647" s="2"/>
      <c r="H2647" s="2"/>
      <c r="I2647" s="1"/>
      <c r="J2647" s="1"/>
      <c r="K2647" s="1"/>
      <c r="L2647" s="1"/>
      <c r="M2647" s="1"/>
      <c r="N2647" s="2"/>
      <c r="O2647" s="2"/>
      <c r="P2647" s="2"/>
      <c r="Q2647" s="1"/>
      <c r="R2647" s="1"/>
      <c r="S2647" s="1"/>
      <c r="T2647" s="1"/>
      <c r="U2647" s="2"/>
      <c r="V2647" s="1"/>
      <c r="W2647" s="1"/>
      <c r="X2647" s="2"/>
      <c r="Y2647" s="1"/>
      <c r="Z2647" s="1"/>
      <c r="AA2647" s="2"/>
      <c r="AB2647" s="1"/>
      <c r="AC2647" s="1"/>
      <c r="AD2647" s="2"/>
      <c r="AE2647" s="1"/>
      <c r="AF2647" s="2"/>
      <c r="AG2647" s="2"/>
      <c r="AH2647" s="1"/>
      <c r="AI2647" s="1"/>
      <c r="AJ2647" s="2"/>
      <c r="AK2647" s="1"/>
      <c r="AL2647" s="1"/>
      <c r="AM2647" s="64"/>
      <c r="AN2647" s="65"/>
      <c r="AO2647" s="64"/>
      <c r="AP2647" s="65"/>
    </row>
    <row r="2648" spans="1:42" x14ac:dyDescent="0.25">
      <c r="A2648" s="2"/>
      <c r="B2648" s="48"/>
      <c r="C2648" s="2"/>
      <c r="D2648" s="2"/>
      <c r="E2648" s="2"/>
      <c r="F2648" s="2"/>
      <c r="G2648" s="2"/>
      <c r="H2648" s="2"/>
      <c r="I2648" s="1"/>
      <c r="J2648" s="1"/>
      <c r="K2648" s="1"/>
      <c r="L2648" s="1"/>
      <c r="M2648" s="1"/>
      <c r="N2648" s="2"/>
      <c r="O2648" s="2"/>
      <c r="P2648" s="2"/>
      <c r="Q2648" s="1"/>
      <c r="R2648" s="1"/>
      <c r="S2648" s="1"/>
      <c r="T2648" s="1"/>
      <c r="U2648" s="2"/>
      <c r="V2648" s="1"/>
      <c r="W2648" s="1"/>
      <c r="X2648" s="2"/>
      <c r="Y2648" s="1"/>
      <c r="Z2648" s="1"/>
      <c r="AA2648" s="2"/>
      <c r="AB2648" s="1"/>
      <c r="AC2648" s="1"/>
      <c r="AD2648" s="2"/>
      <c r="AE2648" s="1"/>
      <c r="AF2648" s="2"/>
      <c r="AG2648" s="2"/>
      <c r="AH2648" s="1"/>
      <c r="AI2648" s="1"/>
      <c r="AJ2648" s="2"/>
      <c r="AK2648" s="1"/>
      <c r="AL2648" s="1"/>
      <c r="AM2648" s="64"/>
      <c r="AN2648" s="65"/>
      <c r="AO2648" s="64"/>
      <c r="AP2648" s="65"/>
    </row>
    <row r="2649" spans="1:42" x14ac:dyDescent="0.25">
      <c r="A2649" s="2"/>
      <c r="B2649" s="48"/>
      <c r="C2649" s="2"/>
      <c r="D2649" s="2"/>
      <c r="E2649" s="2"/>
      <c r="F2649" s="2"/>
      <c r="G2649" s="2"/>
      <c r="H2649" s="2"/>
      <c r="I2649" s="1"/>
      <c r="J2649" s="1"/>
      <c r="K2649" s="1"/>
      <c r="L2649" s="1"/>
      <c r="M2649" s="1"/>
      <c r="N2649" s="2"/>
      <c r="O2649" s="2"/>
      <c r="P2649" s="2"/>
      <c r="Q2649" s="1"/>
      <c r="R2649" s="1"/>
      <c r="S2649" s="1"/>
      <c r="T2649" s="1"/>
      <c r="U2649" s="2"/>
      <c r="V2649" s="1"/>
      <c r="W2649" s="1"/>
      <c r="X2649" s="2"/>
      <c r="Y2649" s="1"/>
      <c r="Z2649" s="1"/>
      <c r="AA2649" s="2"/>
      <c r="AB2649" s="1"/>
      <c r="AC2649" s="1"/>
      <c r="AD2649" s="2"/>
      <c r="AE2649" s="1"/>
      <c r="AF2649" s="2"/>
      <c r="AG2649" s="2"/>
      <c r="AH2649" s="1"/>
      <c r="AI2649" s="1"/>
      <c r="AJ2649" s="2"/>
      <c r="AK2649" s="1"/>
      <c r="AL2649" s="1"/>
      <c r="AM2649" s="66"/>
      <c r="AN2649" s="45"/>
      <c r="AO2649" s="66"/>
      <c r="AP2649" s="45"/>
    </row>
    <row r="2650" spans="1:42" x14ac:dyDescent="0.25">
      <c r="A2650" s="2"/>
      <c r="B2650" s="48"/>
      <c r="C2650" s="2"/>
      <c r="D2650" s="2"/>
      <c r="E2650" s="2"/>
      <c r="F2650" s="2"/>
      <c r="G2650" s="2"/>
      <c r="H2650" s="2"/>
      <c r="I2650" s="1"/>
      <c r="J2650" s="1"/>
      <c r="K2650" s="1"/>
      <c r="L2650" s="1"/>
      <c r="M2650" s="1"/>
      <c r="N2650" s="2"/>
      <c r="O2650" s="2"/>
      <c r="P2650" s="2"/>
      <c r="Q2650" s="1"/>
      <c r="R2650" s="1"/>
      <c r="S2650" s="1"/>
      <c r="T2650" s="1"/>
      <c r="U2650" s="2"/>
      <c r="V2650" s="1"/>
      <c r="W2650" s="1"/>
      <c r="X2650" s="2"/>
      <c r="Y2650" s="1"/>
      <c r="Z2650" s="1"/>
      <c r="AA2650" s="2"/>
      <c r="AB2650" s="1"/>
      <c r="AC2650" s="1"/>
      <c r="AD2650" s="2"/>
      <c r="AE2650" s="1"/>
      <c r="AF2650" s="2"/>
      <c r="AG2650" s="2"/>
      <c r="AH2650" s="1"/>
      <c r="AI2650" s="1"/>
      <c r="AJ2650" s="2"/>
      <c r="AK2650" s="1"/>
      <c r="AL2650" s="1"/>
      <c r="AM2650" s="66"/>
      <c r="AN2650" s="45"/>
      <c r="AO2650" s="66"/>
      <c r="AP2650" s="45"/>
    </row>
    <row r="2651" spans="1:42" x14ac:dyDescent="0.25">
      <c r="A2651" s="2"/>
      <c r="B2651" s="48"/>
      <c r="C2651" s="2"/>
      <c r="D2651" s="2"/>
      <c r="E2651" s="2"/>
      <c r="F2651" s="2"/>
      <c r="G2651" s="2"/>
      <c r="H2651" s="2"/>
      <c r="I2651" s="1"/>
      <c r="J2651" s="1"/>
      <c r="K2651" s="1"/>
      <c r="L2651" s="1"/>
      <c r="M2651" s="1"/>
      <c r="N2651" s="2"/>
      <c r="O2651" s="2"/>
      <c r="P2651" s="2"/>
      <c r="Q2651" s="1"/>
      <c r="R2651" s="1"/>
      <c r="S2651" s="1"/>
      <c r="T2651" s="1"/>
      <c r="U2651" s="2"/>
      <c r="V2651" s="1"/>
      <c r="W2651" s="1"/>
      <c r="X2651" s="2"/>
      <c r="Y2651" s="1"/>
      <c r="Z2651" s="1"/>
      <c r="AA2651" s="2"/>
      <c r="AB2651" s="1"/>
      <c r="AC2651" s="1"/>
      <c r="AD2651" s="2"/>
      <c r="AE2651" s="1"/>
      <c r="AF2651" s="2"/>
      <c r="AG2651" s="2"/>
      <c r="AH2651" s="1"/>
      <c r="AI2651" s="1"/>
      <c r="AJ2651" s="2"/>
      <c r="AK2651" s="1"/>
      <c r="AL2651" s="1"/>
      <c r="AM2651" s="64"/>
      <c r="AN2651" s="65"/>
      <c r="AO2651" s="64"/>
      <c r="AP2651" s="65"/>
    </row>
    <row r="2652" spans="1:42" x14ac:dyDescent="0.25">
      <c r="A2652" s="2"/>
      <c r="B2652" s="48"/>
      <c r="C2652" s="2"/>
      <c r="D2652" s="2"/>
      <c r="E2652" s="2"/>
      <c r="F2652" s="2"/>
      <c r="G2652" s="2"/>
      <c r="H2652" s="2"/>
      <c r="I2652" s="1"/>
      <c r="J2652" s="1"/>
      <c r="K2652" s="1"/>
      <c r="L2652" s="1"/>
      <c r="M2652" s="1"/>
      <c r="N2652" s="2"/>
      <c r="O2652" s="2"/>
      <c r="P2652" s="2"/>
      <c r="Q2652" s="1"/>
      <c r="R2652" s="1"/>
      <c r="S2652" s="1"/>
      <c r="T2652" s="1"/>
      <c r="U2652" s="2"/>
      <c r="V2652" s="1"/>
      <c r="W2652" s="1"/>
      <c r="X2652" s="2"/>
      <c r="Y2652" s="1"/>
      <c r="Z2652" s="1"/>
      <c r="AA2652" s="2"/>
      <c r="AB2652" s="1"/>
      <c r="AC2652" s="1"/>
      <c r="AD2652" s="2"/>
      <c r="AE2652" s="1"/>
      <c r="AF2652" s="2"/>
      <c r="AG2652" s="2"/>
      <c r="AH2652" s="1"/>
      <c r="AI2652" s="1"/>
      <c r="AJ2652" s="2"/>
      <c r="AK2652" s="1"/>
      <c r="AL2652" s="1"/>
      <c r="AM2652" s="64"/>
      <c r="AN2652" s="65"/>
      <c r="AO2652" s="64"/>
      <c r="AP2652" s="65"/>
    </row>
    <row r="2653" spans="1:42" x14ac:dyDescent="0.25">
      <c r="A2653" s="2"/>
      <c r="B2653" s="48"/>
      <c r="C2653" s="2"/>
      <c r="D2653" s="2"/>
      <c r="E2653" s="2"/>
      <c r="F2653" s="2"/>
      <c r="G2653" s="2"/>
      <c r="H2653" s="2"/>
      <c r="I2653" s="1"/>
      <c r="J2653" s="1"/>
      <c r="K2653" s="1"/>
      <c r="L2653" s="1"/>
      <c r="M2653" s="1"/>
      <c r="N2653" s="2"/>
      <c r="O2653" s="2"/>
      <c r="P2653" s="2"/>
      <c r="Q2653" s="1"/>
      <c r="R2653" s="1"/>
      <c r="S2653" s="1"/>
      <c r="T2653" s="1"/>
      <c r="U2653" s="2"/>
      <c r="V2653" s="1"/>
      <c r="W2653" s="1"/>
      <c r="X2653" s="2"/>
      <c r="Y2653" s="1"/>
      <c r="Z2653" s="1"/>
      <c r="AA2653" s="2"/>
      <c r="AB2653" s="1"/>
      <c r="AC2653" s="1"/>
      <c r="AD2653" s="2"/>
      <c r="AE2653" s="1"/>
      <c r="AF2653" s="2"/>
      <c r="AG2653" s="2"/>
      <c r="AH2653" s="1"/>
      <c r="AI2653" s="1"/>
      <c r="AJ2653" s="2"/>
      <c r="AK2653" s="1"/>
      <c r="AL2653" s="1"/>
      <c r="AM2653" s="66"/>
      <c r="AN2653" s="45"/>
      <c r="AO2653" s="66"/>
      <c r="AP2653" s="45"/>
    </row>
    <row r="2654" spans="1:42" x14ac:dyDescent="0.25">
      <c r="A2654" s="2"/>
      <c r="B2654" s="48"/>
      <c r="C2654" s="2"/>
      <c r="D2654" s="2"/>
      <c r="E2654" s="2"/>
      <c r="F2654" s="2"/>
      <c r="G2654" s="2"/>
      <c r="H2654" s="2"/>
      <c r="I2654" s="1"/>
      <c r="J2654" s="1"/>
      <c r="K2654" s="1"/>
      <c r="L2654" s="1"/>
      <c r="M2654" s="1"/>
      <c r="N2654" s="2"/>
      <c r="O2654" s="2"/>
      <c r="P2654" s="2"/>
      <c r="Q2654" s="1"/>
      <c r="R2654" s="1"/>
      <c r="S2654" s="1"/>
      <c r="T2654" s="1"/>
      <c r="U2654" s="2"/>
      <c r="V2654" s="1"/>
      <c r="W2654" s="1"/>
      <c r="X2654" s="2"/>
      <c r="Y2654" s="1"/>
      <c r="Z2654" s="1"/>
      <c r="AA2654" s="2"/>
      <c r="AB2654" s="1"/>
      <c r="AC2654" s="1"/>
      <c r="AD2654" s="2"/>
      <c r="AE2654" s="1"/>
      <c r="AF2654" s="2"/>
      <c r="AG2654" s="2"/>
      <c r="AH2654" s="1"/>
      <c r="AI2654" s="1"/>
      <c r="AJ2654" s="2"/>
      <c r="AK2654" s="1"/>
      <c r="AL2654" s="1"/>
      <c r="AM2654" s="64"/>
      <c r="AN2654" s="65"/>
      <c r="AO2654" s="64"/>
      <c r="AP2654" s="65"/>
    </row>
    <row r="2655" spans="1:42" x14ac:dyDescent="0.25">
      <c r="A2655" s="2"/>
      <c r="B2655" s="48"/>
      <c r="C2655" s="2"/>
      <c r="D2655" s="2"/>
      <c r="E2655" s="2"/>
      <c r="F2655" s="2"/>
      <c r="G2655" s="2"/>
      <c r="H2655" s="2"/>
      <c r="I2655" s="1"/>
      <c r="J2655" s="1"/>
      <c r="K2655" s="1"/>
      <c r="L2655" s="1"/>
      <c r="M2655" s="1"/>
      <c r="N2655" s="2"/>
      <c r="O2655" s="2"/>
      <c r="P2655" s="2"/>
      <c r="Q2655" s="1"/>
      <c r="R2655" s="1"/>
      <c r="S2655" s="1"/>
      <c r="T2655" s="1"/>
      <c r="U2655" s="2"/>
      <c r="V2655" s="1"/>
      <c r="W2655" s="1"/>
      <c r="X2655" s="2"/>
      <c r="Y2655" s="1"/>
      <c r="Z2655" s="1"/>
      <c r="AA2655" s="2"/>
      <c r="AB2655" s="1"/>
      <c r="AC2655" s="1"/>
      <c r="AD2655" s="2"/>
      <c r="AE2655" s="1"/>
      <c r="AF2655" s="2"/>
      <c r="AG2655" s="2"/>
      <c r="AH2655" s="1"/>
      <c r="AI2655" s="1"/>
      <c r="AJ2655" s="2"/>
      <c r="AK2655" s="1"/>
      <c r="AL2655" s="1"/>
      <c r="AM2655" s="66"/>
      <c r="AN2655" s="45"/>
      <c r="AO2655" s="66"/>
      <c r="AP2655" s="45"/>
    </row>
    <row r="2656" spans="1:42" x14ac:dyDescent="0.25">
      <c r="A2656" s="2"/>
      <c r="B2656" s="48"/>
      <c r="C2656" s="2"/>
      <c r="D2656" s="2"/>
      <c r="E2656" s="2"/>
      <c r="F2656" s="2"/>
      <c r="G2656" s="2"/>
      <c r="H2656" s="2"/>
      <c r="I2656" s="1"/>
      <c r="J2656" s="1"/>
      <c r="K2656" s="1"/>
      <c r="L2656" s="1"/>
      <c r="M2656" s="1"/>
      <c r="N2656" s="2"/>
      <c r="O2656" s="2"/>
      <c r="P2656" s="2"/>
      <c r="Q2656" s="1"/>
      <c r="R2656" s="1"/>
      <c r="S2656" s="1"/>
      <c r="T2656" s="1"/>
      <c r="U2656" s="2"/>
      <c r="V2656" s="1"/>
      <c r="W2656" s="1"/>
      <c r="X2656" s="2"/>
      <c r="Y2656" s="1"/>
      <c r="Z2656" s="1"/>
      <c r="AA2656" s="2"/>
      <c r="AB2656" s="1"/>
      <c r="AC2656" s="1"/>
      <c r="AD2656" s="2"/>
      <c r="AE2656" s="1"/>
      <c r="AF2656" s="2"/>
      <c r="AG2656" s="2"/>
      <c r="AH2656" s="1"/>
      <c r="AI2656" s="1"/>
      <c r="AJ2656" s="2"/>
      <c r="AK2656" s="1"/>
      <c r="AL2656" s="1"/>
      <c r="AM2656" s="66"/>
      <c r="AN2656" s="45"/>
      <c r="AO2656" s="66"/>
      <c r="AP2656" s="45"/>
    </row>
    <row r="2657" spans="1:42" x14ac:dyDescent="0.25">
      <c r="A2657" s="2"/>
      <c r="B2657" s="48"/>
      <c r="C2657" s="2"/>
      <c r="D2657" s="2"/>
      <c r="E2657" s="2"/>
      <c r="F2657" s="2"/>
      <c r="G2657" s="2"/>
      <c r="H2657" s="2"/>
      <c r="I2657" s="1"/>
      <c r="J2657" s="1"/>
      <c r="K2657" s="1"/>
      <c r="L2657" s="1"/>
      <c r="M2657" s="1"/>
      <c r="N2657" s="2"/>
      <c r="O2657" s="2"/>
      <c r="P2657" s="2"/>
      <c r="Q2657" s="1"/>
      <c r="R2657" s="1"/>
      <c r="S2657" s="1"/>
      <c r="T2657" s="1"/>
      <c r="U2657" s="2"/>
      <c r="V2657" s="1"/>
      <c r="W2657" s="1"/>
      <c r="X2657" s="2"/>
      <c r="Y2657" s="1"/>
      <c r="Z2657" s="1"/>
      <c r="AA2657" s="2"/>
      <c r="AB2657" s="1"/>
      <c r="AC2657" s="1"/>
      <c r="AD2657" s="2"/>
      <c r="AE2657" s="1"/>
      <c r="AF2657" s="2"/>
      <c r="AG2657" s="2"/>
      <c r="AH2657" s="1"/>
      <c r="AI2657" s="1"/>
      <c r="AJ2657" s="2"/>
      <c r="AK2657" s="1"/>
      <c r="AL2657" s="1"/>
      <c r="AM2657" s="66"/>
      <c r="AN2657" s="45"/>
      <c r="AO2657" s="66"/>
      <c r="AP2657" s="45"/>
    </row>
    <row r="2658" spans="1:42" x14ac:dyDescent="0.25">
      <c r="A2658" s="2"/>
      <c r="B2658" s="48"/>
      <c r="C2658" s="2"/>
      <c r="D2658" s="2"/>
      <c r="E2658" s="2"/>
      <c r="F2658" s="2"/>
      <c r="G2658" s="2"/>
      <c r="H2658" s="2"/>
      <c r="I2658" s="1"/>
      <c r="J2658" s="1"/>
      <c r="K2658" s="1"/>
      <c r="L2658" s="1"/>
      <c r="M2658" s="1"/>
      <c r="N2658" s="2"/>
      <c r="O2658" s="2"/>
      <c r="P2658" s="2"/>
      <c r="Q2658" s="1"/>
      <c r="R2658" s="1"/>
      <c r="S2658" s="1"/>
      <c r="T2658" s="1"/>
      <c r="U2658" s="2"/>
      <c r="V2658" s="1"/>
      <c r="W2658" s="1"/>
      <c r="X2658" s="2"/>
      <c r="Y2658" s="1"/>
      <c r="Z2658" s="1"/>
      <c r="AA2658" s="2"/>
      <c r="AB2658" s="1"/>
      <c r="AC2658" s="1"/>
      <c r="AD2658" s="2"/>
      <c r="AE2658" s="1"/>
      <c r="AF2658" s="2"/>
      <c r="AG2658" s="2"/>
      <c r="AH2658" s="1"/>
      <c r="AI2658" s="1"/>
      <c r="AJ2658" s="2"/>
      <c r="AK2658" s="1"/>
      <c r="AL2658" s="1"/>
      <c r="AM2658" s="64"/>
      <c r="AN2658" s="65"/>
      <c r="AO2658" s="64"/>
      <c r="AP2658" s="65"/>
    </row>
    <row r="2659" spans="1:42" x14ac:dyDescent="0.25">
      <c r="A2659" s="2"/>
      <c r="B2659" s="48"/>
      <c r="C2659" s="2"/>
      <c r="D2659" s="2"/>
      <c r="E2659" s="2"/>
      <c r="F2659" s="2"/>
      <c r="G2659" s="2"/>
      <c r="H2659" s="2"/>
      <c r="I2659" s="1"/>
      <c r="J2659" s="1"/>
      <c r="K2659" s="1"/>
      <c r="L2659" s="1"/>
      <c r="M2659" s="1"/>
      <c r="N2659" s="2"/>
      <c r="O2659" s="2"/>
      <c r="P2659" s="2"/>
      <c r="Q2659" s="1"/>
      <c r="R2659" s="1"/>
      <c r="S2659" s="1"/>
      <c r="T2659" s="1"/>
      <c r="U2659" s="2"/>
      <c r="V2659" s="1"/>
      <c r="W2659" s="1"/>
      <c r="X2659" s="2"/>
      <c r="Y2659" s="1"/>
      <c r="Z2659" s="1"/>
      <c r="AA2659" s="2"/>
      <c r="AB2659" s="1"/>
      <c r="AC2659" s="1"/>
      <c r="AD2659" s="2"/>
      <c r="AE2659" s="1"/>
      <c r="AF2659" s="2"/>
      <c r="AG2659" s="2"/>
      <c r="AH2659" s="1"/>
      <c r="AI2659" s="1"/>
      <c r="AJ2659" s="2"/>
      <c r="AK2659" s="1"/>
      <c r="AL2659" s="1"/>
      <c r="AM2659" s="66"/>
      <c r="AN2659" s="45"/>
      <c r="AO2659" s="66"/>
      <c r="AP2659" s="45"/>
    </row>
    <row r="2660" spans="1:42" x14ac:dyDescent="0.25">
      <c r="A2660" s="2"/>
      <c r="B2660" s="48"/>
      <c r="C2660" s="2"/>
      <c r="D2660" s="2"/>
      <c r="E2660" s="2"/>
      <c r="F2660" s="2"/>
      <c r="G2660" s="2"/>
      <c r="H2660" s="2"/>
      <c r="I2660" s="1"/>
      <c r="J2660" s="1"/>
      <c r="K2660" s="1"/>
      <c r="L2660" s="1"/>
      <c r="M2660" s="1"/>
      <c r="N2660" s="2"/>
      <c r="O2660" s="2"/>
      <c r="P2660" s="2"/>
      <c r="Q2660" s="1"/>
      <c r="R2660" s="1"/>
      <c r="S2660" s="1"/>
      <c r="T2660" s="1"/>
      <c r="U2660" s="2"/>
      <c r="V2660" s="1"/>
      <c r="W2660" s="1"/>
      <c r="X2660" s="2"/>
      <c r="Y2660" s="1"/>
      <c r="Z2660" s="1"/>
      <c r="AA2660" s="2"/>
      <c r="AB2660" s="1"/>
      <c r="AC2660" s="1"/>
      <c r="AD2660" s="2"/>
      <c r="AE2660" s="1"/>
      <c r="AF2660" s="2"/>
      <c r="AG2660" s="2"/>
      <c r="AH2660" s="1"/>
      <c r="AI2660" s="1"/>
      <c r="AJ2660" s="2"/>
      <c r="AK2660" s="1"/>
      <c r="AL2660" s="1"/>
      <c r="AM2660" s="64"/>
      <c r="AN2660" s="65"/>
      <c r="AO2660" s="64"/>
      <c r="AP2660" s="65"/>
    </row>
    <row r="2661" spans="1:42" x14ac:dyDescent="0.25">
      <c r="A2661" s="2"/>
      <c r="B2661" s="47"/>
      <c r="C2661" s="2"/>
      <c r="D2661" s="2"/>
      <c r="E2661" s="2"/>
      <c r="F2661" s="2"/>
      <c r="G2661" s="2"/>
      <c r="H2661" s="2"/>
      <c r="I2661" s="1"/>
      <c r="J2661" s="1"/>
      <c r="K2661" s="1"/>
      <c r="L2661" s="1"/>
      <c r="M2661" s="1"/>
      <c r="N2661" s="2"/>
      <c r="O2661" s="2"/>
      <c r="P2661" s="2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2"/>
      <c r="AG2661" s="2"/>
      <c r="AH2661" s="1"/>
      <c r="AI2661" s="1"/>
      <c r="AJ2661" s="2"/>
      <c r="AK2661" s="1"/>
      <c r="AL2661" s="1"/>
      <c r="AM2661" s="66"/>
      <c r="AN2661" s="45"/>
      <c r="AO2661" s="66"/>
      <c r="AP2661" s="45"/>
    </row>
    <row r="2662" spans="1:42" x14ac:dyDescent="0.25">
      <c r="A2662" s="2"/>
      <c r="B2662" s="48"/>
      <c r="C2662" s="2"/>
      <c r="D2662" s="2"/>
      <c r="E2662" s="2"/>
      <c r="F2662" s="2"/>
      <c r="G2662" s="2"/>
      <c r="H2662" s="2"/>
      <c r="I2662" s="1"/>
      <c r="J2662" s="1"/>
      <c r="K2662" s="1"/>
      <c r="L2662" s="1"/>
      <c r="M2662" s="1"/>
      <c r="N2662" s="2"/>
      <c r="O2662" s="2"/>
      <c r="P2662" s="2"/>
      <c r="Q2662" s="1"/>
      <c r="R2662" s="1"/>
      <c r="S2662" s="1"/>
      <c r="T2662" s="1"/>
      <c r="U2662" s="2"/>
      <c r="V2662" s="1"/>
      <c r="W2662" s="1"/>
      <c r="X2662" s="2"/>
      <c r="Y2662" s="1"/>
      <c r="Z2662" s="1"/>
      <c r="AA2662" s="2"/>
      <c r="AB2662" s="1"/>
      <c r="AC2662" s="1"/>
      <c r="AD2662" s="2"/>
      <c r="AE2662" s="1"/>
      <c r="AF2662" s="2"/>
      <c r="AG2662" s="2"/>
      <c r="AH2662" s="1"/>
      <c r="AI2662" s="1"/>
      <c r="AJ2662" s="2"/>
      <c r="AK2662" s="1"/>
      <c r="AL2662" s="1"/>
      <c r="AM2662" s="66"/>
      <c r="AN2662" s="45"/>
      <c r="AO2662" s="66"/>
      <c r="AP2662" s="45"/>
    </row>
    <row r="2663" spans="1:42" x14ac:dyDescent="0.25">
      <c r="A2663" s="2"/>
      <c r="B2663" s="48"/>
      <c r="C2663" s="2"/>
      <c r="D2663" s="2"/>
      <c r="E2663" s="2"/>
      <c r="F2663" s="2"/>
      <c r="G2663" s="2"/>
      <c r="H2663" s="2"/>
      <c r="I2663" s="1"/>
      <c r="J2663" s="1"/>
      <c r="K2663" s="1"/>
      <c r="L2663" s="1"/>
      <c r="M2663" s="1"/>
      <c r="N2663" s="2"/>
      <c r="O2663" s="2"/>
      <c r="P2663" s="2"/>
      <c r="Q2663" s="1"/>
      <c r="R2663" s="1"/>
      <c r="S2663" s="1"/>
      <c r="T2663" s="1"/>
      <c r="U2663" s="2"/>
      <c r="V2663" s="1"/>
      <c r="W2663" s="1"/>
      <c r="X2663" s="2"/>
      <c r="Y2663" s="1"/>
      <c r="Z2663" s="1"/>
      <c r="AA2663" s="2"/>
      <c r="AB2663" s="1"/>
      <c r="AC2663" s="1"/>
      <c r="AD2663" s="2"/>
      <c r="AE2663" s="1"/>
      <c r="AF2663" s="2"/>
      <c r="AG2663" s="2"/>
      <c r="AH2663" s="1"/>
      <c r="AI2663" s="1"/>
      <c r="AJ2663" s="2"/>
      <c r="AK2663" s="1"/>
      <c r="AL2663" s="1"/>
      <c r="AM2663" s="64"/>
      <c r="AN2663" s="65"/>
      <c r="AO2663" s="64"/>
      <c r="AP2663" s="65"/>
    </row>
    <row r="2664" spans="1:42" x14ac:dyDescent="0.25">
      <c r="A2664" s="2"/>
      <c r="B2664" s="48"/>
      <c r="C2664" s="2"/>
      <c r="D2664" s="2"/>
      <c r="E2664" s="2"/>
      <c r="F2664" s="2"/>
      <c r="G2664" s="2"/>
      <c r="H2664" s="2"/>
      <c r="I2664" s="1"/>
      <c r="J2664" s="1"/>
      <c r="K2664" s="1"/>
      <c r="L2664" s="1"/>
      <c r="M2664" s="1"/>
      <c r="N2664" s="2"/>
      <c r="O2664" s="2"/>
      <c r="P2664" s="2"/>
      <c r="Q2664" s="1"/>
      <c r="R2664" s="1"/>
      <c r="S2664" s="1"/>
      <c r="T2664" s="1"/>
      <c r="U2664" s="2"/>
      <c r="V2664" s="1"/>
      <c r="W2664" s="1"/>
      <c r="X2664" s="2"/>
      <c r="Y2664" s="1"/>
      <c r="Z2664" s="1"/>
      <c r="AA2664" s="2"/>
      <c r="AB2664" s="1"/>
      <c r="AC2664" s="1"/>
      <c r="AD2664" s="2"/>
      <c r="AE2664" s="1"/>
      <c r="AF2664" s="2"/>
      <c r="AG2664" s="2"/>
      <c r="AH2664" s="1"/>
      <c r="AI2664" s="1"/>
      <c r="AJ2664" s="2"/>
      <c r="AK2664" s="1"/>
      <c r="AL2664" s="1"/>
      <c r="AM2664" s="64"/>
      <c r="AN2664" s="65"/>
      <c r="AO2664" s="64"/>
      <c r="AP2664" s="65"/>
    </row>
    <row r="2665" spans="1:42" x14ac:dyDescent="0.25">
      <c r="A2665" s="2"/>
      <c r="B2665" s="48"/>
      <c r="C2665" s="2"/>
      <c r="D2665" s="2"/>
      <c r="E2665" s="2"/>
      <c r="F2665" s="2"/>
      <c r="G2665" s="2"/>
      <c r="H2665" s="2"/>
      <c r="I2665" s="1"/>
      <c r="J2665" s="1"/>
      <c r="K2665" s="1"/>
      <c r="L2665" s="1"/>
      <c r="M2665" s="1"/>
      <c r="N2665" s="2"/>
      <c r="O2665" s="2"/>
      <c r="P2665" s="2"/>
      <c r="Q2665" s="1"/>
      <c r="R2665" s="1"/>
      <c r="S2665" s="1"/>
      <c r="T2665" s="1"/>
      <c r="U2665" s="2"/>
      <c r="V2665" s="1"/>
      <c r="W2665" s="1"/>
      <c r="X2665" s="2"/>
      <c r="Y2665" s="1"/>
      <c r="Z2665" s="1"/>
      <c r="AA2665" s="2"/>
      <c r="AB2665" s="1"/>
      <c r="AC2665" s="1"/>
      <c r="AD2665" s="2"/>
      <c r="AE2665" s="1"/>
      <c r="AF2665" s="2"/>
      <c r="AG2665" s="2"/>
      <c r="AH2665" s="1"/>
      <c r="AI2665" s="1"/>
      <c r="AJ2665" s="2"/>
      <c r="AK2665" s="1"/>
      <c r="AL2665" s="1"/>
      <c r="AM2665" s="64"/>
      <c r="AN2665" s="65"/>
      <c r="AO2665" s="64"/>
      <c r="AP2665" s="65"/>
    </row>
    <row r="2666" spans="1:42" x14ac:dyDescent="0.25">
      <c r="A2666" s="2"/>
      <c r="B2666" s="48"/>
      <c r="C2666" s="2"/>
      <c r="D2666" s="2"/>
      <c r="E2666" s="2"/>
      <c r="F2666" s="2"/>
      <c r="G2666" s="2"/>
      <c r="H2666" s="2"/>
      <c r="I2666" s="1"/>
      <c r="J2666" s="1"/>
      <c r="K2666" s="1"/>
      <c r="L2666" s="1"/>
      <c r="M2666" s="1"/>
      <c r="N2666" s="2"/>
      <c r="O2666" s="2"/>
      <c r="P2666" s="2"/>
      <c r="Q2666" s="1"/>
      <c r="R2666" s="1"/>
      <c r="S2666" s="1"/>
      <c r="T2666" s="1"/>
      <c r="U2666" s="2"/>
      <c r="V2666" s="1"/>
      <c r="W2666" s="1"/>
      <c r="X2666" s="2"/>
      <c r="Y2666" s="1"/>
      <c r="Z2666" s="1"/>
      <c r="AA2666" s="2"/>
      <c r="AB2666" s="1"/>
      <c r="AC2666" s="1"/>
      <c r="AD2666" s="2"/>
      <c r="AE2666" s="1"/>
      <c r="AF2666" s="2"/>
      <c r="AG2666" s="2"/>
      <c r="AH2666" s="1"/>
      <c r="AI2666" s="1"/>
      <c r="AJ2666" s="2"/>
      <c r="AK2666" s="1"/>
      <c r="AL2666" s="1"/>
      <c r="AM2666" s="64"/>
      <c r="AN2666" s="65"/>
      <c r="AO2666" s="64"/>
      <c r="AP2666" s="65"/>
    </row>
    <row r="2667" spans="1:42" x14ac:dyDescent="0.25">
      <c r="A2667" s="2"/>
      <c r="B2667" s="48"/>
      <c r="C2667" s="2"/>
      <c r="D2667" s="2"/>
      <c r="E2667" s="2"/>
      <c r="F2667" s="2"/>
      <c r="G2667" s="2"/>
      <c r="H2667" s="2"/>
      <c r="I2667" s="1"/>
      <c r="J2667" s="1"/>
      <c r="K2667" s="1"/>
      <c r="L2667" s="1"/>
      <c r="M2667" s="1"/>
      <c r="N2667" s="2"/>
      <c r="O2667" s="2"/>
      <c r="P2667" s="2"/>
      <c r="Q2667" s="1"/>
      <c r="R2667" s="1"/>
      <c r="S2667" s="1"/>
      <c r="T2667" s="1"/>
      <c r="U2667" s="2"/>
      <c r="V2667" s="1"/>
      <c r="W2667" s="1"/>
      <c r="X2667" s="2"/>
      <c r="Y2667" s="1"/>
      <c r="Z2667" s="1"/>
      <c r="AA2667" s="2"/>
      <c r="AB2667" s="1"/>
      <c r="AC2667" s="1"/>
      <c r="AD2667" s="2"/>
      <c r="AE2667" s="1"/>
      <c r="AF2667" s="2"/>
      <c r="AG2667" s="2"/>
      <c r="AH2667" s="1"/>
      <c r="AI2667" s="1"/>
      <c r="AJ2667" s="2"/>
      <c r="AK2667" s="1"/>
      <c r="AL2667" s="1"/>
      <c r="AM2667" s="64"/>
      <c r="AN2667" s="65"/>
      <c r="AO2667" s="64"/>
      <c r="AP2667" s="65"/>
    </row>
    <row r="2668" spans="1:42" x14ac:dyDescent="0.25">
      <c r="A2668" s="2"/>
      <c r="B2668" s="48"/>
      <c r="C2668" s="2"/>
      <c r="D2668" s="2"/>
      <c r="E2668" s="2"/>
      <c r="F2668" s="2"/>
      <c r="G2668" s="2"/>
      <c r="H2668" s="2"/>
      <c r="I2668" s="1"/>
      <c r="J2668" s="1"/>
      <c r="K2668" s="1"/>
      <c r="L2668" s="1"/>
      <c r="M2668" s="1"/>
      <c r="N2668" s="2"/>
      <c r="O2668" s="2"/>
      <c r="P2668" s="2"/>
      <c r="Q2668" s="1"/>
      <c r="R2668" s="1"/>
      <c r="S2668" s="1"/>
      <c r="T2668" s="1"/>
      <c r="U2668" s="2"/>
      <c r="V2668" s="1"/>
      <c r="W2668" s="1"/>
      <c r="X2668" s="2"/>
      <c r="Y2668" s="1"/>
      <c r="Z2668" s="1"/>
      <c r="AA2668" s="2"/>
      <c r="AB2668" s="1"/>
      <c r="AC2668" s="1"/>
      <c r="AD2668" s="2"/>
      <c r="AE2668" s="1"/>
      <c r="AF2668" s="2"/>
      <c r="AG2668" s="2"/>
      <c r="AH2668" s="1"/>
      <c r="AI2668" s="1"/>
      <c r="AJ2668" s="2"/>
      <c r="AK2668" s="1"/>
      <c r="AL2668" s="1"/>
      <c r="AM2668" s="64"/>
      <c r="AN2668" s="65"/>
      <c r="AO2668" s="64"/>
      <c r="AP2668" s="65"/>
    </row>
    <row r="2669" spans="1:42" x14ac:dyDescent="0.25">
      <c r="A2669" s="2"/>
      <c r="B2669" s="48"/>
      <c r="C2669" s="2"/>
      <c r="D2669" s="2"/>
      <c r="E2669" s="2"/>
      <c r="F2669" s="2"/>
      <c r="G2669" s="2"/>
      <c r="H2669" s="2"/>
      <c r="I2669" s="1"/>
      <c r="J2669" s="1"/>
      <c r="K2669" s="1"/>
      <c r="L2669" s="1"/>
      <c r="M2669" s="1"/>
      <c r="N2669" s="2"/>
      <c r="O2669" s="2"/>
      <c r="P2669" s="2"/>
      <c r="Q2669" s="1"/>
      <c r="R2669" s="1"/>
      <c r="S2669" s="1"/>
      <c r="T2669" s="1"/>
      <c r="U2669" s="2"/>
      <c r="V2669" s="1"/>
      <c r="W2669" s="1"/>
      <c r="X2669" s="2"/>
      <c r="Y2669" s="1"/>
      <c r="Z2669" s="1"/>
      <c r="AA2669" s="2"/>
      <c r="AB2669" s="1"/>
      <c r="AC2669" s="1"/>
      <c r="AD2669" s="2"/>
      <c r="AE2669" s="1"/>
      <c r="AF2669" s="2"/>
      <c r="AG2669" s="2"/>
      <c r="AH2669" s="1"/>
      <c r="AI2669" s="1"/>
      <c r="AJ2669" s="2"/>
      <c r="AK2669" s="1"/>
      <c r="AL2669" s="1"/>
      <c r="AM2669" s="64"/>
      <c r="AN2669" s="65"/>
      <c r="AO2669" s="64"/>
      <c r="AP2669" s="65"/>
    </row>
    <row r="2670" spans="1:42" x14ac:dyDescent="0.25">
      <c r="A2670" s="2"/>
      <c r="B2670" s="48"/>
      <c r="C2670" s="2"/>
      <c r="D2670" s="2"/>
      <c r="E2670" s="2"/>
      <c r="F2670" s="2"/>
      <c r="G2670" s="2"/>
      <c r="H2670" s="2"/>
      <c r="I2670" s="1"/>
      <c r="J2670" s="1"/>
      <c r="K2670" s="1"/>
      <c r="L2670" s="1"/>
      <c r="M2670" s="1"/>
      <c r="N2670" s="2"/>
      <c r="O2670" s="2"/>
      <c r="P2670" s="2"/>
      <c r="Q2670" s="1"/>
      <c r="R2670" s="1"/>
      <c r="S2670" s="1"/>
      <c r="T2670" s="1"/>
      <c r="U2670" s="2"/>
      <c r="V2670" s="1"/>
      <c r="W2670" s="1"/>
      <c r="X2670" s="2"/>
      <c r="Y2670" s="1"/>
      <c r="Z2670" s="1"/>
      <c r="AA2670" s="2"/>
      <c r="AB2670" s="1"/>
      <c r="AC2670" s="1"/>
      <c r="AD2670" s="2"/>
      <c r="AE2670" s="1"/>
      <c r="AF2670" s="2"/>
      <c r="AG2670" s="2"/>
      <c r="AH2670" s="1"/>
      <c r="AI2670" s="1"/>
      <c r="AJ2670" s="2"/>
      <c r="AK2670" s="1"/>
      <c r="AL2670" s="1"/>
      <c r="AM2670" s="64"/>
      <c r="AN2670" s="65"/>
      <c r="AO2670" s="64"/>
      <c r="AP2670" s="65"/>
    </row>
    <row r="2671" spans="1:42" x14ac:dyDescent="0.25">
      <c r="A2671" s="2"/>
      <c r="B2671" s="48"/>
      <c r="C2671" s="2"/>
      <c r="D2671" s="2"/>
      <c r="E2671" s="2"/>
      <c r="F2671" s="2"/>
      <c r="G2671" s="2"/>
      <c r="H2671" s="2"/>
      <c r="I2671" s="1"/>
      <c r="J2671" s="1"/>
      <c r="K2671" s="1"/>
      <c r="L2671" s="1"/>
      <c r="M2671" s="1"/>
      <c r="N2671" s="2"/>
      <c r="O2671" s="2"/>
      <c r="P2671" s="2"/>
      <c r="Q2671" s="1"/>
      <c r="R2671" s="1"/>
      <c r="S2671" s="1"/>
      <c r="T2671" s="1"/>
      <c r="U2671" s="2"/>
      <c r="V2671" s="1"/>
      <c r="W2671" s="1"/>
      <c r="X2671" s="2"/>
      <c r="Y2671" s="1"/>
      <c r="Z2671" s="1"/>
      <c r="AA2671" s="2"/>
      <c r="AB2671" s="1"/>
      <c r="AC2671" s="1"/>
      <c r="AD2671" s="2"/>
      <c r="AE2671" s="1"/>
      <c r="AF2671" s="2"/>
      <c r="AG2671" s="2"/>
      <c r="AH2671" s="1"/>
      <c r="AI2671" s="1"/>
      <c r="AJ2671" s="2"/>
      <c r="AK2671" s="1"/>
      <c r="AL2671" s="1"/>
      <c r="AM2671" s="64"/>
      <c r="AN2671" s="65"/>
      <c r="AO2671" s="64"/>
      <c r="AP2671" s="65"/>
    </row>
    <row r="2672" spans="1:42" x14ac:dyDescent="0.25">
      <c r="A2672" s="2"/>
      <c r="B2672" s="48"/>
      <c r="C2672" s="2"/>
      <c r="D2672" s="2"/>
      <c r="E2672" s="2"/>
      <c r="F2672" s="2"/>
      <c r="G2672" s="2"/>
      <c r="H2672" s="2"/>
      <c r="I2672" s="1"/>
      <c r="J2672" s="1"/>
      <c r="K2672" s="1"/>
      <c r="L2672" s="1"/>
      <c r="M2672" s="1"/>
      <c r="N2672" s="2"/>
      <c r="O2672" s="2"/>
      <c r="P2672" s="2"/>
      <c r="Q2672" s="1"/>
      <c r="R2672" s="1"/>
      <c r="S2672" s="1"/>
      <c r="T2672" s="1"/>
      <c r="U2672" s="2"/>
      <c r="V2672" s="1"/>
      <c r="W2672" s="1"/>
      <c r="X2672" s="2"/>
      <c r="Y2672" s="1"/>
      <c r="Z2672" s="1"/>
      <c r="AA2672" s="2"/>
      <c r="AB2672" s="1"/>
      <c r="AC2672" s="1"/>
      <c r="AD2672" s="2"/>
      <c r="AE2672" s="1"/>
      <c r="AF2672" s="2"/>
      <c r="AG2672" s="2"/>
      <c r="AH2672" s="1"/>
      <c r="AI2672" s="1"/>
      <c r="AJ2672" s="2"/>
      <c r="AK2672" s="1"/>
      <c r="AL2672" s="1"/>
      <c r="AM2672" s="66"/>
      <c r="AN2672" s="45"/>
      <c r="AO2672" s="66"/>
      <c r="AP2672" s="45"/>
    </row>
    <row r="2673" spans="1:42" x14ac:dyDescent="0.25">
      <c r="A2673" s="2"/>
      <c r="B2673" s="48"/>
      <c r="C2673" s="2"/>
      <c r="D2673" s="2"/>
      <c r="E2673" s="2"/>
      <c r="F2673" s="2"/>
      <c r="G2673" s="2"/>
      <c r="H2673" s="2"/>
      <c r="I2673" s="1"/>
      <c r="J2673" s="1"/>
      <c r="K2673" s="1"/>
      <c r="L2673" s="1"/>
      <c r="M2673" s="1"/>
      <c r="N2673" s="2"/>
      <c r="O2673" s="2"/>
      <c r="P2673" s="2"/>
      <c r="Q2673" s="1"/>
      <c r="R2673" s="1"/>
      <c r="S2673" s="1"/>
      <c r="T2673" s="1"/>
      <c r="U2673" s="2"/>
      <c r="V2673" s="1"/>
      <c r="W2673" s="1"/>
      <c r="X2673" s="2"/>
      <c r="Y2673" s="1"/>
      <c r="Z2673" s="1"/>
      <c r="AA2673" s="2"/>
      <c r="AB2673" s="1"/>
      <c r="AC2673" s="1"/>
      <c r="AD2673" s="2"/>
      <c r="AE2673" s="1"/>
      <c r="AF2673" s="2"/>
      <c r="AG2673" s="2"/>
      <c r="AH2673" s="1"/>
      <c r="AI2673" s="1"/>
      <c r="AJ2673" s="2"/>
      <c r="AK2673" s="1"/>
      <c r="AL2673" s="1"/>
      <c r="AM2673" s="64"/>
      <c r="AN2673" s="65"/>
      <c r="AO2673" s="64"/>
      <c r="AP2673" s="65"/>
    </row>
    <row r="2674" spans="1:42" x14ac:dyDescent="0.25">
      <c r="A2674" s="2"/>
      <c r="B2674" s="48"/>
      <c r="C2674" s="2"/>
      <c r="D2674" s="2"/>
      <c r="E2674" s="2"/>
      <c r="F2674" s="2"/>
      <c r="G2674" s="2"/>
      <c r="H2674" s="2"/>
      <c r="I2674" s="1"/>
      <c r="J2674" s="1"/>
      <c r="K2674" s="1"/>
      <c r="L2674" s="1"/>
      <c r="M2674" s="1"/>
      <c r="N2674" s="2"/>
      <c r="O2674" s="2"/>
      <c r="P2674" s="2"/>
      <c r="Q2674" s="1"/>
      <c r="R2674" s="1"/>
      <c r="S2674" s="1"/>
      <c r="T2674" s="1"/>
      <c r="U2674" s="2"/>
      <c r="V2674" s="1"/>
      <c r="W2674" s="1"/>
      <c r="X2674" s="2"/>
      <c r="Y2674" s="1"/>
      <c r="Z2674" s="1"/>
      <c r="AA2674" s="2"/>
      <c r="AB2674" s="1"/>
      <c r="AC2674" s="1"/>
      <c r="AD2674" s="2"/>
      <c r="AE2674" s="1"/>
      <c r="AF2674" s="2"/>
      <c r="AG2674" s="2"/>
      <c r="AH2674" s="1"/>
      <c r="AI2674" s="1"/>
      <c r="AJ2674" s="2"/>
      <c r="AK2674" s="1"/>
      <c r="AL2674" s="1"/>
      <c r="AM2674" s="64"/>
      <c r="AN2674" s="65"/>
      <c r="AO2674" s="64"/>
      <c r="AP2674" s="65"/>
    </row>
    <row r="2675" spans="1:42" x14ac:dyDescent="0.25">
      <c r="A2675" s="2"/>
      <c r="B2675" s="48"/>
      <c r="C2675" s="2"/>
      <c r="D2675" s="2"/>
      <c r="E2675" s="2"/>
      <c r="F2675" s="2"/>
      <c r="G2675" s="2"/>
      <c r="H2675" s="2"/>
      <c r="I2675" s="1"/>
      <c r="J2675" s="1"/>
      <c r="K2675" s="1"/>
      <c r="L2675" s="1"/>
      <c r="M2675" s="1"/>
      <c r="N2675" s="2"/>
      <c r="O2675" s="2"/>
      <c r="P2675" s="2"/>
      <c r="Q2675" s="1"/>
      <c r="R2675" s="1"/>
      <c r="S2675" s="1"/>
      <c r="T2675" s="1"/>
      <c r="U2675" s="2"/>
      <c r="V2675" s="1"/>
      <c r="W2675" s="1"/>
      <c r="X2675" s="2"/>
      <c r="Y2675" s="1"/>
      <c r="Z2675" s="1"/>
      <c r="AA2675" s="2"/>
      <c r="AB2675" s="1"/>
      <c r="AC2675" s="1"/>
      <c r="AD2675" s="2"/>
      <c r="AE2675" s="1"/>
      <c r="AF2675" s="2"/>
      <c r="AG2675" s="2"/>
      <c r="AH2675" s="1"/>
      <c r="AI2675" s="1"/>
      <c r="AJ2675" s="2"/>
      <c r="AK2675" s="1"/>
      <c r="AL2675" s="1"/>
      <c r="AM2675" s="64"/>
      <c r="AN2675" s="65"/>
      <c r="AO2675" s="64"/>
      <c r="AP2675" s="65"/>
    </row>
    <row r="2676" spans="1:42" x14ac:dyDescent="0.25">
      <c r="A2676" s="2"/>
      <c r="B2676" s="48"/>
      <c r="C2676" s="2"/>
      <c r="D2676" s="2"/>
      <c r="E2676" s="2"/>
      <c r="F2676" s="2"/>
      <c r="G2676" s="2"/>
      <c r="H2676" s="2"/>
      <c r="I2676" s="1"/>
      <c r="J2676" s="1"/>
      <c r="K2676" s="1"/>
      <c r="L2676" s="1"/>
      <c r="M2676" s="1"/>
      <c r="N2676" s="2"/>
      <c r="O2676" s="2"/>
      <c r="P2676" s="2"/>
      <c r="Q2676" s="1"/>
      <c r="R2676" s="1"/>
      <c r="S2676" s="1"/>
      <c r="T2676" s="1"/>
      <c r="U2676" s="2"/>
      <c r="V2676" s="1"/>
      <c r="W2676" s="1"/>
      <c r="X2676" s="2"/>
      <c r="Y2676" s="1"/>
      <c r="Z2676" s="1"/>
      <c r="AA2676" s="2"/>
      <c r="AB2676" s="1"/>
      <c r="AC2676" s="1"/>
      <c r="AD2676" s="2"/>
      <c r="AE2676" s="1"/>
      <c r="AF2676" s="2"/>
      <c r="AG2676" s="2"/>
      <c r="AH2676" s="1"/>
      <c r="AI2676" s="1"/>
      <c r="AJ2676" s="2"/>
      <c r="AK2676" s="1"/>
      <c r="AL2676" s="1"/>
      <c r="AM2676" s="64"/>
      <c r="AN2676" s="65"/>
      <c r="AO2676" s="64"/>
      <c r="AP2676" s="65"/>
    </row>
    <row r="2677" spans="1:42" x14ac:dyDescent="0.25">
      <c r="A2677" s="2"/>
      <c r="B2677" s="48"/>
      <c r="C2677" s="2"/>
      <c r="D2677" s="2"/>
      <c r="E2677" s="2"/>
      <c r="F2677" s="2"/>
      <c r="G2677" s="2"/>
      <c r="H2677" s="2"/>
      <c r="I2677" s="1"/>
      <c r="J2677" s="1"/>
      <c r="K2677" s="1"/>
      <c r="L2677" s="1"/>
      <c r="M2677" s="1"/>
      <c r="N2677" s="2"/>
      <c r="O2677" s="2"/>
      <c r="P2677" s="2"/>
      <c r="Q2677" s="1"/>
      <c r="R2677" s="1"/>
      <c r="S2677" s="1"/>
      <c r="T2677" s="1"/>
      <c r="U2677" s="2"/>
      <c r="V2677" s="1"/>
      <c r="W2677" s="1"/>
      <c r="X2677" s="2"/>
      <c r="Y2677" s="1"/>
      <c r="Z2677" s="1"/>
      <c r="AA2677" s="2"/>
      <c r="AB2677" s="1"/>
      <c r="AC2677" s="1"/>
      <c r="AD2677" s="2"/>
      <c r="AE2677" s="1"/>
      <c r="AF2677" s="2"/>
      <c r="AG2677" s="2"/>
      <c r="AH2677" s="1"/>
      <c r="AI2677" s="1"/>
      <c r="AJ2677" s="2"/>
      <c r="AK2677" s="1"/>
      <c r="AL2677" s="1"/>
      <c r="AM2677" s="64"/>
      <c r="AN2677" s="65"/>
      <c r="AO2677" s="64"/>
      <c r="AP2677" s="65"/>
    </row>
    <row r="2678" spans="1:42" x14ac:dyDescent="0.25">
      <c r="A2678" s="2"/>
      <c r="B2678" s="48"/>
      <c r="C2678" s="2"/>
      <c r="D2678" s="2"/>
      <c r="E2678" s="2"/>
      <c r="F2678" s="2"/>
      <c r="G2678" s="2"/>
      <c r="H2678" s="2"/>
      <c r="I2678" s="1"/>
      <c r="J2678" s="1"/>
      <c r="K2678" s="1"/>
      <c r="L2678" s="1"/>
      <c r="M2678" s="1"/>
      <c r="N2678" s="2"/>
      <c r="O2678" s="2"/>
      <c r="P2678" s="2"/>
      <c r="Q2678" s="1"/>
      <c r="R2678" s="1"/>
      <c r="S2678" s="1"/>
      <c r="T2678" s="1"/>
      <c r="U2678" s="2"/>
      <c r="V2678" s="1"/>
      <c r="W2678" s="1"/>
      <c r="X2678" s="2"/>
      <c r="Y2678" s="1"/>
      <c r="Z2678" s="1"/>
      <c r="AA2678" s="2"/>
      <c r="AB2678" s="1"/>
      <c r="AC2678" s="1"/>
      <c r="AD2678" s="2"/>
      <c r="AE2678" s="1"/>
      <c r="AF2678" s="2"/>
      <c r="AG2678" s="2"/>
      <c r="AH2678" s="1"/>
      <c r="AI2678" s="1"/>
      <c r="AJ2678" s="2"/>
      <c r="AK2678" s="1"/>
      <c r="AL2678" s="1"/>
      <c r="AM2678" s="64"/>
      <c r="AN2678" s="65"/>
      <c r="AO2678" s="64"/>
      <c r="AP2678" s="65"/>
    </row>
    <row r="2679" spans="1:42" x14ac:dyDescent="0.25">
      <c r="A2679" s="2"/>
      <c r="B2679" s="48"/>
      <c r="C2679" s="2"/>
      <c r="D2679" s="2"/>
      <c r="E2679" s="2"/>
      <c r="F2679" s="2"/>
      <c r="G2679" s="2"/>
      <c r="H2679" s="2"/>
      <c r="I2679" s="1"/>
      <c r="J2679" s="1"/>
      <c r="K2679" s="1"/>
      <c r="L2679" s="1"/>
      <c r="M2679" s="1"/>
      <c r="N2679" s="2"/>
      <c r="O2679" s="2"/>
      <c r="P2679" s="2"/>
      <c r="Q2679" s="1"/>
      <c r="R2679" s="1"/>
      <c r="S2679" s="1"/>
      <c r="T2679" s="1"/>
      <c r="U2679" s="2"/>
      <c r="V2679" s="1"/>
      <c r="W2679" s="1"/>
      <c r="X2679" s="2"/>
      <c r="Y2679" s="1"/>
      <c r="Z2679" s="1"/>
      <c r="AA2679" s="2"/>
      <c r="AB2679" s="1"/>
      <c r="AC2679" s="1"/>
      <c r="AD2679" s="2"/>
      <c r="AE2679" s="1"/>
      <c r="AF2679" s="2"/>
      <c r="AG2679" s="2"/>
      <c r="AH2679" s="1"/>
      <c r="AI2679" s="1"/>
      <c r="AJ2679" s="2"/>
      <c r="AK2679" s="1"/>
      <c r="AL2679" s="1"/>
      <c r="AM2679" s="64"/>
      <c r="AN2679" s="65"/>
      <c r="AO2679" s="64"/>
      <c r="AP2679" s="65"/>
    </row>
    <row r="2680" spans="1:42" x14ac:dyDescent="0.25">
      <c r="A2680" s="2"/>
      <c r="B2680" s="48"/>
      <c r="C2680" s="2"/>
      <c r="D2680" s="2"/>
      <c r="E2680" s="2"/>
      <c r="F2680" s="2"/>
      <c r="G2680" s="2"/>
      <c r="H2680" s="2"/>
      <c r="I2680" s="1"/>
      <c r="J2680" s="1"/>
      <c r="K2680" s="1"/>
      <c r="L2680" s="1"/>
      <c r="M2680" s="1"/>
      <c r="N2680" s="2"/>
      <c r="O2680" s="2"/>
      <c r="P2680" s="2"/>
      <c r="Q2680" s="1"/>
      <c r="R2680" s="1"/>
      <c r="S2680" s="1"/>
      <c r="T2680" s="1"/>
      <c r="U2680" s="2"/>
      <c r="V2680" s="1"/>
      <c r="W2680" s="1"/>
      <c r="X2680" s="2"/>
      <c r="Y2680" s="1"/>
      <c r="Z2680" s="1"/>
      <c r="AA2680" s="2"/>
      <c r="AB2680" s="1"/>
      <c r="AC2680" s="1"/>
      <c r="AD2680" s="2"/>
      <c r="AE2680" s="1"/>
      <c r="AF2680" s="2"/>
      <c r="AG2680" s="2"/>
      <c r="AH2680" s="1"/>
      <c r="AI2680" s="1"/>
      <c r="AJ2680" s="2"/>
      <c r="AK2680" s="1"/>
      <c r="AL2680" s="1"/>
      <c r="AM2680" s="64"/>
      <c r="AN2680" s="65"/>
      <c r="AO2680" s="64"/>
      <c r="AP2680" s="65"/>
    </row>
    <row r="2681" spans="1:42" x14ac:dyDescent="0.25">
      <c r="A2681" s="2"/>
      <c r="B2681" s="67"/>
      <c r="C2681" s="68"/>
      <c r="D2681" s="68"/>
      <c r="E2681" s="68"/>
      <c r="F2681" s="68"/>
      <c r="G2681" s="68"/>
      <c r="H2681" s="68"/>
      <c r="I2681" s="69"/>
      <c r="J2681" s="69"/>
      <c r="K2681" s="69"/>
      <c r="L2681" s="69"/>
      <c r="M2681" s="69"/>
      <c r="N2681" s="68"/>
      <c r="O2681" s="68"/>
      <c r="P2681" s="68"/>
      <c r="Q2681" s="1"/>
      <c r="R2681" s="69"/>
      <c r="S2681" s="69"/>
      <c r="T2681" s="69"/>
      <c r="U2681" s="68"/>
      <c r="V2681" s="69"/>
      <c r="W2681" s="69"/>
      <c r="X2681" s="68"/>
      <c r="Y2681" s="69"/>
      <c r="Z2681" s="69"/>
      <c r="AA2681" s="68"/>
      <c r="AB2681" s="69"/>
      <c r="AC2681" s="69"/>
      <c r="AD2681" s="68"/>
      <c r="AE2681" s="69"/>
      <c r="AF2681" s="68"/>
      <c r="AG2681" s="68"/>
      <c r="AH2681" s="69"/>
      <c r="AI2681" s="69"/>
      <c r="AJ2681" s="68"/>
      <c r="AK2681" s="69"/>
      <c r="AL2681" s="69"/>
      <c r="AM2681" s="70"/>
      <c r="AN2681" s="71"/>
      <c r="AO2681" s="70"/>
      <c r="AP2681" s="71"/>
    </row>
    <row r="2682" spans="1:42" x14ac:dyDescent="0.25">
      <c r="A2682" s="2"/>
      <c r="B2682" s="67"/>
      <c r="C2682" s="68"/>
      <c r="D2682" s="68"/>
      <c r="E2682" s="68"/>
      <c r="F2682" s="68"/>
      <c r="G2682" s="68"/>
      <c r="H2682" s="68"/>
      <c r="I2682" s="69"/>
      <c r="J2682" s="69"/>
      <c r="K2682" s="69"/>
      <c r="L2682" s="69"/>
      <c r="M2682" s="69"/>
      <c r="N2682" s="68"/>
      <c r="O2682" s="68"/>
      <c r="P2682" s="68"/>
      <c r="Q2682" s="1"/>
      <c r="R2682" s="69"/>
      <c r="S2682" s="69"/>
      <c r="T2682" s="69"/>
      <c r="U2682" s="68"/>
      <c r="V2682" s="69"/>
      <c r="W2682" s="69"/>
      <c r="X2682" s="68"/>
      <c r="Y2682" s="69"/>
      <c r="Z2682" s="69"/>
      <c r="AA2682" s="68"/>
      <c r="AB2682" s="69"/>
      <c r="AC2682" s="69"/>
      <c r="AD2682" s="68"/>
      <c r="AE2682" s="69"/>
      <c r="AF2682" s="68"/>
      <c r="AG2682" s="68"/>
      <c r="AH2682" s="69"/>
      <c r="AI2682" s="69"/>
      <c r="AJ2682" s="68"/>
      <c r="AK2682" s="69"/>
      <c r="AL2682" s="69"/>
      <c r="AM2682" s="70"/>
      <c r="AN2682" s="71"/>
      <c r="AO2682" s="70"/>
      <c r="AP2682" s="71"/>
    </row>
    <row r="2683" spans="1:42" x14ac:dyDescent="0.25">
      <c r="A2683" s="2"/>
      <c r="B2683" s="67"/>
      <c r="C2683" s="68"/>
      <c r="D2683" s="68"/>
      <c r="E2683" s="68"/>
      <c r="F2683" s="68"/>
      <c r="G2683" s="68"/>
      <c r="H2683" s="68"/>
      <c r="I2683" s="69"/>
      <c r="J2683" s="69"/>
      <c r="K2683" s="69"/>
      <c r="L2683" s="69"/>
      <c r="M2683" s="69"/>
      <c r="N2683" s="68"/>
      <c r="O2683" s="68"/>
      <c r="P2683" s="68"/>
      <c r="Q2683" s="1"/>
      <c r="R2683" s="69"/>
      <c r="S2683" s="69"/>
      <c r="T2683" s="69"/>
      <c r="U2683" s="68"/>
      <c r="V2683" s="69"/>
      <c r="W2683" s="69"/>
      <c r="X2683" s="68"/>
      <c r="Y2683" s="69"/>
      <c r="Z2683" s="69"/>
      <c r="AA2683" s="68"/>
      <c r="AB2683" s="69"/>
      <c r="AC2683" s="69"/>
      <c r="AD2683" s="68"/>
      <c r="AE2683" s="69"/>
      <c r="AF2683" s="68"/>
      <c r="AG2683" s="68"/>
      <c r="AH2683" s="69"/>
      <c r="AI2683" s="69"/>
      <c r="AJ2683" s="68"/>
      <c r="AK2683" s="69"/>
      <c r="AL2683" s="69"/>
      <c r="AM2683" s="70"/>
      <c r="AN2683" s="71"/>
      <c r="AO2683" s="70"/>
      <c r="AP2683" s="71"/>
    </row>
    <row r="2684" spans="1:42" x14ac:dyDescent="0.25">
      <c r="A2684" s="2"/>
      <c r="B2684" s="67"/>
      <c r="C2684" s="68"/>
      <c r="D2684" s="68"/>
      <c r="E2684" s="68"/>
      <c r="F2684" s="68"/>
      <c r="G2684" s="68"/>
      <c r="H2684" s="68"/>
      <c r="I2684" s="69"/>
      <c r="J2684" s="69"/>
      <c r="K2684" s="69"/>
      <c r="L2684" s="69"/>
      <c r="M2684" s="69"/>
      <c r="N2684" s="68"/>
      <c r="O2684" s="68"/>
      <c r="P2684" s="68"/>
      <c r="Q2684" s="1"/>
      <c r="R2684" s="69"/>
      <c r="S2684" s="69"/>
      <c r="T2684" s="69"/>
      <c r="U2684" s="68"/>
      <c r="V2684" s="69"/>
      <c r="W2684" s="69"/>
      <c r="X2684" s="68"/>
      <c r="Y2684" s="69"/>
      <c r="Z2684" s="69"/>
      <c r="AA2684" s="68"/>
      <c r="AB2684" s="69"/>
      <c r="AC2684" s="69"/>
      <c r="AD2684" s="68"/>
      <c r="AE2684" s="69"/>
      <c r="AF2684" s="68"/>
      <c r="AG2684" s="68"/>
      <c r="AH2684" s="69"/>
      <c r="AI2684" s="69"/>
      <c r="AJ2684" s="68"/>
      <c r="AK2684" s="69"/>
      <c r="AL2684" s="69"/>
      <c r="AM2684" s="70"/>
      <c r="AN2684" s="71"/>
      <c r="AO2684" s="70"/>
      <c r="AP2684" s="71"/>
    </row>
    <row r="2685" spans="1:42" x14ac:dyDescent="0.25">
      <c r="A2685" s="2"/>
      <c r="B2685" s="67"/>
      <c r="C2685" s="68"/>
      <c r="D2685" s="68"/>
      <c r="E2685" s="68"/>
      <c r="F2685" s="68"/>
      <c r="G2685" s="68"/>
      <c r="H2685" s="68"/>
      <c r="I2685" s="69"/>
      <c r="J2685" s="69"/>
      <c r="K2685" s="69"/>
      <c r="L2685" s="69"/>
      <c r="M2685" s="69"/>
      <c r="N2685" s="68"/>
      <c r="O2685" s="68"/>
      <c r="P2685" s="68"/>
      <c r="Q2685" s="1"/>
      <c r="R2685" s="69"/>
      <c r="S2685" s="69"/>
      <c r="T2685" s="69"/>
      <c r="U2685" s="68"/>
      <c r="V2685" s="69"/>
      <c r="W2685" s="69"/>
      <c r="X2685" s="68"/>
      <c r="Y2685" s="69"/>
      <c r="Z2685" s="69"/>
      <c r="AA2685" s="68"/>
      <c r="AB2685" s="69"/>
      <c r="AC2685" s="69"/>
      <c r="AD2685" s="68"/>
      <c r="AE2685" s="69"/>
      <c r="AF2685" s="68"/>
      <c r="AG2685" s="68"/>
      <c r="AH2685" s="69"/>
      <c r="AI2685" s="69"/>
      <c r="AJ2685" s="68"/>
      <c r="AK2685" s="69"/>
      <c r="AL2685" s="69"/>
      <c r="AM2685" s="70"/>
      <c r="AN2685" s="71"/>
      <c r="AO2685" s="70"/>
      <c r="AP2685" s="71"/>
    </row>
    <row r="2686" spans="1:42" x14ac:dyDescent="0.25">
      <c r="A2686" s="2"/>
      <c r="B2686" s="67"/>
      <c r="C2686" s="68"/>
      <c r="D2686" s="68"/>
      <c r="E2686" s="68"/>
      <c r="F2686" s="68"/>
      <c r="G2686" s="68"/>
      <c r="H2686" s="68"/>
      <c r="I2686" s="69"/>
      <c r="J2686" s="69"/>
      <c r="K2686" s="69"/>
      <c r="L2686" s="69"/>
      <c r="M2686" s="69"/>
      <c r="N2686" s="68"/>
      <c r="O2686" s="68"/>
      <c r="P2686" s="68"/>
      <c r="Q2686" s="1"/>
      <c r="R2686" s="69"/>
      <c r="S2686" s="69"/>
      <c r="T2686" s="69"/>
      <c r="U2686" s="68"/>
      <c r="V2686" s="69"/>
      <c r="W2686" s="69"/>
      <c r="X2686" s="68"/>
      <c r="Y2686" s="69"/>
      <c r="Z2686" s="69"/>
      <c r="AA2686" s="68"/>
      <c r="AB2686" s="69"/>
      <c r="AC2686" s="69"/>
      <c r="AD2686" s="68"/>
      <c r="AE2686" s="69"/>
      <c r="AF2686" s="68"/>
      <c r="AG2686" s="68"/>
      <c r="AH2686" s="69"/>
      <c r="AI2686" s="69"/>
      <c r="AJ2686" s="68"/>
      <c r="AK2686" s="69"/>
      <c r="AL2686" s="69"/>
      <c r="AM2686" s="70"/>
      <c r="AN2686" s="71"/>
      <c r="AO2686" s="70"/>
      <c r="AP2686" s="71"/>
    </row>
    <row r="2687" spans="1:42" x14ac:dyDescent="0.25">
      <c r="A2687" s="2"/>
      <c r="B2687" s="67"/>
      <c r="C2687" s="68"/>
      <c r="D2687" s="68"/>
      <c r="E2687" s="68"/>
      <c r="F2687" s="68"/>
      <c r="G2687" s="68"/>
      <c r="H2687" s="68"/>
      <c r="I2687" s="69"/>
      <c r="J2687" s="69"/>
      <c r="K2687" s="69"/>
      <c r="L2687" s="69"/>
      <c r="M2687" s="69"/>
      <c r="N2687" s="68"/>
      <c r="O2687" s="68"/>
      <c r="P2687" s="68"/>
      <c r="Q2687" s="1"/>
      <c r="R2687" s="69"/>
      <c r="S2687" s="69"/>
      <c r="T2687" s="69"/>
      <c r="U2687" s="68"/>
      <c r="V2687" s="69"/>
      <c r="W2687" s="69"/>
      <c r="X2687" s="68"/>
      <c r="Y2687" s="69"/>
      <c r="Z2687" s="69"/>
      <c r="AA2687" s="68"/>
      <c r="AB2687" s="69"/>
      <c r="AC2687" s="69"/>
      <c r="AD2687" s="68"/>
      <c r="AE2687" s="69"/>
      <c r="AF2687" s="68"/>
      <c r="AG2687" s="68"/>
      <c r="AH2687" s="69"/>
      <c r="AI2687" s="69"/>
      <c r="AJ2687" s="68"/>
      <c r="AK2687" s="69"/>
      <c r="AL2687" s="69"/>
      <c r="AM2687" s="70"/>
      <c r="AN2687" s="71"/>
      <c r="AO2687" s="70"/>
      <c r="AP2687" s="71"/>
    </row>
    <row r="2688" spans="1:42" x14ac:dyDescent="0.25">
      <c r="A2688" s="2"/>
      <c r="B2688" s="48"/>
      <c r="C2688" s="2"/>
      <c r="D2688" s="2"/>
      <c r="E2688" s="2"/>
      <c r="F2688" s="2"/>
      <c r="G2688" s="2"/>
      <c r="H2688" s="2"/>
      <c r="I2688" s="1"/>
      <c r="J2688" s="1"/>
      <c r="K2688" s="1"/>
      <c r="L2688" s="1"/>
      <c r="M2688" s="1"/>
      <c r="N2688" s="2"/>
      <c r="O2688" s="2"/>
      <c r="P2688" s="2"/>
      <c r="Q2688" s="1"/>
      <c r="R2688" s="1"/>
      <c r="S2688" s="1"/>
      <c r="T2688" s="1"/>
      <c r="U2688" s="2"/>
      <c r="V2688" s="1"/>
      <c r="W2688" s="1"/>
      <c r="X2688" s="2"/>
      <c r="Y2688" s="1"/>
      <c r="Z2688" s="1"/>
      <c r="AA2688" s="2"/>
      <c r="AB2688" s="1"/>
      <c r="AC2688" s="1"/>
      <c r="AD2688" s="2"/>
      <c r="AE2688" s="1"/>
      <c r="AF2688" s="2"/>
      <c r="AG2688" s="2"/>
      <c r="AH2688" s="1"/>
      <c r="AI2688" s="1"/>
      <c r="AJ2688" s="2"/>
      <c r="AK2688" s="1"/>
      <c r="AL2688" s="1"/>
      <c r="AM2688" s="64"/>
      <c r="AN2688" s="65"/>
      <c r="AO2688" s="64"/>
      <c r="AP2688" s="65"/>
    </row>
    <row r="2689" spans="1:42" x14ac:dyDescent="0.25">
      <c r="A2689" s="2"/>
      <c r="B2689" s="48"/>
      <c r="C2689" s="2"/>
      <c r="D2689" s="2"/>
      <c r="E2689" s="2"/>
      <c r="F2689" s="2"/>
      <c r="G2689" s="2"/>
      <c r="H2689" s="2"/>
      <c r="I2689" s="1"/>
      <c r="J2689" s="1"/>
      <c r="K2689" s="1"/>
      <c r="L2689" s="1"/>
      <c r="M2689" s="1"/>
      <c r="N2689" s="2"/>
      <c r="O2689" s="2"/>
      <c r="P2689" s="2"/>
      <c r="Q2689" s="1"/>
      <c r="R2689" s="1"/>
      <c r="S2689" s="1"/>
      <c r="T2689" s="1"/>
      <c r="U2689" s="2"/>
      <c r="V2689" s="1"/>
      <c r="W2689" s="1"/>
      <c r="X2689" s="2"/>
      <c r="Y2689" s="1"/>
      <c r="Z2689" s="1"/>
      <c r="AA2689" s="2"/>
      <c r="AB2689" s="1"/>
      <c r="AC2689" s="1"/>
      <c r="AD2689" s="2"/>
      <c r="AE2689" s="1"/>
      <c r="AF2689" s="2"/>
      <c r="AG2689" s="2"/>
      <c r="AH2689" s="1"/>
      <c r="AI2689" s="1"/>
      <c r="AJ2689" s="2"/>
      <c r="AK2689" s="1"/>
      <c r="AL2689" s="1"/>
      <c r="AM2689" s="64"/>
      <c r="AN2689" s="65"/>
      <c r="AO2689" s="64"/>
      <c r="AP2689" s="65"/>
    </row>
    <row r="2690" spans="1:42" x14ac:dyDescent="0.25">
      <c r="A2690" s="2"/>
      <c r="B2690" s="48"/>
      <c r="C2690" s="2"/>
      <c r="D2690" s="2"/>
      <c r="E2690" s="2"/>
      <c r="F2690" s="2"/>
      <c r="G2690" s="2"/>
      <c r="H2690" s="2"/>
      <c r="I2690" s="1"/>
      <c r="J2690" s="1"/>
      <c r="K2690" s="1"/>
      <c r="L2690" s="1"/>
      <c r="M2690" s="1"/>
      <c r="N2690" s="2"/>
      <c r="O2690" s="2"/>
      <c r="P2690" s="2"/>
      <c r="Q2690" s="1"/>
      <c r="R2690" s="1"/>
      <c r="S2690" s="1"/>
      <c r="T2690" s="1"/>
      <c r="U2690" s="2"/>
      <c r="V2690" s="1"/>
      <c r="W2690" s="1"/>
      <c r="X2690" s="2"/>
      <c r="Y2690" s="1"/>
      <c r="Z2690" s="1"/>
      <c r="AA2690" s="2"/>
      <c r="AB2690" s="1"/>
      <c r="AC2690" s="1"/>
      <c r="AD2690" s="2"/>
      <c r="AE2690" s="1"/>
      <c r="AF2690" s="2"/>
      <c r="AG2690" s="2"/>
      <c r="AH2690" s="1"/>
      <c r="AI2690" s="1"/>
      <c r="AJ2690" s="2"/>
      <c r="AK2690" s="1"/>
      <c r="AL2690" s="1"/>
      <c r="AM2690" s="49"/>
      <c r="AN2690" s="2"/>
      <c r="AO2690" s="49"/>
      <c r="AP2690" s="2"/>
    </row>
    <row r="2691" spans="1:42" x14ac:dyDescent="0.25">
      <c r="A2691" s="2"/>
      <c r="B2691" s="48"/>
      <c r="C2691" s="2"/>
      <c r="D2691" s="2"/>
      <c r="E2691" s="2"/>
      <c r="F2691" s="2"/>
      <c r="G2691" s="2"/>
      <c r="H2691" s="2"/>
      <c r="I2691" s="1"/>
      <c r="J2691" s="1"/>
      <c r="K2691" s="1"/>
      <c r="L2691" s="1"/>
      <c r="M2691" s="1"/>
      <c r="N2691" s="2"/>
      <c r="O2691" s="2"/>
      <c r="P2691" s="2"/>
      <c r="Q2691" s="1"/>
      <c r="R2691" s="1"/>
      <c r="S2691" s="1"/>
      <c r="T2691" s="1"/>
      <c r="U2691" s="2"/>
      <c r="V2691" s="1"/>
      <c r="W2691" s="1"/>
      <c r="X2691" s="2"/>
      <c r="Y2691" s="1"/>
      <c r="Z2691" s="1"/>
      <c r="AA2691" s="2"/>
      <c r="AB2691" s="1"/>
      <c r="AC2691" s="1"/>
      <c r="AD2691" s="2"/>
      <c r="AE2691" s="1"/>
      <c r="AF2691" s="2"/>
      <c r="AG2691" s="2"/>
      <c r="AH2691" s="1"/>
      <c r="AI2691" s="1"/>
      <c r="AJ2691" s="2"/>
      <c r="AK2691" s="1"/>
      <c r="AL2691" s="1"/>
      <c r="AM2691" s="66"/>
      <c r="AN2691" s="45"/>
      <c r="AO2691" s="66"/>
      <c r="AP2691" s="45"/>
    </row>
    <row r="2692" spans="1:42" x14ac:dyDescent="0.25">
      <c r="A2692" s="2"/>
      <c r="B2692" s="48"/>
      <c r="C2692" s="2"/>
      <c r="D2692" s="2"/>
      <c r="E2692" s="2"/>
      <c r="F2692" s="2"/>
      <c r="G2692" s="2"/>
      <c r="H2692" s="2"/>
      <c r="I2692" s="1"/>
      <c r="J2692" s="1"/>
      <c r="K2692" s="1"/>
      <c r="L2692" s="1"/>
      <c r="M2692" s="1"/>
      <c r="N2692" s="2"/>
      <c r="O2692" s="2"/>
      <c r="P2692" s="2"/>
      <c r="Q2692" s="1"/>
      <c r="R2692" s="1"/>
      <c r="S2692" s="1"/>
      <c r="T2692" s="1"/>
      <c r="U2692" s="2"/>
      <c r="V2692" s="1"/>
      <c r="W2692" s="1"/>
      <c r="X2692" s="2"/>
      <c r="Y2692" s="1"/>
      <c r="Z2692" s="1"/>
      <c r="AA2692" s="2"/>
      <c r="AB2692" s="1"/>
      <c r="AC2692" s="1"/>
      <c r="AD2692" s="2"/>
      <c r="AE2692" s="1"/>
      <c r="AF2692" s="2"/>
      <c r="AG2692" s="2"/>
      <c r="AH2692" s="1"/>
      <c r="AI2692" s="1"/>
      <c r="AJ2692" s="2"/>
      <c r="AK2692" s="1"/>
      <c r="AL2692" s="1"/>
      <c r="AM2692" s="66"/>
      <c r="AN2692" s="45"/>
      <c r="AO2692" s="66"/>
      <c r="AP2692" s="45"/>
    </row>
    <row r="2693" spans="1:42" x14ac:dyDescent="0.25">
      <c r="A2693" s="2"/>
      <c r="B2693" s="48"/>
      <c r="C2693" s="2"/>
      <c r="D2693" s="2"/>
      <c r="E2693" s="2"/>
      <c r="F2693" s="2"/>
      <c r="G2693" s="2"/>
      <c r="H2693" s="2"/>
      <c r="I2693" s="1"/>
      <c r="J2693" s="1"/>
      <c r="K2693" s="1"/>
      <c r="L2693" s="1"/>
      <c r="M2693" s="1"/>
      <c r="N2693" s="2"/>
      <c r="O2693" s="2"/>
      <c r="P2693" s="2"/>
      <c r="Q2693" s="1"/>
      <c r="R2693" s="1"/>
      <c r="S2693" s="1"/>
      <c r="T2693" s="1"/>
      <c r="U2693" s="2"/>
      <c r="V2693" s="1"/>
      <c r="W2693" s="1"/>
      <c r="X2693" s="2"/>
      <c r="Y2693" s="1"/>
      <c r="Z2693" s="1"/>
      <c r="AA2693" s="2"/>
      <c r="AB2693" s="1"/>
      <c r="AC2693" s="1"/>
      <c r="AD2693" s="2"/>
      <c r="AE2693" s="1"/>
      <c r="AF2693" s="2"/>
      <c r="AG2693" s="2"/>
      <c r="AH2693" s="1"/>
      <c r="AI2693" s="1"/>
      <c r="AJ2693" s="2"/>
      <c r="AK2693" s="1"/>
      <c r="AL2693" s="1"/>
      <c r="AM2693" s="66"/>
      <c r="AN2693" s="45"/>
      <c r="AO2693" s="66"/>
      <c r="AP2693" s="45"/>
    </row>
    <row r="2694" spans="1:42" x14ac:dyDescent="0.25">
      <c r="A2694" s="2"/>
      <c r="B2694" s="48"/>
      <c r="C2694" s="2"/>
      <c r="D2694" s="2"/>
      <c r="E2694" s="2"/>
      <c r="F2694" s="2"/>
      <c r="G2694" s="2"/>
      <c r="H2694" s="2"/>
      <c r="I2694" s="1"/>
      <c r="J2694" s="1"/>
      <c r="K2694" s="1"/>
      <c r="L2694" s="1"/>
      <c r="M2694" s="1"/>
      <c r="N2694" s="2"/>
      <c r="O2694" s="2"/>
      <c r="P2694" s="2"/>
      <c r="Q2694" s="1"/>
      <c r="R2694" s="1"/>
      <c r="S2694" s="1"/>
      <c r="T2694" s="1"/>
      <c r="U2694" s="2"/>
      <c r="V2694" s="1"/>
      <c r="W2694" s="1"/>
      <c r="X2694" s="2"/>
      <c r="Y2694" s="1"/>
      <c r="Z2694" s="1"/>
      <c r="AA2694" s="2"/>
      <c r="AB2694" s="1"/>
      <c r="AC2694" s="1"/>
      <c r="AD2694" s="2"/>
      <c r="AE2694" s="1"/>
      <c r="AF2694" s="2"/>
      <c r="AG2694" s="2"/>
      <c r="AH2694" s="1"/>
      <c r="AI2694" s="1"/>
      <c r="AJ2694" s="2"/>
      <c r="AK2694" s="1"/>
      <c r="AL2694" s="1"/>
      <c r="AM2694" s="66"/>
      <c r="AN2694" s="45"/>
      <c r="AO2694" s="66"/>
      <c r="AP2694" s="45"/>
    </row>
    <row r="2695" spans="1:42" x14ac:dyDescent="0.25">
      <c r="A2695" s="2"/>
      <c r="B2695" s="48"/>
      <c r="C2695" s="2"/>
      <c r="D2695" s="2"/>
      <c r="E2695" s="2"/>
      <c r="F2695" s="2"/>
      <c r="G2695" s="2"/>
      <c r="H2695" s="2"/>
      <c r="I2695" s="1"/>
      <c r="J2695" s="1"/>
      <c r="K2695" s="1"/>
      <c r="L2695" s="1"/>
      <c r="M2695" s="1"/>
      <c r="N2695" s="2"/>
      <c r="O2695" s="2"/>
      <c r="P2695" s="2"/>
      <c r="Q2695" s="1"/>
      <c r="R2695" s="1"/>
      <c r="S2695" s="1"/>
      <c r="T2695" s="1"/>
      <c r="U2695" s="2"/>
      <c r="V2695" s="1"/>
      <c r="W2695" s="1"/>
      <c r="X2695" s="2"/>
      <c r="Y2695" s="1"/>
      <c r="Z2695" s="1"/>
      <c r="AA2695" s="2"/>
      <c r="AB2695" s="1"/>
      <c r="AC2695" s="1"/>
      <c r="AD2695" s="2"/>
      <c r="AE2695" s="1"/>
      <c r="AF2695" s="2"/>
      <c r="AG2695" s="2"/>
      <c r="AH2695" s="1"/>
      <c r="AI2695" s="1"/>
      <c r="AJ2695" s="2"/>
      <c r="AK2695" s="1"/>
      <c r="AL2695" s="1"/>
      <c r="AM2695" s="66"/>
      <c r="AN2695" s="45"/>
      <c r="AO2695" s="66"/>
      <c r="AP2695" s="45"/>
    </row>
    <row r="2696" spans="1:42" x14ac:dyDescent="0.25">
      <c r="A2696" s="2"/>
      <c r="B2696" s="48"/>
      <c r="C2696" s="2"/>
      <c r="D2696" s="2"/>
      <c r="E2696" s="2"/>
      <c r="F2696" s="2"/>
      <c r="G2696" s="2"/>
      <c r="H2696" s="2"/>
      <c r="I2696" s="1"/>
      <c r="J2696" s="1"/>
      <c r="K2696" s="1"/>
      <c r="L2696" s="1"/>
      <c r="M2696" s="1"/>
      <c r="N2696" s="2"/>
      <c r="O2696" s="2"/>
      <c r="P2696" s="2"/>
      <c r="Q2696" s="1"/>
      <c r="R2696" s="1"/>
      <c r="S2696" s="1"/>
      <c r="T2696" s="1"/>
      <c r="U2696" s="2"/>
      <c r="V2696" s="1"/>
      <c r="W2696" s="1"/>
      <c r="X2696" s="2"/>
      <c r="Y2696" s="1"/>
      <c r="Z2696" s="1"/>
      <c r="AA2696" s="2"/>
      <c r="AB2696" s="1"/>
      <c r="AC2696" s="1"/>
      <c r="AD2696" s="2"/>
      <c r="AE2696" s="1"/>
      <c r="AF2696" s="2"/>
      <c r="AG2696" s="2"/>
      <c r="AH2696" s="1"/>
      <c r="AI2696" s="1"/>
      <c r="AJ2696" s="2"/>
      <c r="AK2696" s="1"/>
      <c r="AL2696" s="1"/>
      <c r="AM2696" s="66"/>
      <c r="AN2696" s="45"/>
      <c r="AO2696" s="66"/>
      <c r="AP2696" s="45"/>
    </row>
    <row r="2697" spans="1:42" x14ac:dyDescent="0.25">
      <c r="A2697" s="2"/>
      <c r="B2697" s="48"/>
      <c r="C2697" s="2"/>
      <c r="D2697" s="2"/>
      <c r="E2697" s="2"/>
      <c r="F2697" s="2"/>
      <c r="G2697" s="2"/>
      <c r="H2697" s="2"/>
      <c r="I2697" s="1"/>
      <c r="J2697" s="1"/>
      <c r="K2697" s="1"/>
      <c r="L2697" s="1"/>
      <c r="M2697" s="1"/>
      <c r="N2697" s="2"/>
      <c r="O2697" s="2"/>
      <c r="P2697" s="2"/>
      <c r="Q2697" s="1"/>
      <c r="R2697" s="1"/>
      <c r="S2697" s="1"/>
      <c r="T2697" s="1"/>
      <c r="U2697" s="2"/>
      <c r="V2697" s="1"/>
      <c r="W2697" s="1"/>
      <c r="X2697" s="2"/>
      <c r="Y2697" s="1"/>
      <c r="Z2697" s="1"/>
      <c r="AA2697" s="2"/>
      <c r="AB2697" s="1"/>
      <c r="AC2697" s="1"/>
      <c r="AD2697" s="2"/>
      <c r="AE2697" s="1"/>
      <c r="AF2697" s="2"/>
      <c r="AG2697" s="2"/>
      <c r="AH2697" s="1"/>
      <c r="AI2697" s="1"/>
      <c r="AJ2697" s="2"/>
      <c r="AK2697" s="1"/>
      <c r="AL2697" s="1"/>
      <c r="AM2697" s="64"/>
      <c r="AN2697" s="65"/>
      <c r="AO2697" s="64"/>
      <c r="AP2697" s="65"/>
    </row>
    <row r="2698" spans="1:42" x14ac:dyDescent="0.25">
      <c r="A2698" s="2"/>
      <c r="B2698" s="48"/>
      <c r="C2698" s="2"/>
      <c r="D2698" s="2"/>
      <c r="E2698" s="2"/>
      <c r="F2698" s="2"/>
      <c r="G2698" s="2"/>
      <c r="H2698" s="2"/>
      <c r="I2698" s="1"/>
      <c r="J2698" s="1"/>
      <c r="K2698" s="1"/>
      <c r="L2698" s="1"/>
      <c r="M2698" s="1"/>
      <c r="N2698" s="2"/>
      <c r="O2698" s="2"/>
      <c r="P2698" s="2"/>
      <c r="Q2698" s="1"/>
      <c r="R2698" s="1"/>
      <c r="S2698" s="1"/>
      <c r="T2698" s="1"/>
      <c r="U2698" s="2"/>
      <c r="V2698" s="1"/>
      <c r="W2698" s="1"/>
      <c r="X2698" s="2"/>
      <c r="Y2698" s="1"/>
      <c r="Z2698" s="1"/>
      <c r="AA2698" s="2"/>
      <c r="AB2698" s="1"/>
      <c r="AC2698" s="1"/>
      <c r="AD2698" s="2"/>
      <c r="AE2698" s="1"/>
      <c r="AF2698" s="2"/>
      <c r="AG2698" s="2"/>
      <c r="AH2698" s="1"/>
      <c r="AI2698" s="1"/>
      <c r="AJ2698" s="2"/>
      <c r="AK2698" s="1"/>
      <c r="AL2698" s="1"/>
      <c r="AM2698" s="64"/>
      <c r="AN2698" s="65"/>
      <c r="AO2698" s="64"/>
      <c r="AP2698" s="65"/>
    </row>
    <row r="2699" spans="1:42" x14ac:dyDescent="0.25">
      <c r="A2699" s="2"/>
      <c r="B2699" s="48"/>
      <c r="C2699" s="2"/>
      <c r="D2699" s="2"/>
      <c r="E2699" s="2"/>
      <c r="F2699" s="2"/>
      <c r="G2699" s="2"/>
      <c r="H2699" s="2"/>
      <c r="I2699" s="1"/>
      <c r="J2699" s="1"/>
      <c r="K2699" s="1"/>
      <c r="L2699" s="1"/>
      <c r="M2699" s="1"/>
      <c r="N2699" s="2"/>
      <c r="O2699" s="2"/>
      <c r="P2699" s="2"/>
      <c r="Q2699" s="1"/>
      <c r="R2699" s="1"/>
      <c r="S2699" s="1"/>
      <c r="T2699" s="1"/>
      <c r="U2699" s="2"/>
      <c r="V2699" s="1"/>
      <c r="W2699" s="1"/>
      <c r="X2699" s="2"/>
      <c r="Y2699" s="1"/>
      <c r="Z2699" s="1"/>
      <c r="AA2699" s="2"/>
      <c r="AB2699" s="1"/>
      <c r="AC2699" s="1"/>
      <c r="AD2699" s="2"/>
      <c r="AE2699" s="1"/>
      <c r="AF2699" s="2"/>
      <c r="AG2699" s="2"/>
      <c r="AH2699" s="1"/>
      <c r="AI2699" s="1"/>
      <c r="AJ2699" s="2"/>
      <c r="AK2699" s="1"/>
      <c r="AL2699" s="1"/>
      <c r="AM2699" s="66"/>
      <c r="AN2699" s="45"/>
      <c r="AO2699" s="66"/>
      <c r="AP2699" s="45"/>
    </row>
    <row r="2700" spans="1:42" x14ac:dyDescent="0.25">
      <c r="A2700" s="2"/>
      <c r="B2700" s="48"/>
      <c r="C2700" s="2"/>
      <c r="D2700" s="2"/>
      <c r="E2700" s="2"/>
      <c r="F2700" s="2"/>
      <c r="G2700" s="2"/>
      <c r="H2700" s="2"/>
      <c r="I2700" s="1"/>
      <c r="J2700" s="1"/>
      <c r="K2700" s="1"/>
      <c r="L2700" s="1"/>
      <c r="M2700" s="1"/>
      <c r="N2700" s="2"/>
      <c r="O2700" s="2"/>
      <c r="P2700" s="2"/>
      <c r="Q2700" s="1"/>
      <c r="R2700" s="1"/>
      <c r="S2700" s="1"/>
      <c r="T2700" s="1"/>
      <c r="U2700" s="2"/>
      <c r="V2700" s="1"/>
      <c r="W2700" s="1"/>
      <c r="X2700" s="2"/>
      <c r="Y2700" s="1"/>
      <c r="Z2700" s="1"/>
      <c r="AA2700" s="2"/>
      <c r="AB2700" s="1"/>
      <c r="AC2700" s="1"/>
      <c r="AD2700" s="2"/>
      <c r="AE2700" s="1"/>
      <c r="AF2700" s="2"/>
      <c r="AG2700" s="2"/>
      <c r="AH2700" s="1"/>
      <c r="AI2700" s="1"/>
      <c r="AJ2700" s="2"/>
      <c r="AK2700" s="1"/>
      <c r="AL2700" s="1"/>
      <c r="AM2700" s="66"/>
      <c r="AN2700" s="45"/>
      <c r="AO2700" s="66"/>
      <c r="AP2700" s="45"/>
    </row>
    <row r="2701" spans="1:42" x14ac:dyDescent="0.25">
      <c r="A2701" s="2"/>
      <c r="B2701" s="48"/>
      <c r="C2701" s="2"/>
      <c r="D2701" s="2"/>
      <c r="E2701" s="2"/>
      <c r="F2701" s="2"/>
      <c r="G2701" s="2"/>
      <c r="H2701" s="2"/>
      <c r="I2701" s="1"/>
      <c r="J2701" s="1"/>
      <c r="K2701" s="1"/>
      <c r="L2701" s="1"/>
      <c r="M2701" s="1"/>
      <c r="N2701" s="2"/>
      <c r="O2701" s="2"/>
      <c r="P2701" s="2"/>
      <c r="Q2701" s="1"/>
      <c r="R2701" s="1"/>
      <c r="S2701" s="1"/>
      <c r="T2701" s="1"/>
      <c r="U2701" s="2"/>
      <c r="V2701" s="1"/>
      <c r="W2701" s="1"/>
      <c r="X2701" s="2"/>
      <c r="Y2701" s="1"/>
      <c r="Z2701" s="1"/>
      <c r="AA2701" s="2"/>
      <c r="AB2701" s="1"/>
      <c r="AC2701" s="1"/>
      <c r="AD2701" s="2"/>
      <c r="AE2701" s="1"/>
      <c r="AF2701" s="2"/>
      <c r="AG2701" s="2"/>
      <c r="AH2701" s="1"/>
      <c r="AI2701" s="1"/>
      <c r="AJ2701" s="2"/>
      <c r="AK2701" s="1"/>
      <c r="AL2701" s="1"/>
      <c r="AM2701" s="64"/>
      <c r="AN2701" s="65"/>
      <c r="AO2701" s="64"/>
      <c r="AP2701" s="65"/>
    </row>
    <row r="2702" spans="1:42" x14ac:dyDescent="0.25">
      <c r="A2702" s="2"/>
      <c r="B2702" s="48"/>
      <c r="C2702" s="2"/>
      <c r="D2702" s="2"/>
      <c r="E2702" s="2"/>
      <c r="F2702" s="2"/>
      <c r="G2702" s="2"/>
      <c r="H2702" s="2"/>
      <c r="I2702" s="1"/>
      <c r="J2702" s="1"/>
      <c r="K2702" s="1"/>
      <c r="L2702" s="1"/>
      <c r="M2702" s="1"/>
      <c r="N2702" s="2"/>
      <c r="O2702" s="2"/>
      <c r="P2702" s="2"/>
      <c r="Q2702" s="1"/>
      <c r="R2702" s="1"/>
      <c r="S2702" s="1"/>
      <c r="T2702" s="1"/>
      <c r="U2702" s="2"/>
      <c r="V2702" s="1"/>
      <c r="W2702" s="1"/>
      <c r="X2702" s="2"/>
      <c r="Y2702" s="1"/>
      <c r="Z2702" s="1"/>
      <c r="AA2702" s="2"/>
      <c r="AB2702" s="1"/>
      <c r="AC2702" s="1"/>
      <c r="AD2702" s="2"/>
      <c r="AE2702" s="1"/>
      <c r="AF2702" s="2"/>
      <c r="AG2702" s="2"/>
      <c r="AH2702" s="1"/>
      <c r="AI2702" s="1"/>
      <c r="AJ2702" s="2"/>
      <c r="AK2702" s="1"/>
      <c r="AL2702" s="1"/>
      <c r="AM2702" s="64"/>
      <c r="AN2702" s="65"/>
      <c r="AO2702" s="64"/>
      <c r="AP2702" s="65"/>
    </row>
    <row r="2703" spans="1:42" x14ac:dyDescent="0.25">
      <c r="A2703" s="2"/>
      <c r="B2703" s="48"/>
      <c r="C2703" s="2"/>
      <c r="D2703" s="2"/>
      <c r="E2703" s="2"/>
      <c r="F2703" s="2"/>
      <c r="G2703" s="2"/>
      <c r="H2703" s="2"/>
      <c r="I2703" s="1"/>
      <c r="J2703" s="1"/>
      <c r="K2703" s="1"/>
      <c r="L2703" s="1"/>
      <c r="M2703" s="1"/>
      <c r="N2703" s="2"/>
      <c r="O2703" s="2"/>
      <c r="P2703" s="2"/>
      <c r="Q2703" s="1"/>
      <c r="R2703" s="1"/>
      <c r="S2703" s="1"/>
      <c r="T2703" s="1"/>
      <c r="U2703" s="2"/>
      <c r="V2703" s="1"/>
      <c r="W2703" s="1"/>
      <c r="X2703" s="2"/>
      <c r="Y2703" s="1"/>
      <c r="Z2703" s="1"/>
      <c r="AA2703" s="2"/>
      <c r="AB2703" s="1"/>
      <c r="AC2703" s="1"/>
      <c r="AD2703" s="2"/>
      <c r="AE2703" s="1"/>
      <c r="AF2703" s="2"/>
      <c r="AG2703" s="2"/>
      <c r="AH2703" s="1"/>
      <c r="AI2703" s="1"/>
      <c r="AJ2703" s="2"/>
      <c r="AK2703" s="1"/>
      <c r="AL2703" s="1"/>
      <c r="AM2703" s="64"/>
      <c r="AN2703" s="65"/>
      <c r="AO2703" s="64"/>
      <c r="AP2703" s="65"/>
    </row>
    <row r="2704" spans="1:42" x14ac:dyDescent="0.25">
      <c r="A2704" s="2"/>
      <c r="B2704" s="48"/>
      <c r="C2704" s="2"/>
      <c r="D2704" s="2"/>
      <c r="E2704" s="2"/>
      <c r="F2704" s="2"/>
      <c r="G2704" s="2"/>
      <c r="H2704" s="2"/>
      <c r="I2704" s="1"/>
      <c r="J2704" s="1"/>
      <c r="K2704" s="1"/>
      <c r="L2704" s="1"/>
      <c r="M2704" s="1"/>
      <c r="N2704" s="2"/>
      <c r="O2704" s="2"/>
      <c r="P2704" s="2"/>
      <c r="Q2704" s="1"/>
      <c r="R2704" s="1"/>
      <c r="S2704" s="1"/>
      <c r="T2704" s="1"/>
      <c r="U2704" s="2"/>
      <c r="V2704" s="1"/>
      <c r="W2704" s="1"/>
      <c r="X2704" s="2"/>
      <c r="Y2704" s="1"/>
      <c r="Z2704" s="1"/>
      <c r="AA2704" s="2"/>
      <c r="AB2704" s="1"/>
      <c r="AC2704" s="1"/>
      <c r="AD2704" s="2"/>
      <c r="AE2704" s="1"/>
      <c r="AF2704" s="2"/>
      <c r="AG2704" s="2"/>
      <c r="AH2704" s="1"/>
      <c r="AI2704" s="1"/>
      <c r="AJ2704" s="2"/>
      <c r="AK2704" s="1"/>
      <c r="AL2704" s="1"/>
      <c r="AM2704" s="64"/>
      <c r="AN2704" s="65"/>
      <c r="AO2704" s="64"/>
      <c r="AP2704" s="65"/>
    </row>
    <row r="2705" spans="1:42" x14ac:dyDescent="0.25">
      <c r="A2705" s="2"/>
      <c r="B2705" s="48"/>
      <c r="C2705" s="2"/>
      <c r="D2705" s="2"/>
      <c r="E2705" s="2"/>
      <c r="F2705" s="2"/>
      <c r="G2705" s="2"/>
      <c r="H2705" s="2"/>
      <c r="I2705" s="1"/>
      <c r="J2705" s="1"/>
      <c r="K2705" s="1"/>
      <c r="L2705" s="1"/>
      <c r="M2705" s="1"/>
      <c r="N2705" s="2"/>
      <c r="O2705" s="2"/>
      <c r="P2705" s="2"/>
      <c r="Q2705" s="1"/>
      <c r="R2705" s="1"/>
      <c r="S2705" s="1"/>
      <c r="T2705" s="1"/>
      <c r="U2705" s="2"/>
      <c r="V2705" s="1"/>
      <c r="W2705" s="1"/>
      <c r="X2705" s="2"/>
      <c r="Y2705" s="1"/>
      <c r="Z2705" s="1"/>
      <c r="AA2705" s="2"/>
      <c r="AB2705" s="1"/>
      <c r="AC2705" s="1"/>
      <c r="AD2705" s="2"/>
      <c r="AE2705" s="1"/>
      <c r="AF2705" s="2"/>
      <c r="AG2705" s="2"/>
      <c r="AH2705" s="1"/>
      <c r="AI2705" s="1"/>
      <c r="AJ2705" s="2"/>
      <c r="AK2705" s="1"/>
      <c r="AL2705" s="1"/>
      <c r="AM2705" s="64"/>
      <c r="AN2705" s="65"/>
      <c r="AO2705" s="64"/>
      <c r="AP2705" s="65"/>
    </row>
    <row r="2706" spans="1:42" x14ac:dyDescent="0.25">
      <c r="A2706" s="2"/>
      <c r="B2706" s="48"/>
      <c r="C2706" s="2"/>
      <c r="D2706" s="2"/>
      <c r="E2706" s="2"/>
      <c r="F2706" s="2"/>
      <c r="G2706" s="2"/>
      <c r="H2706" s="2"/>
      <c r="I2706" s="1"/>
      <c r="J2706" s="1"/>
      <c r="K2706" s="1"/>
      <c r="L2706" s="1"/>
      <c r="M2706" s="1"/>
      <c r="N2706" s="2"/>
      <c r="O2706" s="2"/>
      <c r="P2706" s="2"/>
      <c r="Q2706" s="1"/>
      <c r="R2706" s="1"/>
      <c r="S2706" s="1"/>
      <c r="T2706" s="1"/>
      <c r="U2706" s="2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2"/>
      <c r="AG2706" s="2"/>
      <c r="AH2706" s="1"/>
      <c r="AI2706" s="1"/>
      <c r="AJ2706" s="2"/>
      <c r="AK2706" s="1"/>
      <c r="AL2706" s="1"/>
      <c r="AM2706" s="66"/>
      <c r="AN2706" s="45"/>
      <c r="AO2706" s="66"/>
      <c r="AP2706" s="45"/>
    </row>
    <row r="2707" spans="1:42" x14ac:dyDescent="0.25">
      <c r="A2707" s="2"/>
      <c r="B2707" s="48"/>
      <c r="C2707" s="2"/>
      <c r="D2707" s="2"/>
      <c r="E2707" s="2"/>
      <c r="F2707" s="2"/>
      <c r="G2707" s="2"/>
      <c r="H2707" s="2"/>
      <c r="I2707" s="1"/>
      <c r="J2707" s="1"/>
      <c r="K2707" s="1"/>
      <c r="L2707" s="1"/>
      <c r="M2707" s="1"/>
      <c r="N2707" s="2"/>
      <c r="O2707" s="2"/>
      <c r="P2707" s="2"/>
      <c r="Q2707" s="1"/>
      <c r="R2707" s="1"/>
      <c r="S2707" s="1"/>
      <c r="T2707" s="1"/>
      <c r="U2707" s="2"/>
      <c r="V2707" s="1"/>
      <c r="W2707" s="1"/>
      <c r="X2707" s="2"/>
      <c r="Y2707" s="1"/>
      <c r="Z2707" s="1"/>
      <c r="AA2707" s="2"/>
      <c r="AB2707" s="1"/>
      <c r="AC2707" s="1"/>
      <c r="AD2707" s="2"/>
      <c r="AE2707" s="1"/>
      <c r="AF2707" s="2"/>
      <c r="AG2707" s="2"/>
      <c r="AH2707" s="1"/>
      <c r="AI2707" s="1"/>
      <c r="AJ2707" s="2"/>
      <c r="AK2707" s="1"/>
      <c r="AL2707" s="1"/>
      <c r="AM2707" s="64"/>
      <c r="AN2707" s="65"/>
      <c r="AO2707" s="64"/>
      <c r="AP2707" s="65"/>
    </row>
    <row r="2708" spans="1:42" x14ac:dyDescent="0.25">
      <c r="A2708" s="2"/>
      <c r="B2708" s="48"/>
      <c r="C2708" s="2"/>
      <c r="D2708" s="2"/>
      <c r="E2708" s="2"/>
      <c r="F2708" s="2"/>
      <c r="G2708" s="2"/>
      <c r="H2708" s="2"/>
      <c r="I2708" s="1"/>
      <c r="J2708" s="1"/>
      <c r="K2708" s="1"/>
      <c r="L2708" s="1"/>
      <c r="M2708" s="1"/>
      <c r="N2708" s="2"/>
      <c r="O2708" s="2"/>
      <c r="P2708" s="2"/>
      <c r="Q2708" s="1"/>
      <c r="R2708" s="1"/>
      <c r="S2708" s="1"/>
      <c r="T2708" s="1"/>
      <c r="U2708" s="2"/>
      <c r="V2708" s="1"/>
      <c r="W2708" s="1"/>
      <c r="X2708" s="2"/>
      <c r="Y2708" s="1"/>
      <c r="Z2708" s="1"/>
      <c r="AA2708" s="2"/>
      <c r="AB2708" s="1"/>
      <c r="AC2708" s="1"/>
      <c r="AD2708" s="2"/>
      <c r="AE2708" s="1"/>
      <c r="AF2708" s="2"/>
      <c r="AG2708" s="2"/>
      <c r="AH2708" s="1"/>
      <c r="AI2708" s="1"/>
      <c r="AJ2708" s="2"/>
      <c r="AK2708" s="1"/>
      <c r="AL2708" s="1"/>
      <c r="AM2708" s="66"/>
      <c r="AN2708" s="45"/>
      <c r="AO2708" s="66"/>
      <c r="AP2708" s="45"/>
    </row>
    <row r="2709" spans="1:42" x14ac:dyDescent="0.25">
      <c r="A2709" s="2"/>
      <c r="B2709" s="48"/>
      <c r="C2709" s="2"/>
      <c r="D2709" s="2"/>
      <c r="E2709" s="2"/>
      <c r="F2709" s="2"/>
      <c r="G2709" s="2"/>
      <c r="H2709" s="2"/>
      <c r="I2709" s="1"/>
      <c r="J2709" s="1"/>
      <c r="K2709" s="1"/>
      <c r="L2709" s="1"/>
      <c r="M2709" s="1"/>
      <c r="N2709" s="2"/>
      <c r="O2709" s="2"/>
      <c r="P2709" s="2"/>
      <c r="Q2709" s="1"/>
      <c r="R2709" s="1"/>
      <c r="S2709" s="1"/>
      <c r="T2709" s="1"/>
      <c r="U2709" s="2"/>
      <c r="V2709" s="1"/>
      <c r="W2709" s="1"/>
      <c r="X2709" s="2"/>
      <c r="Y2709" s="1"/>
      <c r="Z2709" s="1"/>
      <c r="AA2709" s="2"/>
      <c r="AB2709" s="1"/>
      <c r="AC2709" s="1"/>
      <c r="AD2709" s="2"/>
      <c r="AE2709" s="1"/>
      <c r="AF2709" s="2"/>
      <c r="AG2709" s="2"/>
      <c r="AH2709" s="1"/>
      <c r="AI2709" s="1"/>
      <c r="AJ2709" s="2"/>
      <c r="AK2709" s="1"/>
      <c r="AL2709" s="1"/>
      <c r="AM2709" s="64"/>
      <c r="AN2709" s="65"/>
      <c r="AO2709" s="64"/>
      <c r="AP2709" s="65"/>
    </row>
    <row r="2710" spans="1:42" x14ac:dyDescent="0.25">
      <c r="A2710" s="2"/>
      <c r="B2710" s="48"/>
      <c r="C2710" s="2"/>
      <c r="D2710" s="2"/>
      <c r="E2710" s="2"/>
      <c r="F2710" s="2"/>
      <c r="G2710" s="2"/>
      <c r="H2710" s="2"/>
      <c r="I2710" s="1"/>
      <c r="J2710" s="1"/>
      <c r="K2710" s="1"/>
      <c r="L2710" s="1"/>
      <c r="M2710" s="1"/>
      <c r="N2710" s="2"/>
      <c r="O2710" s="2"/>
      <c r="P2710" s="2"/>
      <c r="Q2710" s="1"/>
      <c r="R2710" s="1"/>
      <c r="S2710" s="1"/>
      <c r="T2710" s="1"/>
      <c r="U2710" s="2"/>
      <c r="V2710" s="1"/>
      <c r="W2710" s="1"/>
      <c r="X2710" s="2"/>
      <c r="Y2710" s="1"/>
      <c r="Z2710" s="1"/>
      <c r="AA2710" s="2"/>
      <c r="AB2710" s="1"/>
      <c r="AC2710" s="1"/>
      <c r="AD2710" s="2"/>
      <c r="AE2710" s="1"/>
      <c r="AF2710" s="2"/>
      <c r="AG2710" s="2"/>
      <c r="AH2710" s="1"/>
      <c r="AI2710" s="1"/>
      <c r="AJ2710" s="2"/>
      <c r="AK2710" s="1"/>
      <c r="AL2710" s="1"/>
      <c r="AM2710" s="64"/>
      <c r="AN2710" s="65"/>
      <c r="AO2710" s="64"/>
      <c r="AP2710" s="65"/>
    </row>
    <row r="2711" spans="1:42" x14ac:dyDescent="0.25">
      <c r="A2711" s="2"/>
      <c r="B2711" s="47"/>
      <c r="C2711" s="2"/>
      <c r="D2711" s="2"/>
      <c r="E2711" s="2"/>
      <c r="F2711" s="2"/>
      <c r="G2711" s="2"/>
      <c r="H2711" s="2"/>
      <c r="I2711" s="1"/>
      <c r="J2711" s="1"/>
      <c r="K2711" s="1"/>
      <c r="L2711" s="1"/>
      <c r="M2711" s="1"/>
      <c r="N2711" s="2"/>
      <c r="O2711" s="2"/>
      <c r="P2711" s="2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2"/>
      <c r="AG2711" s="2"/>
      <c r="AH2711" s="1"/>
      <c r="AI2711" s="1"/>
      <c r="AJ2711" s="2"/>
      <c r="AK2711" s="1"/>
      <c r="AL2711" s="1"/>
      <c r="AM2711" s="66"/>
      <c r="AN2711" s="45"/>
      <c r="AO2711" s="66"/>
      <c r="AP2711" s="45"/>
    </row>
    <row r="2712" spans="1:42" x14ac:dyDescent="0.25">
      <c r="A2712" s="2"/>
      <c r="B2712" s="48"/>
      <c r="C2712" s="2"/>
      <c r="D2712" s="2"/>
      <c r="E2712" s="2"/>
      <c r="F2712" s="2"/>
      <c r="G2712" s="2"/>
      <c r="H2712" s="2"/>
      <c r="I2712" s="1"/>
      <c r="J2712" s="1"/>
      <c r="K2712" s="1"/>
      <c r="L2712" s="1"/>
      <c r="M2712" s="1"/>
      <c r="N2712" s="2"/>
      <c r="O2712" s="2"/>
      <c r="P2712" s="2"/>
      <c r="Q2712" s="1"/>
      <c r="R2712" s="1"/>
      <c r="S2712" s="1"/>
      <c r="T2712" s="1"/>
      <c r="U2712" s="2"/>
      <c r="V2712" s="1"/>
      <c r="W2712" s="1"/>
      <c r="X2712" s="2"/>
      <c r="Y2712" s="1"/>
      <c r="Z2712" s="1"/>
      <c r="AA2712" s="2"/>
      <c r="AB2712" s="1"/>
      <c r="AC2712" s="1"/>
      <c r="AD2712" s="2"/>
      <c r="AE2712" s="1"/>
      <c r="AF2712" s="2"/>
      <c r="AG2712" s="2"/>
      <c r="AH2712" s="1"/>
      <c r="AI2712" s="1"/>
      <c r="AJ2712" s="2"/>
      <c r="AK2712" s="1"/>
      <c r="AL2712" s="1"/>
      <c r="AM2712" s="64"/>
      <c r="AN2712" s="65"/>
      <c r="AO2712" s="64"/>
      <c r="AP2712" s="65"/>
    </row>
    <row r="2713" spans="1:42" x14ac:dyDescent="0.25">
      <c r="A2713" s="2"/>
      <c r="B2713" s="48"/>
      <c r="C2713" s="2"/>
      <c r="D2713" s="2"/>
      <c r="E2713" s="2"/>
      <c r="F2713" s="2"/>
      <c r="G2713" s="2"/>
      <c r="H2713" s="2"/>
      <c r="I2713" s="1"/>
      <c r="J2713" s="1"/>
      <c r="K2713" s="1"/>
      <c r="L2713" s="1"/>
      <c r="M2713" s="1"/>
      <c r="N2713" s="2"/>
      <c r="O2713" s="2"/>
      <c r="P2713" s="2"/>
      <c r="Q2713" s="1"/>
      <c r="R2713" s="1"/>
      <c r="S2713" s="1"/>
      <c r="T2713" s="1"/>
      <c r="U2713" s="2"/>
      <c r="V2713" s="1"/>
      <c r="W2713" s="1"/>
      <c r="X2713" s="2"/>
      <c r="Y2713" s="1"/>
      <c r="Z2713" s="1"/>
      <c r="AA2713" s="2"/>
      <c r="AB2713" s="1"/>
      <c r="AC2713" s="1"/>
      <c r="AD2713" s="2"/>
      <c r="AE2713" s="1"/>
      <c r="AF2713" s="2"/>
      <c r="AG2713" s="2"/>
      <c r="AH2713" s="1"/>
      <c r="AI2713" s="1"/>
      <c r="AJ2713" s="2"/>
      <c r="AK2713" s="1"/>
      <c r="AL2713" s="1"/>
      <c r="AM2713" s="64"/>
      <c r="AN2713" s="65"/>
      <c r="AO2713" s="64"/>
      <c r="AP2713" s="65"/>
    </row>
    <row r="2714" spans="1:42" x14ac:dyDescent="0.25">
      <c r="A2714" s="2"/>
      <c r="B2714" s="48"/>
      <c r="C2714" s="2"/>
      <c r="D2714" s="2"/>
      <c r="E2714" s="2"/>
      <c r="F2714" s="2"/>
      <c r="G2714" s="2"/>
      <c r="H2714" s="2"/>
      <c r="I2714" s="1"/>
      <c r="J2714" s="1"/>
      <c r="K2714" s="1"/>
      <c r="L2714" s="1"/>
      <c r="M2714" s="1"/>
      <c r="N2714" s="2"/>
      <c r="O2714" s="2"/>
      <c r="P2714" s="2"/>
      <c r="Q2714" s="1"/>
      <c r="R2714" s="1"/>
      <c r="S2714" s="1"/>
      <c r="T2714" s="1"/>
      <c r="U2714" s="2"/>
      <c r="V2714" s="1"/>
      <c r="W2714" s="1"/>
      <c r="X2714" s="2"/>
      <c r="Y2714" s="1"/>
      <c r="Z2714" s="1"/>
      <c r="AA2714" s="2"/>
      <c r="AB2714" s="1"/>
      <c r="AC2714" s="1"/>
      <c r="AD2714" s="2"/>
      <c r="AE2714" s="1"/>
      <c r="AF2714" s="2"/>
      <c r="AG2714" s="2"/>
      <c r="AH2714" s="1"/>
      <c r="AI2714" s="1"/>
      <c r="AJ2714" s="2"/>
      <c r="AK2714" s="1"/>
      <c r="AL2714" s="1"/>
      <c r="AM2714" s="64"/>
      <c r="AN2714" s="65"/>
      <c r="AO2714" s="64"/>
      <c r="AP2714" s="65"/>
    </row>
    <row r="2715" spans="1:42" x14ac:dyDescent="0.25">
      <c r="A2715" s="2"/>
      <c r="B2715" s="48"/>
      <c r="C2715" s="2"/>
      <c r="D2715" s="2"/>
      <c r="E2715" s="2"/>
      <c r="F2715" s="2"/>
      <c r="G2715" s="2"/>
      <c r="H2715" s="2"/>
      <c r="I2715" s="1"/>
      <c r="J2715" s="1"/>
      <c r="K2715" s="1"/>
      <c r="L2715" s="1"/>
      <c r="M2715" s="1"/>
      <c r="N2715" s="2"/>
      <c r="O2715" s="2"/>
      <c r="P2715" s="2"/>
      <c r="Q2715" s="1"/>
      <c r="R2715" s="1"/>
      <c r="S2715" s="1"/>
      <c r="T2715" s="1"/>
      <c r="U2715" s="2"/>
      <c r="V2715" s="1"/>
      <c r="W2715" s="1"/>
      <c r="X2715" s="2"/>
      <c r="Y2715" s="1"/>
      <c r="Z2715" s="1"/>
      <c r="AA2715" s="2"/>
      <c r="AB2715" s="1"/>
      <c r="AC2715" s="1"/>
      <c r="AD2715" s="2"/>
      <c r="AE2715" s="1"/>
      <c r="AF2715" s="2"/>
      <c r="AG2715" s="2"/>
      <c r="AH2715" s="1"/>
      <c r="AI2715" s="1"/>
      <c r="AJ2715" s="2"/>
      <c r="AK2715" s="1"/>
      <c r="AL2715" s="1"/>
      <c r="AM2715" s="64"/>
      <c r="AN2715" s="65"/>
      <c r="AO2715" s="64"/>
      <c r="AP2715" s="65"/>
    </row>
    <row r="2716" spans="1:42" x14ac:dyDescent="0.25">
      <c r="A2716" s="2"/>
      <c r="B2716" s="48"/>
      <c r="C2716" s="2"/>
      <c r="D2716" s="2"/>
      <c r="E2716" s="2"/>
      <c r="F2716" s="2"/>
      <c r="G2716" s="2"/>
      <c r="H2716" s="2"/>
      <c r="I2716" s="1"/>
      <c r="J2716" s="1"/>
      <c r="K2716" s="1"/>
      <c r="L2716" s="1"/>
      <c r="M2716" s="1"/>
      <c r="N2716" s="2"/>
      <c r="O2716" s="2"/>
      <c r="P2716" s="2"/>
      <c r="Q2716" s="1"/>
      <c r="R2716" s="1"/>
      <c r="S2716" s="1"/>
      <c r="T2716" s="1"/>
      <c r="U2716" s="2"/>
      <c r="V2716" s="1"/>
      <c r="W2716" s="1"/>
      <c r="X2716" s="2"/>
      <c r="Y2716" s="1"/>
      <c r="Z2716" s="1"/>
      <c r="AA2716" s="2"/>
      <c r="AB2716" s="1"/>
      <c r="AC2716" s="1"/>
      <c r="AD2716" s="2"/>
      <c r="AE2716" s="1"/>
      <c r="AF2716" s="2"/>
      <c r="AG2716" s="2"/>
      <c r="AH2716" s="1"/>
      <c r="AI2716" s="1"/>
      <c r="AJ2716" s="2"/>
      <c r="AK2716" s="1"/>
      <c r="AL2716" s="1"/>
      <c r="AM2716" s="64"/>
      <c r="AN2716" s="65"/>
      <c r="AO2716" s="64"/>
      <c r="AP2716" s="65"/>
    </row>
    <row r="2717" spans="1:42" x14ac:dyDescent="0.25">
      <c r="A2717" s="2"/>
      <c r="B2717" s="48"/>
      <c r="C2717" s="2"/>
      <c r="D2717" s="2"/>
      <c r="E2717" s="2"/>
      <c r="F2717" s="2"/>
      <c r="G2717" s="2"/>
      <c r="H2717" s="2"/>
      <c r="I2717" s="1"/>
      <c r="J2717" s="1"/>
      <c r="K2717" s="1"/>
      <c r="L2717" s="1"/>
      <c r="M2717" s="1"/>
      <c r="N2717" s="2"/>
      <c r="O2717" s="2"/>
      <c r="P2717" s="2"/>
      <c r="Q2717" s="1"/>
      <c r="R2717" s="1"/>
      <c r="S2717" s="1"/>
      <c r="T2717" s="1"/>
      <c r="U2717" s="2"/>
      <c r="V2717" s="1"/>
      <c r="W2717" s="1"/>
      <c r="X2717" s="2"/>
      <c r="Y2717" s="1"/>
      <c r="Z2717" s="1"/>
      <c r="AA2717" s="2"/>
      <c r="AB2717" s="1"/>
      <c r="AC2717" s="1"/>
      <c r="AD2717" s="2"/>
      <c r="AE2717" s="1"/>
      <c r="AF2717" s="2"/>
      <c r="AG2717" s="2"/>
      <c r="AH2717" s="1"/>
      <c r="AI2717" s="1"/>
      <c r="AJ2717" s="2"/>
      <c r="AK2717" s="1"/>
      <c r="AL2717" s="1"/>
      <c r="AM2717" s="64"/>
      <c r="AN2717" s="65"/>
      <c r="AO2717" s="64"/>
      <c r="AP2717" s="65"/>
    </row>
    <row r="2718" spans="1:42" x14ac:dyDescent="0.25">
      <c r="A2718" s="2"/>
      <c r="B2718" s="48"/>
      <c r="C2718" s="2"/>
      <c r="D2718" s="2"/>
      <c r="E2718" s="2"/>
      <c r="F2718" s="2"/>
      <c r="G2718" s="2"/>
      <c r="H2718" s="2"/>
      <c r="I2718" s="1"/>
      <c r="J2718" s="1"/>
      <c r="K2718" s="1"/>
      <c r="L2718" s="1"/>
      <c r="M2718" s="1"/>
      <c r="N2718" s="2"/>
      <c r="O2718" s="2"/>
      <c r="P2718" s="2"/>
      <c r="Q2718" s="1"/>
      <c r="R2718" s="1"/>
      <c r="S2718" s="1"/>
      <c r="T2718" s="1"/>
      <c r="U2718" s="2"/>
      <c r="V2718" s="1"/>
      <c r="W2718" s="1"/>
      <c r="X2718" s="2"/>
      <c r="Y2718" s="1"/>
      <c r="Z2718" s="1"/>
      <c r="AA2718" s="2"/>
      <c r="AB2718" s="1"/>
      <c r="AC2718" s="1"/>
      <c r="AD2718" s="2"/>
      <c r="AE2718" s="1"/>
      <c r="AF2718" s="2"/>
      <c r="AG2718" s="2"/>
      <c r="AH2718" s="1"/>
      <c r="AI2718" s="1"/>
      <c r="AJ2718" s="2"/>
      <c r="AK2718" s="1"/>
      <c r="AL2718" s="1"/>
      <c r="AM2718" s="64"/>
      <c r="AN2718" s="65"/>
      <c r="AO2718" s="64"/>
      <c r="AP2718" s="65"/>
    </row>
    <row r="2719" spans="1:42" x14ac:dyDescent="0.25">
      <c r="A2719" s="2"/>
      <c r="B2719" s="48"/>
      <c r="C2719" s="2"/>
      <c r="D2719" s="2"/>
      <c r="E2719" s="2"/>
      <c r="F2719" s="2"/>
      <c r="G2719" s="2"/>
      <c r="H2719" s="2"/>
      <c r="I2719" s="1"/>
      <c r="J2719" s="1"/>
      <c r="K2719" s="1"/>
      <c r="L2719" s="1"/>
      <c r="M2719" s="1"/>
      <c r="N2719" s="2"/>
      <c r="O2719" s="2"/>
      <c r="P2719" s="2"/>
      <c r="Q2719" s="1"/>
      <c r="R2719" s="1"/>
      <c r="S2719" s="1"/>
      <c r="T2719" s="1"/>
      <c r="U2719" s="2"/>
      <c r="V2719" s="1"/>
      <c r="W2719" s="1"/>
      <c r="X2719" s="2"/>
      <c r="Y2719" s="1"/>
      <c r="Z2719" s="1"/>
      <c r="AA2719" s="2"/>
      <c r="AB2719" s="1"/>
      <c r="AC2719" s="1"/>
      <c r="AD2719" s="2"/>
      <c r="AE2719" s="1"/>
      <c r="AF2719" s="2"/>
      <c r="AG2719" s="2"/>
      <c r="AH2719" s="1"/>
      <c r="AI2719" s="1"/>
      <c r="AJ2719" s="2"/>
      <c r="AK2719" s="1"/>
      <c r="AL2719" s="1"/>
      <c r="AM2719" s="64"/>
      <c r="AN2719" s="65"/>
      <c r="AO2719" s="64"/>
      <c r="AP2719" s="65"/>
    </row>
    <row r="2720" spans="1:42" x14ac:dyDescent="0.25">
      <c r="A2720" s="2"/>
      <c r="B2720" s="48"/>
      <c r="C2720" s="2"/>
      <c r="D2720" s="2"/>
      <c r="E2720" s="2"/>
      <c r="F2720" s="2"/>
      <c r="G2720" s="2"/>
      <c r="H2720" s="2"/>
      <c r="I2720" s="1"/>
      <c r="J2720" s="1"/>
      <c r="K2720" s="1"/>
      <c r="L2720" s="1"/>
      <c r="M2720" s="1"/>
      <c r="N2720" s="2"/>
      <c r="O2720" s="2"/>
      <c r="P2720" s="2"/>
      <c r="Q2720" s="1"/>
      <c r="R2720" s="1"/>
      <c r="S2720" s="1"/>
      <c r="T2720" s="1"/>
      <c r="U2720" s="2"/>
      <c r="V2720" s="1"/>
      <c r="W2720" s="1"/>
      <c r="X2720" s="2"/>
      <c r="Y2720" s="1"/>
      <c r="Z2720" s="1"/>
      <c r="AA2720" s="2"/>
      <c r="AB2720" s="1"/>
      <c r="AC2720" s="1"/>
      <c r="AD2720" s="2"/>
      <c r="AE2720" s="1"/>
      <c r="AF2720" s="2"/>
      <c r="AG2720" s="2"/>
      <c r="AH2720" s="1"/>
      <c r="AI2720" s="1"/>
      <c r="AJ2720" s="2"/>
      <c r="AK2720" s="1"/>
      <c r="AL2720" s="1"/>
      <c r="AM2720" s="66"/>
      <c r="AN2720" s="45"/>
      <c r="AO2720" s="66"/>
      <c r="AP2720" s="45"/>
    </row>
    <row r="2721" spans="1:42" x14ac:dyDescent="0.25">
      <c r="A2721" s="2"/>
      <c r="B2721" s="48"/>
      <c r="C2721" s="2"/>
      <c r="D2721" s="2"/>
      <c r="E2721" s="2"/>
      <c r="F2721" s="2"/>
      <c r="G2721" s="2"/>
      <c r="H2721" s="2"/>
      <c r="I2721" s="1"/>
      <c r="J2721" s="1"/>
      <c r="K2721" s="1"/>
      <c r="L2721" s="1"/>
      <c r="M2721" s="1"/>
      <c r="N2721" s="2"/>
      <c r="O2721" s="2"/>
      <c r="P2721" s="2"/>
      <c r="Q2721" s="1"/>
      <c r="R2721" s="1"/>
      <c r="S2721" s="1"/>
      <c r="T2721" s="1"/>
      <c r="U2721" s="2"/>
      <c r="V2721" s="1"/>
      <c r="W2721" s="1"/>
      <c r="X2721" s="2"/>
      <c r="Y2721" s="1"/>
      <c r="Z2721" s="1"/>
      <c r="AA2721" s="2"/>
      <c r="AB2721" s="1"/>
      <c r="AC2721" s="1"/>
      <c r="AD2721" s="2"/>
      <c r="AE2721" s="1"/>
      <c r="AF2721" s="2"/>
      <c r="AG2721" s="2"/>
      <c r="AH2721" s="1"/>
      <c r="AI2721" s="1"/>
      <c r="AJ2721" s="2"/>
      <c r="AK2721" s="1"/>
      <c r="AL2721" s="1"/>
      <c r="AM2721" s="64"/>
      <c r="AN2721" s="65"/>
      <c r="AO2721" s="64"/>
      <c r="AP2721" s="65"/>
    </row>
    <row r="2722" spans="1:42" x14ac:dyDescent="0.25">
      <c r="A2722" s="2"/>
      <c r="B2722" s="48"/>
      <c r="C2722" s="2"/>
      <c r="D2722" s="2"/>
      <c r="E2722" s="2"/>
      <c r="F2722" s="2"/>
      <c r="G2722" s="2"/>
      <c r="H2722" s="2"/>
      <c r="I2722" s="1"/>
      <c r="J2722" s="1"/>
      <c r="K2722" s="1"/>
      <c r="L2722" s="1"/>
      <c r="M2722" s="1"/>
      <c r="N2722" s="2"/>
      <c r="O2722" s="2"/>
      <c r="P2722" s="2"/>
      <c r="Q2722" s="1"/>
      <c r="R2722" s="1"/>
      <c r="S2722" s="1"/>
      <c r="T2722" s="1"/>
      <c r="U2722" s="2"/>
      <c r="V2722" s="1"/>
      <c r="W2722" s="1"/>
      <c r="X2722" s="2"/>
      <c r="Y2722" s="1"/>
      <c r="Z2722" s="1"/>
      <c r="AA2722" s="2"/>
      <c r="AB2722" s="1"/>
      <c r="AC2722" s="1"/>
      <c r="AD2722" s="2"/>
      <c r="AE2722" s="1"/>
      <c r="AF2722" s="2"/>
      <c r="AG2722" s="2"/>
      <c r="AH2722" s="1"/>
      <c r="AI2722" s="1"/>
      <c r="AJ2722" s="2"/>
      <c r="AK2722" s="1"/>
      <c r="AL2722" s="1"/>
      <c r="AM2722" s="64"/>
      <c r="AN2722" s="65"/>
      <c r="AO2722" s="64"/>
      <c r="AP2722" s="65"/>
    </row>
    <row r="2723" spans="1:42" x14ac:dyDescent="0.25">
      <c r="A2723" s="2"/>
      <c r="B2723" s="67"/>
      <c r="C2723" s="68"/>
      <c r="D2723" s="68"/>
      <c r="E2723" s="68"/>
      <c r="F2723" s="68"/>
      <c r="G2723" s="68"/>
      <c r="H2723" s="68"/>
      <c r="I2723" s="69"/>
      <c r="J2723" s="69"/>
      <c r="K2723" s="69"/>
      <c r="L2723" s="69"/>
      <c r="M2723" s="69"/>
      <c r="N2723" s="68"/>
      <c r="O2723" s="68"/>
      <c r="P2723" s="68"/>
      <c r="Q2723" s="1"/>
      <c r="R2723" s="69"/>
      <c r="S2723" s="69"/>
      <c r="T2723" s="69"/>
      <c r="U2723" s="68"/>
      <c r="V2723" s="69"/>
      <c r="W2723" s="69"/>
      <c r="X2723" s="68"/>
      <c r="Y2723" s="69"/>
      <c r="Z2723" s="69"/>
      <c r="AA2723" s="68"/>
      <c r="AB2723" s="69"/>
      <c r="AC2723" s="69"/>
      <c r="AD2723" s="68"/>
      <c r="AE2723" s="69"/>
      <c r="AF2723" s="68"/>
      <c r="AG2723" s="68"/>
      <c r="AH2723" s="69"/>
      <c r="AI2723" s="69"/>
      <c r="AJ2723" s="68"/>
      <c r="AK2723" s="69"/>
      <c r="AL2723" s="69"/>
      <c r="AM2723" s="70"/>
      <c r="AN2723" s="71"/>
      <c r="AO2723" s="70"/>
      <c r="AP2723" s="71"/>
    </row>
    <row r="2724" spans="1:42" x14ac:dyDescent="0.25">
      <c r="A2724" s="2"/>
      <c r="B2724" s="67"/>
      <c r="C2724" s="68"/>
      <c r="D2724" s="68"/>
      <c r="E2724" s="68"/>
      <c r="F2724" s="68"/>
      <c r="G2724" s="68"/>
      <c r="H2724" s="68"/>
      <c r="I2724" s="69"/>
      <c r="J2724" s="69"/>
      <c r="K2724" s="69"/>
      <c r="L2724" s="69"/>
      <c r="M2724" s="69"/>
      <c r="N2724" s="68"/>
      <c r="O2724" s="68"/>
      <c r="P2724" s="68"/>
      <c r="Q2724" s="1"/>
      <c r="R2724" s="69"/>
      <c r="S2724" s="69"/>
      <c r="T2724" s="69"/>
      <c r="U2724" s="68"/>
      <c r="V2724" s="69"/>
      <c r="W2724" s="69"/>
      <c r="X2724" s="68"/>
      <c r="Y2724" s="69"/>
      <c r="Z2724" s="69"/>
      <c r="AA2724" s="68"/>
      <c r="AB2724" s="69"/>
      <c r="AC2724" s="69"/>
      <c r="AD2724" s="68"/>
      <c r="AE2724" s="69"/>
      <c r="AF2724" s="68"/>
      <c r="AG2724" s="68"/>
      <c r="AH2724" s="69"/>
      <c r="AI2724" s="69"/>
      <c r="AJ2724" s="68"/>
      <c r="AK2724" s="69"/>
      <c r="AL2724" s="69"/>
      <c r="AM2724" s="70"/>
      <c r="AN2724" s="71"/>
      <c r="AO2724" s="70"/>
      <c r="AP2724" s="71"/>
    </row>
    <row r="2725" spans="1:42" x14ac:dyDescent="0.25">
      <c r="A2725" s="2"/>
      <c r="B2725" s="67"/>
      <c r="C2725" s="68"/>
      <c r="D2725" s="68"/>
      <c r="E2725" s="68"/>
      <c r="F2725" s="68"/>
      <c r="G2725" s="68"/>
      <c r="H2725" s="68"/>
      <c r="I2725" s="69"/>
      <c r="J2725" s="69"/>
      <c r="K2725" s="69"/>
      <c r="L2725" s="69"/>
      <c r="M2725" s="69"/>
      <c r="N2725" s="68"/>
      <c r="O2725" s="68"/>
      <c r="P2725" s="68"/>
      <c r="Q2725" s="1"/>
      <c r="R2725" s="69"/>
      <c r="S2725" s="69"/>
      <c r="T2725" s="69"/>
      <c r="U2725" s="68"/>
      <c r="V2725" s="69"/>
      <c r="W2725" s="69"/>
      <c r="X2725" s="68"/>
      <c r="Y2725" s="69"/>
      <c r="Z2725" s="69"/>
      <c r="AA2725" s="68"/>
      <c r="AB2725" s="69"/>
      <c r="AC2725" s="69"/>
      <c r="AD2725" s="68"/>
      <c r="AE2725" s="69"/>
      <c r="AF2725" s="68"/>
      <c r="AG2725" s="68"/>
      <c r="AH2725" s="69"/>
      <c r="AI2725" s="69"/>
      <c r="AJ2725" s="68"/>
      <c r="AK2725" s="69"/>
      <c r="AL2725" s="69"/>
      <c r="AM2725" s="70"/>
      <c r="AN2725" s="71"/>
      <c r="AO2725" s="70"/>
      <c r="AP2725" s="71"/>
    </row>
    <row r="2726" spans="1:42" x14ac:dyDescent="0.25">
      <c r="A2726" s="2"/>
      <c r="B2726" s="67"/>
      <c r="C2726" s="68"/>
      <c r="D2726" s="68"/>
      <c r="E2726" s="68"/>
      <c r="F2726" s="68"/>
      <c r="G2726" s="68"/>
      <c r="H2726" s="68"/>
      <c r="I2726" s="69"/>
      <c r="J2726" s="69"/>
      <c r="K2726" s="69"/>
      <c r="L2726" s="69"/>
      <c r="M2726" s="69"/>
      <c r="N2726" s="68"/>
      <c r="O2726" s="68"/>
      <c r="P2726" s="68"/>
      <c r="Q2726" s="1"/>
      <c r="R2726" s="69"/>
      <c r="S2726" s="69"/>
      <c r="T2726" s="69"/>
      <c r="U2726" s="68"/>
      <c r="V2726" s="69"/>
      <c r="W2726" s="69"/>
      <c r="X2726" s="68"/>
      <c r="Y2726" s="69"/>
      <c r="Z2726" s="69"/>
      <c r="AA2726" s="68"/>
      <c r="AB2726" s="69"/>
      <c r="AC2726" s="69"/>
      <c r="AD2726" s="68"/>
      <c r="AE2726" s="69"/>
      <c r="AF2726" s="68"/>
      <c r="AG2726" s="68"/>
      <c r="AH2726" s="69"/>
      <c r="AI2726" s="69"/>
      <c r="AJ2726" s="68"/>
      <c r="AK2726" s="69"/>
      <c r="AL2726" s="69"/>
      <c r="AM2726" s="70"/>
      <c r="AN2726" s="71"/>
      <c r="AO2726" s="70"/>
      <c r="AP2726" s="71"/>
    </row>
    <row r="2727" spans="1:42" x14ac:dyDescent="0.25">
      <c r="A2727" s="2"/>
      <c r="B2727" s="67"/>
      <c r="C2727" s="68"/>
      <c r="D2727" s="68"/>
      <c r="E2727" s="68"/>
      <c r="F2727" s="68"/>
      <c r="G2727" s="68"/>
      <c r="H2727" s="68"/>
      <c r="I2727" s="69"/>
      <c r="J2727" s="69"/>
      <c r="K2727" s="69"/>
      <c r="L2727" s="69"/>
      <c r="M2727" s="69"/>
      <c r="N2727" s="68"/>
      <c r="O2727" s="68"/>
      <c r="P2727" s="68"/>
      <c r="Q2727" s="1"/>
      <c r="R2727" s="69"/>
      <c r="S2727" s="69"/>
      <c r="T2727" s="69"/>
      <c r="U2727" s="68"/>
      <c r="V2727" s="69"/>
      <c r="W2727" s="69"/>
      <c r="X2727" s="68"/>
      <c r="Y2727" s="69"/>
      <c r="Z2727" s="69"/>
      <c r="AA2727" s="68"/>
      <c r="AB2727" s="69"/>
      <c r="AC2727" s="69"/>
      <c r="AD2727" s="68"/>
      <c r="AE2727" s="69"/>
      <c r="AF2727" s="68"/>
      <c r="AG2727" s="68"/>
      <c r="AH2727" s="69"/>
      <c r="AI2727" s="69"/>
      <c r="AJ2727" s="68"/>
      <c r="AK2727" s="69"/>
      <c r="AL2727" s="69"/>
      <c r="AM2727" s="70"/>
      <c r="AN2727" s="71"/>
      <c r="AO2727" s="70"/>
      <c r="AP2727" s="71"/>
    </row>
    <row r="2728" spans="1:42" x14ac:dyDescent="0.25">
      <c r="A2728" s="2"/>
      <c r="B2728" s="48"/>
      <c r="C2728" s="2"/>
      <c r="D2728" s="2"/>
      <c r="E2728" s="2"/>
      <c r="F2728" s="2"/>
      <c r="G2728" s="2"/>
      <c r="H2728" s="2"/>
      <c r="I2728" s="1"/>
      <c r="J2728" s="1"/>
      <c r="K2728" s="1"/>
      <c r="L2728" s="1"/>
      <c r="M2728" s="1"/>
      <c r="N2728" s="2"/>
      <c r="O2728" s="2"/>
      <c r="P2728" s="2"/>
      <c r="Q2728" s="1"/>
      <c r="R2728" s="1"/>
      <c r="S2728" s="1"/>
      <c r="T2728" s="1"/>
      <c r="U2728" s="2"/>
      <c r="V2728" s="1"/>
      <c r="W2728" s="1"/>
      <c r="X2728" s="2"/>
      <c r="Y2728" s="1"/>
      <c r="Z2728" s="1"/>
      <c r="AA2728" s="2"/>
      <c r="AB2728" s="1"/>
      <c r="AC2728" s="1"/>
      <c r="AD2728" s="2"/>
      <c r="AE2728" s="1"/>
      <c r="AF2728" s="2"/>
      <c r="AG2728" s="2"/>
      <c r="AH2728" s="1"/>
      <c r="AI2728" s="1"/>
      <c r="AJ2728" s="2"/>
      <c r="AK2728" s="1"/>
      <c r="AL2728" s="1"/>
      <c r="AM2728" s="49"/>
      <c r="AN2728" s="2"/>
      <c r="AO2728" s="49"/>
      <c r="AP2728" s="2"/>
    </row>
    <row r="2729" spans="1:42" x14ac:dyDescent="0.25">
      <c r="A2729" s="2"/>
      <c r="B2729" s="48"/>
      <c r="C2729" s="2"/>
      <c r="D2729" s="2"/>
      <c r="E2729" s="2"/>
      <c r="F2729" s="2"/>
      <c r="G2729" s="2"/>
      <c r="H2729" s="2"/>
      <c r="I2729" s="1"/>
      <c r="J2729" s="1"/>
      <c r="K2729" s="1"/>
      <c r="L2729" s="1"/>
      <c r="M2729" s="1"/>
      <c r="N2729" s="2"/>
      <c r="O2729" s="2"/>
      <c r="P2729" s="2"/>
      <c r="Q2729" s="1"/>
      <c r="R2729" s="1"/>
      <c r="S2729" s="1"/>
      <c r="T2729" s="1"/>
      <c r="U2729" s="2"/>
      <c r="V2729" s="1"/>
      <c r="W2729" s="1"/>
      <c r="X2729" s="2"/>
      <c r="Y2729" s="1"/>
      <c r="Z2729" s="1"/>
      <c r="AA2729" s="2"/>
      <c r="AB2729" s="1"/>
      <c r="AC2729" s="1"/>
      <c r="AD2729" s="2"/>
      <c r="AE2729" s="1"/>
      <c r="AF2729" s="2"/>
      <c r="AG2729" s="2"/>
      <c r="AH2729" s="1"/>
      <c r="AI2729" s="1"/>
      <c r="AJ2729" s="2"/>
      <c r="AK2729" s="1"/>
      <c r="AL2729" s="1"/>
      <c r="AM2729" s="64"/>
      <c r="AN2729" s="65"/>
      <c r="AO2729" s="64"/>
      <c r="AP2729" s="65"/>
    </row>
    <row r="2730" spans="1:42" x14ac:dyDescent="0.25">
      <c r="A2730" s="2"/>
      <c r="B2730" s="48"/>
      <c r="C2730" s="2"/>
      <c r="D2730" s="2"/>
      <c r="E2730" s="2"/>
      <c r="F2730" s="2"/>
      <c r="G2730" s="2"/>
      <c r="H2730" s="2"/>
      <c r="I2730" s="1"/>
      <c r="J2730" s="1"/>
      <c r="K2730" s="1"/>
      <c r="L2730" s="1"/>
      <c r="M2730" s="1"/>
      <c r="N2730" s="2"/>
      <c r="O2730" s="2"/>
      <c r="P2730" s="2"/>
      <c r="Q2730" s="1"/>
      <c r="R2730" s="1"/>
      <c r="S2730" s="1"/>
      <c r="T2730" s="1"/>
      <c r="U2730" s="2"/>
      <c r="V2730" s="1"/>
      <c r="W2730" s="1"/>
      <c r="X2730" s="2"/>
      <c r="Y2730" s="1"/>
      <c r="Z2730" s="1"/>
      <c r="AA2730" s="2"/>
      <c r="AB2730" s="1"/>
      <c r="AC2730" s="1"/>
      <c r="AD2730" s="2"/>
      <c r="AE2730" s="1"/>
      <c r="AF2730" s="2"/>
      <c r="AG2730" s="2"/>
      <c r="AH2730" s="1"/>
      <c r="AI2730" s="1"/>
      <c r="AJ2730" s="2"/>
      <c r="AK2730" s="1"/>
      <c r="AL2730" s="1"/>
      <c r="AM2730" s="64"/>
      <c r="AN2730" s="65"/>
      <c r="AO2730" s="64"/>
      <c r="AP2730" s="65"/>
    </row>
    <row r="2731" spans="1:42" x14ac:dyDescent="0.25">
      <c r="A2731" s="2"/>
      <c r="B2731" s="48"/>
      <c r="C2731" s="2"/>
      <c r="D2731" s="2"/>
      <c r="E2731" s="2"/>
      <c r="F2731" s="2"/>
      <c r="G2731" s="2"/>
      <c r="H2731" s="2"/>
      <c r="I2731" s="1"/>
      <c r="J2731" s="1"/>
      <c r="K2731" s="1"/>
      <c r="L2731" s="1"/>
      <c r="M2731" s="1"/>
      <c r="N2731" s="2"/>
      <c r="O2731" s="2"/>
      <c r="P2731" s="2"/>
      <c r="Q2731" s="1"/>
      <c r="R2731" s="1"/>
      <c r="S2731" s="1"/>
      <c r="T2731" s="1"/>
      <c r="U2731" s="2"/>
      <c r="V2731" s="1"/>
      <c r="W2731" s="1"/>
      <c r="X2731" s="2"/>
      <c r="Y2731" s="1"/>
      <c r="Z2731" s="1"/>
      <c r="AA2731" s="2"/>
      <c r="AB2731" s="1"/>
      <c r="AC2731" s="1"/>
      <c r="AD2731" s="2"/>
      <c r="AE2731" s="1"/>
      <c r="AF2731" s="2"/>
      <c r="AG2731" s="2"/>
      <c r="AH2731" s="1"/>
      <c r="AI2731" s="1"/>
      <c r="AJ2731" s="2"/>
      <c r="AK2731" s="1"/>
      <c r="AL2731" s="1"/>
      <c r="AM2731" s="66"/>
      <c r="AN2731" s="45"/>
      <c r="AO2731" s="66"/>
      <c r="AP2731" s="45"/>
    </row>
    <row r="2732" spans="1:42" x14ac:dyDescent="0.25">
      <c r="A2732" s="2"/>
      <c r="B2732" s="48"/>
      <c r="C2732" s="2"/>
      <c r="D2732" s="2"/>
      <c r="E2732" s="2"/>
      <c r="F2732" s="2"/>
      <c r="G2732" s="2"/>
      <c r="H2732" s="2"/>
      <c r="I2732" s="1"/>
      <c r="J2732" s="1"/>
      <c r="K2732" s="1"/>
      <c r="L2732" s="1"/>
      <c r="M2732" s="1"/>
      <c r="N2732" s="2"/>
      <c r="O2732" s="2"/>
      <c r="P2732" s="2"/>
      <c r="Q2732" s="1"/>
      <c r="R2732" s="1"/>
      <c r="S2732" s="1"/>
      <c r="T2732" s="1"/>
      <c r="U2732" s="2"/>
      <c r="V2732" s="1"/>
      <c r="W2732" s="1"/>
      <c r="X2732" s="2"/>
      <c r="Y2732" s="1"/>
      <c r="Z2732" s="1"/>
      <c r="AA2732" s="2"/>
      <c r="AB2732" s="1"/>
      <c r="AC2732" s="1"/>
      <c r="AD2732" s="2"/>
      <c r="AE2732" s="1"/>
      <c r="AF2732" s="2"/>
      <c r="AG2732" s="2"/>
      <c r="AH2732" s="1"/>
      <c r="AI2732" s="1"/>
      <c r="AJ2732" s="2"/>
      <c r="AK2732" s="1"/>
      <c r="AL2732" s="1"/>
      <c r="AM2732" s="66"/>
      <c r="AN2732" s="45"/>
      <c r="AO2732" s="66"/>
      <c r="AP2732" s="45"/>
    </row>
    <row r="2733" spans="1:42" x14ac:dyDescent="0.25">
      <c r="A2733" s="2"/>
      <c r="B2733" s="48"/>
      <c r="C2733" s="2"/>
      <c r="D2733" s="2"/>
      <c r="E2733" s="2"/>
      <c r="F2733" s="2"/>
      <c r="G2733" s="2"/>
      <c r="H2733" s="2"/>
      <c r="I2733" s="1"/>
      <c r="J2733" s="1"/>
      <c r="K2733" s="1"/>
      <c r="L2733" s="1"/>
      <c r="M2733" s="1"/>
      <c r="N2733" s="2"/>
      <c r="O2733" s="2"/>
      <c r="P2733" s="2"/>
      <c r="Q2733" s="1"/>
      <c r="R2733" s="1"/>
      <c r="S2733" s="1"/>
      <c r="T2733" s="1"/>
      <c r="U2733" s="2"/>
      <c r="V2733" s="1"/>
      <c r="W2733" s="1"/>
      <c r="X2733" s="2"/>
      <c r="Y2733" s="1"/>
      <c r="Z2733" s="1"/>
      <c r="AA2733" s="2"/>
      <c r="AB2733" s="1"/>
      <c r="AC2733" s="1"/>
      <c r="AD2733" s="2"/>
      <c r="AE2733" s="1"/>
      <c r="AF2733" s="2"/>
      <c r="AG2733" s="2"/>
      <c r="AH2733" s="1"/>
      <c r="AI2733" s="1"/>
      <c r="AJ2733" s="2"/>
      <c r="AK2733" s="1"/>
      <c r="AL2733" s="1"/>
      <c r="AM2733" s="64"/>
      <c r="AN2733" s="65"/>
      <c r="AO2733" s="64"/>
      <c r="AP2733" s="65"/>
    </row>
    <row r="2734" spans="1:42" x14ac:dyDescent="0.25">
      <c r="A2734" s="2"/>
      <c r="B2734" s="48"/>
      <c r="C2734" s="2"/>
      <c r="D2734" s="2"/>
      <c r="E2734" s="2"/>
      <c r="F2734" s="2"/>
      <c r="G2734" s="2"/>
      <c r="H2734" s="2"/>
      <c r="I2734" s="1"/>
      <c r="J2734" s="1"/>
      <c r="K2734" s="1"/>
      <c r="L2734" s="1"/>
      <c r="M2734" s="1"/>
      <c r="N2734" s="2"/>
      <c r="O2734" s="2"/>
      <c r="P2734" s="2"/>
      <c r="Q2734" s="1"/>
      <c r="R2734" s="1"/>
      <c r="S2734" s="1"/>
      <c r="T2734" s="1"/>
      <c r="U2734" s="2"/>
      <c r="V2734" s="1"/>
      <c r="W2734" s="1"/>
      <c r="X2734" s="2"/>
      <c r="Y2734" s="1"/>
      <c r="Z2734" s="1"/>
      <c r="AA2734" s="2"/>
      <c r="AB2734" s="1"/>
      <c r="AC2734" s="1"/>
      <c r="AD2734" s="2"/>
      <c r="AE2734" s="1"/>
      <c r="AF2734" s="2"/>
      <c r="AG2734" s="2"/>
      <c r="AH2734" s="1"/>
      <c r="AI2734" s="1"/>
      <c r="AJ2734" s="2"/>
      <c r="AK2734" s="1"/>
      <c r="AL2734" s="1"/>
      <c r="AM2734" s="64"/>
      <c r="AN2734" s="65"/>
      <c r="AO2734" s="64"/>
      <c r="AP2734" s="65"/>
    </row>
    <row r="2735" spans="1:42" x14ac:dyDescent="0.25">
      <c r="A2735" s="2"/>
      <c r="B2735" s="48"/>
      <c r="C2735" s="2"/>
      <c r="D2735" s="2"/>
      <c r="E2735" s="2"/>
      <c r="F2735" s="2"/>
      <c r="G2735" s="2"/>
      <c r="H2735" s="2"/>
      <c r="I2735" s="1"/>
      <c r="J2735" s="1"/>
      <c r="K2735" s="1"/>
      <c r="L2735" s="1"/>
      <c r="M2735" s="1"/>
      <c r="N2735" s="2"/>
      <c r="O2735" s="2"/>
      <c r="P2735" s="2"/>
      <c r="Q2735" s="1"/>
      <c r="R2735" s="1"/>
      <c r="S2735" s="1"/>
      <c r="T2735" s="1"/>
      <c r="U2735" s="2"/>
      <c r="V2735" s="1"/>
      <c r="W2735" s="1"/>
      <c r="X2735" s="2"/>
      <c r="Y2735" s="1"/>
      <c r="Z2735" s="1"/>
      <c r="AA2735" s="2"/>
      <c r="AB2735" s="1"/>
      <c r="AC2735" s="1"/>
      <c r="AD2735" s="2"/>
      <c r="AE2735" s="1"/>
      <c r="AF2735" s="2"/>
      <c r="AG2735" s="2"/>
      <c r="AH2735" s="1"/>
      <c r="AI2735" s="1"/>
      <c r="AJ2735" s="2"/>
      <c r="AK2735" s="1"/>
      <c r="AL2735" s="1"/>
      <c r="AM2735" s="66"/>
      <c r="AN2735" s="45"/>
      <c r="AO2735" s="66"/>
      <c r="AP2735" s="45"/>
    </row>
    <row r="2736" spans="1:42" x14ac:dyDescent="0.25">
      <c r="A2736" s="2"/>
      <c r="B2736" s="48"/>
      <c r="C2736" s="2"/>
      <c r="D2736" s="2"/>
      <c r="E2736" s="2"/>
      <c r="F2736" s="2"/>
      <c r="G2736" s="2"/>
      <c r="H2736" s="2"/>
      <c r="I2736" s="1"/>
      <c r="J2736" s="1"/>
      <c r="K2736" s="1"/>
      <c r="L2736" s="1"/>
      <c r="M2736" s="1"/>
      <c r="N2736" s="2"/>
      <c r="O2736" s="2"/>
      <c r="P2736" s="2"/>
      <c r="Q2736" s="1"/>
      <c r="R2736" s="1"/>
      <c r="S2736" s="1"/>
      <c r="T2736" s="1"/>
      <c r="U2736" s="2"/>
      <c r="V2736" s="1"/>
      <c r="W2736" s="1"/>
      <c r="X2736" s="2"/>
      <c r="Y2736" s="1"/>
      <c r="Z2736" s="1"/>
      <c r="AA2736" s="2"/>
      <c r="AB2736" s="1"/>
      <c r="AC2736" s="1"/>
      <c r="AD2736" s="2"/>
      <c r="AE2736" s="1"/>
      <c r="AF2736" s="2"/>
      <c r="AG2736" s="2"/>
      <c r="AH2736" s="1"/>
      <c r="AI2736" s="1"/>
      <c r="AJ2736" s="2"/>
      <c r="AK2736" s="1"/>
      <c r="AL2736" s="1"/>
      <c r="AM2736" s="66"/>
      <c r="AN2736" s="45"/>
      <c r="AO2736" s="66"/>
      <c r="AP2736" s="45"/>
    </row>
    <row r="2737" spans="1:42" x14ac:dyDescent="0.25">
      <c r="A2737" s="2"/>
      <c r="B2737" s="48"/>
      <c r="C2737" s="2"/>
      <c r="D2737" s="2"/>
      <c r="E2737" s="2"/>
      <c r="F2737" s="2"/>
      <c r="G2737" s="2"/>
      <c r="H2737" s="2"/>
      <c r="I2737" s="1"/>
      <c r="J2737" s="1"/>
      <c r="K2737" s="1"/>
      <c r="L2737" s="1"/>
      <c r="M2737" s="1"/>
      <c r="N2737" s="2"/>
      <c r="O2737" s="2"/>
      <c r="P2737" s="2"/>
      <c r="Q2737" s="1"/>
      <c r="R2737" s="1"/>
      <c r="S2737" s="1"/>
      <c r="T2737" s="1"/>
      <c r="U2737" s="2"/>
      <c r="V2737" s="1"/>
      <c r="W2737" s="1"/>
      <c r="X2737" s="2"/>
      <c r="Y2737" s="1"/>
      <c r="Z2737" s="1"/>
      <c r="AA2737" s="2"/>
      <c r="AB2737" s="1"/>
      <c r="AC2737" s="1"/>
      <c r="AD2737" s="2"/>
      <c r="AE2737" s="1"/>
      <c r="AF2737" s="2"/>
      <c r="AG2737" s="2"/>
      <c r="AH2737" s="1"/>
      <c r="AI2737" s="1"/>
      <c r="AJ2737" s="2"/>
      <c r="AK2737" s="1"/>
      <c r="AL2737" s="1"/>
      <c r="AM2737" s="66"/>
      <c r="AN2737" s="45"/>
      <c r="AO2737" s="66"/>
      <c r="AP2737" s="45"/>
    </row>
    <row r="2738" spans="1:42" x14ac:dyDescent="0.25">
      <c r="A2738" s="2"/>
      <c r="B2738" s="48"/>
      <c r="C2738" s="2"/>
      <c r="D2738" s="2"/>
      <c r="E2738" s="2"/>
      <c r="F2738" s="2"/>
      <c r="G2738" s="2"/>
      <c r="H2738" s="2"/>
      <c r="I2738" s="1"/>
      <c r="J2738" s="1"/>
      <c r="K2738" s="1"/>
      <c r="L2738" s="1"/>
      <c r="M2738" s="1"/>
      <c r="N2738" s="2"/>
      <c r="O2738" s="2"/>
      <c r="P2738" s="2"/>
      <c r="Q2738" s="1"/>
      <c r="R2738" s="1"/>
      <c r="S2738" s="1"/>
      <c r="T2738" s="1"/>
      <c r="U2738" s="2"/>
      <c r="V2738" s="1"/>
      <c r="W2738" s="1"/>
      <c r="X2738" s="2"/>
      <c r="Y2738" s="1"/>
      <c r="Z2738" s="1"/>
      <c r="AA2738" s="2"/>
      <c r="AB2738" s="1"/>
      <c r="AC2738" s="1"/>
      <c r="AD2738" s="2"/>
      <c r="AE2738" s="1"/>
      <c r="AF2738" s="2"/>
      <c r="AG2738" s="2"/>
      <c r="AH2738" s="1"/>
      <c r="AI2738" s="1"/>
      <c r="AJ2738" s="2"/>
      <c r="AK2738" s="1"/>
      <c r="AL2738" s="1"/>
      <c r="AM2738" s="66"/>
      <c r="AN2738" s="45"/>
      <c r="AO2738" s="66"/>
      <c r="AP2738" s="45"/>
    </row>
    <row r="2739" spans="1:42" x14ac:dyDescent="0.25">
      <c r="A2739" s="2"/>
      <c r="B2739" s="48"/>
      <c r="C2739" s="2"/>
      <c r="D2739" s="2"/>
      <c r="E2739" s="2"/>
      <c r="F2739" s="2"/>
      <c r="G2739" s="2"/>
      <c r="H2739" s="2"/>
      <c r="I2739" s="1"/>
      <c r="J2739" s="1"/>
      <c r="K2739" s="1"/>
      <c r="L2739" s="1"/>
      <c r="M2739" s="1"/>
      <c r="N2739" s="2"/>
      <c r="O2739" s="2"/>
      <c r="P2739" s="2"/>
      <c r="Q2739" s="1"/>
      <c r="R2739" s="1"/>
      <c r="S2739" s="1"/>
      <c r="T2739" s="1"/>
      <c r="U2739" s="2"/>
      <c r="V2739" s="1"/>
      <c r="W2739" s="1"/>
      <c r="X2739" s="2"/>
      <c r="Y2739" s="1"/>
      <c r="Z2739" s="1"/>
      <c r="AA2739" s="2"/>
      <c r="AB2739" s="1"/>
      <c r="AC2739" s="1"/>
      <c r="AD2739" s="2"/>
      <c r="AE2739" s="1"/>
      <c r="AF2739" s="2"/>
      <c r="AG2739" s="2"/>
      <c r="AH2739" s="1"/>
      <c r="AI2739" s="1"/>
      <c r="AJ2739" s="2"/>
      <c r="AK2739" s="1"/>
      <c r="AL2739" s="1"/>
      <c r="AM2739" s="66"/>
      <c r="AN2739" s="45"/>
      <c r="AO2739" s="66"/>
      <c r="AP2739" s="45"/>
    </row>
    <row r="2740" spans="1:42" x14ac:dyDescent="0.25">
      <c r="A2740" s="2"/>
      <c r="B2740" s="48"/>
      <c r="C2740" s="2"/>
      <c r="D2740" s="2"/>
      <c r="E2740" s="2"/>
      <c r="F2740" s="2"/>
      <c r="G2740" s="2"/>
      <c r="H2740" s="2"/>
      <c r="I2740" s="1"/>
      <c r="J2740" s="1"/>
      <c r="K2740" s="1"/>
      <c r="L2740" s="1"/>
      <c r="M2740" s="1"/>
      <c r="N2740" s="2"/>
      <c r="O2740" s="2"/>
      <c r="P2740" s="2"/>
      <c r="Q2740" s="1"/>
      <c r="R2740" s="1"/>
      <c r="S2740" s="1"/>
      <c r="T2740" s="1"/>
      <c r="U2740" s="2"/>
      <c r="V2740" s="1"/>
      <c r="W2740" s="1"/>
      <c r="X2740" s="2"/>
      <c r="Y2740" s="1"/>
      <c r="Z2740" s="1"/>
      <c r="AA2740" s="2"/>
      <c r="AB2740" s="1"/>
      <c r="AC2740" s="1"/>
      <c r="AD2740" s="2"/>
      <c r="AE2740" s="1"/>
      <c r="AF2740" s="2"/>
      <c r="AG2740" s="2"/>
      <c r="AH2740" s="1"/>
      <c r="AI2740" s="1"/>
      <c r="AJ2740" s="2"/>
      <c r="AK2740" s="1"/>
      <c r="AL2740" s="1"/>
      <c r="AM2740" s="64"/>
      <c r="AN2740" s="65"/>
      <c r="AO2740" s="64"/>
      <c r="AP2740" s="65"/>
    </row>
    <row r="2741" spans="1:42" s="59" customFormat="1" x14ac:dyDescent="0.25">
      <c r="A2741" s="2"/>
      <c r="B2741" s="48"/>
      <c r="C2741" s="2"/>
      <c r="D2741" s="2"/>
      <c r="E2741" s="2"/>
      <c r="F2741" s="2"/>
      <c r="G2741" s="2"/>
      <c r="H2741" s="2"/>
      <c r="I2741" s="1"/>
      <c r="J2741" s="1"/>
      <c r="K2741" s="1"/>
      <c r="L2741" s="1"/>
      <c r="M2741" s="1"/>
      <c r="N2741" s="2"/>
      <c r="O2741" s="2"/>
      <c r="P2741" s="2"/>
      <c r="Q2741" s="1"/>
      <c r="R2741" s="1"/>
      <c r="S2741" s="1"/>
      <c r="T2741" s="1"/>
      <c r="U2741" s="2"/>
      <c r="V2741" s="1"/>
      <c r="W2741" s="1"/>
      <c r="X2741" s="2"/>
      <c r="Y2741" s="1"/>
      <c r="Z2741" s="1"/>
      <c r="AA2741" s="2"/>
      <c r="AB2741" s="1"/>
      <c r="AC2741" s="1"/>
      <c r="AD2741" s="2"/>
      <c r="AE2741" s="1"/>
      <c r="AF2741" s="2"/>
      <c r="AG2741" s="2"/>
      <c r="AH2741" s="1"/>
      <c r="AI2741" s="1"/>
      <c r="AJ2741" s="2"/>
      <c r="AK2741" s="1"/>
      <c r="AL2741" s="1"/>
      <c r="AM2741" s="66"/>
      <c r="AN2741" s="45"/>
      <c r="AO2741" s="66"/>
      <c r="AP2741" s="45"/>
    </row>
    <row r="2742" spans="1:42" s="59" customFormat="1" x14ac:dyDescent="0.25">
      <c r="A2742" s="2"/>
      <c r="B2742" s="48"/>
      <c r="C2742" s="2"/>
      <c r="D2742" s="2"/>
      <c r="E2742" s="2"/>
      <c r="F2742" s="2"/>
      <c r="G2742" s="2"/>
      <c r="H2742" s="2"/>
      <c r="I2742" s="1"/>
      <c r="J2742" s="1"/>
      <c r="K2742" s="1"/>
      <c r="L2742" s="1"/>
      <c r="M2742" s="1"/>
      <c r="N2742" s="2"/>
      <c r="O2742" s="2"/>
      <c r="P2742" s="2"/>
      <c r="Q2742" s="1"/>
      <c r="R2742" s="1"/>
      <c r="S2742" s="1"/>
      <c r="T2742" s="1"/>
      <c r="U2742" s="2"/>
      <c r="V2742" s="1"/>
      <c r="W2742" s="1"/>
      <c r="X2742" s="2"/>
      <c r="Y2742" s="1"/>
      <c r="Z2742" s="1"/>
      <c r="AA2742" s="2"/>
      <c r="AB2742" s="1"/>
      <c r="AC2742" s="1"/>
      <c r="AD2742" s="2"/>
      <c r="AE2742" s="1"/>
      <c r="AF2742" s="2"/>
      <c r="AG2742" s="2"/>
      <c r="AH2742" s="1"/>
      <c r="AI2742" s="1"/>
      <c r="AJ2742" s="2"/>
      <c r="AK2742" s="1"/>
      <c r="AL2742" s="1"/>
      <c r="AM2742" s="64"/>
      <c r="AN2742" s="65"/>
      <c r="AO2742" s="64"/>
      <c r="AP2742" s="65"/>
    </row>
    <row r="2743" spans="1:42" s="59" customFormat="1" x14ac:dyDescent="0.25">
      <c r="A2743" s="2"/>
      <c r="B2743" s="48"/>
      <c r="C2743" s="2"/>
      <c r="D2743" s="2"/>
      <c r="E2743" s="2"/>
      <c r="F2743" s="2"/>
      <c r="G2743" s="2"/>
      <c r="H2743" s="2"/>
      <c r="I2743" s="1"/>
      <c r="J2743" s="1"/>
      <c r="K2743" s="1"/>
      <c r="L2743" s="1"/>
      <c r="M2743" s="1"/>
      <c r="N2743" s="2"/>
      <c r="O2743" s="2"/>
      <c r="P2743" s="2"/>
      <c r="Q2743" s="1"/>
      <c r="R2743" s="1"/>
      <c r="S2743" s="1"/>
      <c r="T2743" s="1"/>
      <c r="U2743" s="2"/>
      <c r="V2743" s="1"/>
      <c r="W2743" s="1"/>
      <c r="X2743" s="2"/>
      <c r="Y2743" s="1"/>
      <c r="Z2743" s="1"/>
      <c r="AA2743" s="2"/>
      <c r="AB2743" s="1"/>
      <c r="AC2743" s="1"/>
      <c r="AD2743" s="2"/>
      <c r="AE2743" s="1"/>
      <c r="AF2743" s="2"/>
      <c r="AG2743" s="2"/>
      <c r="AH2743" s="1"/>
      <c r="AI2743" s="1"/>
      <c r="AJ2743" s="2"/>
      <c r="AK2743" s="1"/>
      <c r="AL2743" s="1"/>
      <c r="AM2743" s="64"/>
      <c r="AN2743" s="65"/>
      <c r="AO2743" s="64"/>
      <c r="AP2743" s="65"/>
    </row>
    <row r="2744" spans="1:42" s="59" customFormat="1" x14ac:dyDescent="0.25">
      <c r="A2744" s="2"/>
      <c r="B2744" s="48"/>
      <c r="C2744" s="2"/>
      <c r="D2744" s="2"/>
      <c r="E2744" s="2"/>
      <c r="F2744" s="2"/>
      <c r="G2744" s="2"/>
      <c r="H2744" s="2"/>
      <c r="I2744" s="1"/>
      <c r="J2744" s="1"/>
      <c r="K2744" s="1"/>
      <c r="L2744" s="1"/>
      <c r="M2744" s="1"/>
      <c r="N2744" s="2"/>
      <c r="O2744" s="2"/>
      <c r="P2744" s="2"/>
      <c r="Q2744" s="1"/>
      <c r="R2744" s="1"/>
      <c r="S2744" s="1"/>
      <c r="T2744" s="1"/>
      <c r="U2744" s="2"/>
      <c r="V2744" s="1"/>
      <c r="W2744" s="1"/>
      <c r="X2744" s="2"/>
      <c r="Y2744" s="1"/>
      <c r="Z2744" s="1"/>
      <c r="AA2744" s="2"/>
      <c r="AB2744" s="1"/>
      <c r="AC2744" s="1"/>
      <c r="AD2744" s="2"/>
      <c r="AE2744" s="1"/>
      <c r="AF2744" s="2"/>
      <c r="AG2744" s="2"/>
      <c r="AH2744" s="1"/>
      <c r="AI2744" s="1"/>
      <c r="AJ2744" s="2"/>
      <c r="AK2744" s="1"/>
      <c r="AL2744" s="1"/>
      <c r="AM2744" s="64"/>
      <c r="AN2744" s="65"/>
      <c r="AO2744" s="64"/>
      <c r="AP2744" s="65"/>
    </row>
    <row r="2745" spans="1:42" s="59" customFormat="1" x14ac:dyDescent="0.25">
      <c r="A2745" s="2"/>
      <c r="B2745" s="48"/>
      <c r="C2745" s="2"/>
      <c r="D2745" s="2"/>
      <c r="E2745" s="2"/>
      <c r="F2745" s="2"/>
      <c r="G2745" s="2"/>
      <c r="H2745" s="2"/>
      <c r="I2745" s="1"/>
      <c r="J2745" s="1"/>
      <c r="K2745" s="1"/>
      <c r="L2745" s="1"/>
      <c r="M2745" s="1"/>
      <c r="N2745" s="2"/>
      <c r="O2745" s="2"/>
      <c r="P2745" s="2"/>
      <c r="Q2745" s="1"/>
      <c r="R2745" s="1"/>
      <c r="S2745" s="1"/>
      <c r="T2745" s="1"/>
      <c r="U2745" s="2"/>
      <c r="V2745" s="1"/>
      <c r="W2745" s="1"/>
      <c r="X2745" s="2"/>
      <c r="Y2745" s="1"/>
      <c r="Z2745" s="1"/>
      <c r="AA2745" s="2"/>
      <c r="AB2745" s="1"/>
      <c r="AC2745" s="1"/>
      <c r="AD2745" s="2"/>
      <c r="AE2745" s="1"/>
      <c r="AF2745" s="2"/>
      <c r="AG2745" s="2"/>
      <c r="AH2745" s="1"/>
      <c r="AI2745" s="1"/>
      <c r="AJ2745" s="2"/>
      <c r="AK2745" s="1"/>
      <c r="AL2745" s="1"/>
      <c r="AM2745" s="66"/>
      <c r="AN2745" s="45"/>
      <c r="AO2745" s="66"/>
      <c r="AP2745" s="45"/>
    </row>
    <row r="2746" spans="1:42" s="59" customFormat="1" x14ac:dyDescent="0.25">
      <c r="A2746" s="2"/>
      <c r="B2746" s="48"/>
      <c r="C2746" s="2"/>
      <c r="D2746" s="2"/>
      <c r="E2746" s="2"/>
      <c r="F2746" s="2"/>
      <c r="G2746" s="2"/>
      <c r="H2746" s="2"/>
      <c r="I2746" s="1"/>
      <c r="J2746" s="1"/>
      <c r="K2746" s="1"/>
      <c r="L2746" s="1"/>
      <c r="M2746" s="1"/>
      <c r="N2746" s="2"/>
      <c r="O2746" s="2"/>
      <c r="P2746" s="2"/>
      <c r="Q2746" s="1"/>
      <c r="R2746" s="1"/>
      <c r="S2746" s="1"/>
      <c r="T2746" s="1"/>
      <c r="U2746" s="2"/>
      <c r="V2746" s="1"/>
      <c r="W2746" s="1"/>
      <c r="X2746" s="2"/>
      <c r="Y2746" s="1"/>
      <c r="Z2746" s="1"/>
      <c r="AA2746" s="2"/>
      <c r="AB2746" s="1"/>
      <c r="AC2746" s="1"/>
      <c r="AD2746" s="2"/>
      <c r="AE2746" s="1"/>
      <c r="AF2746" s="2"/>
      <c r="AG2746" s="2"/>
      <c r="AH2746" s="1"/>
      <c r="AI2746" s="1"/>
      <c r="AJ2746" s="2"/>
      <c r="AK2746" s="1"/>
      <c r="AL2746" s="1"/>
      <c r="AM2746" s="64"/>
      <c r="AN2746" s="65"/>
      <c r="AO2746" s="64"/>
      <c r="AP2746" s="65"/>
    </row>
    <row r="2747" spans="1:42" s="59" customFormat="1" x14ac:dyDescent="0.25">
      <c r="A2747" s="2"/>
      <c r="B2747" s="48"/>
      <c r="C2747" s="2"/>
      <c r="D2747" s="2"/>
      <c r="E2747" s="2"/>
      <c r="F2747" s="2"/>
      <c r="G2747" s="2"/>
      <c r="H2747" s="2"/>
      <c r="I2747" s="1"/>
      <c r="J2747" s="1"/>
      <c r="K2747" s="1"/>
      <c r="L2747" s="1"/>
      <c r="M2747" s="1"/>
      <c r="N2747" s="2"/>
      <c r="O2747" s="2"/>
      <c r="P2747" s="2"/>
      <c r="Q2747" s="1"/>
      <c r="R2747" s="1"/>
      <c r="S2747" s="1"/>
      <c r="T2747" s="1"/>
      <c r="U2747" s="2"/>
      <c r="V2747" s="1"/>
      <c r="W2747" s="1"/>
      <c r="X2747" s="2"/>
      <c r="Y2747" s="1"/>
      <c r="Z2747" s="1"/>
      <c r="AA2747" s="2"/>
      <c r="AB2747" s="1"/>
      <c r="AC2747" s="1"/>
      <c r="AD2747" s="2"/>
      <c r="AE2747" s="1"/>
      <c r="AF2747" s="2"/>
      <c r="AG2747" s="2"/>
      <c r="AH2747" s="1"/>
      <c r="AI2747" s="1"/>
      <c r="AJ2747" s="2"/>
      <c r="AK2747" s="1"/>
      <c r="AL2747" s="1"/>
      <c r="AM2747" s="64"/>
      <c r="AN2747" s="65"/>
      <c r="AO2747" s="64"/>
      <c r="AP2747" s="65"/>
    </row>
    <row r="2748" spans="1:42" s="59" customFormat="1" x14ac:dyDescent="0.25">
      <c r="A2748" s="2"/>
      <c r="B2748" s="48"/>
      <c r="C2748" s="2"/>
      <c r="D2748" s="2"/>
      <c r="E2748" s="2"/>
      <c r="F2748" s="2"/>
      <c r="G2748" s="2"/>
      <c r="H2748" s="2"/>
      <c r="I2748" s="1"/>
      <c r="J2748" s="1"/>
      <c r="K2748" s="1"/>
      <c r="L2748" s="1"/>
      <c r="M2748" s="1"/>
      <c r="N2748" s="2"/>
      <c r="O2748" s="2"/>
      <c r="P2748" s="2"/>
      <c r="Q2748" s="1"/>
      <c r="R2748" s="1"/>
      <c r="S2748" s="1"/>
      <c r="T2748" s="1"/>
      <c r="U2748" s="2"/>
      <c r="V2748" s="1"/>
      <c r="W2748" s="1"/>
      <c r="X2748" s="2"/>
      <c r="Y2748" s="1"/>
      <c r="Z2748" s="1"/>
      <c r="AA2748" s="2"/>
      <c r="AB2748" s="1"/>
      <c r="AC2748" s="1"/>
      <c r="AD2748" s="2"/>
      <c r="AE2748" s="1"/>
      <c r="AF2748" s="2"/>
      <c r="AG2748" s="2"/>
      <c r="AH2748" s="1"/>
      <c r="AI2748" s="1"/>
      <c r="AJ2748" s="2"/>
      <c r="AK2748" s="1"/>
      <c r="AL2748" s="1"/>
      <c r="AM2748" s="64"/>
      <c r="AN2748" s="65"/>
      <c r="AO2748" s="64"/>
      <c r="AP2748" s="65"/>
    </row>
    <row r="2749" spans="1:42" s="59" customFormat="1" x14ac:dyDescent="0.25">
      <c r="A2749" s="2"/>
      <c r="B2749" s="47"/>
      <c r="C2749" s="2"/>
      <c r="D2749" s="2"/>
      <c r="E2749" s="2"/>
      <c r="F2749" s="2"/>
      <c r="G2749" s="2"/>
      <c r="H2749" s="2"/>
      <c r="I2749" s="1"/>
      <c r="J2749" s="1"/>
      <c r="K2749" s="1"/>
      <c r="L2749" s="1"/>
      <c r="M2749" s="1"/>
      <c r="N2749" s="2"/>
      <c r="O2749" s="2"/>
      <c r="P2749" s="2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2"/>
      <c r="AG2749" s="2"/>
      <c r="AH2749" s="1"/>
      <c r="AI2749" s="1"/>
      <c r="AJ2749" s="2"/>
      <c r="AK2749" s="1"/>
      <c r="AL2749" s="1"/>
      <c r="AM2749" s="66"/>
      <c r="AN2749" s="45"/>
      <c r="AO2749" s="66"/>
      <c r="AP2749" s="45"/>
    </row>
    <row r="2750" spans="1:42" s="59" customFormat="1" x14ac:dyDescent="0.25">
      <c r="A2750" s="2"/>
      <c r="B2750" s="48"/>
      <c r="C2750" s="2"/>
      <c r="D2750" s="2"/>
      <c r="E2750" s="2"/>
      <c r="F2750" s="2"/>
      <c r="G2750" s="2"/>
      <c r="H2750" s="2"/>
      <c r="I2750" s="1"/>
      <c r="J2750" s="1"/>
      <c r="K2750" s="1"/>
      <c r="L2750" s="1"/>
      <c r="M2750" s="1"/>
      <c r="N2750" s="2"/>
      <c r="O2750" s="2"/>
      <c r="P2750" s="2"/>
      <c r="Q2750" s="1"/>
      <c r="R2750" s="1"/>
      <c r="S2750" s="1"/>
      <c r="T2750" s="1"/>
      <c r="U2750" s="2"/>
      <c r="V2750" s="1"/>
      <c r="W2750" s="1"/>
      <c r="X2750" s="2"/>
      <c r="Y2750" s="1"/>
      <c r="Z2750" s="1"/>
      <c r="AA2750" s="2"/>
      <c r="AB2750" s="1"/>
      <c r="AC2750" s="1"/>
      <c r="AD2750" s="2"/>
      <c r="AE2750" s="1"/>
      <c r="AF2750" s="2"/>
      <c r="AG2750" s="2"/>
      <c r="AH2750" s="1"/>
      <c r="AI2750" s="1"/>
      <c r="AJ2750" s="2"/>
      <c r="AK2750" s="1"/>
      <c r="AL2750" s="1"/>
      <c r="AM2750" s="64"/>
      <c r="AN2750" s="65"/>
      <c r="AO2750" s="64"/>
      <c r="AP2750" s="65"/>
    </row>
    <row r="2751" spans="1:42" s="59" customFormat="1" x14ac:dyDescent="0.25">
      <c r="A2751" s="2"/>
      <c r="B2751" s="48"/>
      <c r="C2751" s="2"/>
      <c r="D2751" s="2"/>
      <c r="E2751" s="2"/>
      <c r="F2751" s="2"/>
      <c r="G2751" s="2"/>
      <c r="H2751" s="2"/>
      <c r="I2751" s="1"/>
      <c r="J2751" s="1"/>
      <c r="K2751" s="1"/>
      <c r="L2751" s="1"/>
      <c r="M2751" s="1"/>
      <c r="N2751" s="2"/>
      <c r="O2751" s="2"/>
      <c r="P2751" s="2"/>
      <c r="Q2751" s="1"/>
      <c r="R2751" s="1"/>
      <c r="S2751" s="1"/>
      <c r="T2751" s="1"/>
      <c r="U2751" s="2"/>
      <c r="V2751" s="1"/>
      <c r="W2751" s="1"/>
      <c r="X2751" s="2"/>
      <c r="Y2751" s="1"/>
      <c r="Z2751" s="1"/>
      <c r="AA2751" s="2"/>
      <c r="AB2751" s="1"/>
      <c r="AC2751" s="1"/>
      <c r="AD2751" s="2"/>
      <c r="AE2751" s="1"/>
      <c r="AF2751" s="2"/>
      <c r="AG2751" s="2"/>
      <c r="AH2751" s="1"/>
      <c r="AI2751" s="1"/>
      <c r="AJ2751" s="2"/>
      <c r="AK2751" s="1"/>
      <c r="AL2751" s="1"/>
      <c r="AM2751" s="64"/>
      <c r="AN2751" s="65"/>
      <c r="AO2751" s="64"/>
      <c r="AP2751" s="65"/>
    </row>
    <row r="2752" spans="1:42" s="59" customFormat="1" x14ac:dyDescent="0.25">
      <c r="A2752" s="2"/>
      <c r="B2752" s="48"/>
      <c r="C2752" s="2"/>
      <c r="D2752" s="2"/>
      <c r="E2752" s="2"/>
      <c r="F2752" s="2"/>
      <c r="G2752" s="2"/>
      <c r="H2752" s="2"/>
      <c r="I2752" s="1"/>
      <c r="J2752" s="1"/>
      <c r="K2752" s="1"/>
      <c r="L2752" s="1"/>
      <c r="M2752" s="1"/>
      <c r="N2752" s="2"/>
      <c r="O2752" s="2"/>
      <c r="P2752" s="2"/>
      <c r="Q2752" s="1"/>
      <c r="R2752" s="1"/>
      <c r="S2752" s="1"/>
      <c r="T2752" s="1"/>
      <c r="U2752" s="2"/>
      <c r="V2752" s="1"/>
      <c r="W2752" s="1"/>
      <c r="X2752" s="2"/>
      <c r="Y2752" s="1"/>
      <c r="Z2752" s="1"/>
      <c r="AA2752" s="2"/>
      <c r="AB2752" s="1"/>
      <c r="AC2752" s="1"/>
      <c r="AD2752" s="2"/>
      <c r="AE2752" s="1"/>
      <c r="AF2752" s="2"/>
      <c r="AG2752" s="2"/>
      <c r="AH2752" s="1"/>
      <c r="AI2752" s="1"/>
      <c r="AJ2752" s="2"/>
      <c r="AK2752" s="1"/>
      <c r="AL2752" s="1"/>
      <c r="AM2752" s="64"/>
      <c r="AN2752" s="65"/>
      <c r="AO2752" s="64"/>
      <c r="AP2752" s="65"/>
    </row>
    <row r="2753" spans="1:42" s="59" customFormat="1" x14ac:dyDescent="0.25">
      <c r="A2753" s="2"/>
      <c r="B2753" s="48"/>
      <c r="C2753" s="2"/>
      <c r="D2753" s="2"/>
      <c r="E2753" s="2"/>
      <c r="F2753" s="2"/>
      <c r="G2753" s="2"/>
      <c r="H2753" s="2"/>
      <c r="I2753" s="1"/>
      <c r="J2753" s="1"/>
      <c r="K2753" s="1"/>
      <c r="L2753" s="1"/>
      <c r="M2753" s="1"/>
      <c r="N2753" s="2"/>
      <c r="O2753" s="2"/>
      <c r="P2753" s="2"/>
      <c r="Q2753" s="1"/>
      <c r="R2753" s="1"/>
      <c r="S2753" s="1"/>
      <c r="T2753" s="1"/>
      <c r="U2753" s="2"/>
      <c r="V2753" s="1"/>
      <c r="W2753" s="1"/>
      <c r="X2753" s="2"/>
      <c r="Y2753" s="1"/>
      <c r="Z2753" s="1"/>
      <c r="AA2753" s="2"/>
      <c r="AB2753" s="1"/>
      <c r="AC2753" s="1"/>
      <c r="AD2753" s="2"/>
      <c r="AE2753" s="1"/>
      <c r="AF2753" s="2"/>
      <c r="AG2753" s="2"/>
      <c r="AH2753" s="1"/>
      <c r="AI2753" s="1"/>
      <c r="AJ2753" s="2"/>
      <c r="AK2753" s="1"/>
      <c r="AL2753" s="1"/>
      <c r="AM2753" s="64"/>
      <c r="AN2753" s="65"/>
      <c r="AO2753" s="64"/>
      <c r="AP2753" s="65"/>
    </row>
    <row r="2754" spans="1:42" s="59" customFormat="1" x14ac:dyDescent="0.25">
      <c r="A2754" s="2"/>
      <c r="B2754" s="48"/>
      <c r="C2754" s="2"/>
      <c r="D2754" s="2"/>
      <c r="E2754" s="2"/>
      <c r="F2754" s="2"/>
      <c r="G2754" s="2"/>
      <c r="H2754" s="2"/>
      <c r="I2754" s="1"/>
      <c r="J2754" s="1"/>
      <c r="K2754" s="1"/>
      <c r="L2754" s="1"/>
      <c r="M2754" s="1"/>
      <c r="N2754" s="2"/>
      <c r="O2754" s="2"/>
      <c r="P2754" s="2"/>
      <c r="Q2754" s="1"/>
      <c r="R2754" s="1"/>
      <c r="S2754" s="1"/>
      <c r="T2754" s="1"/>
      <c r="U2754" s="2"/>
      <c r="V2754" s="1"/>
      <c r="W2754" s="1"/>
      <c r="X2754" s="2"/>
      <c r="Y2754" s="1"/>
      <c r="Z2754" s="1"/>
      <c r="AA2754" s="2"/>
      <c r="AB2754" s="1"/>
      <c r="AC2754" s="1"/>
      <c r="AD2754" s="2"/>
      <c r="AE2754" s="1"/>
      <c r="AF2754" s="2"/>
      <c r="AG2754" s="2"/>
      <c r="AH2754" s="1"/>
      <c r="AI2754" s="1"/>
      <c r="AJ2754" s="2"/>
      <c r="AK2754" s="1"/>
      <c r="AL2754" s="1"/>
      <c r="AM2754" s="64"/>
      <c r="AN2754" s="65"/>
      <c r="AO2754" s="64"/>
      <c r="AP2754" s="65"/>
    </row>
    <row r="2755" spans="1:42" s="59" customFormat="1" x14ac:dyDescent="0.25">
      <c r="A2755" s="2"/>
      <c r="B2755" s="48"/>
      <c r="C2755" s="2"/>
      <c r="D2755" s="2"/>
      <c r="E2755" s="2"/>
      <c r="F2755" s="2"/>
      <c r="G2755" s="2"/>
      <c r="H2755" s="2"/>
      <c r="I2755" s="1"/>
      <c r="J2755" s="1"/>
      <c r="K2755" s="1"/>
      <c r="L2755" s="1"/>
      <c r="M2755" s="1"/>
      <c r="N2755" s="2"/>
      <c r="O2755" s="2"/>
      <c r="P2755" s="2"/>
      <c r="Q2755" s="1"/>
      <c r="R2755" s="1"/>
      <c r="S2755" s="1"/>
      <c r="T2755" s="1"/>
      <c r="U2755" s="2"/>
      <c r="V2755" s="1"/>
      <c r="W2755" s="1"/>
      <c r="X2755" s="2"/>
      <c r="Y2755" s="1"/>
      <c r="Z2755" s="1"/>
      <c r="AA2755" s="2"/>
      <c r="AB2755" s="1"/>
      <c r="AC2755" s="1"/>
      <c r="AD2755" s="2"/>
      <c r="AE2755" s="1"/>
      <c r="AF2755" s="2"/>
      <c r="AG2755" s="2"/>
      <c r="AH2755" s="1"/>
      <c r="AI2755" s="1"/>
      <c r="AJ2755" s="2"/>
      <c r="AK2755" s="1"/>
      <c r="AL2755" s="1"/>
      <c r="AM2755" s="64"/>
      <c r="AN2755" s="65"/>
      <c r="AO2755" s="64"/>
      <c r="AP2755" s="65"/>
    </row>
    <row r="2756" spans="1:42" s="59" customFormat="1" x14ac:dyDescent="0.25">
      <c r="A2756" s="2"/>
      <c r="B2756" s="48"/>
      <c r="C2756" s="2"/>
      <c r="D2756" s="2"/>
      <c r="E2756" s="2"/>
      <c r="F2756" s="2"/>
      <c r="G2756" s="2"/>
      <c r="H2756" s="2"/>
      <c r="I2756" s="1"/>
      <c r="J2756" s="1"/>
      <c r="K2756" s="1"/>
      <c r="L2756" s="1"/>
      <c r="M2756" s="1"/>
      <c r="N2756" s="2"/>
      <c r="O2756" s="2"/>
      <c r="P2756" s="2"/>
      <c r="Q2756" s="1"/>
      <c r="R2756" s="1"/>
      <c r="S2756" s="1"/>
      <c r="T2756" s="1"/>
      <c r="U2756" s="2"/>
      <c r="V2756" s="1"/>
      <c r="W2756" s="1"/>
      <c r="X2756" s="2"/>
      <c r="Y2756" s="1"/>
      <c r="Z2756" s="1"/>
      <c r="AA2756" s="2"/>
      <c r="AB2756" s="1"/>
      <c r="AC2756" s="1"/>
      <c r="AD2756" s="2"/>
      <c r="AE2756" s="1"/>
      <c r="AF2756" s="2"/>
      <c r="AG2756" s="2"/>
      <c r="AH2756" s="1"/>
      <c r="AI2756" s="1"/>
      <c r="AJ2756" s="2"/>
      <c r="AK2756" s="1"/>
      <c r="AL2756" s="1"/>
      <c r="AM2756" s="64"/>
      <c r="AN2756" s="65"/>
      <c r="AO2756" s="64"/>
      <c r="AP2756" s="65"/>
    </row>
    <row r="2757" spans="1:42" s="59" customFormat="1" x14ac:dyDescent="0.25">
      <c r="A2757" s="2"/>
      <c r="B2757" s="48"/>
      <c r="C2757" s="2"/>
      <c r="D2757" s="2"/>
      <c r="E2757" s="2"/>
      <c r="F2757" s="2"/>
      <c r="G2757" s="2"/>
      <c r="H2757" s="2"/>
      <c r="I2757" s="1"/>
      <c r="J2757" s="1"/>
      <c r="K2757" s="1"/>
      <c r="L2757" s="1"/>
      <c r="M2757" s="1"/>
      <c r="N2757" s="2"/>
      <c r="O2757" s="2"/>
      <c r="P2757" s="2"/>
      <c r="Q2757" s="1"/>
      <c r="R2757" s="1"/>
      <c r="S2757" s="1"/>
      <c r="T2757" s="1"/>
      <c r="U2757" s="2"/>
      <c r="V2757" s="1"/>
      <c r="W2757" s="1"/>
      <c r="X2757" s="2"/>
      <c r="Y2757" s="1"/>
      <c r="Z2757" s="1"/>
      <c r="AA2757" s="2"/>
      <c r="AB2757" s="1"/>
      <c r="AC2757" s="1"/>
      <c r="AD2757" s="2"/>
      <c r="AE2757" s="1"/>
      <c r="AF2757" s="2"/>
      <c r="AG2757" s="2"/>
      <c r="AH2757" s="1"/>
      <c r="AI2757" s="1"/>
      <c r="AJ2757" s="2"/>
      <c r="AK2757" s="1"/>
      <c r="AL2757" s="1"/>
      <c r="AM2757" s="64"/>
      <c r="AN2757" s="65"/>
      <c r="AO2757" s="64"/>
      <c r="AP2757" s="65"/>
    </row>
    <row r="2758" spans="1:42" s="59" customFormat="1" x14ac:dyDescent="0.25">
      <c r="A2758" s="2"/>
      <c r="B2758" s="48"/>
      <c r="C2758" s="2"/>
      <c r="D2758" s="2"/>
      <c r="E2758" s="2"/>
      <c r="F2758" s="2"/>
      <c r="G2758" s="2"/>
      <c r="H2758" s="2"/>
      <c r="I2758" s="1"/>
      <c r="J2758" s="1"/>
      <c r="K2758" s="1"/>
      <c r="L2758" s="1"/>
      <c r="M2758" s="1"/>
      <c r="N2758" s="2"/>
      <c r="O2758" s="2"/>
      <c r="P2758" s="2"/>
      <c r="Q2758" s="1"/>
      <c r="R2758" s="1"/>
      <c r="S2758" s="1"/>
      <c r="T2758" s="1"/>
      <c r="U2758" s="2"/>
      <c r="V2758" s="1"/>
      <c r="W2758" s="1"/>
      <c r="X2758" s="2"/>
      <c r="Y2758" s="1"/>
      <c r="Z2758" s="1"/>
      <c r="AA2758" s="2"/>
      <c r="AB2758" s="1"/>
      <c r="AC2758" s="1"/>
      <c r="AD2758" s="2"/>
      <c r="AE2758" s="1"/>
      <c r="AF2758" s="2"/>
      <c r="AG2758" s="2"/>
      <c r="AH2758" s="1"/>
      <c r="AI2758" s="1"/>
      <c r="AJ2758" s="2"/>
      <c r="AK2758" s="1"/>
      <c r="AL2758" s="1"/>
      <c r="AM2758" s="64"/>
      <c r="AN2758" s="65"/>
      <c r="AO2758" s="64"/>
      <c r="AP2758" s="65"/>
    </row>
    <row r="2759" spans="1:42" s="59" customFormat="1" x14ac:dyDescent="0.25">
      <c r="A2759" s="2"/>
      <c r="B2759" s="48"/>
      <c r="C2759" s="2"/>
      <c r="D2759" s="2"/>
      <c r="E2759" s="2"/>
      <c r="F2759" s="2"/>
      <c r="G2759" s="2"/>
      <c r="H2759" s="2"/>
      <c r="I2759" s="1"/>
      <c r="J2759" s="1"/>
      <c r="K2759" s="1"/>
      <c r="L2759" s="1"/>
      <c r="M2759" s="1"/>
      <c r="N2759" s="2"/>
      <c r="O2759" s="2"/>
      <c r="P2759" s="2"/>
      <c r="Q2759" s="1"/>
      <c r="R2759" s="1"/>
      <c r="S2759" s="1"/>
      <c r="T2759" s="1"/>
      <c r="U2759" s="2"/>
      <c r="V2759" s="1"/>
      <c r="W2759" s="1"/>
      <c r="X2759" s="2"/>
      <c r="Y2759" s="1"/>
      <c r="Z2759" s="1"/>
      <c r="AA2759" s="2"/>
      <c r="AB2759" s="1"/>
      <c r="AC2759" s="1"/>
      <c r="AD2759" s="2"/>
      <c r="AE2759" s="1"/>
      <c r="AF2759" s="2"/>
      <c r="AG2759" s="2"/>
      <c r="AH2759" s="1"/>
      <c r="AI2759" s="1"/>
      <c r="AJ2759" s="2"/>
      <c r="AK2759" s="1"/>
      <c r="AL2759" s="1"/>
      <c r="AM2759" s="64"/>
      <c r="AN2759" s="65"/>
      <c r="AO2759" s="64"/>
      <c r="AP2759" s="65"/>
    </row>
    <row r="2760" spans="1:42" s="59" customFormat="1" x14ac:dyDescent="0.25">
      <c r="A2760" s="2"/>
      <c r="B2760" s="48"/>
      <c r="C2760" s="2"/>
      <c r="D2760" s="2"/>
      <c r="E2760" s="2"/>
      <c r="F2760" s="2"/>
      <c r="G2760" s="2"/>
      <c r="H2760" s="2"/>
      <c r="I2760" s="1"/>
      <c r="J2760" s="1"/>
      <c r="K2760" s="1"/>
      <c r="L2760" s="1"/>
      <c r="M2760" s="1"/>
      <c r="N2760" s="2"/>
      <c r="O2760" s="2"/>
      <c r="P2760" s="2"/>
      <c r="Q2760" s="1"/>
      <c r="R2760" s="1"/>
      <c r="S2760" s="1"/>
      <c r="T2760" s="1"/>
      <c r="U2760" s="2"/>
      <c r="V2760" s="1"/>
      <c r="W2760" s="1"/>
      <c r="X2760" s="2"/>
      <c r="Y2760" s="1"/>
      <c r="Z2760" s="1"/>
      <c r="AA2760" s="2"/>
      <c r="AB2760" s="1"/>
      <c r="AC2760" s="1"/>
      <c r="AD2760" s="2"/>
      <c r="AE2760" s="1"/>
      <c r="AF2760" s="2"/>
      <c r="AG2760" s="2"/>
      <c r="AH2760" s="1"/>
      <c r="AI2760" s="1"/>
      <c r="AJ2760" s="2"/>
      <c r="AK2760" s="1"/>
      <c r="AL2760" s="1"/>
      <c r="AM2760" s="64"/>
      <c r="AN2760" s="65"/>
      <c r="AO2760" s="64"/>
      <c r="AP2760" s="65"/>
    </row>
    <row r="2761" spans="1:42" s="59" customFormat="1" x14ac:dyDescent="0.25">
      <c r="A2761" s="2"/>
      <c r="B2761" s="48"/>
      <c r="C2761" s="2"/>
      <c r="D2761" s="2"/>
      <c r="E2761" s="2"/>
      <c r="F2761" s="2"/>
      <c r="G2761" s="2"/>
      <c r="H2761" s="2"/>
      <c r="I2761" s="1"/>
      <c r="J2761" s="1"/>
      <c r="K2761" s="1"/>
      <c r="L2761" s="1"/>
      <c r="M2761" s="1"/>
      <c r="N2761" s="2"/>
      <c r="O2761" s="2"/>
      <c r="P2761" s="2"/>
      <c r="Q2761" s="1"/>
      <c r="R2761" s="1"/>
      <c r="S2761" s="1"/>
      <c r="T2761" s="1"/>
      <c r="U2761" s="2"/>
      <c r="V2761" s="1"/>
      <c r="W2761" s="1"/>
      <c r="X2761" s="2"/>
      <c r="Y2761" s="1"/>
      <c r="Z2761" s="1"/>
      <c r="AA2761" s="2"/>
      <c r="AB2761" s="1"/>
      <c r="AC2761" s="1"/>
      <c r="AD2761" s="2"/>
      <c r="AE2761" s="1"/>
      <c r="AF2761" s="2"/>
      <c r="AG2761" s="2"/>
      <c r="AH2761" s="1"/>
      <c r="AI2761" s="1"/>
      <c r="AJ2761" s="2"/>
      <c r="AK2761" s="1"/>
      <c r="AL2761" s="1"/>
      <c r="AM2761" s="64"/>
      <c r="AN2761" s="65"/>
      <c r="AO2761" s="64"/>
      <c r="AP2761" s="65"/>
    </row>
    <row r="2762" spans="1:42" s="59" customFormat="1" x14ac:dyDescent="0.25">
      <c r="A2762" s="2"/>
      <c r="B2762" s="48"/>
      <c r="C2762" s="2"/>
      <c r="D2762" s="2"/>
      <c r="E2762" s="2"/>
      <c r="F2762" s="2"/>
      <c r="G2762" s="2"/>
      <c r="H2762" s="2"/>
      <c r="I2762" s="1"/>
      <c r="J2762" s="1"/>
      <c r="K2762" s="1"/>
      <c r="L2762" s="1"/>
      <c r="M2762" s="1"/>
      <c r="N2762" s="2"/>
      <c r="O2762" s="2"/>
      <c r="P2762" s="2"/>
      <c r="Q2762" s="1"/>
      <c r="R2762" s="1"/>
      <c r="S2762" s="1"/>
      <c r="T2762" s="1"/>
      <c r="U2762" s="2"/>
      <c r="V2762" s="1"/>
      <c r="W2762" s="1"/>
      <c r="X2762" s="2"/>
      <c r="Y2762" s="1"/>
      <c r="Z2762" s="1"/>
      <c r="AA2762" s="2"/>
      <c r="AB2762" s="1"/>
      <c r="AC2762" s="1"/>
      <c r="AD2762" s="2"/>
      <c r="AE2762" s="1"/>
      <c r="AF2762" s="2"/>
      <c r="AG2762" s="2"/>
      <c r="AH2762" s="1"/>
      <c r="AI2762" s="1"/>
      <c r="AJ2762" s="2"/>
      <c r="AK2762" s="1"/>
      <c r="AL2762" s="1"/>
      <c r="AM2762" s="64"/>
      <c r="AN2762" s="65"/>
      <c r="AO2762" s="64"/>
      <c r="AP2762" s="65"/>
    </row>
    <row r="2763" spans="1:42" s="59" customFormat="1" x14ac:dyDescent="0.25">
      <c r="A2763" s="2"/>
      <c r="B2763" s="48"/>
      <c r="C2763" s="2"/>
      <c r="D2763" s="2"/>
      <c r="E2763" s="2"/>
      <c r="F2763" s="2"/>
      <c r="G2763" s="2"/>
      <c r="H2763" s="2"/>
      <c r="I2763" s="1"/>
      <c r="J2763" s="1"/>
      <c r="K2763" s="1"/>
      <c r="L2763" s="1"/>
      <c r="M2763" s="1"/>
      <c r="N2763" s="2"/>
      <c r="O2763" s="2"/>
      <c r="P2763" s="2"/>
      <c r="Q2763" s="1"/>
      <c r="R2763" s="1"/>
      <c r="S2763" s="1"/>
      <c r="T2763" s="1"/>
      <c r="U2763" s="2"/>
      <c r="V2763" s="1"/>
      <c r="W2763" s="1"/>
      <c r="X2763" s="2"/>
      <c r="Y2763" s="1"/>
      <c r="Z2763" s="1"/>
      <c r="AA2763" s="2"/>
      <c r="AB2763" s="1"/>
      <c r="AC2763" s="1"/>
      <c r="AD2763" s="2"/>
      <c r="AE2763" s="1"/>
      <c r="AF2763" s="2"/>
      <c r="AG2763" s="2"/>
      <c r="AH2763" s="1"/>
      <c r="AI2763" s="1"/>
      <c r="AJ2763" s="2"/>
      <c r="AK2763" s="1"/>
      <c r="AL2763" s="1"/>
      <c r="AM2763" s="64"/>
      <c r="AN2763" s="65"/>
      <c r="AO2763" s="64"/>
      <c r="AP2763" s="65"/>
    </row>
    <row r="2764" spans="1:42" s="59" customFormat="1" x14ac:dyDescent="0.25">
      <c r="A2764" s="2"/>
      <c r="B2764" s="48"/>
      <c r="C2764" s="2"/>
      <c r="D2764" s="2"/>
      <c r="E2764" s="2"/>
      <c r="F2764" s="2"/>
      <c r="G2764" s="2"/>
      <c r="H2764" s="2"/>
      <c r="I2764" s="1"/>
      <c r="J2764" s="1"/>
      <c r="K2764" s="1"/>
      <c r="L2764" s="1"/>
      <c r="M2764" s="1"/>
      <c r="N2764" s="2"/>
      <c r="O2764" s="2"/>
      <c r="P2764" s="2"/>
      <c r="Q2764" s="1"/>
      <c r="R2764" s="1"/>
      <c r="S2764" s="1"/>
      <c r="T2764" s="1"/>
      <c r="U2764" s="2"/>
      <c r="V2764" s="1"/>
      <c r="W2764" s="1"/>
      <c r="X2764" s="2"/>
      <c r="Y2764" s="1"/>
      <c r="Z2764" s="1"/>
      <c r="AA2764" s="2"/>
      <c r="AB2764" s="1"/>
      <c r="AC2764" s="1"/>
      <c r="AD2764" s="2"/>
      <c r="AE2764" s="1"/>
      <c r="AF2764" s="2"/>
      <c r="AG2764" s="2"/>
      <c r="AH2764" s="1"/>
      <c r="AI2764" s="1"/>
      <c r="AJ2764" s="2"/>
      <c r="AK2764" s="1"/>
      <c r="AL2764" s="1"/>
      <c r="AM2764" s="64"/>
      <c r="AN2764" s="65"/>
      <c r="AO2764" s="64"/>
      <c r="AP2764" s="65"/>
    </row>
    <row r="2765" spans="1:42" s="59" customFormat="1" x14ac:dyDescent="0.25">
      <c r="A2765" s="2"/>
      <c r="B2765" s="48"/>
      <c r="C2765" s="2"/>
      <c r="D2765" s="2"/>
      <c r="E2765" s="2"/>
      <c r="F2765" s="2"/>
      <c r="G2765" s="2"/>
      <c r="H2765" s="2"/>
      <c r="I2765" s="1"/>
      <c r="J2765" s="1"/>
      <c r="K2765" s="1"/>
      <c r="L2765" s="1"/>
      <c r="M2765" s="1"/>
      <c r="N2765" s="2"/>
      <c r="O2765" s="2"/>
      <c r="P2765" s="2"/>
      <c r="Q2765" s="1"/>
      <c r="R2765" s="1"/>
      <c r="S2765" s="1"/>
      <c r="T2765" s="1"/>
      <c r="U2765" s="2"/>
      <c r="V2765" s="1"/>
      <c r="W2765" s="1"/>
      <c r="X2765" s="2"/>
      <c r="Y2765" s="1"/>
      <c r="Z2765" s="1"/>
      <c r="AA2765" s="2"/>
      <c r="AB2765" s="1"/>
      <c r="AC2765" s="1"/>
      <c r="AD2765" s="2"/>
      <c r="AE2765" s="1"/>
      <c r="AF2765" s="2"/>
      <c r="AG2765" s="2"/>
      <c r="AH2765" s="1"/>
      <c r="AI2765" s="1"/>
      <c r="AJ2765" s="2"/>
      <c r="AK2765" s="1"/>
      <c r="AL2765" s="1"/>
      <c r="AM2765" s="66"/>
      <c r="AN2765" s="45"/>
      <c r="AO2765" s="66"/>
      <c r="AP2765" s="45"/>
    </row>
    <row r="2766" spans="1:42" s="59" customFormat="1" x14ac:dyDescent="0.25">
      <c r="A2766" s="2"/>
      <c r="B2766" s="48"/>
      <c r="C2766" s="2"/>
      <c r="D2766" s="2"/>
      <c r="E2766" s="2"/>
      <c r="F2766" s="2"/>
      <c r="G2766" s="2"/>
      <c r="H2766" s="2"/>
      <c r="I2766" s="1"/>
      <c r="J2766" s="1"/>
      <c r="K2766" s="1"/>
      <c r="L2766" s="1"/>
      <c r="M2766" s="1"/>
      <c r="N2766" s="2"/>
      <c r="O2766" s="2"/>
      <c r="P2766" s="2"/>
      <c r="Q2766" s="1"/>
      <c r="R2766" s="1"/>
      <c r="S2766" s="1"/>
      <c r="T2766" s="1"/>
      <c r="U2766" s="2"/>
      <c r="V2766" s="1"/>
      <c r="W2766" s="1"/>
      <c r="X2766" s="2"/>
      <c r="Y2766" s="1"/>
      <c r="Z2766" s="1"/>
      <c r="AA2766" s="2"/>
      <c r="AB2766" s="1"/>
      <c r="AC2766" s="1"/>
      <c r="AD2766" s="2"/>
      <c r="AE2766" s="1"/>
      <c r="AF2766" s="2"/>
      <c r="AG2766" s="2"/>
      <c r="AH2766" s="1"/>
      <c r="AI2766" s="1"/>
      <c r="AJ2766" s="2"/>
      <c r="AK2766" s="1"/>
      <c r="AL2766" s="1"/>
      <c r="AM2766" s="64"/>
      <c r="AN2766" s="65"/>
      <c r="AO2766" s="64"/>
      <c r="AP2766" s="65"/>
    </row>
    <row r="2767" spans="1:42" s="59" customFormat="1" x14ac:dyDescent="0.25">
      <c r="A2767" s="2"/>
      <c r="B2767" s="48"/>
      <c r="C2767" s="2"/>
      <c r="D2767" s="2"/>
      <c r="E2767" s="2"/>
      <c r="F2767" s="2"/>
      <c r="G2767" s="2"/>
      <c r="H2767" s="2"/>
      <c r="I2767" s="1"/>
      <c r="J2767" s="1"/>
      <c r="K2767" s="1"/>
      <c r="L2767" s="1"/>
      <c r="M2767" s="1"/>
      <c r="N2767" s="2"/>
      <c r="O2767" s="2"/>
      <c r="P2767" s="2"/>
      <c r="Q2767" s="1"/>
      <c r="R2767" s="1"/>
      <c r="S2767" s="1"/>
      <c r="T2767" s="1"/>
      <c r="U2767" s="2"/>
      <c r="V2767" s="1"/>
      <c r="W2767" s="1"/>
      <c r="X2767" s="2"/>
      <c r="Y2767" s="1"/>
      <c r="Z2767" s="1"/>
      <c r="AA2767" s="2"/>
      <c r="AB2767" s="1"/>
      <c r="AC2767" s="1"/>
      <c r="AD2767" s="2"/>
      <c r="AE2767" s="1"/>
      <c r="AF2767" s="2"/>
      <c r="AG2767" s="2"/>
      <c r="AH2767" s="1"/>
      <c r="AI2767" s="1"/>
      <c r="AJ2767" s="2"/>
      <c r="AK2767" s="1"/>
      <c r="AL2767" s="1"/>
      <c r="AM2767" s="64"/>
      <c r="AN2767" s="65"/>
      <c r="AO2767" s="64"/>
      <c r="AP2767" s="65"/>
    </row>
    <row r="2768" spans="1:42" s="59" customFormat="1" x14ac:dyDescent="0.25">
      <c r="A2768" s="2"/>
      <c r="B2768" s="48"/>
      <c r="C2768" s="2"/>
      <c r="D2768" s="2"/>
      <c r="E2768" s="2"/>
      <c r="F2768" s="2"/>
      <c r="G2768" s="2"/>
      <c r="H2768" s="2"/>
      <c r="I2768" s="1"/>
      <c r="J2768" s="1"/>
      <c r="K2768" s="1"/>
      <c r="L2768" s="1"/>
      <c r="M2768" s="1"/>
      <c r="N2768" s="2"/>
      <c r="O2768" s="2"/>
      <c r="P2768" s="2"/>
      <c r="Q2768" s="1"/>
      <c r="R2768" s="1"/>
      <c r="S2768" s="1"/>
      <c r="T2768" s="1"/>
      <c r="U2768" s="2"/>
      <c r="V2768" s="1"/>
      <c r="W2768" s="1"/>
      <c r="X2768" s="2"/>
      <c r="Y2768" s="1"/>
      <c r="Z2768" s="1"/>
      <c r="AA2768" s="2"/>
      <c r="AB2768" s="1"/>
      <c r="AC2768" s="1"/>
      <c r="AD2768" s="2"/>
      <c r="AE2768" s="1"/>
      <c r="AF2768" s="2"/>
      <c r="AG2768" s="2"/>
      <c r="AH2768" s="1"/>
      <c r="AI2768" s="1"/>
      <c r="AJ2768" s="2"/>
      <c r="AK2768" s="1"/>
      <c r="AL2768" s="1"/>
      <c r="AM2768" s="64"/>
      <c r="AN2768" s="65"/>
      <c r="AO2768" s="64"/>
      <c r="AP2768" s="65"/>
    </row>
    <row r="2769" spans="1:42" s="59" customFormat="1" x14ac:dyDescent="0.25">
      <c r="A2769" s="2"/>
      <c r="B2769" s="67"/>
      <c r="C2769" s="68"/>
      <c r="D2769" s="68"/>
      <c r="E2769" s="68"/>
      <c r="F2769" s="68"/>
      <c r="G2769" s="68"/>
      <c r="H2769" s="68"/>
      <c r="I2769" s="69"/>
      <c r="J2769" s="69"/>
      <c r="K2769" s="69"/>
      <c r="L2769" s="69"/>
      <c r="M2769" s="69"/>
      <c r="N2769" s="68"/>
      <c r="O2769" s="68"/>
      <c r="P2769" s="68"/>
      <c r="Q2769" s="1"/>
      <c r="R2769" s="69"/>
      <c r="S2769" s="69"/>
      <c r="T2769" s="69"/>
      <c r="U2769" s="68"/>
      <c r="V2769" s="69"/>
      <c r="W2769" s="69"/>
      <c r="X2769" s="68"/>
      <c r="Y2769" s="69"/>
      <c r="Z2769" s="69"/>
      <c r="AA2769" s="68"/>
      <c r="AB2769" s="69"/>
      <c r="AC2769" s="69"/>
      <c r="AD2769" s="68"/>
      <c r="AE2769" s="69"/>
      <c r="AF2769" s="68"/>
      <c r="AG2769" s="68"/>
      <c r="AH2769" s="69"/>
      <c r="AI2769" s="69"/>
      <c r="AJ2769" s="68"/>
      <c r="AK2769" s="69"/>
      <c r="AL2769" s="69"/>
      <c r="AM2769" s="70"/>
      <c r="AN2769" s="71"/>
      <c r="AO2769" s="70"/>
      <c r="AP2769" s="71"/>
    </row>
    <row r="2770" spans="1:42" s="59" customFormat="1" x14ac:dyDescent="0.25">
      <c r="A2770" s="2"/>
      <c r="B2770" s="67"/>
      <c r="C2770" s="68"/>
      <c r="D2770" s="68"/>
      <c r="E2770" s="68"/>
      <c r="F2770" s="68"/>
      <c r="G2770" s="68"/>
      <c r="H2770" s="68"/>
      <c r="I2770" s="69"/>
      <c r="J2770" s="69"/>
      <c r="K2770" s="69"/>
      <c r="L2770" s="69"/>
      <c r="M2770" s="69"/>
      <c r="N2770" s="68"/>
      <c r="O2770" s="68"/>
      <c r="P2770" s="68"/>
      <c r="Q2770" s="1"/>
      <c r="R2770" s="69"/>
      <c r="S2770" s="69"/>
      <c r="T2770" s="69"/>
      <c r="U2770" s="68"/>
      <c r="V2770" s="69"/>
      <c r="W2770" s="69"/>
      <c r="X2770" s="68"/>
      <c r="Y2770" s="69"/>
      <c r="Z2770" s="69"/>
      <c r="AA2770" s="68"/>
      <c r="AB2770" s="69"/>
      <c r="AC2770" s="69"/>
      <c r="AD2770" s="68"/>
      <c r="AE2770" s="69"/>
      <c r="AF2770" s="68"/>
      <c r="AG2770" s="68"/>
      <c r="AH2770" s="69"/>
      <c r="AI2770" s="69"/>
      <c r="AJ2770" s="68"/>
      <c r="AK2770" s="69"/>
      <c r="AL2770" s="69"/>
      <c r="AM2770" s="70"/>
      <c r="AN2770" s="71"/>
      <c r="AO2770" s="70"/>
      <c r="AP2770" s="71"/>
    </row>
    <row r="2771" spans="1:42" s="59" customFormat="1" x14ac:dyDescent="0.25">
      <c r="A2771" s="2"/>
      <c r="B2771" s="67"/>
      <c r="C2771" s="68"/>
      <c r="D2771" s="68"/>
      <c r="E2771" s="68"/>
      <c r="F2771" s="68"/>
      <c r="G2771" s="68"/>
      <c r="H2771" s="68"/>
      <c r="I2771" s="69"/>
      <c r="J2771" s="69"/>
      <c r="K2771" s="69"/>
      <c r="L2771" s="69"/>
      <c r="M2771" s="69"/>
      <c r="N2771" s="68"/>
      <c r="O2771" s="68"/>
      <c r="P2771" s="68"/>
      <c r="Q2771" s="1"/>
      <c r="R2771" s="69"/>
      <c r="S2771" s="69"/>
      <c r="T2771" s="69"/>
      <c r="U2771" s="68"/>
      <c r="V2771" s="69"/>
      <c r="W2771" s="69"/>
      <c r="X2771" s="68"/>
      <c r="Y2771" s="69"/>
      <c r="Z2771" s="69"/>
      <c r="AA2771" s="68"/>
      <c r="AB2771" s="69"/>
      <c r="AC2771" s="69"/>
      <c r="AD2771" s="68"/>
      <c r="AE2771" s="69"/>
      <c r="AF2771" s="68"/>
      <c r="AG2771" s="68"/>
      <c r="AH2771" s="69"/>
      <c r="AI2771" s="69"/>
      <c r="AJ2771" s="68"/>
      <c r="AK2771" s="69"/>
      <c r="AL2771" s="69"/>
      <c r="AM2771" s="70"/>
      <c r="AN2771" s="71"/>
      <c r="AO2771" s="70"/>
      <c r="AP2771" s="71"/>
    </row>
    <row r="2772" spans="1:42" s="59" customFormat="1" x14ac:dyDescent="0.25">
      <c r="A2772" s="2"/>
      <c r="B2772" s="67"/>
      <c r="C2772" s="68"/>
      <c r="D2772" s="68"/>
      <c r="E2772" s="68"/>
      <c r="F2772" s="68"/>
      <c r="G2772" s="68"/>
      <c r="H2772" s="68"/>
      <c r="I2772" s="69"/>
      <c r="J2772" s="69"/>
      <c r="K2772" s="69"/>
      <c r="L2772" s="69"/>
      <c r="M2772" s="69"/>
      <c r="N2772" s="68"/>
      <c r="O2772" s="68"/>
      <c r="P2772" s="68"/>
      <c r="Q2772" s="1"/>
      <c r="R2772" s="69"/>
      <c r="S2772" s="69"/>
      <c r="T2772" s="69"/>
      <c r="U2772" s="68"/>
      <c r="V2772" s="69"/>
      <c r="W2772" s="69"/>
      <c r="X2772" s="68"/>
      <c r="Y2772" s="69"/>
      <c r="Z2772" s="69"/>
      <c r="AA2772" s="68"/>
      <c r="AB2772" s="69"/>
      <c r="AC2772" s="69"/>
      <c r="AD2772" s="68"/>
      <c r="AE2772" s="69"/>
      <c r="AF2772" s="68"/>
      <c r="AG2772" s="68"/>
      <c r="AH2772" s="69"/>
      <c r="AI2772" s="69"/>
      <c r="AJ2772" s="68"/>
      <c r="AK2772" s="69"/>
      <c r="AL2772" s="69"/>
      <c r="AM2772" s="70"/>
      <c r="AN2772" s="71"/>
      <c r="AO2772" s="70"/>
      <c r="AP2772" s="71"/>
    </row>
    <row r="2773" spans="1:42" s="59" customFormat="1" x14ac:dyDescent="0.25">
      <c r="A2773" s="2"/>
      <c r="B2773" s="48"/>
      <c r="C2773" s="2"/>
      <c r="D2773" s="2"/>
      <c r="E2773" s="2"/>
      <c r="F2773" s="2"/>
      <c r="G2773" s="2"/>
      <c r="H2773" s="2"/>
      <c r="I2773" s="1"/>
      <c r="J2773" s="1"/>
      <c r="K2773" s="1"/>
      <c r="L2773" s="1"/>
      <c r="M2773" s="1"/>
      <c r="N2773" s="2"/>
      <c r="O2773" s="2"/>
      <c r="P2773" s="2"/>
      <c r="Q2773" s="1"/>
      <c r="R2773" s="1"/>
      <c r="S2773" s="1"/>
      <c r="T2773" s="1"/>
      <c r="U2773" s="2"/>
      <c r="V2773" s="1"/>
      <c r="W2773" s="1"/>
      <c r="X2773" s="2"/>
      <c r="Y2773" s="1"/>
      <c r="Z2773" s="1"/>
      <c r="AA2773" s="2"/>
      <c r="AB2773" s="1"/>
      <c r="AC2773" s="1"/>
      <c r="AD2773" s="2"/>
      <c r="AE2773" s="1"/>
      <c r="AF2773" s="2"/>
      <c r="AG2773" s="2"/>
      <c r="AH2773" s="1"/>
      <c r="AI2773" s="1"/>
      <c r="AJ2773" s="2"/>
      <c r="AK2773" s="1"/>
      <c r="AL2773" s="1"/>
      <c r="AM2773" s="49"/>
      <c r="AN2773" s="2"/>
      <c r="AO2773" s="49"/>
      <c r="AP2773" s="2"/>
    </row>
    <row r="2774" spans="1:42" s="59" customFormat="1" x14ac:dyDescent="0.25">
      <c r="A2774" s="2"/>
      <c r="B2774" s="48"/>
      <c r="C2774" s="2"/>
      <c r="D2774" s="2"/>
      <c r="E2774" s="2"/>
      <c r="F2774" s="2"/>
      <c r="G2774" s="2"/>
      <c r="H2774" s="2"/>
      <c r="I2774" s="1"/>
      <c r="J2774" s="1"/>
      <c r="K2774" s="1"/>
      <c r="L2774" s="1"/>
      <c r="M2774" s="1"/>
      <c r="N2774" s="2"/>
      <c r="O2774" s="2"/>
      <c r="P2774" s="2"/>
      <c r="Q2774" s="1"/>
      <c r="R2774" s="1"/>
      <c r="S2774" s="1"/>
      <c r="T2774" s="1"/>
      <c r="U2774" s="2"/>
      <c r="V2774" s="1"/>
      <c r="W2774" s="1"/>
      <c r="X2774" s="2"/>
      <c r="Y2774" s="1"/>
      <c r="Z2774" s="1"/>
      <c r="AA2774" s="2"/>
      <c r="AB2774" s="1"/>
      <c r="AC2774" s="1"/>
      <c r="AD2774" s="2"/>
      <c r="AE2774" s="1"/>
      <c r="AF2774" s="2"/>
      <c r="AG2774" s="2"/>
      <c r="AH2774" s="1"/>
      <c r="AI2774" s="1"/>
      <c r="AJ2774" s="2"/>
      <c r="AK2774" s="1"/>
      <c r="AL2774" s="1"/>
      <c r="AM2774" s="64"/>
      <c r="AN2774" s="65"/>
      <c r="AO2774" s="64"/>
      <c r="AP2774" s="65"/>
    </row>
    <row r="2775" spans="1:42" s="59" customFormat="1" x14ac:dyDescent="0.25">
      <c r="A2775" s="2"/>
      <c r="B2775" s="48"/>
      <c r="C2775" s="2"/>
      <c r="D2775" s="2"/>
      <c r="E2775" s="2"/>
      <c r="F2775" s="2"/>
      <c r="G2775" s="2"/>
      <c r="H2775" s="2"/>
      <c r="I2775" s="1"/>
      <c r="J2775" s="1"/>
      <c r="K2775" s="1"/>
      <c r="L2775" s="1"/>
      <c r="M2775" s="1"/>
      <c r="N2775" s="2"/>
      <c r="O2775" s="2"/>
      <c r="P2775" s="2"/>
      <c r="Q2775" s="1"/>
      <c r="R2775" s="1"/>
      <c r="S2775" s="1"/>
      <c r="T2775" s="1"/>
      <c r="U2775" s="2"/>
      <c r="V2775" s="1"/>
      <c r="W2775" s="1"/>
      <c r="X2775" s="2"/>
      <c r="Y2775" s="1"/>
      <c r="Z2775" s="1"/>
      <c r="AA2775" s="2"/>
      <c r="AB2775" s="1"/>
      <c r="AC2775" s="1"/>
      <c r="AD2775" s="2"/>
      <c r="AE2775" s="1"/>
      <c r="AF2775" s="2"/>
      <c r="AG2775" s="2"/>
      <c r="AH2775" s="1"/>
      <c r="AI2775" s="1"/>
      <c r="AJ2775" s="2"/>
      <c r="AK2775" s="1"/>
      <c r="AL2775" s="1"/>
      <c r="AM2775" s="64"/>
      <c r="AN2775" s="65"/>
      <c r="AO2775" s="64"/>
      <c r="AP2775" s="65"/>
    </row>
    <row r="2776" spans="1:42" s="59" customFormat="1" x14ac:dyDescent="0.25">
      <c r="A2776" s="2"/>
      <c r="B2776" s="48"/>
      <c r="C2776" s="2"/>
      <c r="D2776" s="2"/>
      <c r="E2776" s="2"/>
      <c r="F2776" s="2"/>
      <c r="G2776" s="2"/>
      <c r="H2776" s="2"/>
      <c r="I2776" s="1"/>
      <c r="J2776" s="1"/>
      <c r="K2776" s="1"/>
      <c r="L2776" s="1"/>
      <c r="M2776" s="1"/>
      <c r="N2776" s="2"/>
      <c r="O2776" s="2"/>
      <c r="P2776" s="2"/>
      <c r="Q2776" s="1"/>
      <c r="R2776" s="1"/>
      <c r="S2776" s="1"/>
      <c r="T2776" s="1"/>
      <c r="U2776" s="2"/>
      <c r="V2776" s="1"/>
      <c r="W2776" s="1"/>
      <c r="X2776" s="2"/>
      <c r="Y2776" s="1"/>
      <c r="Z2776" s="1"/>
      <c r="AA2776" s="2"/>
      <c r="AB2776" s="1"/>
      <c r="AC2776" s="1"/>
      <c r="AD2776" s="2"/>
      <c r="AE2776" s="1"/>
      <c r="AF2776" s="2"/>
      <c r="AG2776" s="2"/>
      <c r="AH2776" s="1"/>
      <c r="AI2776" s="1"/>
      <c r="AJ2776" s="2"/>
      <c r="AK2776" s="1"/>
      <c r="AL2776" s="1"/>
      <c r="AM2776" s="66"/>
      <c r="AN2776" s="45"/>
      <c r="AO2776" s="66"/>
      <c r="AP2776" s="45"/>
    </row>
    <row r="2777" spans="1:42" s="59" customFormat="1" x14ac:dyDescent="0.25">
      <c r="A2777" s="2"/>
      <c r="B2777" s="48"/>
      <c r="C2777" s="2"/>
      <c r="D2777" s="2"/>
      <c r="E2777" s="2"/>
      <c r="F2777" s="2"/>
      <c r="G2777" s="2"/>
      <c r="H2777" s="2"/>
      <c r="I2777" s="1"/>
      <c r="J2777" s="1"/>
      <c r="K2777" s="1"/>
      <c r="L2777" s="1"/>
      <c r="M2777" s="1"/>
      <c r="N2777" s="2"/>
      <c r="O2777" s="2"/>
      <c r="P2777" s="2"/>
      <c r="Q2777" s="1"/>
      <c r="R2777" s="1"/>
      <c r="S2777" s="1"/>
      <c r="T2777" s="1"/>
      <c r="U2777" s="2"/>
      <c r="V2777" s="1"/>
      <c r="W2777" s="1"/>
      <c r="X2777" s="2"/>
      <c r="Y2777" s="1"/>
      <c r="Z2777" s="1"/>
      <c r="AA2777" s="2"/>
      <c r="AB2777" s="1"/>
      <c r="AC2777" s="1"/>
      <c r="AD2777" s="2"/>
      <c r="AE2777" s="1"/>
      <c r="AF2777" s="2"/>
      <c r="AG2777" s="2"/>
      <c r="AH2777" s="1"/>
      <c r="AI2777" s="1"/>
      <c r="AJ2777" s="2"/>
      <c r="AK2777" s="1"/>
      <c r="AL2777" s="1"/>
      <c r="AM2777" s="66"/>
      <c r="AN2777" s="45"/>
      <c r="AO2777" s="66"/>
      <c r="AP2777" s="45"/>
    </row>
    <row r="2778" spans="1:42" s="59" customFormat="1" x14ac:dyDescent="0.25">
      <c r="A2778" s="2"/>
      <c r="B2778" s="48"/>
      <c r="C2778" s="2"/>
      <c r="D2778" s="2"/>
      <c r="E2778" s="2"/>
      <c r="F2778" s="2"/>
      <c r="G2778" s="2"/>
      <c r="H2778" s="2"/>
      <c r="I2778" s="1"/>
      <c r="J2778" s="1"/>
      <c r="K2778" s="1"/>
      <c r="L2778" s="1"/>
      <c r="M2778" s="1"/>
      <c r="N2778" s="2"/>
      <c r="O2778" s="2"/>
      <c r="P2778" s="2"/>
      <c r="Q2778" s="1"/>
      <c r="R2778" s="1"/>
      <c r="S2778" s="1"/>
      <c r="T2778" s="1"/>
      <c r="U2778" s="2"/>
      <c r="V2778" s="1"/>
      <c r="W2778" s="1"/>
      <c r="X2778" s="2"/>
      <c r="Y2778" s="1"/>
      <c r="Z2778" s="1"/>
      <c r="AA2778" s="2"/>
      <c r="AB2778" s="1"/>
      <c r="AC2778" s="1"/>
      <c r="AD2778" s="2"/>
      <c r="AE2778" s="1"/>
      <c r="AF2778" s="2"/>
      <c r="AG2778" s="2"/>
      <c r="AH2778" s="1"/>
      <c r="AI2778" s="1"/>
      <c r="AJ2778" s="2"/>
      <c r="AK2778" s="1"/>
      <c r="AL2778" s="1"/>
      <c r="AM2778" s="64"/>
      <c r="AN2778" s="65"/>
      <c r="AO2778" s="64"/>
      <c r="AP2778" s="65"/>
    </row>
    <row r="2779" spans="1:42" s="59" customFormat="1" x14ac:dyDescent="0.25">
      <c r="A2779" s="2"/>
      <c r="B2779" s="48"/>
      <c r="C2779" s="2"/>
      <c r="D2779" s="2"/>
      <c r="E2779" s="2"/>
      <c r="F2779" s="2"/>
      <c r="G2779" s="2"/>
      <c r="H2779" s="2"/>
      <c r="I2779" s="1"/>
      <c r="J2779" s="1"/>
      <c r="K2779" s="1"/>
      <c r="L2779" s="1"/>
      <c r="M2779" s="1"/>
      <c r="N2779" s="2"/>
      <c r="O2779" s="2"/>
      <c r="P2779" s="2"/>
      <c r="Q2779" s="1"/>
      <c r="R2779" s="1"/>
      <c r="S2779" s="1"/>
      <c r="T2779" s="1"/>
      <c r="U2779" s="2"/>
      <c r="V2779" s="1"/>
      <c r="W2779" s="1"/>
      <c r="X2779" s="2"/>
      <c r="Y2779" s="1"/>
      <c r="Z2779" s="1"/>
      <c r="AA2779" s="2"/>
      <c r="AB2779" s="1"/>
      <c r="AC2779" s="1"/>
      <c r="AD2779" s="2"/>
      <c r="AE2779" s="1"/>
      <c r="AF2779" s="2"/>
      <c r="AG2779" s="2"/>
      <c r="AH2779" s="1"/>
      <c r="AI2779" s="1"/>
      <c r="AJ2779" s="2"/>
      <c r="AK2779" s="1"/>
      <c r="AL2779" s="1"/>
      <c r="AM2779" s="64"/>
      <c r="AN2779" s="65"/>
      <c r="AO2779" s="64"/>
      <c r="AP2779" s="65"/>
    </row>
    <row r="2780" spans="1:42" s="59" customFormat="1" x14ac:dyDescent="0.25">
      <c r="A2780" s="2"/>
      <c r="B2780" s="48"/>
      <c r="C2780" s="2"/>
      <c r="D2780" s="2"/>
      <c r="E2780" s="2"/>
      <c r="F2780" s="2"/>
      <c r="G2780" s="2"/>
      <c r="H2780" s="2"/>
      <c r="I2780" s="1"/>
      <c r="J2780" s="1"/>
      <c r="K2780" s="1"/>
      <c r="L2780" s="1"/>
      <c r="M2780" s="1"/>
      <c r="N2780" s="2"/>
      <c r="O2780" s="2"/>
      <c r="P2780" s="2"/>
      <c r="Q2780" s="1"/>
      <c r="R2780" s="1"/>
      <c r="S2780" s="1"/>
      <c r="T2780" s="1"/>
      <c r="U2780" s="2"/>
      <c r="V2780" s="1"/>
      <c r="W2780" s="1"/>
      <c r="X2780" s="2"/>
      <c r="Y2780" s="1"/>
      <c r="Z2780" s="1"/>
      <c r="AA2780" s="2"/>
      <c r="AB2780" s="1"/>
      <c r="AC2780" s="1"/>
      <c r="AD2780" s="2"/>
      <c r="AE2780" s="1"/>
      <c r="AF2780" s="2"/>
      <c r="AG2780" s="2"/>
      <c r="AH2780" s="1"/>
      <c r="AI2780" s="1"/>
      <c r="AJ2780" s="2"/>
      <c r="AK2780" s="1"/>
      <c r="AL2780" s="1"/>
      <c r="AM2780" s="66"/>
      <c r="AN2780" s="45"/>
      <c r="AO2780" s="66"/>
      <c r="AP2780" s="45"/>
    </row>
    <row r="2781" spans="1:42" s="59" customFormat="1" x14ac:dyDescent="0.25">
      <c r="A2781" s="2"/>
      <c r="B2781" s="48"/>
      <c r="C2781" s="2"/>
      <c r="D2781" s="2"/>
      <c r="E2781" s="2"/>
      <c r="F2781" s="2"/>
      <c r="G2781" s="2"/>
      <c r="H2781" s="2"/>
      <c r="I2781" s="1"/>
      <c r="J2781" s="1"/>
      <c r="K2781" s="1"/>
      <c r="L2781" s="1"/>
      <c r="M2781" s="1"/>
      <c r="N2781" s="2"/>
      <c r="O2781" s="2"/>
      <c r="P2781" s="2"/>
      <c r="Q2781" s="1"/>
      <c r="R2781" s="1"/>
      <c r="S2781" s="1"/>
      <c r="T2781" s="1"/>
      <c r="U2781" s="2"/>
      <c r="V2781" s="1"/>
      <c r="W2781" s="1"/>
      <c r="X2781" s="2"/>
      <c r="Y2781" s="1"/>
      <c r="Z2781" s="1"/>
      <c r="AA2781" s="2"/>
      <c r="AB2781" s="1"/>
      <c r="AC2781" s="1"/>
      <c r="AD2781" s="2"/>
      <c r="AE2781" s="1"/>
      <c r="AF2781" s="2"/>
      <c r="AG2781" s="2"/>
      <c r="AH2781" s="1"/>
      <c r="AI2781" s="1"/>
      <c r="AJ2781" s="2"/>
      <c r="AK2781" s="1"/>
      <c r="AL2781" s="1"/>
      <c r="AM2781" s="64"/>
      <c r="AN2781" s="65"/>
      <c r="AO2781" s="64"/>
      <c r="AP2781" s="65"/>
    </row>
    <row r="2782" spans="1:42" s="59" customFormat="1" x14ac:dyDescent="0.25">
      <c r="A2782" s="2"/>
      <c r="B2782" s="48"/>
      <c r="C2782" s="2"/>
      <c r="D2782" s="2"/>
      <c r="E2782" s="2"/>
      <c r="F2782" s="2"/>
      <c r="G2782" s="2"/>
      <c r="H2782" s="2"/>
      <c r="I2782" s="1"/>
      <c r="J2782" s="1"/>
      <c r="K2782" s="1"/>
      <c r="L2782" s="1"/>
      <c r="M2782" s="1"/>
      <c r="N2782" s="2"/>
      <c r="O2782" s="2"/>
      <c r="P2782" s="2"/>
      <c r="Q2782" s="1"/>
      <c r="R2782" s="1"/>
      <c r="S2782" s="1"/>
      <c r="T2782" s="1"/>
      <c r="U2782" s="2"/>
      <c r="V2782" s="1"/>
      <c r="W2782" s="1"/>
      <c r="X2782" s="2"/>
      <c r="Y2782" s="1"/>
      <c r="Z2782" s="1"/>
      <c r="AA2782" s="2"/>
      <c r="AB2782" s="1"/>
      <c r="AC2782" s="1"/>
      <c r="AD2782" s="2"/>
      <c r="AE2782" s="1"/>
      <c r="AF2782" s="2"/>
      <c r="AG2782" s="2"/>
      <c r="AH2782" s="1"/>
      <c r="AI2782" s="1"/>
      <c r="AJ2782" s="2"/>
      <c r="AK2782" s="1"/>
      <c r="AL2782" s="1"/>
      <c r="AM2782" s="66"/>
      <c r="AN2782" s="45"/>
      <c r="AO2782" s="66"/>
      <c r="AP2782" s="45"/>
    </row>
    <row r="2783" spans="1:42" s="59" customFormat="1" x14ac:dyDescent="0.25">
      <c r="A2783" s="2"/>
      <c r="B2783" s="48"/>
      <c r="C2783" s="2"/>
      <c r="D2783" s="2"/>
      <c r="E2783" s="2"/>
      <c r="F2783" s="2"/>
      <c r="G2783" s="2"/>
      <c r="H2783" s="2"/>
      <c r="I2783" s="1"/>
      <c r="J2783" s="1"/>
      <c r="K2783" s="1"/>
      <c r="L2783" s="1"/>
      <c r="M2783" s="1"/>
      <c r="N2783" s="2"/>
      <c r="O2783" s="2"/>
      <c r="P2783" s="2"/>
      <c r="Q2783" s="1"/>
      <c r="R2783" s="1"/>
      <c r="S2783" s="1"/>
      <c r="T2783" s="1"/>
      <c r="U2783" s="2"/>
      <c r="V2783" s="1"/>
      <c r="W2783" s="1"/>
      <c r="X2783" s="2"/>
      <c r="Y2783" s="1"/>
      <c r="Z2783" s="1"/>
      <c r="AA2783" s="2"/>
      <c r="AB2783" s="1"/>
      <c r="AC2783" s="1"/>
      <c r="AD2783" s="2"/>
      <c r="AE2783" s="1"/>
      <c r="AF2783" s="2"/>
      <c r="AG2783" s="2"/>
      <c r="AH2783" s="1"/>
      <c r="AI2783" s="1"/>
      <c r="AJ2783" s="2"/>
      <c r="AK2783" s="1"/>
      <c r="AL2783" s="1"/>
      <c r="AM2783" s="49"/>
      <c r="AN2783" s="2"/>
      <c r="AO2783" s="49"/>
      <c r="AP2783" s="2"/>
    </row>
    <row r="2784" spans="1:42" s="59" customFormat="1" x14ac:dyDescent="0.25">
      <c r="A2784" s="2"/>
      <c r="B2784" s="48"/>
      <c r="C2784" s="2"/>
      <c r="D2784" s="2"/>
      <c r="E2784" s="2"/>
      <c r="F2784" s="2"/>
      <c r="G2784" s="2"/>
      <c r="H2784" s="2"/>
      <c r="I2784" s="1"/>
      <c r="J2784" s="1"/>
      <c r="K2784" s="1"/>
      <c r="L2784" s="1"/>
      <c r="M2784" s="1"/>
      <c r="N2784" s="2"/>
      <c r="O2784" s="2"/>
      <c r="P2784" s="2"/>
      <c r="Q2784" s="1"/>
      <c r="R2784" s="1"/>
      <c r="S2784" s="1"/>
      <c r="T2784" s="1"/>
      <c r="U2784" s="2"/>
      <c r="V2784" s="1"/>
      <c r="W2784" s="1"/>
      <c r="X2784" s="2"/>
      <c r="Y2784" s="1"/>
      <c r="Z2784" s="1"/>
      <c r="AA2784" s="2"/>
      <c r="AB2784" s="1"/>
      <c r="AC2784" s="1"/>
      <c r="AD2784" s="2"/>
      <c r="AE2784" s="1"/>
      <c r="AF2784" s="2"/>
      <c r="AG2784" s="2"/>
      <c r="AH2784" s="1"/>
      <c r="AI2784" s="1"/>
      <c r="AJ2784" s="2"/>
      <c r="AK2784" s="1"/>
      <c r="AL2784" s="1"/>
      <c r="AM2784" s="49"/>
      <c r="AN2784" s="2"/>
      <c r="AO2784" s="49"/>
      <c r="AP2784" s="2"/>
    </row>
    <row r="2785" spans="1:42" s="59" customFormat="1" x14ac:dyDescent="0.25">
      <c r="A2785" s="2"/>
      <c r="B2785" s="48"/>
      <c r="C2785" s="2"/>
      <c r="D2785" s="2"/>
      <c r="E2785" s="2"/>
      <c r="F2785" s="2"/>
      <c r="G2785" s="2"/>
      <c r="H2785" s="2"/>
      <c r="I2785" s="1"/>
      <c r="J2785" s="1"/>
      <c r="K2785" s="1"/>
      <c r="L2785" s="1"/>
      <c r="M2785" s="1"/>
      <c r="N2785" s="2"/>
      <c r="O2785" s="2"/>
      <c r="P2785" s="2"/>
      <c r="Q2785" s="1"/>
      <c r="R2785" s="1"/>
      <c r="S2785" s="1"/>
      <c r="T2785" s="1"/>
      <c r="U2785" s="2"/>
      <c r="V2785" s="1"/>
      <c r="W2785" s="1"/>
      <c r="X2785" s="2"/>
      <c r="Y2785" s="1"/>
      <c r="Z2785" s="1"/>
      <c r="AA2785" s="2"/>
      <c r="AB2785" s="1"/>
      <c r="AC2785" s="1"/>
      <c r="AD2785" s="2"/>
      <c r="AE2785" s="1"/>
      <c r="AF2785" s="2"/>
      <c r="AG2785" s="2"/>
      <c r="AH2785" s="1"/>
      <c r="AI2785" s="1"/>
      <c r="AJ2785" s="2"/>
      <c r="AK2785" s="1"/>
      <c r="AL2785" s="1"/>
      <c r="AM2785" s="49"/>
      <c r="AN2785" s="2"/>
      <c r="AO2785" s="49"/>
      <c r="AP2785" s="2"/>
    </row>
    <row r="2786" spans="1:42" s="59" customFormat="1" x14ac:dyDescent="0.25">
      <c r="A2786" s="2"/>
      <c r="B2786" s="48"/>
      <c r="C2786" s="2"/>
      <c r="D2786" s="2"/>
      <c r="E2786" s="2"/>
      <c r="F2786" s="2"/>
      <c r="G2786" s="2"/>
      <c r="H2786" s="2"/>
      <c r="I2786" s="1"/>
      <c r="J2786" s="1"/>
      <c r="K2786" s="1"/>
      <c r="L2786" s="1"/>
      <c r="M2786" s="1"/>
      <c r="N2786" s="2"/>
      <c r="O2786" s="2"/>
      <c r="P2786" s="2"/>
      <c r="Q2786" s="1"/>
      <c r="R2786" s="1"/>
      <c r="S2786" s="1"/>
      <c r="T2786" s="1"/>
      <c r="U2786" s="2"/>
      <c r="V2786" s="1"/>
      <c r="W2786" s="1"/>
      <c r="X2786" s="2"/>
      <c r="Y2786" s="1"/>
      <c r="Z2786" s="1"/>
      <c r="AA2786" s="2"/>
      <c r="AB2786" s="1"/>
      <c r="AC2786" s="1"/>
      <c r="AD2786" s="2"/>
      <c r="AE2786" s="1"/>
      <c r="AF2786" s="2"/>
      <c r="AG2786" s="2"/>
      <c r="AH2786" s="1"/>
      <c r="AI2786" s="1"/>
      <c r="AJ2786" s="2"/>
      <c r="AK2786" s="1"/>
      <c r="AL2786" s="1"/>
      <c r="AM2786" s="49"/>
      <c r="AN2786" s="2"/>
      <c r="AO2786" s="49"/>
      <c r="AP2786" s="2"/>
    </row>
    <row r="2787" spans="1:42" s="59" customFormat="1" x14ac:dyDescent="0.25">
      <c r="A2787" s="2"/>
      <c r="B2787" s="48"/>
      <c r="C2787" s="2"/>
      <c r="D2787" s="2"/>
      <c r="E2787" s="2"/>
      <c r="F2787" s="2"/>
      <c r="G2787" s="2"/>
      <c r="H2787" s="2"/>
      <c r="I2787" s="1"/>
      <c r="J2787" s="1"/>
      <c r="K2787" s="1"/>
      <c r="L2787" s="1"/>
      <c r="M2787" s="1"/>
      <c r="N2787" s="2"/>
      <c r="O2787" s="2"/>
      <c r="P2787" s="2"/>
      <c r="Q2787" s="1"/>
      <c r="R2787" s="1"/>
      <c r="S2787" s="1"/>
      <c r="T2787" s="1"/>
      <c r="U2787" s="2"/>
      <c r="V2787" s="1"/>
      <c r="W2787" s="1"/>
      <c r="X2787" s="2"/>
      <c r="Y2787" s="1"/>
      <c r="Z2787" s="1"/>
      <c r="AA2787" s="2"/>
      <c r="AB2787" s="1"/>
      <c r="AC2787" s="1"/>
      <c r="AD2787" s="2"/>
      <c r="AE2787" s="1"/>
      <c r="AF2787" s="2"/>
      <c r="AG2787" s="2"/>
      <c r="AH2787" s="1"/>
      <c r="AI2787" s="1"/>
      <c r="AJ2787" s="2"/>
      <c r="AK2787" s="1"/>
      <c r="AL2787" s="1"/>
      <c r="AM2787" s="49"/>
      <c r="AN2787" s="2"/>
      <c r="AO2787" s="49"/>
      <c r="AP2787" s="2"/>
    </row>
    <row r="2788" spans="1:42" s="59" customFormat="1" x14ac:dyDescent="0.25">
      <c r="A2788" s="2"/>
      <c r="B2788" s="48"/>
      <c r="C2788" s="2"/>
      <c r="D2788" s="2"/>
      <c r="E2788" s="2"/>
      <c r="F2788" s="2"/>
      <c r="G2788" s="2"/>
      <c r="H2788" s="2"/>
      <c r="I2788" s="1"/>
      <c r="J2788" s="1"/>
      <c r="K2788" s="1"/>
      <c r="L2788" s="1"/>
      <c r="M2788" s="1"/>
      <c r="N2788" s="2"/>
      <c r="O2788" s="2"/>
      <c r="P2788" s="2"/>
      <c r="Q2788" s="1"/>
      <c r="R2788" s="1"/>
      <c r="S2788" s="1"/>
      <c r="T2788" s="1"/>
      <c r="U2788" s="2"/>
      <c r="V2788" s="1"/>
      <c r="W2788" s="1"/>
      <c r="X2788" s="2"/>
      <c r="Y2788" s="1"/>
      <c r="Z2788" s="1"/>
      <c r="AA2788" s="2"/>
      <c r="AB2788" s="1"/>
      <c r="AC2788" s="1"/>
      <c r="AD2788" s="2"/>
      <c r="AE2788" s="1"/>
      <c r="AF2788" s="2"/>
      <c r="AG2788" s="2"/>
      <c r="AH2788" s="1"/>
      <c r="AI2788" s="1"/>
      <c r="AJ2788" s="2"/>
      <c r="AK2788" s="1"/>
      <c r="AL2788" s="1"/>
      <c r="AM2788" s="49"/>
      <c r="AN2788" s="2"/>
      <c r="AO2788" s="49"/>
      <c r="AP2788" s="2"/>
    </row>
    <row r="2789" spans="1:42" s="59" customFormat="1" x14ac:dyDescent="0.25">
      <c r="A2789" s="2"/>
      <c r="B2789" s="48"/>
      <c r="C2789" s="2"/>
      <c r="D2789" s="2"/>
      <c r="E2789" s="2"/>
      <c r="F2789" s="2"/>
      <c r="G2789" s="2"/>
      <c r="H2789" s="2"/>
      <c r="I2789" s="1"/>
      <c r="J2789" s="1"/>
      <c r="K2789" s="1"/>
      <c r="L2789" s="1"/>
      <c r="M2789" s="1"/>
      <c r="N2789" s="2"/>
      <c r="O2789" s="2"/>
      <c r="P2789" s="2"/>
      <c r="Q2789" s="1"/>
      <c r="R2789" s="1"/>
      <c r="S2789" s="1"/>
      <c r="T2789" s="1"/>
      <c r="U2789" s="2"/>
      <c r="V2789" s="1"/>
      <c r="W2789" s="1"/>
      <c r="X2789" s="2"/>
      <c r="Y2789" s="1"/>
      <c r="Z2789" s="1"/>
      <c r="AA2789" s="2"/>
      <c r="AB2789" s="1"/>
      <c r="AC2789" s="1"/>
      <c r="AD2789" s="2"/>
      <c r="AE2789" s="1"/>
      <c r="AF2789" s="2"/>
      <c r="AG2789" s="2"/>
      <c r="AH2789" s="1"/>
      <c r="AI2789" s="1"/>
      <c r="AJ2789" s="2"/>
      <c r="AK2789" s="1"/>
      <c r="AL2789" s="1"/>
      <c r="AM2789" s="49"/>
      <c r="AN2789" s="2"/>
      <c r="AO2789" s="49"/>
      <c r="AP2789" s="2"/>
    </row>
    <row r="2790" spans="1:42" s="59" customFormat="1" x14ac:dyDescent="0.25">
      <c r="A2790" s="2"/>
      <c r="B2790" s="47"/>
      <c r="C2790" s="2"/>
      <c r="D2790" s="2"/>
      <c r="E2790" s="2"/>
      <c r="F2790" s="2"/>
      <c r="G2790" s="2"/>
      <c r="H2790" s="2"/>
      <c r="I2790" s="1"/>
      <c r="J2790" s="1"/>
      <c r="K2790" s="1"/>
      <c r="L2790" s="1"/>
      <c r="M2790" s="1"/>
      <c r="N2790" s="2"/>
      <c r="O2790" s="2"/>
      <c r="P2790" s="2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2"/>
      <c r="AG2790" s="2"/>
      <c r="AH2790" s="1"/>
      <c r="AI2790" s="1"/>
      <c r="AJ2790" s="2"/>
      <c r="AK2790" s="1"/>
      <c r="AL2790" s="1"/>
      <c r="AM2790" s="49"/>
      <c r="AN2790" s="2"/>
      <c r="AO2790" s="49"/>
      <c r="AP2790" s="2"/>
    </row>
    <row r="2791" spans="1:42" s="59" customFormat="1" x14ac:dyDescent="0.25">
      <c r="A2791" s="2"/>
      <c r="B2791" s="48"/>
      <c r="C2791" s="2"/>
      <c r="D2791" s="2"/>
      <c r="E2791" s="2"/>
      <c r="F2791" s="2"/>
      <c r="G2791" s="2"/>
      <c r="H2791" s="2"/>
      <c r="I2791" s="1"/>
      <c r="J2791" s="1"/>
      <c r="K2791" s="1"/>
      <c r="L2791" s="1"/>
      <c r="M2791" s="1"/>
      <c r="N2791" s="2"/>
      <c r="O2791" s="2"/>
      <c r="P2791" s="2"/>
      <c r="Q2791" s="1"/>
      <c r="R2791" s="1"/>
      <c r="S2791" s="1"/>
      <c r="T2791" s="1"/>
      <c r="U2791" s="2"/>
      <c r="V2791" s="1"/>
      <c r="W2791" s="1"/>
      <c r="X2791" s="2"/>
      <c r="Y2791" s="1"/>
      <c r="Z2791" s="1"/>
      <c r="AA2791" s="2"/>
      <c r="AB2791" s="1"/>
      <c r="AC2791" s="1"/>
      <c r="AD2791" s="2"/>
      <c r="AE2791" s="1"/>
      <c r="AF2791" s="2"/>
      <c r="AG2791" s="2"/>
      <c r="AH2791" s="1"/>
      <c r="AI2791" s="1"/>
      <c r="AJ2791" s="2"/>
      <c r="AK2791" s="1"/>
      <c r="AL2791" s="1"/>
      <c r="AM2791" s="49"/>
      <c r="AN2791" s="2"/>
      <c r="AO2791" s="49"/>
      <c r="AP2791" s="2"/>
    </row>
    <row r="2792" spans="1:42" s="59" customFormat="1" x14ac:dyDescent="0.25">
      <c r="A2792" s="2"/>
      <c r="B2792" s="48"/>
      <c r="C2792" s="2"/>
      <c r="D2792" s="2"/>
      <c r="E2792" s="2"/>
      <c r="F2792" s="2"/>
      <c r="G2792" s="2"/>
      <c r="H2792" s="2"/>
      <c r="I2792" s="1"/>
      <c r="J2792" s="1"/>
      <c r="K2792" s="1"/>
      <c r="L2792" s="1"/>
      <c r="M2792" s="1"/>
      <c r="N2792" s="2"/>
      <c r="O2792" s="2"/>
      <c r="P2792" s="2"/>
      <c r="Q2792" s="1"/>
      <c r="R2792" s="1"/>
      <c r="S2792" s="1"/>
      <c r="T2792" s="1"/>
      <c r="U2792" s="2"/>
      <c r="V2792" s="1"/>
      <c r="W2792" s="1"/>
      <c r="X2792" s="2"/>
      <c r="Y2792" s="1"/>
      <c r="Z2792" s="1"/>
      <c r="AA2792" s="2"/>
      <c r="AB2792" s="1"/>
      <c r="AC2792" s="1"/>
      <c r="AD2792" s="2"/>
      <c r="AE2792" s="1"/>
      <c r="AF2792" s="2"/>
      <c r="AG2792" s="2"/>
      <c r="AH2792" s="1"/>
      <c r="AI2792" s="1"/>
      <c r="AJ2792" s="2"/>
      <c r="AK2792" s="1"/>
      <c r="AL2792" s="1"/>
      <c r="AM2792" s="49"/>
      <c r="AN2792" s="2"/>
      <c r="AO2792" s="49"/>
      <c r="AP2792" s="2"/>
    </row>
    <row r="2793" spans="1:42" s="59" customFormat="1" x14ac:dyDescent="0.25">
      <c r="A2793" s="2"/>
      <c r="B2793" s="48"/>
      <c r="C2793" s="2"/>
      <c r="D2793" s="2"/>
      <c r="E2793" s="2"/>
      <c r="F2793" s="2"/>
      <c r="G2793" s="2"/>
      <c r="H2793" s="2"/>
      <c r="I2793" s="1"/>
      <c r="J2793" s="1"/>
      <c r="K2793" s="1"/>
      <c r="L2793" s="1"/>
      <c r="M2793" s="1"/>
      <c r="N2793" s="2"/>
      <c r="O2793" s="2"/>
      <c r="P2793" s="2"/>
      <c r="Q2793" s="1"/>
      <c r="R2793" s="1"/>
      <c r="S2793" s="1"/>
      <c r="T2793" s="1"/>
      <c r="U2793" s="2"/>
      <c r="V2793" s="1"/>
      <c r="W2793" s="1"/>
      <c r="X2793" s="2"/>
      <c r="Y2793" s="1"/>
      <c r="Z2793" s="1"/>
      <c r="AA2793" s="2"/>
      <c r="AB2793" s="1"/>
      <c r="AC2793" s="1"/>
      <c r="AD2793" s="2"/>
      <c r="AE2793" s="1"/>
      <c r="AF2793" s="2"/>
      <c r="AG2793" s="2"/>
      <c r="AH2793" s="1"/>
      <c r="AI2793" s="1"/>
      <c r="AJ2793" s="2"/>
      <c r="AK2793" s="1"/>
      <c r="AL2793" s="1"/>
      <c r="AM2793" s="49"/>
      <c r="AN2793" s="2"/>
      <c r="AO2793" s="49"/>
      <c r="AP2793" s="2"/>
    </row>
    <row r="2794" spans="1:42" s="59" customFormat="1" x14ac:dyDescent="0.25">
      <c r="A2794" s="2"/>
      <c r="B2794" s="48"/>
      <c r="C2794" s="2"/>
      <c r="D2794" s="2"/>
      <c r="E2794" s="2"/>
      <c r="F2794" s="2"/>
      <c r="G2794" s="2"/>
      <c r="H2794" s="2"/>
      <c r="I2794" s="1"/>
      <c r="J2794" s="1"/>
      <c r="K2794" s="1"/>
      <c r="L2794" s="1"/>
      <c r="M2794" s="1"/>
      <c r="N2794" s="2"/>
      <c r="O2794" s="2"/>
      <c r="P2794" s="2"/>
      <c r="Q2794" s="1"/>
      <c r="R2794" s="1"/>
      <c r="S2794" s="1"/>
      <c r="T2794" s="1"/>
      <c r="U2794" s="2"/>
      <c r="V2794" s="1"/>
      <c r="W2794" s="1"/>
      <c r="X2794" s="2"/>
      <c r="Y2794" s="1"/>
      <c r="Z2794" s="1"/>
      <c r="AA2794" s="2"/>
      <c r="AB2794" s="1"/>
      <c r="AC2794" s="1"/>
      <c r="AD2794" s="2"/>
      <c r="AE2794" s="1"/>
      <c r="AF2794" s="2"/>
      <c r="AG2794" s="2"/>
      <c r="AH2794" s="1"/>
      <c r="AI2794" s="1"/>
      <c r="AJ2794" s="2"/>
      <c r="AK2794" s="1"/>
      <c r="AL2794" s="1"/>
      <c r="AM2794" s="49"/>
      <c r="AN2794" s="2"/>
      <c r="AO2794" s="49"/>
      <c r="AP2794" s="2"/>
    </row>
    <row r="2795" spans="1:42" s="59" customFormat="1" x14ac:dyDescent="0.25">
      <c r="A2795" s="2"/>
      <c r="B2795" s="48"/>
      <c r="C2795" s="2"/>
      <c r="D2795" s="2"/>
      <c r="E2795" s="2"/>
      <c r="F2795" s="2"/>
      <c r="G2795" s="2"/>
      <c r="H2795" s="2"/>
      <c r="I2795" s="1"/>
      <c r="J2795" s="1"/>
      <c r="K2795" s="1"/>
      <c r="L2795" s="1"/>
      <c r="M2795" s="1"/>
      <c r="N2795" s="2"/>
      <c r="O2795" s="2"/>
      <c r="P2795" s="2"/>
      <c r="Q2795" s="1"/>
      <c r="R2795" s="1"/>
      <c r="S2795" s="1"/>
      <c r="T2795" s="1"/>
      <c r="U2795" s="2"/>
      <c r="V2795" s="1"/>
      <c r="W2795" s="1"/>
      <c r="X2795" s="2"/>
      <c r="Y2795" s="1"/>
      <c r="Z2795" s="1"/>
      <c r="AA2795" s="2"/>
      <c r="AB2795" s="1"/>
      <c r="AC2795" s="1"/>
      <c r="AD2795" s="2"/>
      <c r="AE2795" s="1"/>
      <c r="AF2795" s="2"/>
      <c r="AG2795" s="2"/>
      <c r="AH2795" s="1"/>
      <c r="AI2795" s="1"/>
      <c r="AJ2795" s="2"/>
      <c r="AK2795" s="1"/>
      <c r="AL2795" s="1"/>
      <c r="AM2795" s="49"/>
      <c r="AN2795" s="2"/>
      <c r="AO2795" s="49"/>
      <c r="AP2795" s="2"/>
    </row>
    <row r="2796" spans="1:42" s="59" customFormat="1" x14ac:dyDescent="0.25">
      <c r="A2796" s="2"/>
      <c r="B2796" s="48"/>
      <c r="C2796" s="2"/>
      <c r="D2796" s="2"/>
      <c r="E2796" s="2"/>
      <c r="F2796" s="2"/>
      <c r="G2796" s="2"/>
      <c r="H2796" s="2"/>
      <c r="I2796" s="1"/>
      <c r="J2796" s="1"/>
      <c r="K2796" s="1"/>
      <c r="L2796" s="1"/>
      <c r="M2796" s="1"/>
      <c r="N2796" s="2"/>
      <c r="O2796" s="2"/>
      <c r="P2796" s="2"/>
      <c r="Q2796" s="1"/>
      <c r="R2796" s="1"/>
      <c r="S2796" s="1"/>
      <c r="T2796" s="1"/>
      <c r="U2796" s="2"/>
      <c r="V2796" s="1"/>
      <c r="W2796" s="1"/>
      <c r="X2796" s="2"/>
      <c r="Y2796" s="1"/>
      <c r="Z2796" s="1"/>
      <c r="AA2796" s="2"/>
      <c r="AB2796" s="1"/>
      <c r="AC2796" s="1"/>
      <c r="AD2796" s="2"/>
      <c r="AE2796" s="1"/>
      <c r="AF2796" s="2"/>
      <c r="AG2796" s="2"/>
      <c r="AH2796" s="1"/>
      <c r="AI2796" s="1"/>
      <c r="AJ2796" s="2"/>
      <c r="AK2796" s="1"/>
      <c r="AL2796" s="1"/>
      <c r="AM2796" s="49"/>
      <c r="AN2796" s="2"/>
      <c r="AO2796" s="49"/>
      <c r="AP2796" s="2"/>
    </row>
    <row r="2797" spans="1:42" s="59" customFormat="1" x14ac:dyDescent="0.25">
      <c r="A2797" s="2"/>
      <c r="B2797" s="48"/>
      <c r="C2797" s="2"/>
      <c r="D2797" s="2"/>
      <c r="E2797" s="2"/>
      <c r="F2797" s="2"/>
      <c r="G2797" s="2"/>
      <c r="H2797" s="2"/>
      <c r="I2797" s="1"/>
      <c r="J2797" s="1"/>
      <c r="K2797" s="1"/>
      <c r="L2797" s="1"/>
      <c r="M2797" s="1"/>
      <c r="N2797" s="2"/>
      <c r="O2797" s="2"/>
      <c r="P2797" s="2"/>
      <c r="Q2797" s="1"/>
      <c r="R2797" s="1"/>
      <c r="S2797" s="1"/>
      <c r="T2797" s="1"/>
      <c r="U2797" s="2"/>
      <c r="V2797" s="1"/>
      <c r="W2797" s="1"/>
      <c r="X2797" s="2"/>
      <c r="Y2797" s="1"/>
      <c r="Z2797" s="1"/>
      <c r="AA2797" s="2"/>
      <c r="AB2797" s="1"/>
      <c r="AC2797" s="1"/>
      <c r="AD2797" s="2"/>
      <c r="AE2797" s="1"/>
      <c r="AF2797" s="2"/>
      <c r="AG2797" s="2"/>
      <c r="AH2797" s="1"/>
      <c r="AI2797" s="1"/>
      <c r="AJ2797" s="2"/>
      <c r="AK2797" s="1"/>
      <c r="AL2797" s="1"/>
      <c r="AM2797" s="49"/>
      <c r="AN2797" s="2"/>
      <c r="AO2797" s="49"/>
      <c r="AP2797" s="2"/>
    </row>
    <row r="2798" spans="1:42" s="59" customFormat="1" x14ac:dyDescent="0.25">
      <c r="A2798" s="2"/>
      <c r="B2798" s="48"/>
      <c r="C2798" s="2"/>
      <c r="D2798" s="2"/>
      <c r="E2798" s="2"/>
      <c r="F2798" s="2"/>
      <c r="G2798" s="2"/>
      <c r="H2798" s="2"/>
      <c r="I2798" s="1"/>
      <c r="J2798" s="1"/>
      <c r="K2798" s="1"/>
      <c r="L2798" s="1"/>
      <c r="M2798" s="1"/>
      <c r="N2798" s="2"/>
      <c r="O2798" s="2"/>
      <c r="P2798" s="2"/>
      <c r="Q2798" s="1"/>
      <c r="R2798" s="1"/>
      <c r="S2798" s="1"/>
      <c r="T2798" s="1"/>
      <c r="U2798" s="2"/>
      <c r="V2798" s="1"/>
      <c r="W2798" s="1"/>
      <c r="X2798" s="2"/>
      <c r="Y2798" s="1"/>
      <c r="Z2798" s="1"/>
      <c r="AA2798" s="2"/>
      <c r="AB2798" s="1"/>
      <c r="AC2798" s="1"/>
      <c r="AD2798" s="2"/>
      <c r="AE2798" s="1"/>
      <c r="AF2798" s="2"/>
      <c r="AG2798" s="2"/>
      <c r="AH2798" s="1"/>
      <c r="AI2798" s="1"/>
      <c r="AJ2798" s="2"/>
      <c r="AK2798" s="1"/>
      <c r="AL2798" s="1"/>
      <c r="AM2798" s="49"/>
      <c r="AN2798" s="2"/>
      <c r="AO2798" s="49"/>
      <c r="AP2798" s="2"/>
    </row>
    <row r="2799" spans="1:42" s="59" customFormat="1" x14ac:dyDescent="0.25">
      <c r="A2799" s="2"/>
      <c r="B2799" s="48"/>
      <c r="C2799" s="2"/>
      <c r="D2799" s="2"/>
      <c r="E2799" s="2"/>
      <c r="F2799" s="2"/>
      <c r="G2799" s="2"/>
      <c r="H2799" s="2"/>
      <c r="I2799" s="1"/>
      <c r="J2799" s="1"/>
      <c r="K2799" s="1"/>
      <c r="L2799" s="1"/>
      <c r="M2799" s="1"/>
      <c r="N2799" s="2"/>
      <c r="O2799" s="2"/>
      <c r="P2799" s="2"/>
      <c r="Q2799" s="1"/>
      <c r="R2799" s="1"/>
      <c r="S2799" s="1"/>
      <c r="T2799" s="1"/>
      <c r="U2799" s="2"/>
      <c r="V2799" s="1"/>
      <c r="W2799" s="1"/>
      <c r="X2799" s="2"/>
      <c r="Y2799" s="1"/>
      <c r="Z2799" s="1"/>
      <c r="AA2799" s="2"/>
      <c r="AB2799" s="1"/>
      <c r="AC2799" s="1"/>
      <c r="AD2799" s="2"/>
      <c r="AE2799" s="1"/>
      <c r="AF2799" s="2"/>
      <c r="AG2799" s="2"/>
      <c r="AH2799" s="1"/>
      <c r="AI2799" s="1"/>
      <c r="AJ2799" s="2"/>
      <c r="AK2799" s="1"/>
      <c r="AL2799" s="1"/>
      <c r="AM2799" s="49"/>
      <c r="AN2799" s="2"/>
      <c r="AO2799" s="49"/>
      <c r="AP2799" s="2"/>
    </row>
    <row r="2800" spans="1:42" s="59" customFormat="1" x14ac:dyDescent="0.25">
      <c r="A2800" s="2"/>
      <c r="B2800" s="48"/>
      <c r="C2800" s="2"/>
      <c r="D2800" s="2"/>
      <c r="E2800" s="2"/>
      <c r="F2800" s="2"/>
      <c r="G2800" s="2"/>
      <c r="H2800" s="2"/>
      <c r="I2800" s="1"/>
      <c r="J2800" s="1"/>
      <c r="K2800" s="1"/>
      <c r="L2800" s="1"/>
      <c r="M2800" s="1"/>
      <c r="N2800" s="2"/>
      <c r="O2800" s="2"/>
      <c r="P2800" s="2"/>
      <c r="Q2800" s="1"/>
      <c r="R2800" s="1"/>
      <c r="S2800" s="1"/>
      <c r="T2800" s="1"/>
      <c r="U2800" s="2"/>
      <c r="V2800" s="1"/>
      <c r="W2800" s="1"/>
      <c r="X2800" s="2"/>
      <c r="Y2800" s="1"/>
      <c r="Z2800" s="1"/>
      <c r="AA2800" s="2"/>
      <c r="AB2800" s="1"/>
      <c r="AC2800" s="1"/>
      <c r="AD2800" s="2"/>
      <c r="AE2800" s="1"/>
      <c r="AF2800" s="2"/>
      <c r="AG2800" s="2"/>
      <c r="AH2800" s="1"/>
      <c r="AI2800" s="1"/>
      <c r="AJ2800" s="2"/>
      <c r="AK2800" s="1"/>
      <c r="AL2800" s="1"/>
      <c r="AM2800" s="49"/>
      <c r="AN2800" s="2"/>
      <c r="AO2800" s="49"/>
      <c r="AP2800" s="2"/>
    </row>
    <row r="2801" spans="1:42" s="59" customFormat="1" x14ac:dyDescent="0.25">
      <c r="A2801" s="2"/>
      <c r="B2801" s="48"/>
      <c r="C2801" s="2"/>
      <c r="D2801" s="2"/>
      <c r="E2801" s="2"/>
      <c r="F2801" s="2"/>
      <c r="G2801" s="2"/>
      <c r="H2801" s="2"/>
      <c r="I2801" s="1"/>
      <c r="J2801" s="1"/>
      <c r="K2801" s="1"/>
      <c r="L2801" s="1"/>
      <c r="M2801" s="1"/>
      <c r="N2801" s="2"/>
      <c r="O2801" s="2"/>
      <c r="P2801" s="2"/>
      <c r="Q2801" s="1"/>
      <c r="R2801" s="1"/>
      <c r="S2801" s="1"/>
      <c r="T2801" s="1"/>
      <c r="U2801" s="2"/>
      <c r="V2801" s="1"/>
      <c r="W2801" s="1"/>
      <c r="X2801" s="2"/>
      <c r="Y2801" s="1"/>
      <c r="Z2801" s="1"/>
      <c r="AA2801" s="2"/>
      <c r="AB2801" s="1"/>
      <c r="AC2801" s="1"/>
      <c r="AD2801" s="2"/>
      <c r="AE2801" s="1"/>
      <c r="AF2801" s="2"/>
      <c r="AG2801" s="2"/>
      <c r="AH2801" s="1"/>
      <c r="AI2801" s="1"/>
      <c r="AJ2801" s="2"/>
      <c r="AK2801" s="1"/>
      <c r="AL2801" s="1"/>
      <c r="AM2801" s="49"/>
      <c r="AN2801" s="2"/>
      <c r="AO2801" s="49"/>
      <c r="AP2801" s="2"/>
    </row>
    <row r="2802" spans="1:42" s="59" customFormat="1" x14ac:dyDescent="0.25">
      <c r="A2802" s="2"/>
      <c r="B2802" s="48"/>
      <c r="C2802" s="2"/>
      <c r="D2802" s="2"/>
      <c r="E2802" s="2"/>
      <c r="F2802" s="2"/>
      <c r="G2802" s="2"/>
      <c r="H2802" s="2"/>
      <c r="I2802" s="1"/>
      <c r="J2802" s="1"/>
      <c r="K2802" s="1"/>
      <c r="L2802" s="1"/>
      <c r="M2802" s="1"/>
      <c r="N2802" s="2"/>
      <c r="O2802" s="2"/>
      <c r="P2802" s="2"/>
      <c r="Q2802" s="1"/>
      <c r="R2802" s="1"/>
      <c r="S2802" s="1"/>
      <c r="T2802" s="1"/>
      <c r="U2802" s="2"/>
      <c r="V2802" s="1"/>
      <c r="W2802" s="1"/>
      <c r="X2802" s="2"/>
      <c r="Y2802" s="1"/>
      <c r="Z2802" s="1"/>
      <c r="AA2802" s="2"/>
      <c r="AB2802" s="1"/>
      <c r="AC2802" s="1"/>
      <c r="AD2802" s="2"/>
      <c r="AE2802" s="1"/>
      <c r="AF2802" s="2"/>
      <c r="AG2802" s="2"/>
      <c r="AH2802" s="1"/>
      <c r="AI2802" s="1"/>
      <c r="AJ2802" s="2"/>
      <c r="AK2802" s="1"/>
      <c r="AL2802" s="1"/>
      <c r="AM2802" s="49"/>
      <c r="AN2802" s="2"/>
      <c r="AO2802" s="49"/>
      <c r="AP2802" s="2"/>
    </row>
    <row r="2803" spans="1:42" s="59" customFormat="1" x14ac:dyDescent="0.25">
      <c r="A2803" s="2"/>
      <c r="B2803" s="48"/>
      <c r="C2803" s="2"/>
      <c r="D2803" s="2"/>
      <c r="E2803" s="2"/>
      <c r="F2803" s="2"/>
      <c r="G2803" s="2"/>
      <c r="H2803" s="2"/>
      <c r="I2803" s="1"/>
      <c r="J2803" s="1"/>
      <c r="K2803" s="1"/>
      <c r="L2803" s="1"/>
      <c r="M2803" s="1"/>
      <c r="N2803" s="2"/>
      <c r="O2803" s="2"/>
      <c r="P2803" s="2"/>
      <c r="Q2803" s="1"/>
      <c r="R2803" s="1"/>
      <c r="S2803" s="1"/>
      <c r="T2803" s="1"/>
      <c r="U2803" s="2"/>
      <c r="V2803" s="1"/>
      <c r="W2803" s="1"/>
      <c r="X2803" s="2"/>
      <c r="Y2803" s="1"/>
      <c r="Z2803" s="1"/>
      <c r="AA2803" s="2"/>
      <c r="AB2803" s="1"/>
      <c r="AC2803" s="1"/>
      <c r="AD2803" s="2"/>
      <c r="AE2803" s="1"/>
      <c r="AF2803" s="2"/>
      <c r="AG2803" s="2"/>
      <c r="AH2803" s="1"/>
      <c r="AI2803" s="1"/>
      <c r="AJ2803" s="2"/>
      <c r="AK2803" s="1"/>
      <c r="AL2803" s="1"/>
      <c r="AM2803" s="49"/>
      <c r="AN2803" s="2"/>
      <c r="AO2803" s="49"/>
      <c r="AP2803" s="2"/>
    </row>
    <row r="2804" spans="1:42" s="59" customFormat="1" x14ac:dyDescent="0.25">
      <c r="A2804" s="2"/>
      <c r="B2804" s="67"/>
      <c r="C2804" s="68"/>
      <c r="D2804" s="68"/>
      <c r="E2804" s="68"/>
      <c r="F2804" s="68"/>
      <c r="G2804" s="68"/>
      <c r="H2804" s="68"/>
      <c r="I2804" s="69"/>
      <c r="J2804" s="69"/>
      <c r="K2804" s="69"/>
      <c r="L2804" s="69"/>
      <c r="M2804" s="69"/>
      <c r="N2804" s="68"/>
      <c r="O2804" s="68"/>
      <c r="P2804" s="68"/>
      <c r="Q2804" s="1"/>
      <c r="R2804" s="69"/>
      <c r="S2804" s="69"/>
      <c r="T2804" s="69"/>
      <c r="U2804" s="68"/>
      <c r="V2804" s="69"/>
      <c r="W2804" s="69"/>
      <c r="X2804" s="68"/>
      <c r="Y2804" s="69"/>
      <c r="Z2804" s="69"/>
      <c r="AA2804" s="68"/>
      <c r="AB2804" s="69"/>
      <c r="AC2804" s="69"/>
      <c r="AD2804" s="68"/>
      <c r="AE2804" s="69"/>
      <c r="AF2804" s="68"/>
      <c r="AG2804" s="68"/>
      <c r="AH2804" s="69"/>
      <c r="AI2804" s="69"/>
      <c r="AJ2804" s="68"/>
      <c r="AK2804" s="69"/>
      <c r="AL2804" s="69"/>
      <c r="AM2804" s="72"/>
      <c r="AN2804" s="68"/>
      <c r="AO2804" s="72"/>
      <c r="AP2804" s="68"/>
    </row>
    <row r="2805" spans="1:42" x14ac:dyDescent="0.25">
      <c r="A2805" s="2"/>
      <c r="B2805" s="67"/>
      <c r="C2805" s="68"/>
      <c r="D2805" s="68"/>
      <c r="E2805" s="68"/>
      <c r="F2805" s="68"/>
      <c r="G2805" s="68"/>
      <c r="H2805" s="68"/>
      <c r="I2805" s="69"/>
      <c r="J2805" s="69"/>
      <c r="K2805" s="69"/>
      <c r="L2805" s="69"/>
      <c r="M2805" s="69"/>
      <c r="N2805" s="68"/>
      <c r="O2805" s="68"/>
      <c r="P2805" s="68"/>
      <c r="Q2805" s="1"/>
      <c r="R2805" s="69"/>
      <c r="S2805" s="69"/>
      <c r="T2805" s="69"/>
      <c r="U2805" s="68"/>
      <c r="V2805" s="69"/>
      <c r="W2805" s="69"/>
      <c r="X2805" s="68"/>
      <c r="Y2805" s="69"/>
      <c r="Z2805" s="69"/>
      <c r="AA2805" s="68"/>
      <c r="AB2805" s="69"/>
      <c r="AC2805" s="69"/>
      <c r="AD2805" s="68"/>
      <c r="AE2805" s="69"/>
      <c r="AF2805" s="68"/>
      <c r="AG2805" s="68"/>
      <c r="AH2805" s="69"/>
      <c r="AI2805" s="69"/>
      <c r="AJ2805" s="68"/>
      <c r="AK2805" s="69"/>
      <c r="AL2805" s="69"/>
      <c r="AM2805" s="72"/>
      <c r="AN2805" s="68"/>
      <c r="AO2805" s="72"/>
      <c r="AP2805" s="68"/>
    </row>
    <row r="2806" spans="1:42" x14ac:dyDescent="0.25">
      <c r="A2806" s="2"/>
      <c r="B2806" s="67"/>
      <c r="C2806" s="68"/>
      <c r="D2806" s="68"/>
      <c r="E2806" s="68"/>
      <c r="F2806" s="68"/>
      <c r="G2806" s="68"/>
      <c r="H2806" s="68"/>
      <c r="I2806" s="69"/>
      <c r="J2806" s="69"/>
      <c r="K2806" s="69"/>
      <c r="L2806" s="69"/>
      <c r="M2806" s="69"/>
      <c r="N2806" s="68"/>
      <c r="O2806" s="68"/>
      <c r="P2806" s="68"/>
      <c r="Q2806" s="1"/>
      <c r="R2806" s="69"/>
      <c r="S2806" s="69"/>
      <c r="T2806" s="69"/>
      <c r="U2806" s="68"/>
      <c r="V2806" s="69"/>
      <c r="W2806" s="69"/>
      <c r="X2806" s="68"/>
      <c r="Y2806" s="69"/>
      <c r="Z2806" s="69"/>
      <c r="AA2806" s="68"/>
      <c r="AB2806" s="69"/>
      <c r="AC2806" s="69"/>
      <c r="AD2806" s="68"/>
      <c r="AE2806" s="69"/>
      <c r="AF2806" s="68"/>
      <c r="AG2806" s="68"/>
      <c r="AH2806" s="69"/>
      <c r="AI2806" s="69"/>
      <c r="AJ2806" s="68"/>
      <c r="AK2806" s="69"/>
      <c r="AL2806" s="69"/>
      <c r="AM2806" s="72"/>
      <c r="AN2806" s="68"/>
      <c r="AO2806" s="72"/>
      <c r="AP2806" s="68"/>
    </row>
    <row r="2807" spans="1:42" x14ac:dyDescent="0.25">
      <c r="A2807" s="2"/>
      <c r="B2807" s="48"/>
      <c r="C2807" s="2"/>
      <c r="D2807" s="2"/>
      <c r="E2807" s="2"/>
      <c r="F2807" s="2"/>
      <c r="G2807" s="2"/>
      <c r="H2807" s="2"/>
      <c r="I2807" s="1"/>
      <c r="J2807" s="1"/>
      <c r="K2807" s="1"/>
      <c r="L2807" s="1"/>
      <c r="M2807" s="1"/>
      <c r="N2807" s="2"/>
      <c r="O2807" s="2"/>
      <c r="P2807" s="2"/>
      <c r="Q2807" s="1"/>
      <c r="R2807" s="1"/>
      <c r="S2807" s="1"/>
      <c r="T2807" s="1"/>
      <c r="U2807" s="2"/>
      <c r="V2807" s="1"/>
      <c r="W2807" s="1"/>
      <c r="X2807" s="2"/>
      <c r="Y2807" s="1"/>
      <c r="Z2807" s="1"/>
      <c r="AA2807" s="2"/>
      <c r="AB2807" s="1"/>
      <c r="AC2807" s="1"/>
      <c r="AD2807" s="2"/>
      <c r="AE2807" s="1"/>
      <c r="AF2807" s="2"/>
      <c r="AG2807" s="2"/>
      <c r="AH2807" s="1"/>
      <c r="AI2807" s="1"/>
      <c r="AJ2807" s="2"/>
      <c r="AK2807" s="1"/>
      <c r="AL2807" s="1"/>
      <c r="AM2807" s="49"/>
      <c r="AN2807" s="2"/>
      <c r="AO2807" s="49"/>
      <c r="AP2807" s="2"/>
    </row>
    <row r="2808" spans="1:42" x14ac:dyDescent="0.25">
      <c r="A2808" s="2"/>
      <c r="B2808" s="48"/>
      <c r="C2808" s="2"/>
      <c r="D2808" s="2"/>
      <c r="E2808" s="2"/>
      <c r="F2808" s="2"/>
      <c r="G2808" s="2"/>
      <c r="H2808" s="2"/>
      <c r="I2808" s="1"/>
      <c r="J2808" s="1"/>
      <c r="K2808" s="1"/>
      <c r="L2808" s="1"/>
      <c r="M2808" s="1"/>
      <c r="N2808" s="2"/>
      <c r="O2808" s="2"/>
      <c r="P2808" s="2"/>
      <c r="Q2808" s="1"/>
      <c r="R2808" s="1"/>
      <c r="S2808" s="1"/>
      <c r="T2808" s="1"/>
      <c r="U2808" s="2"/>
      <c r="V2808" s="1"/>
      <c r="W2808" s="1"/>
      <c r="X2808" s="2"/>
      <c r="Y2808" s="1"/>
      <c r="Z2808" s="1"/>
      <c r="AA2808" s="2"/>
      <c r="AB2808" s="1"/>
      <c r="AC2808" s="1"/>
      <c r="AD2808" s="2"/>
      <c r="AE2808" s="1"/>
      <c r="AF2808" s="2"/>
      <c r="AG2808" s="2"/>
      <c r="AH2808" s="1"/>
      <c r="AI2808" s="1"/>
      <c r="AJ2808" s="2"/>
      <c r="AK2808" s="1"/>
      <c r="AL2808" s="1"/>
      <c r="AM2808" s="49"/>
      <c r="AN2808" s="2"/>
      <c r="AO2808" s="49"/>
      <c r="AP2808" s="2"/>
    </row>
    <row r="2809" spans="1:42" x14ac:dyDescent="0.25">
      <c r="A2809" s="2"/>
      <c r="B2809" s="48"/>
      <c r="C2809" s="2"/>
      <c r="D2809" s="2"/>
      <c r="E2809" s="2"/>
      <c r="F2809" s="2"/>
      <c r="G2809" s="2"/>
      <c r="H2809" s="2"/>
      <c r="I2809" s="1"/>
      <c r="J2809" s="1"/>
      <c r="K2809" s="1"/>
      <c r="L2809" s="1"/>
      <c r="M2809" s="1"/>
      <c r="N2809" s="2"/>
      <c r="O2809" s="2"/>
      <c r="P2809" s="2"/>
      <c r="Q2809" s="1"/>
      <c r="R2809" s="1"/>
      <c r="S2809" s="1"/>
      <c r="T2809" s="1"/>
      <c r="U2809" s="2"/>
      <c r="V2809" s="1"/>
      <c r="W2809" s="1"/>
      <c r="X2809" s="2"/>
      <c r="Y2809" s="1"/>
      <c r="Z2809" s="1"/>
      <c r="AA2809" s="2"/>
      <c r="AB2809" s="1"/>
      <c r="AC2809" s="1"/>
      <c r="AD2809" s="2"/>
      <c r="AE2809" s="1"/>
      <c r="AF2809" s="2"/>
      <c r="AG2809" s="2"/>
      <c r="AH2809" s="1"/>
      <c r="AI2809" s="1"/>
      <c r="AJ2809" s="2"/>
      <c r="AK2809" s="1"/>
      <c r="AL2809" s="1"/>
      <c r="AM2809" s="49"/>
      <c r="AN2809" s="2"/>
      <c r="AO2809" s="49"/>
      <c r="AP2809" s="2"/>
    </row>
    <row r="2810" spans="1:42" x14ac:dyDescent="0.25">
      <c r="A2810" s="2"/>
      <c r="B2810" s="48"/>
      <c r="C2810" s="2"/>
      <c r="D2810" s="2"/>
      <c r="E2810" s="2"/>
      <c r="F2810" s="2"/>
      <c r="G2810" s="2"/>
      <c r="H2810" s="2"/>
      <c r="I2810" s="1"/>
      <c r="J2810" s="1"/>
      <c r="K2810" s="1"/>
      <c r="L2810" s="1"/>
      <c r="M2810" s="1"/>
      <c r="N2810" s="2"/>
      <c r="O2810" s="2"/>
      <c r="P2810" s="2"/>
      <c r="Q2810" s="1"/>
      <c r="R2810" s="1"/>
      <c r="S2810" s="1"/>
      <c r="T2810" s="1"/>
      <c r="U2810" s="2"/>
      <c r="V2810" s="1"/>
      <c r="W2810" s="1"/>
      <c r="X2810" s="2"/>
      <c r="Y2810" s="1"/>
      <c r="Z2810" s="1"/>
      <c r="AA2810" s="2"/>
      <c r="AB2810" s="1"/>
      <c r="AC2810" s="1"/>
      <c r="AD2810" s="2"/>
      <c r="AE2810" s="1"/>
      <c r="AF2810" s="2"/>
      <c r="AG2810" s="2"/>
      <c r="AH2810" s="1"/>
      <c r="AI2810" s="1"/>
      <c r="AJ2810" s="2"/>
      <c r="AK2810" s="1"/>
      <c r="AL2810" s="1"/>
      <c r="AM2810" s="49"/>
      <c r="AN2810" s="2"/>
      <c r="AO2810" s="49"/>
      <c r="AP2810" s="2"/>
    </row>
    <row r="2811" spans="1:42" x14ac:dyDescent="0.25">
      <c r="A2811" s="2"/>
      <c r="B2811" s="48"/>
      <c r="C2811" s="2"/>
      <c r="D2811" s="2"/>
      <c r="E2811" s="2"/>
      <c r="F2811" s="2"/>
      <c r="G2811" s="2"/>
      <c r="H2811" s="2"/>
      <c r="I2811" s="1"/>
      <c r="J2811" s="1"/>
      <c r="K2811" s="1"/>
      <c r="L2811" s="1"/>
      <c r="M2811" s="1"/>
      <c r="N2811" s="2"/>
      <c r="O2811" s="2"/>
      <c r="P2811" s="2"/>
      <c r="Q2811" s="1"/>
      <c r="R2811" s="1"/>
      <c r="S2811" s="1"/>
      <c r="T2811" s="1"/>
      <c r="U2811" s="2"/>
      <c r="V2811" s="1"/>
      <c r="W2811" s="1"/>
      <c r="X2811" s="2"/>
      <c r="Y2811" s="1"/>
      <c r="Z2811" s="1"/>
      <c r="AA2811" s="2"/>
      <c r="AB2811" s="1"/>
      <c r="AC2811" s="1"/>
      <c r="AD2811" s="2"/>
      <c r="AE2811" s="1"/>
      <c r="AF2811" s="2"/>
      <c r="AG2811" s="2"/>
      <c r="AH2811" s="1"/>
      <c r="AI2811" s="1"/>
      <c r="AJ2811" s="2"/>
      <c r="AK2811" s="1"/>
      <c r="AL2811" s="1"/>
      <c r="AM2811" s="73"/>
      <c r="AN2811" s="57"/>
      <c r="AO2811" s="73"/>
      <c r="AP2811" s="57"/>
    </row>
    <row r="2812" spans="1:42" x14ac:dyDescent="0.25">
      <c r="A2812" s="2"/>
      <c r="B2812" s="48"/>
      <c r="C2812" s="2"/>
      <c r="D2812" s="2"/>
      <c r="E2812" s="2"/>
      <c r="F2812" s="2"/>
      <c r="G2812" s="2"/>
      <c r="H2812" s="2"/>
      <c r="I2812" s="1"/>
      <c r="J2812" s="1"/>
      <c r="K2812" s="1"/>
      <c r="L2812" s="1"/>
      <c r="M2812" s="1"/>
      <c r="N2812" s="2"/>
      <c r="O2812" s="2"/>
      <c r="P2812" s="2"/>
      <c r="Q2812" s="1"/>
      <c r="R2812" s="1"/>
      <c r="S2812" s="1"/>
      <c r="T2812" s="1"/>
      <c r="U2812" s="2"/>
      <c r="V2812" s="1"/>
      <c r="W2812" s="1"/>
      <c r="X2812" s="2"/>
      <c r="Y2812" s="1"/>
      <c r="Z2812" s="1"/>
      <c r="AA2812" s="2"/>
      <c r="AB2812" s="1"/>
      <c r="AC2812" s="1"/>
      <c r="AD2812" s="2"/>
      <c r="AE2812" s="1"/>
      <c r="AF2812" s="2"/>
      <c r="AG2812" s="2"/>
      <c r="AH2812" s="1"/>
      <c r="AI2812" s="1"/>
      <c r="AJ2812" s="2"/>
      <c r="AK2812" s="1"/>
      <c r="AL2812" s="1"/>
      <c r="AM2812" s="49"/>
      <c r="AN2812" s="2"/>
      <c r="AO2812" s="49"/>
      <c r="AP2812" s="2"/>
    </row>
    <row r="2813" spans="1:42" x14ac:dyDescent="0.25">
      <c r="A2813" s="2"/>
      <c r="B2813" s="48"/>
      <c r="C2813" s="2"/>
      <c r="D2813" s="2"/>
      <c r="E2813" s="2"/>
      <c r="F2813" s="2"/>
      <c r="G2813" s="2"/>
      <c r="H2813" s="2"/>
      <c r="I2813" s="1"/>
      <c r="J2813" s="1"/>
      <c r="K2813" s="1"/>
      <c r="L2813" s="1"/>
      <c r="M2813" s="1"/>
      <c r="N2813" s="2"/>
      <c r="O2813" s="2"/>
      <c r="P2813" s="2"/>
      <c r="Q2813" s="1"/>
      <c r="R2813" s="1"/>
      <c r="S2813" s="1"/>
      <c r="T2813" s="1"/>
      <c r="U2813" s="2"/>
      <c r="V2813" s="1"/>
      <c r="W2813" s="1"/>
      <c r="X2813" s="2"/>
      <c r="Y2813" s="1"/>
      <c r="Z2813" s="1"/>
      <c r="AA2813" s="2"/>
      <c r="AB2813" s="1"/>
      <c r="AC2813" s="1"/>
      <c r="AD2813" s="2"/>
      <c r="AE2813" s="1"/>
      <c r="AF2813" s="2"/>
      <c r="AG2813" s="2"/>
      <c r="AH2813" s="1"/>
      <c r="AI2813" s="1"/>
      <c r="AJ2813" s="2"/>
      <c r="AK2813" s="1"/>
      <c r="AL2813" s="1"/>
      <c r="AM2813" s="74"/>
      <c r="AN2813" s="75"/>
      <c r="AO2813" s="74"/>
      <c r="AP2813" s="75"/>
    </row>
    <row r="2814" spans="1:42" x14ac:dyDescent="0.25">
      <c r="A2814" s="2"/>
      <c r="B2814" s="48"/>
      <c r="C2814" s="2"/>
      <c r="D2814" s="2"/>
      <c r="E2814" s="2"/>
      <c r="F2814" s="2"/>
      <c r="G2814" s="2"/>
      <c r="H2814" s="2"/>
      <c r="I2814" s="1"/>
      <c r="J2814" s="1"/>
      <c r="K2814" s="1"/>
      <c r="L2814" s="1"/>
      <c r="M2814" s="1"/>
      <c r="N2814" s="2"/>
      <c r="O2814" s="2"/>
      <c r="P2814" s="2"/>
      <c r="Q2814" s="1"/>
      <c r="R2814" s="1"/>
      <c r="S2814" s="1"/>
      <c r="T2814" s="1"/>
      <c r="U2814" s="2"/>
      <c r="V2814" s="1"/>
      <c r="W2814" s="1"/>
      <c r="X2814" s="2"/>
      <c r="Y2814" s="1"/>
      <c r="Z2814" s="1"/>
      <c r="AA2814" s="2"/>
      <c r="AB2814" s="1"/>
      <c r="AC2814" s="1"/>
      <c r="AD2814" s="2"/>
      <c r="AE2814" s="1"/>
      <c r="AF2814" s="2"/>
      <c r="AG2814" s="2"/>
      <c r="AH2814" s="1"/>
      <c r="AI2814" s="1"/>
      <c r="AJ2814" s="2"/>
      <c r="AK2814" s="1"/>
      <c r="AL2814" s="1"/>
      <c r="AM2814" s="49"/>
      <c r="AN2814" s="2"/>
      <c r="AO2814" s="49"/>
      <c r="AP2814" s="2"/>
    </row>
    <row r="2815" spans="1:42" x14ac:dyDescent="0.25">
      <c r="A2815" s="2"/>
      <c r="B2815" s="48"/>
      <c r="C2815" s="2"/>
      <c r="D2815" s="2"/>
      <c r="E2815" s="2"/>
      <c r="F2815" s="2"/>
      <c r="G2815" s="2"/>
      <c r="H2815" s="2"/>
      <c r="I2815" s="1"/>
      <c r="J2815" s="1"/>
      <c r="K2815" s="1"/>
      <c r="L2815" s="1"/>
      <c r="M2815" s="1"/>
      <c r="N2815" s="2"/>
      <c r="O2815" s="2"/>
      <c r="P2815" s="2"/>
      <c r="Q2815" s="1"/>
      <c r="R2815" s="1"/>
      <c r="S2815" s="1"/>
      <c r="T2815" s="1"/>
      <c r="U2815" s="2"/>
      <c r="V2815" s="1"/>
      <c r="W2815" s="1"/>
      <c r="X2815" s="2"/>
      <c r="Y2815" s="1"/>
      <c r="Z2815" s="1"/>
      <c r="AA2815" s="2"/>
      <c r="AB2815" s="1"/>
      <c r="AC2815" s="1"/>
      <c r="AD2815" s="2"/>
      <c r="AE2815" s="1"/>
      <c r="AF2815" s="2"/>
      <c r="AG2815" s="2"/>
      <c r="AH2815" s="1"/>
      <c r="AI2815" s="1"/>
      <c r="AJ2815" s="2"/>
      <c r="AK2815" s="1"/>
      <c r="AL2815" s="1"/>
      <c r="AM2815" s="49"/>
      <c r="AN2815" s="2"/>
      <c r="AO2815" s="49"/>
      <c r="AP2815" s="2"/>
    </row>
    <row r="2816" spans="1:42" x14ac:dyDescent="0.25">
      <c r="A2816" s="2"/>
      <c r="B2816" s="48"/>
      <c r="C2816" s="2"/>
      <c r="D2816" s="2"/>
      <c r="E2816" s="2"/>
      <c r="F2816" s="2"/>
      <c r="G2816" s="2"/>
      <c r="H2816" s="2"/>
      <c r="I2816" s="1"/>
      <c r="J2816" s="1"/>
      <c r="K2816" s="1"/>
      <c r="L2816" s="1"/>
      <c r="M2816" s="1"/>
      <c r="N2816" s="2"/>
      <c r="O2816" s="2"/>
      <c r="P2816" s="2"/>
      <c r="Q2816" s="1"/>
      <c r="R2816" s="1"/>
      <c r="S2816" s="1"/>
      <c r="T2816" s="1"/>
      <c r="U2816" s="2"/>
      <c r="V2816" s="1"/>
      <c r="W2816" s="1"/>
      <c r="X2816" s="2"/>
      <c r="Y2816" s="1"/>
      <c r="Z2816" s="1"/>
      <c r="AA2816" s="2"/>
      <c r="AB2816" s="1"/>
      <c r="AC2816" s="1"/>
      <c r="AD2816" s="2"/>
      <c r="AE2816" s="1"/>
      <c r="AF2816" s="2"/>
      <c r="AG2816" s="2"/>
      <c r="AH2816" s="1"/>
      <c r="AI2816" s="1"/>
      <c r="AJ2816" s="2"/>
      <c r="AK2816" s="1"/>
      <c r="AL2816" s="1"/>
      <c r="AM2816" s="49"/>
      <c r="AN2816" s="2"/>
      <c r="AO2816" s="49"/>
      <c r="AP2816" s="2"/>
    </row>
    <row r="2817" spans="1:42" x14ac:dyDescent="0.25">
      <c r="A2817" s="2"/>
      <c r="B2817" s="48"/>
      <c r="C2817" s="2"/>
      <c r="D2817" s="2"/>
      <c r="E2817" s="2"/>
      <c r="F2817" s="2"/>
      <c r="G2817" s="2"/>
      <c r="H2817" s="2"/>
      <c r="I2817" s="1"/>
      <c r="J2817" s="1"/>
      <c r="K2817" s="1"/>
      <c r="L2817" s="1"/>
      <c r="M2817" s="1"/>
      <c r="N2817" s="2"/>
      <c r="O2817" s="2"/>
      <c r="P2817" s="2"/>
      <c r="Q2817" s="1"/>
      <c r="R2817" s="1"/>
      <c r="S2817" s="1"/>
      <c r="T2817" s="1"/>
      <c r="U2817" s="2"/>
      <c r="V2817" s="1"/>
      <c r="W2817" s="1"/>
      <c r="X2817" s="2"/>
      <c r="Y2817" s="1"/>
      <c r="Z2817" s="1"/>
      <c r="AA2817" s="2"/>
      <c r="AB2817" s="1"/>
      <c r="AC2817" s="1"/>
      <c r="AD2817" s="2"/>
      <c r="AE2817" s="1"/>
      <c r="AF2817" s="2"/>
      <c r="AG2817" s="2"/>
      <c r="AH2817" s="1"/>
      <c r="AI2817" s="1"/>
      <c r="AJ2817" s="2"/>
      <c r="AK2817" s="1"/>
      <c r="AL2817" s="1"/>
      <c r="AM2817" s="49"/>
      <c r="AN2817" s="2"/>
      <c r="AO2817" s="49"/>
      <c r="AP2817" s="2"/>
    </row>
    <row r="2818" spans="1:42" x14ac:dyDescent="0.25">
      <c r="A2818" s="2"/>
      <c r="B2818" s="48"/>
      <c r="C2818" s="2"/>
      <c r="D2818" s="2"/>
      <c r="E2818" s="2"/>
      <c r="F2818" s="2"/>
      <c r="G2818" s="2"/>
      <c r="H2818" s="2"/>
      <c r="I2818" s="1"/>
      <c r="J2818" s="1"/>
      <c r="K2818" s="1"/>
      <c r="L2818" s="1"/>
      <c r="M2818" s="1"/>
      <c r="N2818" s="2"/>
      <c r="O2818" s="2"/>
      <c r="P2818" s="2"/>
      <c r="Q2818" s="1"/>
      <c r="R2818" s="1"/>
      <c r="S2818" s="1"/>
      <c r="T2818" s="1"/>
      <c r="U2818" s="2"/>
      <c r="V2818" s="1"/>
      <c r="W2818" s="1"/>
      <c r="X2818" s="2"/>
      <c r="Y2818" s="1"/>
      <c r="Z2818" s="1"/>
      <c r="AA2818" s="2"/>
      <c r="AB2818" s="1"/>
      <c r="AC2818" s="1"/>
      <c r="AD2818" s="2"/>
      <c r="AE2818" s="1"/>
      <c r="AF2818" s="2"/>
      <c r="AG2818" s="2"/>
      <c r="AH2818" s="1"/>
      <c r="AI2818" s="1"/>
      <c r="AJ2818" s="2"/>
      <c r="AK2818" s="1"/>
      <c r="AL2818" s="1"/>
      <c r="AM2818" s="49"/>
      <c r="AN2818" s="2"/>
      <c r="AO2818" s="49"/>
      <c r="AP2818" s="2"/>
    </row>
    <row r="2819" spans="1:42" x14ac:dyDescent="0.25">
      <c r="A2819" s="2"/>
      <c r="B2819" s="48"/>
      <c r="C2819" s="2"/>
      <c r="D2819" s="2"/>
      <c r="E2819" s="2"/>
      <c r="F2819" s="2"/>
      <c r="G2819" s="2"/>
      <c r="H2819" s="2"/>
      <c r="I2819" s="1"/>
      <c r="J2819" s="1"/>
      <c r="K2819" s="1"/>
      <c r="L2819" s="1"/>
      <c r="M2819" s="1"/>
      <c r="N2819" s="2"/>
      <c r="O2819" s="2"/>
      <c r="P2819" s="2"/>
      <c r="Q2819" s="1"/>
      <c r="R2819" s="1"/>
      <c r="S2819" s="1"/>
      <c r="T2819" s="1"/>
      <c r="U2819" s="2"/>
      <c r="V2819" s="1"/>
      <c r="W2819" s="1"/>
      <c r="X2819" s="2"/>
      <c r="Y2819" s="1"/>
      <c r="Z2819" s="1"/>
      <c r="AA2819" s="2"/>
      <c r="AB2819" s="1"/>
      <c r="AC2819" s="1"/>
      <c r="AD2819" s="2"/>
      <c r="AE2819" s="1"/>
      <c r="AF2819" s="2"/>
      <c r="AG2819" s="2"/>
      <c r="AH2819" s="1"/>
      <c r="AI2819" s="1"/>
      <c r="AJ2819" s="2"/>
      <c r="AK2819" s="1"/>
      <c r="AL2819" s="1"/>
      <c r="AM2819" s="49"/>
      <c r="AN2819" s="2"/>
      <c r="AO2819" s="49"/>
      <c r="AP2819" s="2"/>
    </row>
    <row r="2820" spans="1:42" x14ac:dyDescent="0.25">
      <c r="A2820" s="2"/>
      <c r="B2820" s="48"/>
      <c r="C2820" s="2"/>
      <c r="D2820" s="2"/>
      <c r="E2820" s="2"/>
      <c r="F2820" s="2"/>
      <c r="G2820" s="2"/>
      <c r="H2820" s="2"/>
      <c r="I2820" s="1"/>
      <c r="J2820" s="1"/>
      <c r="K2820" s="1"/>
      <c r="L2820" s="1"/>
      <c r="M2820" s="1"/>
      <c r="N2820" s="2"/>
      <c r="O2820" s="2"/>
      <c r="P2820" s="2"/>
      <c r="Q2820" s="1"/>
      <c r="R2820" s="1"/>
      <c r="S2820" s="1"/>
      <c r="T2820" s="1"/>
      <c r="U2820" s="2"/>
      <c r="V2820" s="1"/>
      <c r="W2820" s="1"/>
      <c r="X2820" s="2"/>
      <c r="Y2820" s="1"/>
      <c r="Z2820" s="1"/>
      <c r="AA2820" s="2"/>
      <c r="AB2820" s="1"/>
      <c r="AC2820" s="1"/>
      <c r="AD2820" s="2"/>
      <c r="AE2820" s="1"/>
      <c r="AF2820" s="2"/>
      <c r="AG2820" s="2"/>
      <c r="AH2820" s="1"/>
      <c r="AI2820" s="1"/>
      <c r="AJ2820" s="2"/>
      <c r="AK2820" s="1"/>
      <c r="AL2820" s="1"/>
      <c r="AM2820" s="49"/>
      <c r="AN2820" s="2"/>
      <c r="AO2820" s="49"/>
      <c r="AP2820" s="2"/>
    </row>
    <row r="2821" spans="1:42" x14ac:dyDescent="0.25">
      <c r="A2821" s="2"/>
      <c r="B2821" s="48"/>
      <c r="C2821" s="2"/>
      <c r="D2821" s="2"/>
      <c r="E2821" s="2"/>
      <c r="F2821" s="2"/>
      <c r="G2821" s="2"/>
      <c r="H2821" s="2"/>
      <c r="I2821" s="1"/>
      <c r="J2821" s="1"/>
      <c r="K2821" s="1"/>
      <c r="L2821" s="1"/>
      <c r="M2821" s="1"/>
      <c r="N2821" s="2"/>
      <c r="O2821" s="2"/>
      <c r="P2821" s="2"/>
      <c r="Q2821" s="1"/>
      <c r="R2821" s="1"/>
      <c r="S2821" s="1"/>
      <c r="T2821" s="1"/>
      <c r="U2821" s="2"/>
      <c r="V2821" s="1"/>
      <c r="W2821" s="1"/>
      <c r="X2821" s="2"/>
      <c r="Y2821" s="1"/>
      <c r="Z2821" s="1"/>
      <c r="AA2821" s="2"/>
      <c r="AB2821" s="1"/>
      <c r="AC2821" s="1"/>
      <c r="AD2821" s="2"/>
      <c r="AE2821" s="1"/>
      <c r="AF2821" s="2"/>
      <c r="AG2821" s="2"/>
      <c r="AH2821" s="1"/>
      <c r="AI2821" s="1"/>
      <c r="AJ2821" s="2"/>
      <c r="AK2821" s="1"/>
      <c r="AL2821" s="1"/>
      <c r="AM2821" s="49"/>
      <c r="AN2821" s="2"/>
      <c r="AO2821" s="49"/>
      <c r="AP2821" s="2"/>
    </row>
    <row r="2822" spans="1:42" x14ac:dyDescent="0.25">
      <c r="A2822" s="2"/>
      <c r="B2822" s="48"/>
      <c r="C2822" s="2"/>
      <c r="D2822" s="2"/>
      <c r="E2822" s="2"/>
      <c r="F2822" s="2"/>
      <c r="G2822" s="2"/>
      <c r="H2822" s="2"/>
      <c r="I2822" s="1"/>
      <c r="J2822" s="1"/>
      <c r="K2822" s="1"/>
      <c r="L2822" s="1"/>
      <c r="M2822" s="1"/>
      <c r="N2822" s="2"/>
      <c r="O2822" s="2"/>
      <c r="P2822" s="2"/>
      <c r="Q2822" s="1"/>
      <c r="R2822" s="1"/>
      <c r="S2822" s="1"/>
      <c r="T2822" s="1"/>
      <c r="U2822" s="2"/>
      <c r="V2822" s="1"/>
      <c r="W2822" s="1"/>
      <c r="X2822" s="2"/>
      <c r="Y2822" s="1"/>
      <c r="Z2822" s="1"/>
      <c r="AA2822" s="2"/>
      <c r="AB2822" s="1"/>
      <c r="AC2822" s="1"/>
      <c r="AD2822" s="2"/>
      <c r="AE2822" s="1"/>
      <c r="AF2822" s="2"/>
      <c r="AG2822" s="2"/>
      <c r="AH2822" s="1"/>
      <c r="AI2822" s="1"/>
      <c r="AJ2822" s="2"/>
      <c r="AK2822" s="1"/>
      <c r="AL2822" s="1"/>
      <c r="AM2822" s="49"/>
      <c r="AN2822" s="2"/>
      <c r="AO2822" s="49"/>
      <c r="AP2822" s="2"/>
    </row>
    <row r="2823" spans="1:42" x14ac:dyDescent="0.25">
      <c r="A2823" s="2"/>
      <c r="B2823" s="48"/>
      <c r="C2823" s="2"/>
      <c r="D2823" s="2"/>
      <c r="E2823" s="2"/>
      <c r="F2823" s="2"/>
      <c r="G2823" s="2"/>
      <c r="H2823" s="2"/>
      <c r="I2823" s="1"/>
      <c r="J2823" s="1"/>
      <c r="K2823" s="1"/>
      <c r="L2823" s="1"/>
      <c r="M2823" s="1"/>
      <c r="N2823" s="2"/>
      <c r="O2823" s="2"/>
      <c r="P2823" s="2"/>
      <c r="Q2823" s="1"/>
      <c r="R2823" s="1"/>
      <c r="S2823" s="1"/>
      <c r="T2823" s="1"/>
      <c r="U2823" s="2"/>
      <c r="V2823" s="1"/>
      <c r="W2823" s="1"/>
      <c r="X2823" s="2"/>
      <c r="Y2823" s="1"/>
      <c r="Z2823" s="1"/>
      <c r="AA2823" s="2"/>
      <c r="AB2823" s="1"/>
      <c r="AC2823" s="1"/>
      <c r="AD2823" s="2"/>
      <c r="AE2823" s="1"/>
      <c r="AF2823" s="2"/>
      <c r="AG2823" s="2"/>
      <c r="AH2823" s="1"/>
      <c r="AI2823" s="1"/>
      <c r="AJ2823" s="2"/>
      <c r="AK2823" s="1"/>
      <c r="AL2823" s="1"/>
      <c r="AM2823" s="49"/>
      <c r="AN2823" s="2"/>
      <c r="AO2823" s="49"/>
      <c r="AP2823" s="2"/>
    </row>
    <row r="2824" spans="1:42" x14ac:dyDescent="0.25">
      <c r="A2824" s="2"/>
      <c r="B2824" s="48"/>
      <c r="C2824" s="2"/>
      <c r="D2824" s="2"/>
      <c r="E2824" s="2"/>
      <c r="F2824" s="2"/>
      <c r="G2824" s="2"/>
      <c r="H2824" s="2"/>
      <c r="I2824" s="1"/>
      <c r="J2824" s="1"/>
      <c r="K2824" s="1"/>
      <c r="L2824" s="1"/>
      <c r="M2824" s="1"/>
      <c r="N2824" s="2"/>
      <c r="O2824" s="2"/>
      <c r="P2824" s="2"/>
      <c r="Q2824" s="1"/>
      <c r="R2824" s="1"/>
      <c r="S2824" s="1"/>
      <c r="T2824" s="1"/>
      <c r="U2824" s="2"/>
      <c r="V2824" s="1"/>
      <c r="W2824" s="1"/>
      <c r="X2824" s="2"/>
      <c r="Y2824" s="1"/>
      <c r="Z2824" s="1"/>
      <c r="AA2824" s="2"/>
      <c r="AB2824" s="1"/>
      <c r="AC2824" s="1"/>
      <c r="AD2824" s="2"/>
      <c r="AE2824" s="1"/>
      <c r="AF2824" s="2"/>
      <c r="AG2824" s="2"/>
      <c r="AH2824" s="1"/>
      <c r="AI2824" s="1"/>
      <c r="AJ2824" s="2"/>
      <c r="AK2824" s="1"/>
      <c r="AL2824" s="1"/>
      <c r="AM2824" s="49"/>
      <c r="AN2824" s="2"/>
      <c r="AO2824" s="49"/>
      <c r="AP2824" s="2"/>
    </row>
    <row r="2825" spans="1:42" x14ac:dyDescent="0.25">
      <c r="A2825" s="2"/>
      <c r="B2825" s="48"/>
      <c r="C2825" s="2"/>
      <c r="D2825" s="2"/>
      <c r="E2825" s="2"/>
      <c r="F2825" s="2"/>
      <c r="G2825" s="2"/>
      <c r="H2825" s="2"/>
      <c r="I2825" s="1"/>
      <c r="J2825" s="1"/>
      <c r="K2825" s="1"/>
      <c r="L2825" s="1"/>
      <c r="M2825" s="1"/>
      <c r="N2825" s="2"/>
      <c r="O2825" s="2"/>
      <c r="P2825" s="2"/>
      <c r="Q2825" s="1"/>
      <c r="R2825" s="1"/>
      <c r="S2825" s="1"/>
      <c r="T2825" s="1"/>
      <c r="U2825" s="2"/>
      <c r="V2825" s="1"/>
      <c r="W2825" s="1"/>
      <c r="X2825" s="2"/>
      <c r="Y2825" s="1"/>
      <c r="Z2825" s="1"/>
      <c r="AA2825" s="2"/>
      <c r="AB2825" s="1"/>
      <c r="AC2825" s="1"/>
      <c r="AD2825" s="2"/>
      <c r="AE2825" s="1"/>
      <c r="AF2825" s="2"/>
      <c r="AG2825" s="2"/>
      <c r="AH2825" s="1"/>
      <c r="AI2825" s="1"/>
      <c r="AJ2825" s="2"/>
      <c r="AK2825" s="1"/>
      <c r="AL2825" s="1"/>
      <c r="AM2825" s="49"/>
      <c r="AN2825" s="2"/>
      <c r="AO2825" s="49"/>
      <c r="AP2825" s="2"/>
    </row>
    <row r="2826" spans="1:42" x14ac:dyDescent="0.25">
      <c r="A2826" s="2"/>
      <c r="B2826" s="48"/>
      <c r="C2826" s="2"/>
      <c r="D2826" s="2"/>
      <c r="E2826" s="2"/>
      <c r="F2826" s="2"/>
      <c r="G2826" s="2"/>
      <c r="H2826" s="2"/>
      <c r="I2826" s="1"/>
      <c r="J2826" s="1"/>
      <c r="K2826" s="1"/>
      <c r="L2826" s="1"/>
      <c r="M2826" s="1"/>
      <c r="N2826" s="2"/>
      <c r="O2826" s="2"/>
      <c r="P2826" s="2"/>
      <c r="Q2826" s="1"/>
      <c r="R2826" s="1"/>
      <c r="S2826" s="1"/>
      <c r="T2826" s="1"/>
      <c r="U2826" s="2"/>
      <c r="V2826" s="1"/>
      <c r="W2826" s="1"/>
      <c r="X2826" s="2"/>
      <c r="Y2826" s="1"/>
      <c r="Z2826" s="1"/>
      <c r="AA2826" s="2"/>
      <c r="AB2826" s="1"/>
      <c r="AC2826" s="1"/>
      <c r="AD2826" s="2"/>
      <c r="AE2826" s="1"/>
      <c r="AF2826" s="2"/>
      <c r="AG2826" s="2"/>
      <c r="AH2826" s="1"/>
      <c r="AI2826" s="1"/>
      <c r="AJ2826" s="2"/>
      <c r="AK2826" s="1"/>
      <c r="AL2826" s="1"/>
      <c r="AM2826" s="49"/>
      <c r="AN2826" s="2"/>
      <c r="AO2826" s="49"/>
      <c r="AP2826" s="2"/>
    </row>
    <row r="2827" spans="1:42" x14ac:dyDescent="0.25">
      <c r="A2827" s="2"/>
      <c r="B2827" s="48"/>
      <c r="C2827" s="2"/>
      <c r="D2827" s="2"/>
      <c r="E2827" s="2"/>
      <c r="F2827" s="2"/>
      <c r="G2827" s="2"/>
      <c r="H2827" s="2"/>
      <c r="I2827" s="1"/>
      <c r="J2827" s="1"/>
      <c r="K2827" s="1"/>
      <c r="L2827" s="1"/>
      <c r="M2827" s="1"/>
      <c r="N2827" s="2"/>
      <c r="O2827" s="2"/>
      <c r="P2827" s="2"/>
      <c r="Q2827" s="1"/>
      <c r="R2827" s="1"/>
      <c r="S2827" s="1"/>
      <c r="T2827" s="1"/>
      <c r="U2827" s="2"/>
      <c r="V2827" s="1"/>
      <c r="W2827" s="1"/>
      <c r="X2827" s="2"/>
      <c r="Y2827" s="1"/>
      <c r="Z2827" s="1"/>
      <c r="AA2827" s="2"/>
      <c r="AB2827" s="1"/>
      <c r="AC2827" s="1"/>
      <c r="AD2827" s="2"/>
      <c r="AE2827" s="1"/>
      <c r="AF2827" s="2"/>
      <c r="AG2827" s="2"/>
      <c r="AH2827" s="1"/>
      <c r="AI2827" s="1"/>
      <c r="AJ2827" s="2"/>
      <c r="AK2827" s="1"/>
      <c r="AL2827" s="1"/>
      <c r="AM2827" s="49"/>
      <c r="AN2827" s="2"/>
      <c r="AO2827" s="49"/>
      <c r="AP2827" s="2"/>
    </row>
    <row r="2828" spans="1:42" x14ac:dyDescent="0.25">
      <c r="A2828" s="2"/>
      <c r="B2828" s="48"/>
      <c r="C2828" s="2"/>
      <c r="D2828" s="2"/>
      <c r="E2828" s="2"/>
      <c r="F2828" s="2"/>
      <c r="G2828" s="2"/>
      <c r="H2828" s="2"/>
      <c r="I2828" s="1"/>
      <c r="J2828" s="1"/>
      <c r="K2828" s="1"/>
      <c r="L2828" s="1"/>
      <c r="M2828" s="1"/>
      <c r="N2828" s="2"/>
      <c r="O2828" s="2"/>
      <c r="P2828" s="2"/>
      <c r="Q2828" s="1"/>
      <c r="R2828" s="1"/>
      <c r="S2828" s="1"/>
      <c r="T2828" s="1"/>
      <c r="U2828" s="2"/>
      <c r="V2828" s="1"/>
      <c r="W2828" s="1"/>
      <c r="X2828" s="2"/>
      <c r="Y2828" s="1"/>
      <c r="Z2828" s="1"/>
      <c r="AA2828" s="2"/>
      <c r="AB2828" s="1"/>
      <c r="AC2828" s="1"/>
      <c r="AD2828" s="2"/>
      <c r="AE2828" s="1"/>
      <c r="AF2828" s="2"/>
      <c r="AG2828" s="2"/>
      <c r="AH2828" s="1"/>
      <c r="AI2828" s="1"/>
      <c r="AJ2828" s="2"/>
      <c r="AK2828" s="1"/>
      <c r="AL2828" s="1"/>
      <c r="AM2828" s="49"/>
      <c r="AN2828" s="2"/>
      <c r="AO2828" s="49"/>
      <c r="AP2828" s="2"/>
    </row>
    <row r="2829" spans="1:42" x14ac:dyDescent="0.25">
      <c r="A2829" s="2"/>
      <c r="B2829" s="47"/>
      <c r="C2829" s="2"/>
      <c r="D2829" s="2"/>
      <c r="E2829" s="2"/>
      <c r="F2829" s="2"/>
      <c r="G2829" s="2"/>
      <c r="H2829" s="2"/>
      <c r="I2829" s="1"/>
      <c r="J2829" s="1"/>
      <c r="K2829" s="1"/>
      <c r="L2829" s="1"/>
      <c r="M2829" s="1"/>
      <c r="N2829" s="2"/>
      <c r="O2829" s="2"/>
      <c r="P2829" s="2"/>
      <c r="Q2829" s="1"/>
      <c r="R2829" s="1"/>
      <c r="S2829" s="1"/>
      <c r="T2829" s="1"/>
      <c r="U2829" s="2"/>
      <c r="V2829" s="1"/>
      <c r="W2829" s="1"/>
      <c r="X2829" s="2"/>
      <c r="Y2829" s="1"/>
      <c r="Z2829" s="1"/>
      <c r="AA2829" s="2"/>
      <c r="AB2829" s="1"/>
      <c r="AC2829" s="1"/>
      <c r="AD2829" s="2"/>
      <c r="AE2829" s="1"/>
      <c r="AF2829" s="2"/>
      <c r="AG2829" s="2"/>
      <c r="AH2829" s="1"/>
      <c r="AI2829" s="1"/>
      <c r="AJ2829" s="2"/>
      <c r="AK2829" s="1"/>
      <c r="AL2829" s="1"/>
      <c r="AM2829" s="49"/>
      <c r="AN2829" s="2"/>
      <c r="AO2829" s="49"/>
      <c r="AP2829" s="2"/>
    </row>
    <row r="2830" spans="1:42" x14ac:dyDescent="0.25">
      <c r="A2830" s="2"/>
      <c r="B2830" s="47"/>
      <c r="C2830" s="2"/>
      <c r="D2830" s="2"/>
      <c r="E2830" s="2"/>
      <c r="F2830" s="2"/>
      <c r="G2830" s="2"/>
      <c r="H2830" s="2"/>
      <c r="I2830" s="1"/>
      <c r="J2830" s="1"/>
      <c r="K2830" s="1"/>
      <c r="L2830" s="1"/>
      <c r="M2830" s="1"/>
      <c r="N2830" s="2"/>
      <c r="O2830" s="2"/>
      <c r="P2830" s="2"/>
      <c r="Q2830" s="1"/>
      <c r="R2830" s="1"/>
      <c r="S2830" s="1"/>
      <c r="T2830" s="1"/>
      <c r="U2830" s="2"/>
      <c r="V2830" s="1"/>
      <c r="W2830" s="1"/>
      <c r="X2830" s="2"/>
      <c r="Y2830" s="1"/>
      <c r="Z2830" s="1"/>
      <c r="AA2830" s="2"/>
      <c r="AB2830" s="1"/>
      <c r="AC2830" s="1"/>
      <c r="AD2830" s="2"/>
      <c r="AE2830" s="1"/>
      <c r="AF2830" s="2"/>
      <c r="AG2830" s="2"/>
      <c r="AH2830" s="1"/>
      <c r="AI2830" s="1"/>
      <c r="AJ2830" s="2"/>
      <c r="AK2830" s="1"/>
      <c r="AL2830" s="1"/>
      <c r="AM2830" s="49"/>
      <c r="AN2830" s="2"/>
      <c r="AO2830" s="49"/>
      <c r="AP2830" s="2"/>
    </row>
    <row r="2831" spans="1:42" x14ac:dyDescent="0.25">
      <c r="A2831" s="2"/>
      <c r="B2831" s="47"/>
      <c r="C2831" s="2"/>
      <c r="D2831" s="2"/>
      <c r="E2831" s="2"/>
      <c r="F2831" s="2"/>
      <c r="G2831" s="2"/>
      <c r="H2831" s="2"/>
      <c r="I2831" s="1"/>
      <c r="J2831" s="1"/>
      <c r="K2831" s="1"/>
      <c r="L2831" s="1"/>
      <c r="M2831" s="1"/>
      <c r="N2831" s="2"/>
      <c r="O2831" s="2"/>
      <c r="P2831" s="2"/>
      <c r="Q2831" s="1"/>
      <c r="R2831" s="1"/>
      <c r="S2831" s="1"/>
      <c r="T2831" s="1"/>
      <c r="U2831" s="2"/>
      <c r="V2831" s="1"/>
      <c r="W2831" s="1"/>
      <c r="X2831" s="2"/>
      <c r="Y2831" s="1"/>
      <c r="Z2831" s="1"/>
      <c r="AA2831" s="2"/>
      <c r="AB2831" s="1"/>
      <c r="AC2831" s="1"/>
      <c r="AD2831" s="2"/>
      <c r="AE2831" s="1"/>
      <c r="AF2831" s="2"/>
      <c r="AG2831" s="2"/>
      <c r="AH2831" s="1"/>
      <c r="AI2831" s="1"/>
      <c r="AJ2831" s="2"/>
      <c r="AK2831" s="1"/>
      <c r="AL2831" s="1"/>
      <c r="AM2831" s="49"/>
      <c r="AN2831" s="2"/>
      <c r="AO2831" s="49"/>
      <c r="AP2831" s="2"/>
    </row>
    <row r="2832" spans="1:42" x14ac:dyDescent="0.25">
      <c r="A2832" s="2"/>
      <c r="B2832" s="48"/>
      <c r="C2832" s="2"/>
      <c r="D2832" s="2"/>
      <c r="E2832" s="2"/>
      <c r="F2832" s="2"/>
      <c r="G2832" s="2"/>
      <c r="H2832" s="2"/>
      <c r="I2832" s="1"/>
      <c r="J2832" s="1"/>
      <c r="K2832" s="1"/>
      <c r="L2832" s="1"/>
      <c r="M2832" s="1"/>
      <c r="N2832" s="2"/>
      <c r="O2832" s="2"/>
      <c r="P2832" s="2"/>
      <c r="Q2832" s="1"/>
      <c r="R2832" s="1"/>
      <c r="S2832" s="1"/>
      <c r="T2832" s="1"/>
      <c r="U2832" s="2"/>
      <c r="V2832" s="1"/>
      <c r="W2832" s="1"/>
      <c r="X2832" s="2"/>
      <c r="Y2832" s="1"/>
      <c r="Z2832" s="1"/>
      <c r="AA2832" s="2"/>
      <c r="AB2832" s="1"/>
      <c r="AC2832" s="1"/>
      <c r="AD2832" s="2"/>
      <c r="AE2832" s="1"/>
      <c r="AF2832" s="2"/>
      <c r="AG2832" s="2"/>
      <c r="AH2832" s="1"/>
      <c r="AI2832" s="1"/>
      <c r="AJ2832" s="2"/>
      <c r="AK2832" s="1"/>
      <c r="AL2832" s="1"/>
      <c r="AM2832" s="49"/>
      <c r="AN2832" s="2"/>
      <c r="AO2832" s="49"/>
      <c r="AP2832" s="2"/>
    </row>
    <row r="2833" spans="1:42" x14ac:dyDescent="0.25">
      <c r="A2833" s="2"/>
      <c r="B2833" s="48"/>
      <c r="C2833" s="2"/>
      <c r="D2833" s="2"/>
      <c r="E2833" s="2"/>
      <c r="F2833" s="2"/>
      <c r="G2833" s="2"/>
      <c r="H2833" s="2"/>
      <c r="I2833" s="1"/>
      <c r="J2833" s="1"/>
      <c r="K2833" s="1"/>
      <c r="L2833" s="1"/>
      <c r="M2833" s="1"/>
      <c r="N2833" s="2"/>
      <c r="O2833" s="2"/>
      <c r="P2833" s="2"/>
      <c r="Q2833" s="1"/>
      <c r="R2833" s="1"/>
      <c r="S2833" s="1"/>
      <c r="T2833" s="1"/>
      <c r="U2833" s="2"/>
      <c r="V2833" s="1"/>
      <c r="W2833" s="1"/>
      <c r="X2833" s="2"/>
      <c r="Y2833" s="1"/>
      <c r="Z2833" s="1"/>
      <c r="AA2833" s="2"/>
      <c r="AB2833" s="1"/>
      <c r="AC2833" s="1"/>
      <c r="AD2833" s="2"/>
      <c r="AE2833" s="1"/>
      <c r="AF2833" s="2"/>
      <c r="AG2833" s="2"/>
      <c r="AH2833" s="1"/>
      <c r="AI2833" s="1"/>
      <c r="AJ2833" s="2"/>
      <c r="AK2833" s="1"/>
      <c r="AL2833" s="1"/>
      <c r="AM2833" s="49"/>
      <c r="AN2833" s="2"/>
      <c r="AO2833" s="49"/>
      <c r="AP2833" s="2"/>
    </row>
    <row r="2834" spans="1:42" x14ac:dyDescent="0.25">
      <c r="A2834" s="2"/>
      <c r="B2834" s="48"/>
      <c r="C2834" s="2"/>
      <c r="D2834" s="2"/>
      <c r="E2834" s="2"/>
      <c r="F2834" s="2"/>
      <c r="G2834" s="2"/>
      <c r="H2834" s="2"/>
      <c r="I2834" s="1"/>
      <c r="J2834" s="1"/>
      <c r="K2834" s="1"/>
      <c r="L2834" s="1"/>
      <c r="M2834" s="1"/>
      <c r="N2834" s="2"/>
      <c r="O2834" s="2"/>
      <c r="P2834" s="2"/>
      <c r="Q2834" s="1"/>
      <c r="R2834" s="1"/>
      <c r="S2834" s="1"/>
      <c r="T2834" s="1"/>
      <c r="U2834" s="2"/>
      <c r="V2834" s="1"/>
      <c r="W2834" s="1"/>
      <c r="X2834" s="2"/>
      <c r="Y2834" s="1"/>
      <c r="Z2834" s="1"/>
      <c r="AA2834" s="2"/>
      <c r="AB2834" s="1"/>
      <c r="AC2834" s="1"/>
      <c r="AD2834" s="2"/>
      <c r="AE2834" s="1"/>
      <c r="AF2834" s="2"/>
      <c r="AG2834" s="2"/>
      <c r="AH2834" s="1"/>
      <c r="AI2834" s="1"/>
      <c r="AJ2834" s="2"/>
      <c r="AK2834" s="1"/>
      <c r="AL2834" s="1"/>
      <c r="AM2834" s="49"/>
      <c r="AN2834" s="2"/>
      <c r="AO2834" s="49"/>
      <c r="AP2834" s="2"/>
    </row>
    <row r="2835" spans="1:42" x14ac:dyDescent="0.25">
      <c r="A2835" s="2"/>
      <c r="B2835" s="48"/>
      <c r="C2835" s="2"/>
      <c r="D2835" s="2"/>
      <c r="E2835" s="2"/>
      <c r="F2835" s="2"/>
      <c r="G2835" s="2"/>
      <c r="H2835" s="2"/>
      <c r="I2835" s="1"/>
      <c r="J2835" s="1"/>
      <c r="K2835" s="1"/>
      <c r="L2835" s="1"/>
      <c r="M2835" s="1"/>
      <c r="N2835" s="2"/>
      <c r="O2835" s="2"/>
      <c r="P2835" s="2"/>
      <c r="Q2835" s="1"/>
      <c r="R2835" s="1"/>
      <c r="S2835" s="1"/>
      <c r="T2835" s="1"/>
      <c r="U2835" s="2"/>
      <c r="V2835" s="1"/>
      <c r="W2835" s="1"/>
      <c r="X2835" s="2"/>
      <c r="Y2835" s="1"/>
      <c r="Z2835" s="1"/>
      <c r="AA2835" s="2"/>
      <c r="AB2835" s="1"/>
      <c r="AC2835" s="1"/>
      <c r="AD2835" s="2"/>
      <c r="AE2835" s="1"/>
      <c r="AF2835" s="2"/>
      <c r="AG2835" s="2"/>
      <c r="AH2835" s="1"/>
      <c r="AI2835" s="1"/>
      <c r="AJ2835" s="2"/>
      <c r="AK2835" s="1"/>
      <c r="AL2835" s="1"/>
      <c r="AM2835" s="49"/>
      <c r="AN2835" s="2"/>
      <c r="AO2835" s="49"/>
      <c r="AP2835" s="2"/>
    </row>
    <row r="2836" spans="1:42" x14ac:dyDescent="0.25">
      <c r="A2836" s="2"/>
      <c r="B2836" s="48"/>
      <c r="C2836" s="2"/>
      <c r="D2836" s="2"/>
      <c r="E2836" s="2"/>
      <c r="F2836" s="2"/>
      <c r="G2836" s="2"/>
      <c r="H2836" s="2"/>
      <c r="I2836" s="1"/>
      <c r="J2836" s="1"/>
      <c r="K2836" s="1"/>
      <c r="L2836" s="1"/>
      <c r="M2836" s="1"/>
      <c r="N2836" s="2"/>
      <c r="O2836" s="2"/>
      <c r="P2836" s="2"/>
      <c r="Q2836" s="1"/>
      <c r="R2836" s="1"/>
      <c r="S2836" s="1"/>
      <c r="T2836" s="1"/>
      <c r="U2836" s="2"/>
      <c r="V2836" s="1"/>
      <c r="W2836" s="1"/>
      <c r="X2836" s="2"/>
      <c r="Y2836" s="1"/>
      <c r="Z2836" s="1"/>
      <c r="AA2836" s="2"/>
      <c r="AB2836" s="1"/>
      <c r="AC2836" s="1"/>
      <c r="AD2836" s="2"/>
      <c r="AE2836" s="1"/>
      <c r="AF2836" s="2"/>
      <c r="AG2836" s="2"/>
      <c r="AH2836" s="1"/>
      <c r="AI2836" s="1"/>
      <c r="AJ2836" s="2"/>
      <c r="AK2836" s="1"/>
      <c r="AL2836" s="1"/>
      <c r="AM2836" s="49"/>
      <c r="AN2836" s="2"/>
      <c r="AO2836" s="49"/>
      <c r="AP2836" s="2"/>
    </row>
    <row r="2837" spans="1:42" x14ac:dyDescent="0.25">
      <c r="A2837" s="2"/>
      <c r="B2837" s="48"/>
      <c r="C2837" s="2"/>
      <c r="D2837" s="2"/>
      <c r="E2837" s="2"/>
      <c r="F2837" s="2"/>
      <c r="G2837" s="2"/>
      <c r="H2837" s="2"/>
      <c r="I2837" s="1"/>
      <c r="J2837" s="1"/>
      <c r="K2837" s="1"/>
      <c r="L2837" s="1"/>
      <c r="M2837" s="1"/>
      <c r="N2837" s="2"/>
      <c r="O2837" s="2"/>
      <c r="P2837" s="2"/>
      <c r="Q2837" s="1"/>
      <c r="R2837" s="1"/>
      <c r="S2837" s="1"/>
      <c r="T2837" s="1"/>
      <c r="U2837" s="2"/>
      <c r="V2837" s="1"/>
      <c r="W2837" s="1"/>
      <c r="X2837" s="2"/>
      <c r="Y2837" s="1"/>
      <c r="Z2837" s="1"/>
      <c r="AA2837" s="2"/>
      <c r="AB2837" s="1"/>
      <c r="AC2837" s="1"/>
      <c r="AD2837" s="2"/>
      <c r="AE2837" s="1"/>
      <c r="AF2837" s="2"/>
      <c r="AG2837" s="2"/>
      <c r="AH2837" s="1"/>
      <c r="AI2837" s="1"/>
      <c r="AJ2837" s="2"/>
      <c r="AK2837" s="1"/>
      <c r="AL2837" s="1"/>
      <c r="AM2837" s="49"/>
      <c r="AN2837" s="2"/>
      <c r="AO2837" s="49"/>
      <c r="AP2837" s="2"/>
    </row>
    <row r="2838" spans="1:42" x14ac:dyDescent="0.25">
      <c r="A2838" s="2"/>
      <c r="B2838" s="48"/>
      <c r="C2838" s="2"/>
      <c r="D2838" s="2"/>
      <c r="E2838" s="2"/>
      <c r="F2838" s="2"/>
      <c r="G2838" s="2"/>
      <c r="H2838" s="2"/>
      <c r="I2838" s="1"/>
      <c r="J2838" s="1"/>
      <c r="K2838" s="1"/>
      <c r="L2838" s="1"/>
      <c r="M2838" s="1"/>
      <c r="N2838" s="2"/>
      <c r="O2838" s="2"/>
      <c r="P2838" s="2"/>
      <c r="Q2838" s="1"/>
      <c r="R2838" s="1"/>
      <c r="S2838" s="1"/>
      <c r="T2838" s="1"/>
      <c r="U2838" s="2"/>
      <c r="V2838" s="1"/>
      <c r="W2838" s="1"/>
      <c r="X2838" s="2"/>
      <c r="Y2838" s="1"/>
      <c r="Z2838" s="1"/>
      <c r="AA2838" s="2"/>
      <c r="AB2838" s="1"/>
      <c r="AC2838" s="1"/>
      <c r="AD2838" s="2"/>
      <c r="AE2838" s="1"/>
      <c r="AF2838" s="2"/>
      <c r="AG2838" s="2"/>
      <c r="AH2838" s="1"/>
      <c r="AI2838" s="1"/>
      <c r="AJ2838" s="2"/>
      <c r="AK2838" s="1"/>
      <c r="AL2838" s="1"/>
      <c r="AM2838" s="49"/>
      <c r="AN2838" s="2"/>
      <c r="AO2838" s="49"/>
      <c r="AP2838" s="2"/>
    </row>
    <row r="2839" spans="1:42" x14ac:dyDescent="0.25">
      <c r="A2839" s="2"/>
      <c r="B2839" s="48"/>
      <c r="C2839" s="2"/>
      <c r="D2839" s="2"/>
      <c r="E2839" s="2"/>
      <c r="F2839" s="2"/>
      <c r="G2839" s="2"/>
      <c r="H2839" s="2"/>
      <c r="I2839" s="1"/>
      <c r="J2839" s="1"/>
      <c r="K2839" s="1"/>
      <c r="L2839" s="1"/>
      <c r="M2839" s="1"/>
      <c r="N2839" s="2"/>
      <c r="O2839" s="2"/>
      <c r="P2839" s="2"/>
      <c r="Q2839" s="1"/>
      <c r="R2839" s="1"/>
      <c r="S2839" s="1"/>
      <c r="T2839" s="1"/>
      <c r="U2839" s="2"/>
      <c r="V2839" s="1"/>
      <c r="W2839" s="1"/>
      <c r="X2839" s="2"/>
      <c r="Y2839" s="1"/>
      <c r="Z2839" s="1"/>
      <c r="AA2839" s="2"/>
      <c r="AB2839" s="1"/>
      <c r="AC2839" s="1"/>
      <c r="AD2839" s="2"/>
      <c r="AE2839" s="1"/>
      <c r="AF2839" s="2"/>
      <c r="AG2839" s="2"/>
      <c r="AH2839" s="1"/>
      <c r="AI2839" s="1"/>
      <c r="AJ2839" s="2"/>
      <c r="AK2839" s="1"/>
      <c r="AL2839" s="1"/>
      <c r="AM2839" s="49"/>
      <c r="AN2839" s="2"/>
      <c r="AO2839" s="49"/>
      <c r="AP2839" s="2"/>
    </row>
    <row r="2840" spans="1:42" x14ac:dyDescent="0.25">
      <c r="A2840" s="2"/>
      <c r="B2840" s="48"/>
      <c r="C2840" s="2"/>
      <c r="D2840" s="2"/>
      <c r="E2840" s="2"/>
      <c r="F2840" s="2"/>
      <c r="G2840" s="2"/>
      <c r="H2840" s="2"/>
      <c r="I2840" s="1"/>
      <c r="J2840" s="1"/>
      <c r="K2840" s="1"/>
      <c r="L2840" s="1"/>
      <c r="M2840" s="1"/>
      <c r="N2840" s="2"/>
      <c r="O2840" s="2"/>
      <c r="P2840" s="2"/>
      <c r="Q2840" s="1"/>
      <c r="R2840" s="1"/>
      <c r="S2840" s="1"/>
      <c r="T2840" s="1"/>
      <c r="U2840" s="2"/>
      <c r="V2840" s="1"/>
      <c r="W2840" s="1"/>
      <c r="X2840" s="2"/>
      <c r="Y2840" s="1"/>
      <c r="Z2840" s="1"/>
      <c r="AA2840" s="2"/>
      <c r="AB2840" s="1"/>
      <c r="AC2840" s="1"/>
      <c r="AD2840" s="2"/>
      <c r="AE2840" s="1"/>
      <c r="AF2840" s="2"/>
      <c r="AG2840" s="2"/>
      <c r="AH2840" s="1"/>
      <c r="AI2840" s="1"/>
      <c r="AJ2840" s="2"/>
      <c r="AK2840" s="1"/>
      <c r="AL2840" s="1"/>
      <c r="AM2840" s="49"/>
      <c r="AN2840" s="2"/>
      <c r="AO2840" s="49"/>
      <c r="AP2840" s="2"/>
    </row>
    <row r="2841" spans="1:42" x14ac:dyDescent="0.25">
      <c r="A2841" s="2"/>
      <c r="B2841" s="48"/>
      <c r="C2841" s="2"/>
      <c r="D2841" s="2"/>
      <c r="E2841" s="2"/>
      <c r="F2841" s="2"/>
      <c r="G2841" s="2"/>
      <c r="H2841" s="2"/>
      <c r="I2841" s="1"/>
      <c r="J2841" s="1"/>
      <c r="K2841" s="1"/>
      <c r="L2841" s="1"/>
      <c r="M2841" s="1"/>
      <c r="N2841" s="2"/>
      <c r="O2841" s="2"/>
      <c r="P2841" s="2"/>
      <c r="Q2841" s="1"/>
      <c r="R2841" s="1"/>
      <c r="S2841" s="1"/>
      <c r="T2841" s="1"/>
      <c r="U2841" s="2"/>
      <c r="V2841" s="1"/>
      <c r="W2841" s="1"/>
      <c r="X2841" s="2"/>
      <c r="Y2841" s="1"/>
      <c r="Z2841" s="1"/>
      <c r="AA2841" s="2"/>
      <c r="AB2841" s="1"/>
      <c r="AC2841" s="1"/>
      <c r="AD2841" s="2"/>
      <c r="AE2841" s="1"/>
      <c r="AF2841" s="2"/>
      <c r="AG2841" s="2"/>
      <c r="AH2841" s="1"/>
      <c r="AI2841" s="1"/>
      <c r="AJ2841" s="2"/>
      <c r="AK2841" s="1"/>
      <c r="AL2841" s="1"/>
      <c r="AM2841" s="49"/>
      <c r="AN2841" s="2"/>
      <c r="AO2841" s="49"/>
      <c r="AP2841" s="2"/>
    </row>
    <row r="2842" spans="1:42" x14ac:dyDescent="0.25">
      <c r="A2842" s="2"/>
      <c r="B2842" s="48"/>
      <c r="C2842" s="2"/>
      <c r="D2842" s="2"/>
      <c r="E2842" s="2"/>
      <c r="F2842" s="2"/>
      <c r="G2842" s="2"/>
      <c r="H2842" s="2"/>
      <c r="I2842" s="1"/>
      <c r="J2842" s="1"/>
      <c r="K2842" s="1"/>
      <c r="L2842" s="1"/>
      <c r="M2842" s="1"/>
      <c r="N2842" s="2"/>
      <c r="O2842" s="2"/>
      <c r="P2842" s="2"/>
      <c r="Q2842" s="1"/>
      <c r="R2842" s="1"/>
      <c r="S2842" s="1"/>
      <c r="T2842" s="1"/>
      <c r="U2842" s="2"/>
      <c r="V2842" s="1"/>
      <c r="W2842" s="1"/>
      <c r="X2842" s="2"/>
      <c r="Y2842" s="1"/>
      <c r="Z2842" s="1"/>
      <c r="AA2842" s="2"/>
      <c r="AB2842" s="1"/>
      <c r="AC2842" s="1"/>
      <c r="AD2842" s="2"/>
      <c r="AE2842" s="1"/>
      <c r="AF2842" s="2"/>
      <c r="AG2842" s="2"/>
      <c r="AH2842" s="1"/>
      <c r="AI2842" s="1"/>
      <c r="AJ2842" s="2"/>
      <c r="AK2842" s="1"/>
      <c r="AL2842" s="1"/>
      <c r="AM2842" s="49"/>
      <c r="AN2842" s="2"/>
      <c r="AO2842" s="49"/>
      <c r="AP2842" s="2"/>
    </row>
    <row r="2843" spans="1:42" x14ac:dyDescent="0.25">
      <c r="A2843" s="2"/>
      <c r="B2843" s="48"/>
      <c r="C2843" s="2"/>
      <c r="D2843" s="2"/>
      <c r="E2843" s="2"/>
      <c r="F2843" s="2"/>
      <c r="G2843" s="2"/>
      <c r="H2843" s="2"/>
      <c r="I2843" s="1"/>
      <c r="J2843" s="1"/>
      <c r="K2843" s="1"/>
      <c r="L2843" s="1"/>
      <c r="M2843" s="1"/>
      <c r="N2843" s="2"/>
      <c r="O2843" s="2"/>
      <c r="P2843" s="2"/>
      <c r="Q2843" s="1"/>
      <c r="R2843" s="1"/>
      <c r="S2843" s="1"/>
      <c r="T2843" s="1"/>
      <c r="U2843" s="2"/>
      <c r="V2843" s="1"/>
      <c r="W2843" s="1"/>
      <c r="X2843" s="2"/>
      <c r="Y2843" s="1"/>
      <c r="Z2843" s="1"/>
      <c r="AA2843" s="2"/>
      <c r="AB2843" s="1"/>
      <c r="AC2843" s="1"/>
      <c r="AD2843" s="2"/>
      <c r="AE2843" s="1"/>
      <c r="AF2843" s="2"/>
      <c r="AG2843" s="2"/>
      <c r="AH2843" s="1"/>
      <c r="AI2843" s="1"/>
      <c r="AJ2843" s="2"/>
      <c r="AK2843" s="1"/>
      <c r="AL2843" s="1"/>
      <c r="AM2843" s="49"/>
      <c r="AN2843" s="2"/>
      <c r="AO2843" s="49"/>
      <c r="AP2843" s="2"/>
    </row>
    <row r="2844" spans="1:42" x14ac:dyDescent="0.25">
      <c r="A2844" s="2"/>
      <c r="B2844" s="48"/>
      <c r="C2844" s="2"/>
      <c r="D2844" s="2"/>
      <c r="E2844" s="2"/>
      <c r="F2844" s="2"/>
      <c r="G2844" s="2"/>
      <c r="H2844" s="2"/>
      <c r="I2844" s="1"/>
      <c r="J2844" s="1"/>
      <c r="K2844" s="1"/>
      <c r="L2844" s="1"/>
      <c r="M2844" s="1"/>
      <c r="N2844" s="2"/>
      <c r="O2844" s="2"/>
      <c r="P2844" s="2"/>
      <c r="Q2844" s="1"/>
      <c r="R2844" s="1"/>
      <c r="S2844" s="1"/>
      <c r="T2844" s="1"/>
      <c r="U2844" s="2"/>
      <c r="V2844" s="1"/>
      <c r="W2844" s="1"/>
      <c r="X2844" s="2"/>
      <c r="Y2844" s="1"/>
      <c r="Z2844" s="1"/>
      <c r="AA2844" s="2"/>
      <c r="AB2844" s="1"/>
      <c r="AC2844" s="1"/>
      <c r="AD2844" s="2"/>
      <c r="AE2844" s="1"/>
      <c r="AF2844" s="2"/>
      <c r="AG2844" s="2"/>
      <c r="AH2844" s="1"/>
      <c r="AI2844" s="1"/>
      <c r="AJ2844" s="2"/>
      <c r="AK2844" s="1"/>
      <c r="AL2844" s="1"/>
      <c r="AM2844" s="49"/>
      <c r="AN2844" s="2"/>
      <c r="AO2844" s="49"/>
      <c r="AP2844" s="2"/>
    </row>
    <row r="2845" spans="1:42" x14ac:dyDescent="0.25">
      <c r="A2845" s="2"/>
      <c r="B2845" s="67"/>
      <c r="C2845" s="68"/>
      <c r="D2845" s="68"/>
      <c r="E2845" s="68"/>
      <c r="F2845" s="68"/>
      <c r="G2845" s="68"/>
      <c r="H2845" s="68"/>
      <c r="I2845" s="69"/>
      <c r="J2845" s="69"/>
      <c r="K2845" s="69"/>
      <c r="L2845" s="69"/>
      <c r="M2845" s="69"/>
      <c r="N2845" s="68"/>
      <c r="O2845" s="68"/>
      <c r="P2845" s="68"/>
      <c r="Q2845" s="1"/>
      <c r="R2845" s="69"/>
      <c r="S2845" s="69"/>
      <c r="T2845" s="69"/>
      <c r="U2845" s="68"/>
      <c r="V2845" s="69"/>
      <c r="W2845" s="69"/>
      <c r="X2845" s="68"/>
      <c r="Y2845" s="69"/>
      <c r="Z2845" s="69"/>
      <c r="AA2845" s="68"/>
      <c r="AB2845" s="69"/>
      <c r="AC2845" s="69"/>
      <c r="AD2845" s="68"/>
      <c r="AE2845" s="69"/>
      <c r="AF2845" s="68"/>
      <c r="AG2845" s="68"/>
      <c r="AH2845" s="69"/>
      <c r="AI2845" s="69"/>
      <c r="AJ2845" s="68"/>
      <c r="AK2845" s="69"/>
      <c r="AL2845" s="69"/>
      <c r="AM2845" s="72"/>
      <c r="AN2845" s="68"/>
      <c r="AO2845" s="72"/>
      <c r="AP2845" s="68"/>
    </row>
    <row r="2846" spans="1:42" x14ac:dyDescent="0.25">
      <c r="A2846" s="2"/>
      <c r="B2846" s="67"/>
      <c r="C2846" s="68"/>
      <c r="D2846" s="68"/>
      <c r="E2846" s="68"/>
      <c r="F2846" s="68"/>
      <c r="G2846" s="68"/>
      <c r="H2846" s="68"/>
      <c r="I2846" s="69"/>
      <c r="J2846" s="69"/>
      <c r="K2846" s="69"/>
      <c r="L2846" s="69"/>
      <c r="M2846" s="69"/>
      <c r="N2846" s="68"/>
      <c r="O2846" s="68"/>
      <c r="P2846" s="68"/>
      <c r="Q2846" s="1"/>
      <c r="R2846" s="69"/>
      <c r="S2846" s="69"/>
      <c r="T2846" s="69"/>
      <c r="U2846" s="68"/>
      <c r="V2846" s="69"/>
      <c r="W2846" s="69"/>
      <c r="X2846" s="68"/>
      <c r="Y2846" s="69"/>
      <c r="Z2846" s="69"/>
      <c r="AA2846" s="68"/>
      <c r="AB2846" s="69"/>
      <c r="AC2846" s="69"/>
      <c r="AD2846" s="68"/>
      <c r="AE2846" s="69"/>
      <c r="AF2846" s="68"/>
      <c r="AG2846" s="68"/>
      <c r="AH2846" s="69"/>
      <c r="AI2846" s="69"/>
      <c r="AJ2846" s="68"/>
      <c r="AK2846" s="69"/>
      <c r="AL2846" s="69"/>
      <c r="AM2846" s="72"/>
      <c r="AN2846" s="68"/>
      <c r="AO2846" s="72"/>
      <c r="AP2846" s="68"/>
    </row>
    <row r="2847" spans="1:42" x14ac:dyDescent="0.25">
      <c r="A2847" s="2"/>
      <c r="B2847" s="67"/>
      <c r="C2847" s="68"/>
      <c r="D2847" s="68"/>
      <c r="E2847" s="68"/>
      <c r="F2847" s="68"/>
      <c r="G2847" s="68"/>
      <c r="H2847" s="68"/>
      <c r="I2847" s="69"/>
      <c r="J2847" s="69"/>
      <c r="K2847" s="69"/>
      <c r="L2847" s="69"/>
      <c r="M2847" s="69"/>
      <c r="N2847" s="68"/>
      <c r="O2847" s="68"/>
      <c r="P2847" s="68"/>
      <c r="Q2847" s="1"/>
      <c r="R2847" s="69"/>
      <c r="S2847" s="69"/>
      <c r="T2847" s="69"/>
      <c r="U2847" s="68"/>
      <c r="V2847" s="69"/>
      <c r="W2847" s="69"/>
      <c r="X2847" s="68"/>
      <c r="Y2847" s="69"/>
      <c r="Z2847" s="69"/>
      <c r="AA2847" s="68"/>
      <c r="AB2847" s="69"/>
      <c r="AC2847" s="69"/>
      <c r="AD2847" s="68"/>
      <c r="AE2847" s="69"/>
      <c r="AF2847" s="68"/>
      <c r="AG2847" s="68"/>
      <c r="AH2847" s="69"/>
      <c r="AI2847" s="69"/>
      <c r="AJ2847" s="68"/>
      <c r="AK2847" s="69"/>
      <c r="AL2847" s="69"/>
      <c r="AM2847" s="72"/>
      <c r="AN2847" s="68"/>
      <c r="AO2847" s="72"/>
      <c r="AP2847" s="68"/>
    </row>
    <row r="2848" spans="1:42" x14ac:dyDescent="0.25">
      <c r="A2848" s="2"/>
      <c r="B2848" s="48"/>
      <c r="C2848" s="2"/>
      <c r="D2848" s="2"/>
      <c r="E2848" s="2"/>
      <c r="F2848" s="2"/>
      <c r="G2848" s="2"/>
      <c r="H2848" s="2"/>
      <c r="I2848" s="1"/>
      <c r="J2848" s="1"/>
      <c r="K2848" s="1"/>
      <c r="L2848" s="1"/>
      <c r="M2848" s="1"/>
      <c r="N2848" s="2"/>
      <c r="O2848" s="2"/>
      <c r="P2848" s="2"/>
      <c r="Q2848" s="1"/>
      <c r="R2848" s="1"/>
      <c r="S2848" s="1"/>
      <c r="T2848" s="1"/>
      <c r="U2848" s="2"/>
      <c r="V2848" s="1"/>
      <c r="W2848" s="1"/>
      <c r="X2848" s="2"/>
      <c r="Y2848" s="1"/>
      <c r="Z2848" s="1"/>
      <c r="AA2848" s="2"/>
      <c r="AB2848" s="1"/>
      <c r="AC2848" s="1"/>
      <c r="AD2848" s="2"/>
      <c r="AE2848" s="1"/>
      <c r="AF2848" s="2"/>
      <c r="AG2848" s="2"/>
      <c r="AH2848" s="1"/>
      <c r="AI2848" s="1"/>
      <c r="AJ2848" s="2"/>
      <c r="AK2848" s="1"/>
      <c r="AL2848" s="1"/>
      <c r="AM2848" s="49"/>
      <c r="AN2848" s="2"/>
      <c r="AO2848" s="49"/>
      <c r="AP2848" s="2"/>
    </row>
    <row r="2849" spans="1:42" x14ac:dyDescent="0.25">
      <c r="A2849" s="2"/>
      <c r="B2849" s="67"/>
      <c r="C2849" s="68"/>
      <c r="D2849" s="68"/>
      <c r="E2849" s="68"/>
      <c r="F2849" s="68"/>
      <c r="G2849" s="68"/>
      <c r="H2849" s="68"/>
      <c r="I2849" s="69"/>
      <c r="J2849" s="69"/>
      <c r="K2849" s="69"/>
      <c r="L2849" s="69"/>
      <c r="M2849" s="69"/>
      <c r="N2849" s="68"/>
      <c r="O2849" s="68"/>
      <c r="P2849" s="68"/>
      <c r="Q2849" s="1"/>
      <c r="R2849" s="69"/>
      <c r="S2849" s="69"/>
      <c r="T2849" s="69"/>
      <c r="U2849" s="68"/>
      <c r="V2849" s="69"/>
      <c r="W2849" s="69"/>
      <c r="X2849" s="68"/>
      <c r="Y2849" s="69"/>
      <c r="Z2849" s="69"/>
      <c r="AA2849" s="68"/>
      <c r="AB2849" s="69"/>
      <c r="AC2849" s="69"/>
      <c r="AD2849" s="68"/>
      <c r="AE2849" s="69"/>
      <c r="AF2849" s="68"/>
      <c r="AG2849" s="68"/>
      <c r="AH2849" s="69"/>
      <c r="AI2849" s="69"/>
      <c r="AJ2849" s="68"/>
      <c r="AK2849" s="69"/>
      <c r="AL2849" s="69"/>
      <c r="AM2849" s="72"/>
      <c r="AN2849" s="68"/>
      <c r="AO2849" s="72"/>
      <c r="AP2849" s="68"/>
    </row>
    <row r="2850" spans="1:42" x14ac:dyDescent="0.25">
      <c r="A2850" s="2"/>
      <c r="B2850" s="48"/>
      <c r="C2850" s="2"/>
      <c r="D2850" s="2"/>
      <c r="E2850" s="2"/>
      <c r="F2850" s="2"/>
      <c r="G2850" s="2"/>
      <c r="H2850" s="2"/>
      <c r="I2850" s="1"/>
      <c r="J2850" s="1"/>
      <c r="K2850" s="1"/>
      <c r="L2850" s="1"/>
      <c r="M2850" s="1"/>
      <c r="N2850" s="2"/>
      <c r="O2850" s="2"/>
      <c r="P2850" s="2"/>
      <c r="Q2850" s="1"/>
      <c r="R2850" s="1"/>
      <c r="S2850" s="1"/>
      <c r="T2850" s="1"/>
      <c r="U2850" s="2"/>
      <c r="V2850" s="1"/>
      <c r="W2850" s="1"/>
      <c r="X2850" s="2"/>
      <c r="Y2850" s="1"/>
      <c r="Z2850" s="1"/>
      <c r="AA2850" s="2"/>
      <c r="AB2850" s="1"/>
      <c r="AC2850" s="1"/>
      <c r="AD2850" s="2"/>
      <c r="AE2850" s="1"/>
      <c r="AF2850" s="2"/>
      <c r="AG2850" s="2"/>
      <c r="AH2850" s="1"/>
      <c r="AI2850" s="1"/>
      <c r="AJ2850" s="2"/>
      <c r="AK2850" s="1"/>
      <c r="AL2850" s="1"/>
      <c r="AM2850" s="49"/>
      <c r="AN2850" s="2"/>
      <c r="AO2850" s="49"/>
      <c r="AP2850" s="2"/>
    </row>
    <row r="2851" spans="1:42" x14ac:dyDescent="0.25">
      <c r="A2851" s="2"/>
      <c r="B2851" s="48"/>
      <c r="C2851" s="2"/>
      <c r="D2851" s="2"/>
      <c r="E2851" s="2"/>
      <c r="F2851" s="2"/>
      <c r="G2851" s="2"/>
      <c r="H2851" s="2"/>
      <c r="I2851" s="1"/>
      <c r="J2851" s="1"/>
      <c r="K2851" s="1"/>
      <c r="L2851" s="1"/>
      <c r="M2851" s="1"/>
      <c r="N2851" s="2"/>
      <c r="O2851" s="2"/>
      <c r="P2851" s="2"/>
      <c r="Q2851" s="1"/>
      <c r="R2851" s="1"/>
      <c r="S2851" s="1"/>
      <c r="T2851" s="1"/>
      <c r="U2851" s="2"/>
      <c r="V2851" s="1"/>
      <c r="W2851" s="1"/>
      <c r="X2851" s="2"/>
      <c r="Y2851" s="1"/>
      <c r="Z2851" s="1"/>
      <c r="AA2851" s="2"/>
      <c r="AB2851" s="1"/>
      <c r="AC2851" s="1"/>
      <c r="AD2851" s="2"/>
      <c r="AE2851" s="1"/>
      <c r="AF2851" s="2"/>
      <c r="AG2851" s="2"/>
      <c r="AH2851" s="1"/>
      <c r="AI2851" s="1"/>
      <c r="AJ2851" s="2"/>
      <c r="AK2851" s="1"/>
      <c r="AL2851" s="1"/>
      <c r="AM2851" s="49"/>
      <c r="AN2851" s="2"/>
      <c r="AO2851" s="49"/>
      <c r="AP2851" s="2"/>
    </row>
    <row r="2852" spans="1:42" x14ac:dyDescent="0.25">
      <c r="A2852" s="2"/>
      <c r="B2852" s="48"/>
      <c r="C2852" s="2"/>
      <c r="D2852" s="2"/>
      <c r="E2852" s="2"/>
      <c r="F2852" s="2"/>
      <c r="G2852" s="2"/>
      <c r="H2852" s="2"/>
      <c r="I2852" s="1"/>
      <c r="J2852" s="1"/>
      <c r="K2852" s="1"/>
      <c r="L2852" s="1"/>
      <c r="M2852" s="1"/>
      <c r="N2852" s="2"/>
      <c r="O2852" s="2"/>
      <c r="P2852" s="2"/>
      <c r="Q2852" s="1"/>
      <c r="R2852" s="1"/>
      <c r="S2852" s="1"/>
      <c r="T2852" s="1"/>
      <c r="U2852" s="2"/>
      <c r="V2852" s="1"/>
      <c r="W2852" s="1"/>
      <c r="X2852" s="2"/>
      <c r="Y2852" s="1"/>
      <c r="Z2852" s="1"/>
      <c r="AA2852" s="2"/>
      <c r="AB2852" s="1"/>
      <c r="AC2852" s="1"/>
      <c r="AD2852" s="2"/>
      <c r="AE2852" s="1"/>
      <c r="AF2852" s="2"/>
      <c r="AG2852" s="2"/>
      <c r="AH2852" s="1"/>
      <c r="AI2852" s="1"/>
      <c r="AJ2852" s="2"/>
      <c r="AK2852" s="1"/>
      <c r="AL2852" s="1"/>
      <c r="AM2852" s="49"/>
      <c r="AN2852" s="2"/>
      <c r="AO2852" s="49"/>
      <c r="AP2852" s="2"/>
    </row>
    <row r="2853" spans="1:42" x14ac:dyDescent="0.25">
      <c r="A2853" s="2"/>
      <c r="B2853" s="48"/>
      <c r="C2853" s="2"/>
      <c r="D2853" s="2"/>
      <c r="E2853" s="2"/>
      <c r="F2853" s="2"/>
      <c r="G2853" s="2"/>
      <c r="H2853" s="2"/>
      <c r="I2853" s="1"/>
      <c r="J2853" s="1"/>
      <c r="K2853" s="1"/>
      <c r="L2853" s="1"/>
      <c r="M2853" s="1"/>
      <c r="N2853" s="2"/>
      <c r="O2853" s="2"/>
      <c r="P2853" s="2"/>
      <c r="Q2853" s="1"/>
      <c r="R2853" s="1"/>
      <c r="S2853" s="1"/>
      <c r="T2853" s="1"/>
      <c r="U2853" s="2"/>
      <c r="V2853" s="1"/>
      <c r="W2853" s="1"/>
      <c r="X2853" s="2"/>
      <c r="Y2853" s="1"/>
      <c r="Z2853" s="1"/>
      <c r="AA2853" s="2"/>
      <c r="AB2853" s="1"/>
      <c r="AC2853" s="1"/>
      <c r="AD2853" s="2"/>
      <c r="AE2853" s="1"/>
      <c r="AF2853" s="2"/>
      <c r="AG2853" s="2"/>
      <c r="AH2853" s="1"/>
      <c r="AI2853" s="1"/>
      <c r="AJ2853" s="2"/>
      <c r="AK2853" s="1"/>
      <c r="AL2853" s="1"/>
      <c r="AM2853" s="49"/>
      <c r="AN2853" s="2"/>
      <c r="AO2853" s="49"/>
      <c r="AP2853" s="2"/>
    </row>
    <row r="2854" spans="1:42" x14ac:dyDescent="0.25">
      <c r="A2854" s="2"/>
      <c r="B2854" s="48"/>
      <c r="C2854" s="2"/>
      <c r="D2854" s="2"/>
      <c r="E2854" s="2"/>
      <c r="F2854" s="2"/>
      <c r="G2854" s="2"/>
      <c r="H2854" s="2"/>
      <c r="I2854" s="1"/>
      <c r="J2854" s="1"/>
      <c r="K2854" s="1"/>
      <c r="L2854" s="1"/>
      <c r="M2854" s="1"/>
      <c r="N2854" s="2"/>
      <c r="O2854" s="2"/>
      <c r="P2854" s="2"/>
      <c r="Q2854" s="1"/>
      <c r="R2854" s="1"/>
      <c r="S2854" s="1"/>
      <c r="T2854" s="1"/>
      <c r="U2854" s="2"/>
      <c r="V2854" s="1"/>
      <c r="W2854" s="1"/>
      <c r="X2854" s="2"/>
      <c r="Y2854" s="1"/>
      <c r="Z2854" s="1"/>
      <c r="AA2854" s="2"/>
      <c r="AB2854" s="1"/>
      <c r="AC2854" s="1"/>
      <c r="AD2854" s="2"/>
      <c r="AE2854" s="1"/>
      <c r="AF2854" s="2"/>
      <c r="AG2854" s="2"/>
      <c r="AH2854" s="1"/>
      <c r="AI2854" s="1"/>
      <c r="AJ2854" s="2"/>
      <c r="AK2854" s="1"/>
      <c r="AL2854" s="1"/>
      <c r="AM2854" s="49"/>
      <c r="AN2854" s="2"/>
      <c r="AO2854" s="49"/>
      <c r="AP2854" s="2"/>
    </row>
    <row r="2855" spans="1:42" x14ac:dyDescent="0.25">
      <c r="A2855" s="2"/>
      <c r="B2855" s="48"/>
      <c r="C2855" s="2"/>
      <c r="D2855" s="2"/>
      <c r="E2855" s="2"/>
      <c r="F2855" s="2"/>
      <c r="G2855" s="2"/>
      <c r="H2855" s="2"/>
      <c r="I2855" s="1"/>
      <c r="J2855" s="1"/>
      <c r="K2855" s="1"/>
      <c r="L2855" s="1"/>
      <c r="M2855" s="1"/>
      <c r="N2855" s="2"/>
      <c r="O2855" s="2"/>
      <c r="P2855" s="2"/>
      <c r="Q2855" s="1"/>
      <c r="R2855" s="1"/>
      <c r="S2855" s="1"/>
      <c r="T2855" s="1"/>
      <c r="U2855" s="2"/>
      <c r="V2855" s="1"/>
      <c r="W2855" s="1"/>
      <c r="X2855" s="2"/>
      <c r="Y2855" s="1"/>
      <c r="Z2855" s="1"/>
      <c r="AA2855" s="2"/>
      <c r="AB2855" s="1"/>
      <c r="AC2855" s="1"/>
      <c r="AD2855" s="2"/>
      <c r="AE2855" s="1"/>
      <c r="AF2855" s="2"/>
      <c r="AG2855" s="2"/>
      <c r="AH2855" s="1"/>
      <c r="AI2855" s="1"/>
      <c r="AJ2855" s="2"/>
      <c r="AK2855" s="1"/>
      <c r="AL2855" s="1"/>
      <c r="AM2855" s="49"/>
      <c r="AN2855" s="2"/>
      <c r="AO2855" s="49"/>
      <c r="AP2855" s="2"/>
    </row>
    <row r="2856" spans="1:42" x14ac:dyDescent="0.25">
      <c r="A2856" s="2"/>
      <c r="B2856" s="48"/>
      <c r="C2856" s="2"/>
      <c r="D2856" s="2"/>
      <c r="E2856" s="2"/>
      <c r="F2856" s="2"/>
      <c r="G2856" s="2"/>
      <c r="H2856" s="2"/>
      <c r="I2856" s="1"/>
      <c r="J2856" s="1"/>
      <c r="K2856" s="1"/>
      <c r="L2856" s="1"/>
      <c r="M2856" s="1"/>
      <c r="N2856" s="2"/>
      <c r="O2856" s="2"/>
      <c r="P2856" s="2"/>
      <c r="Q2856" s="1"/>
      <c r="R2856" s="1"/>
      <c r="S2856" s="1"/>
      <c r="T2856" s="1"/>
      <c r="U2856" s="2"/>
      <c r="V2856" s="1"/>
      <c r="W2856" s="1"/>
      <c r="X2856" s="2"/>
      <c r="Y2856" s="1"/>
      <c r="Z2856" s="1"/>
      <c r="AA2856" s="2"/>
      <c r="AB2856" s="1"/>
      <c r="AC2856" s="1"/>
      <c r="AD2856" s="2"/>
      <c r="AE2856" s="1"/>
      <c r="AF2856" s="2"/>
      <c r="AG2856" s="2"/>
      <c r="AH2856" s="1"/>
      <c r="AI2856" s="1"/>
      <c r="AJ2856" s="2"/>
      <c r="AK2856" s="1"/>
      <c r="AL2856" s="1"/>
      <c r="AM2856" s="49"/>
      <c r="AN2856" s="2"/>
      <c r="AO2856" s="49"/>
      <c r="AP2856" s="2"/>
    </row>
    <row r="2857" spans="1:42" x14ac:dyDescent="0.25">
      <c r="A2857" s="2"/>
      <c r="B2857" s="48"/>
      <c r="C2857" s="2"/>
      <c r="D2857" s="2"/>
      <c r="E2857" s="2"/>
      <c r="F2857" s="2"/>
      <c r="G2857" s="2"/>
      <c r="H2857" s="2"/>
      <c r="I2857" s="1"/>
      <c r="J2857" s="1"/>
      <c r="K2857" s="1"/>
      <c r="L2857" s="1"/>
      <c r="M2857" s="1"/>
      <c r="N2857" s="2"/>
      <c r="O2857" s="2"/>
      <c r="P2857" s="2"/>
      <c r="Q2857" s="1"/>
      <c r="R2857" s="1"/>
      <c r="S2857" s="1"/>
      <c r="T2857" s="1"/>
      <c r="U2857" s="2"/>
      <c r="V2857" s="1"/>
      <c r="W2857" s="1"/>
      <c r="X2857" s="2"/>
      <c r="Y2857" s="1"/>
      <c r="Z2857" s="1"/>
      <c r="AA2857" s="2"/>
      <c r="AB2857" s="1"/>
      <c r="AC2857" s="1"/>
      <c r="AD2857" s="2"/>
      <c r="AE2857" s="1"/>
      <c r="AF2857" s="2"/>
      <c r="AG2857" s="2"/>
      <c r="AH2857" s="1"/>
      <c r="AI2857" s="1"/>
      <c r="AJ2857" s="2"/>
      <c r="AK2857" s="1"/>
      <c r="AL2857" s="1"/>
      <c r="AM2857" s="49"/>
      <c r="AN2857" s="2"/>
      <c r="AO2857" s="49"/>
      <c r="AP2857" s="2"/>
    </row>
    <row r="2858" spans="1:42" x14ac:dyDescent="0.25">
      <c r="A2858" s="2"/>
      <c r="B2858" s="48"/>
      <c r="C2858" s="2"/>
      <c r="D2858" s="2"/>
      <c r="E2858" s="2"/>
      <c r="F2858" s="2"/>
      <c r="G2858" s="2"/>
      <c r="H2858" s="2"/>
      <c r="I2858" s="1"/>
      <c r="J2858" s="1"/>
      <c r="K2858" s="1"/>
      <c r="L2858" s="1"/>
      <c r="M2858" s="1"/>
      <c r="N2858" s="2"/>
      <c r="O2858" s="2"/>
      <c r="P2858" s="2"/>
      <c r="Q2858" s="1"/>
      <c r="R2858" s="1"/>
      <c r="S2858" s="1"/>
      <c r="T2858" s="1"/>
      <c r="U2858" s="2"/>
      <c r="V2858" s="1"/>
      <c r="W2858" s="1"/>
      <c r="X2858" s="2"/>
      <c r="Y2858" s="1"/>
      <c r="Z2858" s="1"/>
      <c r="AA2858" s="2"/>
      <c r="AB2858" s="1"/>
      <c r="AC2858" s="1"/>
      <c r="AD2858" s="2"/>
      <c r="AE2858" s="1"/>
      <c r="AF2858" s="2"/>
      <c r="AG2858" s="2"/>
      <c r="AH2858" s="1"/>
      <c r="AI2858" s="1"/>
      <c r="AJ2858" s="2"/>
      <c r="AK2858" s="1"/>
      <c r="AL2858" s="1"/>
      <c r="AM2858" s="49"/>
      <c r="AN2858" s="2"/>
      <c r="AO2858" s="49"/>
      <c r="AP2858" s="2"/>
    </row>
    <row r="2859" spans="1:42" x14ac:dyDescent="0.25">
      <c r="A2859" s="2"/>
      <c r="B2859" s="48"/>
      <c r="C2859" s="2"/>
      <c r="D2859" s="2"/>
      <c r="E2859" s="2"/>
      <c r="F2859" s="2"/>
      <c r="G2859" s="2"/>
      <c r="H2859" s="2"/>
      <c r="I2859" s="1"/>
      <c r="J2859" s="1"/>
      <c r="K2859" s="1"/>
      <c r="L2859" s="1"/>
      <c r="M2859" s="1"/>
      <c r="N2859" s="2"/>
      <c r="O2859" s="2"/>
      <c r="P2859" s="2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2"/>
      <c r="AG2859" s="2"/>
      <c r="AH2859" s="1"/>
      <c r="AI2859" s="1"/>
      <c r="AJ2859" s="2"/>
      <c r="AK2859" s="1"/>
      <c r="AL2859" s="1"/>
      <c r="AM2859" s="49"/>
      <c r="AN2859" s="2"/>
      <c r="AO2859" s="49"/>
      <c r="AP2859" s="2"/>
    </row>
    <row r="2860" spans="1:42" x14ac:dyDescent="0.25">
      <c r="A2860" s="2"/>
      <c r="B2860" s="48"/>
      <c r="C2860" s="2"/>
      <c r="D2860" s="2"/>
      <c r="E2860" s="2"/>
      <c r="F2860" s="2"/>
      <c r="G2860" s="2"/>
      <c r="H2860" s="2"/>
      <c r="I2860" s="1"/>
      <c r="J2860" s="1"/>
      <c r="K2860" s="1"/>
      <c r="L2860" s="1"/>
      <c r="M2860" s="1"/>
      <c r="N2860" s="2"/>
      <c r="O2860" s="2"/>
      <c r="P2860" s="2"/>
      <c r="Q2860" s="1"/>
      <c r="R2860" s="1"/>
      <c r="S2860" s="1"/>
      <c r="T2860" s="1"/>
      <c r="U2860" s="2"/>
      <c r="V2860" s="1"/>
      <c r="W2860" s="1"/>
      <c r="X2860" s="2"/>
      <c r="Y2860" s="1"/>
      <c r="Z2860" s="1"/>
      <c r="AA2860" s="2"/>
      <c r="AB2860" s="1"/>
      <c r="AC2860" s="1"/>
      <c r="AD2860" s="2"/>
      <c r="AE2860" s="1"/>
      <c r="AF2860" s="2"/>
      <c r="AG2860" s="2"/>
      <c r="AH2860" s="1"/>
      <c r="AI2860" s="1"/>
      <c r="AJ2860" s="2"/>
      <c r="AK2860" s="1"/>
      <c r="AL2860" s="1"/>
      <c r="AM2860" s="49"/>
      <c r="AN2860" s="2"/>
      <c r="AO2860" s="49"/>
      <c r="AP2860" s="2"/>
    </row>
    <row r="2861" spans="1:42" x14ac:dyDescent="0.25">
      <c r="A2861" s="2"/>
      <c r="B2861" s="48"/>
      <c r="C2861" s="2"/>
      <c r="D2861" s="2"/>
      <c r="E2861" s="2"/>
      <c r="F2861" s="2"/>
      <c r="G2861" s="2"/>
      <c r="H2861" s="2"/>
      <c r="I2861" s="1"/>
      <c r="J2861" s="1"/>
      <c r="K2861" s="1"/>
      <c r="L2861" s="1"/>
      <c r="M2861" s="1"/>
      <c r="N2861" s="2"/>
      <c r="O2861" s="2"/>
      <c r="P2861" s="2"/>
      <c r="Q2861" s="1"/>
      <c r="R2861" s="1"/>
      <c r="S2861" s="1"/>
      <c r="T2861" s="1"/>
      <c r="U2861" s="2"/>
      <c r="V2861" s="1"/>
      <c r="W2861" s="1"/>
      <c r="X2861" s="2"/>
      <c r="Y2861" s="1"/>
      <c r="Z2861" s="1"/>
      <c r="AA2861" s="2"/>
      <c r="AB2861" s="1"/>
      <c r="AC2861" s="1"/>
      <c r="AD2861" s="2"/>
      <c r="AE2861" s="1"/>
      <c r="AF2861" s="2"/>
      <c r="AG2861" s="2"/>
      <c r="AH2861" s="1"/>
      <c r="AI2861" s="1"/>
      <c r="AJ2861" s="2"/>
      <c r="AK2861" s="1"/>
      <c r="AL2861" s="1"/>
      <c r="AM2861" s="49"/>
      <c r="AN2861" s="2"/>
      <c r="AO2861" s="49"/>
      <c r="AP2861" s="2"/>
    </row>
    <row r="2862" spans="1:42" x14ac:dyDescent="0.25">
      <c r="A2862" s="2"/>
      <c r="B2862" s="48"/>
      <c r="C2862" s="2"/>
      <c r="D2862" s="2"/>
      <c r="E2862" s="2"/>
      <c r="F2862" s="2"/>
      <c r="G2862" s="2"/>
      <c r="H2862" s="2"/>
      <c r="I2862" s="1"/>
      <c r="J2862" s="1"/>
      <c r="K2862" s="1"/>
      <c r="L2862" s="1"/>
      <c r="M2862" s="1"/>
      <c r="N2862" s="2"/>
      <c r="O2862" s="2"/>
      <c r="P2862" s="2"/>
      <c r="Q2862" s="1"/>
      <c r="R2862" s="1"/>
      <c r="S2862" s="1"/>
      <c r="T2862" s="1"/>
      <c r="U2862" s="2"/>
      <c r="V2862" s="1"/>
      <c r="W2862" s="1"/>
      <c r="X2862" s="2"/>
      <c r="Y2862" s="1"/>
      <c r="Z2862" s="1"/>
      <c r="AA2862" s="2"/>
      <c r="AB2862" s="1"/>
      <c r="AC2862" s="1"/>
      <c r="AD2862" s="2"/>
      <c r="AE2862" s="1"/>
      <c r="AF2862" s="2"/>
      <c r="AG2862" s="2"/>
      <c r="AH2862" s="1"/>
      <c r="AI2862" s="1"/>
      <c r="AJ2862" s="2"/>
      <c r="AK2862" s="1"/>
      <c r="AL2862" s="1"/>
      <c r="AM2862" s="49"/>
      <c r="AN2862" s="2"/>
      <c r="AO2862" s="49"/>
      <c r="AP2862" s="2"/>
    </row>
    <row r="2863" spans="1:42" x14ac:dyDescent="0.25">
      <c r="A2863" s="2"/>
      <c r="B2863" s="48"/>
      <c r="C2863" s="2"/>
      <c r="D2863" s="2"/>
      <c r="E2863" s="2"/>
      <c r="F2863" s="2"/>
      <c r="G2863" s="2"/>
      <c r="H2863" s="2"/>
      <c r="I2863" s="1"/>
      <c r="J2863" s="1"/>
      <c r="K2863" s="1"/>
      <c r="L2863" s="1"/>
      <c r="M2863" s="1"/>
      <c r="N2863" s="2"/>
      <c r="O2863" s="2"/>
      <c r="P2863" s="2"/>
      <c r="Q2863" s="1"/>
      <c r="R2863" s="1"/>
      <c r="S2863" s="1"/>
      <c r="T2863" s="1"/>
      <c r="U2863" s="2"/>
      <c r="V2863" s="1"/>
      <c r="W2863" s="1"/>
      <c r="X2863" s="2"/>
      <c r="Y2863" s="1"/>
      <c r="Z2863" s="1"/>
      <c r="AA2863" s="2"/>
      <c r="AB2863" s="1"/>
      <c r="AC2863" s="1"/>
      <c r="AD2863" s="2"/>
      <c r="AE2863" s="1"/>
      <c r="AF2863" s="2"/>
      <c r="AG2863" s="2"/>
      <c r="AH2863" s="1"/>
      <c r="AI2863" s="1"/>
      <c r="AJ2863" s="2"/>
      <c r="AK2863" s="1"/>
      <c r="AL2863" s="1"/>
      <c r="AM2863" s="49"/>
      <c r="AN2863" s="2"/>
      <c r="AO2863" s="49"/>
      <c r="AP2863" s="2"/>
    </row>
    <row r="2864" spans="1:42" x14ac:dyDescent="0.25">
      <c r="A2864" s="2"/>
      <c r="B2864" s="47"/>
      <c r="C2864" s="2"/>
      <c r="D2864" s="2"/>
      <c r="E2864" s="2"/>
      <c r="F2864" s="2"/>
      <c r="G2864" s="2"/>
      <c r="H2864" s="2"/>
      <c r="I2864" s="1"/>
      <c r="J2864" s="1"/>
      <c r="K2864" s="1"/>
      <c r="L2864" s="1"/>
      <c r="M2864" s="1"/>
      <c r="N2864" s="2"/>
      <c r="O2864" s="2"/>
      <c r="P2864" s="2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2"/>
      <c r="AG2864" s="2"/>
      <c r="AH2864" s="1"/>
      <c r="AI2864" s="1"/>
      <c r="AJ2864" s="2"/>
      <c r="AK2864" s="1"/>
      <c r="AL2864" s="1"/>
      <c r="AM2864" s="49"/>
      <c r="AN2864" s="2"/>
      <c r="AO2864" s="49"/>
      <c r="AP2864" s="2"/>
    </row>
    <row r="2865" spans="1:42" x14ac:dyDescent="0.25">
      <c r="A2865" s="2"/>
      <c r="B2865" s="48"/>
      <c r="C2865" s="2"/>
      <c r="D2865" s="2"/>
      <c r="E2865" s="2"/>
      <c r="F2865" s="2"/>
      <c r="G2865" s="2"/>
      <c r="H2865" s="2"/>
      <c r="I2865" s="1"/>
      <c r="J2865" s="1"/>
      <c r="K2865" s="1"/>
      <c r="L2865" s="1"/>
      <c r="M2865" s="1"/>
      <c r="N2865" s="2"/>
      <c r="O2865" s="2"/>
      <c r="P2865" s="2"/>
      <c r="Q2865" s="1"/>
      <c r="R2865" s="1"/>
      <c r="S2865" s="1"/>
      <c r="T2865" s="1"/>
      <c r="U2865" s="2"/>
      <c r="V2865" s="1"/>
      <c r="W2865" s="1"/>
      <c r="X2865" s="2"/>
      <c r="Y2865" s="1"/>
      <c r="Z2865" s="1"/>
      <c r="AA2865" s="2"/>
      <c r="AB2865" s="1"/>
      <c r="AC2865" s="1"/>
      <c r="AD2865" s="2"/>
      <c r="AE2865" s="1"/>
      <c r="AF2865" s="2"/>
      <c r="AG2865" s="2"/>
      <c r="AH2865" s="1"/>
      <c r="AI2865" s="1"/>
      <c r="AJ2865" s="2"/>
      <c r="AK2865" s="1"/>
      <c r="AL2865" s="1"/>
      <c r="AM2865" s="49"/>
      <c r="AN2865" s="2"/>
      <c r="AO2865" s="49"/>
      <c r="AP2865" s="2"/>
    </row>
    <row r="2866" spans="1:42" x14ac:dyDescent="0.25">
      <c r="A2866" s="2"/>
      <c r="B2866" s="48"/>
      <c r="C2866" s="2"/>
      <c r="D2866" s="2"/>
      <c r="E2866" s="2"/>
      <c r="F2866" s="2"/>
      <c r="G2866" s="2"/>
      <c r="H2866" s="2"/>
      <c r="I2866" s="1"/>
      <c r="J2866" s="1"/>
      <c r="K2866" s="1"/>
      <c r="L2866" s="1"/>
      <c r="M2866" s="1"/>
      <c r="N2866" s="2"/>
      <c r="O2866" s="2"/>
      <c r="P2866" s="2"/>
      <c r="Q2866" s="1"/>
      <c r="R2866" s="1"/>
      <c r="S2866" s="1"/>
      <c r="T2866" s="1"/>
      <c r="U2866" s="2"/>
      <c r="V2866" s="1"/>
      <c r="W2866" s="1"/>
      <c r="X2866" s="2"/>
      <c r="Y2866" s="1"/>
      <c r="Z2866" s="1"/>
      <c r="AA2866" s="2"/>
      <c r="AB2866" s="1"/>
      <c r="AC2866" s="1"/>
      <c r="AD2866" s="2"/>
      <c r="AE2866" s="1"/>
      <c r="AF2866" s="2"/>
      <c r="AG2866" s="2"/>
      <c r="AH2866" s="1"/>
      <c r="AI2866" s="1"/>
      <c r="AJ2866" s="2"/>
      <c r="AK2866" s="1"/>
      <c r="AL2866" s="1"/>
      <c r="AM2866" s="49"/>
      <c r="AN2866" s="2"/>
      <c r="AO2866" s="49"/>
      <c r="AP2866" s="2"/>
    </row>
    <row r="2867" spans="1:42" x14ac:dyDescent="0.25">
      <c r="A2867" s="2"/>
      <c r="B2867" s="48"/>
      <c r="C2867" s="2"/>
      <c r="D2867" s="2"/>
      <c r="E2867" s="2"/>
      <c r="F2867" s="2"/>
      <c r="G2867" s="2"/>
      <c r="H2867" s="2"/>
      <c r="I2867" s="1"/>
      <c r="J2867" s="1"/>
      <c r="K2867" s="1"/>
      <c r="L2867" s="1"/>
      <c r="M2867" s="1"/>
      <c r="N2867" s="2"/>
      <c r="O2867" s="2"/>
      <c r="P2867" s="2"/>
      <c r="Q2867" s="1"/>
      <c r="R2867" s="1"/>
      <c r="S2867" s="1"/>
      <c r="T2867" s="1"/>
      <c r="U2867" s="2"/>
      <c r="V2867" s="1"/>
      <c r="W2867" s="1"/>
      <c r="X2867" s="2"/>
      <c r="Y2867" s="1"/>
      <c r="Z2867" s="1"/>
      <c r="AA2867" s="2"/>
      <c r="AB2867" s="1"/>
      <c r="AC2867" s="1"/>
      <c r="AD2867" s="2"/>
      <c r="AE2867" s="1"/>
      <c r="AF2867" s="2"/>
      <c r="AG2867" s="2"/>
      <c r="AH2867" s="1"/>
      <c r="AI2867" s="1"/>
      <c r="AJ2867" s="2"/>
      <c r="AK2867" s="1"/>
      <c r="AL2867" s="1"/>
      <c r="AM2867" s="49"/>
      <c r="AN2867" s="2"/>
      <c r="AO2867" s="49"/>
      <c r="AP2867" s="2"/>
    </row>
    <row r="2868" spans="1:42" x14ac:dyDescent="0.25">
      <c r="A2868" s="2"/>
      <c r="B2868" s="48"/>
      <c r="C2868" s="2"/>
      <c r="D2868" s="2"/>
      <c r="E2868" s="2"/>
      <c r="F2868" s="2"/>
      <c r="G2868" s="2"/>
      <c r="H2868" s="2"/>
      <c r="I2868" s="1"/>
      <c r="J2868" s="1"/>
      <c r="K2868" s="1"/>
      <c r="L2868" s="1"/>
      <c r="M2868" s="1"/>
      <c r="N2868" s="2"/>
      <c r="O2868" s="2"/>
      <c r="P2868" s="2"/>
      <c r="Q2868" s="1"/>
      <c r="R2868" s="1"/>
      <c r="S2868" s="1"/>
      <c r="T2868" s="1"/>
      <c r="U2868" s="2"/>
      <c r="V2868" s="1"/>
      <c r="W2868" s="1"/>
      <c r="X2868" s="2"/>
      <c r="Y2868" s="1"/>
      <c r="Z2868" s="1"/>
      <c r="AA2868" s="2"/>
      <c r="AB2868" s="1"/>
      <c r="AC2868" s="1"/>
      <c r="AD2868" s="2"/>
      <c r="AE2868" s="1"/>
      <c r="AF2868" s="2"/>
      <c r="AG2868" s="2"/>
      <c r="AH2868" s="1"/>
      <c r="AI2868" s="1"/>
      <c r="AJ2868" s="2"/>
      <c r="AK2868" s="1"/>
      <c r="AL2868" s="1"/>
      <c r="AM2868" s="49"/>
      <c r="AN2868" s="2"/>
      <c r="AO2868" s="49"/>
      <c r="AP2868" s="2"/>
    </row>
    <row r="2869" spans="1:42" x14ac:dyDescent="0.25">
      <c r="A2869" s="2"/>
      <c r="B2869" s="48"/>
      <c r="C2869" s="2"/>
      <c r="D2869" s="2"/>
      <c r="E2869" s="2"/>
      <c r="F2869" s="2"/>
      <c r="G2869" s="2"/>
      <c r="H2869" s="2"/>
      <c r="I2869" s="1"/>
      <c r="J2869" s="1"/>
      <c r="K2869" s="1"/>
      <c r="L2869" s="1"/>
      <c r="M2869" s="1"/>
      <c r="N2869" s="2"/>
      <c r="O2869" s="2"/>
      <c r="P2869" s="2"/>
      <c r="Q2869" s="1"/>
      <c r="R2869" s="1"/>
      <c r="S2869" s="1"/>
      <c r="T2869" s="1"/>
      <c r="U2869" s="2"/>
      <c r="V2869" s="1"/>
      <c r="W2869" s="1"/>
      <c r="X2869" s="2"/>
      <c r="Y2869" s="1"/>
      <c r="Z2869" s="1"/>
      <c r="AA2869" s="2"/>
      <c r="AB2869" s="1"/>
      <c r="AC2869" s="1"/>
      <c r="AD2869" s="2"/>
      <c r="AE2869" s="1"/>
      <c r="AF2869" s="2"/>
      <c r="AG2869" s="2"/>
      <c r="AH2869" s="1"/>
      <c r="AI2869" s="1"/>
      <c r="AJ2869" s="2"/>
      <c r="AK2869" s="1"/>
      <c r="AL2869" s="1"/>
      <c r="AM2869" s="49"/>
      <c r="AN2869" s="2"/>
      <c r="AO2869" s="49"/>
      <c r="AP2869" s="2"/>
    </row>
    <row r="2870" spans="1:42" x14ac:dyDescent="0.25">
      <c r="A2870" s="2"/>
      <c r="B2870" s="48"/>
      <c r="C2870" s="2"/>
      <c r="D2870" s="2"/>
      <c r="E2870" s="2"/>
      <c r="F2870" s="2"/>
      <c r="G2870" s="2"/>
      <c r="H2870" s="2"/>
      <c r="I2870" s="1"/>
      <c r="J2870" s="1"/>
      <c r="K2870" s="1"/>
      <c r="L2870" s="1"/>
      <c r="M2870" s="1"/>
      <c r="N2870" s="2"/>
      <c r="O2870" s="2"/>
      <c r="P2870" s="2"/>
      <c r="Q2870" s="1"/>
      <c r="R2870" s="1"/>
      <c r="S2870" s="1"/>
      <c r="T2870" s="1"/>
      <c r="U2870" s="2"/>
      <c r="V2870" s="1"/>
      <c r="W2870" s="1"/>
      <c r="X2870" s="2"/>
      <c r="Y2870" s="1"/>
      <c r="Z2870" s="1"/>
      <c r="AA2870" s="2"/>
      <c r="AB2870" s="1"/>
      <c r="AC2870" s="1"/>
      <c r="AD2870" s="2"/>
      <c r="AE2870" s="1"/>
      <c r="AF2870" s="2"/>
      <c r="AG2870" s="2"/>
      <c r="AH2870" s="1"/>
      <c r="AI2870" s="1"/>
      <c r="AJ2870" s="2"/>
      <c r="AK2870" s="1"/>
      <c r="AL2870" s="1"/>
      <c r="AM2870" s="49"/>
      <c r="AN2870" s="2"/>
      <c r="AO2870" s="49"/>
      <c r="AP2870" s="2"/>
    </row>
    <row r="2871" spans="1:42" x14ac:dyDescent="0.25">
      <c r="A2871" s="2"/>
      <c r="B2871" s="48"/>
      <c r="C2871" s="2"/>
      <c r="D2871" s="2"/>
      <c r="E2871" s="2"/>
      <c r="F2871" s="2"/>
      <c r="G2871" s="2"/>
      <c r="H2871" s="2"/>
      <c r="I2871" s="1"/>
      <c r="J2871" s="1"/>
      <c r="K2871" s="1"/>
      <c r="L2871" s="1"/>
      <c r="M2871" s="1"/>
      <c r="N2871" s="2"/>
      <c r="O2871" s="2"/>
      <c r="P2871" s="2"/>
      <c r="Q2871" s="1"/>
      <c r="R2871" s="1"/>
      <c r="S2871" s="1"/>
      <c r="T2871" s="1"/>
      <c r="U2871" s="2"/>
      <c r="V2871" s="1"/>
      <c r="W2871" s="1"/>
      <c r="X2871" s="2"/>
      <c r="Y2871" s="1"/>
      <c r="Z2871" s="1"/>
      <c r="AA2871" s="2"/>
      <c r="AB2871" s="1"/>
      <c r="AC2871" s="1"/>
      <c r="AD2871" s="2"/>
      <c r="AE2871" s="1"/>
      <c r="AF2871" s="2"/>
      <c r="AG2871" s="2"/>
      <c r="AH2871" s="1"/>
      <c r="AI2871" s="1"/>
      <c r="AJ2871" s="2"/>
      <c r="AK2871" s="1"/>
      <c r="AL2871" s="1"/>
      <c r="AM2871" s="49"/>
      <c r="AN2871" s="2"/>
      <c r="AO2871" s="49"/>
      <c r="AP2871" s="2"/>
    </row>
    <row r="2872" spans="1:42" x14ac:dyDescent="0.25">
      <c r="A2872" s="2"/>
      <c r="B2872" s="48"/>
      <c r="C2872" s="2"/>
      <c r="D2872" s="2"/>
      <c r="E2872" s="2"/>
      <c r="F2872" s="2"/>
      <c r="G2872" s="2"/>
      <c r="H2872" s="2"/>
      <c r="I2872" s="1"/>
      <c r="J2872" s="1"/>
      <c r="K2872" s="1"/>
      <c r="L2872" s="1"/>
      <c r="M2872" s="1"/>
      <c r="N2872" s="2"/>
      <c r="O2872" s="2"/>
      <c r="P2872" s="2"/>
      <c r="Q2872" s="1"/>
      <c r="R2872" s="1"/>
      <c r="S2872" s="1"/>
      <c r="T2872" s="1"/>
      <c r="U2872" s="2"/>
      <c r="V2872" s="1"/>
      <c r="W2872" s="1"/>
      <c r="X2872" s="2"/>
      <c r="Y2872" s="1"/>
      <c r="Z2872" s="1"/>
      <c r="AA2872" s="2"/>
      <c r="AB2872" s="1"/>
      <c r="AC2872" s="1"/>
      <c r="AD2872" s="2"/>
      <c r="AE2872" s="1"/>
      <c r="AF2872" s="2"/>
      <c r="AG2872" s="2"/>
      <c r="AH2872" s="1"/>
      <c r="AI2872" s="1"/>
      <c r="AJ2872" s="2"/>
      <c r="AK2872" s="1"/>
      <c r="AL2872" s="1"/>
      <c r="AM2872" s="49"/>
      <c r="AN2872" s="2"/>
      <c r="AO2872" s="49"/>
      <c r="AP2872" s="2"/>
    </row>
    <row r="2873" spans="1:42" x14ac:dyDescent="0.25">
      <c r="A2873" s="2"/>
      <c r="B2873" s="48"/>
      <c r="C2873" s="2"/>
      <c r="D2873" s="2"/>
      <c r="E2873" s="2"/>
      <c r="F2873" s="2"/>
      <c r="G2873" s="2"/>
      <c r="H2873" s="2"/>
      <c r="I2873" s="1"/>
      <c r="J2873" s="1"/>
      <c r="K2873" s="1"/>
      <c r="L2873" s="1"/>
      <c r="M2873" s="1"/>
      <c r="N2873" s="2"/>
      <c r="O2873" s="2"/>
      <c r="P2873" s="2"/>
      <c r="Q2873" s="1"/>
      <c r="R2873" s="1"/>
      <c r="S2873" s="1"/>
      <c r="T2873" s="1"/>
      <c r="U2873" s="2"/>
      <c r="V2873" s="1"/>
      <c r="W2873" s="1"/>
      <c r="X2873" s="2"/>
      <c r="Y2873" s="1"/>
      <c r="Z2873" s="1"/>
      <c r="AA2873" s="2"/>
      <c r="AB2873" s="1"/>
      <c r="AC2873" s="1"/>
      <c r="AD2873" s="2"/>
      <c r="AE2873" s="1"/>
      <c r="AF2873" s="2"/>
      <c r="AG2873" s="2"/>
      <c r="AH2873" s="1"/>
      <c r="AI2873" s="1"/>
      <c r="AJ2873" s="2"/>
      <c r="AK2873" s="1"/>
      <c r="AL2873" s="1"/>
      <c r="AM2873" s="49"/>
      <c r="AN2873" s="2"/>
      <c r="AO2873" s="49"/>
      <c r="AP2873" s="2"/>
    </row>
    <row r="2874" spans="1:42" x14ac:dyDescent="0.25">
      <c r="A2874" s="2"/>
      <c r="B2874" s="48"/>
      <c r="C2874" s="2"/>
      <c r="D2874" s="2"/>
      <c r="E2874" s="2"/>
      <c r="F2874" s="2"/>
      <c r="G2874" s="2"/>
      <c r="H2874" s="2"/>
      <c r="I2874" s="1"/>
      <c r="J2874" s="1"/>
      <c r="K2874" s="1"/>
      <c r="L2874" s="1"/>
      <c r="M2874" s="1"/>
      <c r="N2874" s="2"/>
      <c r="O2874" s="2"/>
      <c r="P2874" s="2"/>
      <c r="Q2874" s="1"/>
      <c r="R2874" s="1"/>
      <c r="S2874" s="1"/>
      <c r="T2874" s="1"/>
      <c r="U2874" s="2"/>
      <c r="V2874" s="1"/>
      <c r="W2874" s="1"/>
      <c r="X2874" s="2"/>
      <c r="Y2874" s="1"/>
      <c r="Z2874" s="1"/>
      <c r="AA2874" s="2"/>
      <c r="AB2874" s="1"/>
      <c r="AC2874" s="1"/>
      <c r="AD2874" s="2"/>
      <c r="AE2874" s="1"/>
      <c r="AF2874" s="2"/>
      <c r="AG2874" s="2"/>
      <c r="AH2874" s="1"/>
      <c r="AI2874" s="1"/>
      <c r="AJ2874" s="2"/>
      <c r="AK2874" s="1"/>
      <c r="AL2874" s="1"/>
      <c r="AM2874" s="49"/>
      <c r="AN2874" s="2"/>
      <c r="AO2874" s="49"/>
      <c r="AP2874" s="2"/>
    </row>
    <row r="2875" spans="1:42" x14ac:dyDescent="0.25">
      <c r="A2875" s="2"/>
      <c r="B2875" s="48"/>
      <c r="C2875" s="2"/>
      <c r="D2875" s="2"/>
      <c r="E2875" s="2"/>
      <c r="F2875" s="2"/>
      <c r="G2875" s="2"/>
      <c r="H2875" s="2"/>
      <c r="I2875" s="1"/>
      <c r="J2875" s="1"/>
      <c r="K2875" s="1"/>
      <c r="L2875" s="1"/>
      <c r="M2875" s="1"/>
      <c r="N2875" s="2"/>
      <c r="O2875" s="2"/>
      <c r="P2875" s="2"/>
      <c r="Q2875" s="1"/>
      <c r="R2875" s="1"/>
      <c r="S2875" s="1"/>
      <c r="T2875" s="1"/>
      <c r="U2875" s="2"/>
      <c r="V2875" s="1"/>
      <c r="W2875" s="1"/>
      <c r="X2875" s="2"/>
      <c r="Y2875" s="1"/>
      <c r="Z2875" s="1"/>
      <c r="AA2875" s="2"/>
      <c r="AB2875" s="1"/>
      <c r="AC2875" s="1"/>
      <c r="AD2875" s="2"/>
      <c r="AE2875" s="1"/>
      <c r="AF2875" s="2"/>
      <c r="AG2875" s="2"/>
      <c r="AH2875" s="1"/>
      <c r="AI2875" s="1"/>
      <c r="AJ2875" s="2"/>
      <c r="AK2875" s="1"/>
      <c r="AL2875" s="1"/>
      <c r="AM2875" s="49"/>
      <c r="AN2875" s="2"/>
      <c r="AO2875" s="49"/>
      <c r="AP2875" s="2"/>
    </row>
    <row r="2876" spans="1:42" x14ac:dyDescent="0.25">
      <c r="A2876" s="2"/>
      <c r="B2876" s="48"/>
      <c r="C2876" s="2"/>
      <c r="D2876" s="2"/>
      <c r="E2876" s="2"/>
      <c r="F2876" s="2"/>
      <c r="G2876" s="2"/>
      <c r="H2876" s="2"/>
      <c r="I2876" s="1"/>
      <c r="J2876" s="1"/>
      <c r="K2876" s="1"/>
      <c r="L2876" s="1"/>
      <c r="M2876" s="1"/>
      <c r="N2876" s="2"/>
      <c r="O2876" s="2"/>
      <c r="P2876" s="2"/>
      <c r="Q2876" s="1"/>
      <c r="R2876" s="1"/>
      <c r="S2876" s="1"/>
      <c r="T2876" s="1"/>
      <c r="U2876" s="2"/>
      <c r="V2876" s="1"/>
      <c r="W2876" s="1"/>
      <c r="X2876" s="2"/>
      <c r="Y2876" s="1"/>
      <c r="Z2876" s="1"/>
      <c r="AA2876" s="2"/>
      <c r="AB2876" s="1"/>
      <c r="AC2876" s="1"/>
      <c r="AD2876" s="2"/>
      <c r="AE2876" s="1"/>
      <c r="AF2876" s="2"/>
      <c r="AG2876" s="2"/>
      <c r="AH2876" s="1"/>
      <c r="AI2876" s="1"/>
      <c r="AJ2876" s="2"/>
      <c r="AK2876" s="1"/>
      <c r="AL2876" s="1"/>
      <c r="AM2876" s="49"/>
      <c r="AN2876" s="2"/>
      <c r="AO2876" s="49"/>
      <c r="AP2876" s="2"/>
    </row>
    <row r="2877" spans="1:42" x14ac:dyDescent="0.25">
      <c r="A2877" s="2"/>
      <c r="B2877" s="48"/>
      <c r="C2877" s="2"/>
      <c r="D2877" s="2"/>
      <c r="E2877" s="2"/>
      <c r="F2877" s="2"/>
      <c r="G2877" s="2"/>
      <c r="H2877" s="2"/>
      <c r="I2877" s="1"/>
      <c r="J2877" s="1"/>
      <c r="K2877" s="1"/>
      <c r="L2877" s="1"/>
      <c r="M2877" s="1"/>
      <c r="N2877" s="2"/>
      <c r="O2877" s="2"/>
      <c r="P2877" s="2"/>
      <c r="Q2877" s="1"/>
      <c r="R2877" s="1"/>
      <c r="S2877" s="1"/>
      <c r="T2877" s="1"/>
      <c r="U2877" s="2"/>
      <c r="V2877" s="1"/>
      <c r="W2877" s="1"/>
      <c r="X2877" s="2"/>
      <c r="Y2877" s="1"/>
      <c r="Z2877" s="1"/>
      <c r="AA2877" s="2"/>
      <c r="AB2877" s="1"/>
      <c r="AC2877" s="1"/>
      <c r="AD2877" s="2"/>
      <c r="AE2877" s="1"/>
      <c r="AF2877" s="2"/>
      <c r="AG2877" s="2"/>
      <c r="AH2877" s="1"/>
      <c r="AI2877" s="1"/>
      <c r="AJ2877" s="2"/>
      <c r="AK2877" s="1"/>
      <c r="AL2877" s="1"/>
      <c r="AM2877" s="49"/>
      <c r="AN2877" s="2"/>
      <c r="AO2877" s="49"/>
      <c r="AP2877" s="2"/>
    </row>
    <row r="2878" spans="1:42" x14ac:dyDescent="0.25">
      <c r="A2878" s="2"/>
      <c r="B2878" s="48"/>
      <c r="C2878" s="2"/>
      <c r="D2878" s="2"/>
      <c r="E2878" s="2"/>
      <c r="F2878" s="2"/>
      <c r="G2878" s="2"/>
      <c r="H2878" s="2"/>
      <c r="I2878" s="1"/>
      <c r="J2878" s="1"/>
      <c r="K2878" s="1"/>
      <c r="L2878" s="1"/>
      <c r="M2878" s="1"/>
      <c r="N2878" s="2"/>
      <c r="O2878" s="2"/>
      <c r="P2878" s="2"/>
      <c r="Q2878" s="1"/>
      <c r="R2878" s="1"/>
      <c r="S2878" s="1"/>
      <c r="T2878" s="1"/>
      <c r="U2878" s="2"/>
      <c r="V2878" s="1"/>
      <c r="W2878" s="1"/>
      <c r="X2878" s="2"/>
      <c r="Y2878" s="1"/>
      <c r="Z2878" s="1"/>
      <c r="AA2878" s="2"/>
      <c r="AB2878" s="1"/>
      <c r="AC2878" s="1"/>
      <c r="AD2878" s="2"/>
      <c r="AE2878" s="1"/>
      <c r="AF2878" s="2"/>
      <c r="AG2878" s="2"/>
      <c r="AH2878" s="1"/>
      <c r="AI2878" s="1"/>
      <c r="AJ2878" s="2"/>
      <c r="AK2878" s="1"/>
      <c r="AL2878" s="1"/>
      <c r="AM2878" s="49"/>
      <c r="AN2878" s="2"/>
      <c r="AO2878" s="49"/>
      <c r="AP2878" s="2"/>
    </row>
    <row r="2879" spans="1:42" x14ac:dyDescent="0.25">
      <c r="A2879" s="45"/>
      <c r="B2879" s="61"/>
      <c r="C2879" s="45"/>
      <c r="D2879" s="45"/>
      <c r="E2879" s="45"/>
      <c r="F2879" s="45"/>
      <c r="G2879" s="45"/>
      <c r="H2879" s="45"/>
      <c r="I2879" s="50"/>
      <c r="J2879" s="50"/>
      <c r="K2879" s="50"/>
      <c r="L2879" s="50"/>
      <c r="M2879" s="50"/>
      <c r="N2879" s="45"/>
      <c r="O2879" s="45"/>
      <c r="P2879" s="45"/>
      <c r="Q2879" s="50"/>
      <c r="R2879" s="50"/>
      <c r="S2879" s="50"/>
      <c r="T2879" s="50"/>
      <c r="U2879" s="45"/>
      <c r="V2879" s="50"/>
      <c r="W2879" s="50"/>
      <c r="X2879" s="45"/>
      <c r="Y2879" s="50"/>
    </row>
    <row r="2880" spans="1:42" ht="15.75" thickBot="1" x14ac:dyDescent="0.3">
      <c r="A2880" s="45"/>
      <c r="B2880" s="61"/>
      <c r="C2880" s="45"/>
      <c r="D2880" s="45"/>
      <c r="E2880" s="45"/>
      <c r="F2880" s="45"/>
      <c r="G2880" s="45"/>
      <c r="H2880" s="45"/>
      <c r="I2880" s="50"/>
      <c r="J2880" s="50"/>
      <c r="K2880" s="50"/>
      <c r="L2880" s="50"/>
      <c r="M2880" s="50"/>
      <c r="N2880" s="45"/>
      <c r="O2880" s="45"/>
      <c r="P2880" s="45"/>
      <c r="Q2880" s="50"/>
      <c r="R2880" s="50"/>
      <c r="S2880" s="50"/>
      <c r="T2880" s="50"/>
      <c r="U2880" s="45"/>
      <c r="V2880" s="50"/>
      <c r="W2880" s="50"/>
      <c r="X2880" s="45"/>
      <c r="Y2880" s="50"/>
    </row>
    <row r="2881" spans="1:32" x14ac:dyDescent="0.25">
      <c r="A2881" s="21"/>
      <c r="B2881" s="51"/>
      <c r="C2881" s="21"/>
      <c r="D2881" s="21"/>
      <c r="E2881" s="21"/>
      <c r="F2881" s="21"/>
      <c r="G2881" s="21"/>
      <c r="H2881" s="21"/>
      <c r="I2881" s="21"/>
      <c r="J2881" s="21"/>
      <c r="K2881" s="21"/>
      <c r="L2881" s="21"/>
      <c r="M2881" s="21"/>
      <c r="N2881" s="21"/>
      <c r="O2881" s="21"/>
      <c r="P2881" s="22" t="s">
        <v>332</v>
      </c>
      <c r="Q2881" s="21">
        <f t="shared" ref="Q2881:AE2881" si="0">SUM(Q1:Q2880)</f>
        <v>384243954163.68689</v>
      </c>
      <c r="R2881" s="21">
        <f t="shared" si="0"/>
        <v>0</v>
      </c>
      <c r="S2881" s="21">
        <f t="shared" si="0"/>
        <v>291531868717.4118</v>
      </c>
      <c r="T2881" s="21">
        <f t="shared" si="0"/>
        <v>2379689119.1349998</v>
      </c>
      <c r="U2881" s="21">
        <f t="shared" si="0"/>
        <v>0</v>
      </c>
      <c r="V2881" s="21">
        <f t="shared" si="0"/>
        <v>380750259.06160009</v>
      </c>
      <c r="W2881" s="21">
        <f t="shared" si="0"/>
        <v>77205353751.446533</v>
      </c>
      <c r="X2881" s="21">
        <f t="shared" si="0"/>
        <v>0</v>
      </c>
      <c r="Y2881" s="21">
        <f t="shared" si="0"/>
        <v>12352856600.231306</v>
      </c>
      <c r="Z2881" s="21">
        <f t="shared" si="0"/>
        <v>0</v>
      </c>
      <c r="AA2881" s="21">
        <f t="shared" si="0"/>
        <v>0</v>
      </c>
      <c r="AB2881" s="21">
        <f t="shared" si="0"/>
        <v>0</v>
      </c>
      <c r="AC2881" s="21">
        <f t="shared" si="0"/>
        <v>364292330</v>
      </c>
      <c r="AD2881" s="21">
        <f t="shared" si="0"/>
        <v>0</v>
      </c>
      <c r="AE2881" s="21">
        <f t="shared" si="0"/>
        <v>29143386.399999999</v>
      </c>
      <c r="AF2881" s="53">
        <f>SUM(S2881:AE2881)-Q2881</f>
        <v>-6.103515625E-4</v>
      </c>
    </row>
    <row r="2882" spans="1:32" s="59" customFormat="1" ht="16.5" customHeight="1" thickBot="1" x14ac:dyDescent="0.3">
      <c r="A2882" s="149"/>
      <c r="B2882" s="150"/>
      <c r="C2882" s="149"/>
      <c r="D2882" s="149"/>
      <c r="E2882" s="149"/>
      <c r="F2882" s="149"/>
      <c r="G2882" s="149"/>
      <c r="H2882" s="149"/>
      <c r="I2882" s="149"/>
      <c r="J2882" s="149"/>
      <c r="K2882" s="149"/>
      <c r="L2882" s="149"/>
      <c r="M2882" s="149"/>
      <c r="N2882" s="149"/>
      <c r="O2882" s="149"/>
      <c r="P2882" s="151" t="s">
        <v>333</v>
      </c>
      <c r="Q2882" s="149">
        <f>SUBTOTAL(9,Q1:Q2880)</f>
        <v>384243954163.68689</v>
      </c>
      <c r="R2882" s="149">
        <f t="shared" ref="R2882:AE2882" si="1">SUBTOTAL(9,R1:R2880)</f>
        <v>0</v>
      </c>
      <c r="S2882" s="149">
        <f t="shared" si="1"/>
        <v>291531868717.4118</v>
      </c>
      <c r="T2882" s="149">
        <f t="shared" si="1"/>
        <v>2379689119.1349998</v>
      </c>
      <c r="U2882" s="149">
        <f t="shared" si="1"/>
        <v>0</v>
      </c>
      <c r="V2882" s="149">
        <f t="shared" si="1"/>
        <v>380750259.06160009</v>
      </c>
      <c r="W2882" s="149">
        <f t="shared" si="1"/>
        <v>77205353751.446533</v>
      </c>
      <c r="X2882" s="149">
        <f t="shared" si="1"/>
        <v>0</v>
      </c>
      <c r="Y2882" s="149">
        <f t="shared" si="1"/>
        <v>12352856600.231306</v>
      </c>
      <c r="Z2882" s="149">
        <f t="shared" si="1"/>
        <v>0</v>
      </c>
      <c r="AA2882" s="149">
        <f t="shared" si="1"/>
        <v>0</v>
      </c>
      <c r="AB2882" s="149">
        <f t="shared" si="1"/>
        <v>0</v>
      </c>
      <c r="AC2882" s="149">
        <f t="shared" si="1"/>
        <v>364292330</v>
      </c>
      <c r="AD2882" s="149">
        <f t="shared" si="1"/>
        <v>0</v>
      </c>
      <c r="AE2882" s="149">
        <f t="shared" si="1"/>
        <v>29143386.399999999</v>
      </c>
      <c r="AF2882" s="152">
        <f>SUM(S2882:AE2882)-Q2882</f>
        <v>-6.103515625E-4</v>
      </c>
    </row>
    <row r="2883" spans="1:32" x14ac:dyDescent="0.25">
      <c r="P2883" s="19"/>
      <c r="Q2883" s="5"/>
      <c r="R2883" s="5"/>
      <c r="S2883" s="5"/>
      <c r="T2883" s="5"/>
      <c r="U2883" s="5"/>
      <c r="V2883" s="5"/>
      <c r="W2883" s="5"/>
      <c r="X2883" s="5"/>
      <c r="Y2883" s="5"/>
      <c r="Z2883" s="5"/>
    </row>
    <row r="2884" spans="1:32" x14ac:dyDescent="0.25">
      <c r="P2884" s="20"/>
      <c r="Q2884" s="5">
        <f>+Q2881-Q2882</f>
        <v>0</v>
      </c>
      <c r="R2884" s="5">
        <f t="shared" ref="R2884:AD2884" si="2">+R2881-R2882</f>
        <v>0</v>
      </c>
      <c r="S2884" s="5">
        <f t="shared" si="2"/>
        <v>0</v>
      </c>
      <c r="T2884" s="5">
        <f t="shared" si="2"/>
        <v>0</v>
      </c>
      <c r="U2884" s="5">
        <f t="shared" si="2"/>
        <v>0</v>
      </c>
      <c r="V2884" s="5">
        <f t="shared" si="2"/>
        <v>0</v>
      </c>
      <c r="W2884" s="5">
        <f>+W2881-W2882</f>
        <v>0</v>
      </c>
      <c r="X2884" s="5">
        <f t="shared" si="2"/>
        <v>0</v>
      </c>
      <c r="Y2884" s="5">
        <f t="shared" si="2"/>
        <v>0</v>
      </c>
      <c r="Z2884" s="5">
        <f t="shared" si="2"/>
        <v>0</v>
      </c>
      <c r="AA2884" s="5">
        <f t="shared" si="2"/>
        <v>0</v>
      </c>
      <c r="AB2884" s="5">
        <f t="shared" si="2"/>
        <v>0</v>
      </c>
      <c r="AC2884" s="5">
        <f t="shared" si="2"/>
        <v>0</v>
      </c>
      <c r="AD2884" s="5">
        <f t="shared" si="2"/>
        <v>0</v>
      </c>
      <c r="AE2884" s="5">
        <f>+AE2881-AE2882</f>
        <v>0</v>
      </c>
    </row>
    <row r="2885" spans="1:32" x14ac:dyDescent="0.25">
      <c r="Q2885" s="5"/>
      <c r="R2885" s="5"/>
      <c r="S2885" s="5"/>
      <c r="T2885" s="5"/>
      <c r="U2885" s="5"/>
      <c r="V2885" s="5"/>
      <c r="W2885" s="5"/>
      <c r="X2885" s="5"/>
      <c r="Y2885" s="5"/>
      <c r="Z2885" s="5"/>
    </row>
    <row r="2886" spans="1:32" x14ac:dyDescent="0.25">
      <c r="Q2886" s="7">
        <f>+Q2882*0.3</f>
        <v>115273186249.10606</v>
      </c>
      <c r="S2886" s="13"/>
      <c r="W2886" s="6"/>
    </row>
    <row r="2887" spans="1:32" x14ac:dyDescent="0.25">
      <c r="Q2887" s="5">
        <f>+Q2882-Q2886</f>
        <v>268970767914.58081</v>
      </c>
      <c r="S2887" s="13"/>
    </row>
    <row r="2888" spans="1:32" x14ac:dyDescent="0.25">
      <c r="Q2888" s="5"/>
      <c r="T2888" s="5"/>
    </row>
    <row r="2889" spans="1:32" x14ac:dyDescent="0.25">
      <c r="Q2889" s="7"/>
    </row>
  </sheetData>
  <autoFilter ref="A1:AP2878"/>
  <sortState ref="A2585:AP2879">
    <sortCondition ref="B2585:B2879"/>
    <sortCondition ref="D2585:D2879"/>
  </sortState>
  <conditionalFormatting sqref="B134:B2582">
    <cfRule type="containsText" dxfId="21" priority="1" operator="containsText" text="10/4/2020">
      <formula>NOT(ISERROR(SEARCH("10/4/2020",B134)))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6:K1750"/>
  <sheetViews>
    <sheetView topLeftCell="A13" workbookViewId="0">
      <selection activeCell="B28" sqref="B28"/>
    </sheetView>
  </sheetViews>
  <sheetFormatPr baseColWidth="10" defaultRowHeight="15" x14ac:dyDescent="0.25"/>
  <cols>
    <col min="1" max="1" width="19.85546875" style="4" customWidth="1"/>
    <col min="2" max="2" width="20.42578125" style="5" customWidth="1"/>
    <col min="3" max="3" width="18.28515625" style="4" customWidth="1"/>
    <col min="4" max="4" width="17.85546875" style="4" customWidth="1"/>
    <col min="5" max="5" width="15" style="4" customWidth="1"/>
    <col min="6" max="6" width="20.85546875" style="4" customWidth="1"/>
    <col min="7" max="7" width="16.28515625" style="4" customWidth="1"/>
    <col min="8" max="8" width="14.7109375" style="4" customWidth="1"/>
    <col min="9" max="9" width="15" style="4" customWidth="1"/>
    <col min="10" max="10" width="20.85546875" style="4" customWidth="1"/>
    <col min="11" max="11" width="17.42578125" style="4" customWidth="1"/>
    <col min="12" max="12" width="11.7109375" style="4" bestFit="1" customWidth="1"/>
    <col min="13" max="18" width="10.7109375" style="4" customWidth="1"/>
    <col min="19" max="19" width="12.5703125" style="4" bestFit="1" customWidth="1"/>
    <col min="20" max="22" width="10" style="4" customWidth="1"/>
    <col min="23" max="27" width="11" style="4" customWidth="1"/>
    <col min="28" max="29" width="12.5703125" style="4" bestFit="1" customWidth="1"/>
    <col min="30" max="37" width="11" style="4" customWidth="1"/>
    <col min="38" max="38" width="12.5703125" style="4" bestFit="1" customWidth="1"/>
    <col min="39" max="40" width="11" style="4" customWidth="1"/>
    <col min="41" max="41" width="12.5703125" style="4" bestFit="1" customWidth="1"/>
    <col min="42" max="44" width="11" style="4" customWidth="1"/>
    <col min="45" max="47" width="12.5703125" style="4" bestFit="1" customWidth="1"/>
    <col min="48" max="50" width="11" style="4" customWidth="1"/>
    <col min="51" max="51" width="12.5703125" style="4" bestFit="1" customWidth="1"/>
    <col min="52" max="52" width="11" style="4" customWidth="1"/>
    <col min="53" max="53" width="12.5703125" style="4" bestFit="1" customWidth="1"/>
    <col min="54" max="55" width="11" style="4" customWidth="1"/>
    <col min="56" max="58" width="12.5703125" style="4" bestFit="1" customWidth="1"/>
    <col min="59" max="63" width="11" style="4" customWidth="1"/>
    <col min="64" max="66" width="12.5703125" style="4" bestFit="1" customWidth="1"/>
    <col min="67" max="71" width="11" style="4" customWidth="1"/>
    <col min="72" max="72" width="12.5703125" style="4" bestFit="1" customWidth="1"/>
    <col min="73" max="73" width="11" style="4" customWidth="1"/>
    <col min="74" max="88" width="12.5703125" style="4" bestFit="1" customWidth="1"/>
    <col min="89" max="89" width="13.5703125" style="4" bestFit="1" customWidth="1"/>
    <col min="90" max="114" width="12.5703125" style="4" bestFit="1" customWidth="1"/>
    <col min="115" max="115" width="13.5703125" style="4" bestFit="1" customWidth="1"/>
    <col min="116" max="117" width="12.5703125" style="4" bestFit="1" customWidth="1"/>
    <col min="118" max="118" width="13.5703125" style="4" bestFit="1" customWidth="1"/>
    <col min="119" max="128" width="12.5703125" style="4" bestFit="1" customWidth="1"/>
    <col min="129" max="129" width="13.5703125" style="4" bestFit="1" customWidth="1"/>
    <col min="130" max="148" width="12.5703125" style="4" bestFit="1" customWidth="1"/>
    <col min="149" max="151" width="13.5703125" style="4" bestFit="1" customWidth="1"/>
    <col min="152" max="152" width="12.5703125" style="4" bestFit="1" customWidth="1"/>
    <col min="153" max="153" width="13.5703125" style="4" bestFit="1" customWidth="1"/>
    <col min="154" max="159" width="12.5703125" style="4" bestFit="1" customWidth="1"/>
    <col min="160" max="160" width="13.5703125" style="4" bestFit="1" customWidth="1"/>
    <col min="161" max="162" width="12.5703125" style="4" bestFit="1" customWidth="1"/>
    <col min="163" max="165" width="13.5703125" style="4" bestFit="1" customWidth="1"/>
    <col min="166" max="170" width="12.5703125" style="4" bestFit="1" customWidth="1"/>
    <col min="171" max="171" width="13.5703125" style="4" bestFit="1" customWidth="1"/>
    <col min="172" max="172" width="12.5703125" style="4" bestFit="1" customWidth="1"/>
    <col min="173" max="174" width="13.5703125" style="4" bestFit="1" customWidth="1"/>
    <col min="175" max="175" width="12.5703125" style="4" bestFit="1" customWidth="1"/>
    <col min="176" max="560" width="13.5703125" style="4" bestFit="1" customWidth="1"/>
    <col min="561" max="561" width="14.5703125" style="4" bestFit="1" customWidth="1"/>
    <col min="562" max="567" width="13.5703125" style="4" bestFit="1" customWidth="1"/>
    <col min="568" max="568" width="14.5703125" style="4" bestFit="1" customWidth="1"/>
    <col min="569" max="581" width="13.5703125" style="4" bestFit="1" customWidth="1"/>
    <col min="582" max="582" width="14.5703125" style="4" bestFit="1" customWidth="1"/>
    <col min="583" max="583" width="13.5703125" style="4" bestFit="1" customWidth="1"/>
    <col min="584" max="609" width="14.5703125" style="4" bestFit="1" customWidth="1"/>
    <col min="610" max="610" width="12.5703125" style="4" bestFit="1" customWidth="1"/>
    <col min="611" max="611" width="17.28515625" style="4" bestFit="1" customWidth="1"/>
    <col min="612" max="16384" width="11.42578125" style="4"/>
  </cols>
  <sheetData>
    <row r="16" spans="1:11" x14ac:dyDescent="0.25">
      <c r="A16" s="4" t="s">
        <v>310</v>
      </c>
      <c r="B16" s="4" t="s">
        <v>411</v>
      </c>
      <c r="C16" s="5"/>
      <c r="D16" s="5"/>
      <c r="E16" s="5"/>
      <c r="F16" s="5"/>
      <c r="G16" s="5"/>
      <c r="H16" s="5"/>
      <c r="I16" s="5"/>
      <c r="J16" s="5"/>
      <c r="K16" s="5"/>
    </row>
    <row r="17" spans="1:11" x14ac:dyDescent="0.25">
      <c r="A17" s="5"/>
      <c r="C17" s="5"/>
      <c r="D17" s="5"/>
      <c r="E17" s="5"/>
      <c r="F17" s="5"/>
      <c r="G17" s="5"/>
      <c r="H17" s="5"/>
      <c r="I17" s="5"/>
      <c r="J17" s="5"/>
      <c r="K17" s="5"/>
    </row>
    <row r="18" spans="1:11" s="14" customFormat="1" ht="60" x14ac:dyDescent="0.25">
      <c r="A18" s="14" t="s">
        <v>312</v>
      </c>
      <c r="B18" s="12" t="s">
        <v>313</v>
      </c>
      <c r="C18" s="101" t="s">
        <v>315</v>
      </c>
      <c r="D18" s="101" t="s">
        <v>318</v>
      </c>
      <c r="E18" s="14" t="s">
        <v>319</v>
      </c>
      <c r="F18" s="101" t="s">
        <v>316</v>
      </c>
      <c r="G18" s="14" t="s">
        <v>317</v>
      </c>
      <c r="H18" s="105" t="s">
        <v>324</v>
      </c>
      <c r="I18" s="14" t="s">
        <v>325</v>
      </c>
      <c r="J18" s="105" t="s">
        <v>326</v>
      </c>
      <c r="K18" s="14" t="s">
        <v>327</v>
      </c>
    </row>
    <row r="19" spans="1:11" x14ac:dyDescent="0.25">
      <c r="A19" s="12" t="s">
        <v>6</v>
      </c>
      <c r="B19" s="13">
        <v>173879328907.36804</v>
      </c>
      <c r="C19" s="13">
        <v>132697871513.84</v>
      </c>
      <c r="D19" s="13">
        <v>711895852.7299999</v>
      </c>
      <c r="E19" s="13">
        <v>113903336.43680002</v>
      </c>
      <c r="F19" s="13">
        <v>34547780693.069992</v>
      </c>
      <c r="G19" s="13">
        <v>5527644910.8911991</v>
      </c>
      <c r="H19" s="13">
        <v>0</v>
      </c>
      <c r="I19" s="13">
        <v>0</v>
      </c>
      <c r="J19" s="13">
        <v>259474630</v>
      </c>
      <c r="K19" s="13">
        <v>20757970.399999999</v>
      </c>
    </row>
    <row r="20" spans="1:11" x14ac:dyDescent="0.25">
      <c r="A20" s="12" t="s">
        <v>35</v>
      </c>
      <c r="B20" s="13">
        <v>16409244502.075197</v>
      </c>
      <c r="C20" s="13">
        <v>13689566237.049997</v>
      </c>
      <c r="D20" s="13">
        <v>28769334.039999999</v>
      </c>
      <c r="E20" s="13">
        <v>4603093.4463999998</v>
      </c>
      <c r="F20" s="13">
        <v>2315780894.4299994</v>
      </c>
      <c r="G20" s="13">
        <v>370524943.10880005</v>
      </c>
      <c r="H20" s="13">
        <v>0</v>
      </c>
      <c r="I20" s="13">
        <v>0</v>
      </c>
      <c r="J20" s="13">
        <v>0</v>
      </c>
      <c r="K20" s="13">
        <v>0</v>
      </c>
    </row>
    <row r="21" spans="1:11" x14ac:dyDescent="0.25">
      <c r="A21" s="12" t="s">
        <v>27</v>
      </c>
      <c r="B21" s="13">
        <v>43703542891.943428</v>
      </c>
      <c r="C21" s="13">
        <v>29486682891.995274</v>
      </c>
      <c r="D21" s="13">
        <v>604392686.11000001</v>
      </c>
      <c r="E21" s="13">
        <v>96702829.77759999</v>
      </c>
      <c r="F21" s="13">
        <v>11651521106.94875</v>
      </c>
      <c r="G21" s="13">
        <v>1864243377.1117997</v>
      </c>
      <c r="H21" s="13">
        <v>0</v>
      </c>
      <c r="I21" s="13">
        <v>0</v>
      </c>
      <c r="J21" s="13">
        <v>0</v>
      </c>
      <c r="K21" s="13">
        <v>0</v>
      </c>
    </row>
    <row r="22" spans="1:11" s="23" customFormat="1" x14ac:dyDescent="0.25">
      <c r="A22" s="24" t="s">
        <v>314</v>
      </c>
      <c r="B22" s="13">
        <v>233992116301.38666</v>
      </c>
      <c r="C22" s="13">
        <v>175874120642.88525</v>
      </c>
      <c r="D22" s="13">
        <v>1345057872.8799999</v>
      </c>
      <c r="E22" s="13">
        <v>215209259.66080001</v>
      </c>
      <c r="F22" s="13">
        <v>48515082694.448746</v>
      </c>
      <c r="G22" s="13">
        <v>7762413231.1117992</v>
      </c>
      <c r="H22" s="13">
        <v>0</v>
      </c>
      <c r="I22" s="13">
        <v>0</v>
      </c>
      <c r="J22" s="13">
        <v>259474630</v>
      </c>
      <c r="K22" s="13">
        <v>20757970.399999999</v>
      </c>
    </row>
    <row r="23" spans="1:11" x14ac:dyDescent="0.25">
      <c r="A23"/>
      <c r="B23"/>
      <c r="C23"/>
      <c r="D23"/>
      <c r="E23"/>
      <c r="F23"/>
      <c r="G23"/>
      <c r="H23"/>
      <c r="I23"/>
      <c r="J23"/>
      <c r="K23"/>
    </row>
    <row r="24" spans="1:11" x14ac:dyDescent="0.25">
      <c r="A24"/>
      <c r="B24"/>
      <c r="C24"/>
      <c r="D24"/>
      <c r="E24"/>
      <c r="F24"/>
      <c r="G24"/>
      <c r="H24"/>
      <c r="I24"/>
      <c r="J24"/>
      <c r="K24"/>
    </row>
    <row r="25" spans="1:11" x14ac:dyDescent="0.25">
      <c r="B25" s="7"/>
      <c r="C25" s="5"/>
      <c r="D25" s="5"/>
      <c r="E25" s="5"/>
      <c r="F25" s="5"/>
      <c r="G25" s="5"/>
    </row>
    <row r="26" spans="1:11" x14ac:dyDescent="0.25">
      <c r="B26" s="4"/>
      <c r="C26" s="5"/>
      <c r="D26" s="5"/>
      <c r="E26" s="5"/>
      <c r="F26" s="5"/>
      <c r="G26" s="5"/>
    </row>
    <row r="27" spans="1:11" x14ac:dyDescent="0.25">
      <c r="B27" s="4"/>
      <c r="D27" s="5"/>
      <c r="F27" s="13"/>
      <c r="G27" s="5"/>
      <c r="H27" s="13"/>
    </row>
    <row r="28" spans="1:11" x14ac:dyDescent="0.25">
      <c r="B28" s="4"/>
      <c r="F28" s="5"/>
      <c r="G28" s="5"/>
      <c r="H28" s="13"/>
    </row>
    <row r="29" spans="1:11" x14ac:dyDescent="0.25">
      <c r="B29" s="4"/>
      <c r="G29" s="13"/>
      <c r="H29" s="13"/>
    </row>
    <row r="30" spans="1:11" x14ac:dyDescent="0.25">
      <c r="B30" s="4"/>
    </row>
    <row r="31" spans="1:11" x14ac:dyDescent="0.25">
      <c r="B31" s="4"/>
    </row>
    <row r="32" spans="1:11" x14ac:dyDescent="0.25">
      <c r="B32" s="4"/>
    </row>
    <row r="33" spans="2:2" x14ac:dyDescent="0.25">
      <c r="B33" s="4"/>
    </row>
    <row r="34" spans="2:2" x14ac:dyDescent="0.25">
      <c r="B34" s="4"/>
    </row>
    <row r="35" spans="2:2" x14ac:dyDescent="0.25">
      <c r="B35" s="4"/>
    </row>
    <row r="36" spans="2:2" x14ac:dyDescent="0.25">
      <c r="B36" s="4"/>
    </row>
    <row r="37" spans="2:2" x14ac:dyDescent="0.25">
      <c r="B37" s="4"/>
    </row>
    <row r="38" spans="2:2" x14ac:dyDescent="0.25">
      <c r="B38" s="4"/>
    </row>
    <row r="39" spans="2:2" x14ac:dyDescent="0.25">
      <c r="B39" s="4"/>
    </row>
    <row r="40" spans="2:2" x14ac:dyDescent="0.25">
      <c r="B40" s="4"/>
    </row>
    <row r="41" spans="2:2" x14ac:dyDescent="0.25">
      <c r="B41" s="4"/>
    </row>
    <row r="42" spans="2:2" x14ac:dyDescent="0.25">
      <c r="B42" s="4"/>
    </row>
    <row r="43" spans="2:2" x14ac:dyDescent="0.25">
      <c r="B43" s="4"/>
    </row>
    <row r="44" spans="2:2" x14ac:dyDescent="0.25">
      <c r="B44" s="4"/>
    </row>
    <row r="45" spans="2:2" x14ac:dyDescent="0.25">
      <c r="B45" s="4"/>
    </row>
    <row r="46" spans="2:2" x14ac:dyDescent="0.25">
      <c r="B46" s="4"/>
    </row>
    <row r="47" spans="2:2" x14ac:dyDescent="0.25">
      <c r="B47" s="4"/>
    </row>
    <row r="48" spans="2:2" x14ac:dyDescent="0.25">
      <c r="B48" s="4"/>
    </row>
    <row r="49" spans="2:2" x14ac:dyDescent="0.25">
      <c r="B49" s="4"/>
    </row>
    <row r="50" spans="2:2" x14ac:dyDescent="0.25">
      <c r="B50" s="4"/>
    </row>
    <row r="51" spans="2:2" x14ac:dyDescent="0.25">
      <c r="B51" s="4"/>
    </row>
    <row r="52" spans="2:2" x14ac:dyDescent="0.25">
      <c r="B52" s="4"/>
    </row>
    <row r="53" spans="2:2" x14ac:dyDescent="0.25">
      <c r="B53" s="4"/>
    </row>
    <row r="54" spans="2:2" x14ac:dyDescent="0.25">
      <c r="B54" s="4"/>
    </row>
    <row r="55" spans="2:2" x14ac:dyDescent="0.25">
      <c r="B55" s="4"/>
    </row>
    <row r="56" spans="2:2" x14ac:dyDescent="0.25">
      <c r="B56" s="4"/>
    </row>
    <row r="57" spans="2:2" x14ac:dyDescent="0.25">
      <c r="B57" s="4"/>
    </row>
    <row r="58" spans="2:2" x14ac:dyDescent="0.25">
      <c r="B58" s="4"/>
    </row>
    <row r="59" spans="2:2" x14ac:dyDescent="0.25">
      <c r="B59" s="4"/>
    </row>
    <row r="60" spans="2:2" x14ac:dyDescent="0.25">
      <c r="B60" s="4"/>
    </row>
    <row r="61" spans="2:2" x14ac:dyDescent="0.25">
      <c r="B61" s="4"/>
    </row>
    <row r="62" spans="2:2" x14ac:dyDescent="0.25">
      <c r="B62" s="4"/>
    </row>
    <row r="63" spans="2:2" x14ac:dyDescent="0.25">
      <c r="B63" s="4"/>
    </row>
    <row r="64" spans="2:2" x14ac:dyDescent="0.25">
      <c r="B64" s="4"/>
    </row>
    <row r="65" spans="2:2" x14ac:dyDescent="0.25">
      <c r="B65" s="4"/>
    </row>
    <row r="66" spans="2:2" x14ac:dyDescent="0.25">
      <c r="B66" s="4"/>
    </row>
    <row r="67" spans="2:2" x14ac:dyDescent="0.25">
      <c r="B67" s="4"/>
    </row>
    <row r="68" spans="2:2" x14ac:dyDescent="0.25">
      <c r="B68" s="4"/>
    </row>
    <row r="69" spans="2:2" x14ac:dyDescent="0.25">
      <c r="B69" s="4"/>
    </row>
    <row r="70" spans="2:2" x14ac:dyDescent="0.25">
      <c r="B70" s="4"/>
    </row>
    <row r="71" spans="2:2" x14ac:dyDescent="0.25">
      <c r="B71" s="4"/>
    </row>
    <row r="72" spans="2:2" x14ac:dyDescent="0.25">
      <c r="B72" s="4"/>
    </row>
    <row r="73" spans="2:2" x14ac:dyDescent="0.25">
      <c r="B73" s="4"/>
    </row>
    <row r="74" spans="2:2" x14ac:dyDescent="0.25">
      <c r="B74" s="4"/>
    </row>
    <row r="75" spans="2:2" x14ac:dyDescent="0.25">
      <c r="B75" s="4"/>
    </row>
    <row r="76" spans="2:2" x14ac:dyDescent="0.25">
      <c r="B76" s="4"/>
    </row>
    <row r="77" spans="2:2" x14ac:dyDescent="0.25">
      <c r="B77" s="4"/>
    </row>
    <row r="78" spans="2:2" x14ac:dyDescent="0.25">
      <c r="B78" s="4"/>
    </row>
    <row r="79" spans="2:2" x14ac:dyDescent="0.25">
      <c r="B79" s="4"/>
    </row>
    <row r="80" spans="2:2" x14ac:dyDescent="0.25">
      <c r="B80" s="4"/>
    </row>
    <row r="81" spans="2:2" x14ac:dyDescent="0.25">
      <c r="B81" s="4"/>
    </row>
    <row r="82" spans="2:2" x14ac:dyDescent="0.25">
      <c r="B82" s="4"/>
    </row>
    <row r="83" spans="2:2" x14ac:dyDescent="0.25">
      <c r="B83" s="4"/>
    </row>
    <row r="84" spans="2:2" x14ac:dyDescent="0.25">
      <c r="B84" s="4"/>
    </row>
    <row r="85" spans="2:2" x14ac:dyDescent="0.25">
      <c r="B85" s="4"/>
    </row>
    <row r="86" spans="2:2" x14ac:dyDescent="0.25">
      <c r="B86" s="4"/>
    </row>
    <row r="87" spans="2:2" x14ac:dyDescent="0.25">
      <c r="B87" s="4"/>
    </row>
    <row r="88" spans="2:2" x14ac:dyDescent="0.25">
      <c r="B88" s="4"/>
    </row>
    <row r="89" spans="2:2" x14ac:dyDescent="0.25">
      <c r="B89" s="4"/>
    </row>
    <row r="90" spans="2:2" x14ac:dyDescent="0.25">
      <c r="B90" s="4"/>
    </row>
    <row r="91" spans="2:2" x14ac:dyDescent="0.25">
      <c r="B91" s="4"/>
    </row>
    <row r="92" spans="2:2" x14ac:dyDescent="0.25">
      <c r="B92" s="4"/>
    </row>
    <row r="93" spans="2:2" x14ac:dyDescent="0.25">
      <c r="B93" s="4"/>
    </row>
    <row r="94" spans="2:2" x14ac:dyDescent="0.25">
      <c r="B94" s="4"/>
    </row>
    <row r="95" spans="2:2" x14ac:dyDescent="0.25">
      <c r="B95" s="4"/>
    </row>
    <row r="96" spans="2:2" x14ac:dyDescent="0.25">
      <c r="B96" s="4"/>
    </row>
    <row r="97" spans="2:2" x14ac:dyDescent="0.25">
      <c r="B97" s="4"/>
    </row>
    <row r="98" spans="2:2" x14ac:dyDescent="0.25">
      <c r="B98" s="4"/>
    </row>
    <row r="99" spans="2:2" x14ac:dyDescent="0.25">
      <c r="B99" s="4"/>
    </row>
    <row r="100" spans="2:2" x14ac:dyDescent="0.25">
      <c r="B100" s="4"/>
    </row>
    <row r="101" spans="2:2" x14ac:dyDescent="0.25">
      <c r="B101" s="4"/>
    </row>
    <row r="102" spans="2:2" x14ac:dyDescent="0.25">
      <c r="B102" s="4"/>
    </row>
    <row r="103" spans="2:2" x14ac:dyDescent="0.25">
      <c r="B103" s="4"/>
    </row>
    <row r="104" spans="2:2" x14ac:dyDescent="0.25">
      <c r="B104" s="4"/>
    </row>
    <row r="105" spans="2:2" x14ac:dyDescent="0.25">
      <c r="B105" s="4"/>
    </row>
    <row r="106" spans="2:2" x14ac:dyDescent="0.25">
      <c r="B106" s="4"/>
    </row>
    <row r="107" spans="2:2" x14ac:dyDescent="0.25">
      <c r="B107" s="4"/>
    </row>
    <row r="108" spans="2:2" x14ac:dyDescent="0.25">
      <c r="B108" s="4"/>
    </row>
    <row r="109" spans="2:2" x14ac:dyDescent="0.25">
      <c r="B109" s="4"/>
    </row>
    <row r="110" spans="2:2" x14ac:dyDescent="0.25">
      <c r="B110" s="4"/>
    </row>
    <row r="111" spans="2:2" x14ac:dyDescent="0.25">
      <c r="B111" s="4"/>
    </row>
    <row r="112" spans="2:2" x14ac:dyDescent="0.25">
      <c r="B112" s="4"/>
    </row>
    <row r="113" spans="2:2" x14ac:dyDescent="0.25">
      <c r="B113" s="4"/>
    </row>
    <row r="114" spans="2:2" x14ac:dyDescent="0.25">
      <c r="B114" s="4"/>
    </row>
    <row r="115" spans="2:2" x14ac:dyDescent="0.25">
      <c r="B115" s="4"/>
    </row>
    <row r="116" spans="2:2" x14ac:dyDescent="0.25">
      <c r="B116" s="4"/>
    </row>
    <row r="117" spans="2:2" x14ac:dyDescent="0.25">
      <c r="B117" s="4"/>
    </row>
    <row r="118" spans="2:2" x14ac:dyDescent="0.25">
      <c r="B118" s="4"/>
    </row>
    <row r="119" spans="2:2" x14ac:dyDescent="0.25">
      <c r="B119" s="4"/>
    </row>
    <row r="120" spans="2:2" x14ac:dyDescent="0.25">
      <c r="B120" s="4"/>
    </row>
    <row r="121" spans="2:2" x14ac:dyDescent="0.25">
      <c r="B121" s="4"/>
    </row>
    <row r="122" spans="2:2" x14ac:dyDescent="0.25">
      <c r="B122" s="4"/>
    </row>
    <row r="123" spans="2:2" x14ac:dyDescent="0.25">
      <c r="B123" s="4"/>
    </row>
    <row r="124" spans="2:2" x14ac:dyDescent="0.25">
      <c r="B124" s="4"/>
    </row>
    <row r="125" spans="2:2" x14ac:dyDescent="0.25">
      <c r="B125" s="4"/>
    </row>
    <row r="126" spans="2:2" x14ac:dyDescent="0.25">
      <c r="B126" s="4"/>
    </row>
    <row r="127" spans="2:2" x14ac:dyDescent="0.25">
      <c r="B127" s="4"/>
    </row>
    <row r="128" spans="2:2" x14ac:dyDescent="0.25">
      <c r="B128" s="4"/>
    </row>
    <row r="129" spans="2:2" x14ac:dyDescent="0.25">
      <c r="B129" s="4"/>
    </row>
    <row r="130" spans="2:2" x14ac:dyDescent="0.25">
      <c r="B130" s="4"/>
    </row>
    <row r="131" spans="2:2" x14ac:dyDescent="0.25">
      <c r="B131" s="4"/>
    </row>
    <row r="132" spans="2:2" x14ac:dyDescent="0.25">
      <c r="B132" s="4"/>
    </row>
    <row r="133" spans="2:2" x14ac:dyDescent="0.25">
      <c r="B133" s="4"/>
    </row>
    <row r="134" spans="2:2" x14ac:dyDescent="0.25">
      <c r="B134" s="4"/>
    </row>
    <row r="135" spans="2:2" x14ac:dyDescent="0.25">
      <c r="B135" s="4"/>
    </row>
    <row r="136" spans="2:2" x14ac:dyDescent="0.25">
      <c r="B136" s="4"/>
    </row>
    <row r="137" spans="2:2" x14ac:dyDescent="0.25">
      <c r="B137" s="4"/>
    </row>
    <row r="138" spans="2:2" x14ac:dyDescent="0.25">
      <c r="B138" s="4"/>
    </row>
    <row r="139" spans="2:2" x14ac:dyDescent="0.25">
      <c r="B139" s="4"/>
    </row>
    <row r="140" spans="2:2" x14ac:dyDescent="0.25">
      <c r="B140" s="4"/>
    </row>
    <row r="141" spans="2:2" x14ac:dyDescent="0.25">
      <c r="B141" s="4"/>
    </row>
    <row r="142" spans="2:2" x14ac:dyDescent="0.25">
      <c r="B142" s="4"/>
    </row>
    <row r="143" spans="2:2" x14ac:dyDescent="0.25">
      <c r="B143" s="4"/>
    </row>
    <row r="144" spans="2:2" x14ac:dyDescent="0.25">
      <c r="B144" s="4"/>
    </row>
    <row r="145" spans="2:2" x14ac:dyDescent="0.25">
      <c r="B145" s="4"/>
    </row>
    <row r="146" spans="2:2" x14ac:dyDescent="0.25">
      <c r="B146" s="4"/>
    </row>
    <row r="147" spans="2:2" x14ac:dyDescent="0.25">
      <c r="B147" s="4"/>
    </row>
    <row r="148" spans="2:2" x14ac:dyDescent="0.25">
      <c r="B148" s="4"/>
    </row>
    <row r="149" spans="2:2" x14ac:dyDescent="0.25">
      <c r="B149" s="4"/>
    </row>
    <row r="150" spans="2:2" x14ac:dyDescent="0.25">
      <c r="B150" s="4"/>
    </row>
    <row r="151" spans="2:2" x14ac:dyDescent="0.25">
      <c r="B151" s="4"/>
    </row>
    <row r="152" spans="2:2" x14ac:dyDescent="0.25">
      <c r="B152" s="4"/>
    </row>
    <row r="153" spans="2:2" x14ac:dyDescent="0.25">
      <c r="B153" s="4"/>
    </row>
    <row r="154" spans="2:2" x14ac:dyDescent="0.25">
      <c r="B154" s="4"/>
    </row>
    <row r="155" spans="2:2" x14ac:dyDescent="0.25">
      <c r="B155" s="4"/>
    </row>
    <row r="156" spans="2:2" x14ac:dyDescent="0.25">
      <c r="B156" s="4"/>
    </row>
    <row r="157" spans="2:2" x14ac:dyDescent="0.25">
      <c r="B157" s="4"/>
    </row>
    <row r="158" spans="2:2" x14ac:dyDescent="0.25">
      <c r="B158" s="4"/>
    </row>
    <row r="159" spans="2:2" x14ac:dyDescent="0.25">
      <c r="B159" s="4"/>
    </row>
    <row r="160" spans="2:2" x14ac:dyDescent="0.25">
      <c r="B160" s="4"/>
    </row>
    <row r="161" spans="2:2" x14ac:dyDescent="0.25">
      <c r="B161" s="4"/>
    </row>
    <row r="162" spans="2:2" x14ac:dyDescent="0.25">
      <c r="B162" s="4"/>
    </row>
    <row r="163" spans="2:2" x14ac:dyDescent="0.25">
      <c r="B163" s="4"/>
    </row>
    <row r="164" spans="2:2" x14ac:dyDescent="0.25">
      <c r="B164" s="4"/>
    </row>
    <row r="165" spans="2:2" x14ac:dyDescent="0.25">
      <c r="B165" s="4"/>
    </row>
    <row r="166" spans="2:2" x14ac:dyDescent="0.25">
      <c r="B166" s="4"/>
    </row>
    <row r="167" spans="2:2" x14ac:dyDescent="0.25">
      <c r="B167" s="4"/>
    </row>
    <row r="168" spans="2:2" x14ac:dyDescent="0.25">
      <c r="B168" s="4"/>
    </row>
    <row r="169" spans="2:2" x14ac:dyDescent="0.25">
      <c r="B169" s="4"/>
    </row>
    <row r="170" spans="2:2" x14ac:dyDescent="0.25">
      <c r="B170" s="4"/>
    </row>
    <row r="171" spans="2:2" x14ac:dyDescent="0.25">
      <c r="B171" s="4"/>
    </row>
    <row r="172" spans="2:2" x14ac:dyDescent="0.25">
      <c r="B172" s="4"/>
    </row>
    <row r="173" spans="2:2" x14ac:dyDescent="0.25">
      <c r="B173" s="4"/>
    </row>
    <row r="174" spans="2:2" x14ac:dyDescent="0.25">
      <c r="B174" s="4"/>
    </row>
    <row r="175" spans="2:2" x14ac:dyDescent="0.25">
      <c r="B175" s="4"/>
    </row>
    <row r="176" spans="2:2" x14ac:dyDescent="0.25">
      <c r="B176" s="4"/>
    </row>
    <row r="177" spans="2:2" x14ac:dyDescent="0.25">
      <c r="B177" s="4"/>
    </row>
    <row r="178" spans="2:2" x14ac:dyDescent="0.25">
      <c r="B178" s="4"/>
    </row>
    <row r="179" spans="2:2" x14ac:dyDescent="0.25">
      <c r="B179" s="4"/>
    </row>
    <row r="180" spans="2:2" x14ac:dyDescent="0.25">
      <c r="B180" s="4"/>
    </row>
    <row r="181" spans="2:2" x14ac:dyDescent="0.25">
      <c r="B181" s="4"/>
    </row>
    <row r="182" spans="2:2" x14ac:dyDescent="0.25">
      <c r="B182" s="4"/>
    </row>
    <row r="183" spans="2:2" x14ac:dyDescent="0.25">
      <c r="B183" s="4"/>
    </row>
    <row r="184" spans="2:2" x14ac:dyDescent="0.25">
      <c r="B184" s="4"/>
    </row>
    <row r="185" spans="2:2" x14ac:dyDescent="0.25">
      <c r="B185" s="4"/>
    </row>
    <row r="186" spans="2:2" x14ac:dyDescent="0.25">
      <c r="B186" s="4"/>
    </row>
    <row r="187" spans="2:2" x14ac:dyDescent="0.25">
      <c r="B187" s="4"/>
    </row>
    <row r="188" spans="2:2" x14ac:dyDescent="0.25">
      <c r="B188" s="4"/>
    </row>
    <row r="189" spans="2:2" x14ac:dyDescent="0.25">
      <c r="B189" s="4"/>
    </row>
    <row r="190" spans="2:2" x14ac:dyDescent="0.25">
      <c r="B190" s="4"/>
    </row>
    <row r="191" spans="2:2" x14ac:dyDescent="0.25">
      <c r="B191" s="4"/>
    </row>
    <row r="192" spans="2:2" x14ac:dyDescent="0.25">
      <c r="B192" s="4"/>
    </row>
    <row r="193" spans="2:2" x14ac:dyDescent="0.25">
      <c r="B193" s="4"/>
    </row>
    <row r="194" spans="2:2" x14ac:dyDescent="0.25">
      <c r="B194" s="4"/>
    </row>
    <row r="195" spans="2:2" x14ac:dyDescent="0.25">
      <c r="B195" s="4"/>
    </row>
    <row r="196" spans="2:2" x14ac:dyDescent="0.25">
      <c r="B196" s="4"/>
    </row>
    <row r="197" spans="2:2" x14ac:dyDescent="0.25">
      <c r="B197" s="4"/>
    </row>
    <row r="198" spans="2:2" x14ac:dyDescent="0.25">
      <c r="B198" s="4"/>
    </row>
    <row r="199" spans="2:2" x14ac:dyDescent="0.25">
      <c r="B199" s="4"/>
    </row>
    <row r="200" spans="2:2" x14ac:dyDescent="0.25">
      <c r="B200" s="4"/>
    </row>
    <row r="201" spans="2:2" x14ac:dyDescent="0.25">
      <c r="B201" s="4"/>
    </row>
    <row r="202" spans="2:2" x14ac:dyDescent="0.25">
      <c r="B202" s="4"/>
    </row>
    <row r="203" spans="2:2" x14ac:dyDescent="0.25">
      <c r="B203" s="4"/>
    </row>
    <row r="204" spans="2:2" x14ac:dyDescent="0.25">
      <c r="B204" s="4"/>
    </row>
    <row r="205" spans="2:2" x14ac:dyDescent="0.25">
      <c r="B205" s="4"/>
    </row>
    <row r="206" spans="2:2" x14ac:dyDescent="0.25">
      <c r="B206" s="4"/>
    </row>
    <row r="207" spans="2:2" x14ac:dyDescent="0.25">
      <c r="B207" s="4"/>
    </row>
    <row r="208" spans="2:2" x14ac:dyDescent="0.25">
      <c r="B208" s="4"/>
    </row>
    <row r="209" spans="2:2" x14ac:dyDescent="0.25">
      <c r="B209" s="4"/>
    </row>
    <row r="210" spans="2:2" x14ac:dyDescent="0.25">
      <c r="B210" s="4"/>
    </row>
    <row r="211" spans="2:2" x14ac:dyDescent="0.25">
      <c r="B211" s="4"/>
    </row>
    <row r="212" spans="2:2" x14ac:dyDescent="0.25">
      <c r="B212" s="4"/>
    </row>
    <row r="213" spans="2:2" x14ac:dyDescent="0.25">
      <c r="B213" s="4"/>
    </row>
    <row r="214" spans="2:2" x14ac:dyDescent="0.25">
      <c r="B214" s="4"/>
    </row>
    <row r="215" spans="2:2" x14ac:dyDescent="0.25">
      <c r="B215" s="4"/>
    </row>
    <row r="216" spans="2:2" x14ac:dyDescent="0.25">
      <c r="B216" s="4"/>
    </row>
    <row r="217" spans="2:2" x14ac:dyDescent="0.25">
      <c r="B217" s="4"/>
    </row>
    <row r="218" spans="2:2" x14ac:dyDescent="0.25">
      <c r="B218" s="4"/>
    </row>
    <row r="219" spans="2:2" x14ac:dyDescent="0.25">
      <c r="B219" s="4"/>
    </row>
    <row r="220" spans="2:2" x14ac:dyDescent="0.25">
      <c r="B220" s="4"/>
    </row>
    <row r="221" spans="2:2" x14ac:dyDescent="0.25">
      <c r="B221" s="4"/>
    </row>
    <row r="222" spans="2:2" x14ac:dyDescent="0.25">
      <c r="B222" s="4"/>
    </row>
    <row r="223" spans="2:2" x14ac:dyDescent="0.25">
      <c r="B223" s="4"/>
    </row>
    <row r="224" spans="2:2" x14ac:dyDescent="0.25">
      <c r="B224" s="4"/>
    </row>
    <row r="225" spans="2:2" x14ac:dyDescent="0.25">
      <c r="B225" s="4"/>
    </row>
    <row r="226" spans="2:2" x14ac:dyDescent="0.25">
      <c r="B226" s="4"/>
    </row>
    <row r="227" spans="2:2" x14ac:dyDescent="0.25">
      <c r="B227" s="4"/>
    </row>
    <row r="228" spans="2:2" x14ac:dyDescent="0.25">
      <c r="B228" s="4"/>
    </row>
    <row r="229" spans="2:2" x14ac:dyDescent="0.25">
      <c r="B229" s="4"/>
    </row>
    <row r="230" spans="2:2" x14ac:dyDescent="0.25">
      <c r="B230" s="4"/>
    </row>
    <row r="231" spans="2:2" x14ac:dyDescent="0.25">
      <c r="B231" s="4"/>
    </row>
    <row r="232" spans="2:2" x14ac:dyDescent="0.25">
      <c r="B232" s="4"/>
    </row>
    <row r="233" spans="2:2" x14ac:dyDescent="0.25">
      <c r="B233" s="4"/>
    </row>
    <row r="234" spans="2:2" x14ac:dyDescent="0.25">
      <c r="B234" s="4"/>
    </row>
    <row r="235" spans="2:2" x14ac:dyDescent="0.25">
      <c r="B235" s="4"/>
    </row>
    <row r="236" spans="2:2" x14ac:dyDescent="0.25">
      <c r="B236" s="4"/>
    </row>
    <row r="237" spans="2:2" x14ac:dyDescent="0.25">
      <c r="B237" s="4"/>
    </row>
    <row r="238" spans="2:2" x14ac:dyDescent="0.25">
      <c r="B238" s="4"/>
    </row>
    <row r="239" spans="2:2" x14ac:dyDescent="0.25">
      <c r="B239" s="4"/>
    </row>
    <row r="240" spans="2:2" x14ac:dyDescent="0.25">
      <c r="B240" s="4"/>
    </row>
    <row r="241" spans="2:2" x14ac:dyDescent="0.25">
      <c r="B241" s="4"/>
    </row>
    <row r="242" spans="2:2" x14ac:dyDescent="0.25">
      <c r="B242" s="4"/>
    </row>
    <row r="243" spans="2:2" x14ac:dyDescent="0.25">
      <c r="B243" s="4"/>
    </row>
    <row r="244" spans="2:2" x14ac:dyDescent="0.25">
      <c r="B244" s="4"/>
    </row>
    <row r="245" spans="2:2" x14ac:dyDescent="0.25">
      <c r="B245" s="4"/>
    </row>
    <row r="246" spans="2:2" x14ac:dyDescent="0.25">
      <c r="B246" s="4"/>
    </row>
    <row r="247" spans="2:2" x14ac:dyDescent="0.25">
      <c r="B247" s="4"/>
    </row>
    <row r="248" spans="2:2" x14ac:dyDescent="0.25">
      <c r="B248" s="4"/>
    </row>
    <row r="249" spans="2:2" x14ac:dyDescent="0.25">
      <c r="B249" s="4"/>
    </row>
    <row r="250" spans="2:2" x14ac:dyDescent="0.25">
      <c r="B250" s="4"/>
    </row>
    <row r="251" spans="2:2" x14ac:dyDescent="0.25">
      <c r="B251" s="4"/>
    </row>
    <row r="252" spans="2:2" x14ac:dyDescent="0.25">
      <c r="B252" s="4"/>
    </row>
    <row r="253" spans="2:2" x14ac:dyDescent="0.25">
      <c r="B253" s="4"/>
    </row>
    <row r="254" spans="2:2" x14ac:dyDescent="0.25">
      <c r="B254" s="4"/>
    </row>
    <row r="255" spans="2:2" x14ac:dyDescent="0.25">
      <c r="B255" s="4"/>
    </row>
    <row r="256" spans="2:2" x14ac:dyDescent="0.25">
      <c r="B256" s="4"/>
    </row>
    <row r="257" spans="2:2" x14ac:dyDescent="0.25">
      <c r="B257" s="4"/>
    </row>
    <row r="258" spans="2:2" x14ac:dyDescent="0.25">
      <c r="B258" s="4"/>
    </row>
    <row r="259" spans="2:2" x14ac:dyDescent="0.25">
      <c r="B259" s="4"/>
    </row>
    <row r="260" spans="2:2" x14ac:dyDescent="0.25">
      <c r="B260" s="4"/>
    </row>
    <row r="261" spans="2:2" x14ac:dyDescent="0.25">
      <c r="B261" s="4"/>
    </row>
    <row r="262" spans="2:2" x14ac:dyDescent="0.25">
      <c r="B262" s="4"/>
    </row>
    <row r="263" spans="2:2" x14ac:dyDescent="0.25">
      <c r="B263" s="4"/>
    </row>
    <row r="264" spans="2:2" x14ac:dyDescent="0.25">
      <c r="B264" s="4"/>
    </row>
    <row r="265" spans="2:2" x14ac:dyDescent="0.25">
      <c r="B265" s="4"/>
    </row>
    <row r="266" spans="2:2" x14ac:dyDescent="0.25">
      <c r="B266" s="4"/>
    </row>
    <row r="267" spans="2:2" x14ac:dyDescent="0.25">
      <c r="B267" s="4"/>
    </row>
    <row r="268" spans="2:2" x14ac:dyDescent="0.25">
      <c r="B268" s="4"/>
    </row>
    <row r="269" spans="2:2" x14ac:dyDescent="0.25">
      <c r="B269" s="4"/>
    </row>
    <row r="270" spans="2:2" x14ac:dyDescent="0.25">
      <c r="B270" s="4"/>
    </row>
    <row r="271" spans="2:2" x14ac:dyDescent="0.25">
      <c r="B271" s="4"/>
    </row>
    <row r="272" spans="2:2" x14ac:dyDescent="0.25">
      <c r="B272" s="4"/>
    </row>
    <row r="273" spans="2:2" x14ac:dyDescent="0.25">
      <c r="B273" s="4"/>
    </row>
    <row r="274" spans="2:2" x14ac:dyDescent="0.25">
      <c r="B274" s="4"/>
    </row>
    <row r="275" spans="2:2" x14ac:dyDescent="0.25">
      <c r="B275" s="4"/>
    </row>
    <row r="276" spans="2:2" x14ac:dyDescent="0.25">
      <c r="B276" s="4"/>
    </row>
    <row r="277" spans="2:2" x14ac:dyDescent="0.25">
      <c r="B277" s="4"/>
    </row>
    <row r="278" spans="2:2" x14ac:dyDescent="0.25">
      <c r="B278" s="4"/>
    </row>
    <row r="279" spans="2:2" x14ac:dyDescent="0.25">
      <c r="B279" s="4"/>
    </row>
    <row r="280" spans="2:2" x14ac:dyDescent="0.25">
      <c r="B280" s="4"/>
    </row>
    <row r="281" spans="2:2" x14ac:dyDescent="0.25">
      <c r="B281" s="4"/>
    </row>
    <row r="282" spans="2:2" x14ac:dyDescent="0.25">
      <c r="B282" s="4"/>
    </row>
    <row r="283" spans="2:2" x14ac:dyDescent="0.25">
      <c r="B283" s="4"/>
    </row>
    <row r="284" spans="2:2" x14ac:dyDescent="0.25">
      <c r="B284" s="4"/>
    </row>
    <row r="285" spans="2:2" x14ac:dyDescent="0.25">
      <c r="B285" s="4"/>
    </row>
    <row r="286" spans="2:2" x14ac:dyDescent="0.25">
      <c r="B286" s="4"/>
    </row>
    <row r="287" spans="2:2" x14ac:dyDescent="0.25">
      <c r="B287" s="4"/>
    </row>
    <row r="288" spans="2:2" x14ac:dyDescent="0.25">
      <c r="B288" s="4"/>
    </row>
    <row r="289" spans="2:2" x14ac:dyDescent="0.25">
      <c r="B289" s="4"/>
    </row>
    <row r="290" spans="2:2" x14ac:dyDescent="0.25">
      <c r="B290" s="4"/>
    </row>
    <row r="291" spans="2:2" x14ac:dyDescent="0.25">
      <c r="B291" s="4"/>
    </row>
    <row r="292" spans="2:2" x14ac:dyDescent="0.25">
      <c r="B292" s="4"/>
    </row>
    <row r="293" spans="2:2" x14ac:dyDescent="0.25">
      <c r="B293" s="4"/>
    </row>
    <row r="294" spans="2:2" x14ac:dyDescent="0.25">
      <c r="B294" s="4"/>
    </row>
    <row r="295" spans="2:2" x14ac:dyDescent="0.25">
      <c r="B295" s="4"/>
    </row>
    <row r="296" spans="2:2" x14ac:dyDescent="0.25">
      <c r="B296" s="4"/>
    </row>
    <row r="297" spans="2:2" x14ac:dyDescent="0.25">
      <c r="B297" s="4"/>
    </row>
    <row r="298" spans="2:2" x14ac:dyDescent="0.25">
      <c r="B298" s="4"/>
    </row>
    <row r="299" spans="2:2" x14ac:dyDescent="0.25">
      <c r="B299" s="4"/>
    </row>
    <row r="300" spans="2:2" x14ac:dyDescent="0.25">
      <c r="B300" s="4"/>
    </row>
    <row r="301" spans="2:2" x14ac:dyDescent="0.25">
      <c r="B301" s="4"/>
    </row>
    <row r="302" spans="2:2" x14ac:dyDescent="0.25">
      <c r="B302" s="4"/>
    </row>
    <row r="303" spans="2:2" x14ac:dyDescent="0.25">
      <c r="B303" s="4"/>
    </row>
    <row r="304" spans="2:2" x14ac:dyDescent="0.25">
      <c r="B304" s="4"/>
    </row>
    <row r="305" spans="2:2" x14ac:dyDescent="0.25">
      <c r="B305" s="4"/>
    </row>
    <row r="306" spans="2:2" x14ac:dyDescent="0.25">
      <c r="B306" s="4"/>
    </row>
    <row r="307" spans="2:2" x14ac:dyDescent="0.25">
      <c r="B307" s="4"/>
    </row>
    <row r="308" spans="2:2" x14ac:dyDescent="0.25">
      <c r="B308" s="4"/>
    </row>
    <row r="309" spans="2:2" x14ac:dyDescent="0.25">
      <c r="B309" s="4"/>
    </row>
    <row r="310" spans="2:2" x14ac:dyDescent="0.25">
      <c r="B310" s="4"/>
    </row>
    <row r="311" spans="2:2" x14ac:dyDescent="0.25">
      <c r="B311" s="4"/>
    </row>
    <row r="312" spans="2:2" x14ac:dyDescent="0.25">
      <c r="B312" s="4"/>
    </row>
    <row r="313" spans="2:2" x14ac:dyDescent="0.25">
      <c r="B313" s="4"/>
    </row>
    <row r="314" spans="2:2" x14ac:dyDescent="0.25">
      <c r="B314" s="4"/>
    </row>
    <row r="315" spans="2:2" x14ac:dyDescent="0.25">
      <c r="B315" s="4"/>
    </row>
    <row r="316" spans="2:2" x14ac:dyDescent="0.25">
      <c r="B316" s="4"/>
    </row>
    <row r="317" spans="2:2" x14ac:dyDescent="0.25">
      <c r="B317" s="4"/>
    </row>
    <row r="318" spans="2:2" x14ac:dyDescent="0.25">
      <c r="B318" s="4"/>
    </row>
    <row r="319" spans="2:2" x14ac:dyDescent="0.25">
      <c r="B319" s="4"/>
    </row>
    <row r="320" spans="2:2" x14ac:dyDescent="0.25">
      <c r="B320" s="4"/>
    </row>
    <row r="321" spans="2:2" x14ac:dyDescent="0.25">
      <c r="B321" s="4"/>
    </row>
    <row r="322" spans="2:2" x14ac:dyDescent="0.25">
      <c r="B322" s="4"/>
    </row>
    <row r="323" spans="2:2" x14ac:dyDescent="0.25">
      <c r="B323" s="4"/>
    </row>
    <row r="324" spans="2:2" x14ac:dyDescent="0.25">
      <c r="B324" s="4"/>
    </row>
    <row r="325" spans="2:2" x14ac:dyDescent="0.25">
      <c r="B325" s="4"/>
    </row>
    <row r="326" spans="2:2" x14ac:dyDescent="0.25">
      <c r="B326" s="4"/>
    </row>
    <row r="327" spans="2:2" x14ac:dyDescent="0.25">
      <c r="B327" s="4"/>
    </row>
    <row r="328" spans="2:2" x14ac:dyDescent="0.25">
      <c r="B328" s="4"/>
    </row>
    <row r="329" spans="2:2" x14ac:dyDescent="0.25">
      <c r="B329" s="4"/>
    </row>
    <row r="330" spans="2:2" x14ac:dyDescent="0.25">
      <c r="B330" s="4"/>
    </row>
    <row r="331" spans="2:2" x14ac:dyDescent="0.25">
      <c r="B331" s="4"/>
    </row>
    <row r="332" spans="2:2" x14ac:dyDescent="0.25">
      <c r="B332" s="4"/>
    </row>
    <row r="333" spans="2:2" x14ac:dyDescent="0.25">
      <c r="B333" s="4"/>
    </row>
    <row r="334" spans="2:2" x14ac:dyDescent="0.25">
      <c r="B334" s="4"/>
    </row>
    <row r="335" spans="2:2" x14ac:dyDescent="0.25">
      <c r="B335" s="4"/>
    </row>
    <row r="336" spans="2:2" x14ac:dyDescent="0.25">
      <c r="B336" s="4"/>
    </row>
    <row r="337" spans="2:2" x14ac:dyDescent="0.25">
      <c r="B337" s="4"/>
    </row>
    <row r="338" spans="2:2" x14ac:dyDescent="0.25">
      <c r="B338" s="4"/>
    </row>
    <row r="339" spans="2:2" x14ac:dyDescent="0.25">
      <c r="B339" s="4"/>
    </row>
    <row r="340" spans="2:2" x14ac:dyDescent="0.25">
      <c r="B340" s="4"/>
    </row>
    <row r="341" spans="2:2" x14ac:dyDescent="0.25">
      <c r="B341" s="4"/>
    </row>
    <row r="342" spans="2:2" x14ac:dyDescent="0.25">
      <c r="B342" s="4"/>
    </row>
    <row r="343" spans="2:2" x14ac:dyDescent="0.25">
      <c r="B343" s="4"/>
    </row>
    <row r="344" spans="2:2" x14ac:dyDescent="0.25">
      <c r="B344" s="4"/>
    </row>
    <row r="345" spans="2:2" x14ac:dyDescent="0.25">
      <c r="B345" s="4"/>
    </row>
    <row r="346" spans="2:2" x14ac:dyDescent="0.25">
      <c r="B346" s="4"/>
    </row>
    <row r="347" spans="2:2" x14ac:dyDescent="0.25">
      <c r="B347" s="4"/>
    </row>
    <row r="348" spans="2:2" x14ac:dyDescent="0.25">
      <c r="B348" s="4"/>
    </row>
    <row r="349" spans="2:2" x14ac:dyDescent="0.25">
      <c r="B349" s="4"/>
    </row>
    <row r="350" spans="2:2" x14ac:dyDescent="0.25">
      <c r="B350" s="4"/>
    </row>
    <row r="351" spans="2:2" x14ac:dyDescent="0.25">
      <c r="B351" s="4"/>
    </row>
    <row r="352" spans="2:2" x14ac:dyDescent="0.25">
      <c r="B352" s="4"/>
    </row>
    <row r="353" spans="2:2" x14ac:dyDescent="0.25">
      <c r="B353" s="4"/>
    </row>
    <row r="354" spans="2:2" x14ac:dyDescent="0.25">
      <c r="B354" s="4"/>
    </row>
    <row r="355" spans="2:2" x14ac:dyDescent="0.25">
      <c r="B355" s="4"/>
    </row>
    <row r="356" spans="2:2" x14ac:dyDescent="0.25">
      <c r="B356" s="4"/>
    </row>
    <row r="357" spans="2:2" x14ac:dyDescent="0.25">
      <c r="B357" s="4"/>
    </row>
    <row r="358" spans="2:2" x14ac:dyDescent="0.25">
      <c r="B358" s="4"/>
    </row>
    <row r="359" spans="2:2" x14ac:dyDescent="0.25">
      <c r="B359" s="4"/>
    </row>
    <row r="360" spans="2:2" x14ac:dyDescent="0.25">
      <c r="B360" s="4"/>
    </row>
    <row r="361" spans="2:2" x14ac:dyDescent="0.25">
      <c r="B361" s="4"/>
    </row>
    <row r="362" spans="2:2" x14ac:dyDescent="0.25">
      <c r="B362" s="4"/>
    </row>
    <row r="363" spans="2:2" x14ac:dyDescent="0.25">
      <c r="B363" s="4"/>
    </row>
    <row r="364" spans="2:2" x14ac:dyDescent="0.25">
      <c r="B364" s="4"/>
    </row>
    <row r="365" spans="2:2" x14ac:dyDescent="0.25">
      <c r="B365" s="4"/>
    </row>
    <row r="366" spans="2:2" x14ac:dyDescent="0.25">
      <c r="B366" s="4"/>
    </row>
    <row r="367" spans="2:2" x14ac:dyDescent="0.25">
      <c r="B367" s="4"/>
    </row>
    <row r="368" spans="2:2" x14ac:dyDescent="0.25">
      <c r="B368" s="4"/>
    </row>
    <row r="369" spans="2:2" x14ac:dyDescent="0.25">
      <c r="B369" s="4"/>
    </row>
    <row r="370" spans="2:2" x14ac:dyDescent="0.25">
      <c r="B370" s="4"/>
    </row>
    <row r="371" spans="2:2" x14ac:dyDescent="0.25">
      <c r="B371" s="4"/>
    </row>
    <row r="372" spans="2:2" x14ac:dyDescent="0.25">
      <c r="B372" s="4"/>
    </row>
    <row r="373" spans="2:2" x14ac:dyDescent="0.25">
      <c r="B373" s="4"/>
    </row>
    <row r="374" spans="2:2" x14ac:dyDescent="0.25">
      <c r="B374" s="4"/>
    </row>
    <row r="375" spans="2:2" x14ac:dyDescent="0.25">
      <c r="B375" s="4"/>
    </row>
    <row r="376" spans="2:2" x14ac:dyDescent="0.25">
      <c r="B376" s="4"/>
    </row>
    <row r="377" spans="2:2" x14ac:dyDescent="0.25">
      <c r="B377" s="4"/>
    </row>
    <row r="378" spans="2:2" x14ac:dyDescent="0.25">
      <c r="B378" s="4"/>
    </row>
    <row r="379" spans="2:2" x14ac:dyDescent="0.25">
      <c r="B379" s="4"/>
    </row>
    <row r="380" spans="2:2" x14ac:dyDescent="0.25">
      <c r="B380" s="4"/>
    </row>
    <row r="381" spans="2:2" x14ac:dyDescent="0.25">
      <c r="B381" s="4"/>
    </row>
    <row r="382" spans="2:2" x14ac:dyDescent="0.25">
      <c r="B382" s="4"/>
    </row>
    <row r="383" spans="2:2" x14ac:dyDescent="0.25">
      <c r="B383" s="4"/>
    </row>
    <row r="384" spans="2:2" x14ac:dyDescent="0.25">
      <c r="B384" s="4"/>
    </row>
    <row r="385" spans="2:2" x14ac:dyDescent="0.25">
      <c r="B385" s="4"/>
    </row>
    <row r="386" spans="2:2" x14ac:dyDescent="0.25">
      <c r="B386" s="4"/>
    </row>
    <row r="387" spans="2:2" x14ac:dyDescent="0.25">
      <c r="B387" s="4"/>
    </row>
    <row r="388" spans="2:2" x14ac:dyDescent="0.25">
      <c r="B388" s="4"/>
    </row>
    <row r="389" spans="2:2" x14ac:dyDescent="0.25">
      <c r="B389" s="4"/>
    </row>
    <row r="390" spans="2:2" x14ac:dyDescent="0.25">
      <c r="B390" s="4"/>
    </row>
    <row r="391" spans="2:2" x14ac:dyDescent="0.25">
      <c r="B391" s="4"/>
    </row>
    <row r="392" spans="2:2" x14ac:dyDescent="0.25">
      <c r="B392" s="4"/>
    </row>
    <row r="393" spans="2:2" x14ac:dyDescent="0.25">
      <c r="B393" s="4"/>
    </row>
    <row r="394" spans="2:2" x14ac:dyDescent="0.25">
      <c r="B394" s="4"/>
    </row>
    <row r="395" spans="2:2" x14ac:dyDescent="0.25">
      <c r="B395" s="4"/>
    </row>
    <row r="396" spans="2:2" x14ac:dyDescent="0.25">
      <c r="B396" s="4"/>
    </row>
    <row r="397" spans="2:2" x14ac:dyDescent="0.25">
      <c r="B397" s="4"/>
    </row>
    <row r="398" spans="2:2" x14ac:dyDescent="0.25">
      <c r="B398" s="4"/>
    </row>
    <row r="399" spans="2:2" x14ac:dyDescent="0.25">
      <c r="B399" s="4"/>
    </row>
    <row r="400" spans="2:2" x14ac:dyDescent="0.25">
      <c r="B400" s="4"/>
    </row>
    <row r="401" spans="2:2" x14ac:dyDescent="0.25">
      <c r="B401" s="4"/>
    </row>
    <row r="402" spans="2:2" x14ac:dyDescent="0.25">
      <c r="B402" s="4"/>
    </row>
    <row r="403" spans="2:2" x14ac:dyDescent="0.25">
      <c r="B403" s="4"/>
    </row>
    <row r="404" spans="2:2" x14ac:dyDescent="0.25">
      <c r="B404" s="4"/>
    </row>
    <row r="405" spans="2:2" x14ac:dyDescent="0.25">
      <c r="B405" s="4"/>
    </row>
    <row r="406" spans="2:2" x14ac:dyDescent="0.25">
      <c r="B406" s="4"/>
    </row>
    <row r="407" spans="2:2" x14ac:dyDescent="0.25">
      <c r="B407" s="4"/>
    </row>
    <row r="408" spans="2:2" x14ac:dyDescent="0.25">
      <c r="B408" s="4"/>
    </row>
    <row r="409" spans="2:2" x14ac:dyDescent="0.25">
      <c r="B409" s="4"/>
    </row>
    <row r="410" spans="2:2" x14ac:dyDescent="0.25">
      <c r="B410" s="4"/>
    </row>
    <row r="411" spans="2:2" x14ac:dyDescent="0.25">
      <c r="B411" s="4"/>
    </row>
    <row r="412" spans="2:2" x14ac:dyDescent="0.25">
      <c r="B412" s="4"/>
    </row>
    <row r="413" spans="2:2" x14ac:dyDescent="0.25">
      <c r="B413" s="4"/>
    </row>
    <row r="414" spans="2:2" x14ac:dyDescent="0.25">
      <c r="B414" s="4"/>
    </row>
    <row r="415" spans="2:2" x14ac:dyDescent="0.25">
      <c r="B415" s="4"/>
    </row>
    <row r="416" spans="2:2" x14ac:dyDescent="0.25">
      <c r="B416" s="4"/>
    </row>
    <row r="417" spans="2:2" x14ac:dyDescent="0.25">
      <c r="B417" s="4"/>
    </row>
    <row r="418" spans="2:2" x14ac:dyDescent="0.25">
      <c r="B418" s="4"/>
    </row>
    <row r="419" spans="2:2" x14ac:dyDescent="0.25">
      <c r="B419" s="4"/>
    </row>
    <row r="420" spans="2:2" x14ac:dyDescent="0.25">
      <c r="B420" s="4"/>
    </row>
    <row r="421" spans="2:2" x14ac:dyDescent="0.25">
      <c r="B421" s="4"/>
    </row>
    <row r="422" spans="2:2" x14ac:dyDescent="0.25">
      <c r="B422" s="4"/>
    </row>
    <row r="423" spans="2:2" x14ac:dyDescent="0.25">
      <c r="B423" s="4"/>
    </row>
    <row r="424" spans="2:2" x14ac:dyDescent="0.25">
      <c r="B424" s="4"/>
    </row>
    <row r="425" spans="2:2" x14ac:dyDescent="0.25">
      <c r="B425" s="4"/>
    </row>
    <row r="426" spans="2:2" x14ac:dyDescent="0.25">
      <c r="B426" s="4"/>
    </row>
    <row r="427" spans="2:2" x14ac:dyDescent="0.25">
      <c r="B427" s="4"/>
    </row>
    <row r="428" spans="2:2" x14ac:dyDescent="0.25">
      <c r="B428" s="4"/>
    </row>
    <row r="429" spans="2:2" x14ac:dyDescent="0.25">
      <c r="B429" s="4"/>
    </row>
    <row r="430" spans="2:2" x14ac:dyDescent="0.25">
      <c r="B430" s="4"/>
    </row>
    <row r="431" spans="2:2" x14ac:dyDescent="0.25">
      <c r="B431" s="4"/>
    </row>
    <row r="432" spans="2:2" x14ac:dyDescent="0.25">
      <c r="B432" s="4"/>
    </row>
    <row r="433" spans="2:2" x14ac:dyDescent="0.25">
      <c r="B433" s="4"/>
    </row>
    <row r="434" spans="2:2" x14ac:dyDescent="0.25">
      <c r="B434" s="4"/>
    </row>
    <row r="435" spans="2:2" x14ac:dyDescent="0.25">
      <c r="B435" s="4"/>
    </row>
    <row r="436" spans="2:2" x14ac:dyDescent="0.25">
      <c r="B436" s="4"/>
    </row>
    <row r="437" spans="2:2" x14ac:dyDescent="0.25">
      <c r="B437" s="4"/>
    </row>
    <row r="438" spans="2:2" x14ac:dyDescent="0.25">
      <c r="B438" s="4"/>
    </row>
    <row r="439" spans="2:2" x14ac:dyDescent="0.25">
      <c r="B439" s="4"/>
    </row>
    <row r="440" spans="2:2" x14ac:dyDescent="0.25">
      <c r="B440" s="4"/>
    </row>
    <row r="441" spans="2:2" x14ac:dyDescent="0.25">
      <c r="B441" s="4"/>
    </row>
    <row r="442" spans="2:2" x14ac:dyDescent="0.25">
      <c r="B442" s="4"/>
    </row>
    <row r="443" spans="2:2" x14ac:dyDescent="0.25">
      <c r="B443" s="4"/>
    </row>
    <row r="444" spans="2:2" x14ac:dyDescent="0.25">
      <c r="B444" s="4"/>
    </row>
    <row r="445" spans="2:2" x14ac:dyDescent="0.25">
      <c r="B445" s="4"/>
    </row>
    <row r="446" spans="2:2" x14ac:dyDescent="0.25">
      <c r="B446" s="4"/>
    </row>
    <row r="447" spans="2:2" x14ac:dyDescent="0.25">
      <c r="B447" s="4"/>
    </row>
    <row r="448" spans="2:2" x14ac:dyDescent="0.25">
      <c r="B448" s="4"/>
    </row>
    <row r="449" spans="2:2" x14ac:dyDescent="0.25">
      <c r="B449" s="4"/>
    </row>
    <row r="450" spans="2:2" x14ac:dyDescent="0.25">
      <c r="B450" s="4"/>
    </row>
    <row r="451" spans="2:2" x14ac:dyDescent="0.25">
      <c r="B451" s="4"/>
    </row>
    <row r="452" spans="2:2" x14ac:dyDescent="0.25">
      <c r="B452" s="4"/>
    </row>
    <row r="453" spans="2:2" x14ac:dyDescent="0.25">
      <c r="B453" s="4"/>
    </row>
    <row r="454" spans="2:2" x14ac:dyDescent="0.25">
      <c r="B454" s="4"/>
    </row>
    <row r="455" spans="2:2" x14ac:dyDescent="0.25">
      <c r="B455" s="4"/>
    </row>
    <row r="456" spans="2:2" x14ac:dyDescent="0.25">
      <c r="B456" s="4"/>
    </row>
    <row r="457" spans="2:2" x14ac:dyDescent="0.25">
      <c r="B457" s="4"/>
    </row>
    <row r="458" spans="2:2" x14ac:dyDescent="0.25">
      <c r="B458" s="4"/>
    </row>
    <row r="459" spans="2:2" x14ac:dyDescent="0.25">
      <c r="B459" s="4"/>
    </row>
    <row r="460" spans="2:2" x14ac:dyDescent="0.25">
      <c r="B460" s="4"/>
    </row>
    <row r="461" spans="2:2" x14ac:dyDescent="0.25">
      <c r="B461" s="4"/>
    </row>
    <row r="462" spans="2:2" x14ac:dyDescent="0.25">
      <c r="B462" s="4"/>
    </row>
    <row r="463" spans="2:2" x14ac:dyDescent="0.25">
      <c r="B463" s="4"/>
    </row>
    <row r="464" spans="2:2" x14ac:dyDescent="0.25">
      <c r="B464" s="4"/>
    </row>
    <row r="465" spans="2:2" x14ac:dyDescent="0.25">
      <c r="B465" s="4"/>
    </row>
    <row r="466" spans="2:2" x14ac:dyDescent="0.25">
      <c r="B466" s="4"/>
    </row>
    <row r="467" spans="2:2" x14ac:dyDescent="0.25">
      <c r="B467" s="4"/>
    </row>
    <row r="468" spans="2:2" x14ac:dyDescent="0.25">
      <c r="B468" s="4"/>
    </row>
    <row r="469" spans="2:2" x14ac:dyDescent="0.25">
      <c r="B469" s="4"/>
    </row>
    <row r="470" spans="2:2" x14ac:dyDescent="0.25">
      <c r="B470" s="4"/>
    </row>
    <row r="471" spans="2:2" x14ac:dyDescent="0.25">
      <c r="B471" s="4"/>
    </row>
    <row r="472" spans="2:2" x14ac:dyDescent="0.25">
      <c r="B472" s="4"/>
    </row>
    <row r="473" spans="2:2" x14ac:dyDescent="0.25">
      <c r="B473" s="4"/>
    </row>
    <row r="474" spans="2:2" x14ac:dyDescent="0.25">
      <c r="B474" s="4"/>
    </row>
    <row r="475" spans="2:2" x14ac:dyDescent="0.25">
      <c r="B475" s="4"/>
    </row>
    <row r="476" spans="2:2" x14ac:dyDescent="0.25">
      <c r="B476" s="4"/>
    </row>
    <row r="477" spans="2:2" x14ac:dyDescent="0.25">
      <c r="B477" s="4"/>
    </row>
    <row r="478" spans="2:2" x14ac:dyDescent="0.25">
      <c r="B478" s="4"/>
    </row>
    <row r="479" spans="2:2" x14ac:dyDescent="0.25">
      <c r="B479" s="4"/>
    </row>
    <row r="480" spans="2:2" x14ac:dyDescent="0.25">
      <c r="B480" s="4"/>
    </row>
    <row r="481" spans="2:2" x14ac:dyDescent="0.25">
      <c r="B481" s="4"/>
    </row>
    <row r="482" spans="2:2" x14ac:dyDescent="0.25">
      <c r="B482" s="4"/>
    </row>
    <row r="483" spans="2:2" x14ac:dyDescent="0.25">
      <c r="B483" s="4"/>
    </row>
    <row r="484" spans="2:2" x14ac:dyDescent="0.25">
      <c r="B484" s="4"/>
    </row>
    <row r="485" spans="2:2" x14ac:dyDescent="0.25">
      <c r="B485" s="4"/>
    </row>
    <row r="486" spans="2:2" x14ac:dyDescent="0.25">
      <c r="B486" s="4"/>
    </row>
    <row r="487" spans="2:2" x14ac:dyDescent="0.25">
      <c r="B487" s="4"/>
    </row>
    <row r="488" spans="2:2" x14ac:dyDescent="0.25">
      <c r="B488" s="4"/>
    </row>
    <row r="489" spans="2:2" x14ac:dyDescent="0.25">
      <c r="B489" s="4"/>
    </row>
    <row r="490" spans="2:2" x14ac:dyDescent="0.25">
      <c r="B490" s="4"/>
    </row>
    <row r="491" spans="2:2" x14ac:dyDescent="0.25">
      <c r="B491" s="4"/>
    </row>
    <row r="492" spans="2:2" x14ac:dyDescent="0.25">
      <c r="B492" s="4"/>
    </row>
    <row r="493" spans="2:2" x14ac:dyDescent="0.25">
      <c r="B493" s="4"/>
    </row>
    <row r="494" spans="2:2" x14ac:dyDescent="0.25">
      <c r="B494" s="4"/>
    </row>
    <row r="495" spans="2:2" x14ac:dyDescent="0.25">
      <c r="B495" s="4"/>
    </row>
    <row r="496" spans="2:2" x14ac:dyDescent="0.25">
      <c r="B496" s="4"/>
    </row>
    <row r="497" spans="2:2" x14ac:dyDescent="0.25">
      <c r="B497" s="4"/>
    </row>
    <row r="498" spans="2:2" x14ac:dyDescent="0.25">
      <c r="B498" s="4"/>
    </row>
    <row r="499" spans="2:2" x14ac:dyDescent="0.25">
      <c r="B499" s="4"/>
    </row>
    <row r="500" spans="2:2" x14ac:dyDescent="0.25">
      <c r="B500" s="4"/>
    </row>
    <row r="501" spans="2:2" x14ac:dyDescent="0.25">
      <c r="B501" s="4"/>
    </row>
    <row r="502" spans="2:2" x14ac:dyDescent="0.25">
      <c r="B502" s="4"/>
    </row>
    <row r="503" spans="2:2" x14ac:dyDescent="0.25">
      <c r="B503" s="4"/>
    </row>
    <row r="504" spans="2:2" x14ac:dyDescent="0.25">
      <c r="B504" s="4"/>
    </row>
    <row r="505" spans="2:2" x14ac:dyDescent="0.25">
      <c r="B505" s="4"/>
    </row>
    <row r="506" spans="2:2" x14ac:dyDescent="0.25">
      <c r="B506" s="4"/>
    </row>
    <row r="507" spans="2:2" x14ac:dyDescent="0.25">
      <c r="B507" s="4"/>
    </row>
    <row r="508" spans="2:2" x14ac:dyDescent="0.25">
      <c r="B508" s="4"/>
    </row>
    <row r="509" spans="2:2" x14ac:dyDescent="0.25">
      <c r="B509" s="4"/>
    </row>
    <row r="510" spans="2:2" x14ac:dyDescent="0.25">
      <c r="B510" s="4"/>
    </row>
    <row r="511" spans="2:2" x14ac:dyDescent="0.25">
      <c r="B511" s="4"/>
    </row>
    <row r="512" spans="2:2" x14ac:dyDescent="0.25">
      <c r="B512" s="4"/>
    </row>
    <row r="513" spans="2:2" x14ac:dyDescent="0.25">
      <c r="B513" s="4"/>
    </row>
    <row r="514" spans="2:2" x14ac:dyDescent="0.25">
      <c r="B514" s="4"/>
    </row>
    <row r="515" spans="2:2" x14ac:dyDescent="0.25">
      <c r="B515" s="4"/>
    </row>
    <row r="516" spans="2:2" x14ac:dyDescent="0.25">
      <c r="B516" s="4"/>
    </row>
    <row r="517" spans="2:2" x14ac:dyDescent="0.25">
      <c r="B517" s="4"/>
    </row>
    <row r="518" spans="2:2" x14ac:dyDescent="0.25">
      <c r="B518" s="4"/>
    </row>
    <row r="519" spans="2:2" x14ac:dyDescent="0.25">
      <c r="B519" s="4"/>
    </row>
    <row r="520" spans="2:2" x14ac:dyDescent="0.25">
      <c r="B520" s="4"/>
    </row>
    <row r="521" spans="2:2" x14ac:dyDescent="0.25">
      <c r="B521" s="4"/>
    </row>
    <row r="522" spans="2:2" x14ac:dyDescent="0.25">
      <c r="B522" s="4"/>
    </row>
    <row r="523" spans="2:2" x14ac:dyDescent="0.25">
      <c r="B523" s="4"/>
    </row>
    <row r="524" spans="2:2" x14ac:dyDescent="0.25">
      <c r="B524" s="4"/>
    </row>
    <row r="525" spans="2:2" x14ac:dyDescent="0.25">
      <c r="B525" s="4"/>
    </row>
    <row r="526" spans="2:2" x14ac:dyDescent="0.25">
      <c r="B526" s="4"/>
    </row>
    <row r="527" spans="2:2" x14ac:dyDescent="0.25">
      <c r="B527" s="4"/>
    </row>
    <row r="528" spans="2:2" x14ac:dyDescent="0.25">
      <c r="B528" s="4"/>
    </row>
    <row r="529" spans="2:2" x14ac:dyDescent="0.25">
      <c r="B529" s="4"/>
    </row>
    <row r="530" spans="2:2" x14ac:dyDescent="0.25">
      <c r="B530" s="4"/>
    </row>
    <row r="531" spans="2:2" x14ac:dyDescent="0.25">
      <c r="B531" s="4"/>
    </row>
    <row r="532" spans="2:2" x14ac:dyDescent="0.25">
      <c r="B532" s="4"/>
    </row>
    <row r="533" spans="2:2" x14ac:dyDescent="0.25">
      <c r="B533" s="4"/>
    </row>
    <row r="534" spans="2:2" x14ac:dyDescent="0.25">
      <c r="B534" s="4"/>
    </row>
    <row r="535" spans="2:2" x14ac:dyDescent="0.25">
      <c r="B535" s="4"/>
    </row>
    <row r="536" spans="2:2" x14ac:dyDescent="0.25">
      <c r="B536" s="4"/>
    </row>
    <row r="537" spans="2:2" x14ac:dyDescent="0.25">
      <c r="B537" s="4"/>
    </row>
    <row r="538" spans="2:2" x14ac:dyDescent="0.25">
      <c r="B538" s="4"/>
    </row>
    <row r="539" spans="2:2" x14ac:dyDescent="0.25">
      <c r="B539" s="4"/>
    </row>
    <row r="540" spans="2:2" x14ac:dyDescent="0.25">
      <c r="B540" s="4"/>
    </row>
    <row r="541" spans="2:2" x14ac:dyDescent="0.25">
      <c r="B541" s="4"/>
    </row>
    <row r="542" spans="2:2" x14ac:dyDescent="0.25">
      <c r="B542" s="4"/>
    </row>
    <row r="543" spans="2:2" x14ac:dyDescent="0.25">
      <c r="B543" s="4"/>
    </row>
    <row r="544" spans="2:2" x14ac:dyDescent="0.25">
      <c r="B544" s="4"/>
    </row>
    <row r="545" spans="2:2" x14ac:dyDescent="0.25">
      <c r="B545" s="4"/>
    </row>
    <row r="546" spans="2:2" x14ac:dyDescent="0.25">
      <c r="B546" s="4"/>
    </row>
    <row r="547" spans="2:2" x14ac:dyDescent="0.25">
      <c r="B547" s="4"/>
    </row>
    <row r="548" spans="2:2" x14ac:dyDescent="0.25">
      <c r="B548" s="4"/>
    </row>
    <row r="549" spans="2:2" x14ac:dyDescent="0.25">
      <c r="B549" s="4"/>
    </row>
    <row r="550" spans="2:2" x14ac:dyDescent="0.25">
      <c r="B550" s="4"/>
    </row>
    <row r="551" spans="2:2" x14ac:dyDescent="0.25">
      <c r="B551" s="4"/>
    </row>
    <row r="552" spans="2:2" x14ac:dyDescent="0.25">
      <c r="B552" s="4"/>
    </row>
    <row r="553" spans="2:2" x14ac:dyDescent="0.25">
      <c r="B553" s="4"/>
    </row>
    <row r="554" spans="2:2" x14ac:dyDescent="0.25">
      <c r="B554" s="4"/>
    </row>
    <row r="555" spans="2:2" x14ac:dyDescent="0.25">
      <c r="B555" s="4"/>
    </row>
    <row r="556" spans="2:2" x14ac:dyDescent="0.25">
      <c r="B556" s="4"/>
    </row>
    <row r="557" spans="2:2" x14ac:dyDescent="0.25">
      <c r="B557" s="4"/>
    </row>
    <row r="558" spans="2:2" x14ac:dyDescent="0.25">
      <c r="B558" s="4"/>
    </row>
    <row r="559" spans="2:2" x14ac:dyDescent="0.25">
      <c r="B559" s="4"/>
    </row>
    <row r="560" spans="2:2" x14ac:dyDescent="0.25">
      <c r="B560" s="4"/>
    </row>
    <row r="561" spans="2:2" x14ac:dyDescent="0.25">
      <c r="B561" s="4"/>
    </row>
    <row r="562" spans="2:2" x14ac:dyDescent="0.25">
      <c r="B562" s="4"/>
    </row>
    <row r="563" spans="2:2" x14ac:dyDescent="0.25">
      <c r="B563" s="4"/>
    </row>
    <row r="564" spans="2:2" x14ac:dyDescent="0.25">
      <c r="B564" s="4"/>
    </row>
    <row r="565" spans="2:2" x14ac:dyDescent="0.25">
      <c r="B565" s="4"/>
    </row>
    <row r="566" spans="2:2" x14ac:dyDescent="0.25">
      <c r="B566" s="4"/>
    </row>
    <row r="567" spans="2:2" x14ac:dyDescent="0.25">
      <c r="B567" s="4"/>
    </row>
    <row r="568" spans="2:2" x14ac:dyDescent="0.25">
      <c r="B568" s="4"/>
    </row>
    <row r="569" spans="2:2" x14ac:dyDescent="0.25">
      <c r="B569" s="4"/>
    </row>
    <row r="570" spans="2:2" x14ac:dyDescent="0.25">
      <c r="B570" s="4"/>
    </row>
    <row r="571" spans="2:2" x14ac:dyDescent="0.25">
      <c r="B571" s="4"/>
    </row>
    <row r="572" spans="2:2" x14ac:dyDescent="0.25">
      <c r="B572" s="4"/>
    </row>
    <row r="573" spans="2:2" x14ac:dyDescent="0.25">
      <c r="B573" s="4"/>
    </row>
    <row r="574" spans="2:2" x14ac:dyDescent="0.25">
      <c r="B574" s="4"/>
    </row>
    <row r="575" spans="2:2" x14ac:dyDescent="0.25">
      <c r="B575" s="4"/>
    </row>
    <row r="576" spans="2:2" x14ac:dyDescent="0.25">
      <c r="B576" s="4"/>
    </row>
    <row r="577" spans="2:2" x14ac:dyDescent="0.25">
      <c r="B577" s="4"/>
    </row>
    <row r="578" spans="2:2" x14ac:dyDescent="0.25">
      <c r="B578" s="4"/>
    </row>
    <row r="579" spans="2:2" x14ac:dyDescent="0.25">
      <c r="B579" s="4"/>
    </row>
    <row r="580" spans="2:2" x14ac:dyDescent="0.25">
      <c r="B580" s="4"/>
    </row>
    <row r="581" spans="2:2" x14ac:dyDescent="0.25">
      <c r="B581" s="4"/>
    </row>
    <row r="582" spans="2:2" x14ac:dyDescent="0.25">
      <c r="B582" s="4"/>
    </row>
    <row r="583" spans="2:2" x14ac:dyDescent="0.25">
      <c r="B583" s="4"/>
    </row>
    <row r="584" spans="2:2" x14ac:dyDescent="0.25">
      <c r="B584" s="4"/>
    </row>
    <row r="585" spans="2:2" x14ac:dyDescent="0.25">
      <c r="B585" s="4"/>
    </row>
    <row r="586" spans="2:2" x14ac:dyDescent="0.25">
      <c r="B586" s="4"/>
    </row>
    <row r="587" spans="2:2" x14ac:dyDescent="0.25">
      <c r="B587" s="4"/>
    </row>
    <row r="588" spans="2:2" x14ac:dyDescent="0.25">
      <c r="B588" s="4"/>
    </row>
    <row r="589" spans="2:2" x14ac:dyDescent="0.25">
      <c r="B589" s="4"/>
    </row>
    <row r="590" spans="2:2" x14ac:dyDescent="0.25">
      <c r="B590" s="4"/>
    </row>
    <row r="591" spans="2:2" x14ac:dyDescent="0.25">
      <c r="B591" s="4"/>
    </row>
    <row r="592" spans="2:2" x14ac:dyDescent="0.25">
      <c r="B592" s="4"/>
    </row>
    <row r="593" spans="2:2" x14ac:dyDescent="0.25">
      <c r="B593" s="4"/>
    </row>
    <row r="594" spans="2:2" x14ac:dyDescent="0.25">
      <c r="B594" s="4"/>
    </row>
    <row r="595" spans="2:2" x14ac:dyDescent="0.25">
      <c r="B595" s="4"/>
    </row>
    <row r="596" spans="2:2" x14ac:dyDescent="0.25">
      <c r="B596" s="4"/>
    </row>
    <row r="597" spans="2:2" x14ac:dyDescent="0.25">
      <c r="B597" s="4"/>
    </row>
    <row r="598" spans="2:2" x14ac:dyDescent="0.25">
      <c r="B598" s="4"/>
    </row>
    <row r="599" spans="2:2" x14ac:dyDescent="0.25">
      <c r="B599" s="4"/>
    </row>
    <row r="600" spans="2:2" x14ac:dyDescent="0.25">
      <c r="B600" s="4"/>
    </row>
    <row r="601" spans="2:2" x14ac:dyDescent="0.25">
      <c r="B601" s="4"/>
    </row>
    <row r="602" spans="2:2" x14ac:dyDescent="0.25">
      <c r="B602" s="4"/>
    </row>
    <row r="603" spans="2:2" x14ac:dyDescent="0.25">
      <c r="B603" s="4"/>
    </row>
    <row r="604" spans="2:2" x14ac:dyDescent="0.25">
      <c r="B604" s="4"/>
    </row>
    <row r="605" spans="2:2" x14ac:dyDescent="0.25">
      <c r="B605" s="4"/>
    </row>
    <row r="606" spans="2:2" x14ac:dyDescent="0.25">
      <c r="B606" s="4"/>
    </row>
    <row r="607" spans="2:2" x14ac:dyDescent="0.25">
      <c r="B607" s="4"/>
    </row>
    <row r="608" spans="2:2" x14ac:dyDescent="0.25">
      <c r="B608" s="4"/>
    </row>
    <row r="609" spans="2:2" x14ac:dyDescent="0.25">
      <c r="B609" s="4"/>
    </row>
    <row r="610" spans="2:2" x14ac:dyDescent="0.25">
      <c r="B610" s="4"/>
    </row>
    <row r="611" spans="2:2" x14ac:dyDescent="0.25">
      <c r="B611" s="4"/>
    </row>
    <row r="612" spans="2:2" x14ac:dyDescent="0.25">
      <c r="B612" s="4"/>
    </row>
    <row r="613" spans="2:2" x14ac:dyDescent="0.25">
      <c r="B613" s="4"/>
    </row>
    <row r="614" spans="2:2" x14ac:dyDescent="0.25">
      <c r="B614" s="4"/>
    </row>
    <row r="615" spans="2:2" x14ac:dyDescent="0.25">
      <c r="B615" s="4"/>
    </row>
    <row r="616" spans="2:2" x14ac:dyDescent="0.25">
      <c r="B616" s="4"/>
    </row>
    <row r="617" spans="2:2" x14ac:dyDescent="0.25">
      <c r="B617" s="4"/>
    </row>
    <row r="618" spans="2:2" x14ac:dyDescent="0.25">
      <c r="B618" s="4"/>
    </row>
    <row r="619" spans="2:2" x14ac:dyDescent="0.25">
      <c r="B619" s="4"/>
    </row>
    <row r="620" spans="2:2" x14ac:dyDescent="0.25">
      <c r="B620" s="4"/>
    </row>
    <row r="621" spans="2:2" x14ac:dyDescent="0.25">
      <c r="B621" s="4"/>
    </row>
    <row r="622" spans="2:2" x14ac:dyDescent="0.25">
      <c r="B622" s="4"/>
    </row>
    <row r="623" spans="2:2" x14ac:dyDescent="0.25">
      <c r="B623" s="4"/>
    </row>
    <row r="624" spans="2:2" x14ac:dyDescent="0.25">
      <c r="B624" s="4"/>
    </row>
    <row r="625" spans="2:2" x14ac:dyDescent="0.25">
      <c r="B625" s="4"/>
    </row>
    <row r="626" spans="2:2" x14ac:dyDescent="0.25">
      <c r="B626" s="4"/>
    </row>
    <row r="627" spans="2:2" x14ac:dyDescent="0.25">
      <c r="B627" s="4"/>
    </row>
    <row r="628" spans="2:2" x14ac:dyDescent="0.25">
      <c r="B628" s="4"/>
    </row>
    <row r="629" spans="2:2" x14ac:dyDescent="0.25">
      <c r="B629" s="4"/>
    </row>
    <row r="630" spans="2:2" x14ac:dyDescent="0.25">
      <c r="B630" s="4"/>
    </row>
    <row r="631" spans="2:2" x14ac:dyDescent="0.25">
      <c r="B631" s="4"/>
    </row>
    <row r="632" spans="2:2" x14ac:dyDescent="0.25">
      <c r="B632" s="4"/>
    </row>
    <row r="633" spans="2:2" x14ac:dyDescent="0.25">
      <c r="B633" s="4"/>
    </row>
    <row r="634" spans="2:2" x14ac:dyDescent="0.25">
      <c r="B634" s="4"/>
    </row>
    <row r="635" spans="2:2" x14ac:dyDescent="0.25">
      <c r="B635" s="4"/>
    </row>
    <row r="636" spans="2:2" x14ac:dyDescent="0.25">
      <c r="B636" s="4"/>
    </row>
    <row r="637" spans="2:2" x14ac:dyDescent="0.25">
      <c r="B637" s="4"/>
    </row>
    <row r="638" spans="2:2" x14ac:dyDescent="0.25">
      <c r="B638" s="4"/>
    </row>
    <row r="639" spans="2:2" x14ac:dyDescent="0.25">
      <c r="B639" s="4"/>
    </row>
    <row r="640" spans="2:2" x14ac:dyDescent="0.25">
      <c r="B640" s="4"/>
    </row>
    <row r="641" spans="2:2" x14ac:dyDescent="0.25">
      <c r="B641" s="4"/>
    </row>
    <row r="642" spans="2:2" x14ac:dyDescent="0.25">
      <c r="B642" s="4"/>
    </row>
    <row r="643" spans="2:2" x14ac:dyDescent="0.25">
      <c r="B643" s="4"/>
    </row>
    <row r="644" spans="2:2" x14ac:dyDescent="0.25">
      <c r="B644" s="4"/>
    </row>
    <row r="645" spans="2:2" x14ac:dyDescent="0.25">
      <c r="B645" s="4"/>
    </row>
    <row r="646" spans="2:2" x14ac:dyDescent="0.25">
      <c r="B646" s="4"/>
    </row>
    <row r="647" spans="2:2" x14ac:dyDescent="0.25">
      <c r="B647" s="4"/>
    </row>
    <row r="648" spans="2:2" x14ac:dyDescent="0.25">
      <c r="B648" s="4"/>
    </row>
    <row r="649" spans="2:2" x14ac:dyDescent="0.25">
      <c r="B649" s="4"/>
    </row>
    <row r="650" spans="2:2" x14ac:dyDescent="0.25">
      <c r="B650" s="4"/>
    </row>
    <row r="651" spans="2:2" x14ac:dyDescent="0.25">
      <c r="B651" s="4"/>
    </row>
    <row r="652" spans="2:2" x14ac:dyDescent="0.25">
      <c r="B652" s="4"/>
    </row>
    <row r="653" spans="2:2" x14ac:dyDescent="0.25">
      <c r="B653" s="4"/>
    </row>
    <row r="654" spans="2:2" x14ac:dyDescent="0.25">
      <c r="B654" s="4"/>
    </row>
    <row r="655" spans="2:2" x14ac:dyDescent="0.25">
      <c r="B655" s="4"/>
    </row>
    <row r="656" spans="2:2" x14ac:dyDescent="0.25">
      <c r="B656" s="4"/>
    </row>
    <row r="657" spans="2:2" x14ac:dyDescent="0.25">
      <c r="B657" s="4"/>
    </row>
    <row r="658" spans="2:2" x14ac:dyDescent="0.25">
      <c r="B658" s="4"/>
    </row>
    <row r="659" spans="2:2" x14ac:dyDescent="0.25">
      <c r="B659" s="4"/>
    </row>
    <row r="660" spans="2:2" x14ac:dyDescent="0.25">
      <c r="B660" s="4"/>
    </row>
    <row r="661" spans="2:2" x14ac:dyDescent="0.25">
      <c r="B661" s="4"/>
    </row>
    <row r="662" spans="2:2" x14ac:dyDescent="0.25">
      <c r="B662" s="4"/>
    </row>
    <row r="663" spans="2:2" x14ac:dyDescent="0.25">
      <c r="B663" s="4"/>
    </row>
    <row r="664" spans="2:2" x14ac:dyDescent="0.25">
      <c r="B664" s="4"/>
    </row>
    <row r="665" spans="2:2" x14ac:dyDescent="0.25">
      <c r="B665" s="4"/>
    </row>
    <row r="666" spans="2:2" x14ac:dyDescent="0.25">
      <c r="B666" s="4"/>
    </row>
    <row r="667" spans="2:2" x14ac:dyDescent="0.25">
      <c r="B667" s="4"/>
    </row>
    <row r="668" spans="2:2" x14ac:dyDescent="0.25">
      <c r="B668" s="4"/>
    </row>
    <row r="669" spans="2:2" x14ac:dyDescent="0.25">
      <c r="B669" s="4"/>
    </row>
    <row r="670" spans="2:2" x14ac:dyDescent="0.25">
      <c r="B670" s="4"/>
    </row>
    <row r="671" spans="2:2" x14ac:dyDescent="0.25">
      <c r="B671" s="4"/>
    </row>
    <row r="672" spans="2:2" x14ac:dyDescent="0.25">
      <c r="B672" s="4"/>
    </row>
    <row r="673" spans="2:2" x14ac:dyDescent="0.25">
      <c r="B673" s="4"/>
    </row>
    <row r="674" spans="2:2" x14ac:dyDescent="0.25">
      <c r="B674" s="4"/>
    </row>
    <row r="675" spans="2:2" x14ac:dyDescent="0.25">
      <c r="B675" s="4"/>
    </row>
    <row r="676" spans="2:2" x14ac:dyDescent="0.25">
      <c r="B676" s="4"/>
    </row>
    <row r="677" spans="2:2" x14ac:dyDescent="0.25">
      <c r="B677" s="4"/>
    </row>
    <row r="678" spans="2:2" x14ac:dyDescent="0.25">
      <c r="B678" s="4"/>
    </row>
    <row r="679" spans="2:2" x14ac:dyDescent="0.25">
      <c r="B679" s="4"/>
    </row>
    <row r="680" spans="2:2" x14ac:dyDescent="0.25">
      <c r="B680" s="4"/>
    </row>
    <row r="681" spans="2:2" x14ac:dyDescent="0.25">
      <c r="B681" s="4"/>
    </row>
    <row r="682" spans="2:2" x14ac:dyDescent="0.25">
      <c r="B682" s="4"/>
    </row>
    <row r="683" spans="2:2" x14ac:dyDescent="0.25">
      <c r="B683" s="4"/>
    </row>
    <row r="684" spans="2:2" x14ac:dyDescent="0.25">
      <c r="B684" s="4"/>
    </row>
    <row r="685" spans="2:2" x14ac:dyDescent="0.25">
      <c r="B685" s="4"/>
    </row>
    <row r="686" spans="2:2" x14ac:dyDescent="0.25">
      <c r="B686" s="4"/>
    </row>
    <row r="687" spans="2:2" x14ac:dyDescent="0.25">
      <c r="B687" s="4"/>
    </row>
    <row r="688" spans="2:2" x14ac:dyDescent="0.25">
      <c r="B688" s="4"/>
    </row>
    <row r="689" spans="2:2" x14ac:dyDescent="0.25">
      <c r="B689" s="4"/>
    </row>
    <row r="690" spans="2:2" x14ac:dyDescent="0.25">
      <c r="B690" s="4"/>
    </row>
    <row r="691" spans="2:2" x14ac:dyDescent="0.25">
      <c r="B691" s="4"/>
    </row>
    <row r="692" spans="2:2" x14ac:dyDescent="0.25">
      <c r="B692" s="4"/>
    </row>
    <row r="693" spans="2:2" x14ac:dyDescent="0.25">
      <c r="B693" s="4"/>
    </row>
    <row r="694" spans="2:2" x14ac:dyDescent="0.25">
      <c r="B694" s="4"/>
    </row>
    <row r="695" spans="2:2" x14ac:dyDescent="0.25">
      <c r="B695" s="4"/>
    </row>
    <row r="696" spans="2:2" x14ac:dyDescent="0.25">
      <c r="B696" s="4"/>
    </row>
    <row r="697" spans="2:2" x14ac:dyDescent="0.25">
      <c r="B697" s="4"/>
    </row>
    <row r="698" spans="2:2" x14ac:dyDescent="0.25">
      <c r="B698" s="4"/>
    </row>
    <row r="699" spans="2:2" x14ac:dyDescent="0.25">
      <c r="B699" s="4"/>
    </row>
    <row r="700" spans="2:2" x14ac:dyDescent="0.25">
      <c r="B700" s="4"/>
    </row>
    <row r="701" spans="2:2" x14ac:dyDescent="0.25">
      <c r="B701" s="4"/>
    </row>
    <row r="702" spans="2:2" x14ac:dyDescent="0.25">
      <c r="B702" s="4"/>
    </row>
    <row r="703" spans="2:2" x14ac:dyDescent="0.25">
      <c r="B703" s="4"/>
    </row>
    <row r="704" spans="2:2" x14ac:dyDescent="0.25">
      <c r="B704" s="4"/>
    </row>
    <row r="705" spans="2:2" x14ac:dyDescent="0.25">
      <c r="B705" s="4"/>
    </row>
    <row r="706" spans="2:2" x14ac:dyDescent="0.25">
      <c r="B706" s="4"/>
    </row>
    <row r="707" spans="2:2" x14ac:dyDescent="0.25">
      <c r="B707" s="4"/>
    </row>
    <row r="708" spans="2:2" x14ac:dyDescent="0.25">
      <c r="B708" s="4"/>
    </row>
    <row r="709" spans="2:2" x14ac:dyDescent="0.25">
      <c r="B709" s="4"/>
    </row>
    <row r="710" spans="2:2" x14ac:dyDescent="0.25">
      <c r="B710" s="4"/>
    </row>
    <row r="711" spans="2:2" x14ac:dyDescent="0.25">
      <c r="B711" s="4"/>
    </row>
    <row r="712" spans="2:2" x14ac:dyDescent="0.25">
      <c r="B712" s="4"/>
    </row>
    <row r="713" spans="2:2" x14ac:dyDescent="0.25">
      <c r="B713" s="4"/>
    </row>
    <row r="714" spans="2:2" x14ac:dyDescent="0.25">
      <c r="B714" s="4"/>
    </row>
    <row r="715" spans="2:2" x14ac:dyDescent="0.25">
      <c r="B715" s="4"/>
    </row>
    <row r="716" spans="2:2" x14ac:dyDescent="0.25">
      <c r="B716" s="4"/>
    </row>
    <row r="717" spans="2:2" x14ac:dyDescent="0.25">
      <c r="B717" s="4"/>
    </row>
    <row r="718" spans="2:2" x14ac:dyDescent="0.25">
      <c r="B718" s="4"/>
    </row>
    <row r="719" spans="2:2" x14ac:dyDescent="0.25">
      <c r="B719" s="4"/>
    </row>
    <row r="720" spans="2:2" x14ac:dyDescent="0.25">
      <c r="B720" s="4"/>
    </row>
    <row r="721" spans="2:2" x14ac:dyDescent="0.25">
      <c r="B721" s="4"/>
    </row>
    <row r="722" spans="2:2" x14ac:dyDescent="0.25">
      <c r="B722" s="4"/>
    </row>
    <row r="723" spans="2:2" x14ac:dyDescent="0.25">
      <c r="B723" s="4"/>
    </row>
    <row r="724" spans="2:2" x14ac:dyDescent="0.25">
      <c r="B724" s="4"/>
    </row>
    <row r="725" spans="2:2" x14ac:dyDescent="0.25">
      <c r="B725" s="4"/>
    </row>
    <row r="726" spans="2:2" x14ac:dyDescent="0.25">
      <c r="B726" s="4"/>
    </row>
    <row r="727" spans="2:2" x14ac:dyDescent="0.25">
      <c r="B727" s="4"/>
    </row>
    <row r="728" spans="2:2" x14ac:dyDescent="0.25">
      <c r="B728" s="4"/>
    </row>
    <row r="729" spans="2:2" x14ac:dyDescent="0.25">
      <c r="B729" s="4"/>
    </row>
    <row r="730" spans="2:2" x14ac:dyDescent="0.25">
      <c r="B730" s="4"/>
    </row>
    <row r="731" spans="2:2" x14ac:dyDescent="0.25">
      <c r="B731" s="4"/>
    </row>
    <row r="732" spans="2:2" x14ac:dyDescent="0.25">
      <c r="B732" s="4"/>
    </row>
    <row r="733" spans="2:2" x14ac:dyDescent="0.25">
      <c r="B733" s="4"/>
    </row>
    <row r="734" spans="2:2" x14ac:dyDescent="0.25">
      <c r="B734" s="4"/>
    </row>
    <row r="735" spans="2:2" x14ac:dyDescent="0.25">
      <c r="B735" s="4"/>
    </row>
    <row r="736" spans="2:2" x14ac:dyDescent="0.25">
      <c r="B736" s="4"/>
    </row>
    <row r="737" spans="2:2" x14ac:dyDescent="0.25">
      <c r="B737" s="4"/>
    </row>
    <row r="738" spans="2:2" x14ac:dyDescent="0.25">
      <c r="B738" s="4"/>
    </row>
    <row r="739" spans="2:2" x14ac:dyDescent="0.25">
      <c r="B739" s="4"/>
    </row>
    <row r="740" spans="2:2" x14ac:dyDescent="0.25">
      <c r="B740" s="4"/>
    </row>
    <row r="741" spans="2:2" x14ac:dyDescent="0.25">
      <c r="B741" s="4"/>
    </row>
    <row r="742" spans="2:2" x14ac:dyDescent="0.25">
      <c r="B742" s="4"/>
    </row>
    <row r="743" spans="2:2" x14ac:dyDescent="0.25">
      <c r="B743" s="4"/>
    </row>
    <row r="744" spans="2:2" x14ac:dyDescent="0.25">
      <c r="B744" s="4"/>
    </row>
    <row r="745" spans="2:2" x14ac:dyDescent="0.25">
      <c r="B745" s="4"/>
    </row>
    <row r="746" spans="2:2" x14ac:dyDescent="0.25">
      <c r="B746" s="4"/>
    </row>
    <row r="747" spans="2:2" x14ac:dyDescent="0.25">
      <c r="B747" s="4"/>
    </row>
    <row r="748" spans="2:2" x14ac:dyDescent="0.25">
      <c r="B748" s="4"/>
    </row>
    <row r="749" spans="2:2" x14ac:dyDescent="0.25">
      <c r="B749" s="4"/>
    </row>
    <row r="750" spans="2:2" x14ac:dyDescent="0.25">
      <c r="B750" s="4"/>
    </row>
    <row r="751" spans="2:2" x14ac:dyDescent="0.25">
      <c r="B751" s="4"/>
    </row>
    <row r="752" spans="2:2" x14ac:dyDescent="0.25">
      <c r="B752" s="4"/>
    </row>
    <row r="753" spans="2:2" x14ac:dyDescent="0.25">
      <c r="B753" s="4"/>
    </row>
    <row r="754" spans="2:2" x14ac:dyDescent="0.25">
      <c r="B754" s="4"/>
    </row>
    <row r="755" spans="2:2" x14ac:dyDescent="0.25">
      <c r="B755" s="4"/>
    </row>
    <row r="756" spans="2:2" x14ac:dyDescent="0.25">
      <c r="B756" s="4"/>
    </row>
    <row r="757" spans="2:2" x14ac:dyDescent="0.25">
      <c r="B757" s="4"/>
    </row>
    <row r="758" spans="2:2" x14ac:dyDescent="0.25">
      <c r="B758" s="4"/>
    </row>
    <row r="759" spans="2:2" x14ac:dyDescent="0.25">
      <c r="B759" s="4"/>
    </row>
    <row r="760" spans="2:2" x14ac:dyDescent="0.25">
      <c r="B760" s="4"/>
    </row>
    <row r="761" spans="2:2" x14ac:dyDescent="0.25">
      <c r="B761" s="4"/>
    </row>
    <row r="762" spans="2:2" x14ac:dyDescent="0.25">
      <c r="B762" s="4"/>
    </row>
    <row r="763" spans="2:2" x14ac:dyDescent="0.25">
      <c r="B763" s="4"/>
    </row>
    <row r="764" spans="2:2" x14ac:dyDescent="0.25">
      <c r="B764" s="4"/>
    </row>
    <row r="765" spans="2:2" x14ac:dyDescent="0.25">
      <c r="B765" s="4"/>
    </row>
    <row r="766" spans="2:2" x14ac:dyDescent="0.25">
      <c r="B766" s="4"/>
    </row>
    <row r="767" spans="2:2" x14ac:dyDescent="0.25">
      <c r="B767" s="4"/>
    </row>
    <row r="768" spans="2:2" x14ac:dyDescent="0.25">
      <c r="B768" s="4"/>
    </row>
    <row r="769" spans="2:2" x14ac:dyDescent="0.25">
      <c r="B769" s="4"/>
    </row>
    <row r="770" spans="2:2" x14ac:dyDescent="0.25">
      <c r="B770" s="4"/>
    </row>
    <row r="771" spans="2:2" x14ac:dyDescent="0.25">
      <c r="B771" s="4"/>
    </row>
    <row r="772" spans="2:2" x14ac:dyDescent="0.25">
      <c r="B772" s="4"/>
    </row>
    <row r="773" spans="2:2" x14ac:dyDescent="0.25">
      <c r="B773" s="4"/>
    </row>
    <row r="774" spans="2:2" x14ac:dyDescent="0.25">
      <c r="B774" s="4"/>
    </row>
    <row r="775" spans="2:2" x14ac:dyDescent="0.25">
      <c r="B775" s="4"/>
    </row>
    <row r="776" spans="2:2" x14ac:dyDescent="0.25">
      <c r="B776" s="4"/>
    </row>
    <row r="777" spans="2:2" x14ac:dyDescent="0.25">
      <c r="B777" s="4"/>
    </row>
    <row r="778" spans="2:2" x14ac:dyDescent="0.25">
      <c r="B778" s="4"/>
    </row>
    <row r="779" spans="2:2" x14ac:dyDescent="0.25">
      <c r="B779" s="4"/>
    </row>
    <row r="780" spans="2:2" x14ac:dyDescent="0.25">
      <c r="B780" s="4"/>
    </row>
    <row r="781" spans="2:2" x14ac:dyDescent="0.25">
      <c r="B781" s="4"/>
    </row>
    <row r="782" spans="2:2" x14ac:dyDescent="0.25">
      <c r="B782" s="4"/>
    </row>
    <row r="783" spans="2:2" x14ac:dyDescent="0.25">
      <c r="B783" s="4"/>
    </row>
    <row r="784" spans="2:2" x14ac:dyDescent="0.25">
      <c r="B784" s="4"/>
    </row>
    <row r="785" spans="2:2" x14ac:dyDescent="0.25">
      <c r="B785" s="4"/>
    </row>
    <row r="786" spans="2:2" x14ac:dyDescent="0.25">
      <c r="B786" s="4"/>
    </row>
    <row r="787" spans="2:2" x14ac:dyDescent="0.25">
      <c r="B787" s="4"/>
    </row>
    <row r="788" spans="2:2" x14ac:dyDescent="0.25">
      <c r="B788" s="4"/>
    </row>
    <row r="789" spans="2:2" x14ac:dyDescent="0.25">
      <c r="B789" s="4"/>
    </row>
    <row r="790" spans="2:2" x14ac:dyDescent="0.25">
      <c r="B790" s="4"/>
    </row>
    <row r="791" spans="2:2" x14ac:dyDescent="0.25">
      <c r="B791" s="4"/>
    </row>
    <row r="792" spans="2:2" x14ac:dyDescent="0.25">
      <c r="B792" s="4"/>
    </row>
    <row r="793" spans="2:2" x14ac:dyDescent="0.25">
      <c r="B793" s="4"/>
    </row>
    <row r="794" spans="2:2" x14ac:dyDescent="0.25">
      <c r="B794" s="4"/>
    </row>
    <row r="795" spans="2:2" x14ac:dyDescent="0.25">
      <c r="B795" s="4"/>
    </row>
    <row r="796" spans="2:2" x14ac:dyDescent="0.25">
      <c r="B796" s="4"/>
    </row>
    <row r="797" spans="2:2" x14ac:dyDescent="0.25">
      <c r="B797" s="4"/>
    </row>
    <row r="798" spans="2:2" x14ac:dyDescent="0.25">
      <c r="B798" s="4"/>
    </row>
    <row r="799" spans="2:2" x14ac:dyDescent="0.25">
      <c r="B799" s="4"/>
    </row>
    <row r="800" spans="2:2" x14ac:dyDescent="0.25">
      <c r="B800" s="4"/>
    </row>
    <row r="801" spans="2:2" x14ac:dyDescent="0.25">
      <c r="B801" s="4"/>
    </row>
    <row r="802" spans="2:2" x14ac:dyDescent="0.25">
      <c r="B802" s="4"/>
    </row>
    <row r="803" spans="2:2" x14ac:dyDescent="0.25">
      <c r="B803" s="4"/>
    </row>
    <row r="804" spans="2:2" x14ac:dyDescent="0.25">
      <c r="B804" s="4"/>
    </row>
    <row r="805" spans="2:2" x14ac:dyDescent="0.25">
      <c r="B805" s="4"/>
    </row>
    <row r="806" spans="2:2" x14ac:dyDescent="0.25">
      <c r="B806" s="4"/>
    </row>
    <row r="807" spans="2:2" x14ac:dyDescent="0.25">
      <c r="B807" s="4"/>
    </row>
    <row r="808" spans="2:2" x14ac:dyDescent="0.25">
      <c r="B808" s="4"/>
    </row>
    <row r="809" spans="2:2" x14ac:dyDescent="0.25">
      <c r="B809" s="4"/>
    </row>
    <row r="810" spans="2:2" x14ac:dyDescent="0.25">
      <c r="B810" s="4"/>
    </row>
    <row r="811" spans="2:2" x14ac:dyDescent="0.25">
      <c r="B811" s="4"/>
    </row>
    <row r="812" spans="2:2" x14ac:dyDescent="0.25">
      <c r="B812" s="4"/>
    </row>
    <row r="813" spans="2:2" x14ac:dyDescent="0.25">
      <c r="B813" s="4"/>
    </row>
    <row r="814" spans="2:2" x14ac:dyDescent="0.25">
      <c r="B814" s="4"/>
    </row>
    <row r="815" spans="2:2" x14ac:dyDescent="0.25">
      <c r="B815" s="4"/>
    </row>
    <row r="816" spans="2:2" x14ac:dyDescent="0.25">
      <c r="B816" s="4"/>
    </row>
    <row r="817" spans="2:2" x14ac:dyDescent="0.25">
      <c r="B817" s="4"/>
    </row>
    <row r="818" spans="2:2" x14ac:dyDescent="0.25">
      <c r="B818" s="4"/>
    </row>
    <row r="819" spans="2:2" x14ac:dyDescent="0.25">
      <c r="B819" s="4"/>
    </row>
    <row r="820" spans="2:2" x14ac:dyDescent="0.25">
      <c r="B820" s="4"/>
    </row>
    <row r="821" spans="2:2" x14ac:dyDescent="0.25">
      <c r="B821" s="4"/>
    </row>
    <row r="822" spans="2:2" x14ac:dyDescent="0.25">
      <c r="B822" s="4"/>
    </row>
    <row r="823" spans="2:2" x14ac:dyDescent="0.25">
      <c r="B823" s="4"/>
    </row>
    <row r="824" spans="2:2" x14ac:dyDescent="0.25">
      <c r="B824" s="4"/>
    </row>
    <row r="825" spans="2:2" x14ac:dyDescent="0.25">
      <c r="B825" s="4"/>
    </row>
    <row r="826" spans="2:2" x14ac:dyDescent="0.25">
      <c r="B826" s="4"/>
    </row>
    <row r="827" spans="2:2" x14ac:dyDescent="0.25">
      <c r="B827" s="4"/>
    </row>
    <row r="828" spans="2:2" x14ac:dyDescent="0.25">
      <c r="B828" s="4"/>
    </row>
    <row r="829" spans="2:2" x14ac:dyDescent="0.25">
      <c r="B829" s="4"/>
    </row>
    <row r="830" spans="2:2" x14ac:dyDescent="0.25">
      <c r="B830" s="4"/>
    </row>
    <row r="831" spans="2:2" x14ac:dyDescent="0.25">
      <c r="B831" s="4"/>
    </row>
    <row r="832" spans="2:2" x14ac:dyDescent="0.25">
      <c r="B832" s="4"/>
    </row>
    <row r="833" spans="2:2" x14ac:dyDescent="0.25">
      <c r="B833" s="4"/>
    </row>
    <row r="834" spans="2:2" x14ac:dyDescent="0.25">
      <c r="B834" s="4"/>
    </row>
    <row r="835" spans="2:2" x14ac:dyDescent="0.25">
      <c r="B835" s="4"/>
    </row>
    <row r="836" spans="2:2" x14ac:dyDescent="0.25">
      <c r="B836" s="4"/>
    </row>
    <row r="837" spans="2:2" x14ac:dyDescent="0.25">
      <c r="B837" s="4"/>
    </row>
    <row r="838" spans="2:2" x14ac:dyDescent="0.25">
      <c r="B838" s="4"/>
    </row>
    <row r="839" spans="2:2" x14ac:dyDescent="0.25">
      <c r="B839" s="4"/>
    </row>
    <row r="840" spans="2:2" x14ac:dyDescent="0.25">
      <c r="B840" s="4"/>
    </row>
    <row r="841" spans="2:2" x14ac:dyDescent="0.25">
      <c r="B841" s="4"/>
    </row>
    <row r="842" spans="2:2" x14ac:dyDescent="0.25">
      <c r="B842" s="4"/>
    </row>
    <row r="843" spans="2:2" x14ac:dyDescent="0.25">
      <c r="B843" s="4"/>
    </row>
    <row r="844" spans="2:2" x14ac:dyDescent="0.25">
      <c r="B844" s="4"/>
    </row>
    <row r="845" spans="2:2" x14ac:dyDescent="0.25">
      <c r="B845" s="4"/>
    </row>
    <row r="846" spans="2:2" x14ac:dyDescent="0.25">
      <c r="B846" s="4"/>
    </row>
    <row r="847" spans="2:2" x14ac:dyDescent="0.25">
      <c r="B847" s="4"/>
    </row>
    <row r="848" spans="2:2" x14ac:dyDescent="0.25">
      <c r="B848" s="4"/>
    </row>
    <row r="849" spans="2:2" x14ac:dyDescent="0.25">
      <c r="B849" s="4"/>
    </row>
    <row r="850" spans="2:2" x14ac:dyDescent="0.25">
      <c r="B850" s="4"/>
    </row>
    <row r="851" spans="2:2" x14ac:dyDescent="0.25">
      <c r="B851" s="4"/>
    </row>
    <row r="852" spans="2:2" x14ac:dyDescent="0.25">
      <c r="B852" s="4"/>
    </row>
    <row r="853" spans="2:2" x14ac:dyDescent="0.25">
      <c r="B853" s="4"/>
    </row>
    <row r="854" spans="2:2" x14ac:dyDescent="0.25">
      <c r="B854" s="4"/>
    </row>
    <row r="855" spans="2:2" x14ac:dyDescent="0.25">
      <c r="B855" s="4"/>
    </row>
    <row r="856" spans="2:2" x14ac:dyDescent="0.25">
      <c r="B856" s="4"/>
    </row>
    <row r="857" spans="2:2" x14ac:dyDescent="0.25">
      <c r="B857" s="4"/>
    </row>
    <row r="858" spans="2:2" x14ac:dyDescent="0.25">
      <c r="B858" s="4"/>
    </row>
    <row r="859" spans="2:2" x14ac:dyDescent="0.25">
      <c r="B859" s="4"/>
    </row>
    <row r="860" spans="2:2" x14ac:dyDescent="0.25">
      <c r="B860" s="4"/>
    </row>
    <row r="861" spans="2:2" x14ac:dyDescent="0.25">
      <c r="B861" s="4"/>
    </row>
    <row r="862" spans="2:2" x14ac:dyDescent="0.25">
      <c r="B862" s="4"/>
    </row>
    <row r="863" spans="2:2" x14ac:dyDescent="0.25">
      <c r="B863" s="4"/>
    </row>
    <row r="864" spans="2:2" x14ac:dyDescent="0.25">
      <c r="B864" s="4"/>
    </row>
    <row r="865" spans="2:2" x14ac:dyDescent="0.25">
      <c r="B865" s="4"/>
    </row>
    <row r="866" spans="2:2" x14ac:dyDescent="0.25">
      <c r="B866" s="4"/>
    </row>
    <row r="867" spans="2:2" x14ac:dyDescent="0.25">
      <c r="B867" s="4"/>
    </row>
    <row r="868" spans="2:2" x14ac:dyDescent="0.25">
      <c r="B868" s="4"/>
    </row>
    <row r="869" spans="2:2" x14ac:dyDescent="0.25">
      <c r="B869" s="4"/>
    </row>
    <row r="870" spans="2:2" x14ac:dyDescent="0.25">
      <c r="B870" s="4"/>
    </row>
    <row r="871" spans="2:2" x14ac:dyDescent="0.25">
      <c r="B871" s="4"/>
    </row>
    <row r="872" spans="2:2" x14ac:dyDescent="0.25">
      <c r="B872" s="4"/>
    </row>
    <row r="873" spans="2:2" x14ac:dyDescent="0.25">
      <c r="B873" s="4"/>
    </row>
    <row r="874" spans="2:2" x14ac:dyDescent="0.25">
      <c r="B874" s="4"/>
    </row>
    <row r="875" spans="2:2" x14ac:dyDescent="0.25">
      <c r="B875" s="4"/>
    </row>
    <row r="876" spans="2:2" x14ac:dyDescent="0.25">
      <c r="B876" s="4"/>
    </row>
    <row r="877" spans="2:2" x14ac:dyDescent="0.25">
      <c r="B877" s="4"/>
    </row>
    <row r="878" spans="2:2" x14ac:dyDescent="0.25">
      <c r="B878" s="4"/>
    </row>
    <row r="879" spans="2:2" x14ac:dyDescent="0.25">
      <c r="B879" s="4"/>
    </row>
    <row r="880" spans="2:2" x14ac:dyDescent="0.25">
      <c r="B880" s="4"/>
    </row>
    <row r="881" spans="2:2" x14ac:dyDescent="0.25">
      <c r="B881" s="4"/>
    </row>
    <row r="882" spans="2:2" x14ac:dyDescent="0.25">
      <c r="B882" s="4"/>
    </row>
    <row r="883" spans="2:2" x14ac:dyDescent="0.25">
      <c r="B883" s="4"/>
    </row>
    <row r="884" spans="2:2" x14ac:dyDescent="0.25">
      <c r="B884" s="4"/>
    </row>
    <row r="885" spans="2:2" x14ac:dyDescent="0.25">
      <c r="B885" s="4"/>
    </row>
    <row r="886" spans="2:2" x14ac:dyDescent="0.25">
      <c r="B886" s="4"/>
    </row>
    <row r="887" spans="2:2" x14ac:dyDescent="0.25">
      <c r="B887" s="4"/>
    </row>
    <row r="888" spans="2:2" x14ac:dyDescent="0.25">
      <c r="B888" s="4"/>
    </row>
    <row r="889" spans="2:2" x14ac:dyDescent="0.25">
      <c r="B889" s="4"/>
    </row>
    <row r="890" spans="2:2" x14ac:dyDescent="0.25">
      <c r="B890" s="4"/>
    </row>
    <row r="891" spans="2:2" x14ac:dyDescent="0.25">
      <c r="B891" s="4"/>
    </row>
    <row r="892" spans="2:2" x14ac:dyDescent="0.25">
      <c r="B892" s="4"/>
    </row>
    <row r="893" spans="2:2" x14ac:dyDescent="0.25">
      <c r="B893" s="4"/>
    </row>
    <row r="894" spans="2:2" x14ac:dyDescent="0.25">
      <c r="B894" s="4"/>
    </row>
    <row r="895" spans="2:2" x14ac:dyDescent="0.25">
      <c r="B895" s="4"/>
    </row>
    <row r="896" spans="2:2" x14ac:dyDescent="0.25">
      <c r="B896" s="4"/>
    </row>
    <row r="897" spans="2:2" x14ac:dyDescent="0.25">
      <c r="B897" s="4"/>
    </row>
    <row r="898" spans="2:2" x14ac:dyDescent="0.25">
      <c r="B898" s="4"/>
    </row>
    <row r="899" spans="2:2" x14ac:dyDescent="0.25">
      <c r="B899" s="4"/>
    </row>
    <row r="900" spans="2:2" x14ac:dyDescent="0.25">
      <c r="B900" s="4"/>
    </row>
    <row r="901" spans="2:2" x14ac:dyDescent="0.25">
      <c r="B901" s="4"/>
    </row>
    <row r="902" spans="2:2" x14ac:dyDescent="0.25">
      <c r="B902" s="4"/>
    </row>
    <row r="903" spans="2:2" x14ac:dyDescent="0.25">
      <c r="B903" s="4"/>
    </row>
    <row r="904" spans="2:2" x14ac:dyDescent="0.25">
      <c r="B904" s="4"/>
    </row>
    <row r="905" spans="2:2" x14ac:dyDescent="0.25">
      <c r="B905" s="4"/>
    </row>
    <row r="906" spans="2:2" x14ac:dyDescent="0.25">
      <c r="B906" s="4"/>
    </row>
    <row r="907" spans="2:2" x14ac:dyDescent="0.25">
      <c r="B907" s="4"/>
    </row>
    <row r="908" spans="2:2" x14ac:dyDescent="0.25">
      <c r="B908" s="4"/>
    </row>
    <row r="909" spans="2:2" x14ac:dyDescent="0.25">
      <c r="B909" s="4"/>
    </row>
    <row r="910" spans="2:2" x14ac:dyDescent="0.25">
      <c r="B910" s="4"/>
    </row>
    <row r="911" spans="2:2" x14ac:dyDescent="0.25">
      <c r="B911" s="4"/>
    </row>
    <row r="912" spans="2:2" x14ac:dyDescent="0.25">
      <c r="B912" s="4"/>
    </row>
    <row r="913" spans="2:2" x14ac:dyDescent="0.25">
      <c r="B913" s="4"/>
    </row>
    <row r="914" spans="2:2" x14ac:dyDescent="0.25">
      <c r="B914" s="4"/>
    </row>
    <row r="915" spans="2:2" x14ac:dyDescent="0.25">
      <c r="B915" s="4"/>
    </row>
    <row r="916" spans="2:2" x14ac:dyDescent="0.25">
      <c r="B916" s="4"/>
    </row>
    <row r="917" spans="2:2" x14ac:dyDescent="0.25">
      <c r="B917" s="4"/>
    </row>
    <row r="918" spans="2:2" x14ac:dyDescent="0.25">
      <c r="B918" s="4"/>
    </row>
    <row r="919" spans="2:2" x14ac:dyDescent="0.25">
      <c r="B919" s="4"/>
    </row>
    <row r="920" spans="2:2" x14ac:dyDescent="0.25">
      <c r="B920" s="4"/>
    </row>
    <row r="921" spans="2:2" x14ac:dyDescent="0.25">
      <c r="B921" s="4"/>
    </row>
    <row r="922" spans="2:2" x14ac:dyDescent="0.25">
      <c r="B922" s="4"/>
    </row>
    <row r="923" spans="2:2" x14ac:dyDescent="0.25">
      <c r="B923" s="4"/>
    </row>
    <row r="924" spans="2:2" x14ac:dyDescent="0.25">
      <c r="B924" s="4"/>
    </row>
    <row r="925" spans="2:2" x14ac:dyDescent="0.25">
      <c r="B925" s="4"/>
    </row>
    <row r="926" spans="2:2" x14ac:dyDescent="0.25">
      <c r="B926" s="4"/>
    </row>
    <row r="927" spans="2:2" x14ac:dyDescent="0.25">
      <c r="B927" s="4"/>
    </row>
    <row r="928" spans="2:2" x14ac:dyDescent="0.25">
      <c r="B928" s="4"/>
    </row>
    <row r="929" spans="2:2" x14ac:dyDescent="0.25">
      <c r="B929" s="4"/>
    </row>
    <row r="930" spans="2:2" x14ac:dyDescent="0.25">
      <c r="B930" s="4"/>
    </row>
    <row r="931" spans="2:2" x14ac:dyDescent="0.25">
      <c r="B931" s="4"/>
    </row>
    <row r="932" spans="2:2" x14ac:dyDescent="0.25">
      <c r="B932" s="4"/>
    </row>
    <row r="933" spans="2:2" x14ac:dyDescent="0.25">
      <c r="B933" s="4"/>
    </row>
    <row r="934" spans="2:2" x14ac:dyDescent="0.25">
      <c r="B934" s="4"/>
    </row>
    <row r="935" spans="2:2" x14ac:dyDescent="0.25">
      <c r="B935" s="4"/>
    </row>
    <row r="936" spans="2:2" x14ac:dyDescent="0.25">
      <c r="B936" s="4"/>
    </row>
    <row r="937" spans="2:2" x14ac:dyDescent="0.25">
      <c r="B937" s="4"/>
    </row>
    <row r="938" spans="2:2" x14ac:dyDescent="0.25">
      <c r="B938" s="4"/>
    </row>
    <row r="939" spans="2:2" x14ac:dyDescent="0.25">
      <c r="B939" s="4"/>
    </row>
    <row r="940" spans="2:2" x14ac:dyDescent="0.25">
      <c r="B940" s="4"/>
    </row>
    <row r="941" spans="2:2" x14ac:dyDescent="0.25">
      <c r="B941" s="4"/>
    </row>
    <row r="942" spans="2:2" x14ac:dyDescent="0.25">
      <c r="B942" s="4"/>
    </row>
    <row r="943" spans="2:2" x14ac:dyDescent="0.25">
      <c r="B943" s="4"/>
    </row>
    <row r="944" spans="2:2" x14ac:dyDescent="0.25">
      <c r="B944" s="4"/>
    </row>
    <row r="945" spans="2:2" x14ac:dyDescent="0.25">
      <c r="B945" s="4"/>
    </row>
    <row r="946" spans="2:2" x14ac:dyDescent="0.25">
      <c r="B946" s="4"/>
    </row>
    <row r="947" spans="2:2" x14ac:dyDescent="0.25">
      <c r="B947" s="4"/>
    </row>
    <row r="948" spans="2:2" x14ac:dyDescent="0.25">
      <c r="B948" s="4"/>
    </row>
    <row r="949" spans="2:2" x14ac:dyDescent="0.25">
      <c r="B949" s="4"/>
    </row>
    <row r="950" spans="2:2" x14ac:dyDescent="0.25">
      <c r="B950" s="4"/>
    </row>
    <row r="951" spans="2:2" x14ac:dyDescent="0.25">
      <c r="B951" s="4"/>
    </row>
    <row r="952" spans="2:2" x14ac:dyDescent="0.25">
      <c r="B952" s="4"/>
    </row>
    <row r="953" spans="2:2" x14ac:dyDescent="0.25">
      <c r="B953" s="4"/>
    </row>
    <row r="954" spans="2:2" x14ac:dyDescent="0.25">
      <c r="B954" s="4"/>
    </row>
    <row r="955" spans="2:2" x14ac:dyDescent="0.25">
      <c r="B955" s="4"/>
    </row>
    <row r="956" spans="2:2" x14ac:dyDescent="0.25">
      <c r="B956" s="4"/>
    </row>
    <row r="957" spans="2:2" x14ac:dyDescent="0.25">
      <c r="B957" s="4"/>
    </row>
    <row r="958" spans="2:2" x14ac:dyDescent="0.25">
      <c r="B958" s="4"/>
    </row>
    <row r="959" spans="2:2" x14ac:dyDescent="0.25">
      <c r="B959" s="4"/>
    </row>
    <row r="960" spans="2:2" x14ac:dyDescent="0.25">
      <c r="B960" s="4"/>
    </row>
    <row r="961" spans="2:2" x14ac:dyDescent="0.25">
      <c r="B961" s="4"/>
    </row>
    <row r="962" spans="2:2" x14ac:dyDescent="0.25">
      <c r="B962" s="4"/>
    </row>
    <row r="963" spans="2:2" x14ac:dyDescent="0.25">
      <c r="B963" s="4"/>
    </row>
    <row r="964" spans="2:2" x14ac:dyDescent="0.25">
      <c r="B964" s="4"/>
    </row>
    <row r="965" spans="2:2" x14ac:dyDescent="0.25">
      <c r="B965" s="4"/>
    </row>
    <row r="966" spans="2:2" x14ac:dyDescent="0.25">
      <c r="B966" s="4"/>
    </row>
    <row r="967" spans="2:2" x14ac:dyDescent="0.25">
      <c r="B967" s="4"/>
    </row>
    <row r="968" spans="2:2" x14ac:dyDescent="0.25">
      <c r="B968" s="4"/>
    </row>
    <row r="969" spans="2:2" x14ac:dyDescent="0.25">
      <c r="B969" s="4"/>
    </row>
    <row r="970" spans="2:2" x14ac:dyDescent="0.25">
      <c r="B970" s="4"/>
    </row>
    <row r="971" spans="2:2" x14ac:dyDescent="0.25">
      <c r="B971" s="4"/>
    </row>
    <row r="972" spans="2:2" x14ac:dyDescent="0.25">
      <c r="B972" s="4"/>
    </row>
    <row r="973" spans="2:2" x14ac:dyDescent="0.25">
      <c r="B973" s="4"/>
    </row>
    <row r="974" spans="2:2" x14ac:dyDescent="0.25">
      <c r="B974" s="4"/>
    </row>
    <row r="975" spans="2:2" x14ac:dyDescent="0.25">
      <c r="B975" s="4"/>
    </row>
    <row r="976" spans="2:2" x14ac:dyDescent="0.25">
      <c r="B976" s="4"/>
    </row>
    <row r="977" spans="2:2" x14ac:dyDescent="0.25">
      <c r="B977" s="4"/>
    </row>
    <row r="978" spans="2:2" x14ac:dyDescent="0.25">
      <c r="B978" s="4"/>
    </row>
    <row r="979" spans="2:2" x14ac:dyDescent="0.25">
      <c r="B979" s="4"/>
    </row>
    <row r="980" spans="2:2" x14ac:dyDescent="0.25">
      <c r="B980" s="4"/>
    </row>
    <row r="981" spans="2:2" x14ac:dyDescent="0.25">
      <c r="B981" s="4"/>
    </row>
    <row r="982" spans="2:2" x14ac:dyDescent="0.25">
      <c r="B982" s="4"/>
    </row>
    <row r="983" spans="2:2" x14ac:dyDescent="0.25">
      <c r="B983" s="4"/>
    </row>
    <row r="984" spans="2:2" x14ac:dyDescent="0.25">
      <c r="B984" s="4"/>
    </row>
    <row r="985" spans="2:2" x14ac:dyDescent="0.25">
      <c r="B985" s="4"/>
    </row>
    <row r="986" spans="2:2" x14ac:dyDescent="0.25">
      <c r="B986" s="4"/>
    </row>
    <row r="987" spans="2:2" x14ac:dyDescent="0.25">
      <c r="B987" s="4"/>
    </row>
    <row r="988" spans="2:2" x14ac:dyDescent="0.25">
      <c r="B988" s="4"/>
    </row>
    <row r="989" spans="2:2" x14ac:dyDescent="0.25">
      <c r="B989" s="4"/>
    </row>
    <row r="990" spans="2:2" x14ac:dyDescent="0.25">
      <c r="B990" s="4"/>
    </row>
    <row r="991" spans="2:2" x14ac:dyDescent="0.25">
      <c r="B991" s="4"/>
    </row>
    <row r="992" spans="2:2" x14ac:dyDescent="0.25">
      <c r="B992" s="4"/>
    </row>
    <row r="993" spans="2:2" x14ac:dyDescent="0.25">
      <c r="B993" s="4"/>
    </row>
    <row r="994" spans="2:2" x14ac:dyDescent="0.25">
      <c r="B994" s="4"/>
    </row>
    <row r="995" spans="2:2" x14ac:dyDescent="0.25">
      <c r="B995" s="4"/>
    </row>
    <row r="996" spans="2:2" x14ac:dyDescent="0.25">
      <c r="B996" s="4"/>
    </row>
    <row r="997" spans="2:2" x14ac:dyDescent="0.25">
      <c r="B997" s="4"/>
    </row>
    <row r="998" spans="2:2" x14ac:dyDescent="0.25">
      <c r="B998" s="4"/>
    </row>
    <row r="999" spans="2:2" x14ac:dyDescent="0.25">
      <c r="B999" s="4"/>
    </row>
    <row r="1000" spans="2:2" x14ac:dyDescent="0.25">
      <c r="B1000" s="4"/>
    </row>
    <row r="1001" spans="2:2" x14ac:dyDescent="0.25">
      <c r="B1001" s="4"/>
    </row>
    <row r="1002" spans="2:2" x14ac:dyDescent="0.25">
      <c r="B1002" s="4"/>
    </row>
    <row r="1003" spans="2:2" x14ac:dyDescent="0.25">
      <c r="B1003" s="4"/>
    </row>
    <row r="1004" spans="2:2" x14ac:dyDescent="0.25">
      <c r="B1004" s="4"/>
    </row>
    <row r="1005" spans="2:2" x14ac:dyDescent="0.25">
      <c r="B1005" s="4"/>
    </row>
    <row r="1006" spans="2:2" x14ac:dyDescent="0.25">
      <c r="B1006" s="4"/>
    </row>
    <row r="1007" spans="2:2" x14ac:dyDescent="0.25">
      <c r="B1007" s="4"/>
    </row>
    <row r="1008" spans="2:2" x14ac:dyDescent="0.25">
      <c r="B1008" s="4"/>
    </row>
    <row r="1009" spans="2:2" x14ac:dyDescent="0.25">
      <c r="B1009" s="4"/>
    </row>
    <row r="1010" spans="2:2" x14ac:dyDescent="0.25">
      <c r="B1010" s="4"/>
    </row>
    <row r="1011" spans="2:2" x14ac:dyDescent="0.25">
      <c r="B1011" s="4"/>
    </row>
    <row r="1012" spans="2:2" x14ac:dyDescent="0.25">
      <c r="B1012" s="4"/>
    </row>
    <row r="1013" spans="2:2" x14ac:dyDescent="0.25">
      <c r="B1013" s="4"/>
    </row>
    <row r="1014" spans="2:2" x14ac:dyDescent="0.25">
      <c r="B1014" s="4"/>
    </row>
    <row r="1015" spans="2:2" x14ac:dyDescent="0.25">
      <c r="B1015" s="4"/>
    </row>
    <row r="1016" spans="2:2" x14ac:dyDescent="0.25">
      <c r="B1016" s="4"/>
    </row>
    <row r="1017" spans="2:2" x14ac:dyDescent="0.25">
      <c r="B1017" s="4"/>
    </row>
    <row r="1018" spans="2:2" x14ac:dyDescent="0.25">
      <c r="B1018" s="4"/>
    </row>
    <row r="1019" spans="2:2" x14ac:dyDescent="0.25">
      <c r="B1019" s="4"/>
    </row>
    <row r="1020" spans="2:2" x14ac:dyDescent="0.25">
      <c r="B1020" s="4"/>
    </row>
    <row r="1021" spans="2:2" x14ac:dyDescent="0.25">
      <c r="B1021" s="4"/>
    </row>
    <row r="1022" spans="2:2" x14ac:dyDescent="0.25">
      <c r="B1022" s="4"/>
    </row>
    <row r="1023" spans="2:2" x14ac:dyDescent="0.25">
      <c r="B1023" s="4"/>
    </row>
    <row r="1024" spans="2:2" x14ac:dyDescent="0.25">
      <c r="B1024" s="4"/>
    </row>
    <row r="1025" spans="2:2" x14ac:dyDescent="0.25">
      <c r="B1025" s="4"/>
    </row>
    <row r="1026" spans="2:2" x14ac:dyDescent="0.25">
      <c r="B1026" s="4"/>
    </row>
    <row r="1027" spans="2:2" x14ac:dyDescent="0.25">
      <c r="B1027" s="4"/>
    </row>
    <row r="1028" spans="2:2" x14ac:dyDescent="0.25">
      <c r="B1028" s="4"/>
    </row>
    <row r="1029" spans="2:2" x14ac:dyDescent="0.25">
      <c r="B1029" s="4"/>
    </row>
    <row r="1030" spans="2:2" x14ac:dyDescent="0.25">
      <c r="B1030" s="4"/>
    </row>
    <row r="1031" spans="2:2" x14ac:dyDescent="0.25">
      <c r="B1031" s="4"/>
    </row>
    <row r="1032" spans="2:2" x14ac:dyDescent="0.25">
      <c r="B1032" s="4"/>
    </row>
    <row r="1033" spans="2:2" x14ac:dyDescent="0.25">
      <c r="B1033" s="4"/>
    </row>
    <row r="1034" spans="2:2" x14ac:dyDescent="0.25">
      <c r="B1034" s="4"/>
    </row>
    <row r="1035" spans="2:2" x14ac:dyDescent="0.25">
      <c r="B1035" s="4"/>
    </row>
    <row r="1036" spans="2:2" x14ac:dyDescent="0.25">
      <c r="B1036" s="4"/>
    </row>
    <row r="1037" spans="2:2" x14ac:dyDescent="0.25">
      <c r="B1037" s="4"/>
    </row>
    <row r="1038" spans="2:2" x14ac:dyDescent="0.25">
      <c r="B1038" s="4"/>
    </row>
    <row r="1039" spans="2:2" x14ac:dyDescent="0.25">
      <c r="B1039" s="4"/>
    </row>
    <row r="1040" spans="2:2" x14ac:dyDescent="0.25">
      <c r="B1040" s="4"/>
    </row>
    <row r="1041" spans="2:2" x14ac:dyDescent="0.25">
      <c r="B1041" s="4"/>
    </row>
    <row r="1042" spans="2:2" x14ac:dyDescent="0.25">
      <c r="B1042" s="4"/>
    </row>
    <row r="1043" spans="2:2" x14ac:dyDescent="0.25">
      <c r="B1043" s="4"/>
    </row>
    <row r="1044" spans="2:2" x14ac:dyDescent="0.25">
      <c r="B1044" s="4"/>
    </row>
    <row r="1045" spans="2:2" x14ac:dyDescent="0.25">
      <c r="B1045" s="4"/>
    </row>
    <row r="1046" spans="2:2" x14ac:dyDescent="0.25">
      <c r="B1046" s="4"/>
    </row>
    <row r="1047" spans="2:2" x14ac:dyDescent="0.25">
      <c r="B1047" s="4"/>
    </row>
    <row r="1048" spans="2:2" x14ac:dyDescent="0.25">
      <c r="B1048" s="4"/>
    </row>
    <row r="1049" spans="2:2" x14ac:dyDescent="0.25">
      <c r="B1049" s="4"/>
    </row>
    <row r="1050" spans="2:2" x14ac:dyDescent="0.25">
      <c r="B1050" s="4"/>
    </row>
    <row r="1051" spans="2:2" x14ac:dyDescent="0.25">
      <c r="B1051" s="4"/>
    </row>
    <row r="1052" spans="2:2" x14ac:dyDescent="0.25">
      <c r="B1052" s="4"/>
    </row>
    <row r="1053" spans="2:2" x14ac:dyDescent="0.25">
      <c r="B1053" s="4"/>
    </row>
    <row r="1054" spans="2:2" x14ac:dyDescent="0.25">
      <c r="B1054" s="4"/>
    </row>
    <row r="1055" spans="2:2" x14ac:dyDescent="0.25">
      <c r="B1055" s="4"/>
    </row>
    <row r="1056" spans="2:2" x14ac:dyDescent="0.25">
      <c r="B1056" s="4"/>
    </row>
    <row r="1057" spans="2:2" x14ac:dyDescent="0.25">
      <c r="B1057" s="4"/>
    </row>
    <row r="1058" spans="2:2" x14ac:dyDescent="0.25">
      <c r="B1058" s="4"/>
    </row>
    <row r="1059" spans="2:2" x14ac:dyDescent="0.25">
      <c r="B1059" s="4"/>
    </row>
    <row r="1060" spans="2:2" x14ac:dyDescent="0.25">
      <c r="B1060" s="4"/>
    </row>
    <row r="1061" spans="2:2" x14ac:dyDescent="0.25">
      <c r="B1061" s="4"/>
    </row>
    <row r="1062" spans="2:2" x14ac:dyDescent="0.25">
      <c r="B1062" s="4"/>
    </row>
    <row r="1063" spans="2:2" x14ac:dyDescent="0.25">
      <c r="B1063" s="4"/>
    </row>
    <row r="1064" spans="2:2" x14ac:dyDescent="0.25">
      <c r="B1064" s="4"/>
    </row>
    <row r="1065" spans="2:2" x14ac:dyDescent="0.25">
      <c r="B1065" s="4"/>
    </row>
    <row r="1066" spans="2:2" x14ac:dyDescent="0.25">
      <c r="B1066" s="4"/>
    </row>
    <row r="1067" spans="2:2" x14ac:dyDescent="0.25">
      <c r="B1067" s="4"/>
    </row>
    <row r="1068" spans="2:2" x14ac:dyDescent="0.25">
      <c r="B1068" s="4"/>
    </row>
    <row r="1069" spans="2:2" x14ac:dyDescent="0.25">
      <c r="B1069" s="4"/>
    </row>
    <row r="1070" spans="2:2" x14ac:dyDescent="0.25">
      <c r="B1070" s="4"/>
    </row>
    <row r="1071" spans="2:2" x14ac:dyDescent="0.25">
      <c r="B1071" s="4"/>
    </row>
    <row r="1072" spans="2:2" x14ac:dyDescent="0.25">
      <c r="B1072" s="4"/>
    </row>
    <row r="1073" spans="2:2" x14ac:dyDescent="0.25">
      <c r="B1073" s="4"/>
    </row>
    <row r="1074" spans="2:2" x14ac:dyDescent="0.25">
      <c r="B1074" s="4"/>
    </row>
    <row r="1075" spans="2:2" x14ac:dyDescent="0.25">
      <c r="B1075" s="4"/>
    </row>
    <row r="1076" spans="2:2" x14ac:dyDescent="0.25">
      <c r="B1076" s="4"/>
    </row>
    <row r="1077" spans="2:2" x14ac:dyDescent="0.25">
      <c r="B1077" s="4"/>
    </row>
    <row r="1078" spans="2:2" x14ac:dyDescent="0.25">
      <c r="B1078" s="4"/>
    </row>
    <row r="1079" spans="2:2" x14ac:dyDescent="0.25">
      <c r="B1079" s="4"/>
    </row>
    <row r="1080" spans="2:2" x14ac:dyDescent="0.25">
      <c r="B1080" s="4"/>
    </row>
    <row r="1081" spans="2:2" x14ac:dyDescent="0.25">
      <c r="B1081" s="4"/>
    </row>
    <row r="1082" spans="2:2" x14ac:dyDescent="0.25">
      <c r="B1082" s="4"/>
    </row>
    <row r="1083" spans="2:2" x14ac:dyDescent="0.25">
      <c r="B1083" s="4"/>
    </row>
    <row r="1084" spans="2:2" x14ac:dyDescent="0.25">
      <c r="B1084" s="4"/>
    </row>
    <row r="1085" spans="2:2" x14ac:dyDescent="0.25">
      <c r="B1085" s="4"/>
    </row>
    <row r="1086" spans="2:2" x14ac:dyDescent="0.25">
      <c r="B1086" s="4"/>
    </row>
    <row r="1087" spans="2:2" x14ac:dyDescent="0.25">
      <c r="B1087" s="4"/>
    </row>
    <row r="1088" spans="2:2" x14ac:dyDescent="0.25">
      <c r="B1088" s="4"/>
    </row>
    <row r="1089" spans="2:2" x14ac:dyDescent="0.25">
      <c r="B1089" s="4"/>
    </row>
    <row r="1090" spans="2:2" x14ac:dyDescent="0.25">
      <c r="B1090" s="4"/>
    </row>
    <row r="1091" spans="2:2" x14ac:dyDescent="0.25">
      <c r="B1091" s="4"/>
    </row>
    <row r="1092" spans="2:2" x14ac:dyDescent="0.25">
      <c r="B1092" s="4"/>
    </row>
    <row r="1093" spans="2:2" x14ac:dyDescent="0.25">
      <c r="B1093" s="4"/>
    </row>
    <row r="1094" spans="2:2" x14ac:dyDescent="0.25">
      <c r="B1094" s="4"/>
    </row>
    <row r="1095" spans="2:2" x14ac:dyDescent="0.25">
      <c r="B1095" s="4"/>
    </row>
    <row r="1096" spans="2:2" x14ac:dyDescent="0.25">
      <c r="B1096" s="4"/>
    </row>
    <row r="1097" spans="2:2" x14ac:dyDescent="0.25">
      <c r="B1097" s="4"/>
    </row>
    <row r="1098" spans="2:2" x14ac:dyDescent="0.25">
      <c r="B1098" s="4"/>
    </row>
    <row r="1099" spans="2:2" x14ac:dyDescent="0.25">
      <c r="B1099" s="4"/>
    </row>
    <row r="1100" spans="2:2" x14ac:dyDescent="0.25">
      <c r="B1100" s="4"/>
    </row>
    <row r="1101" spans="2:2" x14ac:dyDescent="0.25">
      <c r="B1101" s="4"/>
    </row>
    <row r="1102" spans="2:2" x14ac:dyDescent="0.25">
      <c r="B1102" s="4"/>
    </row>
    <row r="1103" spans="2:2" x14ac:dyDescent="0.25">
      <c r="B1103" s="4"/>
    </row>
    <row r="1104" spans="2:2" x14ac:dyDescent="0.25">
      <c r="B1104" s="4"/>
    </row>
    <row r="1105" spans="2:2" x14ac:dyDescent="0.25">
      <c r="B1105" s="4"/>
    </row>
    <row r="1106" spans="2:2" x14ac:dyDescent="0.25">
      <c r="B1106" s="4"/>
    </row>
    <row r="1107" spans="2:2" x14ac:dyDescent="0.25">
      <c r="B1107" s="4"/>
    </row>
    <row r="1108" spans="2:2" x14ac:dyDescent="0.25">
      <c r="B1108" s="4"/>
    </row>
    <row r="1109" spans="2:2" x14ac:dyDescent="0.25">
      <c r="B1109" s="4"/>
    </row>
    <row r="1110" spans="2:2" x14ac:dyDescent="0.25">
      <c r="B1110" s="4"/>
    </row>
    <row r="1111" spans="2:2" x14ac:dyDescent="0.25">
      <c r="B1111" s="4"/>
    </row>
    <row r="1112" spans="2:2" x14ac:dyDescent="0.25">
      <c r="B1112" s="4"/>
    </row>
    <row r="1113" spans="2:2" x14ac:dyDescent="0.25">
      <c r="B1113" s="4"/>
    </row>
    <row r="1114" spans="2:2" x14ac:dyDescent="0.25">
      <c r="B1114" s="4"/>
    </row>
    <row r="1115" spans="2:2" x14ac:dyDescent="0.25">
      <c r="B1115" s="4"/>
    </row>
    <row r="1116" spans="2:2" x14ac:dyDescent="0.25">
      <c r="B1116" s="4"/>
    </row>
    <row r="1117" spans="2:2" x14ac:dyDescent="0.25">
      <c r="B1117" s="4"/>
    </row>
    <row r="1118" spans="2:2" x14ac:dyDescent="0.25">
      <c r="B1118" s="4"/>
    </row>
    <row r="1119" spans="2:2" x14ac:dyDescent="0.25">
      <c r="B1119" s="4"/>
    </row>
    <row r="1120" spans="2:2" x14ac:dyDescent="0.25">
      <c r="B1120" s="4"/>
    </row>
    <row r="1121" spans="2:2" x14ac:dyDescent="0.25">
      <c r="B1121" s="4"/>
    </row>
    <row r="1122" spans="2:2" x14ac:dyDescent="0.25">
      <c r="B1122" s="4"/>
    </row>
    <row r="1123" spans="2:2" x14ac:dyDescent="0.25">
      <c r="B1123" s="4"/>
    </row>
    <row r="1124" spans="2:2" x14ac:dyDescent="0.25">
      <c r="B1124" s="4"/>
    </row>
    <row r="1125" spans="2:2" x14ac:dyDescent="0.25">
      <c r="B1125" s="4"/>
    </row>
    <row r="1126" spans="2:2" x14ac:dyDescent="0.25">
      <c r="B1126" s="4"/>
    </row>
    <row r="1127" spans="2:2" x14ac:dyDescent="0.25">
      <c r="B1127" s="4"/>
    </row>
    <row r="1128" spans="2:2" x14ac:dyDescent="0.25">
      <c r="B1128" s="4"/>
    </row>
    <row r="1129" spans="2:2" x14ac:dyDescent="0.25">
      <c r="B1129" s="4"/>
    </row>
    <row r="1130" spans="2:2" x14ac:dyDescent="0.25">
      <c r="B1130" s="4"/>
    </row>
    <row r="1131" spans="2:2" x14ac:dyDescent="0.25">
      <c r="B1131" s="4"/>
    </row>
    <row r="1132" spans="2:2" x14ac:dyDescent="0.25">
      <c r="B1132" s="4"/>
    </row>
    <row r="1133" spans="2:2" x14ac:dyDescent="0.25">
      <c r="B1133" s="4"/>
    </row>
    <row r="1134" spans="2:2" x14ac:dyDescent="0.25">
      <c r="B1134" s="4"/>
    </row>
    <row r="1135" spans="2:2" x14ac:dyDescent="0.25">
      <c r="B1135" s="4"/>
    </row>
    <row r="1136" spans="2:2" x14ac:dyDescent="0.25">
      <c r="B1136" s="4"/>
    </row>
    <row r="1137" spans="2:2" x14ac:dyDescent="0.25">
      <c r="B1137" s="4"/>
    </row>
    <row r="1138" spans="2:2" x14ac:dyDescent="0.25">
      <c r="B1138" s="4"/>
    </row>
    <row r="1139" spans="2:2" x14ac:dyDescent="0.25">
      <c r="B1139" s="4"/>
    </row>
    <row r="1140" spans="2:2" x14ac:dyDescent="0.25">
      <c r="B1140" s="4"/>
    </row>
    <row r="1141" spans="2:2" x14ac:dyDescent="0.25">
      <c r="B1141" s="4"/>
    </row>
    <row r="1142" spans="2:2" x14ac:dyDescent="0.25">
      <c r="B1142" s="4"/>
    </row>
    <row r="1143" spans="2:2" x14ac:dyDescent="0.25">
      <c r="B1143" s="4"/>
    </row>
    <row r="1144" spans="2:2" x14ac:dyDescent="0.25">
      <c r="B1144" s="4"/>
    </row>
    <row r="1145" spans="2:2" x14ac:dyDescent="0.25">
      <c r="B1145" s="4"/>
    </row>
    <row r="1146" spans="2:2" x14ac:dyDescent="0.25">
      <c r="B1146" s="4"/>
    </row>
    <row r="1147" spans="2:2" x14ac:dyDescent="0.25">
      <c r="B1147" s="4"/>
    </row>
    <row r="1148" spans="2:2" x14ac:dyDescent="0.25">
      <c r="B1148" s="4"/>
    </row>
    <row r="1149" spans="2:2" x14ac:dyDescent="0.25">
      <c r="B1149" s="4"/>
    </row>
    <row r="1150" spans="2:2" x14ac:dyDescent="0.25">
      <c r="B1150" s="4"/>
    </row>
    <row r="1151" spans="2:2" x14ac:dyDescent="0.25">
      <c r="B1151" s="4"/>
    </row>
    <row r="1152" spans="2:2" x14ac:dyDescent="0.25">
      <c r="B1152" s="4"/>
    </row>
    <row r="1153" spans="2:2" x14ac:dyDescent="0.25">
      <c r="B1153" s="4"/>
    </row>
    <row r="1154" spans="2:2" x14ac:dyDescent="0.25">
      <c r="B1154" s="4"/>
    </row>
    <row r="1155" spans="2:2" x14ac:dyDescent="0.25">
      <c r="B1155" s="4"/>
    </row>
    <row r="1156" spans="2:2" x14ac:dyDescent="0.25">
      <c r="B1156" s="4"/>
    </row>
    <row r="1157" spans="2:2" x14ac:dyDescent="0.25">
      <c r="B1157" s="4"/>
    </row>
    <row r="1158" spans="2:2" x14ac:dyDescent="0.25">
      <c r="B1158" s="4"/>
    </row>
    <row r="1159" spans="2:2" x14ac:dyDescent="0.25">
      <c r="B1159" s="4"/>
    </row>
    <row r="1160" spans="2:2" x14ac:dyDescent="0.25">
      <c r="B1160" s="4"/>
    </row>
    <row r="1161" spans="2:2" x14ac:dyDescent="0.25">
      <c r="B1161" s="4"/>
    </row>
    <row r="1162" spans="2:2" x14ac:dyDescent="0.25">
      <c r="B1162" s="4"/>
    </row>
    <row r="1163" spans="2:2" x14ac:dyDescent="0.25">
      <c r="B1163" s="4"/>
    </row>
    <row r="1164" spans="2:2" x14ac:dyDescent="0.25">
      <c r="B1164" s="4"/>
    </row>
    <row r="1165" spans="2:2" x14ac:dyDescent="0.25">
      <c r="B1165" s="4"/>
    </row>
    <row r="1166" spans="2:2" x14ac:dyDescent="0.25">
      <c r="B1166" s="4"/>
    </row>
    <row r="1167" spans="2:2" x14ac:dyDescent="0.25">
      <c r="B1167" s="4"/>
    </row>
    <row r="1168" spans="2:2" x14ac:dyDescent="0.25">
      <c r="B1168" s="4"/>
    </row>
    <row r="1169" spans="2:2" x14ac:dyDescent="0.25">
      <c r="B1169" s="4"/>
    </row>
    <row r="1170" spans="2:2" x14ac:dyDescent="0.25">
      <c r="B1170" s="4"/>
    </row>
    <row r="1171" spans="2:2" x14ac:dyDescent="0.25">
      <c r="B1171" s="4"/>
    </row>
    <row r="1172" spans="2:2" x14ac:dyDescent="0.25">
      <c r="B1172" s="4"/>
    </row>
    <row r="1173" spans="2:2" x14ac:dyDescent="0.25">
      <c r="B1173" s="4"/>
    </row>
    <row r="1174" spans="2:2" x14ac:dyDescent="0.25">
      <c r="B1174" s="4"/>
    </row>
    <row r="1175" spans="2:2" x14ac:dyDescent="0.25">
      <c r="B1175" s="4"/>
    </row>
    <row r="1176" spans="2:2" x14ac:dyDescent="0.25">
      <c r="B1176" s="4"/>
    </row>
    <row r="1177" spans="2:2" x14ac:dyDescent="0.25">
      <c r="B1177" s="4"/>
    </row>
    <row r="1178" spans="2:2" x14ac:dyDescent="0.25">
      <c r="B1178" s="4"/>
    </row>
    <row r="1179" spans="2:2" x14ac:dyDescent="0.25">
      <c r="B1179" s="4"/>
    </row>
    <row r="1180" spans="2:2" x14ac:dyDescent="0.25">
      <c r="B1180" s="4"/>
    </row>
    <row r="1181" spans="2:2" x14ac:dyDescent="0.25">
      <c r="B1181" s="4"/>
    </row>
    <row r="1182" spans="2:2" x14ac:dyDescent="0.25">
      <c r="B1182" s="4"/>
    </row>
    <row r="1183" spans="2:2" x14ac:dyDescent="0.25">
      <c r="B1183" s="4"/>
    </row>
    <row r="1184" spans="2:2" x14ac:dyDescent="0.25">
      <c r="B1184" s="4"/>
    </row>
    <row r="1185" spans="2:2" x14ac:dyDescent="0.25">
      <c r="B1185" s="4"/>
    </row>
    <row r="1186" spans="2:2" x14ac:dyDescent="0.25">
      <c r="B1186" s="4"/>
    </row>
    <row r="1187" spans="2:2" x14ac:dyDescent="0.25">
      <c r="B1187" s="4"/>
    </row>
    <row r="1188" spans="2:2" x14ac:dyDescent="0.25">
      <c r="B1188" s="4"/>
    </row>
    <row r="1189" spans="2:2" x14ac:dyDescent="0.25">
      <c r="B1189" s="4"/>
    </row>
    <row r="1190" spans="2:2" x14ac:dyDescent="0.25">
      <c r="B1190" s="4"/>
    </row>
    <row r="1191" spans="2:2" x14ac:dyDescent="0.25">
      <c r="B1191" s="4"/>
    </row>
    <row r="1192" spans="2:2" x14ac:dyDescent="0.25">
      <c r="B1192" s="4"/>
    </row>
    <row r="1193" spans="2:2" x14ac:dyDescent="0.25">
      <c r="B1193" s="4"/>
    </row>
    <row r="1194" spans="2:2" x14ac:dyDescent="0.25">
      <c r="B1194" s="4"/>
    </row>
    <row r="1195" spans="2:2" x14ac:dyDescent="0.25">
      <c r="B1195" s="4"/>
    </row>
    <row r="1196" spans="2:2" x14ac:dyDescent="0.25">
      <c r="B1196" s="4"/>
    </row>
    <row r="1197" spans="2:2" x14ac:dyDescent="0.25">
      <c r="B1197" s="4"/>
    </row>
    <row r="1198" spans="2:2" x14ac:dyDescent="0.25">
      <c r="B1198" s="4"/>
    </row>
    <row r="1199" spans="2:2" x14ac:dyDescent="0.25">
      <c r="B1199" s="4"/>
    </row>
    <row r="1200" spans="2:2" x14ac:dyDescent="0.25">
      <c r="B1200" s="4"/>
    </row>
    <row r="1201" spans="2:2" x14ac:dyDescent="0.25">
      <c r="B1201" s="4"/>
    </row>
    <row r="1202" spans="2:2" x14ac:dyDescent="0.25">
      <c r="B1202" s="4"/>
    </row>
    <row r="1203" spans="2:2" x14ac:dyDescent="0.25">
      <c r="B1203" s="4"/>
    </row>
    <row r="1204" spans="2:2" x14ac:dyDescent="0.25">
      <c r="B1204" s="4"/>
    </row>
    <row r="1205" spans="2:2" x14ac:dyDescent="0.25">
      <c r="B1205" s="4"/>
    </row>
    <row r="1206" spans="2:2" x14ac:dyDescent="0.25">
      <c r="B1206" s="4"/>
    </row>
    <row r="1207" spans="2:2" x14ac:dyDescent="0.25">
      <c r="B1207" s="4"/>
    </row>
    <row r="1208" spans="2:2" x14ac:dyDescent="0.25">
      <c r="B1208" s="4"/>
    </row>
    <row r="1209" spans="2:2" x14ac:dyDescent="0.25">
      <c r="B1209" s="4"/>
    </row>
    <row r="1210" spans="2:2" x14ac:dyDescent="0.25">
      <c r="B1210" s="4"/>
    </row>
    <row r="1211" spans="2:2" x14ac:dyDescent="0.25">
      <c r="B1211" s="4"/>
    </row>
    <row r="1212" spans="2:2" x14ac:dyDescent="0.25">
      <c r="B1212" s="4"/>
    </row>
    <row r="1213" spans="2:2" x14ac:dyDescent="0.25">
      <c r="B1213" s="4"/>
    </row>
    <row r="1214" spans="2:2" x14ac:dyDescent="0.25">
      <c r="B1214" s="4"/>
    </row>
    <row r="1215" spans="2:2" x14ac:dyDescent="0.25">
      <c r="B1215" s="4"/>
    </row>
    <row r="1216" spans="2:2" x14ac:dyDescent="0.25">
      <c r="B1216" s="4"/>
    </row>
    <row r="1217" spans="2:2" x14ac:dyDescent="0.25">
      <c r="B1217" s="4"/>
    </row>
    <row r="1218" spans="2:2" x14ac:dyDescent="0.25">
      <c r="B1218" s="4"/>
    </row>
    <row r="1219" spans="2:2" x14ac:dyDescent="0.25">
      <c r="B1219" s="4"/>
    </row>
    <row r="1220" spans="2:2" x14ac:dyDescent="0.25">
      <c r="B1220" s="4"/>
    </row>
    <row r="1221" spans="2:2" x14ac:dyDescent="0.25">
      <c r="B1221" s="4"/>
    </row>
    <row r="1222" spans="2:2" x14ac:dyDescent="0.25">
      <c r="B1222" s="4"/>
    </row>
    <row r="1223" spans="2:2" x14ac:dyDescent="0.25">
      <c r="B1223" s="4"/>
    </row>
    <row r="1224" spans="2:2" x14ac:dyDescent="0.25">
      <c r="B1224" s="4"/>
    </row>
    <row r="1225" spans="2:2" x14ac:dyDescent="0.25">
      <c r="B1225" s="4"/>
    </row>
    <row r="1226" spans="2:2" x14ac:dyDescent="0.25">
      <c r="B1226" s="4"/>
    </row>
    <row r="1227" spans="2:2" x14ac:dyDescent="0.25">
      <c r="B1227" s="4"/>
    </row>
    <row r="1228" spans="2:2" x14ac:dyDescent="0.25">
      <c r="B1228" s="4"/>
    </row>
    <row r="1229" spans="2:2" x14ac:dyDescent="0.25">
      <c r="B1229" s="4"/>
    </row>
    <row r="1230" spans="2:2" x14ac:dyDescent="0.25">
      <c r="B1230" s="4"/>
    </row>
    <row r="1231" spans="2:2" x14ac:dyDescent="0.25">
      <c r="B1231" s="4"/>
    </row>
    <row r="1232" spans="2:2" x14ac:dyDescent="0.25">
      <c r="B1232" s="4"/>
    </row>
    <row r="1233" spans="2:2" x14ac:dyDescent="0.25">
      <c r="B1233" s="4"/>
    </row>
    <row r="1234" spans="2:2" x14ac:dyDescent="0.25">
      <c r="B1234" s="4"/>
    </row>
    <row r="1235" spans="2:2" x14ac:dyDescent="0.25">
      <c r="B1235" s="4"/>
    </row>
    <row r="1236" spans="2:2" x14ac:dyDescent="0.25">
      <c r="B1236" s="4"/>
    </row>
    <row r="1237" spans="2:2" x14ac:dyDescent="0.25">
      <c r="B1237" s="4"/>
    </row>
    <row r="1238" spans="2:2" x14ac:dyDescent="0.25">
      <c r="B1238" s="4"/>
    </row>
    <row r="1239" spans="2:2" x14ac:dyDescent="0.25">
      <c r="B1239" s="4"/>
    </row>
    <row r="1240" spans="2:2" x14ac:dyDescent="0.25">
      <c r="B1240" s="4"/>
    </row>
    <row r="1241" spans="2:2" x14ac:dyDescent="0.25">
      <c r="B1241" s="4"/>
    </row>
    <row r="1242" spans="2:2" x14ac:dyDescent="0.25">
      <c r="B1242" s="4"/>
    </row>
    <row r="1243" spans="2:2" x14ac:dyDescent="0.25">
      <c r="B1243" s="4"/>
    </row>
    <row r="1244" spans="2:2" x14ac:dyDescent="0.25">
      <c r="B1244" s="4"/>
    </row>
    <row r="1245" spans="2:2" x14ac:dyDescent="0.25">
      <c r="B1245" s="4"/>
    </row>
    <row r="1246" spans="2:2" x14ac:dyDescent="0.25">
      <c r="B1246" s="4"/>
    </row>
    <row r="1247" spans="2:2" x14ac:dyDescent="0.25">
      <c r="B1247" s="4"/>
    </row>
    <row r="1248" spans="2:2" x14ac:dyDescent="0.25">
      <c r="B1248" s="4"/>
    </row>
    <row r="1249" spans="2:2" x14ac:dyDescent="0.25">
      <c r="B1249" s="4"/>
    </row>
    <row r="1250" spans="2:2" x14ac:dyDescent="0.25">
      <c r="B1250" s="4"/>
    </row>
    <row r="1251" spans="2:2" x14ac:dyDescent="0.25">
      <c r="B1251" s="4"/>
    </row>
    <row r="1252" spans="2:2" x14ac:dyDescent="0.25">
      <c r="B1252" s="4"/>
    </row>
    <row r="1253" spans="2:2" x14ac:dyDescent="0.25">
      <c r="B1253" s="4"/>
    </row>
    <row r="1254" spans="2:2" x14ac:dyDescent="0.25">
      <c r="B1254" s="4"/>
    </row>
    <row r="1255" spans="2:2" x14ac:dyDescent="0.25">
      <c r="B1255" s="4"/>
    </row>
    <row r="1256" spans="2:2" x14ac:dyDescent="0.25">
      <c r="B1256" s="4"/>
    </row>
    <row r="1257" spans="2:2" x14ac:dyDescent="0.25">
      <c r="B1257" s="4"/>
    </row>
    <row r="1258" spans="2:2" x14ac:dyDescent="0.25">
      <c r="B1258" s="4"/>
    </row>
    <row r="1259" spans="2:2" x14ac:dyDescent="0.25">
      <c r="B1259" s="4"/>
    </row>
    <row r="1260" spans="2:2" x14ac:dyDescent="0.25">
      <c r="B1260" s="4"/>
    </row>
    <row r="1261" spans="2:2" x14ac:dyDescent="0.25">
      <c r="B1261" s="4"/>
    </row>
    <row r="1262" spans="2:2" x14ac:dyDescent="0.25">
      <c r="B1262" s="4"/>
    </row>
    <row r="1263" spans="2:2" x14ac:dyDescent="0.25">
      <c r="B1263" s="4"/>
    </row>
    <row r="1264" spans="2:2" x14ac:dyDescent="0.25">
      <c r="B1264" s="4"/>
    </row>
    <row r="1265" spans="2:2" x14ac:dyDescent="0.25">
      <c r="B1265" s="4"/>
    </row>
    <row r="1266" spans="2:2" x14ac:dyDescent="0.25">
      <c r="B1266" s="4"/>
    </row>
    <row r="1267" spans="2:2" x14ac:dyDescent="0.25">
      <c r="B1267" s="4"/>
    </row>
    <row r="1268" spans="2:2" x14ac:dyDescent="0.25">
      <c r="B1268" s="4"/>
    </row>
    <row r="1269" spans="2:2" x14ac:dyDescent="0.25">
      <c r="B1269" s="4"/>
    </row>
    <row r="1270" spans="2:2" x14ac:dyDescent="0.25">
      <c r="B1270" s="4"/>
    </row>
    <row r="1271" spans="2:2" x14ac:dyDescent="0.25">
      <c r="B1271" s="4"/>
    </row>
    <row r="1272" spans="2:2" x14ac:dyDescent="0.25">
      <c r="B1272" s="4"/>
    </row>
    <row r="1273" spans="2:2" x14ac:dyDescent="0.25">
      <c r="B1273" s="4"/>
    </row>
    <row r="1274" spans="2:2" x14ac:dyDescent="0.25">
      <c r="B1274" s="4"/>
    </row>
    <row r="1275" spans="2:2" x14ac:dyDescent="0.25">
      <c r="B1275" s="4"/>
    </row>
    <row r="1276" spans="2:2" x14ac:dyDescent="0.25">
      <c r="B1276" s="4"/>
    </row>
    <row r="1277" spans="2:2" x14ac:dyDescent="0.25">
      <c r="B1277" s="4"/>
    </row>
    <row r="1278" spans="2:2" x14ac:dyDescent="0.25">
      <c r="B1278" s="4"/>
    </row>
    <row r="1279" spans="2:2" x14ac:dyDescent="0.25">
      <c r="B1279" s="4"/>
    </row>
    <row r="1280" spans="2:2" x14ac:dyDescent="0.25">
      <c r="B1280" s="4"/>
    </row>
    <row r="1281" spans="2:2" x14ac:dyDescent="0.25">
      <c r="B1281" s="4"/>
    </row>
    <row r="1282" spans="2:2" x14ac:dyDescent="0.25">
      <c r="B1282" s="4"/>
    </row>
    <row r="1283" spans="2:2" x14ac:dyDescent="0.25">
      <c r="B1283" s="4"/>
    </row>
    <row r="1284" spans="2:2" x14ac:dyDescent="0.25">
      <c r="B1284" s="4"/>
    </row>
    <row r="1285" spans="2:2" x14ac:dyDescent="0.25">
      <c r="B1285" s="4"/>
    </row>
    <row r="1286" spans="2:2" x14ac:dyDescent="0.25">
      <c r="B1286" s="4"/>
    </row>
    <row r="1287" spans="2:2" x14ac:dyDescent="0.25">
      <c r="B1287" s="4"/>
    </row>
    <row r="1288" spans="2:2" x14ac:dyDescent="0.25">
      <c r="B1288" s="4"/>
    </row>
    <row r="1289" spans="2:2" x14ac:dyDescent="0.25">
      <c r="B1289" s="4"/>
    </row>
    <row r="1290" spans="2:2" x14ac:dyDescent="0.25">
      <c r="B1290" s="4"/>
    </row>
    <row r="1291" spans="2:2" x14ac:dyDescent="0.25">
      <c r="B1291" s="4"/>
    </row>
    <row r="1292" spans="2:2" x14ac:dyDescent="0.25">
      <c r="B1292" s="4"/>
    </row>
    <row r="1293" spans="2:2" x14ac:dyDescent="0.25">
      <c r="B1293" s="4"/>
    </row>
    <row r="1294" spans="2:2" x14ac:dyDescent="0.25">
      <c r="B1294" s="4"/>
    </row>
    <row r="1295" spans="2:2" x14ac:dyDescent="0.25">
      <c r="B1295" s="4"/>
    </row>
    <row r="1296" spans="2:2" x14ac:dyDescent="0.25">
      <c r="B1296" s="4"/>
    </row>
    <row r="1297" spans="2:2" x14ac:dyDescent="0.25">
      <c r="B1297" s="4"/>
    </row>
    <row r="1298" spans="2:2" x14ac:dyDescent="0.25">
      <c r="B1298" s="4"/>
    </row>
    <row r="1299" spans="2:2" x14ac:dyDescent="0.25">
      <c r="B1299" s="4"/>
    </row>
    <row r="1300" spans="2:2" x14ac:dyDescent="0.25">
      <c r="B1300" s="4"/>
    </row>
    <row r="1301" spans="2:2" x14ac:dyDescent="0.25">
      <c r="B1301" s="4"/>
    </row>
    <row r="1302" spans="2:2" x14ac:dyDescent="0.25">
      <c r="B1302" s="4"/>
    </row>
    <row r="1303" spans="2:2" x14ac:dyDescent="0.25">
      <c r="B1303" s="4"/>
    </row>
    <row r="1304" spans="2:2" x14ac:dyDescent="0.25">
      <c r="B1304" s="4"/>
    </row>
    <row r="1305" spans="2:2" x14ac:dyDescent="0.25">
      <c r="B1305" s="4"/>
    </row>
    <row r="1306" spans="2:2" x14ac:dyDescent="0.25">
      <c r="B1306" s="4"/>
    </row>
    <row r="1307" spans="2:2" x14ac:dyDescent="0.25">
      <c r="B1307" s="4"/>
    </row>
    <row r="1308" spans="2:2" x14ac:dyDescent="0.25">
      <c r="B1308" s="4"/>
    </row>
    <row r="1309" spans="2:2" x14ac:dyDescent="0.25">
      <c r="B1309" s="4"/>
    </row>
    <row r="1310" spans="2:2" x14ac:dyDescent="0.25">
      <c r="B1310" s="4"/>
    </row>
    <row r="1311" spans="2:2" x14ac:dyDescent="0.25">
      <c r="B1311" s="4"/>
    </row>
    <row r="1312" spans="2:2" x14ac:dyDescent="0.25">
      <c r="B1312" s="4"/>
    </row>
    <row r="1313" spans="2:2" x14ac:dyDescent="0.25">
      <c r="B1313" s="4"/>
    </row>
    <row r="1314" spans="2:2" x14ac:dyDescent="0.25">
      <c r="B1314" s="4"/>
    </row>
    <row r="1315" spans="2:2" x14ac:dyDescent="0.25">
      <c r="B1315" s="4"/>
    </row>
    <row r="1316" spans="2:2" x14ac:dyDescent="0.25">
      <c r="B1316" s="4"/>
    </row>
    <row r="1317" spans="2:2" x14ac:dyDescent="0.25">
      <c r="B1317" s="4"/>
    </row>
    <row r="1318" spans="2:2" x14ac:dyDescent="0.25">
      <c r="B1318" s="4"/>
    </row>
    <row r="1319" spans="2:2" x14ac:dyDescent="0.25">
      <c r="B1319" s="4"/>
    </row>
    <row r="1320" spans="2:2" x14ac:dyDescent="0.25">
      <c r="B1320" s="4"/>
    </row>
    <row r="1321" spans="2:2" x14ac:dyDescent="0.25">
      <c r="B1321" s="4"/>
    </row>
    <row r="1322" spans="2:2" x14ac:dyDescent="0.25">
      <c r="B1322" s="4"/>
    </row>
    <row r="1323" spans="2:2" x14ac:dyDescent="0.25">
      <c r="B1323" s="4"/>
    </row>
    <row r="1324" spans="2:2" x14ac:dyDescent="0.25">
      <c r="B1324" s="4"/>
    </row>
    <row r="1325" spans="2:2" x14ac:dyDescent="0.25">
      <c r="B1325" s="4"/>
    </row>
    <row r="1326" spans="2:2" x14ac:dyDescent="0.25">
      <c r="B1326" s="4"/>
    </row>
    <row r="1327" spans="2:2" x14ac:dyDescent="0.25">
      <c r="B1327" s="4"/>
    </row>
    <row r="1328" spans="2:2" x14ac:dyDescent="0.25">
      <c r="B1328" s="4"/>
    </row>
    <row r="1329" spans="2:2" x14ac:dyDescent="0.25">
      <c r="B1329" s="4"/>
    </row>
    <row r="1330" spans="2:2" x14ac:dyDescent="0.25">
      <c r="B1330" s="4"/>
    </row>
    <row r="1331" spans="2:2" x14ac:dyDescent="0.25">
      <c r="B1331" s="4"/>
    </row>
    <row r="1332" spans="2:2" x14ac:dyDescent="0.25">
      <c r="B1332" s="4"/>
    </row>
    <row r="1333" spans="2:2" x14ac:dyDescent="0.25">
      <c r="B1333" s="4"/>
    </row>
    <row r="1334" spans="2:2" x14ac:dyDescent="0.25">
      <c r="B1334" s="4"/>
    </row>
    <row r="1335" spans="2:2" x14ac:dyDescent="0.25">
      <c r="B1335" s="4"/>
    </row>
    <row r="1336" spans="2:2" x14ac:dyDescent="0.25">
      <c r="B1336" s="4"/>
    </row>
    <row r="1337" spans="2:2" x14ac:dyDescent="0.25">
      <c r="B1337" s="4"/>
    </row>
    <row r="1338" spans="2:2" x14ac:dyDescent="0.25">
      <c r="B1338" s="4"/>
    </row>
    <row r="1339" spans="2:2" x14ac:dyDescent="0.25">
      <c r="B1339" s="4"/>
    </row>
    <row r="1340" spans="2:2" x14ac:dyDescent="0.25">
      <c r="B1340" s="4"/>
    </row>
    <row r="1341" spans="2:2" x14ac:dyDescent="0.25">
      <c r="B1341" s="4"/>
    </row>
    <row r="1342" spans="2:2" x14ac:dyDescent="0.25">
      <c r="B1342" s="4"/>
    </row>
    <row r="1343" spans="2:2" x14ac:dyDescent="0.25">
      <c r="B1343" s="4"/>
    </row>
    <row r="1344" spans="2:2" x14ac:dyDescent="0.25">
      <c r="B1344" s="4"/>
    </row>
    <row r="1345" spans="2:2" x14ac:dyDescent="0.25">
      <c r="B1345" s="4"/>
    </row>
    <row r="1346" spans="2:2" x14ac:dyDescent="0.25">
      <c r="B1346" s="4"/>
    </row>
    <row r="1347" spans="2:2" x14ac:dyDescent="0.25">
      <c r="B1347" s="4"/>
    </row>
    <row r="1348" spans="2:2" x14ac:dyDescent="0.25">
      <c r="B1348" s="4"/>
    </row>
    <row r="1349" spans="2:2" x14ac:dyDescent="0.25">
      <c r="B1349" s="4"/>
    </row>
    <row r="1350" spans="2:2" x14ac:dyDescent="0.25">
      <c r="B1350" s="4"/>
    </row>
    <row r="1351" spans="2:2" x14ac:dyDescent="0.25">
      <c r="B1351" s="4"/>
    </row>
    <row r="1352" spans="2:2" x14ac:dyDescent="0.25">
      <c r="B1352" s="4"/>
    </row>
    <row r="1353" spans="2:2" x14ac:dyDescent="0.25">
      <c r="B1353" s="4"/>
    </row>
    <row r="1354" spans="2:2" x14ac:dyDescent="0.25">
      <c r="B1354" s="4"/>
    </row>
    <row r="1355" spans="2:2" x14ac:dyDescent="0.25">
      <c r="B1355" s="4"/>
    </row>
    <row r="1356" spans="2:2" x14ac:dyDescent="0.25">
      <c r="B1356" s="4"/>
    </row>
    <row r="1357" spans="2:2" x14ac:dyDescent="0.25">
      <c r="B1357" s="4"/>
    </row>
    <row r="1358" spans="2:2" x14ac:dyDescent="0.25">
      <c r="B1358" s="4"/>
    </row>
    <row r="1359" spans="2:2" x14ac:dyDescent="0.25">
      <c r="B1359" s="4"/>
    </row>
    <row r="1360" spans="2:2" x14ac:dyDescent="0.25">
      <c r="B1360" s="4"/>
    </row>
    <row r="1361" spans="2:2" x14ac:dyDescent="0.25">
      <c r="B1361" s="4"/>
    </row>
    <row r="1362" spans="2:2" x14ac:dyDescent="0.25">
      <c r="B1362" s="4"/>
    </row>
    <row r="1363" spans="2:2" x14ac:dyDescent="0.25">
      <c r="B1363" s="4"/>
    </row>
    <row r="1364" spans="2:2" x14ac:dyDescent="0.25">
      <c r="B1364" s="4"/>
    </row>
    <row r="1365" spans="2:2" x14ac:dyDescent="0.25">
      <c r="B1365" s="4"/>
    </row>
    <row r="1366" spans="2:2" x14ac:dyDescent="0.25">
      <c r="B1366" s="4"/>
    </row>
    <row r="1367" spans="2:2" x14ac:dyDescent="0.25">
      <c r="B1367" s="4"/>
    </row>
    <row r="1368" spans="2:2" x14ac:dyDescent="0.25">
      <c r="B1368" s="4"/>
    </row>
    <row r="1369" spans="2:2" x14ac:dyDescent="0.25">
      <c r="B1369" s="4"/>
    </row>
    <row r="1370" spans="2:2" x14ac:dyDescent="0.25">
      <c r="B1370" s="4"/>
    </row>
    <row r="1371" spans="2:2" x14ac:dyDescent="0.25">
      <c r="B1371" s="4"/>
    </row>
    <row r="1372" spans="2:2" x14ac:dyDescent="0.25">
      <c r="B1372" s="4"/>
    </row>
    <row r="1373" spans="2:2" x14ac:dyDescent="0.25">
      <c r="B1373" s="4"/>
    </row>
    <row r="1374" spans="2:2" x14ac:dyDescent="0.25">
      <c r="B1374" s="4"/>
    </row>
    <row r="1375" spans="2:2" x14ac:dyDescent="0.25">
      <c r="B1375" s="4"/>
    </row>
    <row r="1376" spans="2:2" x14ac:dyDescent="0.25">
      <c r="B1376" s="4"/>
    </row>
    <row r="1377" spans="2:2" x14ac:dyDescent="0.25">
      <c r="B1377" s="4"/>
    </row>
    <row r="1378" spans="2:2" x14ac:dyDescent="0.25">
      <c r="B1378" s="4"/>
    </row>
    <row r="1379" spans="2:2" x14ac:dyDescent="0.25">
      <c r="B1379" s="4"/>
    </row>
    <row r="1380" spans="2:2" x14ac:dyDescent="0.25">
      <c r="B1380" s="4"/>
    </row>
    <row r="1381" spans="2:2" x14ac:dyDescent="0.25">
      <c r="B1381" s="4"/>
    </row>
    <row r="1382" spans="2:2" x14ac:dyDescent="0.25">
      <c r="B1382" s="4"/>
    </row>
    <row r="1383" spans="2:2" x14ac:dyDescent="0.25">
      <c r="B1383" s="4"/>
    </row>
    <row r="1384" spans="2:2" x14ac:dyDescent="0.25">
      <c r="B1384" s="4"/>
    </row>
    <row r="1385" spans="2:2" x14ac:dyDescent="0.25">
      <c r="B1385" s="4"/>
    </row>
    <row r="1386" spans="2:2" x14ac:dyDescent="0.25">
      <c r="B1386" s="4"/>
    </row>
    <row r="1387" spans="2:2" x14ac:dyDescent="0.25">
      <c r="B1387" s="4"/>
    </row>
    <row r="1388" spans="2:2" x14ac:dyDescent="0.25">
      <c r="B1388" s="4"/>
    </row>
    <row r="1389" spans="2:2" x14ac:dyDescent="0.25">
      <c r="B1389" s="4"/>
    </row>
    <row r="1390" spans="2:2" x14ac:dyDescent="0.25">
      <c r="B1390" s="4"/>
    </row>
    <row r="1391" spans="2:2" x14ac:dyDescent="0.25">
      <c r="B1391" s="4"/>
    </row>
    <row r="1392" spans="2:2" x14ac:dyDescent="0.25">
      <c r="B1392" s="4"/>
    </row>
    <row r="1393" spans="2:2" x14ac:dyDescent="0.25">
      <c r="B1393" s="4"/>
    </row>
    <row r="1394" spans="2:2" x14ac:dyDescent="0.25">
      <c r="B1394" s="4"/>
    </row>
    <row r="1395" spans="2:2" x14ac:dyDescent="0.25">
      <c r="B1395" s="4"/>
    </row>
    <row r="1396" spans="2:2" x14ac:dyDescent="0.25">
      <c r="B1396" s="4"/>
    </row>
    <row r="1397" spans="2:2" x14ac:dyDescent="0.25">
      <c r="B1397" s="4"/>
    </row>
    <row r="1398" spans="2:2" x14ac:dyDescent="0.25">
      <c r="B1398" s="4"/>
    </row>
    <row r="1399" spans="2:2" x14ac:dyDescent="0.25">
      <c r="B1399" s="4"/>
    </row>
    <row r="1400" spans="2:2" x14ac:dyDescent="0.25">
      <c r="B1400" s="4"/>
    </row>
    <row r="1401" spans="2:2" x14ac:dyDescent="0.25">
      <c r="B1401" s="4"/>
    </row>
    <row r="1402" spans="2:2" x14ac:dyDescent="0.25">
      <c r="B1402" s="4"/>
    </row>
    <row r="1403" spans="2:2" x14ac:dyDescent="0.25">
      <c r="B1403" s="4"/>
    </row>
    <row r="1404" spans="2:2" x14ac:dyDescent="0.25">
      <c r="B1404" s="4"/>
    </row>
    <row r="1405" spans="2:2" x14ac:dyDescent="0.25">
      <c r="B1405" s="4"/>
    </row>
    <row r="1406" spans="2:2" x14ac:dyDescent="0.25">
      <c r="B1406" s="4"/>
    </row>
    <row r="1407" spans="2:2" x14ac:dyDescent="0.25">
      <c r="B1407" s="4"/>
    </row>
    <row r="1408" spans="2:2" x14ac:dyDescent="0.25">
      <c r="B1408" s="4"/>
    </row>
    <row r="1409" spans="2:2" x14ac:dyDescent="0.25">
      <c r="B1409" s="4"/>
    </row>
    <row r="1410" spans="2:2" x14ac:dyDescent="0.25">
      <c r="B1410" s="4"/>
    </row>
    <row r="1411" spans="2:2" x14ac:dyDescent="0.25">
      <c r="B1411" s="4"/>
    </row>
    <row r="1412" spans="2:2" x14ac:dyDescent="0.25">
      <c r="B1412" s="4"/>
    </row>
    <row r="1413" spans="2:2" x14ac:dyDescent="0.25">
      <c r="B1413" s="4"/>
    </row>
    <row r="1414" spans="2:2" x14ac:dyDescent="0.25">
      <c r="B1414" s="4"/>
    </row>
    <row r="1415" spans="2:2" x14ac:dyDescent="0.25">
      <c r="B1415" s="4"/>
    </row>
    <row r="1416" spans="2:2" x14ac:dyDescent="0.25">
      <c r="B1416" s="4"/>
    </row>
    <row r="1417" spans="2:2" x14ac:dyDescent="0.25">
      <c r="B1417" s="4"/>
    </row>
    <row r="1418" spans="2:2" x14ac:dyDescent="0.25">
      <c r="B1418" s="4"/>
    </row>
    <row r="1419" spans="2:2" x14ac:dyDescent="0.25">
      <c r="B1419" s="4"/>
    </row>
    <row r="1420" spans="2:2" x14ac:dyDescent="0.25">
      <c r="B1420" s="4"/>
    </row>
    <row r="1421" spans="2:2" x14ac:dyDescent="0.25">
      <c r="B1421" s="4"/>
    </row>
    <row r="1422" spans="2:2" x14ac:dyDescent="0.25">
      <c r="B1422" s="4"/>
    </row>
    <row r="1423" spans="2:2" x14ac:dyDescent="0.25">
      <c r="B1423" s="4"/>
    </row>
    <row r="1424" spans="2:2" x14ac:dyDescent="0.25">
      <c r="B1424" s="4"/>
    </row>
    <row r="1425" spans="2:2" x14ac:dyDescent="0.25">
      <c r="B1425" s="4"/>
    </row>
    <row r="1426" spans="2:2" x14ac:dyDescent="0.25">
      <c r="B1426" s="4"/>
    </row>
    <row r="1427" spans="2:2" x14ac:dyDescent="0.25">
      <c r="B1427" s="4"/>
    </row>
    <row r="1428" spans="2:2" x14ac:dyDescent="0.25">
      <c r="B1428" s="4"/>
    </row>
    <row r="1429" spans="2:2" x14ac:dyDescent="0.25">
      <c r="B1429" s="4"/>
    </row>
    <row r="1430" spans="2:2" x14ac:dyDescent="0.25">
      <c r="B1430" s="4"/>
    </row>
    <row r="1431" spans="2:2" x14ac:dyDescent="0.25">
      <c r="B1431" s="4"/>
    </row>
    <row r="1432" spans="2:2" x14ac:dyDescent="0.25">
      <c r="B1432" s="4"/>
    </row>
    <row r="1433" spans="2:2" x14ac:dyDescent="0.25">
      <c r="B1433" s="4"/>
    </row>
    <row r="1434" spans="2:2" x14ac:dyDescent="0.25">
      <c r="B1434" s="4"/>
    </row>
    <row r="1435" spans="2:2" x14ac:dyDescent="0.25">
      <c r="B1435" s="4"/>
    </row>
    <row r="1436" spans="2:2" x14ac:dyDescent="0.25">
      <c r="B1436" s="4"/>
    </row>
    <row r="1437" spans="2:2" x14ac:dyDescent="0.25">
      <c r="B1437" s="4"/>
    </row>
    <row r="1438" spans="2:2" x14ac:dyDescent="0.25">
      <c r="B1438" s="4"/>
    </row>
    <row r="1439" spans="2:2" x14ac:dyDescent="0.25">
      <c r="B1439" s="4"/>
    </row>
    <row r="1440" spans="2:2" x14ac:dyDescent="0.25">
      <c r="B1440" s="4"/>
    </row>
    <row r="1441" spans="2:2" x14ac:dyDescent="0.25">
      <c r="B1441" s="4"/>
    </row>
    <row r="1442" spans="2:2" x14ac:dyDescent="0.25">
      <c r="B1442" s="4"/>
    </row>
    <row r="1443" spans="2:2" x14ac:dyDescent="0.25">
      <c r="B1443" s="4"/>
    </row>
    <row r="1444" spans="2:2" x14ac:dyDescent="0.25">
      <c r="B1444" s="4"/>
    </row>
    <row r="1445" spans="2:2" x14ac:dyDescent="0.25">
      <c r="B1445" s="4"/>
    </row>
    <row r="1446" spans="2:2" x14ac:dyDescent="0.25">
      <c r="B1446" s="4"/>
    </row>
    <row r="1447" spans="2:2" x14ac:dyDescent="0.25">
      <c r="B1447" s="4"/>
    </row>
    <row r="1448" spans="2:2" x14ac:dyDescent="0.25">
      <c r="B1448" s="4"/>
    </row>
    <row r="1449" spans="2:2" x14ac:dyDescent="0.25">
      <c r="B1449" s="4"/>
    </row>
    <row r="1450" spans="2:2" x14ac:dyDescent="0.25">
      <c r="B1450" s="4"/>
    </row>
    <row r="1451" spans="2:2" x14ac:dyDescent="0.25">
      <c r="B1451" s="4"/>
    </row>
    <row r="1452" spans="2:2" x14ac:dyDescent="0.25">
      <c r="B1452" s="4"/>
    </row>
    <row r="1453" spans="2:2" x14ac:dyDescent="0.25">
      <c r="B1453" s="4"/>
    </row>
    <row r="1454" spans="2:2" x14ac:dyDescent="0.25">
      <c r="B1454" s="4"/>
    </row>
    <row r="1455" spans="2:2" x14ac:dyDescent="0.25">
      <c r="B1455" s="4"/>
    </row>
    <row r="1456" spans="2:2" x14ac:dyDescent="0.25">
      <c r="B1456" s="4"/>
    </row>
    <row r="1457" spans="2:2" x14ac:dyDescent="0.25">
      <c r="B1457" s="4"/>
    </row>
    <row r="1458" spans="2:2" x14ac:dyDescent="0.25">
      <c r="B1458" s="4"/>
    </row>
    <row r="1459" spans="2:2" x14ac:dyDescent="0.25">
      <c r="B1459" s="4"/>
    </row>
    <row r="1460" spans="2:2" x14ac:dyDescent="0.25">
      <c r="B1460" s="4"/>
    </row>
    <row r="1461" spans="2:2" x14ac:dyDescent="0.25">
      <c r="B1461" s="4"/>
    </row>
    <row r="1462" spans="2:2" x14ac:dyDescent="0.25">
      <c r="B1462" s="4"/>
    </row>
    <row r="1463" spans="2:2" x14ac:dyDescent="0.25">
      <c r="B1463" s="4"/>
    </row>
    <row r="1464" spans="2:2" x14ac:dyDescent="0.25">
      <c r="B1464" s="4"/>
    </row>
    <row r="1465" spans="2:2" x14ac:dyDescent="0.25">
      <c r="B1465" s="4"/>
    </row>
    <row r="1466" spans="2:2" x14ac:dyDescent="0.25">
      <c r="B1466" s="4"/>
    </row>
    <row r="1467" spans="2:2" x14ac:dyDescent="0.25">
      <c r="B1467" s="4"/>
    </row>
    <row r="1468" spans="2:2" x14ac:dyDescent="0.25">
      <c r="B1468" s="4"/>
    </row>
    <row r="1469" spans="2:2" x14ac:dyDescent="0.25">
      <c r="B1469" s="4"/>
    </row>
    <row r="1470" spans="2:2" x14ac:dyDescent="0.25">
      <c r="B1470" s="4"/>
    </row>
    <row r="1471" spans="2:2" x14ac:dyDescent="0.25">
      <c r="B1471" s="4"/>
    </row>
    <row r="1472" spans="2:2" x14ac:dyDescent="0.25">
      <c r="B1472" s="4"/>
    </row>
    <row r="1473" spans="2:2" x14ac:dyDescent="0.25">
      <c r="B1473" s="4"/>
    </row>
    <row r="1474" spans="2:2" x14ac:dyDescent="0.25">
      <c r="B1474" s="4"/>
    </row>
    <row r="1475" spans="2:2" x14ac:dyDescent="0.25">
      <c r="B1475" s="4"/>
    </row>
    <row r="1476" spans="2:2" x14ac:dyDescent="0.25">
      <c r="B1476" s="4"/>
    </row>
    <row r="1477" spans="2:2" x14ac:dyDescent="0.25">
      <c r="B1477" s="4"/>
    </row>
    <row r="1478" spans="2:2" x14ac:dyDescent="0.25">
      <c r="B1478" s="4"/>
    </row>
    <row r="1479" spans="2:2" x14ac:dyDescent="0.25">
      <c r="B1479" s="4"/>
    </row>
    <row r="1480" spans="2:2" x14ac:dyDescent="0.25">
      <c r="B1480" s="4"/>
    </row>
    <row r="1481" spans="2:2" x14ac:dyDescent="0.25">
      <c r="B1481" s="4"/>
    </row>
    <row r="1482" spans="2:2" x14ac:dyDescent="0.25">
      <c r="B1482" s="4"/>
    </row>
    <row r="1483" spans="2:2" x14ac:dyDescent="0.25">
      <c r="B1483" s="4"/>
    </row>
    <row r="1484" spans="2:2" x14ac:dyDescent="0.25">
      <c r="B1484" s="4"/>
    </row>
    <row r="1485" spans="2:2" x14ac:dyDescent="0.25">
      <c r="B1485" s="4"/>
    </row>
    <row r="1486" spans="2:2" x14ac:dyDescent="0.25">
      <c r="B1486" s="4"/>
    </row>
    <row r="1487" spans="2:2" x14ac:dyDescent="0.25">
      <c r="B1487" s="4"/>
    </row>
    <row r="1488" spans="2:2" x14ac:dyDescent="0.25">
      <c r="B1488" s="4"/>
    </row>
    <row r="1489" spans="2:2" x14ac:dyDescent="0.25">
      <c r="B1489" s="4"/>
    </row>
    <row r="1490" spans="2:2" x14ac:dyDescent="0.25">
      <c r="B1490" s="4"/>
    </row>
    <row r="1491" spans="2:2" x14ac:dyDescent="0.25">
      <c r="B1491" s="4"/>
    </row>
    <row r="1492" spans="2:2" x14ac:dyDescent="0.25">
      <c r="B1492" s="4"/>
    </row>
    <row r="1493" spans="2:2" x14ac:dyDescent="0.25">
      <c r="B1493" s="4"/>
    </row>
    <row r="1494" spans="2:2" x14ac:dyDescent="0.25">
      <c r="B1494" s="4"/>
    </row>
    <row r="1495" spans="2:2" x14ac:dyDescent="0.25">
      <c r="B1495" s="4"/>
    </row>
    <row r="1496" spans="2:2" x14ac:dyDescent="0.25">
      <c r="B1496" s="4"/>
    </row>
    <row r="1497" spans="2:2" x14ac:dyDescent="0.25">
      <c r="B1497" s="4"/>
    </row>
    <row r="1498" spans="2:2" x14ac:dyDescent="0.25">
      <c r="B1498" s="4"/>
    </row>
    <row r="1499" spans="2:2" x14ac:dyDescent="0.25">
      <c r="B1499" s="4"/>
    </row>
    <row r="1500" spans="2:2" x14ac:dyDescent="0.25">
      <c r="B1500" s="4"/>
    </row>
    <row r="1501" spans="2:2" x14ac:dyDescent="0.25">
      <c r="B1501" s="4"/>
    </row>
    <row r="1502" spans="2:2" x14ac:dyDescent="0.25">
      <c r="B1502" s="4"/>
    </row>
    <row r="1503" spans="2:2" x14ac:dyDescent="0.25">
      <c r="B1503" s="4"/>
    </row>
    <row r="1504" spans="2:2" x14ac:dyDescent="0.25">
      <c r="B1504" s="4"/>
    </row>
    <row r="1505" spans="2:2" x14ac:dyDescent="0.25">
      <c r="B1505" s="4"/>
    </row>
    <row r="1506" spans="2:2" x14ac:dyDescent="0.25">
      <c r="B1506" s="4"/>
    </row>
    <row r="1507" spans="2:2" x14ac:dyDescent="0.25">
      <c r="B1507" s="4"/>
    </row>
    <row r="1508" spans="2:2" x14ac:dyDescent="0.25">
      <c r="B1508" s="4"/>
    </row>
    <row r="1509" spans="2:2" x14ac:dyDescent="0.25">
      <c r="B1509" s="4"/>
    </row>
    <row r="1510" spans="2:2" x14ac:dyDescent="0.25">
      <c r="B1510" s="4"/>
    </row>
    <row r="1511" spans="2:2" x14ac:dyDescent="0.25">
      <c r="B1511" s="4"/>
    </row>
    <row r="1512" spans="2:2" x14ac:dyDescent="0.25">
      <c r="B1512" s="4"/>
    </row>
    <row r="1513" spans="2:2" x14ac:dyDescent="0.25">
      <c r="B1513" s="4"/>
    </row>
    <row r="1514" spans="2:2" x14ac:dyDescent="0.25">
      <c r="B1514" s="4"/>
    </row>
    <row r="1515" spans="2:2" x14ac:dyDescent="0.25">
      <c r="B1515" s="4"/>
    </row>
    <row r="1516" spans="2:2" x14ac:dyDescent="0.25">
      <c r="B1516" s="4"/>
    </row>
    <row r="1517" spans="2:2" x14ac:dyDescent="0.25">
      <c r="B1517" s="4"/>
    </row>
    <row r="1518" spans="2:2" x14ac:dyDescent="0.25">
      <c r="B1518" s="4"/>
    </row>
    <row r="1519" spans="2:2" x14ac:dyDescent="0.25">
      <c r="B1519" s="4"/>
    </row>
    <row r="1520" spans="2:2" x14ac:dyDescent="0.25">
      <c r="B1520" s="4"/>
    </row>
    <row r="1521" spans="2:2" x14ac:dyDescent="0.25">
      <c r="B1521" s="4"/>
    </row>
    <row r="1522" spans="2:2" x14ac:dyDescent="0.25">
      <c r="B1522" s="4"/>
    </row>
    <row r="1523" spans="2:2" x14ac:dyDescent="0.25">
      <c r="B1523" s="4"/>
    </row>
    <row r="1524" spans="2:2" x14ac:dyDescent="0.25">
      <c r="B1524" s="4"/>
    </row>
    <row r="1525" spans="2:2" x14ac:dyDescent="0.25">
      <c r="B1525" s="4"/>
    </row>
    <row r="1526" spans="2:2" x14ac:dyDescent="0.25">
      <c r="B1526" s="4"/>
    </row>
    <row r="1527" spans="2:2" x14ac:dyDescent="0.25">
      <c r="B1527" s="4"/>
    </row>
    <row r="1528" spans="2:2" x14ac:dyDescent="0.25">
      <c r="B1528" s="4"/>
    </row>
    <row r="1529" spans="2:2" x14ac:dyDescent="0.25">
      <c r="B1529" s="4"/>
    </row>
    <row r="1530" spans="2:2" x14ac:dyDescent="0.25">
      <c r="B1530" s="4"/>
    </row>
    <row r="1531" spans="2:2" x14ac:dyDescent="0.25">
      <c r="B1531" s="4"/>
    </row>
    <row r="1532" spans="2:2" x14ac:dyDescent="0.25">
      <c r="B1532" s="4"/>
    </row>
    <row r="1533" spans="2:2" x14ac:dyDescent="0.25">
      <c r="B1533" s="4"/>
    </row>
    <row r="1534" spans="2:2" x14ac:dyDescent="0.25">
      <c r="B1534" s="4"/>
    </row>
    <row r="1535" spans="2:2" x14ac:dyDescent="0.25">
      <c r="B1535" s="4"/>
    </row>
    <row r="1536" spans="2:2" x14ac:dyDescent="0.25">
      <c r="B1536" s="4"/>
    </row>
    <row r="1537" spans="2:2" x14ac:dyDescent="0.25">
      <c r="B1537" s="4"/>
    </row>
    <row r="1538" spans="2:2" x14ac:dyDescent="0.25">
      <c r="B1538" s="4"/>
    </row>
    <row r="1539" spans="2:2" x14ac:dyDescent="0.25">
      <c r="B1539" s="4"/>
    </row>
    <row r="1540" spans="2:2" x14ac:dyDescent="0.25">
      <c r="B1540" s="4"/>
    </row>
    <row r="1541" spans="2:2" x14ac:dyDescent="0.25">
      <c r="B1541" s="4"/>
    </row>
    <row r="1542" spans="2:2" x14ac:dyDescent="0.25">
      <c r="B1542" s="4"/>
    </row>
    <row r="1543" spans="2:2" x14ac:dyDescent="0.25">
      <c r="B1543" s="4"/>
    </row>
    <row r="1544" spans="2:2" x14ac:dyDescent="0.25">
      <c r="B1544" s="4"/>
    </row>
    <row r="1545" spans="2:2" x14ac:dyDescent="0.25">
      <c r="B1545" s="4"/>
    </row>
    <row r="1546" spans="2:2" x14ac:dyDescent="0.25">
      <c r="B1546" s="4"/>
    </row>
    <row r="1547" spans="2:2" x14ac:dyDescent="0.25">
      <c r="B1547" s="4"/>
    </row>
    <row r="1548" spans="2:2" x14ac:dyDescent="0.25">
      <c r="B1548" s="4"/>
    </row>
    <row r="1549" spans="2:2" x14ac:dyDescent="0.25">
      <c r="B1549" s="4"/>
    </row>
    <row r="1550" spans="2:2" x14ac:dyDescent="0.25">
      <c r="B1550" s="4"/>
    </row>
    <row r="1551" spans="2:2" x14ac:dyDescent="0.25">
      <c r="B1551" s="4"/>
    </row>
    <row r="1552" spans="2:2" x14ac:dyDescent="0.25">
      <c r="B1552" s="4"/>
    </row>
    <row r="1553" spans="2:2" x14ac:dyDescent="0.25">
      <c r="B1553" s="4"/>
    </row>
    <row r="1554" spans="2:2" x14ac:dyDescent="0.25">
      <c r="B1554" s="4"/>
    </row>
    <row r="1555" spans="2:2" x14ac:dyDescent="0.25">
      <c r="B1555" s="4"/>
    </row>
    <row r="1556" spans="2:2" x14ac:dyDescent="0.25">
      <c r="B1556" s="4"/>
    </row>
    <row r="1557" spans="2:2" x14ac:dyDescent="0.25">
      <c r="B1557" s="4"/>
    </row>
    <row r="1558" spans="2:2" x14ac:dyDescent="0.25">
      <c r="B1558" s="4"/>
    </row>
    <row r="1559" spans="2:2" x14ac:dyDescent="0.25">
      <c r="B1559" s="4"/>
    </row>
    <row r="1560" spans="2:2" x14ac:dyDescent="0.25">
      <c r="B1560" s="4"/>
    </row>
    <row r="1561" spans="2:2" x14ac:dyDescent="0.25">
      <c r="B1561" s="4"/>
    </row>
    <row r="1562" spans="2:2" x14ac:dyDescent="0.25">
      <c r="B1562" s="4"/>
    </row>
    <row r="1563" spans="2:2" x14ac:dyDescent="0.25">
      <c r="B1563" s="4"/>
    </row>
    <row r="1564" spans="2:2" x14ac:dyDescent="0.25">
      <c r="B1564" s="4"/>
    </row>
    <row r="1565" spans="2:2" x14ac:dyDescent="0.25">
      <c r="B1565" s="4"/>
    </row>
    <row r="1566" spans="2:2" x14ac:dyDescent="0.25">
      <c r="B1566" s="4"/>
    </row>
    <row r="1567" spans="2:2" x14ac:dyDescent="0.25">
      <c r="B1567" s="4"/>
    </row>
    <row r="1568" spans="2:2" x14ac:dyDescent="0.25">
      <c r="B1568" s="4"/>
    </row>
    <row r="1569" spans="2:2" x14ac:dyDescent="0.25">
      <c r="B1569" s="4"/>
    </row>
    <row r="1570" spans="2:2" x14ac:dyDescent="0.25">
      <c r="B1570" s="4"/>
    </row>
    <row r="1571" spans="2:2" x14ac:dyDescent="0.25">
      <c r="B1571" s="4"/>
    </row>
    <row r="1572" spans="2:2" x14ac:dyDescent="0.25">
      <c r="B1572" s="4"/>
    </row>
    <row r="1573" spans="2:2" x14ac:dyDescent="0.25">
      <c r="B1573" s="4"/>
    </row>
    <row r="1574" spans="2:2" x14ac:dyDescent="0.25">
      <c r="B1574" s="4"/>
    </row>
    <row r="1575" spans="2:2" x14ac:dyDescent="0.25">
      <c r="B1575" s="4"/>
    </row>
    <row r="1576" spans="2:2" x14ac:dyDescent="0.25">
      <c r="B1576" s="4"/>
    </row>
    <row r="1577" spans="2:2" x14ac:dyDescent="0.25">
      <c r="B1577" s="4"/>
    </row>
    <row r="1578" spans="2:2" x14ac:dyDescent="0.25">
      <c r="B1578" s="4"/>
    </row>
    <row r="1579" spans="2:2" x14ac:dyDescent="0.25">
      <c r="B1579" s="4"/>
    </row>
    <row r="1580" spans="2:2" x14ac:dyDescent="0.25">
      <c r="B1580" s="4"/>
    </row>
    <row r="1581" spans="2:2" x14ac:dyDescent="0.25">
      <c r="B1581" s="4"/>
    </row>
    <row r="1582" spans="2:2" x14ac:dyDescent="0.25">
      <c r="B1582" s="4"/>
    </row>
    <row r="1583" spans="2:2" x14ac:dyDescent="0.25">
      <c r="B1583" s="4"/>
    </row>
    <row r="1584" spans="2:2" x14ac:dyDescent="0.25">
      <c r="B1584" s="4"/>
    </row>
    <row r="1585" spans="2:2" x14ac:dyDescent="0.25">
      <c r="B1585" s="4"/>
    </row>
    <row r="1586" spans="2:2" x14ac:dyDescent="0.25">
      <c r="B1586" s="4"/>
    </row>
    <row r="1587" spans="2:2" x14ac:dyDescent="0.25">
      <c r="B1587" s="4"/>
    </row>
    <row r="1588" spans="2:2" x14ac:dyDescent="0.25">
      <c r="B1588" s="4"/>
    </row>
    <row r="1589" spans="2:2" x14ac:dyDescent="0.25">
      <c r="B1589" s="4"/>
    </row>
    <row r="1590" spans="2:2" x14ac:dyDescent="0.25">
      <c r="B1590" s="4"/>
    </row>
    <row r="1591" spans="2:2" x14ac:dyDescent="0.25">
      <c r="B1591" s="4"/>
    </row>
    <row r="1592" spans="2:2" x14ac:dyDescent="0.25">
      <c r="B1592" s="4"/>
    </row>
    <row r="1593" spans="2:2" x14ac:dyDescent="0.25">
      <c r="B1593" s="4"/>
    </row>
    <row r="1594" spans="2:2" x14ac:dyDescent="0.25">
      <c r="B1594" s="4"/>
    </row>
    <row r="1595" spans="2:2" x14ac:dyDescent="0.25">
      <c r="B1595" s="4"/>
    </row>
    <row r="1596" spans="2:2" x14ac:dyDescent="0.25">
      <c r="B1596" s="4"/>
    </row>
    <row r="1597" spans="2:2" x14ac:dyDescent="0.25">
      <c r="B1597" s="4"/>
    </row>
    <row r="1598" spans="2:2" x14ac:dyDescent="0.25">
      <c r="B1598" s="4"/>
    </row>
    <row r="1599" spans="2:2" x14ac:dyDescent="0.25">
      <c r="B1599" s="4"/>
    </row>
    <row r="1600" spans="2:2" x14ac:dyDescent="0.25">
      <c r="B1600" s="4"/>
    </row>
    <row r="1601" spans="2:2" x14ac:dyDescent="0.25">
      <c r="B1601" s="4"/>
    </row>
    <row r="1602" spans="2:2" x14ac:dyDescent="0.25">
      <c r="B1602" s="4"/>
    </row>
    <row r="1603" spans="2:2" x14ac:dyDescent="0.25">
      <c r="B1603" s="4"/>
    </row>
    <row r="1604" spans="2:2" x14ac:dyDescent="0.25">
      <c r="B1604" s="4"/>
    </row>
    <row r="1605" spans="2:2" x14ac:dyDescent="0.25">
      <c r="B1605" s="4"/>
    </row>
    <row r="1606" spans="2:2" x14ac:dyDescent="0.25">
      <c r="B1606" s="4"/>
    </row>
    <row r="1607" spans="2:2" x14ac:dyDescent="0.25">
      <c r="B1607" s="4"/>
    </row>
    <row r="1608" spans="2:2" x14ac:dyDescent="0.25">
      <c r="B1608" s="4"/>
    </row>
    <row r="1609" spans="2:2" x14ac:dyDescent="0.25">
      <c r="B1609" s="4"/>
    </row>
    <row r="1610" spans="2:2" x14ac:dyDescent="0.25">
      <c r="B1610" s="4"/>
    </row>
    <row r="1611" spans="2:2" x14ac:dyDescent="0.25">
      <c r="B1611" s="4"/>
    </row>
    <row r="1612" spans="2:2" x14ac:dyDescent="0.25">
      <c r="B1612" s="4"/>
    </row>
    <row r="1613" spans="2:2" x14ac:dyDescent="0.25">
      <c r="B1613" s="4"/>
    </row>
    <row r="1614" spans="2:2" x14ac:dyDescent="0.25">
      <c r="B1614" s="4"/>
    </row>
    <row r="1615" spans="2:2" x14ac:dyDescent="0.25">
      <c r="B1615" s="4"/>
    </row>
    <row r="1616" spans="2:2" x14ac:dyDescent="0.25">
      <c r="B1616" s="4"/>
    </row>
    <row r="1617" spans="2:2" x14ac:dyDescent="0.25">
      <c r="B1617" s="4"/>
    </row>
    <row r="1618" spans="2:2" x14ac:dyDescent="0.25">
      <c r="B1618" s="4"/>
    </row>
    <row r="1619" spans="2:2" x14ac:dyDescent="0.25">
      <c r="B1619" s="4"/>
    </row>
    <row r="1620" spans="2:2" x14ac:dyDescent="0.25">
      <c r="B1620" s="4"/>
    </row>
    <row r="1621" spans="2:2" x14ac:dyDescent="0.25">
      <c r="B1621" s="4"/>
    </row>
    <row r="1622" spans="2:2" x14ac:dyDescent="0.25">
      <c r="B1622" s="4"/>
    </row>
    <row r="1623" spans="2:2" x14ac:dyDescent="0.25">
      <c r="B1623" s="4"/>
    </row>
    <row r="1624" spans="2:2" x14ac:dyDescent="0.25">
      <c r="B1624" s="4"/>
    </row>
    <row r="1625" spans="2:2" x14ac:dyDescent="0.25">
      <c r="B1625" s="4"/>
    </row>
    <row r="1626" spans="2:2" x14ac:dyDescent="0.25">
      <c r="B1626" s="4"/>
    </row>
    <row r="1627" spans="2:2" x14ac:dyDescent="0.25">
      <c r="B1627" s="4"/>
    </row>
    <row r="1628" spans="2:2" x14ac:dyDescent="0.25">
      <c r="B1628" s="4"/>
    </row>
    <row r="1629" spans="2:2" x14ac:dyDescent="0.25">
      <c r="B1629" s="4"/>
    </row>
    <row r="1630" spans="2:2" x14ac:dyDescent="0.25">
      <c r="B1630" s="4"/>
    </row>
    <row r="1631" spans="2:2" x14ac:dyDescent="0.25">
      <c r="B1631" s="4"/>
    </row>
    <row r="1632" spans="2:2" x14ac:dyDescent="0.25">
      <c r="B1632" s="4"/>
    </row>
    <row r="1633" spans="2:2" x14ac:dyDescent="0.25">
      <c r="B1633" s="4"/>
    </row>
    <row r="1634" spans="2:2" x14ac:dyDescent="0.25">
      <c r="B1634" s="4"/>
    </row>
    <row r="1635" spans="2:2" x14ac:dyDescent="0.25">
      <c r="B1635" s="4"/>
    </row>
    <row r="1636" spans="2:2" x14ac:dyDescent="0.25">
      <c r="B1636" s="4"/>
    </row>
    <row r="1637" spans="2:2" x14ac:dyDescent="0.25">
      <c r="B1637" s="4"/>
    </row>
    <row r="1638" spans="2:2" x14ac:dyDescent="0.25">
      <c r="B1638" s="4"/>
    </row>
    <row r="1639" spans="2:2" x14ac:dyDescent="0.25">
      <c r="B1639" s="4"/>
    </row>
    <row r="1640" spans="2:2" x14ac:dyDescent="0.25">
      <c r="B1640" s="4"/>
    </row>
    <row r="1641" spans="2:2" x14ac:dyDescent="0.25">
      <c r="B1641" s="4"/>
    </row>
    <row r="1642" spans="2:2" x14ac:dyDescent="0.25">
      <c r="B1642" s="4"/>
    </row>
    <row r="1643" spans="2:2" x14ac:dyDescent="0.25">
      <c r="B1643" s="4"/>
    </row>
    <row r="1644" spans="2:2" x14ac:dyDescent="0.25">
      <c r="B1644" s="4"/>
    </row>
    <row r="1645" spans="2:2" x14ac:dyDescent="0.25">
      <c r="B1645" s="4"/>
    </row>
    <row r="1646" spans="2:2" x14ac:dyDescent="0.25">
      <c r="B1646" s="4"/>
    </row>
    <row r="1647" spans="2:2" x14ac:dyDescent="0.25">
      <c r="B1647" s="4"/>
    </row>
    <row r="1648" spans="2:2" x14ac:dyDescent="0.25">
      <c r="B1648" s="4"/>
    </row>
    <row r="1649" spans="2:2" x14ac:dyDescent="0.25">
      <c r="B1649" s="4"/>
    </row>
    <row r="1650" spans="2:2" x14ac:dyDescent="0.25">
      <c r="B1650" s="4"/>
    </row>
    <row r="1651" spans="2:2" x14ac:dyDescent="0.25">
      <c r="B1651" s="4"/>
    </row>
    <row r="1652" spans="2:2" x14ac:dyDescent="0.25">
      <c r="B1652" s="4"/>
    </row>
    <row r="1653" spans="2:2" x14ac:dyDescent="0.25">
      <c r="B1653" s="4"/>
    </row>
    <row r="1654" spans="2:2" x14ac:dyDescent="0.25">
      <c r="B1654" s="4"/>
    </row>
    <row r="1655" spans="2:2" x14ac:dyDescent="0.25">
      <c r="B1655" s="4"/>
    </row>
    <row r="1656" spans="2:2" x14ac:dyDescent="0.25">
      <c r="B1656" s="4"/>
    </row>
    <row r="1657" spans="2:2" x14ac:dyDescent="0.25">
      <c r="B1657" s="4"/>
    </row>
    <row r="1658" spans="2:2" x14ac:dyDescent="0.25">
      <c r="B1658" s="4"/>
    </row>
    <row r="1659" spans="2:2" x14ac:dyDescent="0.25">
      <c r="B1659" s="4"/>
    </row>
    <row r="1660" spans="2:2" x14ac:dyDescent="0.25">
      <c r="B1660" s="4"/>
    </row>
    <row r="1661" spans="2:2" x14ac:dyDescent="0.25">
      <c r="B1661" s="4"/>
    </row>
    <row r="1662" spans="2:2" x14ac:dyDescent="0.25">
      <c r="B1662" s="4"/>
    </row>
    <row r="1663" spans="2:2" x14ac:dyDescent="0.25">
      <c r="B1663" s="4"/>
    </row>
    <row r="1664" spans="2:2" x14ac:dyDescent="0.25">
      <c r="B1664" s="4"/>
    </row>
    <row r="1665" spans="2:2" x14ac:dyDescent="0.25">
      <c r="B1665" s="4"/>
    </row>
    <row r="1666" spans="2:2" x14ac:dyDescent="0.25">
      <c r="B1666" s="4"/>
    </row>
    <row r="1667" spans="2:2" x14ac:dyDescent="0.25">
      <c r="B1667" s="4"/>
    </row>
    <row r="1668" spans="2:2" x14ac:dyDescent="0.25">
      <c r="B1668" s="4"/>
    </row>
    <row r="1669" spans="2:2" x14ac:dyDescent="0.25">
      <c r="B1669" s="4"/>
    </row>
    <row r="1670" spans="2:2" x14ac:dyDescent="0.25">
      <c r="B1670" s="4"/>
    </row>
    <row r="1671" spans="2:2" x14ac:dyDescent="0.25">
      <c r="B1671" s="4"/>
    </row>
    <row r="1672" spans="2:2" x14ac:dyDescent="0.25">
      <c r="B1672" s="4"/>
    </row>
    <row r="1673" spans="2:2" x14ac:dyDescent="0.25">
      <c r="B1673" s="4"/>
    </row>
    <row r="1674" spans="2:2" x14ac:dyDescent="0.25">
      <c r="B1674" s="4"/>
    </row>
    <row r="1675" spans="2:2" x14ac:dyDescent="0.25">
      <c r="B1675" s="4"/>
    </row>
    <row r="1676" spans="2:2" x14ac:dyDescent="0.25">
      <c r="B1676" s="4"/>
    </row>
    <row r="1677" spans="2:2" x14ac:dyDescent="0.25">
      <c r="B1677" s="4"/>
    </row>
    <row r="1678" spans="2:2" x14ac:dyDescent="0.25">
      <c r="B1678" s="4"/>
    </row>
    <row r="1679" spans="2:2" x14ac:dyDescent="0.25">
      <c r="B1679" s="4"/>
    </row>
    <row r="1680" spans="2:2" x14ac:dyDescent="0.25">
      <c r="B1680" s="4"/>
    </row>
    <row r="1681" spans="2:2" x14ac:dyDescent="0.25">
      <c r="B1681" s="4"/>
    </row>
    <row r="1682" spans="2:2" x14ac:dyDescent="0.25">
      <c r="B1682" s="4"/>
    </row>
    <row r="1683" spans="2:2" x14ac:dyDescent="0.25">
      <c r="B1683" s="4"/>
    </row>
    <row r="1684" spans="2:2" x14ac:dyDescent="0.25">
      <c r="B1684" s="4"/>
    </row>
    <row r="1685" spans="2:2" x14ac:dyDescent="0.25">
      <c r="B1685" s="4"/>
    </row>
    <row r="1686" spans="2:2" x14ac:dyDescent="0.25">
      <c r="B1686" s="4"/>
    </row>
    <row r="1687" spans="2:2" x14ac:dyDescent="0.25">
      <c r="B1687" s="4"/>
    </row>
    <row r="1688" spans="2:2" x14ac:dyDescent="0.25">
      <c r="B1688" s="4"/>
    </row>
    <row r="1689" spans="2:2" x14ac:dyDescent="0.25">
      <c r="B1689" s="4"/>
    </row>
    <row r="1690" spans="2:2" x14ac:dyDescent="0.25">
      <c r="B1690" s="4"/>
    </row>
    <row r="1691" spans="2:2" x14ac:dyDescent="0.25">
      <c r="B1691" s="4"/>
    </row>
    <row r="1692" spans="2:2" x14ac:dyDescent="0.25">
      <c r="B1692" s="4"/>
    </row>
    <row r="1693" spans="2:2" x14ac:dyDescent="0.25">
      <c r="B1693" s="4"/>
    </row>
    <row r="1694" spans="2:2" x14ac:dyDescent="0.25">
      <c r="B1694" s="4"/>
    </row>
    <row r="1695" spans="2:2" x14ac:dyDescent="0.25">
      <c r="B1695" s="4"/>
    </row>
    <row r="1696" spans="2:2" x14ac:dyDescent="0.25">
      <c r="B1696" s="4"/>
    </row>
    <row r="1697" spans="2:2" x14ac:dyDescent="0.25">
      <c r="B1697" s="4"/>
    </row>
    <row r="1698" spans="2:2" x14ac:dyDescent="0.25">
      <c r="B1698" s="4"/>
    </row>
    <row r="1699" spans="2:2" x14ac:dyDescent="0.25">
      <c r="B1699" s="4"/>
    </row>
    <row r="1700" spans="2:2" x14ac:dyDescent="0.25">
      <c r="B1700" s="4"/>
    </row>
    <row r="1701" spans="2:2" x14ac:dyDescent="0.25">
      <c r="B1701" s="4"/>
    </row>
    <row r="1702" spans="2:2" x14ac:dyDescent="0.25">
      <c r="B1702" s="4"/>
    </row>
    <row r="1703" spans="2:2" x14ac:dyDescent="0.25">
      <c r="B1703" s="4"/>
    </row>
    <row r="1704" spans="2:2" x14ac:dyDescent="0.25">
      <c r="B1704" s="4"/>
    </row>
    <row r="1705" spans="2:2" x14ac:dyDescent="0.25">
      <c r="B1705" s="4"/>
    </row>
    <row r="1706" spans="2:2" x14ac:dyDescent="0.25">
      <c r="B1706" s="4"/>
    </row>
    <row r="1707" spans="2:2" x14ac:dyDescent="0.25">
      <c r="B1707" s="4"/>
    </row>
    <row r="1708" spans="2:2" x14ac:dyDescent="0.25">
      <c r="B1708" s="4"/>
    </row>
    <row r="1709" spans="2:2" x14ac:dyDescent="0.25">
      <c r="B1709" s="4"/>
    </row>
    <row r="1710" spans="2:2" x14ac:dyDescent="0.25">
      <c r="B1710" s="4"/>
    </row>
    <row r="1711" spans="2:2" x14ac:dyDescent="0.25">
      <c r="B1711" s="4"/>
    </row>
    <row r="1712" spans="2:2" x14ac:dyDescent="0.25">
      <c r="B1712" s="4"/>
    </row>
    <row r="1713" spans="2:2" x14ac:dyDescent="0.25">
      <c r="B1713" s="4"/>
    </row>
    <row r="1714" spans="2:2" x14ac:dyDescent="0.25">
      <c r="B1714" s="4"/>
    </row>
    <row r="1715" spans="2:2" x14ac:dyDescent="0.25">
      <c r="B1715" s="4"/>
    </row>
    <row r="1716" spans="2:2" x14ac:dyDescent="0.25">
      <c r="B1716" s="4"/>
    </row>
    <row r="1717" spans="2:2" x14ac:dyDescent="0.25">
      <c r="B1717" s="4"/>
    </row>
    <row r="1718" spans="2:2" x14ac:dyDescent="0.25">
      <c r="B1718" s="4"/>
    </row>
    <row r="1719" spans="2:2" x14ac:dyDescent="0.25">
      <c r="B1719" s="4"/>
    </row>
    <row r="1720" spans="2:2" x14ac:dyDescent="0.25">
      <c r="B1720" s="4"/>
    </row>
    <row r="1721" spans="2:2" x14ac:dyDescent="0.25">
      <c r="B1721" s="4"/>
    </row>
    <row r="1722" spans="2:2" x14ac:dyDescent="0.25">
      <c r="B1722" s="4"/>
    </row>
    <row r="1723" spans="2:2" x14ac:dyDescent="0.25">
      <c r="B1723" s="4"/>
    </row>
    <row r="1724" spans="2:2" x14ac:dyDescent="0.25">
      <c r="B1724" s="4"/>
    </row>
    <row r="1725" spans="2:2" x14ac:dyDescent="0.25">
      <c r="B1725" s="4"/>
    </row>
    <row r="1726" spans="2:2" x14ac:dyDescent="0.25">
      <c r="B1726" s="4"/>
    </row>
    <row r="1727" spans="2:2" x14ac:dyDescent="0.25">
      <c r="B1727" s="4"/>
    </row>
    <row r="1728" spans="2:2" x14ac:dyDescent="0.25">
      <c r="B1728" s="4"/>
    </row>
    <row r="1729" spans="2:2" x14ac:dyDescent="0.25">
      <c r="B1729" s="4"/>
    </row>
    <row r="1730" spans="2:2" x14ac:dyDescent="0.25">
      <c r="B1730" s="4"/>
    </row>
    <row r="1731" spans="2:2" x14ac:dyDescent="0.25">
      <c r="B1731" s="4"/>
    </row>
    <row r="1732" spans="2:2" x14ac:dyDescent="0.25">
      <c r="B1732" s="4"/>
    </row>
    <row r="1733" spans="2:2" x14ac:dyDescent="0.25">
      <c r="B1733" s="4"/>
    </row>
    <row r="1734" spans="2:2" x14ac:dyDescent="0.25">
      <c r="B1734" s="4"/>
    </row>
    <row r="1735" spans="2:2" x14ac:dyDescent="0.25">
      <c r="B1735" s="4"/>
    </row>
    <row r="1736" spans="2:2" x14ac:dyDescent="0.25">
      <c r="B1736" s="4"/>
    </row>
    <row r="1737" spans="2:2" x14ac:dyDescent="0.25">
      <c r="B1737" s="4"/>
    </row>
    <row r="1738" spans="2:2" x14ac:dyDescent="0.25">
      <c r="B1738" s="4"/>
    </row>
    <row r="1739" spans="2:2" x14ac:dyDescent="0.25">
      <c r="B1739" s="4"/>
    </row>
    <row r="1740" spans="2:2" x14ac:dyDescent="0.25">
      <c r="B1740" s="4"/>
    </row>
    <row r="1741" spans="2:2" x14ac:dyDescent="0.25">
      <c r="B1741" s="4"/>
    </row>
    <row r="1742" spans="2:2" x14ac:dyDescent="0.25">
      <c r="B1742" s="4"/>
    </row>
    <row r="1743" spans="2:2" x14ac:dyDescent="0.25">
      <c r="B1743" s="4"/>
    </row>
    <row r="1744" spans="2:2" x14ac:dyDescent="0.25">
      <c r="B1744" s="4"/>
    </row>
    <row r="1745" spans="2:2" x14ac:dyDescent="0.25">
      <c r="B1745" s="4"/>
    </row>
    <row r="1746" spans="2:2" x14ac:dyDescent="0.25">
      <c r="B1746" s="4"/>
    </row>
    <row r="1747" spans="2:2" x14ac:dyDescent="0.25">
      <c r="B1747" s="4"/>
    </row>
    <row r="1748" spans="2:2" x14ac:dyDescent="0.25">
      <c r="B1748" s="4"/>
    </row>
    <row r="1749" spans="2:2" x14ac:dyDescent="0.25">
      <c r="B1749" s="4"/>
    </row>
    <row r="1750" spans="2:2" x14ac:dyDescent="0.25">
      <c r="B1750" s="4"/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Q30"/>
  <sheetViews>
    <sheetView workbookViewId="0">
      <pane ySplit="6" topLeftCell="A7" activePane="bottomLeft" state="frozen"/>
      <selection activeCell="B628" sqref="B628"/>
      <selection pane="bottomLeft" activeCell="K16" sqref="K16"/>
    </sheetView>
  </sheetViews>
  <sheetFormatPr baseColWidth="10" defaultRowHeight="15" x14ac:dyDescent="0.25"/>
  <cols>
    <col min="1" max="1" width="3.7109375" style="18" bestFit="1" customWidth="1"/>
    <col min="2" max="2" width="5.140625" style="10" customWidth="1"/>
    <col min="3" max="3" width="15.28515625" style="7" customWidth="1"/>
    <col min="4" max="4" width="20.140625" style="7" customWidth="1"/>
    <col min="5" max="5" width="18.42578125" style="7" bestFit="1" customWidth="1"/>
    <col min="6" max="6" width="17.28515625" style="7" bestFit="1" customWidth="1"/>
    <col min="7" max="7" width="18.28515625" style="7" bestFit="1" customWidth="1"/>
    <col min="8" max="8" width="17.28515625" style="7" bestFit="1" customWidth="1"/>
    <col min="9" max="9" width="18.28515625" style="7" bestFit="1" customWidth="1"/>
    <col min="10" max="10" width="16.28515625" style="7" bestFit="1" customWidth="1"/>
    <col min="11" max="11" width="17.28515625" style="7" bestFit="1" customWidth="1"/>
    <col min="12" max="12" width="16.28515625" style="7" bestFit="1" customWidth="1"/>
    <col min="13" max="13" width="16.42578125" style="7" bestFit="1" customWidth="1"/>
    <col min="14" max="14" width="20.28515625" style="7" customWidth="1"/>
    <col min="15" max="15" width="18" style="7" bestFit="1" customWidth="1"/>
    <col min="16" max="16" width="16.42578125" style="7" bestFit="1" customWidth="1"/>
    <col min="17" max="17" width="17.140625" style="7" bestFit="1" customWidth="1"/>
    <col min="18" max="18" width="16.42578125" style="7" bestFit="1" customWidth="1"/>
    <col min="19" max="16384" width="11.42578125" style="7"/>
  </cols>
  <sheetData>
    <row r="1" spans="1:14" x14ac:dyDescent="0.25">
      <c r="C1" s="17" t="s">
        <v>323</v>
      </c>
      <c r="E1" s="10"/>
      <c r="F1" s="10"/>
      <c r="H1" s="10"/>
    </row>
    <row r="2" spans="1:14" x14ac:dyDescent="0.25">
      <c r="C2" s="17" t="s">
        <v>463</v>
      </c>
      <c r="D2" s="11"/>
      <c r="E2" s="10"/>
      <c r="F2" s="10"/>
      <c r="G2" s="10"/>
      <c r="H2" s="10"/>
      <c r="I2" s="10"/>
      <c r="J2" s="10"/>
      <c r="K2" s="10"/>
      <c r="L2" s="10"/>
      <c r="M2" s="10"/>
    </row>
    <row r="3" spans="1:14" ht="15.75" thickBot="1" x14ac:dyDescent="0.3">
      <c r="D3" s="11"/>
      <c r="E3" s="10"/>
      <c r="F3" s="10"/>
      <c r="G3" s="10"/>
      <c r="H3" s="10"/>
      <c r="I3" s="10"/>
      <c r="J3" s="10"/>
      <c r="K3" s="10"/>
      <c r="L3" s="10"/>
      <c r="M3" s="10"/>
    </row>
    <row r="4" spans="1:14" ht="15.75" thickBot="1" x14ac:dyDescent="0.3">
      <c r="C4" s="17"/>
      <c r="D4" s="11"/>
      <c r="E4" s="10"/>
      <c r="F4" s="10"/>
      <c r="G4" s="160" t="s">
        <v>403</v>
      </c>
      <c r="H4" s="161"/>
      <c r="I4" s="160" t="s">
        <v>398</v>
      </c>
      <c r="J4" s="161"/>
      <c r="K4" s="160" t="s">
        <v>402</v>
      </c>
      <c r="L4" s="161"/>
      <c r="M4" s="10"/>
    </row>
    <row r="5" spans="1:14" ht="15.75" thickBot="1" x14ac:dyDescent="0.3">
      <c r="C5" s="10"/>
      <c r="D5" s="10"/>
      <c r="E5" s="160" t="s">
        <v>334</v>
      </c>
      <c r="F5" s="161"/>
      <c r="G5" s="162" t="s">
        <v>396</v>
      </c>
      <c r="H5" s="163"/>
      <c r="I5" s="162" t="s">
        <v>395</v>
      </c>
      <c r="J5" s="163"/>
      <c r="K5" s="164" t="s">
        <v>397</v>
      </c>
      <c r="L5" s="163"/>
      <c r="M5" s="10"/>
    </row>
    <row r="6" spans="1:14" ht="15.75" thickBot="1" x14ac:dyDescent="0.3">
      <c r="B6" s="85" t="s">
        <v>328</v>
      </c>
      <c r="C6" s="162" t="s">
        <v>322</v>
      </c>
      <c r="D6" s="163"/>
      <c r="E6" s="102" t="s">
        <v>321</v>
      </c>
      <c r="F6" s="78" t="s">
        <v>320</v>
      </c>
      <c r="G6" s="79" t="s">
        <v>321</v>
      </c>
      <c r="H6" s="80" t="s">
        <v>320</v>
      </c>
      <c r="I6" s="79" t="s">
        <v>321</v>
      </c>
      <c r="J6" s="80" t="s">
        <v>320</v>
      </c>
      <c r="K6" s="79" t="s">
        <v>321</v>
      </c>
      <c r="L6" s="80" t="s">
        <v>320</v>
      </c>
      <c r="M6" s="10"/>
      <c r="N6" s="15" t="s">
        <v>357</v>
      </c>
    </row>
    <row r="7" spans="1:14" ht="15.75" thickBot="1" x14ac:dyDescent="0.3">
      <c r="A7" s="158" t="s">
        <v>3688</v>
      </c>
      <c r="B7" s="86" t="s">
        <v>3685</v>
      </c>
      <c r="C7" s="87">
        <v>44166</v>
      </c>
      <c r="D7" s="88">
        <v>44180</v>
      </c>
      <c r="E7" s="91">
        <v>145487468077.77936</v>
      </c>
      <c r="F7" s="92">
        <v>4764369784.5202999</v>
      </c>
      <c r="G7" s="93">
        <v>107847827769.16174</v>
      </c>
      <c r="H7" s="94">
        <v>3406565093.2107</v>
      </c>
      <c r="I7" s="93">
        <v>9955878123.4962997</v>
      </c>
      <c r="J7" s="94">
        <v>90839658.33600001</v>
      </c>
      <c r="K7" s="93">
        <v>27683762185.1213</v>
      </c>
      <c r="L7" s="94">
        <v>1266965032.9736001</v>
      </c>
      <c r="N7" s="39"/>
    </row>
    <row r="8" spans="1:14" ht="15.75" thickBot="1" x14ac:dyDescent="0.3">
      <c r="A8" s="159"/>
      <c r="B8" s="86" t="s">
        <v>3686</v>
      </c>
      <c r="C8" s="89">
        <v>44181</v>
      </c>
      <c r="D8" s="90">
        <v>44196</v>
      </c>
      <c r="E8" s="95">
        <v>225993735840.21399</v>
      </c>
      <c r="F8" s="96">
        <v>7998380461.1725979</v>
      </c>
      <c r="G8" s="97">
        <v>168217022689.63998</v>
      </c>
      <c r="H8" s="98">
        <v>5662306217.7279987</v>
      </c>
      <c r="I8" s="97">
        <v>16034116465.519997</v>
      </c>
      <c r="J8" s="98">
        <v>375128036.55520004</v>
      </c>
      <c r="K8" s="97">
        <v>41742596685.054024</v>
      </c>
      <c r="L8" s="98">
        <v>1960946206.8893998</v>
      </c>
      <c r="N8" s="40">
        <f>SUM(E7:E8)+SUM(F7:F8)</f>
        <v>384243954163.68622</v>
      </c>
    </row>
    <row r="9" spans="1:14" ht="15.75" thickBot="1" x14ac:dyDescent="0.3">
      <c r="E9" s="81">
        <f t="shared" ref="E9:L9" si="0">SUM(E7:E8)</f>
        <v>371481203917.99335</v>
      </c>
      <c r="F9" s="82">
        <f t="shared" si="0"/>
        <v>12762750245.692898</v>
      </c>
      <c r="G9" s="81">
        <f t="shared" si="0"/>
        <v>276064850458.80176</v>
      </c>
      <c r="H9" s="83">
        <f t="shared" si="0"/>
        <v>9068871310.9386978</v>
      </c>
      <c r="I9" s="81">
        <f t="shared" si="0"/>
        <v>25989994589.016296</v>
      </c>
      <c r="J9" s="83">
        <f t="shared" si="0"/>
        <v>465967694.89120007</v>
      </c>
      <c r="K9" s="81">
        <f t="shared" si="0"/>
        <v>69426358870.175323</v>
      </c>
      <c r="L9" s="84">
        <f t="shared" si="0"/>
        <v>3227911239.8629999</v>
      </c>
    </row>
    <row r="10" spans="1:14" x14ac:dyDescent="0.25">
      <c r="E10" s="21"/>
      <c r="F10" s="25"/>
      <c r="G10" s="25"/>
      <c r="H10" s="25"/>
      <c r="I10" s="25"/>
      <c r="J10" s="25"/>
      <c r="K10" s="25"/>
      <c r="L10" s="25"/>
    </row>
    <row r="11" spans="1:14" x14ac:dyDescent="0.25">
      <c r="C11" s="58" t="s">
        <v>334</v>
      </c>
      <c r="D11" s="40">
        <f>+E9+F9</f>
        <v>384243954163.68622</v>
      </c>
      <c r="F11" s="5"/>
      <c r="G11" s="5"/>
      <c r="H11" s="5"/>
      <c r="I11" s="5"/>
      <c r="K11" s="5"/>
      <c r="L11" s="5"/>
      <c r="N11" s="5"/>
    </row>
    <row r="12" spans="1:14" x14ac:dyDescent="0.25">
      <c r="E12" s="5"/>
      <c r="F12" s="5"/>
      <c r="G12" s="5"/>
      <c r="H12" s="5"/>
      <c r="I12" s="5"/>
      <c r="K12" s="5"/>
      <c r="L12" s="5"/>
      <c r="N12" s="5"/>
    </row>
    <row r="13" spans="1:14" x14ac:dyDescent="0.25">
      <c r="E13" s="5"/>
      <c r="F13" s="5"/>
      <c r="G13" s="5"/>
      <c r="H13" s="5"/>
      <c r="I13" s="5"/>
      <c r="K13" s="5"/>
      <c r="L13" s="5"/>
      <c r="N13" s="5"/>
    </row>
    <row r="14" spans="1:14" x14ac:dyDescent="0.25">
      <c r="D14" s="62" t="s">
        <v>399</v>
      </c>
      <c r="E14" s="62" t="s">
        <v>400</v>
      </c>
      <c r="F14" s="62" t="s">
        <v>401</v>
      </c>
      <c r="G14" s="5"/>
      <c r="J14" s="62" t="s">
        <v>399</v>
      </c>
      <c r="K14" s="62" t="s">
        <v>400</v>
      </c>
      <c r="L14" s="62" t="s">
        <v>401</v>
      </c>
      <c r="M14" s="5"/>
      <c r="N14" s="5"/>
    </row>
    <row r="15" spans="1:14" ht="42.75" customHeight="1" x14ac:dyDescent="0.25">
      <c r="C15" s="119" t="s">
        <v>465</v>
      </c>
      <c r="D15" s="121">
        <f>+G9</f>
        <v>276064850458.80176</v>
      </c>
      <c r="E15" s="166">
        <f>+I9</f>
        <v>25989994589.016296</v>
      </c>
      <c r="F15" s="166">
        <f>+K9</f>
        <v>69426358870.175323</v>
      </c>
      <c r="G15" s="118">
        <f>SUM(D15:F15)</f>
        <v>371481203917.99341</v>
      </c>
      <c r="I15" s="119" t="s">
        <v>466</v>
      </c>
      <c r="J15" s="118">
        <f>+H9</f>
        <v>9068871310.9386978</v>
      </c>
      <c r="K15" s="118">
        <f>+J9</f>
        <v>465967694.89120007</v>
      </c>
      <c r="L15" s="118">
        <f>+L9</f>
        <v>3227911239.8629999</v>
      </c>
      <c r="M15" s="118">
        <f>SUM(J15:L15)</f>
        <v>12762750245.692898</v>
      </c>
    </row>
    <row r="16" spans="1:14" ht="24" x14ac:dyDescent="0.25">
      <c r="C16" s="119" t="s">
        <v>462</v>
      </c>
      <c r="D16" s="120">
        <f>+(D15+E15+F15)*0.3</f>
        <v>111444361175.39803</v>
      </c>
      <c r="E16" s="120">
        <v>0</v>
      </c>
      <c r="F16" s="120">
        <v>0</v>
      </c>
      <c r="G16" s="118">
        <f>SUM(D16:F16)</f>
        <v>111444361175.39803</v>
      </c>
      <c r="I16" s="119" t="s">
        <v>462</v>
      </c>
      <c r="J16" s="120">
        <f>+(J15+K15+L15)*0.3</f>
        <v>3828825073.7078691</v>
      </c>
      <c r="K16" s="117">
        <v>0</v>
      </c>
      <c r="L16" s="117"/>
      <c r="M16" s="118">
        <f>SUM(J16:L16)</f>
        <v>3828825073.7078691</v>
      </c>
    </row>
    <row r="17" spans="3:17" ht="24" x14ac:dyDescent="0.25">
      <c r="C17" s="119" t="s">
        <v>464</v>
      </c>
      <c r="D17" s="167">
        <f>+D15-D16</f>
        <v>164620489283.40375</v>
      </c>
      <c r="E17" s="122">
        <f t="shared" ref="E17:F17" si="1">+E15-E16</f>
        <v>25989994589.016296</v>
      </c>
      <c r="F17" s="122">
        <f t="shared" si="1"/>
        <v>69426358870.175323</v>
      </c>
      <c r="G17" s="63">
        <f>+G15-G16</f>
        <v>260036842742.5954</v>
      </c>
      <c r="I17" s="119" t="s">
        <v>464</v>
      </c>
      <c r="J17" s="168">
        <f>+J15-J16</f>
        <v>5240046237.2308292</v>
      </c>
      <c r="K17" s="168">
        <f t="shared" ref="K17:L17" si="2">+K15-K16</f>
        <v>465967694.89120007</v>
      </c>
      <c r="L17" s="168">
        <f t="shared" si="2"/>
        <v>3227911239.8629999</v>
      </c>
      <c r="M17" s="63">
        <f>+M15-M16</f>
        <v>8933925171.9850292</v>
      </c>
    </row>
    <row r="18" spans="3:17" x14ac:dyDescent="0.25">
      <c r="D18" s="5"/>
      <c r="E18" s="5"/>
      <c r="F18" s="5"/>
      <c r="G18" s="5"/>
      <c r="J18" s="5"/>
      <c r="K18" s="5"/>
      <c r="L18" s="5"/>
      <c r="M18" s="5"/>
      <c r="P18" s="39"/>
      <c r="Q18" s="116"/>
    </row>
    <row r="19" spans="3:17" x14ac:dyDescent="0.25">
      <c r="P19" s="39"/>
      <c r="Q19" s="116"/>
    </row>
    <row r="20" spans="3:17" x14ac:dyDescent="0.25">
      <c r="P20" s="39"/>
      <c r="Q20" s="116"/>
    </row>
    <row r="21" spans="3:17" x14ac:dyDescent="0.25">
      <c r="G21" s="62" t="s">
        <v>403</v>
      </c>
      <c r="H21" s="62" t="s">
        <v>398</v>
      </c>
      <c r="I21" s="62" t="s">
        <v>402</v>
      </c>
      <c r="P21" s="39"/>
      <c r="Q21" s="116"/>
    </row>
    <row r="22" spans="3:17" x14ac:dyDescent="0.25">
      <c r="G22" s="15" t="s">
        <v>399</v>
      </c>
      <c r="H22" s="15" t="s">
        <v>400</v>
      </c>
      <c r="I22" s="15" t="s">
        <v>401</v>
      </c>
      <c r="P22" s="39"/>
      <c r="Q22" s="39"/>
    </row>
    <row r="23" spans="3:17" x14ac:dyDescent="0.25">
      <c r="F23" s="142" t="s">
        <v>334</v>
      </c>
      <c r="G23" s="40">
        <f>+D17</f>
        <v>164620489283.40375</v>
      </c>
      <c r="H23" s="40">
        <f>+I9</f>
        <v>25989994589.016296</v>
      </c>
      <c r="I23" s="40">
        <f>+K9</f>
        <v>69426358870.175323</v>
      </c>
      <c r="K23" s="5"/>
    </row>
    <row r="24" spans="3:17" ht="15.75" thickBot="1" x14ac:dyDescent="0.3">
      <c r="G24" s="5">
        <f>+G23-D17</f>
        <v>0</v>
      </c>
      <c r="H24" s="5">
        <f>+H23-E17</f>
        <v>0</v>
      </c>
      <c r="I24" s="5">
        <f>+I23-F17</f>
        <v>0</v>
      </c>
    </row>
    <row r="25" spans="3:17" ht="15.75" thickBot="1" x14ac:dyDescent="0.3">
      <c r="I25" s="115">
        <f>SUM(G23:I23)</f>
        <v>260036842742.59537</v>
      </c>
    </row>
    <row r="26" spans="3:17" x14ac:dyDescent="0.25">
      <c r="I26" s="5">
        <f>+I25-DECLARACION!G32</f>
        <v>0</v>
      </c>
    </row>
    <row r="30" spans="3:17" x14ac:dyDescent="0.25">
      <c r="D30" s="11" t="s">
        <v>331</v>
      </c>
      <c r="E30" s="9">
        <f>+G30+I30+K30</f>
        <v>225993735840.21399</v>
      </c>
      <c r="F30" s="9">
        <f>+H30+J30+L30</f>
        <v>7998380461.1725979</v>
      </c>
      <c r="G30" s="16">
        <f>+GETPIVOTDATA("Suma de Exento",RESUMEN!$A$18,"Sucursal","0201")+GETPIVOTDATA("Suma de Base General Imponible Contribuyentes",RESUMEN!$A$18,"Sucursal","0201")+GETPIVOTDATA("Suma de Base General Imponible no Contribuyentes",RESUMEN!$A$18,"Sucursal","0201")+GETPIVOTDATA("Suma de Base General Reducida Contribuyentes",RESUMEN!$A$18,"Sucursal","0201")+GETPIVOTDATA("Suma de Base General Reducida no Contribuyentes",RESUMEN!$A$18,"Sucursal","0201")</f>
        <v>168217022689.63998</v>
      </c>
      <c r="H30" s="16">
        <f>+GETPIVOTDATA("Suma de Debito General Fiscal Contribuyentes",RESUMEN!$A$18,"Sucursal","0201")+GETPIVOTDATA("Suma de Debito General Fiscal no Contribuyentes",RESUMEN!$A$18,"Sucursal","0201")+GETPIVOTDATA("Suma de Debito Reducido Fiscal Contribuyentes",RESUMEN!$A$18,"Sucursal","0201")+GETPIVOTDATA("Suma de Debito Reducido Fiscal no Contribuyentes",RESUMEN!$A$18,"Sucursal","0201")</f>
        <v>5662306217.7279987</v>
      </c>
      <c r="I30" s="16">
        <f>+GETPIVOTDATA("Suma de Exento",RESUMEN!$A$18,"Sucursal","0202")+GETPIVOTDATA("Suma de Base General Imponible Contribuyentes",RESUMEN!$A$18,"Sucursal","0202")+GETPIVOTDATA("Suma de Base General Imponible no Contribuyentes",RESUMEN!$A$18,"Sucursal","0202")+GETPIVOTDATA("Suma de Base General Reducida Contribuyentes",RESUMEN!$A$18,"Sucursal","0202")+GETPIVOTDATA("Suma de Base General Reducida no Contribuyentes",RESUMEN!$A$18,"Sucursal","0202")</f>
        <v>16034116465.519997</v>
      </c>
      <c r="J30" s="16">
        <f>+GETPIVOTDATA("Suma de Debito General Fiscal Contribuyentes",RESUMEN!$A$18,"Sucursal","0202")+GETPIVOTDATA("Suma de Debito General Fiscal no Contribuyentes",RESUMEN!$A$18,"Sucursal","0202")+GETPIVOTDATA("Suma de Debito Reducido Fiscal Contribuyentes",RESUMEN!$A$18,"Sucursal","0202")+GETPIVOTDATA("Suma de Debito Reducido Fiscal no Contribuyentes",RESUMEN!$A$18,"Sucursal","0202")</f>
        <v>375128036.55520004</v>
      </c>
      <c r="K30" s="16">
        <f>+GETPIVOTDATA("Suma de Exento",RESUMEN!$A$18,"Sucursal","0204")+GETPIVOTDATA("Suma de Base General Imponible Contribuyentes",RESUMEN!$A$18,"Sucursal","0204")+GETPIVOTDATA("Suma de Base General Imponible no Contribuyentes",RESUMEN!$A$18,"Sucursal","0204")+GETPIVOTDATA("Suma de Base General Reducida Contribuyentes",RESUMEN!$A$18,"Sucursal","0204")+GETPIVOTDATA("Suma de Base General Reducida no Contribuyentes",RESUMEN!$A$18,"Sucursal","0204")</f>
        <v>41742596685.054024</v>
      </c>
      <c r="L30" s="16">
        <f>+GETPIVOTDATA("Suma de Debito General Fiscal Contribuyentes",RESUMEN!$A$18,"Sucursal","0204")+GETPIVOTDATA("Suma de Debito General Fiscal no Contribuyentes",RESUMEN!$A$18,"Sucursal","0204")+GETPIVOTDATA("Suma de Debito Reducido Fiscal Contribuyentes",RESUMEN!$A$18,"Sucursal","0204")+GETPIVOTDATA("Suma de Debito Reducido Fiscal no Contribuyentes",RESUMEN!$A$18,"Sucursal","0204")</f>
        <v>1960946206.8893998</v>
      </c>
    </row>
  </sheetData>
  <mergeCells count="9">
    <mergeCell ref="A7:A8"/>
    <mergeCell ref="E5:F5"/>
    <mergeCell ref="G5:H5"/>
    <mergeCell ref="I4:J4"/>
    <mergeCell ref="K4:L4"/>
    <mergeCell ref="G4:H4"/>
    <mergeCell ref="K5:L5"/>
    <mergeCell ref="C6:D6"/>
    <mergeCell ref="I5:J5"/>
  </mergeCells>
  <pageMargins left="0.25" right="0.25" top="0.75" bottom="0.75" header="0.3" footer="0.3"/>
  <pageSetup scale="75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P45"/>
  <sheetViews>
    <sheetView tabSelected="1" workbookViewId="0">
      <selection activeCell="E16" sqref="E16"/>
    </sheetView>
  </sheetViews>
  <sheetFormatPr baseColWidth="10" defaultRowHeight="15" x14ac:dyDescent="0.25"/>
  <cols>
    <col min="1" max="1" width="9.28515625" style="4" customWidth="1"/>
    <col min="2" max="2" width="15.85546875" style="4" customWidth="1"/>
    <col min="3" max="3" width="15.7109375" style="4" customWidth="1"/>
    <col min="4" max="5" width="16.42578125" style="4" bestFit="1" customWidth="1"/>
    <col min="6" max="6" width="8.42578125" style="4" customWidth="1"/>
    <col min="7" max="7" width="16.85546875" style="4" customWidth="1"/>
    <col min="8" max="8" width="16.42578125" style="4" bestFit="1" customWidth="1"/>
    <col min="9" max="9" width="16" style="4" customWidth="1"/>
    <col min="10" max="10" width="16.7109375" style="4" customWidth="1"/>
    <col min="11" max="11" width="15.7109375" style="4" customWidth="1"/>
    <col min="12" max="12" width="8.140625" style="4" customWidth="1"/>
    <col min="13" max="13" width="16.140625" style="4" customWidth="1"/>
    <col min="14" max="14" width="15" style="4" customWidth="1"/>
    <col min="15" max="15" width="15.5703125" style="4" customWidth="1"/>
    <col min="16" max="16" width="17.42578125" style="4" bestFit="1" customWidth="1"/>
    <col min="17" max="16384" width="11.42578125" style="4"/>
  </cols>
  <sheetData>
    <row r="1" spans="1:14" ht="15.75" x14ac:dyDescent="0.25">
      <c r="A1" s="165" t="s">
        <v>356</v>
      </c>
      <c r="B1" s="165"/>
      <c r="C1" s="165"/>
      <c r="D1" s="165"/>
      <c r="E1" s="165"/>
      <c r="F1" s="165"/>
      <c r="G1" s="38"/>
      <c r="H1" s="38"/>
      <c r="I1" s="38"/>
      <c r="J1" s="38"/>
      <c r="K1" s="38"/>
      <c r="L1" s="38"/>
      <c r="M1" s="38"/>
      <c r="N1" s="38"/>
    </row>
    <row r="2" spans="1:14" ht="15.75" x14ac:dyDescent="0.25">
      <c r="A2" s="165" t="s">
        <v>355</v>
      </c>
      <c r="B2" s="165"/>
      <c r="C2" s="165"/>
      <c r="D2" s="165"/>
      <c r="E2" s="165"/>
      <c r="F2" s="165"/>
      <c r="G2" s="38"/>
      <c r="H2" s="38"/>
      <c r="I2" s="38"/>
      <c r="J2" s="38"/>
      <c r="K2" s="38"/>
      <c r="L2" s="38"/>
      <c r="M2" s="38"/>
      <c r="N2" s="38"/>
    </row>
    <row r="3" spans="1:14" ht="15.75" x14ac:dyDescent="0.25">
      <c r="A3" s="165" t="s">
        <v>354</v>
      </c>
      <c r="B3" s="165"/>
      <c r="C3" s="165"/>
      <c r="D3" s="165"/>
      <c r="E3" s="165"/>
      <c r="F3" s="165"/>
      <c r="G3" s="38"/>
      <c r="H3" s="38"/>
      <c r="I3" s="38"/>
      <c r="J3" s="38"/>
      <c r="K3" s="38"/>
      <c r="L3" s="38"/>
      <c r="M3" s="38"/>
      <c r="N3" s="38"/>
    </row>
    <row r="4" spans="1:14" ht="15.75" x14ac:dyDescent="0.25">
      <c r="A4" s="165" t="s">
        <v>971</v>
      </c>
      <c r="B4" s="165"/>
      <c r="C4" s="165"/>
      <c r="D4" s="165"/>
      <c r="E4" s="165"/>
      <c r="F4" s="165"/>
      <c r="G4" s="38"/>
      <c r="H4" s="38"/>
      <c r="I4" s="38"/>
      <c r="J4" s="38"/>
      <c r="K4" s="38"/>
      <c r="L4" s="38"/>
      <c r="M4" s="38"/>
      <c r="N4" s="38"/>
    </row>
    <row r="5" spans="1:14" ht="15.75" x14ac:dyDescent="0.25">
      <c r="A5" s="165" t="s">
        <v>412</v>
      </c>
      <c r="B5" s="165"/>
      <c r="C5" s="165"/>
      <c r="D5" s="165"/>
      <c r="E5" s="165"/>
      <c r="F5" s="165"/>
      <c r="G5" s="38"/>
      <c r="H5" s="38"/>
      <c r="I5" s="38"/>
      <c r="J5" s="38"/>
      <c r="K5" s="38"/>
      <c r="L5" s="38"/>
      <c r="M5" s="38"/>
      <c r="N5" s="38"/>
    </row>
    <row r="6" spans="1:14" ht="15.75" x14ac:dyDescent="0.25">
      <c r="A6" s="37"/>
      <c r="B6" s="37"/>
      <c r="C6" s="37"/>
      <c r="D6" s="37"/>
      <c r="E6" s="37"/>
      <c r="F6" s="37"/>
      <c r="G6" s="38"/>
      <c r="H6" s="38"/>
      <c r="I6" s="38"/>
      <c r="J6" s="38"/>
      <c r="K6" s="38"/>
      <c r="L6" s="38"/>
      <c r="M6" s="38"/>
      <c r="N6" s="38"/>
    </row>
    <row r="7" spans="1:14" ht="15.75" x14ac:dyDescent="0.25">
      <c r="A7" s="37" t="s">
        <v>353</v>
      </c>
      <c r="B7" s="165" t="s">
        <v>352</v>
      </c>
      <c r="C7" s="165"/>
      <c r="D7" s="26"/>
      <c r="E7" s="26"/>
      <c r="F7" s="26"/>
      <c r="G7" s="26"/>
      <c r="H7" s="26"/>
      <c r="I7" s="37" t="s">
        <v>353</v>
      </c>
      <c r="J7" s="165" t="s">
        <v>352</v>
      </c>
      <c r="K7" s="165"/>
      <c r="L7" s="26"/>
      <c r="M7" s="26"/>
    </row>
    <row r="8" spans="1:14" x14ac:dyDescent="0.25">
      <c r="A8" s="26">
        <v>2141</v>
      </c>
      <c r="B8" s="27" t="s">
        <v>351</v>
      </c>
      <c r="C8" s="27"/>
      <c r="D8" s="27"/>
      <c r="E8" s="27"/>
      <c r="F8" s="27"/>
      <c r="G8" s="27"/>
      <c r="H8" s="27"/>
      <c r="I8" s="26">
        <v>2208</v>
      </c>
      <c r="J8" s="27" t="s">
        <v>350</v>
      </c>
      <c r="K8" s="27"/>
      <c r="L8" s="27"/>
      <c r="M8" s="27"/>
      <c r="N8" s="27"/>
    </row>
    <row r="9" spans="1:14" x14ac:dyDescent="0.25">
      <c r="A9" s="26">
        <v>2202</v>
      </c>
      <c r="B9" s="27" t="s">
        <v>349</v>
      </c>
      <c r="C9" s="27"/>
      <c r="D9" s="27"/>
      <c r="E9" s="27"/>
      <c r="F9" s="27"/>
      <c r="G9" s="27"/>
      <c r="H9" s="27"/>
      <c r="I9" s="26">
        <v>2210</v>
      </c>
      <c r="J9" s="27" t="s">
        <v>348</v>
      </c>
      <c r="K9" s="27"/>
      <c r="L9" s="27"/>
      <c r="M9" s="27"/>
      <c r="N9" s="27"/>
    </row>
    <row r="10" spans="1:14" x14ac:dyDescent="0.25">
      <c r="A10" s="26">
        <v>2203</v>
      </c>
      <c r="B10" s="27" t="s">
        <v>347</v>
      </c>
      <c r="C10" s="27"/>
      <c r="D10" s="27"/>
      <c r="E10" s="27"/>
      <c r="F10" s="27"/>
      <c r="G10" s="27"/>
      <c r="H10" s="27"/>
      <c r="I10" s="26">
        <v>2212</v>
      </c>
      <c r="J10" s="27" t="s">
        <v>346</v>
      </c>
      <c r="K10" s="27"/>
      <c r="L10" s="27"/>
      <c r="M10" s="27"/>
      <c r="N10" s="27"/>
    </row>
    <row r="11" spans="1:14" x14ac:dyDescent="0.25">
      <c r="A11" s="26">
        <v>2204</v>
      </c>
      <c r="B11" s="27" t="s">
        <v>345</v>
      </c>
      <c r="C11" s="27"/>
      <c r="D11" s="27"/>
      <c r="E11" s="27"/>
      <c r="F11" s="27"/>
      <c r="G11" s="27"/>
      <c r="H11" s="27"/>
      <c r="I11" s="26">
        <v>2216</v>
      </c>
      <c r="J11" s="27" t="s">
        <v>344</v>
      </c>
      <c r="K11" s="27"/>
      <c r="L11" s="27"/>
      <c r="M11" s="27"/>
      <c r="N11" s="27"/>
    </row>
    <row r="12" spans="1:14" x14ac:dyDescent="0.25">
      <c r="A12" s="26">
        <v>2205</v>
      </c>
      <c r="B12" s="36" t="s">
        <v>343</v>
      </c>
      <c r="C12" s="36"/>
      <c r="D12" s="36"/>
      <c r="E12" s="36"/>
      <c r="F12" s="36"/>
      <c r="G12" s="36"/>
      <c r="H12" s="36"/>
      <c r="I12" s="26">
        <v>2247</v>
      </c>
      <c r="J12" s="36" t="s">
        <v>342</v>
      </c>
      <c r="K12" s="36"/>
      <c r="L12" s="36"/>
      <c r="M12" s="36"/>
      <c r="N12" s="36"/>
    </row>
    <row r="13" spans="1:14" x14ac:dyDescent="0.25">
      <c r="A13" s="26">
        <v>2206</v>
      </c>
      <c r="B13" s="36" t="s">
        <v>341</v>
      </c>
      <c r="C13" s="36"/>
      <c r="D13" s="36"/>
      <c r="E13" s="36"/>
      <c r="F13" s="36"/>
      <c r="G13" s="36"/>
      <c r="H13" s="36"/>
      <c r="I13" s="26">
        <v>2261</v>
      </c>
      <c r="J13" s="36" t="s">
        <v>340</v>
      </c>
      <c r="K13" s="36"/>
      <c r="L13" s="36"/>
      <c r="M13" s="36"/>
      <c r="N13" s="36"/>
    </row>
    <row r="14" spans="1:14" x14ac:dyDescent="0.25">
      <c r="A14" s="26">
        <v>2207</v>
      </c>
      <c r="B14" s="36" t="s">
        <v>339</v>
      </c>
      <c r="C14" s="36"/>
      <c r="D14" s="36"/>
      <c r="E14" s="36"/>
      <c r="F14" s="36"/>
      <c r="G14" s="36"/>
      <c r="H14" s="36"/>
      <c r="I14" s="26">
        <v>2304</v>
      </c>
      <c r="J14" s="36" t="s">
        <v>338</v>
      </c>
      <c r="K14" s="36"/>
      <c r="L14" s="36"/>
      <c r="M14" s="36"/>
      <c r="N14" s="36"/>
    </row>
    <row r="15" spans="1:14" x14ac:dyDescent="0.25">
      <c r="A15" s="26"/>
      <c r="B15" s="36"/>
      <c r="C15" s="36"/>
      <c r="D15" s="36"/>
      <c r="E15" s="36"/>
      <c r="F15" s="36"/>
      <c r="G15" s="36"/>
      <c r="H15" s="36"/>
      <c r="I15" s="26"/>
      <c r="J15" s="36"/>
      <c r="K15" s="36"/>
      <c r="L15" s="36"/>
      <c r="M15" s="36"/>
      <c r="N15" s="36"/>
    </row>
    <row r="16" spans="1:14" x14ac:dyDescent="0.25">
      <c r="A16" s="26"/>
      <c r="B16" s="36"/>
      <c r="C16" s="36"/>
      <c r="D16" s="36"/>
      <c r="E16" s="36"/>
      <c r="F16" s="36"/>
      <c r="G16" s="36"/>
      <c r="H16" s="36"/>
      <c r="I16" s="26"/>
      <c r="J16" s="36"/>
      <c r="K16" s="36"/>
      <c r="L16" s="36"/>
      <c r="M16" s="36"/>
      <c r="N16" s="36"/>
    </row>
    <row r="17" spans="1:16" x14ac:dyDescent="0.25">
      <c r="A17" s="26"/>
      <c r="B17" s="36"/>
      <c r="C17" s="36"/>
      <c r="D17" s="36"/>
      <c r="E17" s="36"/>
      <c r="F17" s="36"/>
      <c r="G17" s="36"/>
      <c r="H17" s="36"/>
      <c r="I17" s="26"/>
      <c r="J17" s="36"/>
      <c r="K17" s="36"/>
      <c r="L17" s="36"/>
      <c r="M17" s="36"/>
      <c r="N17" s="36"/>
    </row>
    <row r="18" spans="1:16" s="28" customFormat="1" x14ac:dyDescent="0.25">
      <c r="A18" s="26"/>
      <c r="B18" s="35">
        <v>0.06</v>
      </c>
      <c r="C18" s="35">
        <v>1.9E-2</v>
      </c>
      <c r="D18" s="35">
        <v>8.0000000000000002E-3</v>
      </c>
      <c r="E18" s="35">
        <v>0.01</v>
      </c>
      <c r="F18" s="35">
        <v>0.01</v>
      </c>
      <c r="G18" s="35">
        <v>0.06</v>
      </c>
      <c r="H18" s="35">
        <v>0.02</v>
      </c>
      <c r="I18" s="35">
        <v>1.2E-2</v>
      </c>
      <c r="J18" s="35">
        <v>1.2500000000000001E-2</v>
      </c>
      <c r="K18" s="35">
        <v>0.02</v>
      </c>
      <c r="L18" s="35">
        <v>0.02</v>
      </c>
      <c r="M18" s="35">
        <v>8.9999999999999993E-3</v>
      </c>
      <c r="N18" s="34">
        <v>1.4999999999999999E-2</v>
      </c>
      <c r="O18" s="34">
        <v>0.04</v>
      </c>
    </row>
    <row r="19" spans="1:16" ht="15.75" x14ac:dyDescent="0.25">
      <c r="A19" s="33" t="s">
        <v>337</v>
      </c>
      <c r="B19" s="33">
        <v>2141</v>
      </c>
      <c r="C19" s="33">
        <v>2202</v>
      </c>
      <c r="D19" s="33">
        <v>2203</v>
      </c>
      <c r="E19" s="33">
        <v>2204</v>
      </c>
      <c r="F19" s="33">
        <v>2205</v>
      </c>
      <c r="G19" s="33">
        <v>2206</v>
      </c>
      <c r="H19" s="33">
        <v>2207</v>
      </c>
      <c r="I19" s="33">
        <v>2208</v>
      </c>
      <c r="J19" s="33">
        <v>2210</v>
      </c>
      <c r="K19" s="33">
        <v>2212</v>
      </c>
      <c r="L19" s="33">
        <v>2216</v>
      </c>
      <c r="M19" s="33">
        <v>2247</v>
      </c>
      <c r="N19" s="33">
        <v>2261</v>
      </c>
      <c r="O19" s="33">
        <v>2304</v>
      </c>
      <c r="P19" s="32" t="s">
        <v>336</v>
      </c>
    </row>
    <row r="20" spans="1:16" s="109" customFormat="1" x14ac:dyDescent="0.25">
      <c r="A20" s="106" t="str">
        <f>+'EXPRESS 2707 VENTAS '!A7</f>
        <v>DIC</v>
      </c>
      <c r="B20" s="107">
        <f>P20*0</f>
        <v>0</v>
      </c>
      <c r="C20" s="107">
        <f>P20*13%</f>
        <v>21400663606.842487</v>
      </c>
      <c r="D20" s="107">
        <f>P20*24%</f>
        <v>39508917428.016899</v>
      </c>
      <c r="E20" s="107">
        <f>P20*16%</f>
        <v>26339278285.344601</v>
      </c>
      <c r="F20" s="107">
        <f>P20*0%</f>
        <v>0</v>
      </c>
      <c r="G20" s="107">
        <f>P20*0.013%</f>
        <v>21400663.606842484</v>
      </c>
      <c r="H20" s="107">
        <f>P20*6.987%</f>
        <v>11502033586.231421</v>
      </c>
      <c r="I20" s="107">
        <f>P20*10%</f>
        <v>16462048928.340376</v>
      </c>
      <c r="J20" s="107">
        <f>P20*12%</f>
        <v>19754458714.00845</v>
      </c>
      <c r="K20" s="107">
        <f>P20*4%</f>
        <v>6584819571.3361502</v>
      </c>
      <c r="L20" s="107">
        <f>P20*0%</f>
        <v>0</v>
      </c>
      <c r="M20" s="107">
        <f>P20*11%</f>
        <v>18108253821.174412</v>
      </c>
      <c r="N20" s="107">
        <f>P20*2%</f>
        <v>3292409785.6680751</v>
      </c>
      <c r="O20" s="107">
        <f>P20*1%</f>
        <v>1646204892.8340375</v>
      </c>
      <c r="P20" s="108">
        <f>+'EXPRESS 2707 VENTAS '!D17</f>
        <v>164620489283.40375</v>
      </c>
    </row>
    <row r="21" spans="1:16" hidden="1" x14ac:dyDescent="0.25">
      <c r="A21" s="30" t="s">
        <v>329</v>
      </c>
      <c r="B21" s="31" t="e">
        <f t="shared" ref="B21:B22" si="0">P21*0</f>
        <v>#REF!</v>
      </c>
      <c r="C21" s="31" t="e">
        <f>P21*10%</f>
        <v>#REF!</v>
      </c>
      <c r="D21" s="31" t="e">
        <f t="shared" ref="D21:D22" si="1">P21*24%</f>
        <v>#REF!</v>
      </c>
      <c r="E21" s="31" t="e">
        <f>P21*16%</f>
        <v>#REF!</v>
      </c>
      <c r="F21" s="31" t="e">
        <f>P21*0%</f>
        <v>#REF!</v>
      </c>
      <c r="G21" s="31" t="e">
        <f t="shared" ref="G21:G22" si="2">P21*0</f>
        <v>#REF!</v>
      </c>
      <c r="H21" s="31" t="e">
        <f>P21*7%</f>
        <v>#REF!</v>
      </c>
      <c r="I21" s="31" t="e">
        <f>P21*13%</f>
        <v>#REF!</v>
      </c>
      <c r="J21" s="31" t="e">
        <f>P21*12%</f>
        <v>#REF!</v>
      </c>
      <c r="K21" s="31" t="e">
        <f>P21*4%</f>
        <v>#REF!</v>
      </c>
      <c r="L21" s="31" t="e">
        <f>P21*0%</f>
        <v>#REF!</v>
      </c>
      <c r="M21" s="31" t="e">
        <f>P21*11%</f>
        <v>#REF!</v>
      </c>
      <c r="N21" s="31" t="e">
        <f>P21*2%</f>
        <v>#REF!</v>
      </c>
      <c r="O21" s="31" t="e">
        <f>P21*1%</f>
        <v>#REF!</v>
      </c>
      <c r="P21" s="8" t="e">
        <f>+'EXPRESS 2707 VENTAS '!#REF!</f>
        <v>#REF!</v>
      </c>
    </row>
    <row r="22" spans="1:16" hidden="1" x14ac:dyDescent="0.25">
      <c r="A22" s="30" t="s">
        <v>330</v>
      </c>
      <c r="B22" s="31" t="e">
        <f t="shared" si="0"/>
        <v>#REF!</v>
      </c>
      <c r="C22" s="31" t="e">
        <f>P22*10%</f>
        <v>#REF!</v>
      </c>
      <c r="D22" s="31" t="e">
        <f t="shared" si="1"/>
        <v>#REF!</v>
      </c>
      <c r="E22" s="31" t="e">
        <f>P22*16%</f>
        <v>#REF!</v>
      </c>
      <c r="F22" s="31" t="e">
        <f>P22*0%</f>
        <v>#REF!</v>
      </c>
      <c r="G22" s="31" t="e">
        <f t="shared" si="2"/>
        <v>#REF!</v>
      </c>
      <c r="H22" s="31" t="e">
        <f>P22*7%</f>
        <v>#REF!</v>
      </c>
      <c r="I22" s="31" t="e">
        <f>P22*13%</f>
        <v>#REF!</v>
      </c>
      <c r="J22" s="31" t="e">
        <f>P22*12%</f>
        <v>#REF!</v>
      </c>
      <c r="K22" s="31" t="e">
        <f>P22*4%</f>
        <v>#REF!</v>
      </c>
      <c r="L22" s="31" t="e">
        <f>P22*0%</f>
        <v>#REF!</v>
      </c>
      <c r="M22" s="31" t="e">
        <f>P22*11%</f>
        <v>#REF!</v>
      </c>
      <c r="N22" s="31" t="e">
        <f>P22*2%</f>
        <v>#REF!</v>
      </c>
      <c r="O22" s="31" t="e">
        <f>P22*1%</f>
        <v>#REF!</v>
      </c>
      <c r="P22" s="8" t="e">
        <f>+'EXPRESS 2707 VENTAS '!#REF!</f>
        <v>#REF!</v>
      </c>
    </row>
    <row r="23" spans="1:16" x14ac:dyDescent="0.25">
      <c r="A23" s="30" t="s">
        <v>335</v>
      </c>
      <c r="B23" s="31">
        <f>+B20</f>
        <v>0</v>
      </c>
      <c r="C23" s="31">
        <f t="shared" ref="C23:O23" si="3">+C20</f>
        <v>21400663606.842487</v>
      </c>
      <c r="D23" s="31">
        <f t="shared" si="3"/>
        <v>39508917428.016899</v>
      </c>
      <c r="E23" s="31">
        <f t="shared" si="3"/>
        <v>26339278285.344601</v>
      </c>
      <c r="F23" s="31">
        <f t="shared" si="3"/>
        <v>0</v>
      </c>
      <c r="G23" s="31">
        <f t="shared" si="3"/>
        <v>21400663.606842484</v>
      </c>
      <c r="H23" s="31">
        <f t="shared" si="3"/>
        <v>11502033586.231421</v>
      </c>
      <c r="I23" s="31">
        <f t="shared" si="3"/>
        <v>16462048928.340376</v>
      </c>
      <c r="J23" s="31">
        <f t="shared" si="3"/>
        <v>19754458714.00845</v>
      </c>
      <c r="K23" s="31">
        <f t="shared" si="3"/>
        <v>6584819571.3361502</v>
      </c>
      <c r="L23" s="31">
        <f t="shared" si="3"/>
        <v>0</v>
      </c>
      <c r="M23" s="31">
        <f t="shared" si="3"/>
        <v>18108253821.174412</v>
      </c>
      <c r="N23" s="31">
        <f t="shared" si="3"/>
        <v>3292409785.6680751</v>
      </c>
      <c r="O23" s="31">
        <f t="shared" si="3"/>
        <v>1646204892.8340375</v>
      </c>
      <c r="P23" s="8">
        <f>SUM(B23:O23)</f>
        <v>164620489283.40375</v>
      </c>
    </row>
    <row r="24" spans="1:16" x14ac:dyDescent="0.25">
      <c r="F24" s="28"/>
      <c r="P24" s="5">
        <f>+P23-'EXPRESS 2707 VENTAS '!D17</f>
        <v>0</v>
      </c>
    </row>
    <row r="25" spans="1:16" x14ac:dyDescent="0.25">
      <c r="F25" s="28"/>
    </row>
    <row r="26" spans="1:16" x14ac:dyDescent="0.25">
      <c r="F26" s="28"/>
    </row>
    <row r="27" spans="1:16" x14ac:dyDescent="0.25">
      <c r="F27" s="28"/>
    </row>
    <row r="28" spans="1:16" x14ac:dyDescent="0.25">
      <c r="F28" s="28"/>
    </row>
    <row r="29" spans="1:16" x14ac:dyDescent="0.25">
      <c r="D29" s="29"/>
      <c r="F29" s="28"/>
    </row>
    <row r="30" spans="1:16" x14ac:dyDescent="0.25">
      <c r="F30" s="28"/>
    </row>
    <row r="31" spans="1:16" x14ac:dyDescent="0.25">
      <c r="A31" s="26"/>
      <c r="B31" s="27"/>
      <c r="C31" s="26"/>
      <c r="D31" s="26"/>
      <c r="E31" s="76"/>
      <c r="F31" s="26"/>
      <c r="G31" s="35"/>
      <c r="H31" s="76"/>
      <c r="I31" s="27"/>
      <c r="J31" s="27"/>
      <c r="K31" s="27"/>
      <c r="L31" s="27"/>
      <c r="M31" s="27"/>
      <c r="N31" s="27"/>
    </row>
    <row r="32" spans="1:16" x14ac:dyDescent="0.25">
      <c r="A32" s="26"/>
      <c r="B32" s="27"/>
      <c r="C32" s="26"/>
      <c r="D32" s="26"/>
      <c r="E32" s="76"/>
      <c r="F32" s="26"/>
      <c r="G32" s="35"/>
      <c r="H32" s="76"/>
      <c r="I32" s="27"/>
      <c r="J32" s="27"/>
      <c r="K32" s="27"/>
      <c r="L32" s="27"/>
      <c r="M32" s="27"/>
      <c r="N32" s="27"/>
    </row>
    <row r="33" spans="1:14" x14ac:dyDescent="0.25">
      <c r="A33" s="26"/>
      <c r="B33" s="27"/>
      <c r="C33" s="26"/>
      <c r="D33" s="26"/>
      <c r="E33" s="76"/>
      <c r="F33" s="26"/>
      <c r="G33" s="35"/>
      <c r="H33" s="76"/>
      <c r="I33" s="27"/>
      <c r="J33" s="27"/>
      <c r="K33" s="27"/>
      <c r="L33" s="27"/>
      <c r="M33" s="27"/>
      <c r="N33" s="27"/>
    </row>
    <row r="34" spans="1:14" x14ac:dyDescent="0.25">
      <c r="A34" s="26"/>
      <c r="B34" s="27"/>
      <c r="C34" s="26"/>
      <c r="D34" s="26"/>
      <c r="E34" s="76"/>
      <c r="F34" s="26"/>
      <c r="G34" s="35"/>
      <c r="H34" s="76"/>
      <c r="I34" s="27"/>
      <c r="J34" s="27"/>
      <c r="K34" s="27"/>
      <c r="L34" s="27"/>
      <c r="M34" s="27"/>
      <c r="N34" s="27"/>
    </row>
    <row r="35" spans="1:14" x14ac:dyDescent="0.25">
      <c r="A35" s="26"/>
      <c r="B35" s="27"/>
      <c r="C35" s="26"/>
      <c r="D35" s="26"/>
      <c r="E35" s="76"/>
      <c r="F35" s="26"/>
      <c r="G35" s="35"/>
      <c r="H35" s="76"/>
      <c r="I35" s="27"/>
      <c r="J35" s="27"/>
      <c r="K35" s="27"/>
      <c r="L35" s="27"/>
      <c r="M35" s="27"/>
      <c r="N35" s="27"/>
    </row>
    <row r="36" spans="1:14" x14ac:dyDescent="0.25">
      <c r="C36" s="26"/>
      <c r="D36" s="26"/>
      <c r="E36" s="76"/>
      <c r="F36" s="26"/>
      <c r="G36" s="35"/>
      <c r="H36" s="76"/>
    </row>
    <row r="37" spans="1:14" x14ac:dyDescent="0.25">
      <c r="C37" s="26"/>
      <c r="D37" s="26"/>
      <c r="E37" s="76"/>
      <c r="F37" s="26"/>
      <c r="G37" s="35"/>
      <c r="H37" s="76"/>
    </row>
    <row r="38" spans="1:14" x14ac:dyDescent="0.25">
      <c r="C38" s="26"/>
      <c r="D38" s="26"/>
      <c r="E38" s="76"/>
      <c r="F38" s="26"/>
      <c r="G38" s="35"/>
      <c r="H38" s="76"/>
    </row>
    <row r="39" spans="1:14" x14ac:dyDescent="0.25">
      <c r="D39" s="26"/>
      <c r="E39" s="76"/>
      <c r="F39" s="26"/>
      <c r="G39" s="35"/>
      <c r="H39" s="76"/>
    </row>
    <row r="40" spans="1:14" x14ac:dyDescent="0.25">
      <c r="D40" s="26"/>
      <c r="E40" s="76"/>
      <c r="F40" s="26"/>
      <c r="G40" s="35"/>
      <c r="H40" s="76"/>
    </row>
    <row r="41" spans="1:14" x14ac:dyDescent="0.25">
      <c r="D41" s="26"/>
      <c r="E41" s="76"/>
      <c r="F41" s="26"/>
      <c r="G41" s="35"/>
      <c r="H41" s="76"/>
    </row>
    <row r="42" spans="1:14" x14ac:dyDescent="0.25">
      <c r="D42" s="26"/>
      <c r="E42" s="76"/>
      <c r="F42" s="26"/>
      <c r="G42" s="35"/>
      <c r="H42" s="76"/>
    </row>
    <row r="43" spans="1:14" x14ac:dyDescent="0.25">
      <c r="D43" s="26"/>
      <c r="E43" s="76"/>
      <c r="F43" s="26"/>
      <c r="G43" s="35"/>
      <c r="H43" s="76"/>
    </row>
    <row r="44" spans="1:14" x14ac:dyDescent="0.25">
      <c r="D44" s="26"/>
      <c r="E44" s="77"/>
      <c r="F44" s="42"/>
      <c r="G44" s="43"/>
      <c r="H44" s="77"/>
    </row>
    <row r="45" spans="1:14" x14ac:dyDescent="0.25">
      <c r="E45" s="41"/>
      <c r="F45" s="41"/>
      <c r="G45" s="44"/>
      <c r="H45" s="41"/>
    </row>
  </sheetData>
  <mergeCells count="7">
    <mergeCell ref="J7:K7"/>
    <mergeCell ref="A1:F1"/>
    <mergeCell ref="A2:F2"/>
    <mergeCell ref="A3:F3"/>
    <mergeCell ref="A4:F4"/>
    <mergeCell ref="B7:C7"/>
    <mergeCell ref="A5:F5"/>
  </mergeCells>
  <printOptions horizontalCentered="1"/>
  <pageMargins left="0.11811023622047245" right="0" top="0.74803149606299213" bottom="0.74803149606299213" header="0.31496062992125984" footer="0.31496062992125984"/>
  <pageSetup scale="5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L27"/>
  <sheetViews>
    <sheetView topLeftCell="A8" workbookViewId="0">
      <selection activeCell="F29" sqref="F29"/>
    </sheetView>
  </sheetViews>
  <sheetFormatPr baseColWidth="10" defaultRowHeight="15" x14ac:dyDescent="0.25"/>
  <cols>
    <col min="1" max="1" width="10.28515625" style="4" bestFit="1" customWidth="1"/>
    <col min="2" max="2" width="16.28515625" style="4" customWidth="1"/>
    <col min="3" max="3" width="16.5703125" style="4" customWidth="1"/>
    <col min="4" max="4" width="16.85546875" style="4" customWidth="1"/>
    <col min="5" max="5" width="17" style="4" customWidth="1"/>
    <col min="6" max="6" width="17.85546875" style="4" customWidth="1"/>
    <col min="7" max="7" width="16" style="4" customWidth="1"/>
    <col min="8" max="8" width="16.7109375" style="4" customWidth="1"/>
    <col min="9" max="9" width="17.28515625" style="4" customWidth="1"/>
    <col min="10" max="10" width="16.140625" style="4" customWidth="1"/>
    <col min="11" max="11" width="15" style="4" customWidth="1"/>
    <col min="12" max="12" width="17" style="4" customWidth="1"/>
    <col min="13" max="16384" width="11.42578125" style="4"/>
  </cols>
  <sheetData>
    <row r="1" spans="1:12" ht="15.75" x14ac:dyDescent="0.25">
      <c r="A1" s="165" t="s">
        <v>414</v>
      </c>
      <c r="B1" s="165"/>
      <c r="C1" s="165"/>
      <c r="D1" s="165"/>
      <c r="E1" s="165"/>
      <c r="F1" s="38"/>
      <c r="G1" s="38"/>
      <c r="H1" s="38"/>
      <c r="I1" s="38"/>
      <c r="J1" s="38"/>
      <c r="K1" s="38"/>
    </row>
    <row r="2" spans="1:12" ht="15.75" x14ac:dyDescent="0.25">
      <c r="A2" s="165" t="s">
        <v>355</v>
      </c>
      <c r="B2" s="165"/>
      <c r="C2" s="165"/>
      <c r="D2" s="165"/>
      <c r="E2" s="165"/>
      <c r="F2" s="38"/>
      <c r="G2" s="38"/>
      <c r="H2" s="38"/>
      <c r="I2" s="38"/>
      <c r="J2" s="38"/>
      <c r="K2" s="38"/>
    </row>
    <row r="3" spans="1:12" ht="15.75" x14ac:dyDescent="0.25">
      <c r="A3" s="165" t="s">
        <v>354</v>
      </c>
      <c r="B3" s="165"/>
      <c r="C3" s="165"/>
      <c r="D3" s="165"/>
      <c r="E3" s="165"/>
      <c r="F3" s="38"/>
      <c r="G3" s="38"/>
      <c r="H3" s="38"/>
      <c r="I3" s="38"/>
      <c r="J3" s="38"/>
      <c r="K3" s="38"/>
    </row>
    <row r="4" spans="1:12" ht="15.75" x14ac:dyDescent="0.25">
      <c r="A4" s="165" t="str">
        <f>+'0201   RELDE ING TRIM 02-2020'!A4:F4</f>
        <v xml:space="preserve"> DESDE EL 01/12/2020 HASTA EL 31/12/2020</v>
      </c>
      <c r="B4" s="165"/>
      <c r="C4" s="165"/>
      <c r="D4" s="165"/>
      <c r="E4" s="165"/>
      <c r="F4" s="141"/>
      <c r="G4" s="38"/>
      <c r="H4" s="38"/>
      <c r="I4" s="38"/>
      <c r="J4" s="38"/>
      <c r="K4" s="38"/>
    </row>
    <row r="5" spans="1:12" ht="15.75" x14ac:dyDescent="0.25">
      <c r="A5" s="165" t="s">
        <v>415</v>
      </c>
      <c r="B5" s="165"/>
      <c r="C5" s="165"/>
      <c r="D5" s="165"/>
      <c r="E5" s="165"/>
      <c r="F5" s="38"/>
      <c r="G5" s="38"/>
      <c r="H5" s="38"/>
      <c r="I5" s="38"/>
      <c r="J5" s="38"/>
      <c r="K5" s="38"/>
    </row>
    <row r="6" spans="1:12" ht="15.75" x14ac:dyDescent="0.25">
      <c r="A6" s="100"/>
      <c r="B6" s="100"/>
      <c r="C6" s="100"/>
      <c r="D6" s="100"/>
      <c r="E6" s="100"/>
      <c r="F6" s="38"/>
      <c r="G6" s="38"/>
      <c r="H6" s="38"/>
      <c r="I6" s="38"/>
      <c r="J6" s="38"/>
      <c r="K6" s="38"/>
    </row>
    <row r="7" spans="1:12" ht="15.75" x14ac:dyDescent="0.25">
      <c r="A7" s="100" t="s">
        <v>353</v>
      </c>
      <c r="B7" s="100"/>
      <c r="C7" s="26"/>
      <c r="D7" s="26"/>
      <c r="E7" s="26"/>
      <c r="F7" s="26"/>
      <c r="G7" s="100" t="s">
        <v>353</v>
      </c>
      <c r="H7" s="165" t="s">
        <v>352</v>
      </c>
      <c r="I7" s="165"/>
      <c r="J7" s="26"/>
    </row>
    <row r="8" spans="1:12" x14ac:dyDescent="0.25">
      <c r="A8" s="26"/>
      <c r="B8" s="27"/>
      <c r="C8" s="27"/>
      <c r="D8" s="27"/>
      <c r="E8" s="27"/>
      <c r="F8" s="27"/>
      <c r="G8" s="26">
        <v>2208</v>
      </c>
      <c r="H8" s="27" t="s">
        <v>350</v>
      </c>
      <c r="I8" s="27"/>
      <c r="J8" s="27"/>
      <c r="K8" s="27"/>
    </row>
    <row r="9" spans="1:12" x14ac:dyDescent="0.25">
      <c r="A9" s="26">
        <v>2202</v>
      </c>
      <c r="B9" s="27" t="s">
        <v>349</v>
      </c>
      <c r="C9" s="27"/>
      <c r="D9" s="27"/>
      <c r="E9" s="27"/>
      <c r="F9" s="27"/>
      <c r="G9" s="26">
        <v>2210</v>
      </c>
      <c r="H9" s="27" t="s">
        <v>348</v>
      </c>
      <c r="I9" s="27"/>
      <c r="J9" s="27"/>
      <c r="K9" s="27"/>
    </row>
    <row r="10" spans="1:12" x14ac:dyDescent="0.25">
      <c r="A10" s="26">
        <v>2203</v>
      </c>
      <c r="B10" s="27" t="s">
        <v>347</v>
      </c>
      <c r="C10" s="27"/>
      <c r="D10" s="27"/>
      <c r="E10" s="27"/>
      <c r="F10" s="27"/>
      <c r="G10" s="26">
        <v>2212</v>
      </c>
      <c r="H10" s="27" t="s">
        <v>346</v>
      </c>
      <c r="I10" s="27"/>
      <c r="J10" s="27"/>
      <c r="K10" s="27"/>
    </row>
    <row r="11" spans="1:12" x14ac:dyDescent="0.25">
      <c r="A11" s="26">
        <v>2204</v>
      </c>
      <c r="B11" s="27" t="s">
        <v>345</v>
      </c>
      <c r="C11" s="27"/>
      <c r="D11" s="27"/>
      <c r="E11" s="27"/>
      <c r="F11" s="27"/>
      <c r="G11" s="26">
        <v>2247</v>
      </c>
      <c r="H11" s="36" t="s">
        <v>342</v>
      </c>
      <c r="I11" s="36"/>
      <c r="J11" s="36"/>
      <c r="K11" s="36"/>
    </row>
    <row r="12" spans="1:12" x14ac:dyDescent="0.25">
      <c r="A12" s="26">
        <v>2205</v>
      </c>
      <c r="B12" s="36" t="s">
        <v>343</v>
      </c>
      <c r="C12" s="36"/>
      <c r="D12" s="36"/>
      <c r="E12" s="36"/>
      <c r="F12" s="36"/>
      <c r="G12" s="26">
        <v>2261</v>
      </c>
      <c r="H12" s="36" t="s">
        <v>340</v>
      </c>
      <c r="I12" s="36"/>
      <c r="J12" s="36"/>
      <c r="K12" s="36"/>
    </row>
    <row r="13" spans="1:12" x14ac:dyDescent="0.25">
      <c r="A13" s="26">
        <v>2207</v>
      </c>
      <c r="B13" s="36" t="s">
        <v>339</v>
      </c>
      <c r="C13" s="36"/>
      <c r="D13" s="36"/>
      <c r="E13" s="36"/>
      <c r="F13" s="36"/>
    </row>
    <row r="14" spans="1:12" x14ac:dyDescent="0.25">
      <c r="E14" s="36"/>
      <c r="F14" s="36"/>
      <c r="G14" s="26"/>
      <c r="H14" s="36"/>
      <c r="I14" s="36"/>
      <c r="J14" s="36"/>
      <c r="K14" s="36"/>
    </row>
    <row r="15" spans="1:12" s="28" customFormat="1" x14ac:dyDescent="0.25">
      <c r="A15" s="26"/>
      <c r="B15" s="103">
        <v>1.9E-2</v>
      </c>
      <c r="C15" s="35">
        <v>8.0000000000000002E-3</v>
      </c>
      <c r="D15" s="35">
        <v>0.01</v>
      </c>
      <c r="E15" s="35">
        <v>0.01</v>
      </c>
      <c r="F15" s="35">
        <v>0.02</v>
      </c>
      <c r="G15" s="35">
        <v>1.2E-2</v>
      </c>
      <c r="H15" s="35">
        <v>1.2500000000000001E-2</v>
      </c>
      <c r="I15" s="35">
        <v>0.02</v>
      </c>
      <c r="J15" s="35">
        <v>8.9999999999999993E-3</v>
      </c>
      <c r="K15" s="34">
        <v>1.4999999999999999E-2</v>
      </c>
    </row>
    <row r="16" spans="1:12" ht="15.75" x14ac:dyDescent="0.25">
      <c r="A16" s="33" t="s">
        <v>337</v>
      </c>
      <c r="B16" s="33">
        <v>2202</v>
      </c>
      <c r="C16" s="33">
        <v>2203</v>
      </c>
      <c r="D16" s="33">
        <v>2204</v>
      </c>
      <c r="E16" s="33">
        <v>2205</v>
      </c>
      <c r="F16" s="33">
        <v>2207</v>
      </c>
      <c r="G16" s="33">
        <v>2208</v>
      </c>
      <c r="H16" s="33">
        <v>2210</v>
      </c>
      <c r="I16" s="33">
        <v>2212</v>
      </c>
      <c r="J16" s="33">
        <v>2247</v>
      </c>
      <c r="K16" s="33">
        <v>2261</v>
      </c>
      <c r="L16" s="32" t="s">
        <v>336</v>
      </c>
    </row>
    <row r="17" spans="1:12" s="109" customFormat="1" x14ac:dyDescent="0.25">
      <c r="A17" s="106" t="str">
        <f>+'0201   RELDE ING TRIM 02-2020'!A20</f>
        <v>DIC</v>
      </c>
      <c r="B17" s="107">
        <f>L17*13%</f>
        <v>3378699296.5721188</v>
      </c>
      <c r="C17" s="107">
        <f>L17*23%</f>
        <v>5977698755.4737482</v>
      </c>
      <c r="D17" s="107">
        <f>L17*14%</f>
        <v>3638599242.4622817</v>
      </c>
      <c r="E17" s="107">
        <f>L17*0%</f>
        <v>0</v>
      </c>
      <c r="F17" s="107">
        <f>L17*7%</f>
        <v>1819299621.2311409</v>
      </c>
      <c r="G17" s="107">
        <f>L17*8%</f>
        <v>2079199567.1213038</v>
      </c>
      <c r="H17" s="107">
        <f>L17*15%</f>
        <v>3898499188.3524442</v>
      </c>
      <c r="I17" s="107">
        <f>L17*6%</f>
        <v>1559399675.3409777</v>
      </c>
      <c r="J17" s="107">
        <f>L17*12%</f>
        <v>3118799350.6819553</v>
      </c>
      <c r="K17" s="107">
        <f>L17*2%</f>
        <v>519799891.78032595</v>
      </c>
      <c r="L17" s="108">
        <f>+'EXPRESS 2707 VENTAS '!E17</f>
        <v>25989994589.016296</v>
      </c>
    </row>
    <row r="18" spans="1:12" hidden="1" x14ac:dyDescent="0.25">
      <c r="A18" s="30" t="s">
        <v>329</v>
      </c>
      <c r="B18" s="31" t="e">
        <f>L18*10%</f>
        <v>#REF!</v>
      </c>
      <c r="C18" s="31" t="e">
        <f t="shared" ref="C18:C19" si="0">L18*23%</f>
        <v>#REF!</v>
      </c>
      <c r="D18" s="31" t="e">
        <f>L18*14%</f>
        <v>#REF!</v>
      </c>
      <c r="E18" s="31" t="e">
        <f>L18*0%</f>
        <v>#REF!</v>
      </c>
      <c r="F18" s="31" t="e">
        <f t="shared" ref="F18:F19" si="1">L18*7%</f>
        <v>#REF!</v>
      </c>
      <c r="G18" s="31" t="e">
        <f>L18*11%</f>
        <v>#REF!</v>
      </c>
      <c r="H18" s="31" t="e">
        <f>L18*15%</f>
        <v>#REF!</v>
      </c>
      <c r="I18" s="31" t="e">
        <f>L18*6%</f>
        <v>#REF!</v>
      </c>
      <c r="J18" s="31" t="e">
        <f>L18*12%</f>
        <v>#REF!</v>
      </c>
      <c r="K18" s="31" t="e">
        <f>L18*2%</f>
        <v>#REF!</v>
      </c>
      <c r="L18" s="8" t="e">
        <f>+'EXPRESS 2707 VENTAS '!#REF!</f>
        <v>#REF!</v>
      </c>
    </row>
    <row r="19" spans="1:12" hidden="1" x14ac:dyDescent="0.25">
      <c r="A19" s="30" t="s">
        <v>330</v>
      </c>
      <c r="B19" s="31" t="e">
        <f>L19*10%</f>
        <v>#REF!</v>
      </c>
      <c r="C19" s="31" t="e">
        <f t="shared" si="0"/>
        <v>#REF!</v>
      </c>
      <c r="D19" s="31" t="e">
        <f>L19*14%</f>
        <v>#REF!</v>
      </c>
      <c r="E19" s="31" t="e">
        <f>L19*0%</f>
        <v>#REF!</v>
      </c>
      <c r="F19" s="31" t="e">
        <f t="shared" si="1"/>
        <v>#REF!</v>
      </c>
      <c r="G19" s="31" t="e">
        <f>L19*11%</f>
        <v>#REF!</v>
      </c>
      <c r="H19" s="31" t="e">
        <f>L19*15%</f>
        <v>#REF!</v>
      </c>
      <c r="I19" s="31" t="e">
        <f>L19*6%</f>
        <v>#REF!</v>
      </c>
      <c r="J19" s="31" t="e">
        <f>L19*12%</f>
        <v>#REF!</v>
      </c>
      <c r="K19" s="31" t="e">
        <f>L19*2%</f>
        <v>#REF!</v>
      </c>
      <c r="L19" s="8" t="e">
        <f>+'EXPRESS 2707 VENTAS '!#REF!</f>
        <v>#REF!</v>
      </c>
    </row>
    <row r="20" spans="1:12" x14ac:dyDescent="0.25">
      <c r="A20" s="30" t="s">
        <v>335</v>
      </c>
      <c r="B20" s="104">
        <f>+B17</f>
        <v>3378699296.5721188</v>
      </c>
      <c r="C20" s="104">
        <f t="shared" ref="C20:K20" si="2">+C17</f>
        <v>5977698755.4737482</v>
      </c>
      <c r="D20" s="104">
        <f t="shared" si="2"/>
        <v>3638599242.4622817</v>
      </c>
      <c r="E20" s="104">
        <f t="shared" si="2"/>
        <v>0</v>
      </c>
      <c r="F20" s="104">
        <f t="shared" si="2"/>
        <v>1819299621.2311409</v>
      </c>
      <c r="G20" s="104">
        <f t="shared" si="2"/>
        <v>2079199567.1213038</v>
      </c>
      <c r="H20" s="104">
        <f t="shared" si="2"/>
        <v>3898499188.3524442</v>
      </c>
      <c r="I20" s="104">
        <f t="shared" si="2"/>
        <v>1559399675.3409777</v>
      </c>
      <c r="J20" s="104">
        <f t="shared" si="2"/>
        <v>3118799350.6819553</v>
      </c>
      <c r="K20" s="104">
        <f t="shared" si="2"/>
        <v>519799891.78032595</v>
      </c>
      <c r="L20" s="8">
        <f>SUM(B20:K20)</f>
        <v>25989994589.016296</v>
      </c>
    </row>
    <row r="21" spans="1:12" x14ac:dyDescent="0.25">
      <c r="E21" s="28"/>
      <c r="L21" s="5">
        <f>+L20-'EXPRESS 2707 VENTAS '!E17</f>
        <v>0</v>
      </c>
    </row>
    <row r="22" spans="1:12" x14ac:dyDescent="0.25">
      <c r="E22" s="28"/>
    </row>
    <row r="23" spans="1:12" x14ac:dyDescent="0.25">
      <c r="E23" s="28"/>
    </row>
    <row r="24" spans="1:12" x14ac:dyDescent="0.25">
      <c r="E24" s="28"/>
    </row>
    <row r="25" spans="1:12" x14ac:dyDescent="0.25">
      <c r="E25" s="28"/>
    </row>
    <row r="26" spans="1:12" x14ac:dyDescent="0.25">
      <c r="E26" s="28"/>
    </row>
    <row r="27" spans="1:12" x14ac:dyDescent="0.25">
      <c r="E27" s="28"/>
    </row>
  </sheetData>
  <mergeCells count="6">
    <mergeCell ref="A1:E1"/>
    <mergeCell ref="A2:E2"/>
    <mergeCell ref="A3:E3"/>
    <mergeCell ref="H7:I7"/>
    <mergeCell ref="A5:E5"/>
    <mergeCell ref="A4:E4"/>
  </mergeCells>
  <printOptions horizontalCentered="1"/>
  <pageMargins left="0.11811023622047245" right="0.11811023622047245" top="0.74803149606299213" bottom="0.74803149606299213" header="0.31496062992125984" footer="0.31496062992125984"/>
  <pageSetup scale="6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P45"/>
  <sheetViews>
    <sheetView topLeftCell="C1" workbookViewId="0">
      <selection activeCell="N31" sqref="N31"/>
    </sheetView>
  </sheetViews>
  <sheetFormatPr baseColWidth="10" defaultRowHeight="15" x14ac:dyDescent="0.25"/>
  <cols>
    <col min="1" max="1" width="9.28515625" style="4" customWidth="1"/>
    <col min="2" max="2" width="15.85546875" style="4" customWidth="1"/>
    <col min="3" max="3" width="15.7109375" style="4" customWidth="1"/>
    <col min="4" max="5" width="16.42578125" style="4" bestFit="1" customWidth="1"/>
    <col min="6" max="6" width="8.42578125" style="4" customWidth="1"/>
    <col min="7" max="7" width="16.85546875" style="4" customWidth="1"/>
    <col min="8" max="8" width="16.42578125" style="4" bestFit="1" customWidth="1"/>
    <col min="9" max="9" width="16" style="4" customWidth="1"/>
    <col min="10" max="10" width="16.7109375" style="4" customWidth="1"/>
    <col min="11" max="11" width="15.7109375" style="4" customWidth="1"/>
    <col min="12" max="12" width="8.140625" style="4" customWidth="1"/>
    <col min="13" max="13" width="16.140625" style="4" customWidth="1"/>
    <col min="14" max="14" width="15" style="4" customWidth="1"/>
    <col min="15" max="15" width="15.5703125" style="4" customWidth="1"/>
    <col min="16" max="16" width="17.42578125" style="4" bestFit="1" customWidth="1"/>
    <col min="17" max="16384" width="11.42578125" style="4"/>
  </cols>
  <sheetData>
    <row r="1" spans="1:14" ht="15.75" x14ac:dyDescent="0.25">
      <c r="A1" s="165" t="s">
        <v>356</v>
      </c>
      <c r="B1" s="165"/>
      <c r="C1" s="165"/>
      <c r="D1" s="165"/>
      <c r="E1" s="165"/>
      <c r="F1" s="165"/>
      <c r="G1" s="38"/>
      <c r="H1" s="38"/>
      <c r="I1" s="38"/>
      <c r="J1" s="38"/>
      <c r="K1" s="38"/>
      <c r="L1" s="38"/>
      <c r="M1" s="38"/>
      <c r="N1" s="38"/>
    </row>
    <row r="2" spans="1:14" ht="15.75" x14ac:dyDescent="0.25">
      <c r="A2" s="165" t="s">
        <v>355</v>
      </c>
      <c r="B2" s="165"/>
      <c r="C2" s="165"/>
      <c r="D2" s="165"/>
      <c r="E2" s="165"/>
      <c r="F2" s="165"/>
      <c r="G2" s="38"/>
      <c r="H2" s="38"/>
      <c r="I2" s="38"/>
      <c r="J2" s="38"/>
      <c r="K2" s="38"/>
      <c r="L2" s="38"/>
      <c r="M2" s="38"/>
      <c r="N2" s="38"/>
    </row>
    <row r="3" spans="1:14" ht="15.75" x14ac:dyDescent="0.25">
      <c r="A3" s="165" t="s">
        <v>354</v>
      </c>
      <c r="B3" s="165"/>
      <c r="C3" s="165"/>
      <c r="D3" s="165"/>
      <c r="E3" s="165"/>
      <c r="F3" s="165"/>
      <c r="G3" s="38"/>
      <c r="H3" s="38"/>
      <c r="I3" s="38"/>
      <c r="J3" s="38"/>
      <c r="K3" s="38"/>
      <c r="L3" s="38"/>
      <c r="M3" s="38"/>
      <c r="N3" s="38"/>
    </row>
    <row r="4" spans="1:14" ht="15.75" x14ac:dyDescent="0.25">
      <c r="A4" s="165" t="str">
        <f>+'0201   RELDE ING TRIM 02-2020'!A4:F4</f>
        <v xml:space="preserve"> DESDE EL 01/12/2020 HASTA EL 31/12/2020</v>
      </c>
      <c r="B4" s="165"/>
      <c r="C4" s="165"/>
      <c r="D4" s="165"/>
      <c r="E4" s="165"/>
      <c r="F4" s="165"/>
      <c r="G4" s="38"/>
      <c r="H4" s="38"/>
      <c r="I4" s="38"/>
      <c r="J4" s="38"/>
      <c r="K4" s="38"/>
      <c r="L4" s="38"/>
      <c r="M4" s="38"/>
      <c r="N4" s="38"/>
    </row>
    <row r="5" spans="1:14" ht="15.75" x14ac:dyDescent="0.25">
      <c r="A5" s="165" t="s">
        <v>413</v>
      </c>
      <c r="B5" s="165"/>
      <c r="C5" s="165"/>
      <c r="D5" s="165"/>
      <c r="E5" s="165"/>
      <c r="F5" s="165"/>
      <c r="G5" s="38"/>
      <c r="H5" s="38"/>
      <c r="I5" s="38"/>
      <c r="J5" s="38"/>
      <c r="K5" s="38"/>
      <c r="L5" s="38"/>
      <c r="M5" s="38"/>
      <c r="N5" s="38"/>
    </row>
    <row r="6" spans="1:14" ht="15.75" x14ac:dyDescent="0.25">
      <c r="A6" s="60"/>
      <c r="B6" s="60"/>
      <c r="C6" s="60"/>
      <c r="D6" s="60"/>
      <c r="E6" s="60"/>
      <c r="F6" s="60"/>
      <c r="G6" s="38"/>
      <c r="H6" s="38"/>
      <c r="I6" s="38"/>
      <c r="J6" s="38"/>
      <c r="K6" s="38"/>
      <c r="L6" s="38"/>
      <c r="M6" s="38"/>
      <c r="N6" s="38"/>
    </row>
    <row r="7" spans="1:14" ht="15.75" x14ac:dyDescent="0.25">
      <c r="A7" s="60" t="s">
        <v>353</v>
      </c>
      <c r="B7" s="165" t="s">
        <v>352</v>
      </c>
      <c r="C7" s="165"/>
      <c r="D7" s="26"/>
      <c r="E7" s="26"/>
      <c r="F7" s="26"/>
      <c r="G7" s="26"/>
      <c r="H7" s="26"/>
      <c r="I7" s="60" t="s">
        <v>353</v>
      </c>
      <c r="J7" s="165" t="s">
        <v>352</v>
      </c>
      <c r="K7" s="165"/>
      <c r="L7" s="26"/>
      <c r="M7" s="26"/>
    </row>
    <row r="8" spans="1:14" x14ac:dyDescent="0.25">
      <c r="A8" s="26">
        <v>2141</v>
      </c>
      <c r="B8" s="27" t="s">
        <v>351</v>
      </c>
      <c r="C8" s="27"/>
      <c r="D8" s="27"/>
      <c r="E8" s="27"/>
      <c r="F8" s="27"/>
      <c r="G8" s="27"/>
      <c r="H8" s="27"/>
      <c r="I8" s="26">
        <v>2208</v>
      </c>
      <c r="J8" s="27" t="s">
        <v>350</v>
      </c>
      <c r="K8" s="27"/>
      <c r="L8" s="27"/>
      <c r="M8" s="27"/>
      <c r="N8" s="27"/>
    </row>
    <row r="9" spans="1:14" x14ac:dyDescent="0.25">
      <c r="A9" s="26">
        <v>2202</v>
      </c>
      <c r="B9" s="27" t="s">
        <v>349</v>
      </c>
      <c r="C9" s="27"/>
      <c r="D9" s="27"/>
      <c r="E9" s="27"/>
      <c r="F9" s="27"/>
      <c r="G9" s="27"/>
      <c r="H9" s="27"/>
      <c r="I9" s="26">
        <v>2210</v>
      </c>
      <c r="J9" s="27" t="s">
        <v>348</v>
      </c>
      <c r="K9" s="27"/>
      <c r="L9" s="27"/>
      <c r="M9" s="27"/>
      <c r="N9" s="27"/>
    </row>
    <row r="10" spans="1:14" x14ac:dyDescent="0.25">
      <c r="A10" s="26">
        <v>2203</v>
      </c>
      <c r="B10" s="27" t="s">
        <v>347</v>
      </c>
      <c r="C10" s="27"/>
      <c r="D10" s="27"/>
      <c r="E10" s="27"/>
      <c r="F10" s="27"/>
      <c r="G10" s="27"/>
      <c r="H10" s="27"/>
      <c r="I10" s="26">
        <v>2212</v>
      </c>
      <c r="J10" s="27" t="s">
        <v>346</v>
      </c>
      <c r="K10" s="27"/>
      <c r="L10" s="27"/>
      <c r="M10" s="27"/>
      <c r="N10" s="27"/>
    </row>
    <row r="11" spans="1:14" x14ac:dyDescent="0.25">
      <c r="A11" s="26">
        <v>2204</v>
      </c>
      <c r="B11" s="27" t="s">
        <v>345</v>
      </c>
      <c r="C11" s="27"/>
      <c r="D11" s="27"/>
      <c r="E11" s="27"/>
      <c r="F11" s="27"/>
      <c r="G11" s="27"/>
      <c r="H11" s="27"/>
      <c r="I11" s="26">
        <v>2216</v>
      </c>
      <c r="J11" s="27" t="s">
        <v>344</v>
      </c>
      <c r="K11" s="27"/>
      <c r="L11" s="27"/>
      <c r="M11" s="27"/>
      <c r="N11" s="27"/>
    </row>
    <row r="12" spans="1:14" x14ac:dyDescent="0.25">
      <c r="A12" s="26">
        <v>2205</v>
      </c>
      <c r="B12" s="36" t="s">
        <v>343</v>
      </c>
      <c r="C12" s="36"/>
      <c r="D12" s="36"/>
      <c r="E12" s="36"/>
      <c r="F12" s="36"/>
      <c r="G12" s="36"/>
      <c r="H12" s="36"/>
      <c r="I12" s="26">
        <v>2247</v>
      </c>
      <c r="J12" s="36" t="s">
        <v>342</v>
      </c>
      <c r="K12" s="36"/>
      <c r="L12" s="36"/>
      <c r="M12" s="36"/>
      <c r="N12" s="36"/>
    </row>
    <row r="13" spans="1:14" x14ac:dyDescent="0.25">
      <c r="A13" s="26">
        <v>2206</v>
      </c>
      <c r="B13" s="36" t="s">
        <v>341</v>
      </c>
      <c r="C13" s="36"/>
      <c r="D13" s="36"/>
      <c r="E13" s="36"/>
      <c r="F13" s="36"/>
      <c r="G13" s="36"/>
      <c r="H13" s="36"/>
      <c r="I13" s="26">
        <v>2261</v>
      </c>
      <c r="J13" s="36" t="s">
        <v>340</v>
      </c>
      <c r="K13" s="36"/>
      <c r="L13" s="36"/>
      <c r="M13" s="36"/>
      <c r="N13" s="36"/>
    </row>
    <row r="14" spans="1:14" x14ac:dyDescent="0.25">
      <c r="A14" s="26">
        <v>2207</v>
      </c>
      <c r="B14" s="36" t="s">
        <v>339</v>
      </c>
      <c r="C14" s="36"/>
      <c r="D14" s="36"/>
      <c r="E14" s="36"/>
      <c r="F14" s="36"/>
      <c r="G14" s="36"/>
      <c r="H14" s="36"/>
      <c r="I14" s="26">
        <v>2304</v>
      </c>
      <c r="J14" s="36" t="s">
        <v>338</v>
      </c>
      <c r="K14" s="36"/>
      <c r="L14" s="36"/>
      <c r="M14" s="36"/>
      <c r="N14" s="36"/>
    </row>
    <row r="15" spans="1:14" x14ac:dyDescent="0.25">
      <c r="A15" s="26"/>
      <c r="B15" s="36"/>
      <c r="C15" s="36"/>
      <c r="D15" s="36"/>
      <c r="E15" s="36"/>
      <c r="F15" s="36"/>
      <c r="G15" s="36"/>
      <c r="H15" s="36"/>
      <c r="I15" s="26"/>
      <c r="J15" s="36"/>
      <c r="K15" s="36"/>
      <c r="L15" s="36"/>
      <c r="M15" s="36"/>
      <c r="N15" s="36"/>
    </row>
    <row r="16" spans="1:14" x14ac:dyDescent="0.25">
      <c r="A16" s="26"/>
      <c r="B16" s="36"/>
      <c r="C16" s="36"/>
      <c r="D16" s="36"/>
      <c r="E16" s="36"/>
      <c r="F16" s="36"/>
      <c r="G16" s="36"/>
      <c r="H16" s="36"/>
      <c r="I16" s="26"/>
      <c r="J16" s="36"/>
      <c r="K16" s="36"/>
      <c r="L16" s="36"/>
      <c r="M16" s="36"/>
      <c r="N16" s="36"/>
    </row>
    <row r="17" spans="1:16" x14ac:dyDescent="0.25">
      <c r="A17" s="26"/>
      <c r="B17" s="36"/>
      <c r="C17" s="36"/>
      <c r="D17" s="36"/>
      <c r="E17" s="36"/>
      <c r="F17" s="36"/>
      <c r="G17" s="36"/>
      <c r="H17" s="36"/>
      <c r="I17" s="26"/>
      <c r="J17" s="36"/>
      <c r="K17" s="36"/>
      <c r="L17" s="36"/>
      <c r="M17" s="36"/>
      <c r="N17" s="36"/>
    </row>
    <row r="18" spans="1:16" s="28" customFormat="1" x14ac:dyDescent="0.25">
      <c r="A18" s="26"/>
      <c r="B18" s="35">
        <v>0.06</v>
      </c>
      <c r="C18" s="35">
        <v>1.9E-2</v>
      </c>
      <c r="D18" s="35">
        <v>8.0000000000000002E-3</v>
      </c>
      <c r="E18" s="35">
        <v>0.01</v>
      </c>
      <c r="F18" s="35">
        <v>0.01</v>
      </c>
      <c r="G18" s="35">
        <v>0.06</v>
      </c>
      <c r="H18" s="35">
        <v>0.02</v>
      </c>
      <c r="I18" s="35">
        <v>1.2E-2</v>
      </c>
      <c r="J18" s="35">
        <v>1.2500000000000001E-2</v>
      </c>
      <c r="K18" s="35">
        <v>0.02</v>
      </c>
      <c r="L18" s="35">
        <v>0.02</v>
      </c>
      <c r="M18" s="35">
        <v>8.9999999999999993E-3</v>
      </c>
      <c r="N18" s="34">
        <v>1.4999999999999999E-2</v>
      </c>
      <c r="O18" s="34">
        <v>0.04</v>
      </c>
    </row>
    <row r="19" spans="1:16" ht="15.75" x14ac:dyDescent="0.25">
      <c r="A19" s="33" t="s">
        <v>337</v>
      </c>
      <c r="B19" s="33">
        <v>2141</v>
      </c>
      <c r="C19" s="33">
        <v>2202</v>
      </c>
      <c r="D19" s="33">
        <v>2203</v>
      </c>
      <c r="E19" s="33">
        <v>2204</v>
      </c>
      <c r="F19" s="33">
        <v>2205</v>
      </c>
      <c r="G19" s="33">
        <v>2206</v>
      </c>
      <c r="H19" s="33">
        <v>2207</v>
      </c>
      <c r="I19" s="33">
        <v>2208</v>
      </c>
      <c r="J19" s="33">
        <v>2210</v>
      </c>
      <c r="K19" s="33">
        <v>2212</v>
      </c>
      <c r="L19" s="33">
        <v>2216</v>
      </c>
      <c r="M19" s="33">
        <v>2247</v>
      </c>
      <c r="N19" s="33">
        <v>2261</v>
      </c>
      <c r="O19" s="33">
        <v>2304</v>
      </c>
      <c r="P19" s="32" t="s">
        <v>336</v>
      </c>
    </row>
    <row r="20" spans="1:16" s="109" customFormat="1" x14ac:dyDescent="0.25">
      <c r="A20" s="106" t="str">
        <f>+'0202 ING TRIM HOYADA'!A17</f>
        <v>DIC</v>
      </c>
      <c r="B20" s="107">
        <f>P20*0</f>
        <v>0</v>
      </c>
      <c r="C20" s="107">
        <f>P20*10%</f>
        <v>6942635887.0175323</v>
      </c>
      <c r="D20" s="107">
        <f>P20*24%</f>
        <v>16662326128.842077</v>
      </c>
      <c r="E20" s="107">
        <f>P20*16%</f>
        <v>11108217419.228052</v>
      </c>
      <c r="F20" s="107">
        <f>P20*0%</f>
        <v>0</v>
      </c>
      <c r="G20" s="107">
        <f>P20*0.013%</f>
        <v>9025426.653122792</v>
      </c>
      <c r="H20" s="107">
        <f>P20*6.987%</f>
        <v>4850819694.2591496</v>
      </c>
      <c r="I20" s="107">
        <f>P20*13%</f>
        <v>9025426653.1227932</v>
      </c>
      <c r="J20" s="107">
        <f>P20*12%</f>
        <v>8331163064.4210386</v>
      </c>
      <c r="K20" s="107">
        <f>P20*4%</f>
        <v>2777054354.807013</v>
      </c>
      <c r="L20" s="107">
        <f>P20*0%</f>
        <v>0</v>
      </c>
      <c r="M20" s="107">
        <f>P20*11%</f>
        <v>7636899475.719286</v>
      </c>
      <c r="N20" s="107">
        <f>P20*2%</f>
        <v>1388527177.4035065</v>
      </c>
      <c r="O20" s="107">
        <f>P20*1%</f>
        <v>694263588.70175326</v>
      </c>
      <c r="P20" s="108">
        <f>+'EXPRESS 2707 VENTAS '!F17</f>
        <v>69426358870.175323</v>
      </c>
    </row>
    <row r="21" spans="1:16" hidden="1" x14ac:dyDescent="0.25">
      <c r="A21" s="30" t="s">
        <v>329</v>
      </c>
      <c r="B21" s="31" t="e">
        <f t="shared" ref="B21:B22" si="0">P21*0</f>
        <v>#REF!</v>
      </c>
      <c r="C21" s="31" t="e">
        <f>P21*10%</f>
        <v>#REF!</v>
      </c>
      <c r="D21" s="31" t="e">
        <f t="shared" ref="D21:D22" si="1">P21*24%</f>
        <v>#REF!</v>
      </c>
      <c r="E21" s="31" t="e">
        <f>P21*16%</f>
        <v>#REF!</v>
      </c>
      <c r="F21" s="31" t="e">
        <f>P21*0%</f>
        <v>#REF!</v>
      </c>
      <c r="G21" s="31" t="e">
        <f t="shared" ref="G21:G22" si="2">P21*0</f>
        <v>#REF!</v>
      </c>
      <c r="H21" s="31" t="e">
        <f>P21*7%</f>
        <v>#REF!</v>
      </c>
      <c r="I21" s="31" t="e">
        <f>P21*13%</f>
        <v>#REF!</v>
      </c>
      <c r="J21" s="31" t="e">
        <f>P21*12%</f>
        <v>#REF!</v>
      </c>
      <c r="K21" s="31" t="e">
        <f>P21*4%</f>
        <v>#REF!</v>
      </c>
      <c r="L21" s="31" t="e">
        <f>P21*0%</f>
        <v>#REF!</v>
      </c>
      <c r="M21" s="31" t="e">
        <f>P21*11%</f>
        <v>#REF!</v>
      </c>
      <c r="N21" s="31" t="e">
        <f>P21*2%</f>
        <v>#REF!</v>
      </c>
      <c r="O21" s="31" t="e">
        <f>P21*1%</f>
        <v>#REF!</v>
      </c>
      <c r="P21" s="8" t="e">
        <f>+'EXPRESS 2707 VENTAS '!#REF!</f>
        <v>#REF!</v>
      </c>
    </row>
    <row r="22" spans="1:16" hidden="1" x14ac:dyDescent="0.25">
      <c r="A22" s="30" t="s">
        <v>330</v>
      </c>
      <c r="B22" s="31" t="e">
        <f t="shared" si="0"/>
        <v>#REF!</v>
      </c>
      <c r="C22" s="31" t="e">
        <f>P22*10%</f>
        <v>#REF!</v>
      </c>
      <c r="D22" s="31" t="e">
        <f t="shared" si="1"/>
        <v>#REF!</v>
      </c>
      <c r="E22" s="31" t="e">
        <f>P22*16%</f>
        <v>#REF!</v>
      </c>
      <c r="F22" s="31" t="e">
        <f>P22*0%</f>
        <v>#REF!</v>
      </c>
      <c r="G22" s="31" t="e">
        <f t="shared" si="2"/>
        <v>#REF!</v>
      </c>
      <c r="H22" s="31" t="e">
        <f>P22*7%</f>
        <v>#REF!</v>
      </c>
      <c r="I22" s="31" t="e">
        <f>P22*13%</f>
        <v>#REF!</v>
      </c>
      <c r="J22" s="31" t="e">
        <f>P22*12%</f>
        <v>#REF!</v>
      </c>
      <c r="K22" s="31" t="e">
        <f>P22*4%</f>
        <v>#REF!</v>
      </c>
      <c r="L22" s="31" t="e">
        <f>P22*0%</f>
        <v>#REF!</v>
      </c>
      <c r="M22" s="31" t="e">
        <f>P22*11%</f>
        <v>#REF!</v>
      </c>
      <c r="N22" s="31" t="e">
        <f>P22*2%</f>
        <v>#REF!</v>
      </c>
      <c r="O22" s="31" t="e">
        <f>P22*1%</f>
        <v>#REF!</v>
      </c>
      <c r="P22" s="8" t="e">
        <f>+'EXPRESS 2707 VENTAS '!#REF!</f>
        <v>#REF!</v>
      </c>
    </row>
    <row r="23" spans="1:16" x14ac:dyDescent="0.25">
      <c r="A23" s="30" t="s">
        <v>335</v>
      </c>
      <c r="B23" s="31">
        <f>+B20</f>
        <v>0</v>
      </c>
      <c r="C23" s="31">
        <f t="shared" ref="C23:O23" si="3">+C20</f>
        <v>6942635887.0175323</v>
      </c>
      <c r="D23" s="31">
        <f t="shared" si="3"/>
        <v>16662326128.842077</v>
      </c>
      <c r="E23" s="31">
        <f t="shared" si="3"/>
        <v>11108217419.228052</v>
      </c>
      <c r="F23" s="31">
        <f t="shared" si="3"/>
        <v>0</v>
      </c>
      <c r="G23" s="31">
        <f t="shared" si="3"/>
        <v>9025426.653122792</v>
      </c>
      <c r="H23" s="31">
        <f t="shared" si="3"/>
        <v>4850819694.2591496</v>
      </c>
      <c r="I23" s="31">
        <f t="shared" si="3"/>
        <v>9025426653.1227932</v>
      </c>
      <c r="J23" s="31">
        <f t="shared" si="3"/>
        <v>8331163064.4210386</v>
      </c>
      <c r="K23" s="31">
        <f t="shared" si="3"/>
        <v>2777054354.807013</v>
      </c>
      <c r="L23" s="31">
        <f t="shared" si="3"/>
        <v>0</v>
      </c>
      <c r="M23" s="31">
        <f t="shared" si="3"/>
        <v>7636899475.719286</v>
      </c>
      <c r="N23" s="31">
        <f t="shared" si="3"/>
        <v>1388527177.4035065</v>
      </c>
      <c r="O23" s="31">
        <f t="shared" si="3"/>
        <v>694263588.70175326</v>
      </c>
      <c r="P23" s="8">
        <f>SUM(B23:O23)</f>
        <v>69426358870.175323</v>
      </c>
    </row>
    <row r="24" spans="1:16" x14ac:dyDescent="0.25">
      <c r="F24" s="28"/>
      <c r="P24" s="5">
        <f>+P23-'EXPRESS 2707 VENTAS '!F17</f>
        <v>0</v>
      </c>
    </row>
    <row r="25" spans="1:16" x14ac:dyDescent="0.25">
      <c r="F25" s="28"/>
    </row>
    <row r="26" spans="1:16" x14ac:dyDescent="0.25">
      <c r="F26" s="28"/>
    </row>
    <row r="27" spans="1:16" x14ac:dyDescent="0.25">
      <c r="F27" s="28"/>
    </row>
    <row r="28" spans="1:16" x14ac:dyDescent="0.25">
      <c r="F28" s="28"/>
    </row>
    <row r="29" spans="1:16" x14ac:dyDescent="0.25">
      <c r="D29" s="99"/>
      <c r="F29" s="28"/>
      <c r="P29" s="5"/>
    </row>
    <row r="30" spans="1:16" x14ac:dyDescent="0.25">
      <c r="F30" s="28"/>
      <c r="P30" s="7"/>
    </row>
    <row r="31" spans="1:16" x14ac:dyDescent="0.25">
      <c r="A31" s="26"/>
      <c r="B31" s="27"/>
      <c r="C31" s="26"/>
      <c r="D31" s="26"/>
      <c r="E31" s="76"/>
      <c r="F31" s="26"/>
      <c r="G31" s="35"/>
      <c r="H31" s="76"/>
      <c r="I31" s="27"/>
      <c r="J31" s="27"/>
      <c r="K31" s="27"/>
      <c r="L31" s="27"/>
      <c r="M31" s="27"/>
      <c r="N31" s="27"/>
      <c r="P31" s="7"/>
    </row>
    <row r="32" spans="1:16" x14ac:dyDescent="0.25">
      <c r="A32" s="26"/>
      <c r="B32" s="27"/>
      <c r="C32" s="26"/>
      <c r="D32" s="26"/>
      <c r="E32" s="76"/>
      <c r="F32" s="26"/>
      <c r="G32" s="35"/>
      <c r="H32" s="76"/>
      <c r="I32" s="27"/>
      <c r="J32" s="27"/>
      <c r="K32" s="27"/>
      <c r="L32" s="27"/>
      <c r="M32" s="27"/>
      <c r="N32" s="27"/>
    </row>
    <row r="33" spans="1:14" x14ac:dyDescent="0.25">
      <c r="A33" s="26"/>
      <c r="B33" s="27"/>
      <c r="C33" s="26"/>
      <c r="D33" s="26"/>
      <c r="E33" s="76"/>
      <c r="F33" s="26"/>
      <c r="G33" s="35"/>
      <c r="H33" s="76"/>
      <c r="I33" s="27"/>
      <c r="J33" s="27"/>
      <c r="K33" s="27"/>
      <c r="L33" s="27"/>
      <c r="M33" s="27"/>
      <c r="N33" s="27"/>
    </row>
    <row r="34" spans="1:14" x14ac:dyDescent="0.25">
      <c r="A34" s="26"/>
      <c r="B34" s="27"/>
      <c r="C34" s="26"/>
      <c r="D34" s="26"/>
      <c r="E34" s="76"/>
      <c r="F34" s="26"/>
      <c r="G34" s="35"/>
      <c r="H34" s="76"/>
      <c r="I34" s="27"/>
      <c r="J34" s="27"/>
      <c r="K34" s="27"/>
      <c r="L34" s="27"/>
      <c r="M34" s="27"/>
      <c r="N34" s="27"/>
    </row>
    <row r="35" spans="1:14" x14ac:dyDescent="0.25">
      <c r="A35" s="26"/>
      <c r="B35" s="27"/>
      <c r="C35" s="26"/>
      <c r="D35" s="26"/>
      <c r="E35" s="76"/>
      <c r="F35" s="26"/>
      <c r="G35" s="35"/>
      <c r="H35" s="76"/>
      <c r="I35" s="27"/>
      <c r="J35" s="27"/>
      <c r="K35" s="27"/>
      <c r="L35" s="27"/>
      <c r="M35" s="27"/>
      <c r="N35" s="27"/>
    </row>
    <row r="36" spans="1:14" x14ac:dyDescent="0.25">
      <c r="C36" s="26"/>
      <c r="D36" s="26"/>
      <c r="E36" s="76"/>
      <c r="F36" s="26"/>
      <c r="G36" s="35"/>
      <c r="H36" s="76"/>
    </row>
    <row r="37" spans="1:14" x14ac:dyDescent="0.25">
      <c r="C37" s="26"/>
      <c r="D37" s="26"/>
      <c r="E37" s="76"/>
      <c r="F37" s="26"/>
      <c r="G37" s="35"/>
      <c r="H37" s="76"/>
    </row>
    <row r="38" spans="1:14" x14ac:dyDescent="0.25">
      <c r="C38" s="26"/>
      <c r="D38" s="26"/>
      <c r="E38" s="76"/>
      <c r="F38" s="26"/>
      <c r="G38" s="35"/>
      <c r="H38" s="76"/>
    </row>
    <row r="39" spans="1:14" x14ac:dyDescent="0.25">
      <c r="D39" s="26"/>
      <c r="E39" s="76"/>
      <c r="F39" s="26"/>
      <c r="G39" s="35"/>
      <c r="H39" s="76"/>
    </row>
    <row r="40" spans="1:14" x14ac:dyDescent="0.25">
      <c r="D40" s="26"/>
      <c r="E40" s="76"/>
      <c r="F40" s="26"/>
      <c r="G40" s="35"/>
      <c r="H40" s="76"/>
    </row>
    <row r="41" spans="1:14" x14ac:dyDescent="0.25">
      <c r="D41" s="26"/>
      <c r="E41" s="76"/>
      <c r="F41" s="26"/>
      <c r="G41" s="35"/>
      <c r="H41" s="76"/>
    </row>
    <row r="42" spans="1:14" x14ac:dyDescent="0.25">
      <c r="D42" s="26"/>
      <c r="E42" s="76"/>
      <c r="F42" s="26"/>
      <c r="G42" s="35"/>
      <c r="H42" s="76"/>
    </row>
    <row r="43" spans="1:14" x14ac:dyDescent="0.25">
      <c r="D43" s="26"/>
      <c r="E43" s="76"/>
      <c r="F43" s="26"/>
      <c r="G43" s="35"/>
      <c r="H43" s="76"/>
    </row>
    <row r="44" spans="1:14" x14ac:dyDescent="0.25">
      <c r="D44" s="26"/>
      <c r="E44" s="77"/>
      <c r="F44" s="42"/>
      <c r="G44" s="43"/>
      <c r="H44" s="77"/>
    </row>
    <row r="45" spans="1:14" x14ac:dyDescent="0.25">
      <c r="E45" s="41"/>
      <c r="F45" s="41"/>
      <c r="G45" s="44"/>
      <c r="H45" s="41"/>
    </row>
  </sheetData>
  <mergeCells count="7">
    <mergeCell ref="J7:K7"/>
    <mergeCell ref="A1:F1"/>
    <mergeCell ref="A2:F2"/>
    <mergeCell ref="A3:F3"/>
    <mergeCell ref="A4:F4"/>
    <mergeCell ref="B7:C7"/>
    <mergeCell ref="A5:F5"/>
  </mergeCells>
  <printOptions horizontalCentered="1"/>
  <pageMargins left="0.11811023622047245" right="0.11811023622047245" top="0.74803149606299213" bottom="0.74803149606299213" header="0.31496062992125984" footer="0.31496062992125984"/>
  <pageSetup scale="5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DECLARACION</vt:lpstr>
      <vt:lpstr>DICIEMBRE</vt:lpstr>
      <vt:lpstr>RESUMEN</vt:lpstr>
      <vt:lpstr>EXPRESS 2707 VENTAS </vt:lpstr>
      <vt:lpstr>0201   RELDE ING TRIM 02-2020</vt:lpstr>
      <vt:lpstr>0202 ING TRIM HOYADA</vt:lpstr>
      <vt:lpstr>0204   RELDE ING TRIM 02-20</vt:lpstr>
      <vt:lpstr>'0201   RELDE ING TRIM 02-2020'!Área_de_impresión</vt:lpstr>
      <vt:lpstr>'0202 ING TRIM HOYADA'!Área_de_impresión</vt:lpstr>
      <vt:lpstr>'0204   RELDE ING TRIM 02-20'!Área_de_impresión</vt:lpstr>
      <vt:lpstr>'EXPRESS 2707 VENTAS 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santa cruz</dc:creator>
  <cp:lastModifiedBy>CONTABILIDAD AUX</cp:lastModifiedBy>
  <cp:lastPrinted>2020-11-06T12:16:08Z</cp:lastPrinted>
  <dcterms:created xsi:type="dcterms:W3CDTF">2013-09-07T00:00:31Z</dcterms:created>
  <dcterms:modified xsi:type="dcterms:W3CDTF">2021-01-07T14:40:18Z</dcterms:modified>
</cp:coreProperties>
</file>